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codeName="ThisWorkbook"/>
  <mc:AlternateContent xmlns:mc="http://schemas.openxmlformats.org/markup-compatibility/2006">
    <mc:Choice Requires="x15">
      <x15ac:absPath xmlns:x15ac="http://schemas.microsoft.com/office/spreadsheetml/2010/11/ac" url="/Users/geoffreycooper/Documents/MMBA/"/>
    </mc:Choice>
  </mc:AlternateContent>
  <xr:revisionPtr revIDLastSave="0" documentId="8_{0EC580CA-959C-1D4A-8EDC-A9A1843B6A7A}" xr6:coauthVersionLast="47" xr6:coauthVersionMax="47" xr10:uidLastSave="{00000000-0000-0000-0000-000000000000}"/>
  <bookViews>
    <workbookView xWindow="20" yWindow="600" windowWidth="35820" windowHeight="20580" tabRatio="886" xr2:uid="{00000000-000D-0000-FFFF-FFFF00000000}"/>
  </bookViews>
  <sheets>
    <sheet name="Rosters" sheetId="1" r:id="rId1"/>
    <sheet name="Coaches &amp; Team Summaries" sheetId="40" r:id="rId2"/>
    <sheet name="Franchise Movement" sheetId="44" r:id="rId3"/>
    <sheet name="Stadium Contracts" sheetId="51" r:id="rId4"/>
    <sheet name="Owner Attendance Points" sheetId="55" r:id="rId5"/>
    <sheet name="Trade Register" sheetId="39" r:id="rId6"/>
    <sheet name="DL Claims (2023 - Current)" sheetId="50" r:id="rId7"/>
    <sheet name="Add-Drop" sheetId="43" r:id="rId8"/>
    <sheet name="Pick Tracker" sheetId="57" r:id="rId9"/>
    <sheet name="2026 Draft" sheetId="56" r:id="rId10"/>
    <sheet name="2025 Draft" sheetId="53" r:id="rId11"/>
    <sheet name="2024 Draft" sheetId="52" r:id="rId12"/>
    <sheet name="2023 Draft" sheetId="49" r:id="rId13"/>
    <sheet name="2022 Draft" sheetId="47" r:id="rId14"/>
    <sheet name="2021 Draft" sheetId="46" r:id="rId15"/>
    <sheet name="2020 Season 2 Draft" sheetId="45" r:id="rId16"/>
    <sheet name="Inaugural Draft 2020" sheetId="41" r:id="rId17"/>
    <sheet name="ZZZNA Players" sheetId="54" r:id="rId18"/>
    <sheet name="Glossary" sheetId="48" r:id="rId19"/>
  </sheets>
  <definedNames>
    <definedName name="_xlnm._FilterDatabase" localSheetId="0" hidden="1">Rosters!$A$1:$JI$1988</definedName>
    <definedName name="_xlnm.Print_Area" localSheetId="15">'2020 Season 2 Draft'!$A$1:$K$102</definedName>
    <definedName name="_xlnm.Print_Area" localSheetId="13">'2022 Draft'!$A$1:$M$85</definedName>
    <definedName name="_xlnm.Print_Area" localSheetId="7">'Add-Drop'!$A$282:$F$301</definedName>
    <definedName name="_xlnm.Print_Area" localSheetId="0">Rosters!$A$311:$M$352</definedName>
    <definedName name="_xlnm.Print_Titles" localSheetId="15">'2020 Season 2 Draft'!$1:$1</definedName>
    <definedName name="_xlnm.Print_Titles" localSheetId="13">'2022 Draft'!$1:$1</definedName>
    <definedName name="_xlnm.Print_Titles" localSheetId="0">Rosters!$1:$1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4" i="55" l="1"/>
  <c r="C80" i="55"/>
  <c r="C79" i="55"/>
  <c r="C78" i="55"/>
  <c r="C77" i="55"/>
  <c r="C76" i="55"/>
  <c r="C75" i="55"/>
  <c r="C74" i="55"/>
  <c r="C73" i="55"/>
  <c r="C72" i="55"/>
  <c r="C71" i="55"/>
  <c r="C70" i="55"/>
  <c r="C69" i="55"/>
  <c r="C68" i="55"/>
  <c r="C67" i="55"/>
  <c r="C66" i="55"/>
  <c r="C65" i="55"/>
  <c r="C63" i="55"/>
  <c r="C62" i="55"/>
  <c r="C61" i="55"/>
  <c r="P19" i="57"/>
  <c r="P21" i="57"/>
  <c r="P16" i="57"/>
  <c r="P9" i="57"/>
  <c r="P13" i="57"/>
  <c r="P20" i="57"/>
  <c r="P12" i="57"/>
  <c r="P4" i="57"/>
  <c r="P18" i="57"/>
  <c r="P17" i="57"/>
  <c r="P11" i="57"/>
  <c r="P7" i="57"/>
  <c r="P5" i="57"/>
  <c r="P3" i="57"/>
  <c r="P14" i="57"/>
  <c r="P8" i="57"/>
  <c r="P6" i="57"/>
  <c r="P2" i="57"/>
  <c r="P10" i="57"/>
  <c r="P15" i="57"/>
  <c r="C327" i="43"/>
  <c r="C328" i="43" s="1"/>
  <c r="C329" i="43" s="1"/>
  <c r="C330" i="43" s="1"/>
  <c r="C331" i="43" s="1"/>
  <c r="C332" i="43" s="1"/>
  <c r="C333" i="43" s="1"/>
  <c r="C334" i="43" s="1"/>
  <c r="C335" i="43" s="1"/>
  <c r="C336" i="43" s="1"/>
  <c r="C337" i="43" s="1"/>
  <c r="C338" i="43" s="1"/>
  <c r="C339" i="43" s="1"/>
  <c r="C340" i="43" s="1"/>
  <c r="C341" i="43" s="1"/>
  <c r="C307" i="43"/>
  <c r="C308" i="43" s="1"/>
  <c r="C309" i="43" s="1"/>
  <c r="C310" i="43" s="1"/>
  <c r="C311" i="43" s="1"/>
  <c r="C312" i="43" s="1"/>
  <c r="C313" i="43" s="1"/>
  <c r="C314" i="43" s="1"/>
  <c r="C315" i="43" s="1"/>
  <c r="C316" i="43" s="1"/>
  <c r="C317" i="43" s="1"/>
  <c r="C318" i="43" s="1"/>
  <c r="C319" i="43" s="1"/>
  <c r="C320" i="43" s="1"/>
  <c r="C321" i="43" s="1"/>
  <c r="E1196" i="1" a="1"/>
  <c r="EX860" i="1" a="1"/>
  <c r="EX814" i="1" s="1" a="1"/>
  <c r="EX772" i="1" s="1" a="1"/>
  <c r="EX730" i="1" s="1" a="1"/>
  <c r="EX686" i="1" s="1" a="1"/>
  <c r="EX644" i="1" s="1" a="1"/>
  <c r="EX603" i="1" s="1" a="1"/>
  <c r="EX561" i="1" s="1" a="1"/>
  <c r="EX516" i="1" s="1" a="1"/>
  <c r="EX474" i="1" s="1" a="1"/>
  <c r="EX430" i="1" s="1" a="1"/>
  <c r="EX388" i="1" s="1" a="1"/>
  <c r="EX345" i="1" s="1" a="1"/>
  <c r="EX304" i="1" s="1" a="1"/>
  <c r="EX258" i="1" s="1" a="1"/>
  <c r="EX215" i="1" s="1" a="1"/>
  <c r="EX174" i="1" s="1" a="1"/>
  <c r="EX130" i="1" s="1" a="1"/>
  <c r="EX89" i="1" s="1" a="1"/>
  <c r="EX43" i="1" s="1" a="1"/>
  <c r="EX2" i="1" s="1" a="1"/>
  <c r="EC860" i="1" a="1"/>
  <c r="EB860" i="1" a="1"/>
  <c r="EB814" i="1" s="1" a="1"/>
  <c r="EB772" i="1" s="1" a="1"/>
  <c r="EB730" i="1" s="1" a="1"/>
  <c r="EB686" i="1" s="1" a="1"/>
  <c r="EB644" i="1" s="1" a="1"/>
  <c r="EB603" i="1" s="1" a="1"/>
  <c r="EB561" i="1" s="1" a="1"/>
  <c r="EB516" i="1" s="1" a="1"/>
  <c r="EB474" i="1" s="1" a="1"/>
  <c r="EB430" i="1" s="1" a="1"/>
  <c r="EB388" i="1" s="1" a="1"/>
  <c r="EB345" i="1" s="1" a="1"/>
  <c r="EB304" i="1" s="1" a="1"/>
  <c r="EB258" i="1" s="1" a="1"/>
  <c r="EB215" i="1" s="1" a="1"/>
  <c r="EB174" i="1" s="1" a="1"/>
  <c r="EB130" i="1" s="1" a="1"/>
  <c r="EB89" i="1" s="1" a="1"/>
  <c r="EB43" i="1" s="1" a="1"/>
  <c r="EB2" i="1" s="1" a="1"/>
  <c r="EA860" i="1" a="1"/>
  <c r="EA814" i="1" s="1" a="1"/>
  <c r="EA772" i="1" s="1" a="1"/>
  <c r="EA730" i="1" s="1" a="1"/>
  <c r="EA686" i="1" s="1" a="1"/>
  <c r="EA644" i="1" s="1" a="1"/>
  <c r="EA603" i="1" s="1" a="1"/>
  <c r="EA561" i="1" s="1" a="1"/>
  <c r="EA516" i="1" s="1" a="1"/>
  <c r="EA474" i="1" s="1" a="1"/>
  <c r="EA430" i="1" s="1" a="1"/>
  <c r="EA388" i="1" s="1" a="1"/>
  <c r="EA345" i="1" s="1" a="1"/>
  <c r="EA304" i="1" s="1" a="1"/>
  <c r="EA258" i="1" s="1" a="1"/>
  <c r="EA215" i="1" s="1" a="1"/>
  <c r="EA174" i="1" s="1" a="1"/>
  <c r="EA130" i="1" s="1" a="1"/>
  <c r="EA89" i="1" s="1" a="1"/>
  <c r="EA43" i="1" s="1" a="1"/>
  <c r="EA2" i="1" s="1" a="1"/>
  <c r="DZ860" i="1" a="1"/>
  <c r="DZ814" i="1" s="1" a="1"/>
  <c r="DZ772" i="1" s="1" a="1"/>
  <c r="DZ730" i="1" s="1" a="1"/>
  <c r="DZ686" i="1" s="1" a="1"/>
  <c r="DZ644" i="1" s="1" a="1"/>
  <c r="DZ603" i="1" s="1" a="1"/>
  <c r="DZ561" i="1" s="1" a="1"/>
  <c r="DZ516" i="1" s="1" a="1"/>
  <c r="DZ474" i="1" s="1" a="1"/>
  <c r="DZ430" i="1" s="1" a="1"/>
  <c r="DZ388" i="1" s="1" a="1"/>
  <c r="DZ345" i="1" s="1" a="1"/>
  <c r="DZ304" i="1" s="1" a="1"/>
  <c r="DZ258" i="1" s="1" a="1"/>
  <c r="DZ215" i="1" s="1" a="1"/>
  <c r="DZ174" i="1" s="1" a="1"/>
  <c r="DZ130" i="1" s="1" a="1"/>
  <c r="DZ89" i="1" s="1" a="1"/>
  <c r="DZ43" i="1" s="1" a="1"/>
  <c r="DZ2" i="1" s="1" a="1"/>
  <c r="DY860" i="1" a="1"/>
  <c r="DY814" i="1" s="1" a="1"/>
  <c r="DY772" i="1" s="1" a="1"/>
  <c r="DY730" i="1" s="1" a="1"/>
  <c r="DY686" i="1" s="1" a="1"/>
  <c r="DY644" i="1" s="1" a="1"/>
  <c r="DY603" i="1" s="1" a="1"/>
  <c r="DY561" i="1" s="1" a="1"/>
  <c r="DY516" i="1" s="1" a="1"/>
  <c r="DY474" i="1" s="1" a="1"/>
  <c r="DY430" i="1" s="1" a="1"/>
  <c r="DY388" i="1" s="1" a="1"/>
  <c r="DY345" i="1" s="1" a="1"/>
  <c r="DY304" i="1" s="1" a="1"/>
  <c r="DY258" i="1" s="1" a="1"/>
  <c r="DY215" i="1" s="1" a="1"/>
  <c r="DY174" i="1" s="1" a="1"/>
  <c r="DY130" i="1" s="1" a="1"/>
  <c r="DY89" i="1" s="1" a="1"/>
  <c r="DY43" i="1" s="1" a="1"/>
  <c r="DY2" i="1" s="1" a="1"/>
  <c r="DX860" i="1" a="1"/>
  <c r="DW860" i="1" a="1"/>
  <c r="DV860" i="1" a="1"/>
  <c r="DV814" i="1" s="1" a="1"/>
  <c r="DV772" i="1" s="1" a="1"/>
  <c r="DV730" i="1" s="1" a="1"/>
  <c r="DV686" i="1" s="1" a="1"/>
  <c r="DV644" i="1" s="1" a="1"/>
  <c r="DV603" i="1" s="1" a="1"/>
  <c r="DV561" i="1" s="1" a="1"/>
  <c r="DV516" i="1" s="1" a="1"/>
  <c r="DV474" i="1" s="1" a="1"/>
  <c r="DV430" i="1" s="1" a="1"/>
  <c r="DV388" i="1" s="1" a="1"/>
  <c r="DV345" i="1" s="1" a="1"/>
  <c r="DV304" i="1" s="1" a="1"/>
  <c r="DV258" i="1" s="1" a="1"/>
  <c r="DV215" i="1" s="1" a="1"/>
  <c r="DV174" i="1" s="1" a="1"/>
  <c r="DV130" i="1" s="1" a="1"/>
  <c r="DV89" i="1" s="1" a="1"/>
  <c r="DV43" i="1" s="1" a="1"/>
  <c r="DV2" i="1" s="1" a="1"/>
  <c r="DU860" i="1" a="1"/>
  <c r="DU814" i="1" s="1" a="1"/>
  <c r="DU772" i="1" s="1" a="1"/>
  <c r="DU730" i="1" s="1" a="1"/>
  <c r="DU686" i="1" s="1" a="1"/>
  <c r="DU644" i="1" s="1" a="1"/>
  <c r="DU603" i="1" s="1" a="1"/>
  <c r="DU561" i="1" s="1" a="1"/>
  <c r="DU516" i="1" s="1" a="1"/>
  <c r="DU474" i="1" s="1" a="1"/>
  <c r="DU430" i="1" s="1" a="1"/>
  <c r="DU388" i="1" s="1" a="1"/>
  <c r="DU345" i="1" s="1" a="1"/>
  <c r="DU304" i="1" s="1" a="1"/>
  <c r="DU258" i="1" s="1" a="1"/>
  <c r="DU215" i="1" s="1" a="1"/>
  <c r="DU174" i="1" s="1" a="1"/>
  <c r="DU130" i="1" s="1" a="1"/>
  <c r="DU89" i="1" s="1" a="1"/>
  <c r="DU43" i="1" s="1" a="1"/>
  <c r="DU2" i="1" s="1" a="1"/>
  <c r="DT860" i="1" a="1"/>
  <c r="DS860" i="1" a="1"/>
  <c r="DS814" i="1" s="1" a="1"/>
  <c r="DS772" i="1" s="1" a="1"/>
  <c r="DS730" i="1" s="1" a="1"/>
  <c r="DS686" i="1" s="1" a="1"/>
  <c r="DS644" i="1" s="1" a="1"/>
  <c r="DS603" i="1" s="1" a="1"/>
  <c r="DS561" i="1" s="1" a="1"/>
  <c r="DS516" i="1" s="1" a="1"/>
  <c r="DS474" i="1" s="1" a="1"/>
  <c r="DS430" i="1" s="1" a="1"/>
  <c r="DS388" i="1" s="1" a="1"/>
  <c r="DS345" i="1" s="1" a="1"/>
  <c r="DS304" i="1" s="1" a="1"/>
  <c r="DS258" i="1" s="1" a="1"/>
  <c r="DS215" i="1" s="1" a="1"/>
  <c r="DS174" i="1" s="1" a="1"/>
  <c r="DS130" i="1" s="1" a="1"/>
  <c r="DS89" i="1" s="1" a="1"/>
  <c r="DS43" i="1" s="1" a="1"/>
  <c r="DS2" i="1" s="1" a="1"/>
  <c r="DR860" i="1" a="1"/>
  <c r="DR814" i="1" s="1" a="1"/>
  <c r="DR772" i="1" s="1" a="1"/>
  <c r="DR730" i="1" s="1" a="1"/>
  <c r="DR686" i="1" s="1" a="1"/>
  <c r="DR644" i="1" s="1" a="1"/>
  <c r="DR603" i="1" s="1" a="1"/>
  <c r="DR561" i="1" s="1" a="1"/>
  <c r="DR516" i="1" s="1" a="1"/>
  <c r="DR474" i="1" s="1" a="1"/>
  <c r="DR430" i="1" s="1" a="1"/>
  <c r="DR388" i="1" s="1" a="1"/>
  <c r="DR345" i="1" s="1" a="1"/>
  <c r="DR304" i="1" s="1" a="1"/>
  <c r="DR258" i="1" s="1" a="1"/>
  <c r="DR215" i="1" s="1" a="1"/>
  <c r="DR174" i="1" s="1" a="1"/>
  <c r="DR130" i="1" s="1" a="1"/>
  <c r="DR89" i="1" s="1" a="1"/>
  <c r="DR43" i="1" s="1" a="1"/>
  <c r="DR2" i="1" s="1" a="1"/>
  <c r="DQ860" i="1" a="1"/>
  <c r="DQ814" i="1" s="1" a="1"/>
  <c r="DQ772" i="1" s="1" a="1"/>
  <c r="DQ730" i="1" s="1" a="1"/>
  <c r="DQ686" i="1" s="1" a="1"/>
  <c r="DQ644" i="1" s="1" a="1"/>
  <c r="DQ603" i="1" s="1" a="1"/>
  <c r="DQ561" i="1" s="1" a="1"/>
  <c r="DQ516" i="1" s="1" a="1"/>
  <c r="DQ474" i="1" s="1" a="1"/>
  <c r="DQ430" i="1" s="1" a="1"/>
  <c r="DQ388" i="1" s="1" a="1"/>
  <c r="DQ345" i="1" s="1" a="1"/>
  <c r="DQ304" i="1" s="1" a="1"/>
  <c r="DQ258" i="1" s="1" a="1"/>
  <c r="DQ215" i="1" s="1" a="1"/>
  <c r="DQ174" i="1" s="1" a="1"/>
  <c r="DQ130" i="1" s="1" a="1"/>
  <c r="DQ89" i="1" s="1" a="1"/>
  <c r="DQ43" i="1" s="1" a="1"/>
  <c r="DQ2" i="1" s="1" a="1"/>
  <c r="DP860" i="1" a="1"/>
  <c r="DP814" i="1" s="1" a="1"/>
  <c r="DP772" i="1" s="1" a="1"/>
  <c r="DP730" i="1" s="1" a="1"/>
  <c r="DP686" i="1" s="1" a="1"/>
  <c r="DP644" i="1" s="1" a="1"/>
  <c r="DP603" i="1" s="1" a="1"/>
  <c r="DP561" i="1" s="1" a="1"/>
  <c r="DP516" i="1" s="1" a="1"/>
  <c r="DP474" i="1" s="1" a="1"/>
  <c r="DP430" i="1" s="1" a="1"/>
  <c r="DP388" i="1" s="1" a="1"/>
  <c r="DP345" i="1" s="1" a="1"/>
  <c r="DP304" i="1" s="1" a="1"/>
  <c r="DP258" i="1" s="1" a="1"/>
  <c r="DP215" i="1" s="1" a="1"/>
  <c r="DP174" i="1" s="1" a="1"/>
  <c r="DP130" i="1" s="1" a="1"/>
  <c r="DP89" i="1" s="1" a="1"/>
  <c r="DP43" i="1" s="1" a="1"/>
  <c r="DP2" i="1" s="1" a="1"/>
  <c r="DO860" i="1" a="1"/>
  <c r="DO814" i="1" s="1" a="1"/>
  <c r="DO772" i="1" s="1" a="1"/>
  <c r="DO730" i="1" s="1" a="1"/>
  <c r="DO686" i="1" s="1" a="1"/>
  <c r="DO644" i="1" s="1" a="1"/>
  <c r="DO603" i="1" s="1" a="1"/>
  <c r="DO561" i="1" s="1" a="1"/>
  <c r="DO516" i="1" s="1" a="1"/>
  <c r="DO474" i="1" s="1" a="1"/>
  <c r="DO430" i="1" s="1" a="1"/>
  <c r="DO388" i="1" s="1" a="1"/>
  <c r="DO345" i="1" s="1" a="1"/>
  <c r="DO304" i="1" s="1" a="1"/>
  <c r="DO258" i="1" s="1" a="1"/>
  <c r="DO215" i="1" s="1" a="1"/>
  <c r="DO174" i="1" s="1" a="1"/>
  <c r="DO130" i="1" s="1" a="1"/>
  <c r="DO89" i="1" s="1" a="1"/>
  <c r="DO43" i="1" s="1" a="1"/>
  <c r="DO2" i="1" s="1" a="1"/>
  <c r="DN860" i="1" a="1"/>
  <c r="DN814" i="1" s="1" a="1"/>
  <c r="DN772" i="1" s="1" a="1"/>
  <c r="DN730" i="1" s="1" a="1"/>
  <c r="DN686" i="1" s="1" a="1"/>
  <c r="DN644" i="1" s="1" a="1"/>
  <c r="DN603" i="1" s="1" a="1"/>
  <c r="DN561" i="1" s="1" a="1"/>
  <c r="DN516" i="1" s="1" a="1"/>
  <c r="DN474" i="1" s="1" a="1"/>
  <c r="DN430" i="1" s="1" a="1"/>
  <c r="DN388" i="1" s="1" a="1"/>
  <c r="DN345" i="1" s="1" a="1"/>
  <c r="DN304" i="1" s="1" a="1"/>
  <c r="DN258" i="1" s="1" a="1"/>
  <c r="DN215" i="1" s="1" a="1"/>
  <c r="DN174" i="1" s="1" a="1"/>
  <c r="DN130" i="1" s="1" a="1"/>
  <c r="DN89" i="1" s="1" a="1"/>
  <c r="DN43" i="1" s="1" a="1"/>
  <c r="DN2" i="1" s="1" a="1"/>
  <c r="DM860" i="1" a="1"/>
  <c r="DM814" i="1" s="1" a="1"/>
  <c r="DM772" i="1" s="1" a="1"/>
  <c r="DM730" i="1" s="1" a="1"/>
  <c r="DM686" i="1" s="1" a="1"/>
  <c r="DM644" i="1" s="1" a="1"/>
  <c r="DM603" i="1" s="1" a="1"/>
  <c r="DM561" i="1" s="1" a="1"/>
  <c r="DM516" i="1" s="1" a="1"/>
  <c r="DM474" i="1" s="1" a="1"/>
  <c r="DM430" i="1" s="1" a="1"/>
  <c r="DM388" i="1" s="1" a="1"/>
  <c r="DM345" i="1" s="1" a="1"/>
  <c r="DM304" i="1" s="1" a="1"/>
  <c r="DM258" i="1" s="1" a="1"/>
  <c r="DM215" i="1" s="1" a="1"/>
  <c r="DM174" i="1" s="1" a="1"/>
  <c r="DM130" i="1" s="1" a="1"/>
  <c r="DM89" i="1" s="1" a="1"/>
  <c r="DM43" i="1" s="1" a="1"/>
  <c r="DM2" i="1" s="1" a="1"/>
  <c r="DL860" i="1" a="1"/>
  <c r="DL814" i="1" s="1" a="1"/>
  <c r="DL772" i="1" s="1" a="1"/>
  <c r="DL730" i="1" s="1" a="1"/>
  <c r="DL686" i="1" s="1" a="1"/>
  <c r="DL644" i="1" s="1" a="1"/>
  <c r="DL603" i="1" s="1" a="1"/>
  <c r="DL561" i="1" s="1" a="1"/>
  <c r="DL516" i="1" s="1" a="1"/>
  <c r="DL474" i="1" s="1" a="1"/>
  <c r="DL430" i="1" s="1" a="1"/>
  <c r="DL388" i="1" s="1" a="1"/>
  <c r="DL345" i="1" s="1" a="1"/>
  <c r="DL304" i="1" s="1" a="1"/>
  <c r="DL258" i="1" s="1" a="1"/>
  <c r="DL215" i="1" s="1" a="1"/>
  <c r="DL174" i="1" s="1" a="1"/>
  <c r="DL130" i="1" s="1" a="1"/>
  <c r="DL89" i="1" s="1" a="1"/>
  <c r="DL43" i="1" s="1" a="1"/>
  <c r="DL2" i="1" s="1" a="1"/>
  <c r="DK860" i="1" a="1"/>
  <c r="DK814" i="1" s="1" a="1"/>
  <c r="DK772" i="1" s="1" a="1"/>
  <c r="DK730" i="1" s="1" a="1"/>
  <c r="DK686" i="1" s="1" a="1"/>
  <c r="DK644" i="1" s="1" a="1"/>
  <c r="DK603" i="1" s="1" a="1"/>
  <c r="DK561" i="1" s="1" a="1"/>
  <c r="DK516" i="1" s="1" a="1"/>
  <c r="DK474" i="1" s="1" a="1"/>
  <c r="DK430" i="1" s="1" a="1"/>
  <c r="DK388" i="1" s="1" a="1"/>
  <c r="DK345" i="1" s="1" a="1"/>
  <c r="DK304" i="1" s="1" a="1"/>
  <c r="DK258" i="1" s="1" a="1"/>
  <c r="DK215" i="1" s="1" a="1"/>
  <c r="DK174" i="1" s="1" a="1"/>
  <c r="DK130" i="1" s="1" a="1"/>
  <c r="DK89" i="1" s="1" a="1"/>
  <c r="DK43" i="1" s="1" a="1"/>
  <c r="DK2" i="1" s="1" a="1"/>
  <c r="DJ860" i="1" a="1"/>
  <c r="DJ814" i="1" s="1" a="1"/>
  <c r="DJ772" i="1" s="1" a="1"/>
  <c r="DJ730" i="1" s="1" a="1"/>
  <c r="DJ686" i="1" s="1" a="1"/>
  <c r="DJ644" i="1" s="1" a="1"/>
  <c r="DJ603" i="1" s="1" a="1"/>
  <c r="DJ561" i="1" s="1" a="1"/>
  <c r="DJ516" i="1" s="1" a="1"/>
  <c r="DJ474" i="1" s="1" a="1"/>
  <c r="DJ430" i="1" s="1" a="1"/>
  <c r="DJ388" i="1" s="1" a="1"/>
  <c r="DJ345" i="1" s="1" a="1"/>
  <c r="DJ304" i="1" s="1" a="1"/>
  <c r="DJ258" i="1" s="1" a="1"/>
  <c r="DJ215" i="1" s="1" a="1"/>
  <c r="DJ174" i="1" s="1" a="1"/>
  <c r="DJ130" i="1" s="1" a="1"/>
  <c r="DJ89" i="1" s="1" a="1"/>
  <c r="DJ43" i="1" s="1" a="1"/>
  <c r="DJ2" i="1" s="1" a="1"/>
  <c r="DI860" i="1" a="1"/>
  <c r="DI814" i="1" s="1" a="1"/>
  <c r="DI772" i="1" s="1" a="1"/>
  <c r="DI730" i="1" s="1" a="1"/>
  <c r="DI686" i="1" s="1" a="1"/>
  <c r="DI644" i="1" s="1" a="1"/>
  <c r="DI603" i="1" s="1" a="1"/>
  <c r="DI561" i="1" s="1" a="1"/>
  <c r="DI516" i="1" s="1" a="1"/>
  <c r="DI474" i="1" s="1" a="1"/>
  <c r="DI430" i="1" s="1" a="1"/>
  <c r="DI388" i="1" s="1" a="1"/>
  <c r="DI345" i="1" s="1" a="1"/>
  <c r="DI304" i="1" s="1" a="1"/>
  <c r="DI258" i="1" s="1" a="1"/>
  <c r="DI215" i="1" s="1" a="1"/>
  <c r="DI174" i="1" s="1" a="1"/>
  <c r="DI130" i="1" s="1" a="1"/>
  <c r="DI89" i="1" s="1" a="1"/>
  <c r="DI43" i="1" s="1" a="1"/>
  <c r="DI2" i="1" s="1" a="1"/>
  <c r="DH860" i="1" a="1"/>
  <c r="DH814" i="1" s="1" a="1"/>
  <c r="DH772" i="1" s="1" a="1"/>
  <c r="DH730" i="1" s="1" a="1"/>
  <c r="DH686" i="1" s="1" a="1"/>
  <c r="DH644" i="1" s="1" a="1"/>
  <c r="DH603" i="1" s="1" a="1"/>
  <c r="DH561" i="1" s="1" a="1"/>
  <c r="DH516" i="1" s="1" a="1"/>
  <c r="DH474" i="1" s="1" a="1"/>
  <c r="DH430" i="1" s="1" a="1"/>
  <c r="DH388" i="1" s="1" a="1"/>
  <c r="DH345" i="1" s="1" a="1"/>
  <c r="DH304" i="1" s="1" a="1"/>
  <c r="DH258" i="1" s="1" a="1"/>
  <c r="DH215" i="1" s="1" a="1"/>
  <c r="DH174" i="1" s="1" a="1"/>
  <c r="DH130" i="1" s="1" a="1"/>
  <c r="DH89" i="1" s="1" a="1"/>
  <c r="DH43" i="1" s="1" a="1"/>
  <c r="DH2" i="1" s="1" a="1"/>
  <c r="BS860" i="1" a="1"/>
  <c r="BS814" i="1" s="1" a="1"/>
  <c r="BS772" i="1" s="1" a="1"/>
  <c r="BS730" i="1" s="1" a="1"/>
  <c r="BS686" i="1" s="1" a="1"/>
  <c r="BS644" i="1" s="1" a="1"/>
  <c r="BS603" i="1" s="1" a="1"/>
  <c r="BS561" i="1" s="1" a="1"/>
  <c r="BS516" i="1" s="1" a="1"/>
  <c r="BS474" i="1" s="1" a="1"/>
  <c r="BS430" i="1" s="1" a="1"/>
  <c r="BS388" i="1" s="1" a="1"/>
  <c r="BS345" i="1" s="1" a="1"/>
  <c r="BS304" i="1" s="1" a="1"/>
  <c r="BS258" i="1" s="1" a="1"/>
  <c r="BS215" i="1" s="1" a="1"/>
  <c r="BS174" i="1" s="1" a="1"/>
  <c r="BS130" i="1" s="1" a="1"/>
  <c r="BS89" i="1" s="1" a="1"/>
  <c r="BS43" i="1" s="1" a="1"/>
  <c r="BS2" i="1" s="1" a="1"/>
  <c r="BR860" i="1" a="1"/>
  <c r="BR814" i="1" s="1" a="1"/>
  <c r="BR772" i="1" s="1" a="1"/>
  <c r="BR730" i="1" s="1" a="1"/>
  <c r="BR686" i="1" s="1" a="1"/>
  <c r="BR644" i="1" s="1" a="1"/>
  <c r="BR603" i="1" s="1" a="1"/>
  <c r="BR561" i="1" s="1" a="1"/>
  <c r="BR516" i="1" s="1" a="1"/>
  <c r="BR474" i="1" s="1" a="1"/>
  <c r="BR430" i="1" s="1" a="1"/>
  <c r="BR388" i="1" s="1" a="1"/>
  <c r="BR345" i="1" s="1" a="1"/>
  <c r="BR304" i="1" s="1" a="1"/>
  <c r="BR258" i="1" s="1" a="1"/>
  <c r="BR215" i="1" s="1" a="1"/>
  <c r="BR174" i="1" s="1" a="1"/>
  <c r="BR130" i="1" s="1" a="1"/>
  <c r="BR89" i="1" s="1" a="1"/>
  <c r="BR43" i="1" s="1" a="1"/>
  <c r="BR2" i="1" s="1" a="1"/>
  <c r="BP860" i="1" a="1"/>
  <c r="BP814" i="1" s="1" a="1"/>
  <c r="BP772" i="1" s="1" a="1"/>
  <c r="BP730" i="1" s="1" a="1"/>
  <c r="BP686" i="1" s="1" a="1"/>
  <c r="BP644" i="1" s="1" a="1"/>
  <c r="BP603" i="1" s="1" a="1"/>
  <c r="BP561" i="1" s="1" a="1"/>
  <c r="BP516" i="1" s="1" a="1"/>
  <c r="BP474" i="1" s="1" a="1"/>
  <c r="BP430" i="1" s="1" a="1"/>
  <c r="BP388" i="1" s="1" a="1"/>
  <c r="BP345" i="1" s="1" a="1"/>
  <c r="BP304" i="1" s="1" a="1"/>
  <c r="BP258" i="1" s="1" a="1"/>
  <c r="BP215" i="1" s="1" a="1"/>
  <c r="BP174" i="1" s="1" a="1"/>
  <c r="BP130" i="1" s="1" a="1"/>
  <c r="BP89" i="1" s="1" a="1"/>
  <c r="BP43" i="1" s="1" a="1"/>
  <c r="BP2" i="1" s="1" a="1"/>
  <c r="AR860" i="1" a="1"/>
  <c r="AR814" i="1" s="1" a="1"/>
  <c r="AR772" i="1" s="1" a="1"/>
  <c r="AR730" i="1" s="1" a="1"/>
  <c r="AR686" i="1" s="1" a="1"/>
  <c r="AR644" i="1" s="1" a="1"/>
  <c r="AR603" i="1" s="1" a="1"/>
  <c r="AR561" i="1" s="1" a="1"/>
  <c r="AR516" i="1" s="1" a="1"/>
  <c r="AR474" i="1" s="1" a="1"/>
  <c r="AR430" i="1" s="1" a="1"/>
  <c r="AR388" i="1" s="1" a="1"/>
  <c r="AR345" i="1" s="1" a="1"/>
  <c r="AR304" i="1" s="1" a="1"/>
  <c r="AR258" i="1" s="1" a="1"/>
  <c r="AR215" i="1" s="1" a="1"/>
  <c r="AR174" i="1" s="1" a="1"/>
  <c r="AR130" i="1" s="1" a="1"/>
  <c r="AR89" i="1" s="1" a="1"/>
  <c r="AR43" i="1" s="1" a="1"/>
  <c r="AR2" i="1" s="1" a="1"/>
  <c r="AQ860" i="1" a="1"/>
  <c r="AQ814" i="1" s="1" a="1"/>
  <c r="AQ772" i="1" s="1" a="1"/>
  <c r="AQ730" i="1" s="1" a="1"/>
  <c r="AQ686" i="1" s="1" a="1"/>
  <c r="AQ644" i="1" s="1" a="1"/>
  <c r="AQ603" i="1" s="1" a="1"/>
  <c r="AQ561" i="1" s="1" a="1"/>
  <c r="AQ516" i="1" s="1" a="1"/>
  <c r="AQ474" i="1" s="1" a="1"/>
  <c r="AQ430" i="1" s="1" a="1"/>
  <c r="AQ388" i="1" s="1" a="1"/>
  <c r="AQ345" i="1" s="1" a="1"/>
  <c r="AQ304" i="1" s="1" a="1"/>
  <c r="AQ258" i="1" s="1" a="1"/>
  <c r="AQ215" i="1" s="1" a="1"/>
  <c r="AQ174" i="1" s="1" a="1"/>
  <c r="AQ130" i="1" s="1" a="1"/>
  <c r="AQ89" i="1" s="1" a="1"/>
  <c r="AQ43" i="1" s="1" a="1"/>
  <c r="AQ2" i="1" s="1" a="1"/>
  <c r="AP860" i="1" a="1"/>
  <c r="AP814" i="1" s="1" a="1"/>
  <c r="AP772" i="1" s="1" a="1"/>
  <c r="AP730" i="1" s="1" a="1"/>
  <c r="AP686" i="1" s="1" a="1"/>
  <c r="AP644" i="1" s="1" a="1"/>
  <c r="AP603" i="1" s="1" a="1"/>
  <c r="AP561" i="1" s="1" a="1"/>
  <c r="AP516" i="1" s="1" a="1"/>
  <c r="AP474" i="1" s="1" a="1"/>
  <c r="AP430" i="1" s="1" a="1"/>
  <c r="AP388" i="1" s="1" a="1"/>
  <c r="AP345" i="1" s="1" a="1"/>
  <c r="AP304" i="1" s="1" a="1"/>
  <c r="AP258" i="1" s="1" a="1"/>
  <c r="AP215" i="1" s="1" a="1"/>
  <c r="AP174" i="1" s="1" a="1"/>
  <c r="AP130" i="1" s="1" a="1"/>
  <c r="AP89" i="1" s="1" a="1"/>
  <c r="AP43" i="1" s="1" a="1"/>
  <c r="AP2" i="1" s="1" a="1"/>
  <c r="AO860" i="1" a="1"/>
  <c r="AO814" i="1" s="1" a="1"/>
  <c r="AO772" i="1" s="1" a="1"/>
  <c r="AO730" i="1" s="1" a="1"/>
  <c r="AO686" i="1" s="1" a="1"/>
  <c r="AO644" i="1" s="1" a="1"/>
  <c r="AO603" i="1" s="1" a="1"/>
  <c r="AO561" i="1" s="1" a="1"/>
  <c r="AO516" i="1" s="1" a="1"/>
  <c r="AO474" i="1" s="1" a="1"/>
  <c r="AO430" i="1" s="1" a="1"/>
  <c r="AO388" i="1" s="1" a="1"/>
  <c r="AO345" i="1" s="1" a="1"/>
  <c r="AO304" i="1" s="1" a="1"/>
  <c r="AO258" i="1" s="1" a="1"/>
  <c r="AO215" i="1" s="1" a="1"/>
  <c r="AO174" i="1" s="1" a="1"/>
  <c r="AO130" i="1" s="1" a="1"/>
  <c r="AO89" i="1" s="1" a="1"/>
  <c r="AO43" i="1" s="1" a="1"/>
  <c r="AO2" i="1" s="1" a="1"/>
  <c r="AN860" i="1" a="1"/>
  <c r="AN814" i="1" s="1" a="1"/>
  <c r="AN772" i="1" s="1" a="1"/>
  <c r="AN730" i="1" s="1" a="1"/>
  <c r="AN686" i="1" s="1" a="1"/>
  <c r="AN644" i="1" s="1" a="1"/>
  <c r="AN603" i="1" s="1" a="1"/>
  <c r="AN561" i="1" s="1" a="1"/>
  <c r="AN516" i="1" s="1" a="1"/>
  <c r="AN474" i="1" s="1" a="1"/>
  <c r="AN430" i="1" s="1" a="1"/>
  <c r="AN388" i="1" s="1" a="1"/>
  <c r="AN345" i="1" s="1" a="1"/>
  <c r="AN304" i="1" s="1" a="1"/>
  <c r="AN258" i="1" s="1" a="1"/>
  <c r="AN215" i="1" s="1" a="1"/>
  <c r="AN174" i="1" s="1" a="1"/>
  <c r="AN130" i="1" s="1" a="1"/>
  <c r="AN89" i="1" s="1" a="1"/>
  <c r="AN43" i="1" s="1" a="1"/>
  <c r="AN2" i="1" s="1" a="1"/>
  <c r="AM860" i="1" a="1"/>
  <c r="AM814" i="1" s="1" a="1"/>
  <c r="AM772" i="1" s="1" a="1"/>
  <c r="AM730" i="1" s="1" a="1"/>
  <c r="AM686" i="1" s="1" a="1"/>
  <c r="AM644" i="1" s="1" a="1"/>
  <c r="AM603" i="1" s="1" a="1"/>
  <c r="AM561" i="1" s="1" a="1"/>
  <c r="AM516" i="1" s="1" a="1"/>
  <c r="AM474" i="1" s="1" a="1"/>
  <c r="AM430" i="1" s="1" a="1"/>
  <c r="AM388" i="1" s="1" a="1"/>
  <c r="AM345" i="1" s="1" a="1"/>
  <c r="AM304" i="1" s="1" a="1"/>
  <c r="AM258" i="1" s="1" a="1"/>
  <c r="AM215" i="1" s="1" a="1"/>
  <c r="AM174" i="1" s="1" a="1"/>
  <c r="AM130" i="1" s="1" a="1"/>
  <c r="AM89" i="1" s="1" a="1"/>
  <c r="AM43" i="1" s="1" a="1"/>
  <c r="AM2" i="1" s="1" a="1"/>
  <c r="AL860" i="1" a="1"/>
  <c r="AL814" i="1" s="1" a="1"/>
  <c r="AL772" i="1" s="1" a="1"/>
  <c r="AL730" i="1" s="1" a="1"/>
  <c r="AL686" i="1" s="1" a="1"/>
  <c r="AL644" i="1" s="1" a="1"/>
  <c r="AL603" i="1" s="1" a="1"/>
  <c r="AL561" i="1" s="1" a="1"/>
  <c r="AL516" i="1" s="1" a="1"/>
  <c r="AL474" i="1" s="1" a="1"/>
  <c r="AL430" i="1" s="1" a="1"/>
  <c r="AL388" i="1" s="1" a="1"/>
  <c r="AL345" i="1" s="1" a="1"/>
  <c r="AL304" i="1" s="1" a="1"/>
  <c r="AL258" i="1" s="1" a="1"/>
  <c r="AL215" i="1" s="1" a="1"/>
  <c r="AL174" i="1" s="1" a="1"/>
  <c r="AL130" i="1" s="1" a="1"/>
  <c r="AL89" i="1" s="1" a="1"/>
  <c r="AL43" i="1" s="1" a="1"/>
  <c r="AL2" i="1" s="1" a="1"/>
  <c r="AK860" i="1" a="1"/>
  <c r="AK814" i="1" s="1" a="1"/>
  <c r="AK772" i="1" s="1" a="1"/>
  <c r="AK730" i="1" s="1" a="1"/>
  <c r="AK686" i="1" s="1" a="1"/>
  <c r="AK644" i="1" s="1" a="1"/>
  <c r="AK603" i="1" s="1" a="1"/>
  <c r="AK561" i="1" s="1" a="1"/>
  <c r="AK516" i="1" s="1" a="1"/>
  <c r="AK474" i="1" s="1" a="1"/>
  <c r="AK430" i="1" s="1" a="1"/>
  <c r="AK388" i="1" s="1" a="1"/>
  <c r="AK345" i="1" s="1" a="1"/>
  <c r="AK304" i="1" s="1" a="1"/>
  <c r="AK258" i="1" s="1" a="1"/>
  <c r="AK215" i="1" s="1" a="1"/>
  <c r="AK174" i="1" s="1" a="1"/>
  <c r="AK130" i="1" s="1" a="1"/>
  <c r="AK89" i="1" s="1" a="1"/>
  <c r="AK43" i="1" s="1" a="1"/>
  <c r="AK2" i="1" s="1" a="1"/>
  <c r="AJ860" i="1" a="1"/>
  <c r="AJ814" i="1" s="1" a="1"/>
  <c r="AJ772" i="1" s="1" a="1"/>
  <c r="AJ730" i="1" s="1" a="1"/>
  <c r="AJ686" i="1" s="1" a="1"/>
  <c r="AJ644" i="1" s="1" a="1"/>
  <c r="AJ603" i="1" s="1" a="1"/>
  <c r="AJ561" i="1" s="1" a="1"/>
  <c r="AJ516" i="1" s="1" a="1"/>
  <c r="AJ474" i="1" s="1" a="1"/>
  <c r="AJ430" i="1" s="1" a="1"/>
  <c r="AJ388" i="1" s="1" a="1"/>
  <c r="AJ345" i="1" s="1" a="1"/>
  <c r="AJ304" i="1" s="1" a="1"/>
  <c r="AJ258" i="1" s="1" a="1"/>
  <c r="AJ215" i="1" s="1" a="1"/>
  <c r="AJ174" i="1" s="1" a="1"/>
  <c r="AJ130" i="1" s="1" a="1"/>
  <c r="AJ89" i="1" s="1" a="1"/>
  <c r="AJ43" i="1" s="1" a="1"/>
  <c r="AJ2" i="1" s="1" a="1"/>
  <c r="AI860" i="1" a="1"/>
  <c r="AI814" i="1" s="1" a="1"/>
  <c r="AI772" i="1" s="1" a="1"/>
  <c r="AI730" i="1" s="1" a="1"/>
  <c r="AI686" i="1" s="1" a="1"/>
  <c r="AI644" i="1" s="1" a="1"/>
  <c r="AI603" i="1" s="1" a="1"/>
  <c r="AI561" i="1" s="1" a="1"/>
  <c r="AI516" i="1" s="1" a="1"/>
  <c r="AI474" i="1" s="1" a="1"/>
  <c r="AI430" i="1" s="1" a="1"/>
  <c r="AI388" i="1" s="1" a="1"/>
  <c r="AI345" i="1" s="1" a="1"/>
  <c r="AI304" i="1" s="1" a="1"/>
  <c r="AI258" i="1" s="1" a="1"/>
  <c r="AI215" i="1" s="1" a="1"/>
  <c r="AI174" i="1" s="1" a="1"/>
  <c r="AI130" i="1" s="1" a="1"/>
  <c r="AI89" i="1" s="1" a="1"/>
  <c r="AI43" i="1" s="1" a="1"/>
  <c r="AI2" i="1" s="1" a="1"/>
  <c r="AH860" i="1" a="1"/>
  <c r="AH814" i="1" s="1" a="1"/>
  <c r="AH772" i="1" s="1" a="1"/>
  <c r="AH730" i="1" s="1" a="1"/>
  <c r="AH686" i="1" s="1" a="1"/>
  <c r="AH644" i="1" s="1" a="1"/>
  <c r="AH603" i="1" s="1" a="1"/>
  <c r="AH561" i="1" s="1" a="1"/>
  <c r="AH516" i="1" s="1" a="1"/>
  <c r="AH474" i="1" s="1" a="1"/>
  <c r="AH430" i="1" s="1" a="1"/>
  <c r="AH388" i="1" s="1" a="1"/>
  <c r="AH345" i="1" s="1" a="1"/>
  <c r="AH304" i="1" s="1" a="1"/>
  <c r="AH258" i="1" s="1" a="1"/>
  <c r="AH215" i="1" s="1" a="1"/>
  <c r="AH174" i="1" s="1" a="1"/>
  <c r="AH130" i="1" s="1" a="1"/>
  <c r="AH89" i="1" s="1" a="1"/>
  <c r="AH43" i="1" s="1" a="1"/>
  <c r="AH2" i="1" s="1" a="1"/>
  <c r="AG860" i="1" a="1"/>
  <c r="AG814" i="1" s="1" a="1"/>
  <c r="AG772" i="1" s="1" a="1"/>
  <c r="AG730" i="1" s="1" a="1"/>
  <c r="AG686" i="1" s="1" a="1"/>
  <c r="AG644" i="1" s="1" a="1"/>
  <c r="AG603" i="1" s="1" a="1"/>
  <c r="AG561" i="1" s="1" a="1"/>
  <c r="AG516" i="1" s="1" a="1"/>
  <c r="AG474" i="1" s="1" a="1"/>
  <c r="AG430" i="1" s="1" a="1"/>
  <c r="AG388" i="1" s="1" a="1"/>
  <c r="AG345" i="1" s="1" a="1"/>
  <c r="AG304" i="1" s="1" a="1"/>
  <c r="AG258" i="1" s="1" a="1"/>
  <c r="AG215" i="1" s="1" a="1"/>
  <c r="AG174" i="1" s="1" a="1"/>
  <c r="AG130" i="1" s="1" a="1"/>
  <c r="AG89" i="1" s="1" a="1"/>
  <c r="AG43" i="1" s="1" a="1"/>
  <c r="AG2" i="1" s="1" a="1"/>
  <c r="AF860" i="1" a="1"/>
  <c r="AF814" i="1" s="1" a="1"/>
  <c r="AF772" i="1" s="1" a="1"/>
  <c r="AF730" i="1" s="1" a="1"/>
  <c r="AF686" i="1" s="1" a="1"/>
  <c r="AF644" i="1" s="1" a="1"/>
  <c r="AF603" i="1" s="1" a="1"/>
  <c r="AF561" i="1" s="1" a="1"/>
  <c r="AF516" i="1" s="1" a="1"/>
  <c r="AF474" i="1" s="1" a="1"/>
  <c r="AF430" i="1" s="1" a="1"/>
  <c r="AF388" i="1" s="1" a="1"/>
  <c r="AF345" i="1" s="1" a="1"/>
  <c r="AF304" i="1" s="1" a="1"/>
  <c r="AF258" i="1" s="1" a="1"/>
  <c r="AF215" i="1" s="1" a="1"/>
  <c r="AF174" i="1" s="1" a="1"/>
  <c r="AF130" i="1" s="1" a="1"/>
  <c r="AF89" i="1" s="1" a="1"/>
  <c r="AF43" i="1" s="1" a="1"/>
  <c r="AF2" i="1" s="1" a="1"/>
  <c r="AE860" i="1" a="1"/>
  <c r="AE814" i="1" s="1" a="1"/>
  <c r="AE772" i="1" s="1" a="1"/>
  <c r="AE730" i="1" s="1" a="1"/>
  <c r="AE686" i="1" s="1" a="1"/>
  <c r="AE644" i="1" s="1" a="1"/>
  <c r="AE603" i="1" s="1" a="1"/>
  <c r="AE561" i="1" s="1" a="1"/>
  <c r="AE516" i="1" s="1" a="1"/>
  <c r="AE474" i="1" s="1" a="1"/>
  <c r="AE430" i="1" s="1" a="1"/>
  <c r="AE388" i="1" s="1" a="1"/>
  <c r="AE345" i="1" s="1" a="1"/>
  <c r="AE304" i="1" s="1" a="1"/>
  <c r="AE258" i="1" s="1" a="1"/>
  <c r="AE215" i="1" s="1" a="1"/>
  <c r="AE174" i="1" s="1" a="1"/>
  <c r="AE130" i="1" s="1" a="1"/>
  <c r="AE89" i="1" s="1" a="1"/>
  <c r="AE43" i="1" s="1" a="1"/>
  <c r="AE2" i="1" s="1" a="1"/>
  <c r="AD860" i="1" a="1"/>
  <c r="AD814" i="1" s="1" a="1"/>
  <c r="AD772" i="1" s="1" a="1"/>
  <c r="AD730" i="1" s="1" a="1"/>
  <c r="AD686" i="1" s="1" a="1"/>
  <c r="AD644" i="1" s="1" a="1"/>
  <c r="AD603" i="1" s="1" a="1"/>
  <c r="AD561" i="1" s="1" a="1"/>
  <c r="AD516" i="1" s="1" a="1"/>
  <c r="AD474" i="1" s="1" a="1"/>
  <c r="AD430" i="1" s="1" a="1"/>
  <c r="AD388" i="1" s="1" a="1"/>
  <c r="AD345" i="1" s="1" a="1"/>
  <c r="AD304" i="1" s="1" a="1"/>
  <c r="AD258" i="1" s="1" a="1"/>
  <c r="AD215" i="1" s="1" a="1"/>
  <c r="AD174" i="1" s="1" a="1"/>
  <c r="AD130" i="1" s="1" a="1"/>
  <c r="AD89" i="1" s="1" a="1"/>
  <c r="AD43" i="1" s="1" a="1"/>
  <c r="AD2" i="1" s="1" a="1"/>
  <c r="AC860" i="1" a="1"/>
  <c r="AB860" i="1" a="1"/>
  <c r="AB814" i="1" s="1" a="1"/>
  <c r="AB772" i="1" s="1" a="1"/>
  <c r="AB730" i="1" s="1" a="1"/>
  <c r="AB686" i="1" s="1" a="1"/>
  <c r="AB644" i="1" s="1" a="1"/>
  <c r="AB603" i="1" s="1" a="1"/>
  <c r="AB561" i="1" s="1" a="1"/>
  <c r="AB516" i="1" s="1" a="1"/>
  <c r="AB474" i="1" s="1" a="1"/>
  <c r="AB430" i="1" s="1" a="1"/>
  <c r="AB388" i="1" s="1" a="1"/>
  <c r="AB345" i="1" s="1" a="1"/>
  <c r="AB304" i="1" s="1" a="1"/>
  <c r="AB258" i="1" s="1" a="1"/>
  <c r="AB215" i="1" s="1" a="1"/>
  <c r="AB174" i="1" s="1" a="1"/>
  <c r="AB130" i="1" s="1" a="1"/>
  <c r="AB89" i="1" s="1" a="1"/>
  <c r="AB43" i="1" s="1" a="1"/>
  <c r="AB2" i="1" s="1" a="1"/>
  <c r="AA860" i="1" a="1"/>
  <c r="AA814" i="1" s="1" a="1"/>
  <c r="AA772" i="1" s="1" a="1"/>
  <c r="AA730" i="1" s="1" a="1"/>
  <c r="AA686" i="1" s="1" a="1"/>
  <c r="AA644" i="1" s="1" a="1"/>
  <c r="AA603" i="1" s="1" a="1"/>
  <c r="AA561" i="1" s="1" a="1"/>
  <c r="AA516" i="1" s="1" a="1"/>
  <c r="AA474" i="1" s="1" a="1"/>
  <c r="AA430" i="1" s="1" a="1"/>
  <c r="AA388" i="1" s="1" a="1"/>
  <c r="AA345" i="1" s="1" a="1"/>
  <c r="AA304" i="1" s="1" a="1"/>
  <c r="AA258" i="1" s="1" a="1"/>
  <c r="AA215" i="1" s="1" a="1"/>
  <c r="AA174" i="1" s="1" a="1"/>
  <c r="AA130" i="1" s="1" a="1"/>
  <c r="AA89" i="1" s="1" a="1"/>
  <c r="AA43" i="1" s="1" a="1"/>
  <c r="AA2" i="1" s="1" a="1"/>
  <c r="Z860" i="1" a="1"/>
  <c r="Z814" i="1" s="1" a="1"/>
  <c r="Z772" i="1" s="1" a="1"/>
  <c r="Z730" i="1" s="1" a="1"/>
  <c r="Z686" i="1" s="1" a="1"/>
  <c r="Z644" i="1" s="1" a="1"/>
  <c r="Z603" i="1" s="1" a="1"/>
  <c r="Z561" i="1" s="1" a="1"/>
  <c r="Z516" i="1" s="1" a="1"/>
  <c r="Z474" i="1" s="1" a="1"/>
  <c r="Z430" i="1" s="1" a="1"/>
  <c r="Z388" i="1" s="1" a="1"/>
  <c r="Z345" i="1" s="1" a="1"/>
  <c r="Z304" i="1" s="1" a="1"/>
  <c r="Z258" i="1" s="1" a="1"/>
  <c r="Z215" i="1" s="1" a="1"/>
  <c r="Z174" i="1" s="1" a="1"/>
  <c r="Z130" i="1" s="1" a="1"/>
  <c r="Z89" i="1" s="1" a="1"/>
  <c r="Z43" i="1" s="1" a="1"/>
  <c r="EJ860" i="1" l="1"/>
  <c r="EH860" i="1"/>
  <c r="DT814" i="1" a="1"/>
  <c r="DT772" i="1" s="1" a="1"/>
  <c r="AC814" i="1" a="1"/>
  <c r="BF814" i="1" s="1"/>
  <c r="BG860" i="1"/>
  <c r="BF860" i="1"/>
  <c r="BE860" i="1"/>
  <c r="EF860" i="1"/>
  <c r="DW814" i="1" a="1"/>
  <c r="EF814" i="1" s="1"/>
  <c r="EG860" i="1"/>
  <c r="EE860" i="1"/>
  <c r="DX814" i="1" a="1"/>
  <c r="EG814" i="1" s="1"/>
  <c r="EC814" i="1" a="1"/>
  <c r="ED814" i="1" s="1"/>
  <c r="ED860" i="1"/>
  <c r="Z2" i="1" a="1"/>
  <c r="BH860" i="1" l="1"/>
  <c r="BI860" i="1" s="1"/>
  <c r="DW772" i="1" a="1"/>
  <c r="EF772" i="1" s="1"/>
  <c r="EC772" i="1" a="1"/>
  <c r="ED772" i="1" s="1"/>
  <c r="DX772" i="1" a="1"/>
  <c r="EG772" i="1" s="1"/>
  <c r="BE814" i="1"/>
  <c r="DT730" i="1" a="1"/>
  <c r="DT686" i="1" s="1" a="1"/>
  <c r="DT644" i="1" s="1" a="1"/>
  <c r="DT603" i="1" s="1" a="1"/>
  <c r="DT561" i="1" s="1" a="1"/>
  <c r="DT516" i="1" s="1" a="1"/>
  <c r="DT474" i="1" s="1" a="1"/>
  <c r="DT430" i="1" s="1" a="1"/>
  <c r="DT388" i="1" s="1" a="1"/>
  <c r="DT345" i="1" s="1" a="1"/>
  <c r="DT304" i="1" s="1" a="1"/>
  <c r="DT258" i="1" s="1" a="1"/>
  <c r="DT215" i="1" s="1" a="1"/>
  <c r="DT174" i="1" s="1" a="1"/>
  <c r="DT130" i="1" s="1" a="1"/>
  <c r="DT89" i="1" s="1" a="1"/>
  <c r="AC772" i="1" a="1"/>
  <c r="AC730" i="1" s="1" a="1"/>
  <c r="BE730" i="1" s="1"/>
  <c r="BG814" i="1"/>
  <c r="BH814" i="1" s="1"/>
  <c r="BI814" i="1" s="1"/>
  <c r="EE814" i="1"/>
  <c r="EH814" i="1"/>
  <c r="EJ814" i="1"/>
  <c r="DW730" i="1" l="1" a="1"/>
  <c r="EF730" i="1" s="1"/>
  <c r="EC730" i="1" a="1"/>
  <c r="ED730" i="1" s="1"/>
  <c r="DX730" i="1" a="1"/>
  <c r="EH730" i="1" s="1"/>
  <c r="EE772" i="1"/>
  <c r="EH772" i="1"/>
  <c r="EJ772" i="1"/>
  <c r="BF772" i="1"/>
  <c r="AC686" i="1" a="1"/>
  <c r="BE686" i="1" s="1"/>
  <c r="BG730" i="1"/>
  <c r="BE772" i="1"/>
  <c r="BF730" i="1"/>
  <c r="BG772" i="1"/>
  <c r="DT43" i="1" a="1"/>
  <c r="DT2" i="1" s="1" a="1"/>
  <c r="DW686" i="1" l="1" a="1"/>
  <c r="EF686" i="1" s="1"/>
  <c r="EE730" i="1"/>
  <c r="EC686" i="1" a="1"/>
  <c r="EC644" i="1" s="1" a="1"/>
  <c r="ED644" i="1" s="1"/>
  <c r="DX686" i="1" a="1"/>
  <c r="DX644" i="1" s="1" a="1"/>
  <c r="EG730" i="1"/>
  <c r="EJ730" i="1"/>
  <c r="BH730" i="1"/>
  <c r="BI730" i="1" s="1"/>
  <c r="BF686" i="1"/>
  <c r="BG686" i="1"/>
  <c r="AC644" i="1" a="1"/>
  <c r="BE644" i="1" s="1"/>
  <c r="BH772" i="1"/>
  <c r="BI772" i="1" s="1"/>
  <c r="DW644" i="1" l="1" a="1"/>
  <c r="DW603" i="1" s="1" a="1"/>
  <c r="EF603" i="1" s="1"/>
  <c r="BH686" i="1"/>
  <c r="BI686" i="1" s="1"/>
  <c r="EJ686" i="1"/>
  <c r="EH686" i="1"/>
  <c r="EE686" i="1"/>
  <c r="EG686" i="1"/>
  <c r="ED686" i="1"/>
  <c r="EC603" i="1" a="1"/>
  <c r="EC561" i="1" s="1" a="1"/>
  <c r="EC516" i="1" s="1" a="1"/>
  <c r="EC474" i="1" s="1" a="1"/>
  <c r="EC430" i="1" s="1" a="1"/>
  <c r="ED430" i="1" s="1"/>
  <c r="BG644" i="1"/>
  <c r="BF644" i="1"/>
  <c r="AC603" i="1" a="1"/>
  <c r="BF603" i="1" s="1"/>
  <c r="DX603" i="1" a="1"/>
  <c r="EE644" i="1"/>
  <c r="EJ644" i="1"/>
  <c r="EG644" i="1"/>
  <c r="EH644" i="1"/>
  <c r="DW561" i="1" l="1" a="1"/>
  <c r="EF561" i="1" s="1"/>
  <c r="EF644" i="1"/>
  <c r="BH644" i="1"/>
  <c r="BI644" i="1" s="1"/>
  <c r="ED561" i="1"/>
  <c r="EC388" i="1" a="1"/>
  <c r="EC345" i="1" s="1" a="1"/>
  <c r="ED345" i="1" s="1"/>
  <c r="ED603" i="1"/>
  <c r="ED516" i="1"/>
  <c r="ED474" i="1"/>
  <c r="BG603" i="1"/>
  <c r="BH603" i="1" s="1"/>
  <c r="BI603" i="1" s="1"/>
  <c r="BE603" i="1"/>
  <c r="AC561" i="1" a="1"/>
  <c r="AC516" i="1" s="1" a="1"/>
  <c r="EG603" i="1"/>
  <c r="EJ603" i="1"/>
  <c r="EE603" i="1"/>
  <c r="DX561" i="1" a="1"/>
  <c r="EH603" i="1"/>
  <c r="DW516" i="1" l="1" a="1"/>
  <c r="EF516" i="1" s="1"/>
  <c r="EC304" i="1" a="1"/>
  <c r="EC258" i="1" s="1" a="1"/>
  <c r="EC215" i="1" s="1" a="1"/>
  <c r="ED215" i="1" s="1"/>
  <c r="ED388" i="1"/>
  <c r="BF561" i="1"/>
  <c r="BE561" i="1"/>
  <c r="BG561" i="1"/>
  <c r="EE561" i="1"/>
  <c r="EJ561" i="1"/>
  <c r="DX516" i="1" a="1"/>
  <c r="EG561" i="1"/>
  <c r="EH561" i="1"/>
  <c r="BE516" i="1"/>
  <c r="BG516" i="1"/>
  <c r="BF516" i="1"/>
  <c r="AC474" i="1" a="1"/>
  <c r="DW474" i="1" l="1" a="1"/>
  <c r="EF474" i="1" s="1"/>
  <c r="BH561" i="1"/>
  <c r="BI561" i="1" s="1"/>
  <c r="EC174" i="1" a="1"/>
  <c r="EC130" i="1" s="1" a="1"/>
  <c r="ED130" i="1" s="1"/>
  <c r="ED258" i="1"/>
  <c r="ED304" i="1"/>
  <c r="BH516" i="1"/>
  <c r="BI516" i="1" s="1"/>
  <c r="DX474" i="1" a="1"/>
  <c r="EG516" i="1"/>
  <c r="EJ516" i="1"/>
  <c r="EE516" i="1"/>
  <c r="EH516" i="1"/>
  <c r="BE474" i="1"/>
  <c r="BG474" i="1"/>
  <c r="AC430" i="1" a="1"/>
  <c r="BF474" i="1"/>
  <c r="DW430" i="1" l="1" a="1"/>
  <c r="DW388" i="1" s="1" a="1"/>
  <c r="DW345" i="1" s="1" a="1"/>
  <c r="EC89" i="1" a="1"/>
  <c r="ED89" i="1" s="1"/>
  <c r="ED174" i="1"/>
  <c r="DX430" i="1" a="1"/>
  <c r="EE474" i="1"/>
  <c r="EH474" i="1"/>
  <c r="EG474" i="1"/>
  <c r="EJ474" i="1"/>
  <c r="BE430" i="1"/>
  <c r="BG430" i="1"/>
  <c r="AC388" i="1" a="1"/>
  <c r="BF430" i="1"/>
  <c r="BH474" i="1"/>
  <c r="BI474" i="1" s="1"/>
  <c r="EF388" i="1" l="1"/>
  <c r="EF430" i="1"/>
  <c r="BH430" i="1"/>
  <c r="BI430" i="1" s="1"/>
  <c r="EC43" i="1" a="1"/>
  <c r="EC2" i="1" s="1" a="1"/>
  <c r="EH430" i="1"/>
  <c r="EJ430" i="1"/>
  <c r="EE430" i="1"/>
  <c r="EG430" i="1"/>
  <c r="DX388" i="1" a="1"/>
  <c r="BF388" i="1"/>
  <c r="AC345" i="1" a="1"/>
  <c r="BE388" i="1"/>
  <c r="BG388" i="1"/>
  <c r="EF345" i="1"/>
  <c r="DW304" i="1" a="1"/>
  <c r="BH388" i="1" l="1"/>
  <c r="BI388" i="1" s="1"/>
  <c r="ED43" i="1"/>
  <c r="DX345" i="1" a="1"/>
  <c r="EE388" i="1"/>
  <c r="EG388" i="1"/>
  <c r="EJ388" i="1"/>
  <c r="EH388" i="1"/>
  <c r="BG345" i="1"/>
  <c r="AC304" i="1" a="1"/>
  <c r="BE345" i="1"/>
  <c r="BF345" i="1"/>
  <c r="DW258" i="1" a="1"/>
  <c r="EF304" i="1"/>
  <c r="BH345" i="1" l="1"/>
  <c r="BI345" i="1" s="1"/>
  <c r="EJ345" i="1"/>
  <c r="EH345" i="1"/>
  <c r="EG345" i="1"/>
  <c r="EE345" i="1"/>
  <c r="DX304" i="1" a="1"/>
  <c r="BE304" i="1"/>
  <c r="BF304" i="1"/>
  <c r="BG304" i="1"/>
  <c r="AC258" i="1" a="1"/>
  <c r="EF258" i="1"/>
  <c r="DW215" i="1" a="1"/>
  <c r="EG304" i="1" l="1"/>
  <c r="DX258" i="1" a="1"/>
  <c r="EH304" i="1"/>
  <c r="EE304" i="1"/>
  <c r="EJ304" i="1"/>
  <c r="AC215" i="1" a="1"/>
  <c r="BF258" i="1"/>
  <c r="BE258" i="1"/>
  <c r="BG258" i="1"/>
  <c r="BH304" i="1"/>
  <c r="BI304" i="1" s="1"/>
  <c r="EF215" i="1"/>
  <c r="DW174" i="1" a="1"/>
  <c r="EG258" i="1" l="1"/>
  <c r="EJ258" i="1"/>
  <c r="DX215" i="1" a="1"/>
  <c r="EE258" i="1"/>
  <c r="EH258" i="1"/>
  <c r="BH258" i="1"/>
  <c r="BI258" i="1" s="1"/>
  <c r="AC174" i="1" a="1"/>
  <c r="BE215" i="1"/>
  <c r="BF215" i="1"/>
  <c r="BG215" i="1"/>
  <c r="DW130" i="1" a="1"/>
  <c r="EF174" i="1"/>
  <c r="EE215" i="1" l="1"/>
  <c r="EG215" i="1"/>
  <c r="DX174" i="1" a="1"/>
  <c r="EH215" i="1"/>
  <c r="EJ215" i="1"/>
  <c r="AC130" i="1" a="1"/>
  <c r="BG174" i="1"/>
  <c r="BF174" i="1"/>
  <c r="BE174" i="1"/>
  <c r="BH215" i="1"/>
  <c r="BI215" i="1" s="1"/>
  <c r="EF130" i="1"/>
  <c r="DW89" i="1" a="1"/>
  <c r="BH174" i="1" l="1"/>
  <c r="BI174" i="1" s="1"/>
  <c r="EH174" i="1"/>
  <c r="EE174" i="1"/>
  <c r="EJ174" i="1"/>
  <c r="EG174" i="1"/>
  <c r="DX130" i="1" a="1"/>
  <c r="BE130" i="1"/>
  <c r="BG130" i="1"/>
  <c r="BF130" i="1"/>
  <c r="AC89" i="1" a="1"/>
  <c r="EF89" i="1"/>
  <c r="DW43" i="1" a="1"/>
  <c r="BH130" i="1" l="1"/>
  <c r="BI130" i="1" s="1"/>
  <c r="EG130" i="1"/>
  <c r="EH130" i="1"/>
  <c r="EJ130" i="1"/>
  <c r="EE130" i="1"/>
  <c r="DX89" i="1" a="1"/>
  <c r="BG89" i="1"/>
  <c r="BF89" i="1"/>
  <c r="BE89" i="1"/>
  <c r="AC43" i="1" a="1"/>
  <c r="DW2" i="1" a="1"/>
  <c r="EF43" i="1"/>
  <c r="EE89" i="1" l="1"/>
  <c r="EJ89" i="1"/>
  <c r="EH89" i="1"/>
  <c r="EG89" i="1"/>
  <c r="DX43" i="1" a="1"/>
  <c r="AC2" i="1" a="1"/>
  <c r="BF43" i="1"/>
  <c r="BG43" i="1"/>
  <c r="BE43" i="1"/>
  <c r="BH89" i="1"/>
  <c r="BI89" i="1" s="1"/>
  <c r="EE43" i="1" l="1"/>
  <c r="EH43" i="1"/>
  <c r="EG43" i="1"/>
  <c r="EJ43" i="1"/>
  <c r="DX2" i="1" a="1"/>
  <c r="BH43" i="1"/>
  <c r="BI43" i="1" s="1"/>
  <c r="C53" i="55" l="1"/>
  <c r="C57" i="55"/>
  <c r="C50" i="55"/>
  <c r="C55" i="55"/>
  <c r="C46" i="55"/>
  <c r="C49" i="55"/>
  <c r="C51" i="55"/>
  <c r="C43" i="55"/>
  <c r="C38" i="55"/>
  <c r="C40" i="55"/>
  <c r="C39" i="55"/>
  <c r="C41" i="55"/>
  <c r="C47" i="55"/>
  <c r="C45" i="55"/>
  <c r="C54" i="55"/>
  <c r="C52" i="55"/>
  <c r="C56" i="55"/>
  <c r="C48" i="55"/>
  <c r="C42" i="55"/>
  <c r="C44" i="55"/>
  <c r="C29" i="55"/>
  <c r="C28" i="55"/>
  <c r="C27" i="55"/>
  <c r="C26" i="55"/>
  <c r="C30" i="55"/>
  <c r="C33" i="55"/>
  <c r="C25" i="55"/>
  <c r="C34" i="55"/>
  <c r="C24" i="55"/>
  <c r="C23" i="55"/>
  <c r="C22" i="55"/>
  <c r="C21" i="55"/>
  <c r="C32" i="55"/>
  <c r="C20" i="55"/>
  <c r="C19" i="55"/>
  <c r="C18" i="55"/>
  <c r="C17" i="55"/>
  <c r="C31" i="55"/>
  <c r="C16" i="55"/>
  <c r="C15" i="55"/>
  <c r="C287" i="43"/>
  <c r="C288" i="43"/>
  <c r="C289" i="43"/>
  <c r="C290" i="43" s="1"/>
  <c r="C291" i="43" s="1"/>
  <c r="C292" i="43" s="1"/>
  <c r="C293" i="43" s="1"/>
  <c r="C294" i="43" s="1"/>
  <c r="C295" i="43" s="1"/>
  <c r="C296" i="43" s="1"/>
  <c r="C297" i="43" s="1"/>
  <c r="C298" i="43" s="1"/>
  <c r="C299" i="43" s="1"/>
  <c r="C300" i="43" s="1"/>
  <c r="C301" i="43" s="1"/>
  <c r="C267" i="43"/>
  <c r="C268" i="43"/>
  <c r="C269" i="43"/>
  <c r="C270" i="43"/>
  <c r="C271" i="43" s="1"/>
  <c r="C272" i="43" s="1"/>
  <c r="C273" i="43" s="1"/>
  <c r="C274" i="43" s="1"/>
  <c r="C275" i="43" s="1"/>
  <c r="C276" i="43" s="1"/>
  <c r="C277" i="43" s="1"/>
  <c r="C278" i="43" s="1"/>
  <c r="C279" i="43" s="1"/>
  <c r="C280" i="43" s="1"/>
  <c r="C281" i="43" s="1"/>
  <c r="E1197" i="1" a="1"/>
  <c r="E860" i="1" a="1"/>
  <c r="G23" i="40" s="1"/>
  <c r="E814" i="1" a="1"/>
  <c r="G9" i="40" s="1"/>
  <c r="E730" i="1" a="1"/>
  <c r="G4" i="40" s="1"/>
  <c r="E686" i="1" a="1"/>
  <c r="G14" i="40" s="1"/>
  <c r="E644" i="1" a="1"/>
  <c r="G6" i="40" s="1"/>
  <c r="E603" i="1" a="1"/>
  <c r="G18" i="40" s="1"/>
  <c r="E561" i="1" a="1"/>
  <c r="G15" i="40" s="1"/>
  <c r="E516" i="1" a="1"/>
  <c r="G19" i="40" s="1"/>
  <c r="E474" i="1" a="1"/>
  <c r="G3" i="40" s="1"/>
  <c r="E430" i="1" a="1"/>
  <c r="G8" i="40" s="1"/>
  <c r="E388" i="1" a="1"/>
  <c r="G12" i="40" s="1"/>
  <c r="E345" i="1" a="1"/>
  <c r="G16" i="40" s="1"/>
  <c r="E2" i="1" a="1"/>
  <c r="G2" i="40" s="1"/>
  <c r="E304" i="1" a="1"/>
  <c r="G17" i="40" s="1"/>
  <c r="E215" i="1" a="1"/>
  <c r="G10" i="40" s="1"/>
  <c r="E174" i="1" a="1"/>
  <c r="G13" i="40" s="1"/>
  <c r="E772" i="1" a="1"/>
  <c r="G7" i="40" s="1"/>
  <c r="E130" i="1" a="1"/>
  <c r="G20" i="40" s="1"/>
  <c r="E89" i="1" a="1"/>
  <c r="G11" i="40" s="1"/>
  <c r="E43" i="1" a="1"/>
  <c r="G5" i="40" s="1"/>
  <c r="E258" i="1" a="1"/>
  <c r="C247" i="43"/>
  <c r="C248" i="43" s="1"/>
  <c r="C249" i="43" s="1"/>
  <c r="C250" i="43" s="1"/>
  <c r="C251" i="43" s="1"/>
  <c r="C252" i="43" s="1"/>
  <c r="C253" i="43" s="1"/>
  <c r="C254" i="43" s="1"/>
  <c r="C255" i="43" s="1"/>
  <c r="C256" i="43" s="1"/>
  <c r="C257" i="43" s="1"/>
  <c r="C258" i="43" s="1"/>
  <c r="C259" i="43" s="1"/>
  <c r="C260" i="43" s="1"/>
  <c r="C261" i="43" s="1"/>
  <c r="C227" i="43"/>
  <c r="C228" i="43" s="1"/>
  <c r="C229" i="43" s="1"/>
  <c r="C230" i="43" s="1"/>
  <c r="C231" i="43" s="1"/>
  <c r="C232" i="43" s="1"/>
  <c r="C233" i="43" s="1"/>
  <c r="C234" i="43" s="1"/>
  <c r="C235" i="43" s="1"/>
  <c r="C236" i="43" s="1"/>
  <c r="C237" i="43" s="1"/>
  <c r="C238" i="43" s="1"/>
  <c r="C239" i="43" s="1"/>
  <c r="C240" i="43" s="1"/>
  <c r="C241" i="43" s="1"/>
  <c r="C208" i="43"/>
  <c r="C209" i="43"/>
  <c r="C210" i="43" s="1"/>
  <c r="C211" i="43" s="1"/>
  <c r="C212" i="43" s="1"/>
  <c r="C213" i="43" s="1"/>
  <c r="C214" i="43" s="1"/>
  <c r="C215" i="43" s="1"/>
  <c r="C216" i="43" s="1"/>
  <c r="C217" i="43" s="1"/>
  <c r="C218" i="43" s="1"/>
  <c r="C219" i="43" s="1"/>
  <c r="C220" i="43" s="1"/>
  <c r="C221" i="43" s="1"/>
  <c r="C207" i="43"/>
  <c r="C188" i="43"/>
  <c r="C189" i="43" s="1"/>
  <c r="C190" i="43" s="1"/>
  <c r="C191" i="43" s="1"/>
  <c r="C192" i="43" s="1"/>
  <c r="C193" i="43" s="1"/>
  <c r="C194" i="43" s="1"/>
  <c r="C195" i="43" s="1"/>
  <c r="C196" i="43" s="1"/>
  <c r="C197" i="43" s="1"/>
  <c r="C198" i="43" s="1"/>
  <c r="C199" i="43" s="1"/>
  <c r="C200" i="43" s="1"/>
  <c r="C201" i="43" s="1"/>
  <c r="C187" i="43"/>
  <c r="C260" i="49"/>
  <c r="C167" i="43"/>
  <c r="C168" i="43" s="1"/>
  <c r="C169" i="43" s="1"/>
  <c r="C170" i="43" s="1"/>
  <c r="C171" i="43" s="1"/>
  <c r="C172" i="43" s="1"/>
  <c r="C173" i="43" s="1"/>
  <c r="C174" i="43" s="1"/>
  <c r="C175" i="43" s="1"/>
  <c r="C176" i="43" s="1"/>
  <c r="C177" i="43" s="1"/>
  <c r="C178" i="43" s="1"/>
  <c r="C179" i="43" s="1"/>
  <c r="C180" i="43" s="1"/>
  <c r="C181" i="43" s="1"/>
  <c r="C147" i="43"/>
  <c r="C148" i="43"/>
  <c r="C149" i="43" s="1"/>
  <c r="C150" i="43" s="1"/>
  <c r="C151" i="43" s="1"/>
  <c r="C152" i="43" s="1"/>
  <c r="C153" i="43" s="1"/>
  <c r="C154" i="43" s="1"/>
  <c r="C155" i="43" s="1"/>
  <c r="C156" i="43" s="1"/>
  <c r="C157" i="43" s="1"/>
  <c r="C158" i="43" s="1"/>
  <c r="C159" i="43" s="1"/>
  <c r="C160" i="43" s="1"/>
  <c r="C161" i="43" s="1"/>
  <c r="C356" i="47"/>
  <c r="C349" i="47"/>
  <c r="C350" i="47"/>
  <c r="C127" i="43"/>
  <c r="C128" i="43"/>
  <c r="C129" i="43" s="1"/>
  <c r="C130" i="43" s="1"/>
  <c r="C131" i="43" s="1"/>
  <c r="C132" i="43" s="1"/>
  <c r="C133" i="43" s="1"/>
  <c r="C134" i="43" s="1"/>
  <c r="C135" i="43" s="1"/>
  <c r="C136" i="43" s="1"/>
  <c r="C137" i="43" s="1"/>
  <c r="C138" i="43" s="1"/>
  <c r="C139" i="43" s="1"/>
  <c r="C140" i="43" s="1"/>
  <c r="C141" i="43" s="1"/>
  <c r="C107" i="43"/>
  <c r="C108" i="43" s="1"/>
  <c r="C109" i="43" s="1"/>
  <c r="C110" i="43" s="1"/>
  <c r="C111" i="43" s="1"/>
  <c r="C112" i="43" s="1"/>
  <c r="C113" i="43" s="1"/>
  <c r="C114" i="43" s="1"/>
  <c r="C115" i="43" s="1"/>
  <c r="C116" i="43" s="1"/>
  <c r="C117" i="43" s="1"/>
  <c r="C118" i="43" s="1"/>
  <c r="C119" i="43" s="1"/>
  <c r="C120" i="43" s="1"/>
  <c r="C121" i="43" s="1"/>
  <c r="C3" i="46"/>
  <c r="C4" i="46"/>
  <c r="C5" i="46" s="1"/>
  <c r="C6" i="46" s="1"/>
  <c r="C7" i="46" s="1"/>
  <c r="C8" i="46" s="1"/>
  <c r="C9" i="46" s="1"/>
  <c r="C10" i="46" s="1"/>
  <c r="C11" i="46" s="1"/>
  <c r="C12" i="46" s="1"/>
  <c r="C13" i="46" s="1"/>
  <c r="C14" i="46" s="1"/>
  <c r="C15" i="46" s="1"/>
  <c r="C16" i="46" s="1"/>
  <c r="C17" i="46" s="1"/>
  <c r="C18" i="46" s="1"/>
  <c r="C19" i="46" s="1"/>
  <c r="C20" i="46" s="1"/>
  <c r="C21" i="46" s="1"/>
  <c r="C22" i="46" s="1"/>
  <c r="C23" i="46" s="1"/>
  <c r="C24" i="46" s="1"/>
  <c r="C25" i="46" s="1"/>
  <c r="C26" i="46" s="1"/>
  <c r="C27" i="46" s="1"/>
  <c r="C28" i="46" s="1"/>
  <c r="C29" i="46" s="1"/>
  <c r="C30" i="46" s="1"/>
  <c r="C31" i="46" s="1"/>
  <c r="C32" i="46" s="1"/>
  <c r="C33" i="46" s="1"/>
  <c r="C34" i="46" s="1"/>
  <c r="C35" i="46" s="1"/>
  <c r="C36" i="46" s="1"/>
  <c r="C37" i="46" s="1"/>
  <c r="C38" i="46" s="1"/>
  <c r="C39" i="46" s="1"/>
  <c r="C40" i="46" s="1"/>
  <c r="C41" i="46" s="1"/>
  <c r="C42" i="46" s="1"/>
  <c r="C43" i="46" s="1"/>
  <c r="C44" i="46" s="1"/>
  <c r="C45" i="46" s="1"/>
  <c r="C46" i="46" s="1"/>
  <c r="C47" i="46" s="1"/>
  <c r="C48" i="46" s="1"/>
  <c r="C49" i="46" s="1"/>
  <c r="C50" i="46" s="1"/>
  <c r="C51" i="46" s="1"/>
  <c r="C52" i="46" s="1"/>
  <c r="C53" i="46" s="1"/>
  <c r="C54" i="46" s="1"/>
  <c r="C55" i="46" s="1"/>
  <c r="C56" i="46" s="1"/>
  <c r="C57" i="46" s="1"/>
  <c r="C58" i="46" s="1"/>
  <c r="C59" i="46" s="1"/>
  <c r="C60" i="46" s="1"/>
  <c r="C61" i="46" s="1"/>
  <c r="C62" i="46" s="1"/>
  <c r="C63" i="46" s="1"/>
  <c r="C64" i="46" s="1"/>
  <c r="C65" i="46" s="1"/>
  <c r="C66" i="46" s="1"/>
  <c r="C67" i="46" s="1"/>
  <c r="C68" i="46" s="1"/>
  <c r="C69" i="46" s="1"/>
  <c r="C70" i="46" s="1"/>
  <c r="C71" i="46" s="1"/>
  <c r="C72" i="46" s="1"/>
  <c r="C73" i="46" s="1"/>
  <c r="C74" i="46" s="1"/>
  <c r="C75" i="46" s="1"/>
  <c r="C76" i="46" s="1"/>
  <c r="C77" i="46" s="1"/>
  <c r="C78" i="46" s="1"/>
  <c r="C79" i="46" s="1"/>
  <c r="C80" i="46" s="1"/>
  <c r="C81" i="46" s="1"/>
  <c r="C82" i="46" s="1"/>
  <c r="C83" i="46" s="1"/>
  <c r="C84" i="46" s="1"/>
  <c r="C85" i="46" s="1"/>
  <c r="C86" i="46" s="1"/>
  <c r="C87" i="46" s="1"/>
  <c r="C88" i="46" s="1"/>
  <c r="C89" i="46" s="1"/>
  <c r="C90" i="46" s="1"/>
  <c r="C91" i="46" s="1"/>
  <c r="C92" i="46" s="1"/>
  <c r="C93" i="46" s="1"/>
  <c r="C94" i="46" s="1"/>
  <c r="C95" i="46" s="1"/>
  <c r="C96" i="46" s="1"/>
  <c r="C97" i="46" s="1"/>
  <c r="C98" i="46" s="1"/>
  <c r="C99" i="46" s="1"/>
  <c r="C100" i="46" s="1"/>
  <c r="C101" i="46" s="1"/>
  <c r="C102" i="46" s="1"/>
  <c r="C103" i="46" s="1"/>
  <c r="C104" i="46" s="1"/>
  <c r="C105" i="46" s="1"/>
  <c r="C106" i="46" s="1"/>
  <c r="C107" i="46" s="1"/>
  <c r="C108" i="46" s="1"/>
  <c r="C109" i="46" s="1"/>
  <c r="C110" i="46" s="1"/>
  <c r="C111" i="46" s="1"/>
  <c r="C112" i="46" s="1"/>
  <c r="C113" i="46" s="1"/>
  <c r="C114" i="46" s="1"/>
  <c r="C115" i="46" s="1"/>
  <c r="C116" i="46" s="1"/>
  <c r="C117" i="46" s="1"/>
  <c r="C118" i="46" s="1"/>
  <c r="C119" i="46" s="1"/>
  <c r="C120" i="46" s="1"/>
  <c r="C121" i="46" s="1"/>
  <c r="C122" i="46" s="1"/>
  <c r="C123" i="46" s="1"/>
  <c r="C124" i="46" s="1"/>
  <c r="C125" i="46" s="1"/>
  <c r="C126" i="46" s="1"/>
  <c r="C127" i="46" s="1"/>
  <c r="C128" i="46" s="1"/>
  <c r="C129" i="46" s="1"/>
  <c r="C130" i="46" s="1"/>
  <c r="C131" i="46" s="1"/>
  <c r="C132" i="46" s="1"/>
  <c r="C133" i="46" s="1"/>
  <c r="C134" i="46" s="1"/>
  <c r="C135" i="46" s="1"/>
  <c r="C136" i="46" s="1"/>
  <c r="C137" i="46" s="1"/>
  <c r="C138" i="46" s="1"/>
  <c r="C139" i="46" s="1"/>
  <c r="C140" i="46" s="1"/>
  <c r="C141" i="46" s="1"/>
  <c r="C142" i="46" s="1"/>
  <c r="C143" i="46" s="1"/>
  <c r="C144" i="46" s="1"/>
  <c r="C145" i="46" s="1"/>
  <c r="C146" i="46" s="1"/>
  <c r="C147" i="46" s="1"/>
  <c r="C148" i="46" s="1"/>
  <c r="C149" i="46" s="1"/>
  <c r="C150" i="46" s="1"/>
  <c r="C151" i="46" s="1"/>
  <c r="C152" i="46" s="1"/>
  <c r="C153" i="46" s="1"/>
  <c r="C154" i="46" s="1"/>
  <c r="C155" i="46" s="1"/>
  <c r="C156" i="46" s="1"/>
  <c r="C157" i="46" s="1"/>
  <c r="C158" i="46" s="1"/>
  <c r="C159" i="46" s="1"/>
  <c r="C160" i="46" s="1"/>
  <c r="C161" i="46" s="1"/>
  <c r="C162" i="46" s="1"/>
  <c r="C163" i="46" s="1"/>
  <c r="C164" i="46" s="1"/>
  <c r="C165" i="46" s="1"/>
  <c r="C166" i="46" s="1"/>
  <c r="C167" i="46" s="1"/>
  <c r="C168" i="46" s="1"/>
  <c r="C169" i="46" s="1"/>
  <c r="C170" i="46" s="1"/>
  <c r="C171" i="46" s="1"/>
  <c r="C172" i="46" s="1"/>
  <c r="C173" i="46" s="1"/>
  <c r="C174" i="46" s="1"/>
  <c r="C175" i="46" s="1"/>
  <c r="C176" i="46" s="1"/>
  <c r="C177" i="46" s="1"/>
  <c r="C178" i="46" s="1"/>
  <c r="C179" i="46" s="1"/>
  <c r="C180" i="46" s="1"/>
  <c r="C181" i="46" s="1"/>
  <c r="C182" i="46" s="1"/>
  <c r="C183" i="46" s="1"/>
  <c r="C184" i="46" s="1"/>
  <c r="C185" i="46" s="1"/>
  <c r="C186" i="46" s="1"/>
  <c r="C187" i="46" s="1"/>
  <c r="C188" i="46" s="1"/>
  <c r="C189" i="46" s="1"/>
  <c r="C190" i="46" s="1"/>
  <c r="C191" i="46" s="1"/>
  <c r="C192" i="46" s="1"/>
  <c r="C193" i="46" s="1"/>
  <c r="C194" i="46" s="1"/>
  <c r="C195" i="46" s="1"/>
  <c r="C196" i="46" s="1"/>
  <c r="C197" i="46" s="1"/>
  <c r="C198" i="46" s="1"/>
  <c r="C199" i="46" s="1"/>
  <c r="C200" i="46" s="1"/>
  <c r="C201" i="46" s="1"/>
  <c r="C202" i="46" s="1"/>
  <c r="C203" i="46" s="1"/>
  <c r="C204" i="46" s="1"/>
  <c r="C205" i="46" s="1"/>
  <c r="C206" i="46" s="1"/>
  <c r="C207" i="46" s="1"/>
  <c r="C208" i="46" s="1"/>
  <c r="C209" i="46" s="1"/>
  <c r="C210" i="46" s="1"/>
  <c r="C211" i="46" s="1"/>
  <c r="C212" i="46" s="1"/>
  <c r="C213" i="46" s="1"/>
  <c r="C214" i="46" s="1"/>
  <c r="C215" i="46" s="1"/>
  <c r="C216" i="46" s="1"/>
  <c r="C217" i="46" s="1"/>
  <c r="C218" i="46" s="1"/>
  <c r="C219" i="46" s="1"/>
  <c r="C220" i="46" s="1"/>
  <c r="C221" i="46" s="1"/>
  <c r="C222" i="46" s="1"/>
  <c r="C223" i="46" s="1"/>
  <c r="C224" i="46" s="1"/>
  <c r="C225" i="46" s="1"/>
  <c r="C226" i="46" s="1"/>
  <c r="C227" i="46" s="1"/>
  <c r="C228" i="46" s="1"/>
  <c r="C229" i="46" s="1"/>
  <c r="C230" i="46" s="1"/>
  <c r="C231" i="46" s="1"/>
  <c r="C232" i="46" s="1"/>
  <c r="C233" i="46" s="1"/>
  <c r="C234" i="46" s="1"/>
  <c r="C235" i="46" s="1"/>
  <c r="C236" i="46" s="1"/>
  <c r="C237" i="46" s="1"/>
  <c r="C238" i="46" s="1"/>
  <c r="C239" i="46" s="1"/>
  <c r="C240" i="46" s="1"/>
  <c r="C241" i="46" s="1"/>
  <c r="C242" i="46" s="1"/>
  <c r="C243" i="46" s="1"/>
  <c r="C244" i="46" s="1"/>
  <c r="C245" i="46" s="1"/>
  <c r="C246" i="46" s="1"/>
  <c r="C247" i="46" s="1"/>
  <c r="C248" i="46" s="1"/>
  <c r="C249" i="46" s="1"/>
  <c r="C250" i="46" s="1"/>
  <c r="C251" i="46" s="1"/>
  <c r="C252" i="46" s="1"/>
  <c r="C253" i="46" s="1"/>
  <c r="C254" i="46" s="1"/>
  <c r="C255" i="46" s="1"/>
  <c r="C256" i="46" s="1"/>
  <c r="C257" i="46" s="1"/>
  <c r="C258" i="46" s="1"/>
  <c r="C259" i="46" s="1"/>
  <c r="C260" i="46" s="1"/>
  <c r="C261" i="46" s="1"/>
  <c r="C262" i="46" s="1"/>
  <c r="C263" i="46" s="1"/>
  <c r="C264" i="46" s="1"/>
  <c r="C265" i="46" s="1"/>
  <c r="C266" i="46" s="1"/>
  <c r="C267" i="46" s="1"/>
  <c r="C268" i="46" s="1"/>
  <c r="C269" i="46" s="1"/>
  <c r="C270" i="46" s="1"/>
  <c r="C271" i="46" s="1"/>
  <c r="C272" i="46" s="1"/>
  <c r="C273" i="46" s="1"/>
  <c r="C274" i="46" s="1"/>
  <c r="C275" i="46" s="1"/>
  <c r="C276" i="46" s="1"/>
  <c r="C277" i="46" s="1"/>
  <c r="C278" i="46" s="1"/>
  <c r="C279" i="46" s="1"/>
  <c r="C280" i="46" s="1"/>
  <c r="C281" i="46" s="1"/>
  <c r="C282" i="46" s="1"/>
  <c r="C283" i="46" s="1"/>
  <c r="C284" i="46" s="1"/>
  <c r="C285" i="46" s="1"/>
  <c r="C286" i="46" s="1"/>
  <c r="C287" i="46" s="1"/>
  <c r="C288" i="46" s="1"/>
  <c r="C289" i="46" s="1"/>
  <c r="C290" i="46" s="1"/>
  <c r="C291" i="46" s="1"/>
  <c r="C292" i="46" s="1"/>
  <c r="C293" i="46" s="1"/>
  <c r="C294" i="46" s="1"/>
  <c r="C295" i="46" s="1"/>
  <c r="C296" i="46" s="1"/>
  <c r="C297" i="46" s="1"/>
  <c r="C298" i="46" s="1"/>
  <c r="C299" i="46" s="1"/>
  <c r="C300" i="46" s="1"/>
  <c r="C301" i="46" s="1"/>
  <c r="C302" i="46" s="1"/>
  <c r="C303" i="46" s="1"/>
  <c r="C304" i="46" s="1"/>
  <c r="C305" i="46" s="1"/>
  <c r="C306" i="46" s="1"/>
  <c r="C307" i="46" s="1"/>
  <c r="C308" i="46" s="1"/>
  <c r="C309" i="46" s="1"/>
  <c r="C310" i="46" s="1"/>
  <c r="C311" i="46" s="1"/>
  <c r="C312" i="46" s="1"/>
  <c r="C313" i="46" s="1"/>
  <c r="C314" i="46" s="1"/>
  <c r="C315" i="46" s="1"/>
  <c r="C316" i="46" s="1"/>
  <c r="C317" i="46" s="1"/>
  <c r="C318" i="46" s="1"/>
  <c r="C319" i="46" s="1"/>
  <c r="C320" i="46" s="1"/>
  <c r="C321" i="46" s="1"/>
  <c r="C322" i="46" s="1"/>
  <c r="C323" i="46" s="1"/>
  <c r="C324" i="46" s="1"/>
  <c r="C325" i="46" s="1"/>
  <c r="C326" i="46" s="1"/>
  <c r="C327" i="46" s="1"/>
  <c r="C328" i="46" s="1"/>
  <c r="C329" i="46" s="1"/>
  <c r="C330" i="46" s="1"/>
  <c r="C331" i="46" s="1"/>
  <c r="C332" i="46" s="1"/>
  <c r="C333" i="46" s="1"/>
  <c r="C334" i="46" s="1"/>
  <c r="C335" i="46" s="1"/>
  <c r="C336" i="46" s="1"/>
  <c r="C337" i="46" s="1"/>
  <c r="C338" i="46" s="1"/>
  <c r="C339" i="46" s="1"/>
  <c r="C340" i="46" s="1"/>
  <c r="C341" i="46" s="1"/>
  <c r="C342" i="46" s="1"/>
  <c r="C343" i="46" s="1"/>
  <c r="C344" i="46" s="1"/>
  <c r="C345" i="46" s="1"/>
  <c r="C346" i="46" s="1"/>
  <c r="C347" i="46" s="1"/>
  <c r="C348" i="46" s="1"/>
  <c r="C349" i="46" s="1"/>
  <c r="C350" i="46" s="1"/>
  <c r="C351" i="46" s="1"/>
  <c r="C352" i="46" s="1"/>
  <c r="C353" i="46" s="1"/>
  <c r="C354" i="46" s="1"/>
  <c r="C355" i="46" s="1"/>
  <c r="C356" i="46" s="1"/>
  <c r="C357" i="46" s="1"/>
  <c r="C358" i="46" s="1"/>
  <c r="C359" i="46" s="1"/>
  <c r="C360" i="46" s="1"/>
  <c r="C361" i="46" s="1"/>
  <c r="C362" i="46" s="1"/>
  <c r="C363" i="46" s="1"/>
  <c r="C364" i="46" s="1"/>
  <c r="C365" i="46" s="1"/>
  <c r="C366" i="46" s="1"/>
  <c r="C367" i="46" s="1"/>
  <c r="C368" i="46" s="1"/>
  <c r="C369" i="46" s="1"/>
  <c r="C87" i="43"/>
  <c r="C88" i="43" s="1"/>
  <c r="C89" i="43" s="1"/>
  <c r="C90" i="43" s="1"/>
  <c r="C91" i="43" s="1"/>
  <c r="C92" i="43" s="1"/>
  <c r="C93" i="43" s="1"/>
  <c r="C94" i="43" s="1"/>
  <c r="C95" i="43" s="1"/>
  <c r="C96" i="43" s="1"/>
  <c r="C97" i="43" s="1"/>
  <c r="C98" i="43" s="1"/>
  <c r="C99" i="43" s="1"/>
  <c r="C100" i="43" s="1"/>
  <c r="C101" i="43" s="1"/>
  <c r="C67" i="43"/>
  <c r="C68" i="43" s="1"/>
  <c r="C69" i="43" s="1"/>
  <c r="C70" i="43" s="1"/>
  <c r="C71" i="43" s="1"/>
  <c r="C72" i="43" s="1"/>
  <c r="C73" i="43" s="1"/>
  <c r="C74" i="43" s="1"/>
  <c r="C75" i="43" s="1"/>
  <c r="C76" i="43" s="1"/>
  <c r="C77" i="43" s="1"/>
  <c r="C78" i="43" s="1"/>
  <c r="C79" i="43" s="1"/>
  <c r="C80" i="43" s="1"/>
  <c r="C81" i="43" s="1"/>
  <c r="C104" i="45"/>
  <c r="C47" i="43"/>
  <c r="C48" i="43" s="1"/>
  <c r="C49" i="43" s="1"/>
  <c r="C50" i="43" s="1"/>
  <c r="C51" i="43" s="1"/>
  <c r="C52" i="43" s="1"/>
  <c r="C53" i="43" s="1"/>
  <c r="C54" i="43" s="1"/>
  <c r="C55" i="43" s="1"/>
  <c r="C56" i="43" s="1"/>
  <c r="C57" i="43" s="1"/>
  <c r="C58" i="43" s="1"/>
  <c r="C59" i="43" s="1"/>
  <c r="C60" i="43" s="1"/>
  <c r="C61" i="43" s="1"/>
  <c r="C27" i="43"/>
  <c r="C28" i="43"/>
  <c r="C29" i="43" s="1"/>
  <c r="C30" i="43" s="1"/>
  <c r="C31" i="43" s="1"/>
  <c r="C32" i="43" s="1"/>
  <c r="C33" i="43" s="1"/>
  <c r="C34" i="43" s="1"/>
  <c r="C35" i="43" s="1"/>
  <c r="C36" i="43" s="1"/>
  <c r="C37" i="43" s="1"/>
  <c r="C38" i="43" s="1"/>
  <c r="C39" i="43" s="1"/>
  <c r="C40" i="43" s="1"/>
  <c r="C41" i="43" s="1"/>
  <c r="C7" i="43"/>
  <c r="C8" i="43"/>
  <c r="C9" i="43"/>
  <c r="C10" i="43" s="1"/>
  <c r="C11" i="43" s="1"/>
  <c r="C12" i="43" s="1"/>
  <c r="C13" i="43" s="1"/>
  <c r="C14" i="43" s="1"/>
  <c r="C15" i="43" s="1"/>
  <c r="C16" i="43" s="1"/>
  <c r="C17" i="43" s="1"/>
  <c r="C18" i="43" s="1"/>
  <c r="C19" i="43" s="1"/>
  <c r="C20" i="43" s="1"/>
  <c r="C21" i="43" s="1"/>
  <c r="B663" i="41"/>
  <c r="B664" i="41"/>
  <c r="B665" i="41"/>
  <c r="B666" i="41"/>
  <c r="B667" i="41" s="1"/>
  <c r="B668" i="41" s="1"/>
  <c r="B669" i="41" s="1"/>
  <c r="B670" i="41" s="1"/>
  <c r="B671" i="41" s="1"/>
  <c r="B672" i="41" s="1"/>
  <c r="B673" i="41" s="1"/>
  <c r="B674" i="41" s="1"/>
  <c r="B675" i="41" s="1"/>
  <c r="B676" i="41" s="1"/>
  <c r="B677" i="41" s="1"/>
  <c r="B678" i="41" s="1"/>
  <c r="B679" i="41" s="1"/>
  <c r="B680" i="41" s="1"/>
  <c r="B681" i="41" s="1"/>
  <c r="B682" i="41" s="1"/>
  <c r="B683" i="41" s="1"/>
  <c r="B684" i="41" s="1"/>
  <c r="B685" i="41" s="1"/>
  <c r="B686" i="41" s="1"/>
  <c r="B687" i="41" s="1"/>
  <c r="B688" i="41" s="1"/>
  <c r="B689" i="41" s="1"/>
  <c r="B690" i="41" s="1"/>
  <c r="B691" i="41" s="1"/>
  <c r="B692" i="41" s="1"/>
  <c r="B693" i="41" s="1"/>
  <c r="B694" i="41" s="1"/>
  <c r="B695" i="41" s="1"/>
  <c r="B696" i="41" s="1"/>
  <c r="B697" i="41" s="1"/>
  <c r="B698" i="41" s="1"/>
  <c r="B699" i="41" s="1"/>
  <c r="B700" i="41" s="1"/>
  <c r="B701" i="41" s="1"/>
  <c r="B623" i="41"/>
  <c r="B624" i="41"/>
  <c r="B625" i="41" s="1"/>
  <c r="B626" i="41" s="1"/>
  <c r="B627" i="41" s="1"/>
  <c r="B628" i="41" s="1"/>
  <c r="B629" i="41" s="1"/>
  <c r="B630" i="41" s="1"/>
  <c r="B631" i="41" s="1"/>
  <c r="B632" i="41" s="1"/>
  <c r="B633" i="41" s="1"/>
  <c r="B634" i="41" s="1"/>
  <c r="B635" i="41" s="1"/>
  <c r="B636" i="41" s="1"/>
  <c r="B637" i="41" s="1"/>
  <c r="B638" i="41" s="1"/>
  <c r="B639" i="41" s="1"/>
  <c r="B640" i="41" s="1"/>
  <c r="B641" i="41" s="1"/>
  <c r="B642" i="41" s="1"/>
  <c r="B643" i="41" s="1"/>
  <c r="B644" i="41" s="1"/>
  <c r="B645" i="41" s="1"/>
  <c r="B646" i="41" s="1"/>
  <c r="B647" i="41" s="1"/>
  <c r="B648" i="41" s="1"/>
  <c r="B649" i="41" s="1"/>
  <c r="B650" i="41" s="1"/>
  <c r="B651" i="41" s="1"/>
  <c r="B652" i="41" s="1"/>
  <c r="B653" i="41" s="1"/>
  <c r="B654" i="41" s="1"/>
  <c r="B655" i="41" s="1"/>
  <c r="B656" i="41" s="1"/>
  <c r="B657" i="41" s="1"/>
  <c r="B658" i="41" s="1"/>
  <c r="B659" i="41" s="1"/>
  <c r="B660" i="41" s="1"/>
  <c r="B661" i="41" s="1"/>
  <c r="B583" i="41"/>
  <c r="B584" i="41" s="1"/>
  <c r="B585" i="41" s="1"/>
  <c r="B586" i="41" s="1"/>
  <c r="B587" i="41" s="1"/>
  <c r="B588" i="41" s="1"/>
  <c r="B589" i="41" s="1"/>
  <c r="B590" i="41" s="1"/>
  <c r="B591" i="41" s="1"/>
  <c r="B592" i="41" s="1"/>
  <c r="B593" i="41" s="1"/>
  <c r="B594" i="41" s="1"/>
  <c r="B595" i="41" s="1"/>
  <c r="B596" i="41" s="1"/>
  <c r="B597" i="41" s="1"/>
  <c r="B598" i="41" s="1"/>
  <c r="B599" i="41" s="1"/>
  <c r="B600" i="41" s="1"/>
  <c r="B601" i="41" s="1"/>
  <c r="B602" i="41" s="1"/>
  <c r="B603" i="41" s="1"/>
  <c r="B604" i="41" s="1"/>
  <c r="B605" i="41" s="1"/>
  <c r="B606" i="41" s="1"/>
  <c r="B607" i="41" s="1"/>
  <c r="B608" i="41" s="1"/>
  <c r="B609" i="41" s="1"/>
  <c r="B610" i="41" s="1"/>
  <c r="B611" i="41" s="1"/>
  <c r="B612" i="41" s="1"/>
  <c r="B613" i="41" s="1"/>
  <c r="B614" i="41" s="1"/>
  <c r="B615" i="41" s="1"/>
  <c r="B616" i="41" s="1"/>
  <c r="B617" i="41" s="1"/>
  <c r="B618" i="41" s="1"/>
  <c r="B619" i="41" s="1"/>
  <c r="B620" i="41" s="1"/>
  <c r="B621" i="41" s="1"/>
  <c r="B543" i="41"/>
  <c r="B544" i="41"/>
  <c r="B545" i="41" s="1"/>
  <c r="B546" i="41" s="1"/>
  <c r="B547" i="41" s="1"/>
  <c r="B548" i="41" s="1"/>
  <c r="B549" i="41" s="1"/>
  <c r="B550" i="41" s="1"/>
  <c r="B551" i="41" s="1"/>
  <c r="B552" i="41" s="1"/>
  <c r="B553" i="41" s="1"/>
  <c r="B554" i="41" s="1"/>
  <c r="B555" i="41" s="1"/>
  <c r="B556" i="41" s="1"/>
  <c r="B557" i="41" s="1"/>
  <c r="B558" i="41" s="1"/>
  <c r="B559" i="41" s="1"/>
  <c r="B560" i="41" s="1"/>
  <c r="B561" i="41" s="1"/>
  <c r="B562" i="41" s="1"/>
  <c r="B563" i="41" s="1"/>
  <c r="B564" i="41" s="1"/>
  <c r="B565" i="41" s="1"/>
  <c r="B566" i="41" s="1"/>
  <c r="B567" i="41" s="1"/>
  <c r="B568" i="41" s="1"/>
  <c r="B569" i="41" s="1"/>
  <c r="B570" i="41" s="1"/>
  <c r="B571" i="41" s="1"/>
  <c r="B572" i="41" s="1"/>
  <c r="B573" i="41" s="1"/>
  <c r="B574" i="41" s="1"/>
  <c r="B575" i="41" s="1"/>
  <c r="B576" i="41" s="1"/>
  <c r="B577" i="41" s="1"/>
  <c r="B578" i="41" s="1"/>
  <c r="B579" i="41" s="1"/>
  <c r="B580" i="41" s="1"/>
  <c r="B581" i="41" s="1"/>
  <c r="A502" i="41"/>
  <c r="A503" i="41" s="1"/>
  <c r="A504" i="41" s="1"/>
  <c r="A505" i="41" s="1"/>
  <c r="A506" i="41" s="1"/>
  <c r="A507" i="41" s="1"/>
  <c r="A508" i="41" s="1"/>
  <c r="A509" i="41" s="1"/>
  <c r="A510" i="41" s="1"/>
  <c r="A511" i="41" s="1"/>
  <c r="A512" i="41" s="1"/>
  <c r="A513" i="41" s="1"/>
  <c r="A514" i="41" s="1"/>
  <c r="A515" i="41" s="1"/>
  <c r="A516" i="41" s="1"/>
  <c r="A517" i="41" s="1"/>
  <c r="A518" i="41" s="1"/>
  <c r="A519" i="41" s="1"/>
  <c r="A520" i="41" s="1"/>
  <c r="A521" i="41" s="1"/>
  <c r="A522" i="41" s="1"/>
  <c r="A523" i="41" s="1"/>
  <c r="A524" i="41" s="1"/>
  <c r="A525" i="41" s="1"/>
  <c r="A526" i="41" s="1"/>
  <c r="A527" i="41" s="1"/>
  <c r="A528" i="41" s="1"/>
  <c r="A529" i="41" s="1"/>
  <c r="A530" i="41" s="1"/>
  <c r="A531" i="41" s="1"/>
  <c r="A532" i="41" s="1"/>
  <c r="A533" i="41" s="1"/>
  <c r="A534" i="41" s="1"/>
  <c r="A535" i="41" s="1"/>
  <c r="A536" i="41" s="1"/>
  <c r="A537" i="41" s="1"/>
  <c r="A538" i="41" s="1"/>
  <c r="A539" i="41" s="1"/>
  <c r="A541" i="41" s="1"/>
  <c r="A542" i="41" s="1"/>
  <c r="B503" i="41"/>
  <c r="B504" i="41"/>
  <c r="B505" i="41" s="1"/>
  <c r="B506" i="41" s="1"/>
  <c r="B507" i="41" s="1"/>
  <c r="B508" i="41" s="1"/>
  <c r="B509" i="41" s="1"/>
  <c r="B510" i="41" s="1"/>
  <c r="B511" i="41" s="1"/>
  <c r="B512" i="41" s="1"/>
  <c r="B513" i="41" s="1"/>
  <c r="B514" i="41" s="1"/>
  <c r="B515" i="41" s="1"/>
  <c r="B516" i="41" s="1"/>
  <c r="B517" i="41" s="1"/>
  <c r="B518" i="41" s="1"/>
  <c r="B519" i="41" s="1"/>
  <c r="B520" i="41" s="1"/>
  <c r="B521" i="41" s="1"/>
  <c r="B522" i="41" s="1"/>
  <c r="B523" i="41" s="1"/>
  <c r="B524" i="41" s="1"/>
  <c r="B525" i="41" s="1"/>
  <c r="B526" i="41" s="1"/>
  <c r="B527" i="41" s="1"/>
  <c r="B528" i="41" s="1"/>
  <c r="B529" i="41" s="1"/>
  <c r="B530" i="41" s="1"/>
  <c r="B531" i="41" s="1"/>
  <c r="B532" i="41" s="1"/>
  <c r="B533" i="41" s="1"/>
  <c r="B534" i="41" s="1"/>
  <c r="B535" i="41" s="1"/>
  <c r="B536" i="41" s="1"/>
  <c r="B537" i="41" s="1"/>
  <c r="B538" i="41" s="1"/>
  <c r="B539" i="41" s="1"/>
  <c r="B540" i="41" s="1"/>
  <c r="B541" i="41" s="1"/>
  <c r="C502" i="41"/>
  <c r="C503" i="41" s="1"/>
  <c r="C504" i="41" s="1"/>
  <c r="C505" i="41" s="1"/>
  <c r="C506" i="41" s="1"/>
  <c r="C507" i="41" s="1"/>
  <c r="C508" i="41" s="1"/>
  <c r="C509" i="41" s="1"/>
  <c r="C510" i="41" s="1"/>
  <c r="C511" i="41" s="1"/>
  <c r="C512" i="41" s="1"/>
  <c r="C513" i="41" s="1"/>
  <c r="C514" i="41" s="1"/>
  <c r="C515" i="41" s="1"/>
  <c r="C516" i="41" s="1"/>
  <c r="C517" i="41" s="1"/>
  <c r="C518" i="41" s="1"/>
  <c r="C519" i="41" s="1"/>
  <c r="C520" i="41" s="1"/>
  <c r="C521" i="41" s="1"/>
  <c r="C522" i="41" s="1"/>
  <c r="C523" i="41" s="1"/>
  <c r="C524" i="41" s="1"/>
  <c r="C525" i="41" s="1"/>
  <c r="C526" i="41" s="1"/>
  <c r="C527" i="41" s="1"/>
  <c r="C528" i="41" s="1"/>
  <c r="C529" i="41" s="1"/>
  <c r="C530" i="41" s="1"/>
  <c r="C531" i="41" s="1"/>
  <c r="C532" i="41" s="1"/>
  <c r="C533" i="41" s="1"/>
  <c r="C534" i="41" s="1"/>
  <c r="C535" i="41" s="1"/>
  <c r="C536" i="41" s="1"/>
  <c r="C537" i="41" s="1"/>
  <c r="C538" i="41" s="1"/>
  <c r="C539" i="41" s="1"/>
  <c r="C540" i="41" s="1"/>
  <c r="C541" i="41" s="1"/>
  <c r="C542" i="41" s="1"/>
  <c r="C543" i="41" s="1"/>
  <c r="C544" i="41" s="1"/>
  <c r="C545" i="41" s="1"/>
  <c r="C546" i="41" s="1"/>
  <c r="C547" i="41" s="1"/>
  <c r="C548" i="41" s="1"/>
  <c r="C549" i="41" s="1"/>
  <c r="C550" i="41" s="1"/>
  <c r="C551" i="41" s="1"/>
  <c r="C552" i="41" s="1"/>
  <c r="C553" i="41" s="1"/>
  <c r="C554" i="41" s="1"/>
  <c r="C555" i="41" s="1"/>
  <c r="C556" i="41" s="1"/>
  <c r="C557" i="41" s="1"/>
  <c r="C558" i="41" s="1"/>
  <c r="C559" i="41" s="1"/>
  <c r="C560" i="41" s="1"/>
  <c r="C561" i="41" s="1"/>
  <c r="C562" i="41" s="1"/>
  <c r="C563" i="41" s="1"/>
  <c r="C564" i="41" s="1"/>
  <c r="C565" i="41" s="1"/>
  <c r="C566" i="41" s="1"/>
  <c r="C567" i="41" s="1"/>
  <c r="C568" i="41" s="1"/>
  <c r="C569" i="41" s="1"/>
  <c r="C570" i="41" s="1"/>
  <c r="C571" i="41" s="1"/>
  <c r="C572" i="41" s="1"/>
  <c r="C573" i="41" s="1"/>
  <c r="C574" i="41" s="1"/>
  <c r="C575" i="41" s="1"/>
  <c r="C576" i="41" s="1"/>
  <c r="C577" i="41" s="1"/>
  <c r="C578" i="41" s="1"/>
  <c r="C579" i="41" s="1"/>
  <c r="C580" i="41" s="1"/>
  <c r="C581" i="41" s="1"/>
  <c r="C582" i="41" s="1"/>
  <c r="C583" i="41" s="1"/>
  <c r="C584" i="41" s="1"/>
  <c r="C585" i="41" s="1"/>
  <c r="C586" i="41" s="1"/>
  <c r="C587" i="41" s="1"/>
  <c r="C588" i="41" s="1"/>
  <c r="C589" i="41" s="1"/>
  <c r="C590" i="41" s="1"/>
  <c r="C591" i="41" s="1"/>
  <c r="C592" i="41" s="1"/>
  <c r="C593" i="41" s="1"/>
  <c r="C594" i="41" s="1"/>
  <c r="C595" i="41" s="1"/>
  <c r="C596" i="41" s="1"/>
  <c r="C597" i="41" s="1"/>
  <c r="C598" i="41" s="1"/>
  <c r="C599" i="41" s="1"/>
  <c r="C600" i="41" s="1"/>
  <c r="C601" i="41" s="1"/>
  <c r="C602" i="41" s="1"/>
  <c r="C603" i="41" s="1"/>
  <c r="C604" i="41" s="1"/>
  <c r="C605" i="41" s="1"/>
  <c r="C606" i="41" s="1"/>
  <c r="C607" i="41" s="1"/>
  <c r="C608" i="41" s="1"/>
  <c r="C609" i="41" s="1"/>
  <c r="C610" i="41" s="1"/>
  <c r="C611" i="41" s="1"/>
  <c r="C612" i="41" s="1"/>
  <c r="C613" i="41" s="1"/>
  <c r="C614" i="41" s="1"/>
  <c r="C615" i="41" s="1"/>
  <c r="C616" i="41" s="1"/>
  <c r="C617" i="41" s="1"/>
  <c r="C618" i="41" s="1"/>
  <c r="C619" i="41" s="1"/>
  <c r="C620" i="41" s="1"/>
  <c r="C621" i="41" s="1"/>
  <c r="C622" i="41" s="1"/>
  <c r="C623" i="41" s="1"/>
  <c r="C624" i="41" s="1"/>
  <c r="C625" i="41" s="1"/>
  <c r="C626" i="41" s="1"/>
  <c r="C627" i="41" s="1"/>
  <c r="C628" i="41" s="1"/>
  <c r="C629" i="41" s="1"/>
  <c r="C630" i="41" s="1"/>
  <c r="C631" i="41" s="1"/>
  <c r="C632" i="41" s="1"/>
  <c r="C633" i="41" s="1"/>
  <c r="C634" i="41" s="1"/>
  <c r="C635" i="41" s="1"/>
  <c r="C636" i="41" s="1"/>
  <c r="C637" i="41" s="1"/>
  <c r="C638" i="41" s="1"/>
  <c r="C639" i="41" s="1"/>
  <c r="C640" i="41" s="1"/>
  <c r="C641" i="41" s="1"/>
  <c r="C642" i="41" s="1"/>
  <c r="C643" i="41" s="1"/>
  <c r="C644" i="41" s="1"/>
  <c r="C645" i="41" s="1"/>
  <c r="C646" i="41" s="1"/>
  <c r="C647" i="41" s="1"/>
  <c r="C648" i="41" s="1"/>
  <c r="C649" i="41" s="1"/>
  <c r="C650" i="41" s="1"/>
  <c r="C651" i="41" s="1"/>
  <c r="C652" i="41" s="1"/>
  <c r="C653" i="41" s="1"/>
  <c r="C654" i="41" s="1"/>
  <c r="C655" i="41" s="1"/>
  <c r="C656" i="41" s="1"/>
  <c r="C657" i="41" s="1"/>
  <c r="C658" i="41" s="1"/>
  <c r="C659" i="41" s="1"/>
  <c r="C660" i="41" s="1"/>
  <c r="C661" i="41" s="1"/>
  <c r="C662" i="41" s="1"/>
  <c r="C663" i="41" s="1"/>
  <c r="C664" i="41" s="1"/>
  <c r="C665" i="41" s="1"/>
  <c r="C666" i="41" s="1"/>
  <c r="C667" i="41" s="1"/>
  <c r="C668" i="41" s="1"/>
  <c r="C669" i="41" s="1"/>
  <c r="C670" i="41" s="1"/>
  <c r="C671" i="41" s="1"/>
  <c r="C672" i="41" s="1"/>
  <c r="C673" i="41" s="1"/>
  <c r="C674" i="41" s="1"/>
  <c r="C675" i="41" s="1"/>
  <c r="C676" i="41" s="1"/>
  <c r="C677" i="41" s="1"/>
  <c r="C678" i="41" s="1"/>
  <c r="C679" i="41" s="1"/>
  <c r="C680" i="41" s="1"/>
  <c r="C681" i="41" s="1"/>
  <c r="C682" i="41" s="1"/>
  <c r="C683" i="41" s="1"/>
  <c r="C684" i="41" s="1"/>
  <c r="C685" i="41" s="1"/>
  <c r="C686" i="41" s="1"/>
  <c r="C687" i="41" s="1"/>
  <c r="C688" i="41" s="1"/>
  <c r="C689" i="41" s="1"/>
  <c r="C690" i="41" s="1"/>
  <c r="C691" i="41" s="1"/>
  <c r="C692" i="41" s="1"/>
  <c r="C693" i="41" s="1"/>
  <c r="C694" i="41" s="1"/>
  <c r="C695" i="41" s="1"/>
  <c r="C696" i="41" s="1"/>
  <c r="C697" i="41" s="1"/>
  <c r="C698" i="41" s="1"/>
  <c r="C699" i="41" s="1"/>
  <c r="C700" i="41" s="1"/>
  <c r="C701" i="41" s="1"/>
  <c r="I13" i="45"/>
  <c r="I14" i="45"/>
  <c r="I15" i="45"/>
  <c r="I16" i="45"/>
  <c r="I17" i="45"/>
  <c r="I18" i="45"/>
  <c r="I19" i="45"/>
  <c r="I20" i="45"/>
  <c r="I21" i="45"/>
  <c r="I22" i="45"/>
  <c r="I23" i="45"/>
  <c r="I24" i="45"/>
  <c r="I25" i="45"/>
  <c r="I26" i="45"/>
  <c r="I27" i="45"/>
  <c r="I28" i="45"/>
  <c r="I29" i="45"/>
  <c r="I30" i="45"/>
  <c r="I31" i="45"/>
  <c r="I32" i="45"/>
  <c r="I33" i="45"/>
  <c r="I34" i="45"/>
  <c r="I35" i="45"/>
  <c r="I36" i="45"/>
  <c r="I37" i="45"/>
  <c r="I38" i="45"/>
  <c r="I39" i="45"/>
  <c r="I40" i="45"/>
  <c r="I41" i="45"/>
  <c r="I42" i="45"/>
  <c r="I43" i="45"/>
  <c r="I44" i="45"/>
  <c r="I45" i="45"/>
  <c r="I46" i="45"/>
  <c r="I47" i="45"/>
  <c r="I48" i="45"/>
  <c r="I49" i="45"/>
  <c r="I50" i="45"/>
  <c r="I51" i="45"/>
  <c r="I52" i="45"/>
  <c r="I53" i="45"/>
  <c r="I54" i="45"/>
  <c r="I55" i="45"/>
  <c r="I56" i="45"/>
  <c r="I57" i="45"/>
  <c r="I58" i="45"/>
  <c r="I59" i="45"/>
  <c r="I60" i="45"/>
  <c r="I61" i="45"/>
  <c r="I62" i="45"/>
  <c r="I63" i="45"/>
  <c r="I64" i="45"/>
  <c r="I65" i="45"/>
  <c r="I66" i="45"/>
  <c r="I67" i="45"/>
  <c r="I68" i="45"/>
  <c r="I69" i="45"/>
  <c r="I70" i="45"/>
  <c r="I71" i="45"/>
  <c r="I72" i="45"/>
  <c r="I73" i="45"/>
  <c r="I74" i="45"/>
  <c r="I75" i="45"/>
  <c r="I76" i="45"/>
  <c r="I77" i="45"/>
  <c r="I78" i="45"/>
  <c r="I79" i="45"/>
  <c r="I80" i="45"/>
  <c r="I81" i="45"/>
  <c r="I82" i="45"/>
  <c r="I83" i="45"/>
  <c r="I84" i="45"/>
  <c r="I85" i="45"/>
  <c r="I86" i="45"/>
  <c r="I87" i="45"/>
  <c r="I88" i="45"/>
  <c r="I89" i="45"/>
  <c r="I90" i="45"/>
  <c r="I91" i="45"/>
  <c r="I92" i="45"/>
  <c r="I93" i="45"/>
  <c r="I94" i="45"/>
  <c r="I95" i="45"/>
  <c r="I96" i="45"/>
  <c r="I97" i="45"/>
  <c r="I98" i="45"/>
  <c r="I99" i="45"/>
  <c r="I100" i="45"/>
  <c r="I101" i="45"/>
  <c r="I102" i="45"/>
  <c r="I104" i="45"/>
  <c r="I105" i="45"/>
  <c r="I106" i="45"/>
  <c r="I107" i="45"/>
  <c r="I108" i="45"/>
  <c r="I109" i="45"/>
  <c r="I110" i="45"/>
  <c r="I111" i="45"/>
  <c r="I112" i="45"/>
  <c r="I113" i="45"/>
  <c r="I114" i="45"/>
  <c r="I115" i="45"/>
  <c r="I116" i="45"/>
  <c r="I117" i="45"/>
  <c r="I118" i="45"/>
  <c r="I119" i="45"/>
  <c r="I120" i="45"/>
  <c r="I121" i="45"/>
  <c r="I122" i="45"/>
  <c r="I123" i="45"/>
  <c r="I124" i="45"/>
  <c r="I125" i="45"/>
  <c r="I126" i="45"/>
  <c r="I127" i="45"/>
  <c r="I128" i="45"/>
  <c r="I129" i="45"/>
  <c r="I130" i="45"/>
  <c r="I131" i="45"/>
  <c r="I132" i="45"/>
  <c r="I133" i="45"/>
  <c r="I134" i="45"/>
  <c r="I135" i="45"/>
  <c r="I136" i="45"/>
  <c r="I137" i="45"/>
  <c r="I138" i="45"/>
  <c r="I139" i="45"/>
  <c r="I140" i="45"/>
  <c r="I141" i="45"/>
  <c r="I142" i="45"/>
  <c r="I143" i="45"/>
  <c r="I144" i="45"/>
  <c r="I145" i="45"/>
  <c r="I146" i="45"/>
  <c r="I147" i="45"/>
  <c r="I148" i="45"/>
  <c r="I149" i="45"/>
  <c r="I150" i="45"/>
  <c r="I151" i="45"/>
  <c r="I152" i="45"/>
  <c r="I153" i="45"/>
  <c r="I154" i="45"/>
  <c r="I155" i="45"/>
  <c r="I156" i="45"/>
  <c r="I157" i="45"/>
  <c r="I158" i="45"/>
  <c r="I159" i="45"/>
  <c r="I160" i="45"/>
  <c r="I161" i="45"/>
  <c r="I162" i="45"/>
  <c r="I163" i="45"/>
  <c r="I164" i="45"/>
  <c r="I165" i="45"/>
  <c r="I166" i="45"/>
  <c r="I167" i="45"/>
  <c r="I168" i="45"/>
  <c r="I169" i="45"/>
  <c r="I170" i="45"/>
  <c r="I171" i="45"/>
  <c r="I172" i="45"/>
  <c r="I173" i="45"/>
  <c r="I174" i="45"/>
  <c r="I175" i="45"/>
  <c r="I176" i="45"/>
  <c r="I177" i="45"/>
  <c r="I178" i="45"/>
  <c r="I179" i="45"/>
  <c r="I180" i="45"/>
  <c r="I181" i="45"/>
  <c r="I182" i="45"/>
  <c r="I183" i="45"/>
  <c r="I184" i="45"/>
  <c r="I185" i="45"/>
  <c r="I186" i="45"/>
  <c r="I187" i="45"/>
  <c r="I188" i="45"/>
  <c r="I189" i="45"/>
  <c r="I190" i="45"/>
  <c r="I191" i="45"/>
  <c r="I192" i="45"/>
  <c r="I193" i="45"/>
  <c r="I194" i="45"/>
  <c r="I195" i="45"/>
  <c r="I196" i="45"/>
  <c r="I197" i="45"/>
  <c r="I198" i="45"/>
  <c r="I199" i="45"/>
  <c r="I200" i="45"/>
  <c r="I201" i="45"/>
  <c r="I202" i="45"/>
  <c r="I203" i="45"/>
  <c r="I204" i="45"/>
  <c r="I205" i="45"/>
  <c r="I206" i="45"/>
  <c r="I207" i="45"/>
  <c r="I208" i="45"/>
  <c r="I209" i="45"/>
  <c r="I210" i="45"/>
  <c r="I211" i="45"/>
  <c r="I212" i="45"/>
  <c r="I213" i="45"/>
  <c r="I214" i="45"/>
  <c r="I215" i="45"/>
  <c r="I216" i="45"/>
  <c r="I217" i="45"/>
  <c r="I218" i="45"/>
  <c r="I219" i="45"/>
  <c r="I220" i="45"/>
  <c r="I221" i="45"/>
  <c r="I222" i="45"/>
  <c r="I223" i="45"/>
  <c r="A540" i="41"/>
  <c r="A543" i="41"/>
  <c r="A544" i="41" s="1"/>
  <c r="A545" i="41" s="1"/>
  <c r="A546" i="41" s="1"/>
  <c r="A547" i="41" s="1"/>
  <c r="A548" i="41" s="1"/>
  <c r="A549" i="41" s="1"/>
  <c r="A550" i="41" s="1"/>
  <c r="A551" i="41" s="1"/>
  <c r="A552" i="41" s="1"/>
  <c r="A553" i="41" s="1"/>
  <c r="A554" i="41" s="1"/>
  <c r="A555" i="41" s="1"/>
  <c r="A556" i="41" s="1"/>
  <c r="A557" i="41" s="1"/>
  <c r="A558" i="41" s="1"/>
  <c r="A559" i="41" s="1"/>
  <c r="A560" i="41" s="1"/>
  <c r="A561" i="41" s="1"/>
  <c r="A562" i="41" s="1"/>
  <c r="A563" i="41" s="1"/>
  <c r="A564" i="41" s="1"/>
  <c r="A565" i="41" s="1"/>
  <c r="A566" i="41" s="1"/>
  <c r="A567" i="41" s="1"/>
  <c r="A568" i="41" s="1"/>
  <c r="A569" i="41" s="1"/>
  <c r="A570" i="41" s="1"/>
  <c r="A571" i="41" s="1"/>
  <c r="A572" i="41" s="1"/>
  <c r="A573" i="41" s="1"/>
  <c r="A574" i="41" s="1"/>
  <c r="A575" i="41" s="1"/>
  <c r="A576" i="41" s="1"/>
  <c r="A577" i="41" s="1"/>
  <c r="A578" i="41" s="1"/>
  <c r="A579" i="41" s="1"/>
  <c r="G21" i="40" l="1"/>
  <c r="G22" i="40" s="1"/>
  <c r="A580" i="41"/>
  <c r="A581" i="41"/>
  <c r="A582" i="41" s="1"/>
  <c r="A583" i="41" s="1"/>
  <c r="A584" i="41" s="1"/>
  <c r="A585" i="41" s="1"/>
  <c r="A586" i="41" s="1"/>
  <c r="A587" i="41" s="1"/>
  <c r="A588" i="41" s="1"/>
  <c r="A589" i="41" s="1"/>
  <c r="A590" i="41" s="1"/>
  <c r="A591" i="41" s="1"/>
  <c r="A592" i="41" s="1"/>
  <c r="A593" i="41" s="1"/>
  <c r="A594" i="41" s="1"/>
  <c r="A595" i="41" s="1"/>
  <c r="A596" i="41" s="1"/>
  <c r="A597" i="41" s="1"/>
  <c r="A598" i="41" s="1"/>
  <c r="A599" i="41" s="1"/>
  <c r="A600" i="41" s="1"/>
  <c r="A601" i="41" s="1"/>
  <c r="A602" i="41" s="1"/>
  <c r="A603" i="41" s="1"/>
  <c r="A604" i="41" s="1"/>
  <c r="A605" i="41" s="1"/>
  <c r="A606" i="41" s="1"/>
  <c r="A607" i="41" s="1"/>
  <c r="A608" i="41" s="1"/>
  <c r="A609" i="41" s="1"/>
  <c r="A610" i="41" s="1"/>
  <c r="A611" i="41" s="1"/>
  <c r="A612" i="41" s="1"/>
  <c r="A613" i="41" s="1"/>
  <c r="A614" i="41" s="1"/>
  <c r="A615" i="41" s="1"/>
  <c r="A616" i="41" s="1"/>
  <c r="A617" i="41" s="1"/>
  <c r="A618" i="41" s="1"/>
  <c r="A619" i="41" s="1"/>
  <c r="A621" i="41" l="1"/>
  <c r="A622" i="41" s="1"/>
  <c r="A623" i="41" s="1"/>
  <c r="A624" i="41" s="1"/>
  <c r="A625" i="41" s="1"/>
  <c r="A626" i="41" s="1"/>
  <c r="A627" i="41" s="1"/>
  <c r="A628" i="41" s="1"/>
  <c r="A629" i="41" s="1"/>
  <c r="A630" i="41" s="1"/>
  <c r="A631" i="41" s="1"/>
  <c r="A632" i="41" s="1"/>
  <c r="A633" i="41" s="1"/>
  <c r="A634" i="41" s="1"/>
  <c r="A635" i="41" s="1"/>
  <c r="A636" i="41" s="1"/>
  <c r="A637" i="41" s="1"/>
  <c r="A638" i="41" s="1"/>
  <c r="A639" i="41" s="1"/>
  <c r="A640" i="41" s="1"/>
  <c r="A641" i="41" s="1"/>
  <c r="A642" i="41" s="1"/>
  <c r="A643" i="41" s="1"/>
  <c r="A644" i="41" s="1"/>
  <c r="A645" i="41" s="1"/>
  <c r="A646" i="41" s="1"/>
  <c r="A647" i="41" s="1"/>
  <c r="A648" i="41" s="1"/>
  <c r="A649" i="41" s="1"/>
  <c r="A650" i="41" s="1"/>
  <c r="A651" i="41" s="1"/>
  <c r="A652" i="41" s="1"/>
  <c r="A653" i="41" s="1"/>
  <c r="A654" i="41" s="1"/>
  <c r="A655" i="41" s="1"/>
  <c r="A656" i="41" s="1"/>
  <c r="A657" i="41" s="1"/>
  <c r="A658" i="41" s="1"/>
  <c r="A659" i="41" s="1"/>
  <c r="A620" i="41"/>
  <c r="A661" i="41" l="1"/>
  <c r="A662" i="41" s="1"/>
  <c r="A663" i="41" s="1"/>
  <c r="A664" i="41" s="1"/>
  <c r="A665" i="41" s="1"/>
  <c r="A666" i="41" s="1"/>
  <c r="A667" i="41" s="1"/>
  <c r="A668" i="41" s="1"/>
  <c r="A669" i="41" s="1"/>
  <c r="A670" i="41" s="1"/>
  <c r="A671" i="41" s="1"/>
  <c r="A672" i="41" s="1"/>
  <c r="A673" i="41" s="1"/>
  <c r="A674" i="41" s="1"/>
  <c r="A675" i="41" s="1"/>
  <c r="A676" i="41" s="1"/>
  <c r="A677" i="41" s="1"/>
  <c r="A678" i="41" s="1"/>
  <c r="A679" i="41" s="1"/>
  <c r="A680" i="41" s="1"/>
  <c r="A681" i="41" s="1"/>
  <c r="A682" i="41" s="1"/>
  <c r="A683" i="41" s="1"/>
  <c r="A684" i="41" s="1"/>
  <c r="A685" i="41" s="1"/>
  <c r="A686" i="41" s="1"/>
  <c r="A687" i="41" s="1"/>
  <c r="A688" i="41" s="1"/>
  <c r="A689" i="41" s="1"/>
  <c r="A690" i="41" s="1"/>
  <c r="A691" i="41" s="1"/>
  <c r="A692" i="41" s="1"/>
  <c r="A693" i="41" s="1"/>
  <c r="A694" i="41" s="1"/>
  <c r="A695" i="41" s="1"/>
  <c r="A696" i="41" s="1"/>
  <c r="A697" i="41" s="1"/>
  <c r="A698" i="41" s="1"/>
  <c r="A699" i="41" s="1"/>
  <c r="A660" i="41"/>
  <c r="A701" i="41" l="1"/>
  <c r="A700" i="41"/>
  <c r="I23" i="40" l="1"/>
  <c r="P9" i="40"/>
  <c r="U23" i="40"/>
  <c r="T23" i="40" l="1"/>
  <c r="K23" i="40"/>
  <c r="R23" i="40"/>
  <c r="Q23" i="40"/>
  <c r="V23" i="40"/>
  <c r="U9" i="40"/>
  <c r="P7" i="40"/>
  <c r="I9" i="40"/>
  <c r="AE23" i="40"/>
  <c r="AF23" i="40" l="1"/>
  <c r="I7" i="40"/>
  <c r="P4" i="40"/>
  <c r="U7" i="40"/>
  <c r="V9" i="40"/>
  <c r="Q9" i="40"/>
  <c r="R9" i="40"/>
  <c r="K9" i="40"/>
  <c r="T9" i="40"/>
  <c r="AE9" i="40"/>
  <c r="AF9" i="40" l="1"/>
  <c r="T7" i="40"/>
  <c r="K7" i="40"/>
  <c r="R7" i="40"/>
  <c r="Q7" i="40"/>
  <c r="V7" i="40"/>
  <c r="U4" i="40"/>
  <c r="P14" i="40"/>
  <c r="I4" i="40"/>
  <c r="AE7" i="40"/>
  <c r="I14" i="40" l="1"/>
  <c r="P6" i="40"/>
  <c r="U14" i="40"/>
  <c r="V4" i="40"/>
  <c r="Q4" i="40"/>
  <c r="R4" i="40"/>
  <c r="K4" i="40"/>
  <c r="T4" i="40"/>
  <c r="AE4" i="40"/>
  <c r="AF7" i="40"/>
  <c r="K14" i="40" l="1"/>
  <c r="AE14" i="40"/>
  <c r="AF4" i="40"/>
  <c r="R14" i="40"/>
  <c r="Q14" i="40"/>
  <c r="V14" i="40"/>
  <c r="U6" i="40"/>
  <c r="P18" i="40"/>
  <c r="I6" i="40"/>
  <c r="T14" i="40"/>
  <c r="AF14" i="40" l="1"/>
  <c r="U18" i="40"/>
  <c r="V6" i="40"/>
  <c r="Q6" i="40"/>
  <c r="R6" i="40"/>
  <c r="T6" i="40"/>
  <c r="AE6" i="40"/>
  <c r="K6" i="40"/>
  <c r="I18" i="40"/>
  <c r="P15" i="40"/>
  <c r="AF6" i="40" l="1"/>
  <c r="X23" i="40"/>
  <c r="S23" i="40"/>
  <c r="K18" i="40"/>
  <c r="I15" i="40"/>
  <c r="AE18" i="40"/>
  <c r="T18" i="40"/>
  <c r="R18" i="40"/>
  <c r="Q18" i="40"/>
  <c r="V18" i="40"/>
  <c r="U15" i="40"/>
  <c r="P19" i="40"/>
  <c r="AF18" i="40" l="1"/>
  <c r="R15" i="40"/>
  <c r="T15" i="40"/>
  <c r="AE15" i="40"/>
  <c r="Q15" i="40"/>
  <c r="I19" i="40"/>
  <c r="K15" i="40"/>
  <c r="P3" i="40"/>
  <c r="S9" i="40"/>
  <c r="U19" i="40"/>
  <c r="X9" i="40"/>
  <c r="V15" i="40"/>
  <c r="S7" i="40" l="1"/>
  <c r="P8" i="40"/>
  <c r="U3" i="40"/>
  <c r="K19" i="40"/>
  <c r="I3" i="40"/>
  <c r="V19" i="40"/>
  <c r="Q19" i="40"/>
  <c r="W23" i="40"/>
  <c r="AE19" i="40"/>
  <c r="X7" i="40"/>
  <c r="AF15" i="40"/>
  <c r="T19" i="40"/>
  <c r="R19" i="40"/>
  <c r="AF19" i="40" l="1"/>
  <c r="W9" i="40"/>
  <c r="Q3" i="40"/>
  <c r="V3" i="40"/>
  <c r="I8" i="40"/>
  <c r="K3" i="40"/>
  <c r="T3" i="40"/>
  <c r="R3" i="40"/>
  <c r="U8" i="40"/>
  <c r="P12" i="40"/>
  <c r="X4" i="40"/>
  <c r="S4" i="40"/>
  <c r="AE3" i="40"/>
  <c r="U12" i="40" l="1"/>
  <c r="X14" i="40"/>
  <c r="R8" i="40"/>
  <c r="AF3" i="40"/>
  <c r="T8" i="40"/>
  <c r="K8" i="40"/>
  <c r="I12" i="40"/>
  <c r="AE8" i="40"/>
  <c r="V8" i="40"/>
  <c r="S14" i="40"/>
  <c r="Q8" i="40"/>
  <c r="W7" i="40"/>
  <c r="P16" i="40"/>
  <c r="AE12" i="40" l="1"/>
  <c r="I16" i="40"/>
  <c r="K12" i="40"/>
  <c r="T12" i="40"/>
  <c r="P17" i="40"/>
  <c r="AF8" i="40"/>
  <c r="Q12" i="40"/>
  <c r="R12" i="40"/>
  <c r="W4" i="40"/>
  <c r="X6" i="40"/>
  <c r="S6" i="40"/>
  <c r="V12" i="40"/>
  <c r="U16" i="40"/>
  <c r="AF12" i="40" l="1"/>
  <c r="W14" i="40"/>
  <c r="R16" i="40"/>
  <c r="Q16" i="40"/>
  <c r="P21" i="40"/>
  <c r="U17" i="40"/>
  <c r="T16" i="40"/>
  <c r="V16" i="40"/>
  <c r="K16" i="40"/>
  <c r="S18" i="40"/>
  <c r="I17" i="40"/>
  <c r="X18" i="40"/>
  <c r="AE16" i="40"/>
  <c r="AF16" i="40" l="1"/>
  <c r="AE17" i="40"/>
  <c r="V17" i="40"/>
  <c r="T17" i="40"/>
  <c r="U21" i="40"/>
  <c r="K17" i="40"/>
  <c r="P13" i="40"/>
  <c r="P10" i="40"/>
  <c r="Q17" i="40"/>
  <c r="I21" i="40"/>
  <c r="X15" i="40"/>
  <c r="R17" i="40"/>
  <c r="W6" i="40"/>
  <c r="S15" i="40"/>
  <c r="AF17" i="40" l="1"/>
  <c r="I13" i="40"/>
  <c r="I10" i="40"/>
  <c r="Q21" i="40"/>
  <c r="S19" i="40"/>
  <c r="K21" i="40"/>
  <c r="U13" i="40"/>
  <c r="U10" i="40"/>
  <c r="T21" i="40"/>
  <c r="W18" i="40"/>
  <c r="V21" i="40"/>
  <c r="R21" i="40"/>
  <c r="AE21" i="40"/>
  <c r="X19" i="40"/>
  <c r="AF21" i="40" l="1"/>
  <c r="R13" i="40"/>
  <c r="R10" i="40"/>
  <c r="W15" i="40"/>
  <c r="T13" i="40"/>
  <c r="T10" i="40"/>
  <c r="V13" i="40"/>
  <c r="V10" i="40"/>
  <c r="K13" i="40"/>
  <c r="K10" i="40"/>
  <c r="S3" i="40"/>
  <c r="X3" i="40"/>
  <c r="Q13" i="40"/>
  <c r="Q10" i="40"/>
  <c r="AE13" i="40"/>
  <c r="AE10" i="40"/>
  <c r="AF10" i="40" l="1"/>
  <c r="X8" i="40"/>
  <c r="S8" i="40"/>
  <c r="AF13" i="40"/>
  <c r="W19" i="40"/>
  <c r="W3" i="40" l="1"/>
  <c r="X12" i="40"/>
  <c r="S12" i="40"/>
  <c r="S16" i="40" l="1"/>
  <c r="X16" i="40"/>
  <c r="W8" i="40"/>
  <c r="X17" i="40" l="1"/>
  <c r="W16" i="40"/>
  <c r="W12" i="40"/>
  <c r="S17" i="40"/>
  <c r="X21" i="40" l="1"/>
  <c r="S21" i="40"/>
  <c r="S13" i="40" l="1"/>
  <c r="S10" i="40"/>
  <c r="X13" i="40"/>
  <c r="X10" i="40"/>
  <c r="Y23" i="40" l="1"/>
  <c r="Y9" i="40" l="1"/>
  <c r="Y7" i="40" l="1"/>
  <c r="Y4" i="40" l="1"/>
  <c r="Y14" i="40" l="1"/>
  <c r="Y6" i="40" l="1"/>
  <c r="Y18" i="40" l="1"/>
  <c r="AB9" i="40" l="1"/>
  <c r="L23" i="40"/>
  <c r="H23" i="40"/>
  <c r="J23" i="40" s="1"/>
  <c r="Y15" i="40"/>
  <c r="AB23" i="40"/>
  <c r="Y19" i="40" l="1"/>
  <c r="H9" i="40"/>
  <c r="J9" i="40" s="1"/>
  <c r="L9" i="40"/>
  <c r="AB7" i="40"/>
  <c r="N23" i="40"/>
  <c r="L7" i="40" l="1"/>
  <c r="N9" i="40"/>
  <c r="H7" i="40"/>
  <c r="J7" i="40" s="1"/>
  <c r="Y3" i="40"/>
  <c r="AB4" i="40"/>
  <c r="Y8" i="40" l="1"/>
  <c r="AB14" i="40"/>
  <c r="H4" i="40"/>
  <c r="J4" i="40" s="1"/>
  <c r="N7" i="40"/>
  <c r="L4" i="40"/>
  <c r="L14" i="40" l="1"/>
  <c r="H14" i="40"/>
  <c r="J14" i="40" s="1"/>
  <c r="Y16" i="40"/>
  <c r="Y12" i="40"/>
  <c r="AB6" i="40"/>
  <c r="N4" i="40"/>
  <c r="AB18" i="40" l="1"/>
  <c r="H6" i="40"/>
  <c r="J6" i="40" s="1"/>
  <c r="N14" i="40"/>
  <c r="L6" i="40"/>
  <c r="L18" i="40" l="1"/>
  <c r="N6" i="40"/>
  <c r="AB15" i="40"/>
  <c r="H18" i="40"/>
  <c r="J18" i="40" s="1"/>
  <c r="H15" i="40" l="1"/>
  <c r="J15" i="40" s="1"/>
  <c r="AB19" i="40"/>
  <c r="L15" i="40"/>
  <c r="N18" i="40"/>
  <c r="L19" i="40" l="1"/>
  <c r="AB3" i="40"/>
  <c r="N15" i="40"/>
  <c r="H19" i="40"/>
  <c r="J19" i="40" s="1"/>
  <c r="H3" i="40" l="1"/>
  <c r="J3" i="40" s="1"/>
  <c r="AB8" i="40"/>
  <c r="N19" i="40"/>
  <c r="L3" i="40"/>
  <c r="N3" i="40" l="1"/>
  <c r="L8" i="40"/>
  <c r="AB12" i="40"/>
  <c r="H8" i="40"/>
  <c r="J8" i="40" s="1"/>
  <c r="H12" i="40" l="1"/>
  <c r="J12" i="40" s="1"/>
  <c r="L12" i="40"/>
  <c r="N8" i="40"/>
  <c r="AB16" i="40"/>
  <c r="N12" i="40" l="1"/>
  <c r="L16" i="40"/>
  <c r="H16" i="40"/>
  <c r="J16" i="40" s="1"/>
  <c r="H17" i="40" l="1"/>
  <c r="J17" i="40" s="1"/>
  <c r="H21" i="40" l="1"/>
  <c r="J21" i="40" s="1"/>
  <c r="H10" i="40" l="1"/>
  <c r="J10" i="40" s="1"/>
  <c r="H13" i="40" l="1"/>
  <c r="J13" i="40" s="1"/>
  <c r="H20" i="40" l="1"/>
  <c r="H11" i="40" l="1"/>
  <c r="H5" i="40" l="1"/>
  <c r="H2" i="40"/>
  <c r="I2" i="40"/>
  <c r="L17" i="40"/>
  <c r="N16" i="40"/>
  <c r="W2" i="40"/>
  <c r="S2" i="40"/>
  <c r="V2" i="40"/>
  <c r="AE2" i="40"/>
  <c r="K2" i="40"/>
  <c r="U2" i="40"/>
  <c r="T2" i="40"/>
  <c r="P2" i="40"/>
  <c r="H22" i="40" l="1"/>
  <c r="L21" i="40"/>
  <c r="AA23" i="40"/>
  <c r="AA9" i="40"/>
  <c r="J2" i="40"/>
  <c r="Q2" i="40"/>
  <c r="Q20" i="40"/>
  <c r="V20" i="40"/>
  <c r="I20" i="40"/>
  <c r="J20" i="40" s="1"/>
  <c r="U20" i="40"/>
  <c r="AE20" i="40"/>
  <c r="AC7" i="40"/>
  <c r="AC23" i="40"/>
  <c r="AD23" i="40"/>
  <c r="Z23" i="40"/>
  <c r="X20" i="40"/>
  <c r="R20" i="40"/>
  <c r="Y17" i="40"/>
  <c r="V11" i="40"/>
  <c r="S11" i="40"/>
  <c r="K5" i="40"/>
  <c r="S5" i="40"/>
  <c r="W11" i="40"/>
  <c r="U11" i="40"/>
  <c r="V5" i="40"/>
  <c r="T11" i="40"/>
  <c r="P5" i="40"/>
  <c r="AE5" i="40"/>
  <c r="W21" i="40"/>
  <c r="W13" i="40"/>
  <c r="U5" i="40"/>
  <c r="S20" i="40"/>
  <c r="K20" i="40"/>
  <c r="W5" i="40"/>
  <c r="W20" i="40"/>
  <c r="AE11" i="40"/>
  <c r="P11" i="40"/>
  <c r="T5" i="40"/>
  <c r="I5" i="40"/>
  <c r="J5" i="40" s="1"/>
  <c r="I11" i="40"/>
  <c r="J11" i="40" s="1"/>
  <c r="P20" i="40"/>
  <c r="T20" i="40"/>
  <c r="K11" i="40"/>
  <c r="W10" i="40"/>
  <c r="W17" i="40"/>
  <c r="AB21" i="40"/>
  <c r="AB17" i="40"/>
  <c r="AB10" i="40"/>
  <c r="AF2" i="40"/>
  <c r="S22" i="40" l="1"/>
  <c r="AE22" i="40"/>
  <c r="K22" i="40"/>
  <c r="U22" i="40"/>
  <c r="V22" i="40"/>
  <c r="T22" i="40"/>
  <c r="W22" i="40"/>
  <c r="I22" i="40"/>
  <c r="J22" i="40" s="1"/>
  <c r="AF20" i="40"/>
  <c r="L10" i="40"/>
  <c r="AF11" i="40"/>
  <c r="AF5" i="40"/>
  <c r="AA7" i="40"/>
  <c r="AC4" i="40"/>
  <c r="Q11" i="40"/>
  <c r="N17" i="40"/>
  <c r="N21" i="40"/>
  <c r="Z7" i="40"/>
  <c r="AD9" i="40"/>
  <c r="Q5" i="40"/>
  <c r="M9" i="40"/>
  <c r="X11" i="40"/>
  <c r="Z9" i="40"/>
  <c r="Y21" i="40"/>
  <c r="R11" i="40"/>
  <c r="AC9" i="40"/>
  <c r="M23" i="40"/>
  <c r="AD7" i="40"/>
  <c r="AB13" i="40"/>
  <c r="AF22" i="40" l="1"/>
  <c r="Q22" i="40"/>
  <c r="N10" i="40"/>
  <c r="AC14" i="40"/>
  <c r="AA4" i="40"/>
  <c r="O23" i="40"/>
  <c r="R2" i="40"/>
  <c r="R5" i="40"/>
  <c r="M7" i="40"/>
  <c r="Y10" i="40"/>
  <c r="X2" i="40"/>
  <c r="X5" i="40"/>
  <c r="O9" i="40"/>
  <c r="AD4" i="40"/>
  <c r="Z4" i="40"/>
  <c r="AB20" i="40"/>
  <c r="X22" i="40" l="1"/>
  <c r="R22" i="40"/>
  <c r="AC6" i="40"/>
  <c r="N13" i="40"/>
  <c r="L13" i="40"/>
  <c r="AA14" i="40"/>
  <c r="Y13" i="40"/>
  <c r="O7" i="40"/>
  <c r="M4" i="40"/>
  <c r="AD14" i="40"/>
  <c r="Z6" i="40"/>
  <c r="N20" i="40"/>
  <c r="L20" i="40"/>
  <c r="Z14" i="40"/>
  <c r="AB11" i="40"/>
  <c r="AA6" i="40" l="1"/>
  <c r="M14" i="40"/>
  <c r="O4" i="40"/>
  <c r="Y20" i="40"/>
  <c r="N11" i="40"/>
  <c r="L11" i="40"/>
  <c r="AD6" i="40"/>
  <c r="EE2" i="1"/>
  <c r="AB2" i="40" s="1"/>
  <c r="AB5" i="40"/>
  <c r="AC18" i="40" l="1"/>
  <c r="AA18" i="40"/>
  <c r="M6" i="40"/>
  <c r="Y11" i="40"/>
  <c r="O14" i="40"/>
  <c r="AD18" i="40"/>
  <c r="Z15" i="40"/>
  <c r="AC15" i="40"/>
  <c r="Z18" i="40"/>
  <c r="L5" i="40"/>
  <c r="N5" i="40"/>
  <c r="AA15" i="40" l="1"/>
  <c r="M18" i="40"/>
  <c r="Y2" i="40"/>
  <c r="Y5" i="40"/>
  <c r="O6" i="40"/>
  <c r="AC19" i="40"/>
  <c r="BE2" i="1"/>
  <c r="L2" i="40" s="1"/>
  <c r="BG2" i="1"/>
  <c r="AD15" i="40"/>
  <c r="Y22" i="40" l="1"/>
  <c r="AA19" i="40"/>
  <c r="M15" i="40"/>
  <c r="O18" i="40"/>
  <c r="AD19" i="40"/>
  <c r="Z3" i="40"/>
  <c r="N2" i="40"/>
  <c r="Z19" i="40"/>
  <c r="AC3" i="40"/>
  <c r="AA3" i="40" l="1"/>
  <c r="M19" i="40"/>
  <c r="O15" i="40"/>
  <c r="AC8" i="40"/>
  <c r="Z8" i="40"/>
  <c r="AD3" i="40"/>
  <c r="M3" i="40" l="1"/>
  <c r="O19" i="40"/>
  <c r="AD8" i="40"/>
  <c r="AC12" i="40"/>
  <c r="AA8" i="40" l="1"/>
  <c r="M8" i="40"/>
  <c r="O3" i="40"/>
  <c r="AA12" i="40"/>
  <c r="AC16" i="40"/>
  <c r="Z16" i="40"/>
  <c r="AD12" i="40"/>
  <c r="Z12" i="40"/>
  <c r="M12" i="40" l="1"/>
  <c r="O8" i="40"/>
  <c r="AA16" i="40"/>
  <c r="AD16" i="40"/>
  <c r="AC17" i="40"/>
  <c r="M16" i="40" l="1"/>
  <c r="O12" i="40"/>
  <c r="AA17" i="40"/>
  <c r="AC21" i="40"/>
  <c r="AD17" i="40"/>
  <c r="Z17" i="40"/>
  <c r="M17" i="40" l="1"/>
  <c r="O16" i="40"/>
  <c r="AA21" i="40"/>
  <c r="Z10" i="40"/>
  <c r="AD21" i="40"/>
  <c r="AC10" i="40"/>
  <c r="Z21" i="40"/>
  <c r="M21" i="40" l="1"/>
  <c r="O17" i="40"/>
  <c r="AA10" i="40"/>
  <c r="AC13" i="40"/>
  <c r="AD10" i="40"/>
  <c r="M10" i="40" l="1"/>
  <c r="O21" i="40"/>
  <c r="AA13" i="40"/>
  <c r="AD13" i="40"/>
  <c r="Z20" i="40"/>
  <c r="AC20" i="40"/>
  <c r="Z13" i="40"/>
  <c r="M13" i="40" l="1"/>
  <c r="O10" i="40"/>
  <c r="AA20" i="40"/>
  <c r="AC11" i="40"/>
  <c r="AD20" i="40"/>
  <c r="M20" i="40" l="1"/>
  <c r="O13" i="40"/>
  <c r="AA11" i="40"/>
  <c r="Z5" i="40"/>
  <c r="AD11" i="40"/>
  <c r="AC5" i="40"/>
  <c r="EF2" i="1"/>
  <c r="AC2" i="40" s="1"/>
  <c r="Z11" i="40"/>
  <c r="M11" i="40" l="1"/>
  <c r="O20" i="40"/>
  <c r="AA5" i="40"/>
  <c r="ED2" i="1"/>
  <c r="AA2" i="40" s="1"/>
  <c r="EH2" i="1"/>
  <c r="AD2" i="40" s="1"/>
  <c r="AD5" i="40"/>
  <c r="BF2" i="1"/>
  <c r="EG2" i="1"/>
  <c r="M5" i="40" l="1"/>
  <c r="O11" i="40"/>
  <c r="M2" i="40"/>
  <c r="BH2" i="1"/>
  <c r="EJ2" i="1"/>
  <c r="Z2" i="40" s="1"/>
  <c r="O5" i="40" l="1"/>
  <c r="O2" i="40"/>
  <c r="BI2"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<sst xmlns="http://schemas.openxmlformats.org/spreadsheetml/2006/main" count="41475" uniqueCount="4784">
  <si>
    <t>Abraham</t>
  </si>
  <si>
    <t>Ozuna</t>
  </si>
  <si>
    <t>Pablo</t>
  </si>
  <si>
    <t>Pagan</t>
  </si>
  <si>
    <t>Villar</t>
  </si>
  <si>
    <t>Reese</t>
  </si>
  <si>
    <t>Rosario</t>
  </si>
  <si>
    <t>Sandoval</t>
  </si>
  <si>
    <t>Richie</t>
  </si>
  <si>
    <t>Sisco</t>
  </si>
  <si>
    <t>Soler</t>
  </si>
  <si>
    <t>White</t>
  </si>
  <si>
    <t>Yan</t>
  </si>
  <si>
    <t>PHI</t>
  </si>
  <si>
    <t>TEX</t>
  </si>
  <si>
    <t>LAD</t>
  </si>
  <si>
    <t>NYY</t>
  </si>
  <si>
    <t>BAL</t>
  </si>
  <si>
    <t>LAA</t>
  </si>
  <si>
    <t>ZXFA</t>
  </si>
  <si>
    <t>Ronald</t>
  </si>
  <si>
    <t>Tomlin</t>
  </si>
  <si>
    <t>Nova</t>
  </si>
  <si>
    <t>Dillon</t>
  </si>
  <si>
    <t>Lucas</t>
  </si>
  <si>
    <t>Herrera</t>
  </si>
  <si>
    <t>Cervelli</t>
  </si>
  <si>
    <t>Jansen</t>
  </si>
  <si>
    <t>Kenley</t>
  </si>
  <si>
    <t>WAS</t>
  </si>
  <si>
    <t>Phegley</t>
  </si>
  <si>
    <t>Velasquez</t>
  </si>
  <si>
    <t>Vincent</t>
  </si>
  <si>
    <t>Thornburg</t>
  </si>
  <si>
    <t>Cashner</t>
  </si>
  <si>
    <t>Robbie</t>
  </si>
  <si>
    <t>Beckham</t>
  </si>
  <si>
    <t>Smoak</t>
  </si>
  <si>
    <t>Odorizzi</t>
  </si>
  <si>
    <t>Alonso</t>
  </si>
  <si>
    <t>Yadiel</t>
  </si>
  <si>
    <t>Corbin</t>
  </si>
  <si>
    <t>Keon</t>
  </si>
  <si>
    <t>Belt</t>
  </si>
  <si>
    <t>Culberson</t>
  </si>
  <si>
    <t>ARI</t>
  </si>
  <si>
    <t>L</t>
  </si>
  <si>
    <t>KC</t>
  </si>
  <si>
    <t>Yonder</t>
  </si>
  <si>
    <t>Holt</t>
  </si>
  <si>
    <t>Hosmer</t>
  </si>
  <si>
    <t>Gerrit</t>
  </si>
  <si>
    <t>Hand</t>
  </si>
  <si>
    <t>Marcell</t>
  </si>
  <si>
    <t>Strasburg</t>
  </si>
  <si>
    <t>Seager</t>
  </si>
  <si>
    <t>Steven</t>
  </si>
  <si>
    <t>Turner</t>
  </si>
  <si>
    <t>Richards</t>
  </si>
  <si>
    <t>Stassi</t>
  </si>
  <si>
    <t>Pollock</t>
  </si>
  <si>
    <t>Grichuk</t>
  </si>
  <si>
    <t>Randal</t>
  </si>
  <si>
    <t>Brooks</t>
  </si>
  <si>
    <t>Leake</t>
  </si>
  <si>
    <t>Trout</t>
  </si>
  <si>
    <t>Boxberger</t>
  </si>
  <si>
    <t>Arenado</t>
  </si>
  <si>
    <t>Skaggs</t>
  </si>
  <si>
    <t>Minor</t>
  </si>
  <si>
    <t>Gibson</t>
  </si>
  <si>
    <t>Dyson</t>
  </si>
  <si>
    <t>Sam</t>
  </si>
  <si>
    <t>Forsythe</t>
  </si>
  <si>
    <t>Stammen</t>
  </si>
  <si>
    <t>Avila</t>
  </si>
  <si>
    <t>Iglesias</t>
  </si>
  <si>
    <t>Moreland</t>
  </si>
  <si>
    <t>Kipnis</t>
  </si>
  <si>
    <t>Tyson</t>
  </si>
  <si>
    <t>Joseph</t>
  </si>
  <si>
    <t>Profar</t>
  </si>
  <si>
    <t>Domingo</t>
  </si>
  <si>
    <t>Chapman</t>
  </si>
  <si>
    <t>Aroldis</t>
  </si>
  <si>
    <t>Sano</t>
  </si>
  <si>
    <t>Gabriel</t>
  </si>
  <si>
    <t>Dee</t>
  </si>
  <si>
    <t>May</t>
  </si>
  <si>
    <t>Joyce</t>
  </si>
  <si>
    <t>Starling</t>
  </si>
  <si>
    <t>Kelley</t>
  </si>
  <si>
    <t>LAST</t>
  </si>
  <si>
    <t>FIRST</t>
  </si>
  <si>
    <t>POS</t>
  </si>
  <si>
    <t>PA</t>
  </si>
  <si>
    <t>IP</t>
  </si>
  <si>
    <t>1B</t>
  </si>
  <si>
    <t>2B</t>
  </si>
  <si>
    <t>3B</t>
  </si>
  <si>
    <t>Hill</t>
  </si>
  <si>
    <t>Rich</t>
  </si>
  <si>
    <t>Williams</t>
  </si>
  <si>
    <t>Marshall</t>
  </si>
  <si>
    <t>Sean</t>
  </si>
  <si>
    <t>Kevin</t>
  </si>
  <si>
    <t>Luke</t>
  </si>
  <si>
    <t>Carrasco</t>
  </si>
  <si>
    <t>Will</t>
  </si>
  <si>
    <t>Reynolds</t>
  </si>
  <si>
    <t>Anthony</t>
  </si>
  <si>
    <t>Zimmerman</t>
  </si>
  <si>
    <t>George</t>
  </si>
  <si>
    <t>Carpenter</t>
  </si>
  <si>
    <t>Green</t>
  </si>
  <si>
    <t>Harvey</t>
  </si>
  <si>
    <t>Iannetta</t>
  </si>
  <si>
    <t>Anderson</t>
  </si>
  <si>
    <t>Travis</t>
  </si>
  <si>
    <t>Pena</t>
  </si>
  <si>
    <t>Mills</t>
  </si>
  <si>
    <t>Lopez</t>
  </si>
  <si>
    <t>Emilio</t>
  </si>
  <si>
    <t>Braun</t>
  </si>
  <si>
    <t>Jack</t>
  </si>
  <si>
    <t>Peralta</t>
  </si>
  <si>
    <t>Desmond</t>
  </si>
  <si>
    <t>Gomes</t>
  </si>
  <si>
    <t>Julio</t>
  </si>
  <si>
    <t>CHC</t>
  </si>
  <si>
    <t>Vazquez</t>
  </si>
  <si>
    <t>Javier</t>
  </si>
  <si>
    <t>Sergio</t>
  </si>
  <si>
    <t>Rick</t>
  </si>
  <si>
    <t>Rivera</t>
  </si>
  <si>
    <t>Jesse</t>
  </si>
  <si>
    <t>Andrew</t>
  </si>
  <si>
    <t>Bobby</t>
  </si>
  <si>
    <t>James</t>
  </si>
  <si>
    <t>Ottavino</t>
  </si>
  <si>
    <t>Strop</t>
  </si>
  <si>
    <t>Steve</t>
  </si>
  <si>
    <t>Ramos</t>
  </si>
  <si>
    <t>Wilson</t>
  </si>
  <si>
    <t>Mitch</t>
  </si>
  <si>
    <t>Logan</t>
  </si>
  <si>
    <t>Danny</t>
  </si>
  <si>
    <t>Ramon</t>
  </si>
  <si>
    <t>Pete</t>
  </si>
  <si>
    <t>Harris</t>
  </si>
  <si>
    <t>Brendan</t>
  </si>
  <si>
    <t>Miguel</t>
  </si>
  <si>
    <t>Eugenio</t>
  </si>
  <si>
    <t>Galvis</t>
  </si>
  <si>
    <t>Freddy</t>
  </si>
  <si>
    <t>Brian</t>
  </si>
  <si>
    <t>Corey</t>
  </si>
  <si>
    <t>Randy</t>
  </si>
  <si>
    <t>Upton</t>
  </si>
  <si>
    <t>Murphy</t>
  </si>
  <si>
    <t>Choo</t>
  </si>
  <si>
    <t>Shin-Soo</t>
  </si>
  <si>
    <t>Pence</t>
  </si>
  <si>
    <t>Hunter</t>
  </si>
  <si>
    <t>CHW</t>
  </si>
  <si>
    <t>Rodriguez</t>
  </si>
  <si>
    <t>Paul</t>
  </si>
  <si>
    <t>Kendrick</t>
  </si>
  <si>
    <t>Mark</t>
  </si>
  <si>
    <t>Bell</t>
  </si>
  <si>
    <t>Heath</t>
  </si>
  <si>
    <t>Oscar</t>
  </si>
  <si>
    <t>Chacin</t>
  </si>
  <si>
    <t>Marcus</t>
  </si>
  <si>
    <t>Zach</t>
  </si>
  <si>
    <t>Tim</t>
  </si>
  <si>
    <t>Martinez</t>
  </si>
  <si>
    <t>Victor</t>
  </si>
  <si>
    <t>Moore</t>
  </si>
  <si>
    <t>Cano</t>
  </si>
  <si>
    <t>Robinson</t>
  </si>
  <si>
    <t>Adams</t>
  </si>
  <si>
    <t>Cabrera</t>
  </si>
  <si>
    <t>Orlando</t>
  </si>
  <si>
    <t>Ivan</t>
  </si>
  <si>
    <t>Gary</t>
  </si>
  <si>
    <t>Johnson</t>
  </si>
  <si>
    <t>Suzuki</t>
  </si>
  <si>
    <t>CIN</t>
  </si>
  <si>
    <t>Arroyo</t>
  </si>
  <si>
    <t>Lowe</t>
  </si>
  <si>
    <t>Santana</t>
  </si>
  <si>
    <t>Ervin</t>
  </si>
  <si>
    <t>Reyes</t>
  </si>
  <si>
    <t>Anibal</t>
  </si>
  <si>
    <t>Miller</t>
  </si>
  <si>
    <t>Bard</t>
  </si>
  <si>
    <t>Daniel</t>
  </si>
  <si>
    <t>Tony</t>
  </si>
  <si>
    <t>Craig</t>
  </si>
  <si>
    <t>Rogers</t>
  </si>
  <si>
    <t>Nathan</t>
  </si>
  <si>
    <t>Molina</t>
  </si>
  <si>
    <t>Yadier</t>
  </si>
  <si>
    <t>Howard</t>
  </si>
  <si>
    <t>Abreu</t>
  </si>
  <si>
    <t>Walker</t>
  </si>
  <si>
    <t>Hardy</t>
  </si>
  <si>
    <t>Blake</t>
  </si>
  <si>
    <t>Casey</t>
  </si>
  <si>
    <t>Pat</t>
  </si>
  <si>
    <t>Nelson</t>
  </si>
  <si>
    <t>Melky</t>
  </si>
  <si>
    <t>CLE</t>
  </si>
  <si>
    <t>Robertson</t>
  </si>
  <si>
    <t>Braden</t>
  </si>
  <si>
    <t>Aaron</t>
  </si>
  <si>
    <t>Jimmy</t>
  </si>
  <si>
    <t>Wade</t>
  </si>
  <si>
    <t>Blackburn</t>
  </si>
  <si>
    <t>Nick</t>
  </si>
  <si>
    <t>Robert</t>
  </si>
  <si>
    <t>Soto</t>
  </si>
  <si>
    <t>JP</t>
  </si>
  <si>
    <t>Montero</t>
  </si>
  <si>
    <t>Jesus</t>
  </si>
  <si>
    <t>Polanco</t>
  </si>
  <si>
    <t>Omar</t>
  </si>
  <si>
    <t>AGE</t>
  </si>
  <si>
    <t>MLB</t>
  </si>
  <si>
    <t>Jeurys</t>
  </si>
  <si>
    <t>Bogaerts</t>
  </si>
  <si>
    <t>Xander</t>
  </si>
  <si>
    <t>Dominguez</t>
  </si>
  <si>
    <t>Freese</t>
  </si>
  <si>
    <t>Longoria</t>
  </si>
  <si>
    <t>Evan</t>
  </si>
  <si>
    <t>Jon</t>
  </si>
  <si>
    <t>Erick</t>
  </si>
  <si>
    <t>DET</t>
  </si>
  <si>
    <t>Crawford</t>
  </si>
  <si>
    <t>Carl</t>
  </si>
  <si>
    <t>Shane</t>
  </si>
  <si>
    <t>Brent</t>
  </si>
  <si>
    <t>Cole</t>
  </si>
  <si>
    <t>Fernando</t>
  </si>
  <si>
    <t>COL</t>
  </si>
  <si>
    <t>Jake</t>
  </si>
  <si>
    <t>Tom</t>
  </si>
  <si>
    <t>Noah</t>
  </si>
  <si>
    <t>Manny</t>
  </si>
  <si>
    <t>Thomas</t>
  </si>
  <si>
    <t>Romero</t>
  </si>
  <si>
    <t>Russell</t>
  </si>
  <si>
    <t>Mauricio</t>
  </si>
  <si>
    <t>Melancon</t>
  </si>
  <si>
    <t>Mathis</t>
  </si>
  <si>
    <t>Guillermo</t>
  </si>
  <si>
    <t>Wright</t>
  </si>
  <si>
    <t>Diaz</t>
  </si>
  <si>
    <t>Drew</t>
  </si>
  <si>
    <t>Morgan</t>
  </si>
  <si>
    <t>Davis</t>
  </si>
  <si>
    <t>Stanton</t>
  </si>
  <si>
    <t>Jerry</t>
  </si>
  <si>
    <t>Peter</t>
  </si>
  <si>
    <t>Verlander</t>
  </si>
  <si>
    <t>Hamels</t>
  </si>
  <si>
    <t>Thornton</t>
  </si>
  <si>
    <t>Jared</t>
  </si>
  <si>
    <t>CJ</t>
  </si>
  <si>
    <t>AJ</t>
  </si>
  <si>
    <t>Scherzer</t>
  </si>
  <si>
    <t>Max</t>
  </si>
  <si>
    <t>Wood</t>
  </si>
  <si>
    <t>Kelly</t>
  </si>
  <si>
    <t>STL</t>
  </si>
  <si>
    <t>Alex</t>
  </si>
  <si>
    <t>Moustakas</t>
  </si>
  <si>
    <t>Jackson</t>
  </si>
  <si>
    <t>Chavez</t>
  </si>
  <si>
    <t>Reddick</t>
  </si>
  <si>
    <t>Cameron</t>
  </si>
  <si>
    <t>Fowler</t>
  </si>
  <si>
    <t>Dexter</t>
  </si>
  <si>
    <t>Felix</t>
  </si>
  <si>
    <t>Greinke</t>
  </si>
  <si>
    <t>Zack</t>
  </si>
  <si>
    <t>Taylor</t>
  </si>
  <si>
    <t>Franklin</t>
  </si>
  <si>
    <t>Soria</t>
  </si>
  <si>
    <t>Joakim</t>
  </si>
  <si>
    <t>Castro</t>
  </si>
  <si>
    <t>Brad</t>
  </si>
  <si>
    <t>Porcello</t>
  </si>
  <si>
    <t>Suarez</t>
  </si>
  <si>
    <t>Eduardo</t>
  </si>
  <si>
    <t>Martin</t>
  </si>
  <si>
    <t>Pujols</t>
  </si>
  <si>
    <t>Albert</t>
  </si>
  <si>
    <t>TB</t>
  </si>
  <si>
    <t>Bradley</t>
  </si>
  <si>
    <t>McCutchen</t>
  </si>
  <si>
    <t>Hudson</t>
  </si>
  <si>
    <t>Oliver</t>
  </si>
  <si>
    <t>Gavin</t>
  </si>
  <si>
    <t>Olson</t>
  </si>
  <si>
    <t>Garrett</t>
  </si>
  <si>
    <t>Torres</t>
  </si>
  <si>
    <t>Marte</t>
  </si>
  <si>
    <t>Ray</t>
  </si>
  <si>
    <t>Kennedy</t>
  </si>
  <si>
    <t>Gio</t>
  </si>
  <si>
    <t>Nunez</t>
  </si>
  <si>
    <t>Duffy</t>
  </si>
  <si>
    <t>Devin</t>
  </si>
  <si>
    <t>Willie</t>
  </si>
  <si>
    <t>Stewart</t>
  </si>
  <si>
    <t>Greene</t>
  </si>
  <si>
    <t>Zobrist</t>
  </si>
  <si>
    <t>Maybin</t>
  </si>
  <si>
    <t>Shawn</t>
  </si>
  <si>
    <t>Myers</t>
  </si>
  <si>
    <t>Parker</t>
  </si>
  <si>
    <t>Tommy</t>
  </si>
  <si>
    <t>Wilmer</t>
  </si>
  <si>
    <t>Romine</t>
  </si>
  <si>
    <t>Encarnacion</t>
  </si>
  <si>
    <t>Edwin</t>
  </si>
  <si>
    <t>Gordon</t>
  </si>
  <si>
    <t>Hicks</t>
  </si>
  <si>
    <t>Christian</t>
  </si>
  <si>
    <t>Wainwright</t>
  </si>
  <si>
    <t>Erik</t>
  </si>
  <si>
    <t>Bailey</t>
  </si>
  <si>
    <t>Homer</t>
  </si>
  <si>
    <t>Clippard</t>
  </si>
  <si>
    <t>Parra</t>
  </si>
  <si>
    <t>Liriano</t>
  </si>
  <si>
    <t>Cahill</t>
  </si>
  <si>
    <t>McCann</t>
  </si>
  <si>
    <t>Jones</t>
  </si>
  <si>
    <t>Hector</t>
  </si>
  <si>
    <t>Bruce</t>
  </si>
  <si>
    <t>Jay</t>
  </si>
  <si>
    <t>NYM</t>
  </si>
  <si>
    <t>Jimenez</t>
  </si>
  <si>
    <t>Lester</t>
  </si>
  <si>
    <t>Gutierrez</t>
  </si>
  <si>
    <t>Arrieta</t>
  </si>
  <si>
    <t>Harrison</t>
  </si>
  <si>
    <t>Lamb</t>
  </si>
  <si>
    <t>Chase</t>
  </si>
  <si>
    <t>Markakis</t>
  </si>
  <si>
    <t>OAK</t>
  </si>
  <si>
    <t>Blackmon</t>
  </si>
  <si>
    <t>Bryce</t>
  </si>
  <si>
    <t>Taillon</t>
  </si>
  <si>
    <t>Jameson</t>
  </si>
  <si>
    <t>Machado</t>
  </si>
  <si>
    <t>Sale</t>
  </si>
  <si>
    <t>Pomeranz</t>
  </si>
  <si>
    <t>Grandal</t>
  </si>
  <si>
    <t>Yasmani</t>
  </si>
  <si>
    <t>Castellanos</t>
  </si>
  <si>
    <t>Delino</t>
  </si>
  <si>
    <t>Foltynewicz</t>
  </si>
  <si>
    <t>Wojciechowski</t>
  </si>
  <si>
    <t>Asher</t>
  </si>
  <si>
    <t>Biddle</t>
  </si>
  <si>
    <t>McGuire</t>
  </si>
  <si>
    <t>Bedrosian</t>
  </si>
  <si>
    <t>Cam</t>
  </si>
  <si>
    <t>Workman</t>
  </si>
  <si>
    <t>Yelich</t>
  </si>
  <si>
    <t>Chance</t>
  </si>
  <si>
    <t>Goldschmidt</t>
  </si>
  <si>
    <t>Andrelton</t>
  </si>
  <si>
    <t>Bundy</t>
  </si>
  <si>
    <t>Gregory</t>
  </si>
  <si>
    <t>Addison</t>
  </si>
  <si>
    <t>Junior</t>
  </si>
  <si>
    <t>Correa</t>
  </si>
  <si>
    <t>Barnes</t>
  </si>
  <si>
    <t>Kluber</t>
  </si>
  <si>
    <t>Phelps</t>
  </si>
  <si>
    <t>Adames</t>
  </si>
  <si>
    <t>Altuve</t>
  </si>
  <si>
    <t>Collins</t>
  </si>
  <si>
    <t>Cuthbert</t>
  </si>
  <si>
    <t>Cheslor</t>
  </si>
  <si>
    <t>Leon</t>
  </si>
  <si>
    <t>Magill</t>
  </si>
  <si>
    <t>Caleb</t>
  </si>
  <si>
    <t>Dean</t>
  </si>
  <si>
    <t>Hendriks</t>
  </si>
  <si>
    <t>Familia</t>
  </si>
  <si>
    <t>Brock</t>
  </si>
  <si>
    <t>Rosenthal</t>
  </si>
  <si>
    <t>Gyorko</t>
  </si>
  <si>
    <t>Jedd</t>
  </si>
  <si>
    <t>Hembree</t>
  </si>
  <si>
    <t>Chirinos</t>
  </si>
  <si>
    <t>Cobb</t>
  </si>
  <si>
    <t>Dietrich</t>
  </si>
  <si>
    <t>Hechavarria</t>
  </si>
  <si>
    <t>Adeiny</t>
  </si>
  <si>
    <t>Marisnick</t>
  </si>
  <si>
    <t>Griffin</t>
  </si>
  <si>
    <t>Dylan</t>
  </si>
  <si>
    <t>Montgomery</t>
  </si>
  <si>
    <t>Deshields</t>
  </si>
  <si>
    <t>Zimmermann</t>
  </si>
  <si>
    <t>Ynoa</t>
  </si>
  <si>
    <t>Edinson</t>
  </si>
  <si>
    <t>Schoop</t>
  </si>
  <si>
    <t>Drake</t>
  </si>
  <si>
    <t>Archer</t>
  </si>
  <si>
    <t>Trey</t>
  </si>
  <si>
    <t>Wolters</t>
  </si>
  <si>
    <t>Smyly</t>
  </si>
  <si>
    <t>Avisail</t>
  </si>
  <si>
    <t>Liam</t>
  </si>
  <si>
    <t>Arcia</t>
  </si>
  <si>
    <t>Chatwood</t>
  </si>
  <si>
    <t>Segura</t>
  </si>
  <si>
    <t>Jean</t>
  </si>
  <si>
    <t>Erlin</t>
  </si>
  <si>
    <t>McCarthy</t>
  </si>
  <si>
    <t>Bumgarner</t>
  </si>
  <si>
    <t>Madison</t>
  </si>
  <si>
    <t>Kris</t>
  </si>
  <si>
    <t>Teheran</t>
  </si>
  <si>
    <t>Simmons</t>
  </si>
  <si>
    <t>Flowers</t>
  </si>
  <si>
    <t>Miles</t>
  </si>
  <si>
    <t>Baez</t>
  </si>
  <si>
    <t>Buck</t>
  </si>
  <si>
    <t>PIT</t>
  </si>
  <si>
    <t>Volquez</t>
  </si>
  <si>
    <t>Broxton</t>
  </si>
  <si>
    <t>Gardner</t>
  </si>
  <si>
    <t>Happ</t>
  </si>
  <si>
    <t>JA</t>
  </si>
  <si>
    <t>Cueto</t>
  </si>
  <si>
    <t>Flores</t>
  </si>
  <si>
    <t>Donaldson</t>
  </si>
  <si>
    <t>Howie</t>
  </si>
  <si>
    <t>Ty</t>
  </si>
  <si>
    <t>Nicasio</t>
  </si>
  <si>
    <t>Andrus</t>
  </si>
  <si>
    <t>Elvis</t>
  </si>
  <si>
    <t>Guerrero</t>
  </si>
  <si>
    <t>Kemp</t>
  </si>
  <si>
    <t>Webb</t>
  </si>
  <si>
    <t>Petit</t>
  </si>
  <si>
    <t>Yusmeiro</t>
  </si>
  <si>
    <t>Britton</t>
  </si>
  <si>
    <t>Guerra</t>
  </si>
  <si>
    <t>Wieters</t>
  </si>
  <si>
    <t>Allen</t>
  </si>
  <si>
    <t>Marco</t>
  </si>
  <si>
    <t>Blevins</t>
  </si>
  <si>
    <t>Kurt</t>
  </si>
  <si>
    <t>Asdrubal</t>
  </si>
  <si>
    <t>Frazier</t>
  </si>
  <si>
    <t>Nolan</t>
  </si>
  <si>
    <t>Fuentes</t>
  </si>
  <si>
    <t>Jeffress</t>
  </si>
  <si>
    <t>Rizzo</t>
  </si>
  <si>
    <t>TOR</t>
  </si>
  <si>
    <t>Hughes</t>
  </si>
  <si>
    <t>Springer</t>
  </si>
  <si>
    <t>Santiago</t>
  </si>
  <si>
    <t>Price</t>
  </si>
  <si>
    <t>Ruiz</t>
  </si>
  <si>
    <t>Lucroy</t>
  </si>
  <si>
    <t>Alberto</t>
  </si>
  <si>
    <t>Gerardo</t>
  </si>
  <si>
    <t>Abad</t>
  </si>
  <si>
    <t>SF</t>
  </si>
  <si>
    <t>SD</t>
  </si>
  <si>
    <t>Antonio</t>
  </si>
  <si>
    <t>Sandy</t>
  </si>
  <si>
    <t>Alvarez</t>
  </si>
  <si>
    <t>Aquino</t>
  </si>
  <si>
    <t>Posey</t>
  </si>
  <si>
    <t>Buster</t>
  </si>
  <si>
    <t>Pederson</t>
  </si>
  <si>
    <t>Joc</t>
  </si>
  <si>
    <t>Renato</t>
  </si>
  <si>
    <t>Alfaro</t>
  </si>
  <si>
    <t>FA</t>
  </si>
  <si>
    <t>Grant</t>
  </si>
  <si>
    <t>DJ</t>
  </si>
  <si>
    <t>Kelvin</t>
  </si>
  <si>
    <t>Welington</t>
  </si>
  <si>
    <t>Valdez</t>
  </si>
  <si>
    <t>Romo</t>
  </si>
  <si>
    <t>Morton</t>
  </si>
  <si>
    <t>Holland</t>
  </si>
  <si>
    <t>BORN</t>
  </si>
  <si>
    <t>Tanner</t>
  </si>
  <si>
    <t>Miley</t>
  </si>
  <si>
    <t>D'Arnaud</t>
  </si>
  <si>
    <t>Adrianza</t>
  </si>
  <si>
    <t>Ehire</t>
  </si>
  <si>
    <t>Grossman</t>
  </si>
  <si>
    <t>Mejia</t>
  </si>
  <si>
    <t>Jhoulys</t>
  </si>
  <si>
    <t>Pineda</t>
  </si>
  <si>
    <t>Kimbrel</t>
  </si>
  <si>
    <t>Sogard</t>
  </si>
  <si>
    <t>Lyles</t>
  </si>
  <si>
    <t>Rondon</t>
  </si>
  <si>
    <t>Starlin</t>
  </si>
  <si>
    <t>Brantley</t>
  </si>
  <si>
    <t>Dickerson</t>
  </si>
  <si>
    <t>Lynn</t>
  </si>
  <si>
    <t>Clay</t>
  </si>
  <si>
    <t>Felipe</t>
  </si>
  <si>
    <t>Lance</t>
  </si>
  <si>
    <t>Vargas</t>
  </si>
  <si>
    <t>Jason</t>
  </si>
  <si>
    <t>Scott</t>
  </si>
  <si>
    <t>Perez</t>
  </si>
  <si>
    <t>Rafael</t>
  </si>
  <si>
    <t>Cesar</t>
  </si>
  <si>
    <t>Garcia</t>
  </si>
  <si>
    <t>Jaime</t>
  </si>
  <si>
    <t>Lewis</t>
  </si>
  <si>
    <t>Matt</t>
  </si>
  <si>
    <t>Stephen</t>
  </si>
  <si>
    <t>Josh</t>
  </si>
  <si>
    <t>Ramirez</t>
  </si>
  <si>
    <t>Neil</t>
  </si>
  <si>
    <t>Joe</t>
  </si>
  <si>
    <t>Dallas</t>
  </si>
  <si>
    <t>Walden</t>
  </si>
  <si>
    <t>Jordan</t>
  </si>
  <si>
    <t>Juan</t>
  </si>
  <si>
    <t>Eddie</t>
  </si>
  <si>
    <t>Norris</t>
  </si>
  <si>
    <t>Hamilton</t>
  </si>
  <si>
    <t>Brandon</t>
  </si>
  <si>
    <t>Chris</t>
  </si>
  <si>
    <t>Mike</t>
  </si>
  <si>
    <t>Kyle</t>
  </si>
  <si>
    <t>Jorge</t>
  </si>
  <si>
    <t>Ryan</t>
  </si>
  <si>
    <t>Adrian</t>
  </si>
  <si>
    <t>Trevor</t>
  </si>
  <si>
    <t>Nate</t>
  </si>
  <si>
    <t>John</t>
  </si>
  <si>
    <t>Joey</t>
  </si>
  <si>
    <t>ATL</t>
  </si>
  <si>
    <t>Snell</t>
  </si>
  <si>
    <t>Ian</t>
  </si>
  <si>
    <t>Jarrod</t>
  </si>
  <si>
    <t>Chad</t>
  </si>
  <si>
    <t>Jeremy</t>
  </si>
  <si>
    <t>Wheeler</t>
  </si>
  <si>
    <t>Dan</t>
  </si>
  <si>
    <t>MIL</t>
  </si>
  <si>
    <t>Justin</t>
  </si>
  <si>
    <t>Jose</t>
  </si>
  <si>
    <t>Cruz</t>
  </si>
  <si>
    <t>MIN</t>
  </si>
  <si>
    <t>Billy</t>
  </si>
  <si>
    <t>Collin</t>
  </si>
  <si>
    <t>Brett</t>
  </si>
  <si>
    <t>Tyler</t>
  </si>
  <si>
    <t>Eric</t>
  </si>
  <si>
    <t>Kershaw</t>
  </si>
  <si>
    <t>Clayton</t>
  </si>
  <si>
    <t>McGee</t>
  </si>
  <si>
    <t>Jacob</t>
  </si>
  <si>
    <t>Bryan</t>
  </si>
  <si>
    <t>Tucker</t>
  </si>
  <si>
    <t>Watson</t>
  </si>
  <si>
    <t>Todd</t>
  </si>
  <si>
    <t>Jeff</t>
  </si>
  <si>
    <t>Estrada</t>
  </si>
  <si>
    <t>Johnny</t>
  </si>
  <si>
    <t>Hernandez</t>
  </si>
  <si>
    <t>Francisco</t>
  </si>
  <si>
    <t>Gonzalez</t>
  </si>
  <si>
    <t>Phillips</t>
  </si>
  <si>
    <t>Castillo</t>
  </si>
  <si>
    <t>Luis</t>
  </si>
  <si>
    <t>Feliz</t>
  </si>
  <si>
    <t>Pedro</t>
  </si>
  <si>
    <t>Greg</t>
  </si>
  <si>
    <t>Derek</t>
  </si>
  <si>
    <t>Escobar</t>
  </si>
  <si>
    <t>Austin</t>
  </si>
  <si>
    <t>Michael</t>
  </si>
  <si>
    <t>Carlos</t>
  </si>
  <si>
    <t>SEA</t>
  </si>
  <si>
    <t>Ross</t>
  </si>
  <si>
    <t>Cody</t>
  </si>
  <si>
    <t>Smith</t>
  </si>
  <si>
    <t>Seth</t>
  </si>
  <si>
    <t>Cain</t>
  </si>
  <si>
    <t>Lorenzo</t>
  </si>
  <si>
    <t>Heyward</t>
  </si>
  <si>
    <t>Brown</t>
  </si>
  <si>
    <t>Ben</t>
  </si>
  <si>
    <t>Young</t>
  </si>
  <si>
    <t>BOS</t>
  </si>
  <si>
    <t>Weaver</t>
  </si>
  <si>
    <t>Owings</t>
  </si>
  <si>
    <t>Dustin</t>
  </si>
  <si>
    <t>Adam</t>
  </si>
  <si>
    <t>HOU</t>
  </si>
  <si>
    <t>Sanchez</t>
  </si>
  <si>
    <t>Jonathan</t>
  </si>
  <si>
    <t>David</t>
  </si>
  <si>
    <t>Clint</t>
  </si>
  <si>
    <t>Phil</t>
  </si>
  <si>
    <t>Bauer</t>
  </si>
  <si>
    <t>Andres</t>
  </si>
  <si>
    <t>Freddie</t>
  </si>
  <si>
    <t>JD</t>
  </si>
  <si>
    <t>Colome</t>
  </si>
  <si>
    <t>Roman</t>
  </si>
  <si>
    <t>Contreras</t>
  </si>
  <si>
    <t>Manuel</t>
  </si>
  <si>
    <t>Bubba</t>
  </si>
  <si>
    <t>Eaton</t>
  </si>
  <si>
    <t>Edwards</t>
  </si>
  <si>
    <t>Fernandez</t>
  </si>
  <si>
    <t>Franco</t>
  </si>
  <si>
    <t>Freeman</t>
  </si>
  <si>
    <t>Gallo</t>
  </si>
  <si>
    <t>Nomar</t>
  </si>
  <si>
    <t>Charlie</t>
  </si>
  <si>
    <t>Harper</t>
  </si>
  <si>
    <t>Roberto</t>
  </si>
  <si>
    <t>Wil</t>
  </si>
  <si>
    <t>Cory</t>
  </si>
  <si>
    <t>Javy</t>
  </si>
  <si>
    <t>Maldonado</t>
  </si>
  <si>
    <t>Peacock</t>
  </si>
  <si>
    <t>Meadows</t>
  </si>
  <si>
    <t>Patrick</t>
  </si>
  <si>
    <t>Samardzija</t>
  </si>
  <si>
    <t>Almonte</t>
  </si>
  <si>
    <t>Kintzler</t>
  </si>
  <si>
    <t>Eovaldi</t>
  </si>
  <si>
    <t>Milone</t>
  </si>
  <si>
    <t>Cishek</t>
  </si>
  <si>
    <t>Fiers</t>
  </si>
  <si>
    <t>Maikel</t>
  </si>
  <si>
    <t>Gray</t>
  </si>
  <si>
    <t>Jairo</t>
  </si>
  <si>
    <t>Shaw</t>
  </si>
  <si>
    <t>Brach</t>
  </si>
  <si>
    <t>Kratz</t>
  </si>
  <si>
    <t>Winkler</t>
  </si>
  <si>
    <t>Crick</t>
  </si>
  <si>
    <t>Jackie</t>
  </si>
  <si>
    <t>Rendon</t>
  </si>
  <si>
    <t>Cron</t>
  </si>
  <si>
    <t>Beede</t>
  </si>
  <si>
    <t>Delmonico</t>
  </si>
  <si>
    <t>Harold</t>
  </si>
  <si>
    <t>Goodwin</t>
  </si>
  <si>
    <t>Bichette</t>
  </si>
  <si>
    <t>Wong</t>
  </si>
  <si>
    <t>Kolten</t>
  </si>
  <si>
    <t>Stephenson</t>
  </si>
  <si>
    <t>Hedges</t>
  </si>
  <si>
    <t>Nimmo</t>
  </si>
  <si>
    <t>Sonny</t>
  </si>
  <si>
    <t>Story</t>
  </si>
  <si>
    <t>Lindor</t>
  </si>
  <si>
    <t>Chafin</t>
  </si>
  <si>
    <t>Archie</t>
  </si>
  <si>
    <t>Panik</t>
  </si>
  <si>
    <t>Peterson</t>
  </si>
  <si>
    <t>Jace</t>
  </si>
  <si>
    <t>Vogelbach</t>
  </si>
  <si>
    <t>Fulmer</t>
  </si>
  <si>
    <t>Quinn</t>
  </si>
  <si>
    <t>Ahmed</t>
  </si>
  <si>
    <t>MIA</t>
  </si>
  <si>
    <t>Dozier</t>
  </si>
  <si>
    <t>Paxton</t>
  </si>
  <si>
    <t>Candelario</t>
  </si>
  <si>
    <t>Jeimer</t>
  </si>
  <si>
    <t>Flaherty</t>
  </si>
  <si>
    <t>Marwin</t>
  </si>
  <si>
    <t>Drury</t>
  </si>
  <si>
    <t>Realmuto</t>
  </si>
  <si>
    <t>Gregorius</t>
  </si>
  <si>
    <t>Didi</t>
  </si>
  <si>
    <t>Holmes</t>
  </si>
  <si>
    <t>Syndergaard</t>
  </si>
  <si>
    <t>Darvish</t>
  </si>
  <si>
    <t>Yu</t>
  </si>
  <si>
    <t>Urena</t>
  </si>
  <si>
    <t>Brice</t>
  </si>
  <si>
    <t>Alcantara</t>
  </si>
  <si>
    <t>Lagares</t>
  </si>
  <si>
    <t>Phillip</t>
  </si>
  <si>
    <t>Barnhart</t>
  </si>
  <si>
    <t>Aguilar</t>
  </si>
  <si>
    <t>Osuna</t>
  </si>
  <si>
    <t>La Stella</t>
  </si>
  <si>
    <t>McHugh</t>
  </si>
  <si>
    <t>Tapia</t>
  </si>
  <si>
    <t>Calhoun</t>
  </si>
  <si>
    <t>Kole</t>
  </si>
  <si>
    <t>Mazara</t>
  </si>
  <si>
    <t>Odor</t>
  </si>
  <si>
    <t>Rougned</t>
  </si>
  <si>
    <t>Jurickson</t>
  </si>
  <si>
    <t>Leury</t>
  </si>
  <si>
    <t>Kepler</t>
  </si>
  <si>
    <t>Amir</t>
  </si>
  <si>
    <t>Giancarlo</t>
  </si>
  <si>
    <t>Vogt</t>
  </si>
  <si>
    <t>Avilan</t>
  </si>
  <si>
    <t>Carson</t>
  </si>
  <si>
    <t>Diekman</t>
  </si>
  <si>
    <t>Doolittle</t>
  </si>
  <si>
    <t>Holaday</t>
  </si>
  <si>
    <t>Keuchel</t>
  </si>
  <si>
    <t>Mercer</t>
  </si>
  <si>
    <t>Quintana</t>
  </si>
  <si>
    <t>Jordy</t>
  </si>
  <si>
    <t>Hernan</t>
  </si>
  <si>
    <t>Buxton</t>
  </si>
  <si>
    <t>Zunino</t>
  </si>
  <si>
    <t>Gausman</t>
  </si>
  <si>
    <t>Zimmer</t>
  </si>
  <si>
    <t>Almora</t>
  </si>
  <si>
    <t>Fried</t>
  </si>
  <si>
    <t>Heaney</t>
  </si>
  <si>
    <t>Dahl</t>
  </si>
  <si>
    <t>Naquin</t>
  </si>
  <si>
    <t>Giolito</t>
  </si>
  <si>
    <t>Wacha</t>
  </si>
  <si>
    <t>Stratton</t>
  </si>
  <si>
    <t>Sims</t>
  </si>
  <si>
    <t>Stroman</t>
  </si>
  <si>
    <t>Brinson</t>
  </si>
  <si>
    <t>Berrios</t>
  </si>
  <si>
    <t>Eflin</t>
  </si>
  <si>
    <t>Plawecki</t>
  </si>
  <si>
    <t>Piscotty</t>
  </si>
  <si>
    <t>Haniger</t>
  </si>
  <si>
    <t>Winker</t>
  </si>
  <si>
    <t>Gonzales</t>
  </si>
  <si>
    <t>Byron</t>
  </si>
  <si>
    <t>Rio</t>
  </si>
  <si>
    <t>Buttrey</t>
  </si>
  <si>
    <t>Selman</t>
  </si>
  <si>
    <t>Peraza</t>
  </si>
  <si>
    <t>Teoscar</t>
  </si>
  <si>
    <t>Mondesi</t>
  </si>
  <si>
    <t>Adalberto</t>
  </si>
  <si>
    <t>Glasnow</t>
  </si>
  <si>
    <t>Black</t>
  </si>
  <si>
    <t>Duvall</t>
  </si>
  <si>
    <t>Yarbrough</t>
  </si>
  <si>
    <t>Margot</t>
  </si>
  <si>
    <t>DeJong</t>
  </si>
  <si>
    <t>Pillar</t>
  </si>
  <si>
    <t>Barreto</t>
  </si>
  <si>
    <t>Pressly</t>
  </si>
  <si>
    <t>Goins</t>
  </si>
  <si>
    <t>McFarland</t>
  </si>
  <si>
    <t>Inciarte</t>
  </si>
  <si>
    <t>Ender</t>
  </si>
  <si>
    <t>Khris</t>
  </si>
  <si>
    <t>Strickland</t>
  </si>
  <si>
    <t>Puig</t>
  </si>
  <si>
    <t>Yasiel</t>
  </si>
  <si>
    <t>Semien</t>
  </si>
  <si>
    <t>Wisler</t>
  </si>
  <si>
    <t>Urias</t>
  </si>
  <si>
    <t>Hader</t>
  </si>
  <si>
    <t>Thorpe</t>
  </si>
  <si>
    <t>JB</t>
  </si>
  <si>
    <t>Lyons</t>
  </si>
  <si>
    <t>Bryant</t>
  </si>
  <si>
    <t>Moran</t>
  </si>
  <si>
    <t>Caratini</t>
  </si>
  <si>
    <t>McKinney</t>
  </si>
  <si>
    <t>Judge</t>
  </si>
  <si>
    <t>Manaea</t>
  </si>
  <si>
    <t>Renfroe</t>
  </si>
  <si>
    <t>Stanek</t>
  </si>
  <si>
    <t>Lorenzen</t>
  </si>
  <si>
    <t>Covey</t>
  </si>
  <si>
    <t>Voth</t>
  </si>
  <si>
    <t>Demeritte</t>
  </si>
  <si>
    <t>Mercado</t>
  </si>
  <si>
    <t>Pinder</t>
  </si>
  <si>
    <t>Dominic</t>
  </si>
  <si>
    <t>Colin</t>
  </si>
  <si>
    <t>JaCoby</t>
  </si>
  <si>
    <t>Ryne</t>
  </si>
  <si>
    <t>Riley</t>
  </si>
  <si>
    <t>McMahon</t>
  </si>
  <si>
    <t>Roe</t>
  </si>
  <si>
    <t>Chaz</t>
  </si>
  <si>
    <t>Tanaka</t>
  </si>
  <si>
    <t>Roark</t>
  </si>
  <si>
    <t>Gosselin</t>
  </si>
  <si>
    <t>Shoemaker</t>
  </si>
  <si>
    <t>Kiermaier</t>
  </si>
  <si>
    <t>Tellez</t>
  </si>
  <si>
    <t>Rowdy</t>
  </si>
  <si>
    <t>DeSclafani</t>
  </si>
  <si>
    <t>Amed</t>
  </si>
  <si>
    <t>Severino</t>
  </si>
  <si>
    <t>Morin</t>
  </si>
  <si>
    <t>Hendricks</t>
  </si>
  <si>
    <t>Montas</t>
  </si>
  <si>
    <t>Yates</t>
  </si>
  <si>
    <t>Kirby</t>
  </si>
  <si>
    <t>Bo</t>
  </si>
  <si>
    <t>Yimi</t>
  </si>
  <si>
    <t>Matz</t>
  </si>
  <si>
    <t>Raimel</t>
  </si>
  <si>
    <t>Kahnle</t>
  </si>
  <si>
    <t>Lugo</t>
  </si>
  <si>
    <t>Dawel</t>
  </si>
  <si>
    <t>Davies</t>
  </si>
  <si>
    <t>Betts</t>
  </si>
  <si>
    <t>Mookie</t>
  </si>
  <si>
    <t>Devers</t>
  </si>
  <si>
    <t>Cordero</t>
  </si>
  <si>
    <t>B/T</t>
  </si>
  <si>
    <t>R</t>
  </si>
  <si>
    <t>S</t>
  </si>
  <si>
    <t>Masahiro</t>
  </si>
  <si>
    <t>Jarlin</t>
  </si>
  <si>
    <t>Eloy</t>
  </si>
  <si>
    <t>Gleyber</t>
  </si>
  <si>
    <t>Cave</t>
  </si>
  <si>
    <t>Wittgren</t>
  </si>
  <si>
    <t>Aledmys</t>
  </si>
  <si>
    <t>Elias</t>
  </si>
  <si>
    <t>Roenis</t>
  </si>
  <si>
    <t>Leone</t>
  </si>
  <si>
    <t>Treinen</t>
  </si>
  <si>
    <t>KBO</t>
  </si>
  <si>
    <t>Blaine</t>
  </si>
  <si>
    <t>Rojas</t>
  </si>
  <si>
    <t>Giles</t>
  </si>
  <si>
    <t>Ken</t>
  </si>
  <si>
    <t>Raisel</t>
  </si>
  <si>
    <t>Enrique</t>
  </si>
  <si>
    <t>Casali</t>
  </si>
  <si>
    <t>Curt</t>
  </si>
  <si>
    <t>Chasen</t>
  </si>
  <si>
    <t>Neris</t>
  </si>
  <si>
    <t>Claudio</t>
  </si>
  <si>
    <t>Farmer</t>
  </si>
  <si>
    <t>Tomas</t>
  </si>
  <si>
    <t>Bassitt</t>
  </si>
  <si>
    <t>Gore</t>
  </si>
  <si>
    <t>Terrance</t>
  </si>
  <si>
    <t>Spencer</t>
  </si>
  <si>
    <t>Tropeano</t>
  </si>
  <si>
    <t>Pham</t>
  </si>
  <si>
    <t>Tuivailala</t>
  </si>
  <si>
    <t>Kela</t>
  </si>
  <si>
    <t>Keone</t>
  </si>
  <si>
    <t>Eickhoff</t>
  </si>
  <si>
    <t>Jerad</t>
  </si>
  <si>
    <t>Freeland</t>
  </si>
  <si>
    <t>Toussaint</t>
  </si>
  <si>
    <t>Touki</t>
  </si>
  <si>
    <t>WHIP</t>
  </si>
  <si>
    <t>SB</t>
  </si>
  <si>
    <t>OBP</t>
  </si>
  <si>
    <t>SLG</t>
  </si>
  <si>
    <t>HR</t>
  </si>
  <si>
    <t>GS</t>
  </si>
  <si>
    <t>Fisher</t>
  </si>
  <si>
    <t>Willy</t>
  </si>
  <si>
    <t>Schwarber</t>
  </si>
  <si>
    <t>Duane</t>
  </si>
  <si>
    <t>Rodon</t>
  </si>
  <si>
    <t>Nola</t>
  </si>
  <si>
    <t>Conforto</t>
  </si>
  <si>
    <t>Hoffman</t>
  </si>
  <si>
    <t>Newcomb</t>
  </si>
  <si>
    <t>Trea</t>
  </si>
  <si>
    <t>Fedde</t>
  </si>
  <si>
    <t>Chavis</t>
  </si>
  <si>
    <t>Blandino</t>
  </si>
  <si>
    <t>Verdugo</t>
  </si>
  <si>
    <t>Reid-Foley</t>
  </si>
  <si>
    <t>Keller</t>
  </si>
  <si>
    <t>Richard</t>
  </si>
  <si>
    <t>Sheffield</t>
  </si>
  <si>
    <t>Justus</t>
  </si>
  <si>
    <t>Albies</t>
  </si>
  <si>
    <t>Alec</t>
  </si>
  <si>
    <t>Reynaldo</t>
  </si>
  <si>
    <t>Difo</t>
  </si>
  <si>
    <t>Kevan</t>
  </si>
  <si>
    <t>Urshela</t>
  </si>
  <si>
    <t>Giovanny</t>
  </si>
  <si>
    <t>Armstrong</t>
  </si>
  <si>
    <t>Dixon</t>
  </si>
  <si>
    <t>Schebler</t>
  </si>
  <si>
    <t>German</t>
  </si>
  <si>
    <t>Robles</t>
  </si>
  <si>
    <t>Hansel</t>
  </si>
  <si>
    <t>Ketel</t>
  </si>
  <si>
    <t>Andriese</t>
  </si>
  <si>
    <t>Grayson</t>
  </si>
  <si>
    <t>Hanser</t>
  </si>
  <si>
    <t>Tepera</t>
  </si>
  <si>
    <t>Grace</t>
  </si>
  <si>
    <t>Aristides</t>
  </si>
  <si>
    <t>Romano</t>
  </si>
  <si>
    <t>Sal</t>
  </si>
  <si>
    <t>Canha</t>
  </si>
  <si>
    <t>Senzatela</t>
  </si>
  <si>
    <t>Mallex</t>
  </si>
  <si>
    <t>Munoz</t>
  </si>
  <si>
    <t>Yairo</t>
  </si>
  <si>
    <t>Yoan</t>
  </si>
  <si>
    <t>Cordell</t>
  </si>
  <si>
    <t>Wendle</t>
  </si>
  <si>
    <t>Gott</t>
  </si>
  <si>
    <t>Moncada</t>
  </si>
  <si>
    <t>Oberg</t>
  </si>
  <si>
    <t>Givens</t>
  </si>
  <si>
    <t>Mychal</t>
  </si>
  <si>
    <t>Boyd</t>
  </si>
  <si>
    <t>Osich</t>
  </si>
  <si>
    <t>Noe</t>
  </si>
  <si>
    <t>Godley</t>
  </si>
  <si>
    <t>Goody</t>
  </si>
  <si>
    <t>Duffey</t>
  </si>
  <si>
    <t>Garneau</t>
  </si>
  <si>
    <t>Alexander</t>
  </si>
  <si>
    <t>Pazos</t>
  </si>
  <si>
    <t>Ariel</t>
  </si>
  <si>
    <t>Weber</t>
  </si>
  <si>
    <t>Gearrin</t>
  </si>
  <si>
    <t>Houser</t>
  </si>
  <si>
    <t>Zac</t>
  </si>
  <si>
    <t>Frankie</t>
  </si>
  <si>
    <t>Tate</t>
  </si>
  <si>
    <t>Rodgers</t>
  </si>
  <si>
    <t>Swanson</t>
  </si>
  <si>
    <t>Dansby</t>
  </si>
  <si>
    <t>Bregman</t>
  </si>
  <si>
    <t>Benintendi</t>
  </si>
  <si>
    <t>Allard</t>
  </si>
  <si>
    <t>Kolby</t>
  </si>
  <si>
    <t>Trent</t>
  </si>
  <si>
    <t>Newman</t>
  </si>
  <si>
    <t>Buehler</t>
  </si>
  <si>
    <t>Naylor</t>
  </si>
  <si>
    <t>Bader</t>
  </si>
  <si>
    <t>Jalen</t>
  </si>
  <si>
    <t>Lambert</t>
  </si>
  <si>
    <t>Holder</t>
  </si>
  <si>
    <t>Christin</t>
  </si>
  <si>
    <t>Eshelman</t>
  </si>
  <si>
    <t>Soroka</t>
  </si>
  <si>
    <t>Cessa</t>
  </si>
  <si>
    <t>Knapp</t>
  </si>
  <si>
    <t>Cease</t>
  </si>
  <si>
    <t>Gant</t>
  </si>
  <si>
    <t>Clevinger</t>
  </si>
  <si>
    <t>Musgrove</t>
  </si>
  <si>
    <t>Strahm</t>
  </si>
  <si>
    <t>Stripling</t>
  </si>
  <si>
    <t>Gsellman</t>
  </si>
  <si>
    <t>Gamel</t>
  </si>
  <si>
    <t>Marquez</t>
  </si>
  <si>
    <t>Leclerc</t>
  </si>
  <si>
    <t>Estevez</t>
  </si>
  <si>
    <t>Sadzeck</t>
  </si>
  <si>
    <t>Connor</t>
  </si>
  <si>
    <t>Bellinger</t>
  </si>
  <si>
    <t>Perdomo</t>
  </si>
  <si>
    <t>Rickard</t>
  </si>
  <si>
    <t>Biagini</t>
  </si>
  <si>
    <t>Bowman</t>
  </si>
  <si>
    <t>Choi</t>
  </si>
  <si>
    <t>Ji-Man</t>
  </si>
  <si>
    <t>Bauers</t>
  </si>
  <si>
    <t>Mancini</t>
  </si>
  <si>
    <t>Conner</t>
  </si>
  <si>
    <t>Vladimir</t>
  </si>
  <si>
    <t>Maeda</t>
  </si>
  <si>
    <t>Kenta</t>
  </si>
  <si>
    <t>Engel</t>
  </si>
  <si>
    <t>Buchter</t>
  </si>
  <si>
    <t>Long</t>
  </si>
  <si>
    <t>Barria</t>
  </si>
  <si>
    <t>O'Neill</t>
  </si>
  <si>
    <t>Willson</t>
  </si>
  <si>
    <t>Isan</t>
  </si>
  <si>
    <t>Heredia</t>
  </si>
  <si>
    <t>Wang</t>
  </si>
  <si>
    <t>Devenski</t>
  </si>
  <si>
    <t>Mahle</t>
  </si>
  <si>
    <t>Merrifield</t>
  </si>
  <si>
    <t>Whit</t>
  </si>
  <si>
    <t>Bleier</t>
  </si>
  <si>
    <t>Mengden</t>
  </si>
  <si>
    <t>Stallings</t>
  </si>
  <si>
    <t>LeBlanc</t>
  </si>
  <si>
    <t>NPB</t>
  </si>
  <si>
    <t>Brault</t>
  </si>
  <si>
    <t>Floro</t>
  </si>
  <si>
    <t>Narvaez</t>
  </si>
  <si>
    <t>Healy</t>
  </si>
  <si>
    <t>Ryon</t>
  </si>
  <si>
    <t>Dayton</t>
  </si>
  <si>
    <t>Mayers</t>
  </si>
  <si>
    <t>Pina</t>
  </si>
  <si>
    <t>Suter</t>
  </si>
  <si>
    <t>Altavilla</t>
  </si>
  <si>
    <t>Wandy</t>
  </si>
  <si>
    <t>Valaika</t>
  </si>
  <si>
    <t>Plutko</t>
  </si>
  <si>
    <t>Gurriel</t>
  </si>
  <si>
    <t>Hays</t>
  </si>
  <si>
    <t>Puk</t>
  </si>
  <si>
    <t>Senzel</t>
  </si>
  <si>
    <t>Lux</t>
  </si>
  <si>
    <t>Thaiss</t>
  </si>
  <si>
    <t>Quantrill</t>
  </si>
  <si>
    <t>Cal</t>
  </si>
  <si>
    <t>Dakota</t>
  </si>
  <si>
    <t>Zeuch</t>
  </si>
  <si>
    <t>Lauer</t>
  </si>
  <si>
    <t>Kay</t>
  </si>
  <si>
    <t>Solak</t>
  </si>
  <si>
    <t>Peters</t>
  </si>
  <si>
    <t>Bryse</t>
  </si>
  <si>
    <t>Dubon</t>
  </si>
  <si>
    <t>Higashioka</t>
  </si>
  <si>
    <t>Yu-Cheng</t>
  </si>
  <si>
    <t>Chang</t>
  </si>
  <si>
    <t>Palka</t>
  </si>
  <si>
    <t>Lourdes</t>
  </si>
  <si>
    <t>Staumont</t>
  </si>
  <si>
    <t>Camargo</t>
  </si>
  <si>
    <t>Johan</t>
  </si>
  <si>
    <t>Yency</t>
  </si>
  <si>
    <t>Gallagher</t>
  </si>
  <si>
    <t>Junis</t>
  </si>
  <si>
    <t>Riddle</t>
  </si>
  <si>
    <t>Garver</t>
  </si>
  <si>
    <t>Nido</t>
  </si>
  <si>
    <t>Pivetta</t>
  </si>
  <si>
    <t>Wick</t>
  </si>
  <si>
    <t>Rowan</t>
  </si>
  <si>
    <t>Guzman</t>
  </si>
  <si>
    <t>Ildemaro</t>
  </si>
  <si>
    <t>Fry</t>
  </si>
  <si>
    <t>Gallegos</t>
  </si>
  <si>
    <t>Alvarado</t>
  </si>
  <si>
    <t>Lockett</t>
  </si>
  <si>
    <t>Moronta</t>
  </si>
  <si>
    <t>Rios</t>
  </si>
  <si>
    <t>Thames</t>
  </si>
  <si>
    <t>Jurado</t>
  </si>
  <si>
    <t>Palumbo</t>
  </si>
  <si>
    <t>Sparkman</t>
  </si>
  <si>
    <t>Glenn</t>
  </si>
  <si>
    <t>Santander</t>
  </si>
  <si>
    <t>Hoskins</t>
  </si>
  <si>
    <t>Rhys</t>
  </si>
  <si>
    <t>Kingery</t>
  </si>
  <si>
    <t>Woodruff</t>
  </si>
  <si>
    <t>Clarke</t>
  </si>
  <si>
    <t>Duplantier</t>
  </si>
  <si>
    <t>Lamet</t>
  </si>
  <si>
    <t>Dinelson</t>
  </si>
  <si>
    <t>Duggar</t>
  </si>
  <si>
    <t>Minter</t>
  </si>
  <si>
    <t>Yandy</t>
  </si>
  <si>
    <t>Yolmer</t>
  </si>
  <si>
    <t>Vince</t>
  </si>
  <si>
    <t>Sewald</t>
  </si>
  <si>
    <t>Stefan</t>
  </si>
  <si>
    <t>Bass</t>
  </si>
  <si>
    <t>Diego</t>
  </si>
  <si>
    <t>Gaviglio</t>
  </si>
  <si>
    <t>Velazquez</t>
  </si>
  <si>
    <t>Dwight</t>
  </si>
  <si>
    <t>Brebbia</t>
  </si>
  <si>
    <t>Slater</t>
  </si>
  <si>
    <t>Edgar</t>
  </si>
  <si>
    <t>Yacabonis</t>
  </si>
  <si>
    <t>Maton</t>
  </si>
  <si>
    <t>Voit</t>
  </si>
  <si>
    <t>Tauchman</t>
  </si>
  <si>
    <t>Kolarek</t>
  </si>
  <si>
    <t>Farrell</t>
  </si>
  <si>
    <t>Cooper</t>
  </si>
  <si>
    <t>Kittredge</t>
  </si>
  <si>
    <t>Bummer</t>
  </si>
  <si>
    <t>Luplow</t>
  </si>
  <si>
    <t>Puello</t>
  </si>
  <si>
    <t>Mayza</t>
  </si>
  <si>
    <t>Yacksel</t>
  </si>
  <si>
    <t>Wallach</t>
  </si>
  <si>
    <t>Goodrum</t>
  </si>
  <si>
    <t>Niko</t>
  </si>
  <si>
    <t>Maples</t>
  </si>
  <si>
    <t>Font</t>
  </si>
  <si>
    <t>Wilkerson</t>
  </si>
  <si>
    <t>Locastro</t>
  </si>
  <si>
    <t>ARZ</t>
  </si>
  <si>
    <t>Detwiler</t>
  </si>
  <si>
    <t>Reggie</t>
  </si>
  <si>
    <t>Nicky</t>
  </si>
  <si>
    <t>McKay</t>
  </si>
  <si>
    <t>Keston</t>
  </si>
  <si>
    <t>Haseley</t>
  </si>
  <si>
    <t>Hall</t>
  </si>
  <si>
    <t>Canning</t>
  </si>
  <si>
    <t>Guillorme</t>
  </si>
  <si>
    <t>Helsley</t>
  </si>
  <si>
    <t>Suero</t>
  </si>
  <si>
    <t>Wander</t>
  </si>
  <si>
    <t>John Ryan</t>
  </si>
  <si>
    <t>Ozzie</t>
  </si>
  <si>
    <t>Yuli</t>
  </si>
  <si>
    <t>Hiura</t>
  </si>
  <si>
    <t>Burnes</t>
  </si>
  <si>
    <t>Shed</t>
  </si>
  <si>
    <t>Alzolay</t>
  </si>
  <si>
    <t>Adbert</t>
  </si>
  <si>
    <t>Grisham</t>
  </si>
  <si>
    <t>Willi</t>
  </si>
  <si>
    <t>Seranthony</t>
  </si>
  <si>
    <t>Ranger</t>
  </si>
  <si>
    <t>Pannone</t>
  </si>
  <si>
    <t>Yonny</t>
  </si>
  <si>
    <t>Greiner</t>
  </si>
  <si>
    <t>Turnbull</t>
  </si>
  <si>
    <t>Bote</t>
  </si>
  <si>
    <t>Trivino</t>
  </si>
  <si>
    <t>Lou</t>
  </si>
  <si>
    <t>Wieck</t>
  </si>
  <si>
    <t>Loaisiga</t>
  </si>
  <si>
    <t>Thairo</t>
  </si>
  <si>
    <t>Tinoco</t>
  </si>
  <si>
    <t>Bashlor</t>
  </si>
  <si>
    <t>Hess</t>
  </si>
  <si>
    <t>Beeks</t>
  </si>
  <si>
    <t>Viloria</t>
  </si>
  <si>
    <t>Meibrys</t>
  </si>
  <si>
    <t>Littell</t>
  </si>
  <si>
    <t>Laureano</t>
  </si>
  <si>
    <t>Trevino</t>
  </si>
  <si>
    <t>Kiner-Falefa</t>
  </si>
  <si>
    <t>Isiah</t>
  </si>
  <si>
    <t>Brewer</t>
  </si>
  <si>
    <t>Colten</t>
  </si>
  <si>
    <t>Michel</t>
  </si>
  <si>
    <t>Lucchesi</t>
  </si>
  <si>
    <t>Hampson</t>
  </si>
  <si>
    <t>Mikolas</t>
  </si>
  <si>
    <t>Mullins</t>
  </si>
  <si>
    <t>Cedric</t>
  </si>
  <si>
    <t>Barlow</t>
  </si>
  <si>
    <t>Ohtani</t>
  </si>
  <si>
    <t>Shohei</t>
  </si>
  <si>
    <t>Burch</t>
  </si>
  <si>
    <t>Cortes</t>
  </si>
  <si>
    <t>Nestor</t>
  </si>
  <si>
    <t>Kinley</t>
  </si>
  <si>
    <t>Elieser</t>
  </si>
  <si>
    <t>Darwinzon</t>
  </si>
  <si>
    <t>Hirano</t>
  </si>
  <si>
    <t>Yoshihisa</t>
  </si>
  <si>
    <t>Bieber</t>
  </si>
  <si>
    <t>Isaac</t>
  </si>
  <si>
    <t>Luzardo</t>
  </si>
  <si>
    <t>Yordan</t>
  </si>
  <si>
    <t>Bishop</t>
  </si>
  <si>
    <t>Knizner</t>
  </si>
  <si>
    <t>Shaun</t>
  </si>
  <si>
    <t>Ronny</t>
  </si>
  <si>
    <t>Hale</t>
  </si>
  <si>
    <t>Solano</t>
  </si>
  <si>
    <t>Donovan</t>
  </si>
  <si>
    <t>Kline</t>
  </si>
  <si>
    <t>Branden</t>
  </si>
  <si>
    <t>Brennan</t>
  </si>
  <si>
    <t>Emmanuel</t>
  </si>
  <si>
    <t>Geoff</t>
  </si>
  <si>
    <t>Stock</t>
  </si>
  <si>
    <t>Cimber</t>
  </si>
  <si>
    <t>Rainey</t>
  </si>
  <si>
    <t>Muncy</t>
  </si>
  <si>
    <t>Franmil</t>
  </si>
  <si>
    <t>Dereck</t>
  </si>
  <si>
    <t>Ferguson</t>
  </si>
  <si>
    <t>Poncedeleon</t>
  </si>
  <si>
    <t>Fletcher</t>
  </si>
  <si>
    <t>Wes</t>
  </si>
  <si>
    <t>Astudillo</t>
  </si>
  <si>
    <t>Willians</t>
  </si>
  <si>
    <t>McRae</t>
  </si>
  <si>
    <t>Brasier</t>
  </si>
  <si>
    <t>Wendelken</t>
  </si>
  <si>
    <t>Sadler</t>
  </si>
  <si>
    <t>McNeil</t>
  </si>
  <si>
    <t>O'Hearn</t>
  </si>
  <si>
    <t>Springs</t>
  </si>
  <si>
    <t>Jeffrey</t>
  </si>
  <si>
    <t>Wingenter</t>
  </si>
  <si>
    <t>Sobotka</t>
  </si>
  <si>
    <t>Newberry</t>
  </si>
  <si>
    <t>Shafer</t>
  </si>
  <si>
    <t>Framber</t>
  </si>
  <si>
    <t>Tarpley</t>
  </si>
  <si>
    <t>Brigham</t>
  </si>
  <si>
    <t>McGowin</t>
  </si>
  <si>
    <t>Straw</t>
  </si>
  <si>
    <t>Myles</t>
  </si>
  <si>
    <t>Means</t>
  </si>
  <si>
    <t>Berti</t>
  </si>
  <si>
    <t>Hoerner</t>
  </si>
  <si>
    <t>Nico</t>
  </si>
  <si>
    <t>L/L</t>
  </si>
  <si>
    <t>Biggio</t>
  </si>
  <si>
    <t>Cavan</t>
  </si>
  <si>
    <t>Neuse</t>
  </si>
  <si>
    <t>Sheldon</t>
  </si>
  <si>
    <t>Genesis</t>
  </si>
  <si>
    <t>Yamamoto</t>
  </si>
  <si>
    <t>Quijada</t>
  </si>
  <si>
    <t>Arraez</t>
  </si>
  <si>
    <t>Coonrod</t>
  </si>
  <si>
    <t>Heineman</t>
  </si>
  <si>
    <t>Waguespack</t>
  </si>
  <si>
    <t>Hilliard</t>
  </si>
  <si>
    <t>Lakins</t>
  </si>
  <si>
    <t>France</t>
  </si>
  <si>
    <t>Paddack</t>
  </si>
  <si>
    <t>Rengifo</t>
  </si>
  <si>
    <t>Gibaut</t>
  </si>
  <si>
    <t>Beaty</t>
  </si>
  <si>
    <t>Merrill</t>
  </si>
  <si>
    <t>Irvin</t>
  </si>
  <si>
    <t>Bergen</t>
  </si>
  <si>
    <t>Luciano</t>
  </si>
  <si>
    <t>Kikuchi</t>
  </si>
  <si>
    <t>Yusei</t>
  </si>
  <si>
    <t>Gonsolin</t>
  </si>
  <si>
    <t>Margevicius</t>
  </si>
  <si>
    <t>L/R</t>
  </si>
  <si>
    <t>Lovelady</t>
  </si>
  <si>
    <t>Ford</t>
  </si>
  <si>
    <t>VanMeter</t>
  </si>
  <si>
    <t>Bemboom</t>
  </si>
  <si>
    <t>Walsh</t>
  </si>
  <si>
    <t>Garlick</t>
  </si>
  <si>
    <t>Hartlieb</t>
  </si>
  <si>
    <t>Wei-Chung</t>
  </si>
  <si>
    <t>Yastrzemski</t>
  </si>
  <si>
    <t>Plesac</t>
  </si>
  <si>
    <t>Mayfield</t>
  </si>
  <si>
    <t>Smeltzer</t>
  </si>
  <si>
    <t>Crichton</t>
  </si>
  <si>
    <t>Edman</t>
  </si>
  <si>
    <t>Fairbanks</t>
  </si>
  <si>
    <t>Poche</t>
  </si>
  <si>
    <t>Agrazal</t>
  </si>
  <si>
    <t>Dario</t>
  </si>
  <si>
    <t>Gallen</t>
  </si>
  <si>
    <t>Arteaga</t>
  </si>
  <si>
    <t>Humberto</t>
  </si>
  <si>
    <t>Civale</t>
  </si>
  <si>
    <t>Brosseau</t>
  </si>
  <si>
    <t>Cisnero</t>
  </si>
  <si>
    <t>Mazza</t>
  </si>
  <si>
    <t>Sneed</t>
  </si>
  <si>
    <t>Cy</t>
  </si>
  <si>
    <t>RIP</t>
  </si>
  <si>
    <t>Chi Chi</t>
  </si>
  <si>
    <t>Urquidy</t>
  </si>
  <si>
    <t>Gustave</t>
  </si>
  <si>
    <t>Jandel</t>
  </si>
  <si>
    <t>Menez</t>
  </si>
  <si>
    <t>Stashak</t>
  </si>
  <si>
    <t>Lopes</t>
  </si>
  <si>
    <t>Grotz</t>
  </si>
  <si>
    <t>McClain</t>
  </si>
  <si>
    <t>Clase</t>
  </si>
  <si>
    <t>Dugger</t>
  </si>
  <si>
    <t>Ginkel</t>
  </si>
  <si>
    <t>Dobnak</t>
  </si>
  <si>
    <t>Schreiber</t>
  </si>
  <si>
    <t>Guilbeau</t>
  </si>
  <si>
    <t>Yardley</t>
  </si>
  <si>
    <t>Toro</t>
  </si>
  <si>
    <t>Bednar</t>
  </si>
  <si>
    <t>Bolanos</t>
  </si>
  <si>
    <t>McBroom</t>
  </si>
  <si>
    <t>Lamonte</t>
  </si>
  <si>
    <t>TEAM</t>
  </si>
  <si>
    <t>Chicago Cubs</t>
  </si>
  <si>
    <t>Arizona Diamondbacks</t>
  </si>
  <si>
    <t>Atlanta Braves</t>
  </si>
  <si>
    <t>Boston Red Sox</t>
  </si>
  <si>
    <t>Colorado Rockies</t>
  </si>
  <si>
    <t>Detroit Tigers</t>
  </si>
  <si>
    <t>Houston Astros</t>
  </si>
  <si>
    <t>Los Angeles Angels</t>
  </si>
  <si>
    <t>Milwaukee Brewers</t>
  </si>
  <si>
    <t>Minnesota Twins</t>
  </si>
  <si>
    <t>New York Mets</t>
  </si>
  <si>
    <t>Oakland A's</t>
  </si>
  <si>
    <t>Philadelphia Phillies</t>
  </si>
  <si>
    <t>St. Louis Cardinals</t>
  </si>
  <si>
    <t>Tampa Bay Rays</t>
  </si>
  <si>
    <t>Texas Rangers</t>
  </si>
  <si>
    <t>Toronto Blue Jays</t>
  </si>
  <si>
    <t>Washington Nationals</t>
  </si>
  <si>
    <t>Bull Durham</t>
  </si>
  <si>
    <t>The Natural</t>
  </si>
  <si>
    <t>Geoff Cooper</t>
  </si>
  <si>
    <t>geoffcooper3000@gmail.com</t>
  </si>
  <si>
    <t>George Henion</t>
  </si>
  <si>
    <t>Matt Tobin</t>
  </si>
  <si>
    <t>Shane Beecraft</t>
  </si>
  <si>
    <t>Genaro Armas</t>
  </si>
  <si>
    <t>Andy Rowe</t>
  </si>
  <si>
    <t>pbergovoy@gmail.com</t>
  </si>
  <si>
    <t>diehard23@hotmail.com</t>
  </si>
  <si>
    <t>newvoh@gmail.com</t>
  </si>
  <si>
    <t>Steve Degardner</t>
  </si>
  <si>
    <t>Patrick Neal</t>
  </si>
  <si>
    <t>Shane.beecraft@gmail.com</t>
  </si>
  <si>
    <t>stevedeo@yahoo.com</t>
  </si>
  <si>
    <t>Jerry Janacek</t>
  </si>
  <si>
    <t>Patrick.Neal@uvm.edu</t>
  </si>
  <si>
    <t>Brian Papineau</t>
  </si>
  <si>
    <t>akilanowski@gmail.com</t>
  </si>
  <si>
    <t>Alex Kilanowski</t>
  </si>
  <si>
    <t>PLAYERS ACQUIRED</t>
  </si>
  <si>
    <t>TM</t>
  </si>
  <si>
    <t>SLOT</t>
  </si>
  <si>
    <t>RND</t>
  </si>
  <si>
    <t>PICK</t>
  </si>
  <si>
    <t>TRADE #</t>
  </si>
  <si>
    <t>DATE</t>
  </si>
  <si>
    <t>TEAM NAME</t>
  </si>
  <si>
    <t>LEAGUE</t>
  </si>
  <si>
    <t>COACH</t>
  </si>
  <si>
    <t>E-MAIL</t>
  </si>
  <si>
    <t>New York Yankees</t>
  </si>
  <si>
    <t>William Robbits</t>
  </si>
  <si>
    <t>Bart Doherty</t>
  </si>
  <si>
    <t>Nick Battaglia</t>
  </si>
  <si>
    <t>NickBattaglia63@yahoo.com</t>
  </si>
  <si>
    <t>DohertyBart1129@yahoo.com</t>
  </si>
  <si>
    <t>#########</t>
  </si>
  <si>
    <t>Votto</t>
  </si>
  <si>
    <t>ADJUSTMENT DRAFT ---</t>
  </si>
  <si>
    <t>PASS</t>
  </si>
  <si>
    <t>Dale Werth</t>
  </si>
  <si>
    <t>spugni1940@gmail.com</t>
  </si>
  <si>
    <t>Sean Pugni</t>
  </si>
  <si>
    <t>PLAYER RELEASED:</t>
  </si>
  <si>
    <t>PAs</t>
  </si>
  <si>
    <t>K/9</t>
  </si>
  <si>
    <t>Arizona</t>
  </si>
  <si>
    <t>Scott Barlow (P), Matthew Boyd (P)</t>
  </si>
  <si>
    <t>Boston</t>
  </si>
  <si>
    <t>Chris Bassitt (P), Matt Magill (P)</t>
  </si>
  <si>
    <t>Oakland</t>
  </si>
  <si>
    <t>Andrew Cashner (P), Michael Conforto (OF)</t>
  </si>
  <si>
    <t>Texas</t>
  </si>
  <si>
    <t>Luis Castillo (P), Jared Eickoff (P)</t>
  </si>
  <si>
    <t>Peter Lambert (P)</t>
  </si>
  <si>
    <t>Minnesota</t>
  </si>
  <si>
    <t>Jake Lamb (P)</t>
  </si>
  <si>
    <t>YEAR</t>
  </si>
  <si>
    <t>GAME</t>
  </si>
  <si>
    <t>PLAYER ADDED</t>
  </si>
  <si>
    <t>PLAYER DROPPED</t>
  </si>
  <si>
    <t>Washington</t>
  </si>
  <si>
    <t>Austin Pruitt (P)</t>
  </si>
  <si>
    <t>Toronto</t>
  </si>
  <si>
    <t>Tampa Bay</t>
  </si>
  <si>
    <t>Philadelphia</t>
  </si>
  <si>
    <t>Colorado</t>
  </si>
  <si>
    <t>Jesus Sucre (C)</t>
  </si>
  <si>
    <t>Ryan Goins (2B)</t>
  </si>
  <si>
    <t>Richard Bleier (P)</t>
  </si>
  <si>
    <t>Rich Hill (P)</t>
  </si>
  <si>
    <t>Jonathan Holder (P)</t>
  </si>
  <si>
    <t>Blake Parker (P)</t>
  </si>
  <si>
    <t>Alex Wood (P)</t>
  </si>
  <si>
    <t>Jake McGee (P)</t>
  </si>
  <si>
    <t>Cesar Puello (OF)</t>
  </si>
  <si>
    <t>Jedd Gyorko (3B)</t>
  </si>
  <si>
    <t>Andres Munoz (P)</t>
  </si>
  <si>
    <t>Marco Hernandez (2B)</t>
  </si>
  <si>
    <t>Detroit</t>
  </si>
  <si>
    <t>Delino DeShields (OF)</t>
  </si>
  <si>
    <t>Eduardo Rodriguez (P)</t>
  </si>
  <si>
    <t>St. Louis</t>
  </si>
  <si>
    <t>Houston</t>
  </si>
  <si>
    <t>Los Angeles (A)</t>
  </si>
  <si>
    <t>Milwaukee</t>
  </si>
  <si>
    <t>Los Angeles (N)</t>
  </si>
  <si>
    <t>Atlanta</t>
  </si>
  <si>
    <t>Daniel Palka (OF)</t>
  </si>
  <si>
    <t>Tyler White (1B)</t>
  </si>
  <si>
    <t>Niko Goodrum (SS)</t>
  </si>
  <si>
    <t>Shedd Long (2B)</t>
  </si>
  <si>
    <t>Amed Rosario (SS), Yuan Lopez (P)</t>
  </si>
  <si>
    <t>Max Scherzer (P), Matt Andriese (P)</t>
  </si>
  <si>
    <t>Tim Mayza (P), Brian Goodwin (OF)</t>
  </si>
  <si>
    <t>Tommy Kahnle (P), Robbie Grossman (OF)</t>
  </si>
  <si>
    <t>Griffin Canning (P), Mike Morin (P)</t>
  </si>
  <si>
    <t>Robert Gsellman (P), Tyler O'Niell (OF)</t>
  </si>
  <si>
    <t>Luis Severino (P)</t>
  </si>
  <si>
    <t>Brendan Rodgers (SS)</t>
  </si>
  <si>
    <t>Sam Travis (1B)</t>
  </si>
  <si>
    <t>Craig Kimbrel (P)</t>
  </si>
  <si>
    <t>Jose Cisnero (P)</t>
  </si>
  <si>
    <t>Shed Long (2B)</t>
  </si>
  <si>
    <t>Cody Gearrin (P)</t>
  </si>
  <si>
    <t>Tim Mayza (P)</t>
  </si>
  <si>
    <t>Tucker Barnhart (C)</t>
  </si>
  <si>
    <t>Ender Inciarte (OF)</t>
  </si>
  <si>
    <t>Sam Tuivailala (P)</t>
  </si>
  <si>
    <t>Tyler Alexander (P)</t>
  </si>
  <si>
    <t>Matt Thaiss (1B)</t>
  </si>
  <si>
    <t>Matt Albers (P)</t>
  </si>
  <si>
    <t>Connor Sadzeck (P)</t>
  </si>
  <si>
    <t>Chris Archer (P), Josh Naylor (OF)</t>
  </si>
  <si>
    <t>Neil Walker (1B), Nick Solak (2B)</t>
  </si>
  <si>
    <t>Ryan Goins (SS)</t>
  </si>
  <si>
    <t xml:space="preserve">John Ryan Murphy (C) </t>
  </si>
  <si>
    <t xml:space="preserve">Stephen Vogt (C) </t>
  </si>
  <si>
    <t>Andrelton Simmons (SS)</t>
  </si>
  <si>
    <t>Hector Arteaga (P)</t>
  </si>
  <si>
    <t>Elvis Andrus (SS, Austin Adams (P), Mitch Moreland (1B)</t>
  </si>
  <si>
    <t>Matt Boyd (P), Jordan Hicks (P), Tony Kemp (OF)</t>
  </si>
  <si>
    <t>Anthony Rizzo (1B), Adam Ottavino (P)</t>
  </si>
  <si>
    <t>Josh Bell (1B), Tyler Naquin (OF)</t>
  </si>
  <si>
    <t>Stephen Vogt (C), Chaz Roe (P)</t>
  </si>
  <si>
    <t>Nate Lowe (1B), Danny Jansen (C)</t>
  </si>
  <si>
    <t>Rafael Devers (3B), Spencer Turnbull (P)</t>
  </si>
  <si>
    <t>Matt Chapman (3B), Dakota Hudson (P)</t>
  </si>
  <si>
    <t>Jake Newberry (P)</t>
  </si>
  <si>
    <t>Chris Stratton (P)</t>
  </si>
  <si>
    <t>Jhoulys Chacin (P)</t>
  </si>
  <si>
    <t>Jeff Brigham (P)</t>
  </si>
  <si>
    <t>Pedro Strop (P)</t>
  </si>
  <si>
    <t>Emmanuel Clase (P)</t>
  </si>
  <si>
    <t>Brett Phillips (OF)</t>
  </si>
  <si>
    <t>Chaz Roe (P)</t>
  </si>
  <si>
    <t>Randal Grichuk (OF), Ryan Helsley (P)</t>
  </si>
  <si>
    <t>Chicago (N)</t>
  </si>
  <si>
    <t>Brian Goodwin (OF), Adam Kolarek (P)</t>
  </si>
  <si>
    <t>Paul Goldschmidt (1B), Jose Iglesias (SS), Jason Heyward (OF)</t>
  </si>
  <si>
    <t>Curt Casali (C), Dylan Floro (P)</t>
  </si>
  <si>
    <t>Tony Wolters (C), Carlos Martinez (P)</t>
  </si>
  <si>
    <t>Justin Turner (3B), Jared Eickoff (P)</t>
  </si>
  <si>
    <t>Tommy LaStella (2B), Nico Hoerner (SS)</t>
  </si>
  <si>
    <t>Jake Arrieta (P)</t>
  </si>
  <si>
    <t>Michael Taylor (OF)</t>
  </si>
  <si>
    <t>Jesse Chavez (P)</t>
  </si>
  <si>
    <t>Trevor Gott (P)</t>
  </si>
  <si>
    <t>Hunter Strickland (P)</t>
  </si>
  <si>
    <t>Kevan Smith (C)</t>
  </si>
  <si>
    <t>Erik Fedde (P)</t>
  </si>
  <si>
    <t>Taylor Clarke (P)</t>
  </si>
  <si>
    <t>Bubba Starling (OF)</t>
  </si>
  <si>
    <t>Chris Iannetta (C)</t>
  </si>
  <si>
    <t>Cody Stashak (P)</t>
  </si>
  <si>
    <t>Zach Wheeler (P), Yuli Gurriel (1B), Trevor May (P), Jonathan Villar (2B), Caleb Smith (P)</t>
  </si>
  <si>
    <t>Jon Berti (SS), Freddy Peralta (P), Jared Hughes (P)</t>
  </si>
  <si>
    <t>Adam Eaton (OF), Jose Urquidy (P), Cory Gearrin (P)</t>
  </si>
  <si>
    <t>Zach Plesac (P), Marwin Gonzalez (OF), Tyler Rogers (P), Yolmer Sanchez (2B), Billy Hamilton (OF)</t>
  </si>
  <si>
    <t>Trevor Williams (P), Matt Magill (P), Diego Castillo (P)</t>
  </si>
  <si>
    <t>Hector Neris (P), Blake Treinen (P) , Tanner Roark (P)</t>
  </si>
  <si>
    <t>Anthony Rizzo (1B), Andrelton Simmons (SS), Jake Odirizzi (P)</t>
  </si>
  <si>
    <t>Baltimore Orioles</t>
  </si>
  <si>
    <t>Pittsburgh Pirates</t>
  </si>
  <si>
    <t>Chris Gunst</t>
  </si>
  <si>
    <t>San Francisco Giants</t>
  </si>
  <si>
    <t>MANAGER</t>
  </si>
  <si>
    <t>DATE OF CHANGE</t>
  </si>
  <si>
    <t>OLD MANAGER</t>
  </si>
  <si>
    <t>FRANCHISE</t>
  </si>
  <si>
    <t>OLD FRANCHISE</t>
  </si>
  <si>
    <t>Ben Duvenek</t>
  </si>
  <si>
    <t>Vacant</t>
  </si>
  <si>
    <t>June 2020</t>
  </si>
  <si>
    <t>2020 Season #1 Off-Season</t>
  </si>
  <si>
    <t>Gunst5368@yahoo.com</t>
  </si>
  <si>
    <t>Rusty Jackson</t>
  </si>
  <si>
    <t>Rustygate300@aol.com</t>
  </si>
  <si>
    <t>Reg Welker</t>
  </si>
  <si>
    <t>July 2020</t>
  </si>
  <si>
    <t>Milwaukee Brewers (Ben D)</t>
  </si>
  <si>
    <t>Los Angeles Angels (Matt T)</t>
  </si>
  <si>
    <t>New York Mets (Genaro A)</t>
  </si>
  <si>
    <t>New York Yankees (William R)</t>
  </si>
  <si>
    <t>Teams Listed Below Refer to 2020 Season #2 Franchises</t>
  </si>
  <si>
    <t>Teams Listed Below Refer to 2020 Season #1 Franchises</t>
  </si>
  <si>
    <t>Mitch Moreland (1B), Mauricio Dubon (2B)</t>
  </si>
  <si>
    <t>San Francisco</t>
  </si>
  <si>
    <t>Chase Anderson (P), Blake Parker (P)</t>
  </si>
  <si>
    <t>Andrew Benintendi (OF), Brett Anderson (P)</t>
  </si>
  <si>
    <t>Alex Verdugo (OF), Chris Bassitt (P)</t>
  </si>
  <si>
    <t>Diego Castillo (P)</t>
  </si>
  <si>
    <t>Tanner Roark (P)</t>
  </si>
  <si>
    <t>Jose Berrios (P), Jake Rogers (C), Sean Reid-Foley (P)</t>
  </si>
  <si>
    <t>Brett Anderson (P), Mike Morin (P), Brandon Rodgers (2B)</t>
  </si>
  <si>
    <t>Alan Schultz</t>
  </si>
  <si>
    <t>Pittsburgh</t>
  </si>
  <si>
    <t>Yu Darvish (P), Blake Snell (P), Carlos Santana (1B)</t>
  </si>
  <si>
    <t>Eloy Jimenez (OF), Paul Goldschmidt (1B), Madison Bumgarner (P)</t>
  </si>
  <si>
    <t>Daniel Hudson (P)</t>
  </si>
  <si>
    <t>Spencer Turnbull (P)</t>
  </si>
  <si>
    <t>Josh Hader (P), Steve Wilkerson (OF)</t>
  </si>
  <si>
    <t>Blake Parker (P), Randal Grichuk (OF)</t>
  </si>
  <si>
    <t>Xander Bogaerts (SS), Sean Doolittle (P)</t>
  </si>
  <si>
    <t>Andrelton Simmons (SS), Mark Melancon (P)</t>
  </si>
  <si>
    <t>NY Yankees</t>
  </si>
  <si>
    <t>Jose Iglesias (SS)</t>
  </si>
  <si>
    <t>Adam Wainwright (P)</t>
  </si>
  <si>
    <t>Baltimore</t>
  </si>
  <si>
    <t>Tommy Pham (OF)</t>
  </si>
  <si>
    <t>Lance Lynn (P)</t>
  </si>
  <si>
    <t>Chicago White Sox</t>
  </si>
  <si>
    <t>3-Sup</t>
  </si>
  <si>
    <t>RET</t>
  </si>
  <si>
    <t>5-Comp</t>
  </si>
  <si>
    <t>Mike Leake (P)</t>
  </si>
  <si>
    <t>Robert Gsellman (P)</t>
  </si>
  <si>
    <t>Brandon Crawford (SS)</t>
  </si>
  <si>
    <t>Francisco Cervelli (C)</t>
  </si>
  <si>
    <t>Sierra</t>
  </si>
  <si>
    <t>Magneuris</t>
  </si>
  <si>
    <t>Free Agent Pool</t>
  </si>
  <si>
    <t>ELIG?</t>
  </si>
  <si>
    <t>Adam Eaton (OF), Domingo Santana (OF)</t>
  </si>
  <si>
    <t>Matt Joyce (OF), Marwin Gonzalez (1B)</t>
  </si>
  <si>
    <t>Dylan Bundy (P), Framber Valdez (P)</t>
  </si>
  <si>
    <t>Shohei Ohtani (DH), Kevin Gausman (P)</t>
  </si>
  <si>
    <t>Javier Baez (SS), Buster Posey (C), James Paxton (P), Taylor Rogers (P)</t>
  </si>
  <si>
    <t>Tim Anderson (SS), Willson Contreras (C), David Price (P), Jacob Webb (P)</t>
  </si>
  <si>
    <t>2020-2</t>
  </si>
  <si>
    <t>Chicago (A)</t>
  </si>
  <si>
    <t>Chad Sobotka (P)</t>
  </si>
  <si>
    <t>Jameson Taillon (P)</t>
  </si>
  <si>
    <t>Jairo Diaz (P)</t>
  </si>
  <si>
    <t>Taylor Cole (P)</t>
  </si>
  <si>
    <t>Junior Fernandez (P)</t>
  </si>
  <si>
    <t>Jamie Barria (P)</t>
  </si>
  <si>
    <t>Sandy Leon (C)</t>
  </si>
  <si>
    <t>Martin Perez (P)</t>
  </si>
  <si>
    <t>Hernan Perez (3B)</t>
  </si>
  <si>
    <t>Travis Shaw (3B)</t>
  </si>
  <si>
    <t>Josh Fuentes (3B)</t>
  </si>
  <si>
    <t>Tim Beckham (2B)</t>
  </si>
  <si>
    <t>Austin Adams (P)</t>
  </si>
  <si>
    <t>Colin Moran (1B)</t>
  </si>
  <si>
    <t>Josh D.</t>
  </si>
  <si>
    <t>Tyler Beede (P)</t>
  </si>
  <si>
    <t>Tim Beckham (P)</t>
  </si>
  <si>
    <t>Wei-Chung Wang (P)</t>
  </si>
  <si>
    <t>Josh Osich (P)</t>
  </si>
  <si>
    <t>Ryan Cordell (OF)</t>
  </si>
  <si>
    <t>Daniel Ponce de Leon (P)</t>
  </si>
  <si>
    <t>Tom Eschelman (P)</t>
  </si>
  <si>
    <t>Franklin Barreto (2B)</t>
  </si>
  <si>
    <t>Steven Brault (P)</t>
  </si>
  <si>
    <t>Charlie Culberson (2B)</t>
  </si>
  <si>
    <t>Shawn Armstrong (P)</t>
  </si>
  <si>
    <t>Kolby Allard (P)</t>
  </si>
  <si>
    <t>Jose Alvarado (P)</t>
  </si>
  <si>
    <t>Austin Barnes (C)</t>
  </si>
  <si>
    <t>Michael Wacha (P)</t>
  </si>
  <si>
    <t xml:space="preserve">Drew Pomeranz (P), Tyler Flowers (C) </t>
  </si>
  <si>
    <t>Isaiah Kiner-Falefa (3B), Cy Sneed (P)</t>
  </si>
  <si>
    <t>G</t>
  </si>
  <si>
    <t>OPS</t>
  </si>
  <si>
    <t>Adell</t>
  </si>
  <si>
    <t>Jo</t>
  </si>
  <si>
    <t>Akin</t>
  </si>
  <si>
    <t>Keegan</t>
  </si>
  <si>
    <t>Akiyama</t>
  </si>
  <si>
    <t>Shogo</t>
  </si>
  <si>
    <t>Alcala</t>
  </si>
  <si>
    <t>Alford</t>
  </si>
  <si>
    <t>Eddy</t>
  </si>
  <si>
    <t>Andujar</t>
  </si>
  <si>
    <t>Antone</t>
  </si>
  <si>
    <t>Tejay</t>
  </si>
  <si>
    <t>Apostel</t>
  </si>
  <si>
    <t>Sherten</t>
  </si>
  <si>
    <t>Arauz</t>
  </si>
  <si>
    <t>Arozarena</t>
  </si>
  <si>
    <t>Bacus</t>
  </si>
  <si>
    <t>Banda</t>
  </si>
  <si>
    <t>Baragar</t>
  </si>
  <si>
    <t>Barrett</t>
  </si>
  <si>
    <t>Bart</t>
  </si>
  <si>
    <t>Basabe</t>
  </si>
  <si>
    <t>Luis Alexander</t>
  </si>
  <si>
    <t>Beasley</t>
  </si>
  <si>
    <t>Benjamin</t>
  </si>
  <si>
    <t>Betances</t>
  </si>
  <si>
    <t>Dellin</t>
  </si>
  <si>
    <t>Bickford</t>
  </si>
  <si>
    <t>Bielak</t>
  </si>
  <si>
    <t>Blankenhorn</t>
  </si>
  <si>
    <t>Blewett</t>
  </si>
  <si>
    <t>Bohm</t>
  </si>
  <si>
    <t>Bonifacio</t>
  </si>
  <si>
    <t>Borucki</t>
  </si>
  <si>
    <t>Bourque</t>
  </si>
  <si>
    <t>Matthew</t>
  </si>
  <si>
    <t>Bracho</t>
  </si>
  <si>
    <t>Silvino</t>
  </si>
  <si>
    <t>Brantly</t>
  </si>
  <si>
    <t>Rob</t>
  </si>
  <si>
    <t>Braymer</t>
  </si>
  <si>
    <t>Briceno</t>
  </si>
  <si>
    <t>Brogdon</t>
  </si>
  <si>
    <t>Brothers</t>
  </si>
  <si>
    <t>Rex</t>
  </si>
  <si>
    <t>Brubaker</t>
  </si>
  <si>
    <t>Bubic</t>
  </si>
  <si>
    <t>Burdi</t>
  </si>
  <si>
    <t>Burrows</t>
  </si>
  <si>
    <t>Beau</t>
  </si>
  <si>
    <t>Butera</t>
  </si>
  <si>
    <t>Daz</t>
  </si>
  <si>
    <t>Campusano</t>
  </si>
  <si>
    <t>Carlson</t>
  </si>
  <si>
    <t>Carroll</t>
  </si>
  <si>
    <t>Castano</t>
  </si>
  <si>
    <t>Castellani</t>
  </si>
  <si>
    <t>Cederlind</t>
  </si>
  <si>
    <t>Cespedes</t>
  </si>
  <si>
    <t>Yoenis</t>
  </si>
  <si>
    <t>Chisholm</t>
  </si>
  <si>
    <t>Jasrado</t>
  </si>
  <si>
    <t>Cleavinger</t>
  </si>
  <si>
    <t>A.J.</t>
  </si>
  <si>
    <t>Colina</t>
  </si>
  <si>
    <t>Edwar</t>
  </si>
  <si>
    <t>Colon</t>
  </si>
  <si>
    <t>William</t>
  </si>
  <si>
    <t>Franchy</t>
  </si>
  <si>
    <t>Coulombe</t>
  </si>
  <si>
    <t>J.P.</t>
  </si>
  <si>
    <t>Crismatt</t>
  </si>
  <si>
    <t>Nabil</t>
  </si>
  <si>
    <t>Crochet</t>
  </si>
  <si>
    <t>C.J.</t>
  </si>
  <si>
    <t>Cronenworth</t>
  </si>
  <si>
    <t>Crowe</t>
  </si>
  <si>
    <t>Curtiss</t>
  </si>
  <si>
    <t>Dalbec</t>
  </si>
  <si>
    <t>Davidson</t>
  </si>
  <si>
    <t>J.D.</t>
  </si>
  <si>
    <t>Jaylin</t>
  </si>
  <si>
    <t>Dermody</t>
  </si>
  <si>
    <t>Lewin</t>
  </si>
  <si>
    <t>Diehl</t>
  </si>
  <si>
    <t>Dolis</t>
  </si>
  <si>
    <t>Doyle</t>
  </si>
  <si>
    <t>Dunn</t>
  </si>
  <si>
    <t>Dunning</t>
  </si>
  <si>
    <t>Dane</t>
  </si>
  <si>
    <t>Eibner</t>
  </si>
  <si>
    <t>Elledge</t>
  </si>
  <si>
    <t>Espinal</t>
  </si>
  <si>
    <t>Espino</t>
  </si>
  <si>
    <t>Paolo</t>
  </si>
  <si>
    <t>Evans</t>
  </si>
  <si>
    <t>Demarcus</t>
  </si>
  <si>
    <t>Feyereisen</t>
  </si>
  <si>
    <t>Finnegan</t>
  </si>
  <si>
    <t>Fleming</t>
  </si>
  <si>
    <t>Bernardo</t>
  </si>
  <si>
    <t>Florial</t>
  </si>
  <si>
    <t>Estevan</t>
  </si>
  <si>
    <t>Foster</t>
  </si>
  <si>
    <t>Fraley</t>
  </si>
  <si>
    <t>Frankoff</t>
  </si>
  <si>
    <t>Funkhouser</t>
  </si>
  <si>
    <t>Adolis</t>
  </si>
  <si>
    <t>Deivi</t>
  </si>
  <si>
    <t>Rico</t>
  </si>
  <si>
    <t>Rony</t>
  </si>
  <si>
    <t>Braxton</t>
  </si>
  <si>
    <t>Gerber</t>
  </si>
  <si>
    <t>Gilmartin</t>
  </si>
  <si>
    <t>Gimenez</t>
  </si>
  <si>
    <t>Gomber</t>
  </si>
  <si>
    <t>Goudeau</t>
  </si>
  <si>
    <t>Ashton</t>
  </si>
  <si>
    <t>Graterol</t>
  </si>
  <si>
    <t>Brusdar</t>
  </si>
  <si>
    <t>Graveman</t>
  </si>
  <si>
    <t>Kendall</t>
  </si>
  <si>
    <t>Grimm</t>
  </si>
  <si>
    <t>Grullon</t>
  </si>
  <si>
    <t>Deivy</t>
  </si>
  <si>
    <t>Deolis</t>
  </si>
  <si>
    <t>Haase</t>
  </si>
  <si>
    <t>Haggerty</t>
  </si>
  <si>
    <t>Hahn</t>
  </si>
  <si>
    <t>J.A.</t>
  </si>
  <si>
    <t>Monte</t>
  </si>
  <si>
    <t>Hart</t>
  </si>
  <si>
    <t>Hatch</t>
  </si>
  <si>
    <t>Hayes</t>
  </si>
  <si>
    <t>Ke'Bryan</t>
  </si>
  <si>
    <t>Hearn</t>
  </si>
  <si>
    <t>Heim</t>
  </si>
  <si>
    <t>Jonah</t>
  </si>
  <si>
    <t>Heller</t>
  </si>
  <si>
    <t>Herget</t>
  </si>
  <si>
    <t>Hermosillo</t>
  </si>
  <si>
    <t>Dilson</t>
  </si>
  <si>
    <t>Heuer</t>
  </si>
  <si>
    <t>Codi</t>
  </si>
  <si>
    <t>Holloway</t>
  </si>
  <si>
    <t>Houck</t>
  </si>
  <si>
    <t>Hoyt</t>
  </si>
  <si>
    <t>Huff</t>
  </si>
  <si>
    <t>Samuel</t>
  </si>
  <si>
    <t>Jankowski</t>
  </si>
  <si>
    <t>Cristian</t>
  </si>
  <si>
    <t>Jefferies</t>
  </si>
  <si>
    <t>Daulton</t>
  </si>
  <si>
    <t>Jeffers</t>
  </si>
  <si>
    <t>Dany</t>
  </si>
  <si>
    <t>Pierce</t>
  </si>
  <si>
    <t>Jahmai</t>
  </si>
  <si>
    <t>Jakob</t>
  </si>
  <si>
    <t>Kaminsky</t>
  </si>
  <si>
    <t>Kaprielian</t>
  </si>
  <si>
    <t>Karinchak</t>
  </si>
  <si>
    <t>Kickham</t>
  </si>
  <si>
    <t>Kieboom</t>
  </si>
  <si>
    <t>Carter</t>
  </si>
  <si>
    <t>Kilome</t>
  </si>
  <si>
    <t>Franklyn</t>
  </si>
  <si>
    <t>Kim</t>
  </si>
  <si>
    <t>Kwang-hyun</t>
  </si>
  <si>
    <t>King</t>
  </si>
  <si>
    <t>Kirk</t>
  </si>
  <si>
    <t>Alejandro</t>
  </si>
  <si>
    <t>Knebel</t>
  </si>
  <si>
    <t>Kremer</t>
  </si>
  <si>
    <t>Kriske</t>
  </si>
  <si>
    <t>Kuhl</t>
  </si>
  <si>
    <t>Kuhnel</t>
  </si>
  <si>
    <t>Joel</t>
  </si>
  <si>
    <t>Lail</t>
  </si>
  <si>
    <t>Brady</t>
  </si>
  <si>
    <t>Lavarnway</t>
  </si>
  <si>
    <t>Leibrandt</t>
  </si>
  <si>
    <t>Lewicki</t>
  </si>
  <si>
    <t>Artie</t>
  </si>
  <si>
    <t>Leyer</t>
  </si>
  <si>
    <t>Lin</t>
  </si>
  <si>
    <t>Tzu-Wei</t>
  </si>
  <si>
    <t>Lindblom</t>
  </si>
  <si>
    <t>Llovera</t>
  </si>
  <si>
    <t>Loup</t>
  </si>
  <si>
    <t>Machin</t>
  </si>
  <si>
    <t>Vimael</t>
  </si>
  <si>
    <t>Madrigal</t>
  </si>
  <si>
    <t>Mantiply</t>
  </si>
  <si>
    <t>Marchan</t>
  </si>
  <si>
    <t>Marmolejos</t>
  </si>
  <si>
    <t>Brailyn</t>
  </si>
  <si>
    <t>Mateo</t>
  </si>
  <si>
    <t>Mathias</t>
  </si>
  <si>
    <t>Mathisen</t>
  </si>
  <si>
    <t>Wyatt</t>
  </si>
  <si>
    <t>Matzek</t>
  </si>
  <si>
    <t>McCullers</t>
  </si>
  <si>
    <t>T.J.</t>
  </si>
  <si>
    <t>McKenzie</t>
  </si>
  <si>
    <t>Triston</t>
  </si>
  <si>
    <t>McKinstry</t>
  </si>
  <si>
    <t>Mears</t>
  </si>
  <si>
    <t>Medina</t>
  </si>
  <si>
    <t>Adonis</t>
  </si>
  <si>
    <t>Meisinger</t>
  </si>
  <si>
    <t>Mella</t>
  </si>
  <si>
    <t>Keury</t>
  </si>
  <si>
    <t>Mendick</t>
  </si>
  <si>
    <t>Mercedes</t>
  </si>
  <si>
    <t>Yermin</t>
  </si>
  <si>
    <t>Merryweather</t>
  </si>
  <si>
    <t>Julian</t>
  </si>
  <si>
    <t>Middleton</t>
  </si>
  <si>
    <t>Keynan</t>
  </si>
  <si>
    <t>Milner</t>
  </si>
  <si>
    <t>Hoby</t>
  </si>
  <si>
    <t>Misiewicz</t>
  </si>
  <si>
    <t>Mize</t>
  </si>
  <si>
    <t>Moniak</t>
  </si>
  <si>
    <t>Mickey</t>
  </si>
  <si>
    <t>Morejon</t>
  </si>
  <si>
    <t>Morrison</t>
  </si>
  <si>
    <t>Mountcastle</t>
  </si>
  <si>
    <t>Mujica</t>
  </si>
  <si>
    <t>Navarreto</t>
  </si>
  <si>
    <t>Neidert</t>
  </si>
  <si>
    <t>Neverauskas</t>
  </si>
  <si>
    <t>Dovydas</t>
  </si>
  <si>
    <t>Newsome</t>
  </si>
  <si>
    <t>Ljay</t>
  </si>
  <si>
    <t>Nogowski</t>
  </si>
  <si>
    <t>Noll</t>
  </si>
  <si>
    <t>Norwood</t>
  </si>
  <si>
    <t>Nottingham</t>
  </si>
  <si>
    <t>O'Day</t>
  </si>
  <si>
    <t>Darren</t>
  </si>
  <si>
    <t>O'Grady</t>
  </si>
  <si>
    <t>Odom</t>
  </si>
  <si>
    <t>Oliva</t>
  </si>
  <si>
    <t>Olivares</t>
  </si>
  <si>
    <t>Edward</t>
  </si>
  <si>
    <t>Ona</t>
  </si>
  <si>
    <t>Orf</t>
  </si>
  <si>
    <t>Oswalt</t>
  </si>
  <si>
    <t>Oviedo</t>
  </si>
  <si>
    <t>Pache</t>
  </si>
  <si>
    <t>Paredes</t>
  </si>
  <si>
    <t>Enoli</t>
  </si>
  <si>
    <t>Patino</t>
  </si>
  <si>
    <t>Payamps</t>
  </si>
  <si>
    <t>Payton</t>
  </si>
  <si>
    <t>Pearson</t>
  </si>
  <si>
    <t>Angel</t>
  </si>
  <si>
    <t>Cionel</t>
  </si>
  <si>
    <t>Salvador</t>
  </si>
  <si>
    <t>Ponce</t>
  </si>
  <si>
    <t>Poppen</t>
  </si>
  <si>
    <t>Quezada</t>
  </si>
  <si>
    <t>Raley</t>
  </si>
  <si>
    <t>Erasmo</t>
  </si>
  <si>
    <t>Roel</t>
  </si>
  <si>
    <t>Yohan</t>
  </si>
  <si>
    <t>Rasmussen</t>
  </si>
  <si>
    <t>Ravelo</t>
  </si>
  <si>
    <t>Rangel</t>
  </si>
  <si>
    <t>Rea</t>
  </si>
  <si>
    <t>J.T.</t>
  </si>
  <si>
    <t>Reed</t>
  </si>
  <si>
    <t>Refsnyder</t>
  </si>
  <si>
    <t>Rene</t>
  </si>
  <si>
    <t>Joely</t>
  </si>
  <si>
    <t>Nivaldo</t>
  </si>
  <si>
    <t>JoJo</t>
  </si>
  <si>
    <t>Rooker</t>
  </si>
  <si>
    <t>Rosso</t>
  </si>
  <si>
    <t>Ruf</t>
  </si>
  <si>
    <t>Darin</t>
  </si>
  <si>
    <t>Keibert</t>
  </si>
  <si>
    <t>Rusin</t>
  </si>
  <si>
    <t>Sanabria</t>
  </si>
  <si>
    <t>Ali</t>
  </si>
  <si>
    <t>Ricardo</t>
  </si>
  <si>
    <t>Sixto</t>
  </si>
  <si>
    <t>Dennis</t>
  </si>
  <si>
    <t>Santos</t>
  </si>
  <si>
    <t>Sborz</t>
  </si>
  <si>
    <t>Schmidt</t>
  </si>
  <si>
    <t>Schrock</t>
  </si>
  <si>
    <t>Scrubb</t>
  </si>
  <si>
    <t>Andre</t>
  </si>
  <si>
    <t>Sharp</t>
  </si>
  <si>
    <t>Sterling</t>
  </si>
  <si>
    <t>Sherriff</t>
  </si>
  <si>
    <t>Shreve</t>
  </si>
  <si>
    <t>Singer</t>
  </si>
  <si>
    <t>Skubal</t>
  </si>
  <si>
    <t>Tarik</t>
  </si>
  <si>
    <t>Slegers</t>
  </si>
  <si>
    <t>Josh A.</t>
  </si>
  <si>
    <t>Pavin</t>
  </si>
  <si>
    <t>Elliot</t>
  </si>
  <si>
    <t>Speier</t>
  </si>
  <si>
    <t>Gabe</t>
  </si>
  <si>
    <t>Stevenson</t>
  </si>
  <si>
    <t>D.J.</t>
  </si>
  <si>
    <t>Stiever</t>
  </si>
  <si>
    <t>Stubbs</t>
  </si>
  <si>
    <t>Sulser</t>
  </si>
  <si>
    <t>Susac</t>
  </si>
  <si>
    <t>Taveras</t>
  </si>
  <si>
    <t>Leody</t>
  </si>
  <si>
    <t>Michael A.</t>
  </si>
  <si>
    <t>Tyrone</t>
  </si>
  <si>
    <t>Tejeda</t>
  </si>
  <si>
    <t>Thielbar</t>
  </si>
  <si>
    <t>Lane</t>
  </si>
  <si>
    <t>Thompson</t>
  </si>
  <si>
    <t>Topa</t>
  </si>
  <si>
    <t>Torrens</t>
  </si>
  <si>
    <t>Torreyes</t>
  </si>
  <si>
    <t>Triggs</t>
  </si>
  <si>
    <t>Tromp</t>
  </si>
  <si>
    <t>Tsutsugo</t>
  </si>
  <si>
    <t>Yoshitomo</t>
  </si>
  <si>
    <t>Turley</t>
  </si>
  <si>
    <t>Nik</t>
  </si>
  <si>
    <t>Varsho</t>
  </si>
  <si>
    <t>Venditte</t>
  </si>
  <si>
    <t>Vesia</t>
  </si>
  <si>
    <t>Waddell</t>
  </si>
  <si>
    <t>Wahl</t>
  </si>
  <si>
    <t>Taijuan</t>
  </si>
  <si>
    <t>Walton</t>
  </si>
  <si>
    <t>Ward</t>
  </si>
  <si>
    <t>Weems</t>
  </si>
  <si>
    <t>Weigel</t>
  </si>
  <si>
    <t>J.B.</t>
  </si>
  <si>
    <t>Eli</t>
  </si>
  <si>
    <t>Mitchell</t>
  </si>
  <si>
    <t>Whitefield</t>
  </si>
  <si>
    <t>Whitley</t>
  </si>
  <si>
    <t>Kodi</t>
  </si>
  <si>
    <t>Widener</t>
  </si>
  <si>
    <t>Mason</t>
  </si>
  <si>
    <t>Wisdom</t>
  </si>
  <si>
    <t>Woodford</t>
  </si>
  <si>
    <t>Yajure</t>
  </si>
  <si>
    <t>Yamaguchi</t>
  </si>
  <si>
    <t>Shun</t>
  </si>
  <si>
    <t>Huascar</t>
  </si>
  <si>
    <t>Andy</t>
  </si>
  <si>
    <t>Zuber</t>
  </si>
  <si>
    <t>AVE</t>
  </si>
  <si>
    <t>HR/9</t>
  </si>
  <si>
    <t>DH</t>
  </si>
  <si>
    <t>CARD TEAM</t>
  </si>
  <si>
    <t>CURR TEAM</t>
  </si>
  <si>
    <t>Dustin May (P), Jurickson Profar (2B)</t>
  </si>
  <si>
    <t>Stephen Strasburg (P), Cameron Maybin (OF)</t>
  </si>
  <si>
    <t>Adam Duvall (OF)</t>
  </si>
  <si>
    <t>Chad Pinder (OF)</t>
  </si>
  <si>
    <t>Freddy Peralta (P), Tony Watson (P), Logan Webb (P)</t>
  </si>
  <si>
    <t>Hansel Robles (P), Jacob Webb (P), Harold Castro (SS)</t>
  </si>
  <si>
    <t>Cam Bedrosian (P), Erik Swanson (P)</t>
  </si>
  <si>
    <t>Matt Wisler (P), Lou Trivino (P)</t>
  </si>
  <si>
    <t>Alex Gordon (OF)</t>
  </si>
  <si>
    <t>Buck Farmer (P)</t>
  </si>
  <si>
    <t>Hansel Robles (P), Alex Avila (C), Jedd Gyorko (3B)</t>
  </si>
  <si>
    <t xml:space="preserve">Dylan Bundy (P), Emannuel Clase (P), Brian McCann (C) </t>
  </si>
  <si>
    <t>Sean Manea (P)</t>
  </si>
  <si>
    <t>Yandy Diaz (3B/1B)</t>
  </si>
  <si>
    <t>J.B. Wendelken (P)</t>
  </si>
  <si>
    <t>Luis Perdomo (P)</t>
  </si>
  <si>
    <t>Anthony DeSclafini (P), Jacob Webb (P)</t>
  </si>
  <si>
    <t>Robinson Cano (2B), Taylor Clarke (P)</t>
  </si>
  <si>
    <t>Chase Anderson (P), Scott Barlow (P)</t>
  </si>
  <si>
    <t>Rowdy Tellez (1B), Tom Milone (P)</t>
  </si>
  <si>
    <t>Rafael Montero (P)</t>
  </si>
  <si>
    <t>Felipe Vazquez (P)</t>
  </si>
  <si>
    <t>NY Mets</t>
  </si>
  <si>
    <t>Richard Rodriguez (P), Avisail Garcia (OF)</t>
  </si>
  <si>
    <t>Josh Hader (P), Albert Pujols (1B)</t>
  </si>
  <si>
    <t>Mike Fiers (P)</t>
  </si>
  <si>
    <t>Jonathan Schoop (2B)</t>
  </si>
  <si>
    <t>Matt Strahm (P), Alex Avila (C), Jedd Gyorko (1B)</t>
  </si>
  <si>
    <t>Bryan Holoday (C), Daniel Hudson (P), Carson Kelly (C)</t>
  </si>
  <si>
    <t>Christian Yellich (OF), Howie Kendrick (2B), Trevor May (P), Ryne Harper (P), Pedro Strop (P)</t>
  </si>
  <si>
    <t>Whit Merrifield (2B), Kevin Gausman (P), Alex Dickerson (OF), Jose Cisnero (P), Alex Gordon (OF)</t>
  </si>
  <si>
    <t>Will Harris (P)</t>
  </si>
  <si>
    <t>JAM</t>
  </si>
  <si>
    <t>ON</t>
  </si>
  <si>
    <t>OFF</t>
  </si>
  <si>
    <t>ST END</t>
  </si>
  <si>
    <t>REL END</t>
  </si>
  <si>
    <t>TYPE</t>
  </si>
  <si>
    <t>CLUTCH</t>
  </si>
  <si>
    <t>POP vs LHP</t>
  </si>
  <si>
    <t>POP vs RHP</t>
  </si>
  <si>
    <t>ZZZNA</t>
  </si>
  <si>
    <t>Lynn Held</t>
  </si>
  <si>
    <t>Tommy Tuepah</t>
  </si>
  <si>
    <t>Dante Roccasecca</t>
  </si>
  <si>
    <t>d.roccasecca@yahoo.com</t>
  </si>
  <si>
    <t>sinissippikid@gmail.com</t>
  </si>
  <si>
    <t>414-331-8374</t>
  </si>
  <si>
    <t>262-473-6491</t>
  </si>
  <si>
    <t>Teams Listed Below Refer to 2021 Season Franchises</t>
  </si>
  <si>
    <t>Chris Stratton (P), Jon Berti (SS)</t>
  </si>
  <si>
    <t>Cam Bedrosian (P), Austin Barnes (C)</t>
  </si>
  <si>
    <t>David Bote (1B), Joey Wendle (2B)</t>
  </si>
  <si>
    <t>Mark Canha (OF), Trevor May (P)</t>
  </si>
  <si>
    <t>JP Crawford (SS), Dylan Floro (P)</t>
  </si>
  <si>
    <t xml:space="preserve">Wil Myers (OF), Jacob Stallings (C) </t>
  </si>
  <si>
    <t xml:space="preserve">Dylan Bundy (P), Pedro Severino (C) </t>
  </si>
  <si>
    <t>LA Angels</t>
  </si>
  <si>
    <t>Brandon Woodruff (P), Eric Sogard (2B)</t>
  </si>
  <si>
    <t>Jose Berrios (P), Stephen Piscotty (OF)</t>
  </si>
  <si>
    <t>Chris Martin (P)</t>
  </si>
  <si>
    <t>Dave Liefer</t>
  </si>
  <si>
    <t>December 2020</t>
  </si>
  <si>
    <t>January 2021</t>
  </si>
  <si>
    <t>Gil Jackson</t>
  </si>
  <si>
    <t xml:space="preserve">Vacant </t>
  </si>
  <si>
    <t>Los Angeles Dodgers</t>
  </si>
  <si>
    <t>Washington Nationals (Dave L)</t>
  </si>
  <si>
    <t>2020 Season #2 In-Season</t>
  </si>
  <si>
    <t>2020 Season #2 Off-Season</t>
  </si>
  <si>
    <t>Francisco Lindor (SS), Jurickson Profar (2B), Nick Senzel (OF), Matt Andriese (P)</t>
  </si>
  <si>
    <t xml:space="preserve">Dansby Swanson (SS), Devin Williams (P), Pablo Lopez (P), Travis d'Arnaud (C) </t>
  </si>
  <si>
    <t>MMDBL TEAM</t>
  </si>
  <si>
    <t>Randy Dobnak (P), Scott Oberg (P)</t>
  </si>
  <si>
    <t>Cam Bedrosian (P), Rowdy Tellez (1B)</t>
  </si>
  <si>
    <t>Pedro Severino (C), Matt Andriese (P), Antonio Senzatela (P)</t>
  </si>
  <si>
    <t>Kirby Yates (P)</t>
  </si>
  <si>
    <t>Sean Manea (P), Madison Bumgarner (P), Ildemaro Vargas (P)</t>
  </si>
  <si>
    <t>4-SUP</t>
  </si>
  <si>
    <t>Brendan Rodgers (2B)</t>
  </si>
  <si>
    <t>Mitch Keller (P)</t>
  </si>
  <si>
    <t>2-SUP</t>
  </si>
  <si>
    <t>3-SUP</t>
  </si>
  <si>
    <t>NIP</t>
  </si>
  <si>
    <t>OUT</t>
  </si>
  <si>
    <t>Strange-Gordon</t>
  </si>
  <si>
    <t>Joc Pederson (OF)</t>
  </si>
  <si>
    <t>Ryan Jeffers (C)</t>
  </si>
  <si>
    <t>Nicky Lopez (2B)</t>
  </si>
  <si>
    <t>Nick Markakis (OF)</t>
  </si>
  <si>
    <t>Elvis Andrus (SS), Junior Guerra (P)</t>
  </si>
  <si>
    <t>Nicky Lopez(2B), Tony Wolters, (C)</t>
  </si>
  <si>
    <t>POST-DRAFT ADD/DROP</t>
  </si>
  <si>
    <t>ADD</t>
  </si>
  <si>
    <t>DROP</t>
  </si>
  <si>
    <t>Willy Adames (SS), Jon Gray (P)</t>
  </si>
  <si>
    <t>Miguel Sano (1B), Luis Urias (3B)</t>
  </si>
  <si>
    <t>Jurickson Profar (2B), Maikel Franco (3B), Sean Manea (P)</t>
  </si>
  <si>
    <t>Steven Strasburg (P), Brusdar Graterol (P), Freddy Galvis (SS)</t>
  </si>
  <si>
    <t>414-551-7551</t>
  </si>
  <si>
    <t>414-795-4024</t>
  </si>
  <si>
    <t>Jeremy Jeffress (P)</t>
  </si>
  <si>
    <t>Cesar Hernandez (2B)</t>
  </si>
  <si>
    <t>LA Dodgers</t>
  </si>
  <si>
    <t>Eduardo Escobar (3B), Andrew Heaney (P)</t>
  </si>
  <si>
    <t>Jake Cave (OF), Alex Jackson (C)</t>
  </si>
  <si>
    <t>Garrett Cooper (1B)</t>
  </si>
  <si>
    <t>Adbert Alzolay (P)</t>
  </si>
  <si>
    <t>Starling Marte (OF), Austin Barnes (C), A.J. Minter (P)</t>
  </si>
  <si>
    <t>Yoan Moncada (3B), Scott Kingery (CF), Jason Castro (C)</t>
  </si>
  <si>
    <t>Deivi Garcia (P)</t>
  </si>
  <si>
    <t>Jordan Montgomery (P)</t>
  </si>
  <si>
    <t>Robinson Cano (2B), Lance Lynn (P), Wil Myers (OF), Brent Rooker (OF)</t>
  </si>
  <si>
    <t>Mike Yastremski (OF), Luis Arreaz (2B), Seth Lugo (P), Scott Barlow (P)</t>
  </si>
  <si>
    <t>Logan Allen (P)</t>
  </si>
  <si>
    <t>Humberto Castellanos (P)</t>
  </si>
  <si>
    <t>Matt Carpenter (1B)</t>
  </si>
  <si>
    <t>Ryan O'Hearn (1B)</t>
  </si>
  <si>
    <t>Drew Butera (C)</t>
  </si>
  <si>
    <t>Wander Suero (P)</t>
  </si>
  <si>
    <t>Brock Holt (2B)</t>
  </si>
  <si>
    <t>Ross Stripling (P)</t>
  </si>
  <si>
    <t>Jose Quintana (P)</t>
  </si>
  <si>
    <t>Scott Kingery (OF)</t>
  </si>
  <si>
    <t>Kenyan Middleton (P)</t>
  </si>
  <si>
    <t>Justin Topa (P)</t>
  </si>
  <si>
    <t>Magneuris Sierra (OF)</t>
  </si>
  <si>
    <t>Tom Nido (C)</t>
  </si>
  <si>
    <t>Khris Davis (OF)</t>
  </si>
  <si>
    <t>Geoff Hartlieb (P)</t>
  </si>
  <si>
    <t>Tyler Flowers (C)</t>
  </si>
  <si>
    <t>Mike Ford (OF)</t>
  </si>
  <si>
    <t>Tommy LaStella (2B), Ryan Jeffers (C), Jake Fraley (OF)</t>
  </si>
  <si>
    <t>Paul Goldschmidt (1B), A.J. Cole (P), Matt Andriese (P)</t>
  </si>
  <si>
    <t>Steven Matz (P)</t>
  </si>
  <si>
    <t>Ryan Castellani (P)</t>
  </si>
  <si>
    <t>Ian Kennedy (P)</t>
  </si>
  <si>
    <t>Vince Velasquez (P)</t>
  </si>
  <si>
    <t>Nick Nelson (P)</t>
  </si>
  <si>
    <t>Juerys Familia (P)</t>
  </si>
  <si>
    <t>Monte Harrison (OF)</t>
  </si>
  <si>
    <t>Tyler Naquin (OF)</t>
  </si>
  <si>
    <t>Humberto Mejia (OF)</t>
  </si>
  <si>
    <t>Tyler Zuber (P)</t>
  </si>
  <si>
    <t>Alex Avila (C)</t>
  </si>
  <si>
    <t>Wade Miley (P)</t>
  </si>
  <si>
    <t>Elias Diaz (C)</t>
  </si>
  <si>
    <t>Ehire Adrianza (2B)</t>
  </si>
  <si>
    <t>Matt Beaty (1B)</t>
  </si>
  <si>
    <t>Howie Kendrick (2B)</t>
  </si>
  <si>
    <t>Ryne Stanek (P)</t>
  </si>
  <si>
    <t>Connor Menez (P)</t>
  </si>
  <si>
    <t>Cole Sulser (P)</t>
  </si>
  <si>
    <t>Rangel Ravelo (OF)</t>
  </si>
  <si>
    <t>Carlos Hernandez (P)</t>
  </si>
  <si>
    <t>Hunter Renfroe (OF)</t>
  </si>
  <si>
    <t>LaMonte Wade (OF)</t>
  </si>
  <si>
    <t>Sam Coonrod (P)</t>
  </si>
  <si>
    <t>Lane Thomas (OF)</t>
  </si>
  <si>
    <t>Jeff Hoffman (P)</t>
  </si>
  <si>
    <t>Luis Guillorme (3B)</t>
  </si>
  <si>
    <t>Josh Donaldson (3B)</t>
  </si>
  <si>
    <t>Corey Dickerson (OF)</t>
  </si>
  <si>
    <t>Leury Garcia (SS)</t>
  </si>
  <si>
    <t>Zach Plesac (P), Tanner Houck (P), Tanner Rainey (P), Avisail Garcia (OF)</t>
  </si>
  <si>
    <t>Sonny Gray (P), Steven Brault (P), Lou Trivino (P), Kevin Pillar (OF)</t>
  </si>
  <si>
    <t>Adbert Alzolay (P), Ian Kennedy (P)</t>
  </si>
  <si>
    <t>Kyle Hendricks (P), Caleb Smith (P)</t>
  </si>
  <si>
    <t>Dylan Bundy (P), Jake Arrietta (P)</t>
  </si>
  <si>
    <t>Craig Kimbrel (P), Jordan Montgomery (P)</t>
  </si>
  <si>
    <t>Mark Canha (OF)</t>
  </si>
  <si>
    <t>Tyler O'Neill (OF)</t>
  </si>
  <si>
    <t>Elisier Hernandez (P)</t>
  </si>
  <si>
    <t>Matt Wisler (P)</t>
  </si>
  <si>
    <t>Austin Hayes (OF), C.J. Cron (1B), Dan Winkler (P), Kyle Finnegan (P)</t>
  </si>
  <si>
    <t>Keith Moreland (1B), Maikel Franco (3B), Framber Valdez (P), Darren O'Day (P)</t>
  </si>
  <si>
    <t>Nathan Eovaldi (P), J.D. Martinez (OF)</t>
  </si>
  <si>
    <t>Kenta Maeda (P), Jordan Weems (P)</t>
  </si>
  <si>
    <t>Daniel Bard (P), Gregory Polanco (OF)</t>
  </si>
  <si>
    <t>Craig Stammen (P), Lorenzo Cain (OF)</t>
  </si>
  <si>
    <t>Josh Naylor (OF)</t>
  </si>
  <si>
    <t>Andrew Knizer (C)</t>
  </si>
  <si>
    <t>Edwin Diaz (P), Sandy Leon (C)</t>
  </si>
  <si>
    <t>Joey Bart (C), Felix Pena (P)</t>
  </si>
  <si>
    <t>Drew Rasmussen (P), Jason Castro (C)</t>
  </si>
  <si>
    <t>Bryse Wilson (P), Ryan Jeffers (C)</t>
  </si>
  <si>
    <t>2021 Season Off-Season</t>
  </si>
  <si>
    <t>August 2021</t>
  </si>
  <si>
    <t>Cincinnatti Reds</t>
  </si>
  <si>
    <t>Mike Coyne</t>
  </si>
  <si>
    <t>Teams Listed Below Refer to 2022 Season Franchises</t>
  </si>
  <si>
    <t>Madison Bumgarner (P), Yandy Diaz (3B)</t>
  </si>
  <si>
    <t>Jonathan Schoop (2B), Jace Peterson (2B)</t>
  </si>
  <si>
    <t>Seattle Mariners</t>
  </si>
  <si>
    <t>September 2021</t>
  </si>
  <si>
    <t>Howie Magner</t>
  </si>
  <si>
    <t>Yoan Moncada (3B), Sonny Gray (P), David Fletcher (2B)</t>
  </si>
  <si>
    <t>Jose Ramirez (3B), Antonio Senzatela (P), Dylan Floro (P)</t>
  </si>
  <si>
    <t>Dean Kremer (P), Mike Minor (P), Tyler Wade (SS), 1st Round Pick</t>
  </si>
  <si>
    <t>Anthony DeSclafani (P), Scott Barlow (P), Joc Pederson, 2nd Round Pick</t>
  </si>
  <si>
    <t>SF (via CHW)</t>
  </si>
  <si>
    <t>CHW (via SF)</t>
  </si>
  <si>
    <t>ID</t>
  </si>
  <si>
    <t>BB/9</t>
  </si>
  <si>
    <t>xFIP</t>
  </si>
  <si>
    <t>Neftali</t>
  </si>
  <si>
    <t>Bush</t>
  </si>
  <si>
    <t>KCR</t>
  </si>
  <si>
    <t>WSN</t>
  </si>
  <si>
    <t>SDP</t>
  </si>
  <si>
    <t>Lobaton</t>
  </si>
  <si>
    <t>Lowrie</t>
  </si>
  <si>
    <t>Jed</t>
  </si>
  <si>
    <t>Kazmir</t>
  </si>
  <si>
    <t>SFG</t>
  </si>
  <si>
    <t>TBR</t>
  </si>
  <si>
    <t>Souza Jr.</t>
  </si>
  <si>
    <t>Alcides</t>
  </si>
  <si>
    <t>Campbell</t>
  </si>
  <si>
    <t>Dickson</t>
  </si>
  <si>
    <t>Guilmet</t>
  </si>
  <si>
    <t>Preston</t>
  </si>
  <si>
    <t>Kazmar</t>
  </si>
  <si>
    <t>Swarzak</t>
  </si>
  <si>
    <t>Wily</t>
  </si>
  <si>
    <t>d'Arnaud</t>
  </si>
  <si>
    <t>Albers</t>
  </si>
  <si>
    <t>Luetge</t>
  </si>
  <si>
    <t>Axford</t>
  </si>
  <si>
    <t>Lobstein</t>
  </si>
  <si>
    <t>Rosscup</t>
  </si>
  <si>
    <t>LeMahieu</t>
  </si>
  <si>
    <t>Trayce</t>
  </si>
  <si>
    <t>Krol</t>
  </si>
  <si>
    <t>Barreda</t>
  </si>
  <si>
    <t>Shelby</t>
  </si>
  <si>
    <t>Northcraft</t>
  </si>
  <si>
    <t>Ortega</t>
  </si>
  <si>
    <t>Minaya</t>
  </si>
  <si>
    <t>Tovar</t>
  </si>
  <si>
    <t>Wilfredo</t>
  </si>
  <si>
    <t>Petricka</t>
  </si>
  <si>
    <t>Bellatti</t>
  </si>
  <si>
    <t>LaMarre</t>
  </si>
  <si>
    <t>Hutchison</t>
  </si>
  <si>
    <t>Alaniz</t>
  </si>
  <si>
    <t>R.J.</t>
  </si>
  <si>
    <t>Hoying</t>
  </si>
  <si>
    <t>deGrom</t>
  </si>
  <si>
    <t>Rowen</t>
  </si>
  <si>
    <t>Jannis</t>
  </si>
  <si>
    <t>Nolin</t>
  </si>
  <si>
    <t>DeShields</t>
  </si>
  <si>
    <t>Odubel</t>
  </si>
  <si>
    <t>Henry</t>
  </si>
  <si>
    <t>Baldonado</t>
  </si>
  <si>
    <t>Martini</t>
  </si>
  <si>
    <t>Hager</t>
  </si>
  <si>
    <t>Quackenbush</t>
  </si>
  <si>
    <t>Patton</t>
  </si>
  <si>
    <t>Motter</t>
  </si>
  <si>
    <t>Wright Jr.</t>
  </si>
  <si>
    <t>Valera</t>
  </si>
  <si>
    <t>Breyvic</t>
  </si>
  <si>
    <t>Burns</t>
  </si>
  <si>
    <t>Bradley Jr.</t>
  </si>
  <si>
    <t>Andreoli</t>
  </si>
  <si>
    <t>Guduan</t>
  </si>
  <si>
    <t>Reymin</t>
  </si>
  <si>
    <t>Law</t>
  </si>
  <si>
    <t>Robel</t>
  </si>
  <si>
    <t>Head</t>
  </si>
  <si>
    <t>Louis</t>
  </si>
  <si>
    <t>Marrero</t>
  </si>
  <si>
    <t>Deven</t>
  </si>
  <si>
    <t>Sampson</t>
  </si>
  <si>
    <t>Maile</t>
  </si>
  <si>
    <t>Okert</t>
  </si>
  <si>
    <t>Morimando</t>
  </si>
  <si>
    <t>Edwards Jr.</t>
  </si>
  <si>
    <t>Cotton</t>
  </si>
  <si>
    <t>Jharel</t>
  </si>
  <si>
    <t>Faria</t>
  </si>
  <si>
    <t>Krehbiel</t>
  </si>
  <si>
    <t>Barraclough</t>
  </si>
  <si>
    <t>Chargois</t>
  </si>
  <si>
    <t>JT</t>
  </si>
  <si>
    <t>Flexen</t>
  </si>
  <si>
    <t>Kivlehan</t>
  </si>
  <si>
    <t>Enns</t>
  </si>
  <si>
    <t>Almora Jr.</t>
  </si>
  <si>
    <t>McCullers Jr.</t>
  </si>
  <si>
    <t>Conley</t>
  </si>
  <si>
    <t>Camarena</t>
  </si>
  <si>
    <t>Moroff</t>
  </si>
  <si>
    <t>Rivas</t>
  </si>
  <si>
    <t>Webster</t>
  </si>
  <si>
    <t>Konner</t>
  </si>
  <si>
    <t>Underwood Jr.</t>
  </si>
  <si>
    <t>Moll</t>
  </si>
  <si>
    <t>De Jong</t>
  </si>
  <si>
    <t>Dom</t>
  </si>
  <si>
    <t>Sherfy</t>
  </si>
  <si>
    <t>Jimmie</t>
  </si>
  <si>
    <t>Wynns</t>
  </si>
  <si>
    <t>Pruitt</t>
  </si>
  <si>
    <t>Schwindel</t>
  </si>
  <si>
    <t>Frank</t>
  </si>
  <si>
    <t>De Leon</t>
  </si>
  <si>
    <t>Gonsalves</t>
  </si>
  <si>
    <t>Kohl</t>
  </si>
  <si>
    <t>Yefry</t>
  </si>
  <si>
    <t>Daza</t>
  </si>
  <si>
    <t>Yonathan</t>
  </si>
  <si>
    <t>Godoy</t>
  </si>
  <si>
    <t>Emanuel</t>
  </si>
  <si>
    <t>Kent</t>
  </si>
  <si>
    <t>Bostick</t>
  </si>
  <si>
    <t>Akeem</t>
  </si>
  <si>
    <t>Kean</t>
  </si>
  <si>
    <t>Stevie</t>
  </si>
  <si>
    <t>Gushue</t>
  </si>
  <si>
    <t>Ponce de Leon</t>
  </si>
  <si>
    <t>Ellis</t>
  </si>
  <si>
    <t>Leyba</t>
  </si>
  <si>
    <t>Fargas</t>
  </si>
  <si>
    <t>Johneshwy</t>
  </si>
  <si>
    <t>Honeywell</t>
  </si>
  <si>
    <t>Knight</t>
  </si>
  <si>
    <t>Dusten</t>
  </si>
  <si>
    <t>Long Jr.</t>
  </si>
  <si>
    <t>Padlo</t>
  </si>
  <si>
    <t>Vosler</t>
  </si>
  <si>
    <t>Nittoli</t>
  </si>
  <si>
    <t>Vinny</t>
  </si>
  <si>
    <t>Joshua</t>
  </si>
  <si>
    <t>Aramis</t>
  </si>
  <si>
    <t>Chadwick</t>
  </si>
  <si>
    <t>Jewell</t>
  </si>
  <si>
    <t>Hildenberger</t>
  </si>
  <si>
    <t>Jefry</t>
  </si>
  <si>
    <t>Sosa</t>
  </si>
  <si>
    <t>Edmundo</t>
  </si>
  <si>
    <t>Acevedo</t>
  </si>
  <si>
    <t>Kopech</t>
  </si>
  <si>
    <t>Steele</t>
  </si>
  <si>
    <t>Paulino</t>
  </si>
  <si>
    <t>Siri</t>
  </si>
  <si>
    <t>Stokes Jr.</t>
  </si>
  <si>
    <t>Troy</t>
  </si>
  <si>
    <t>Watkins</t>
  </si>
  <si>
    <t>Spenser</t>
  </si>
  <si>
    <t>Burr</t>
  </si>
  <si>
    <t>Diplan</t>
  </si>
  <si>
    <t>Marcos</t>
  </si>
  <si>
    <t>Lawrence</t>
  </si>
  <si>
    <t>Garza</t>
  </si>
  <si>
    <t>Ralph</t>
  </si>
  <si>
    <t>Megill</t>
  </si>
  <si>
    <t>Bolt</t>
  </si>
  <si>
    <t>Skye</t>
  </si>
  <si>
    <t>Koerner</t>
  </si>
  <si>
    <t>Brody</t>
  </si>
  <si>
    <t>Brentz</t>
  </si>
  <si>
    <t>Zamora</t>
  </si>
  <si>
    <t>Reetz</t>
  </si>
  <si>
    <t>Jakson</t>
  </si>
  <si>
    <t>Saucedo</t>
  </si>
  <si>
    <t>Tayler</t>
  </si>
  <si>
    <t>Nevin</t>
  </si>
  <si>
    <t>Gilbert</t>
  </si>
  <si>
    <t>Hoy</t>
  </si>
  <si>
    <t>Wade Jr.</t>
  </si>
  <si>
    <t>LaMonte</t>
  </si>
  <si>
    <t>Ka'ai</t>
  </si>
  <si>
    <t>Flaa</t>
  </si>
  <si>
    <t>Mazeika</t>
  </si>
  <si>
    <t>Warren</t>
  </si>
  <si>
    <t>Art</t>
  </si>
  <si>
    <t>Hanhold</t>
  </si>
  <si>
    <t>Overton</t>
  </si>
  <si>
    <t>Effross</t>
  </si>
  <si>
    <t>De Los Santos</t>
  </si>
  <si>
    <t>Enyel</t>
  </si>
  <si>
    <t>Amburgey</t>
  </si>
  <si>
    <t>Higgins</t>
  </si>
  <si>
    <t>P.J.</t>
  </si>
  <si>
    <t>Spitzbarth</t>
  </si>
  <si>
    <t>Shea</t>
  </si>
  <si>
    <t>Gittens</t>
  </si>
  <si>
    <t>Hentges</t>
  </si>
  <si>
    <t>Poteet</t>
  </si>
  <si>
    <t>Del Pozo</t>
  </si>
  <si>
    <t>Steckenrider</t>
  </si>
  <si>
    <t>Ibanez</t>
  </si>
  <si>
    <t>Pozo</t>
  </si>
  <si>
    <t>Yohel</t>
  </si>
  <si>
    <t>Terry</t>
  </si>
  <si>
    <t>Curtis</t>
  </si>
  <si>
    <t>Zavala</t>
  </si>
  <si>
    <t>Seby</t>
  </si>
  <si>
    <t>Nance</t>
  </si>
  <si>
    <t>Snead</t>
  </si>
  <si>
    <t>Sittinger</t>
  </si>
  <si>
    <t>Brandyn</t>
  </si>
  <si>
    <t>Rucker</t>
  </si>
  <si>
    <t>De Goti</t>
  </si>
  <si>
    <t>Hartman</t>
  </si>
  <si>
    <t>Vasquez</t>
  </si>
  <si>
    <t>Raynel</t>
  </si>
  <si>
    <t>Friedl</t>
  </si>
  <si>
    <t>Robson</t>
  </si>
  <si>
    <t>Foley</t>
  </si>
  <si>
    <t>Hendrix</t>
  </si>
  <si>
    <t>Nogosek</t>
  </si>
  <si>
    <t>Hammer</t>
  </si>
  <si>
    <t>Flores Jr.</t>
  </si>
  <si>
    <t>Short</t>
  </si>
  <si>
    <t>McCormick</t>
  </si>
  <si>
    <t>Chas</t>
  </si>
  <si>
    <t>De La Cruz</t>
  </si>
  <si>
    <t>Otto</t>
  </si>
  <si>
    <t>Barrera</t>
  </si>
  <si>
    <t>Kruger</t>
  </si>
  <si>
    <t>Reks</t>
  </si>
  <si>
    <t>Seabold</t>
  </si>
  <si>
    <t>Dawson</t>
  </si>
  <si>
    <t>Ronnie</t>
  </si>
  <si>
    <t>Bender</t>
  </si>
  <si>
    <t>Vest</t>
  </si>
  <si>
    <t>Baker</t>
  </si>
  <si>
    <t>Palacios</t>
  </si>
  <si>
    <t>Wells</t>
  </si>
  <si>
    <t>Carlton</t>
  </si>
  <si>
    <t>Deichmann</t>
  </si>
  <si>
    <t>Klobosits</t>
  </si>
  <si>
    <t>Lange</t>
  </si>
  <si>
    <t>Sheets</t>
  </si>
  <si>
    <t>Santillan</t>
  </si>
  <si>
    <t>McKenna</t>
  </si>
  <si>
    <t>Stephan</t>
  </si>
  <si>
    <t>Lee</t>
  </si>
  <si>
    <t>Khalil</t>
  </si>
  <si>
    <t>Trammell</t>
  </si>
  <si>
    <t>Welker</t>
  </si>
  <si>
    <t>Colton</t>
  </si>
  <si>
    <t>Tres</t>
  </si>
  <si>
    <t>Owen</t>
  </si>
  <si>
    <t>McCaughan</t>
  </si>
  <si>
    <t>Guenther</t>
  </si>
  <si>
    <t>Trejo</t>
  </si>
  <si>
    <t>Alan</t>
  </si>
  <si>
    <t>Ort</t>
  </si>
  <si>
    <t>Kaleb</t>
  </si>
  <si>
    <t>Falter</t>
  </si>
  <si>
    <t>Muller</t>
  </si>
  <si>
    <t>Tice</t>
  </si>
  <si>
    <t>Pop</t>
  </si>
  <si>
    <t>Whitlock</t>
  </si>
  <si>
    <t>Bowden</t>
  </si>
  <si>
    <t>Marsh</t>
  </si>
  <si>
    <t>Baumann</t>
  </si>
  <si>
    <t>Yennsy</t>
  </si>
  <si>
    <t>Celestino</t>
  </si>
  <si>
    <t>Gilberto</t>
  </si>
  <si>
    <t>Ivey</t>
  </si>
  <si>
    <t>Lowther</t>
  </si>
  <si>
    <t>Jax</t>
  </si>
  <si>
    <t>Feliciano</t>
  </si>
  <si>
    <t>Mario</t>
  </si>
  <si>
    <t>Abbott</t>
  </si>
  <si>
    <t>Rortvedt</t>
  </si>
  <si>
    <t>Jhonathan</t>
  </si>
  <si>
    <t>Meyers</t>
  </si>
  <si>
    <t>Bettinger</t>
  </si>
  <si>
    <t>Fairchild</t>
  </si>
  <si>
    <t>Stuart</t>
  </si>
  <si>
    <t>Kirilloff</t>
  </si>
  <si>
    <t>Clement</t>
  </si>
  <si>
    <t>Ernie</t>
  </si>
  <si>
    <t>Manning</t>
  </si>
  <si>
    <t>Mattson</t>
  </si>
  <si>
    <t>Madero</t>
  </si>
  <si>
    <t>Jovani</t>
  </si>
  <si>
    <t>Jazz</t>
  </si>
  <si>
    <t>Solomon</t>
  </si>
  <si>
    <t>Bukauskas</t>
  </si>
  <si>
    <t>Beer</t>
  </si>
  <si>
    <t>Hurst</t>
  </si>
  <si>
    <t>Sandlin</t>
  </si>
  <si>
    <t>Kutter</t>
  </si>
  <si>
    <t>Brujan</t>
  </si>
  <si>
    <t>Vidal</t>
  </si>
  <si>
    <t>Uceta</t>
  </si>
  <si>
    <t>Cristopher</t>
  </si>
  <si>
    <t>Bazardo</t>
  </si>
  <si>
    <t>Eduard</t>
  </si>
  <si>
    <t>Gil</t>
  </si>
  <si>
    <t>Szapucki</t>
  </si>
  <si>
    <t>Alejo</t>
  </si>
  <si>
    <t>Darien</t>
  </si>
  <si>
    <t>Ober</t>
  </si>
  <si>
    <t>Gilbreath</t>
  </si>
  <si>
    <t>Latz</t>
  </si>
  <si>
    <t>Tylor</t>
  </si>
  <si>
    <t>Feltner</t>
  </si>
  <si>
    <t>Nootbaar</t>
  </si>
  <si>
    <t>Lars</t>
  </si>
  <si>
    <t>McClanahan</t>
  </si>
  <si>
    <t>Larnach</t>
  </si>
  <si>
    <t>India</t>
  </si>
  <si>
    <t>Raleigh</t>
  </si>
  <si>
    <t>Lynch</t>
  </si>
  <si>
    <t>Fortes</t>
  </si>
  <si>
    <t>Knehr</t>
  </si>
  <si>
    <t>Reiss</t>
  </si>
  <si>
    <t>Kowar</t>
  </si>
  <si>
    <t>Vierling</t>
  </si>
  <si>
    <t>Rivas III</t>
  </si>
  <si>
    <t>Alfonso</t>
  </si>
  <si>
    <t>Romy</t>
  </si>
  <si>
    <t>Isbel</t>
  </si>
  <si>
    <t>Cousins</t>
  </si>
  <si>
    <t>Peguero</t>
  </si>
  <si>
    <t>Kervin</t>
  </si>
  <si>
    <t>Rivero</t>
  </si>
  <si>
    <t>Sebastian</t>
  </si>
  <si>
    <t>Rodolfo</t>
  </si>
  <si>
    <t>Doval</t>
  </si>
  <si>
    <t>Camilo</t>
  </si>
  <si>
    <t>Vilade</t>
  </si>
  <si>
    <t>Baddoo</t>
  </si>
  <si>
    <t>Akil</t>
  </si>
  <si>
    <t>Kranick</t>
  </si>
  <si>
    <t>Sceroler</t>
  </si>
  <si>
    <t>Mac</t>
  </si>
  <si>
    <t>Heasley</t>
  </si>
  <si>
    <t>Burger</t>
  </si>
  <si>
    <t>Alexy</t>
  </si>
  <si>
    <t>Ridings</t>
  </si>
  <si>
    <t>Walls</t>
  </si>
  <si>
    <t>Kelenic</t>
  </si>
  <si>
    <t>Jarred</t>
  </si>
  <si>
    <t>Geraldo</t>
  </si>
  <si>
    <t>Marcano</t>
  </si>
  <si>
    <t>Tucupita</t>
  </si>
  <si>
    <t>Naughton</t>
  </si>
  <si>
    <t>Packy</t>
  </si>
  <si>
    <t>Junk</t>
  </si>
  <si>
    <t>Janson</t>
  </si>
  <si>
    <t>Damon</t>
  </si>
  <si>
    <t>Barrero</t>
  </si>
  <si>
    <t>Snyder</t>
  </si>
  <si>
    <t>Ashby</t>
  </si>
  <si>
    <t>Dorow</t>
  </si>
  <si>
    <t>Bruihl</t>
  </si>
  <si>
    <t>Weathers</t>
  </si>
  <si>
    <t>Allgeyer</t>
  </si>
  <si>
    <t>Josiah</t>
  </si>
  <si>
    <t>Duran</t>
  </si>
  <si>
    <t>Jarren</t>
  </si>
  <si>
    <t>Wantz</t>
  </si>
  <si>
    <t>Criswell</t>
  </si>
  <si>
    <t>Vaughn</t>
  </si>
  <si>
    <t>Manoah</t>
  </si>
  <si>
    <t>Alek</t>
  </si>
  <si>
    <t>Yoshi</t>
  </si>
  <si>
    <t>Detmers</t>
  </si>
  <si>
    <t>Reid</t>
  </si>
  <si>
    <t>Arihara</t>
  </si>
  <si>
    <t>Kohei</t>
  </si>
  <si>
    <t>Ha-seong</t>
  </si>
  <si>
    <t>Yang</t>
  </si>
  <si>
    <t>Hyeon-jong</t>
  </si>
  <si>
    <t>Sawamura</t>
  </si>
  <si>
    <t>Hirokazu</t>
  </si>
  <si>
    <t>REL APP</t>
  </si>
  <si>
    <t>ROSTERED</t>
  </si>
  <si>
    <t>ROS</t>
  </si>
  <si>
    <t>Seattle</t>
  </si>
  <si>
    <t>Cedric Mullins (OF), Hanser Alberto (2B), Jason Kipnis (2B)</t>
  </si>
  <si>
    <t>Lucas Giolito (P), Donovan Solano (2B), Kyle Schwarber (OF)</t>
  </si>
  <si>
    <t>B</t>
  </si>
  <si>
    <t>TH</t>
  </si>
  <si>
    <t>AB</t>
  </si>
  <si>
    <t>H</t>
  </si>
  <si>
    <t>RBI</t>
  </si>
  <si>
    <t>BB</t>
  </si>
  <si>
    <t>IBB</t>
  </si>
  <si>
    <t>SO</t>
  </si>
  <si>
    <t>SH</t>
  </si>
  <si>
    <t>DP</t>
  </si>
  <si>
    <t>BB%</t>
  </si>
  <si>
    <t>K%</t>
  </si>
  <si>
    <t>BABIP</t>
  </si>
  <si>
    <t>AVG</t>
  </si>
  <si>
    <t>ISO</t>
  </si>
  <si>
    <t>wOBA</t>
  </si>
  <si>
    <t>wRC+</t>
  </si>
  <si>
    <t>BsR</t>
  </si>
  <si>
    <t>oWAR</t>
  </si>
  <si>
    <t>dWAR</t>
  </si>
  <si>
    <t>tWAR</t>
  </si>
  <si>
    <t>W</t>
  </si>
  <si>
    <t>SV</t>
  </si>
  <si>
    <t>CG</t>
  </si>
  <si>
    <t>TBF</t>
  </si>
  <si>
    <t>ER</t>
  </si>
  <si>
    <t>WP</t>
  </si>
  <si>
    <t>BK</t>
  </si>
  <si>
    <t>GB%</t>
  </si>
  <si>
    <t>ERA</t>
  </si>
  <si>
    <t>xERA</t>
  </si>
  <si>
    <t>FIP</t>
  </si>
  <si>
    <t>SIERA</t>
  </si>
  <si>
    <t>pWAR</t>
  </si>
  <si>
    <t>Kozma</t>
  </si>
  <si>
    <t>Ladendorf</t>
  </si>
  <si>
    <t>Gose</t>
  </si>
  <si>
    <t>Ciuffo</t>
  </si>
  <si>
    <t>Park</t>
  </si>
  <si>
    <t>Giambrone</t>
  </si>
  <si>
    <t>Sanmartin</t>
  </si>
  <si>
    <t>Reiver</t>
  </si>
  <si>
    <t>Jhon</t>
  </si>
  <si>
    <t>Dohy</t>
  </si>
  <si>
    <t>O'Brien</t>
  </si>
  <si>
    <t>Moreta</t>
  </si>
  <si>
    <t>Dauri</t>
  </si>
  <si>
    <t>Payne</t>
  </si>
  <si>
    <t>Oneil</t>
  </si>
  <si>
    <t>Frias</t>
  </si>
  <si>
    <t>Crouse</t>
  </si>
  <si>
    <t>Hans</t>
  </si>
  <si>
    <t>Baz</t>
  </si>
  <si>
    <t>Coleman</t>
  </si>
  <si>
    <t>Zerpa</t>
  </si>
  <si>
    <t>Roansy</t>
  </si>
  <si>
    <t>Adon</t>
  </si>
  <si>
    <t>Joan</t>
  </si>
  <si>
    <t>Strider</t>
  </si>
  <si>
    <t>HB</t>
  </si>
  <si>
    <t>DUR</t>
  </si>
  <si>
    <t>TEAM WAR</t>
  </si>
  <si>
    <t>HR %</t>
  </si>
  <si>
    <t>Statistics Glossary</t>
  </si>
  <si>
    <t>Offensive:</t>
  </si>
  <si>
    <t>Games played</t>
  </si>
  <si>
    <t>Plate appearances</t>
  </si>
  <si>
    <t>At-bats</t>
  </si>
  <si>
    <t>Hits</t>
  </si>
  <si>
    <t>Doubles</t>
  </si>
  <si>
    <t>Triples</t>
  </si>
  <si>
    <t>Homeruns</t>
  </si>
  <si>
    <t>Runs</t>
  </si>
  <si>
    <t>Runs Batted In</t>
  </si>
  <si>
    <t>Stolen bases</t>
  </si>
  <si>
    <t>Strikeouts</t>
  </si>
  <si>
    <t xml:space="preserve">HB </t>
  </si>
  <si>
    <t>Hit by pitch</t>
  </si>
  <si>
    <t>Sacrifice hit</t>
  </si>
  <si>
    <t>Sacrifice fly</t>
  </si>
  <si>
    <t>Ground into double play</t>
  </si>
  <si>
    <t>% of plate appearances batter was walked</t>
  </si>
  <si>
    <t>% of plate appearances batter struck out</t>
  </si>
  <si>
    <t>Batting average on balls in play</t>
  </si>
  <si>
    <t>Batting average</t>
  </si>
  <si>
    <t>On base percentage</t>
  </si>
  <si>
    <t>Slugging percentage</t>
  </si>
  <si>
    <t>OBP + SLG</t>
  </si>
  <si>
    <t>Isolated power</t>
  </si>
  <si>
    <t>weighted on-base average</t>
  </si>
  <si>
    <t>Weighted runs created plus</t>
  </si>
  <si>
    <t>Base running runs above average</t>
  </si>
  <si>
    <t>Offense-only component of Wins Above Replacement</t>
  </si>
  <si>
    <t>Defensive:</t>
  </si>
  <si>
    <t>Games played at pitcher</t>
  </si>
  <si>
    <t>Games played at catcher</t>
  </si>
  <si>
    <t>Games played at second base</t>
  </si>
  <si>
    <t>Games played at third base</t>
  </si>
  <si>
    <t>Games played at shortstop</t>
  </si>
  <si>
    <t>Total Wins Above Replacement incorporating offense and defense</t>
  </si>
  <si>
    <t>Pitching:</t>
  </si>
  <si>
    <t>Wins</t>
  </si>
  <si>
    <t>Losses</t>
  </si>
  <si>
    <t>Saves</t>
  </si>
  <si>
    <t>Games</t>
  </si>
  <si>
    <t>Games started</t>
  </si>
  <si>
    <t>Complete games</t>
  </si>
  <si>
    <t>Innings pitched</t>
  </si>
  <si>
    <t>Total batters faced</t>
  </si>
  <si>
    <t>Hits allowed</t>
  </si>
  <si>
    <t>Runs allowed</t>
  </si>
  <si>
    <t>Earned runs allowed</t>
  </si>
  <si>
    <t>Homeruns allowed</t>
  </si>
  <si>
    <t>Intentional bases on balls</t>
  </si>
  <si>
    <t>Bases on balls</t>
  </si>
  <si>
    <t>Bases on Balls</t>
  </si>
  <si>
    <t>Intentional Bases on Balls</t>
  </si>
  <si>
    <t>Hit batters</t>
  </si>
  <si>
    <t>Wild pitches</t>
  </si>
  <si>
    <t>Balks</t>
  </si>
  <si>
    <t>Strikeouts per 9 innings</t>
  </si>
  <si>
    <t>Bases on balls per 9 innings</t>
  </si>
  <si>
    <t>Homeruns per 9 innings</t>
  </si>
  <si>
    <t>Walks and Hits per Inning Pitched</t>
  </si>
  <si>
    <t>Opponent batting average against</t>
  </si>
  <si>
    <t>Grounball percentage</t>
  </si>
  <si>
    <t>Earned Run Average</t>
  </si>
  <si>
    <t>Expected Earned Run Average</t>
  </si>
  <si>
    <t>Fielding Independent Pitching</t>
  </si>
  <si>
    <t>Expected Fielding Independent Pitching</t>
  </si>
  <si>
    <t>Skill-Interactive ERA</t>
  </si>
  <si>
    <t>Pitching-only component of Wins Above Replacement</t>
  </si>
  <si>
    <t>https://library.fangraphs.com/getting-started/</t>
  </si>
  <si>
    <t>For more detail visit Fangraphs:</t>
  </si>
  <si>
    <t>Other:</t>
  </si>
  <si>
    <t>The sum of tWAR and pWAR (an MMDBL-only metric)</t>
  </si>
  <si>
    <t>Dynasty League Ratings:</t>
  </si>
  <si>
    <t>Starter endurance, expressed as batters faced</t>
  </si>
  <si>
    <t>Reliever endurance, expressed as batters faced</t>
  </si>
  <si>
    <t>Durability</t>
  </si>
  <si>
    <t>JAM rating and JAM+</t>
  </si>
  <si>
    <t>ON rating, reducing homers with runners on</t>
  </si>
  <si>
    <t>OFF rating, reducing occurrence of walking the leadoff hitter</t>
  </si>
  <si>
    <t>Hitter power rating vs left-handed pitchers</t>
  </si>
  <si>
    <t>Hitter power rating vs right-handed pitchers</t>
  </si>
  <si>
    <t>Type of hitter, such as pull or spray</t>
  </si>
  <si>
    <t>Indicates if player has a CLUTCH hitting rating</t>
  </si>
  <si>
    <t>Player Information:</t>
  </si>
  <si>
    <t>MMDBL team the player is currently on</t>
  </si>
  <si>
    <t>The MLB team the player is currently on</t>
  </si>
  <si>
    <t>The MLB team represented on the players Dynasty League Baseball card for the current season</t>
  </si>
  <si>
    <t>Player's last name</t>
  </si>
  <si>
    <t>Player's first name</t>
  </si>
  <si>
    <t>Age of player as of the last day of the current MLB season</t>
  </si>
  <si>
    <t>Handedness of batters</t>
  </si>
  <si>
    <t>Handedness of pitchers</t>
  </si>
  <si>
    <t>Josh Rojas (2B)</t>
  </si>
  <si>
    <t>Dakota Hudson (P)</t>
  </si>
  <si>
    <t>Lou Trivino (P)</t>
  </si>
  <si>
    <t>Jonah Heim (C), Seth Lugo (P)</t>
  </si>
  <si>
    <t>Jorge Alfaro (C), Dinelson Lamet (P)</t>
  </si>
  <si>
    <t>Nate Lowe (1B), Felix Pena (P), Brock Holt (2B)</t>
  </si>
  <si>
    <t>Miguel Sano (1B), Pete Fairbanks (P), Chris Stratton (P)</t>
  </si>
  <si>
    <t>Tyler Mahle (P), Matt Joyce (OF)</t>
  </si>
  <si>
    <t>Richard Rodriguez (P), Colin Moran (1B)</t>
  </si>
  <si>
    <t>HIT TYPE</t>
  </si>
  <si>
    <t>Clutch</t>
  </si>
  <si>
    <t>Tanner Houck (P), Matthew Boyd (P)</t>
  </si>
  <si>
    <t>Ji-Man Choi (1B), Brett Phillips (OF)</t>
  </si>
  <si>
    <t>Michael Conforto (OF)</t>
  </si>
  <si>
    <t>Charlie Blackmon (OF)</t>
  </si>
  <si>
    <t>SEA (via TEX)</t>
  </si>
  <si>
    <t>Jeff McNeil (OF), Jose Urquidy (P), 1st Round Pick</t>
  </si>
  <si>
    <t>Walker Buehler (P), Jeff Mathis (C), Taylor Widener (P)</t>
  </si>
  <si>
    <t>Nelson Cruz (1B)</t>
  </si>
  <si>
    <t>Marco Gonzalez (P)</t>
  </si>
  <si>
    <t>Lorenzo Cain (OF)</t>
  </si>
  <si>
    <t>Giancarlo Stanton (OF), Brandon Kintzlier (P)</t>
  </si>
  <si>
    <t>Buster Posey (C), Daniel Hudson (P)</t>
  </si>
  <si>
    <t>Alejandro Kirk (C)</t>
  </si>
  <si>
    <t>Yan Gomes (C)</t>
  </si>
  <si>
    <t>Nico Hoerner (2B), Joey Gallo (OF)</t>
  </si>
  <si>
    <t>Sonny Gray (P), Brady Singer (P)</t>
  </si>
  <si>
    <t>Kyle Hendricks (P)</t>
  </si>
  <si>
    <t>Josh Reddick (OF)</t>
  </si>
  <si>
    <t>Aaron Nola (P), Cavan Biggio (2B), Ryan Thompson (P)</t>
  </si>
  <si>
    <t>Anthony DeSclafani (P), Joc Pederson (OF), Jakob Junis (P)</t>
  </si>
  <si>
    <t>Bryse Wilson (P)</t>
  </si>
  <si>
    <t>Joe Kelly (P)</t>
  </si>
  <si>
    <t>Jared Walsh (1B)</t>
  </si>
  <si>
    <t>Marcus Semien (2B)</t>
  </si>
  <si>
    <t>Jon Gray (P)</t>
  </si>
  <si>
    <t>Wil Myers (OF), Bobby Bradley (1B)</t>
  </si>
  <si>
    <t>Nico Hoerner (2B), Pedro Severino (C)</t>
  </si>
  <si>
    <t>Ranger Suarez (P)</t>
  </si>
  <si>
    <t>Tommy Edman (2B)</t>
  </si>
  <si>
    <t>Mike Yastremski (OF)</t>
  </si>
  <si>
    <t>Yu Darvish (P)</t>
  </si>
  <si>
    <t>Tony Kemp (2B), Chris Mazza (P)</t>
  </si>
  <si>
    <t>Tyler Naquin (OF), Adbert Alzolay (P)</t>
  </si>
  <si>
    <t>Cincinatti</t>
  </si>
  <si>
    <t>Sergio Romo (P)</t>
  </si>
  <si>
    <t>Yu Chang (3B)</t>
  </si>
  <si>
    <t>Jose Peraza (2B)</t>
  </si>
  <si>
    <t>Kyle Garlick (OF)</t>
  </si>
  <si>
    <t>Matt Foster (P)</t>
  </si>
  <si>
    <t>Jose Quijada (P)</t>
  </si>
  <si>
    <t>Edgar Santana (P)</t>
  </si>
  <si>
    <t>Gerardo Parra (OF)</t>
  </si>
  <si>
    <t>Rowan Wick (P)</t>
  </si>
  <si>
    <t>Patrick Corbin (P)</t>
  </si>
  <si>
    <t>Cristian Javier (P), Jose Peraza (2B)</t>
  </si>
  <si>
    <t>Lucas Giolito (P), Tres Barrera (C)</t>
  </si>
  <si>
    <t>Ryan Helsley (P)</t>
  </si>
  <si>
    <t>Albert Abreu (P)</t>
  </si>
  <si>
    <t>Bailey Falter (P)</t>
  </si>
  <si>
    <t>Aaron Sanchez (P)</t>
  </si>
  <si>
    <t>Mike Brosseau (2B)</t>
  </si>
  <si>
    <t>Tom Murphy (C)</t>
  </si>
  <si>
    <t>Hae-Song Kim (SS)</t>
  </si>
  <si>
    <t>Owen Miller (2B)</t>
  </si>
  <si>
    <t>Billy McKinney (OF)</t>
  </si>
  <si>
    <t>Zach McKinstry (2B)</t>
  </si>
  <si>
    <t>Bruce Zimmerman (P)</t>
  </si>
  <si>
    <t>D.J. Peters (OF)</t>
  </si>
  <si>
    <t>Carlos Carrasco (P)</t>
  </si>
  <si>
    <t>Ketel Marte (OF)</t>
  </si>
  <si>
    <t>Gregory Soto (P)</t>
  </si>
  <si>
    <t>Tylor Megill (P)</t>
  </si>
  <si>
    <t>Kike Hernandez (2B)</t>
  </si>
  <si>
    <t>Edward Oliveres (3B)</t>
  </si>
  <si>
    <t>Cincinnatti</t>
  </si>
  <si>
    <t>Adam Frazier (2B)</t>
  </si>
  <si>
    <t>Jonathan Loaisiga (P), Jake Woodford (P)</t>
  </si>
  <si>
    <t>Randy Arozarena (OF), Austin Wynns (C)</t>
  </si>
  <si>
    <t>Zach Greinke (P), James McCann (C)</t>
  </si>
  <si>
    <t>Taylor Rogers (P), Jarren Duran (OF)</t>
  </si>
  <si>
    <t>Charlie Morton (P)</t>
  </si>
  <si>
    <t>Xander Bogaerts (SS)</t>
  </si>
  <si>
    <t>Ke'Bryan Hayes (3B), Garrett Whitlock (P), 1st Round Pick, 2nd Round Pick</t>
  </si>
  <si>
    <t>Bryan Reynolds (OF), Austin Meadows (OF), Dallas Keuchel (P), Domingo Tapia (P)</t>
  </si>
  <si>
    <t>Andrew Benintendi (OF), Brendan Rodgers (2B), Tucker Barnhart (C)</t>
  </si>
  <si>
    <t>Austin Hayes (OF), Willy Adames (SS), Zack Collins (C)</t>
  </si>
  <si>
    <t>Giovanny Gallegos (P), Chad Green (P)</t>
  </si>
  <si>
    <t>Michael Kopech (P), Luis Gil (P)</t>
  </si>
  <si>
    <t>Jon Berti (2B), Dominic Smith (OF)</t>
  </si>
  <si>
    <t>Andrew Chafin (P), Josh Van Meter (2B)</t>
  </si>
  <si>
    <t>Michael Lorenzen (P), Luke Voit (1B)</t>
  </si>
  <si>
    <t>Yuli Gurriel (1B), Kyle Zimmer (P)</t>
  </si>
  <si>
    <t>Cal Quantrill (P), Eli Morgan (P), 1st Round Pick, 2nd Round Pick</t>
  </si>
  <si>
    <t>Team Name - INJ (e.g., ATL - INJ), indicates DL claim that must be released into ZXFA pool</t>
  </si>
  <si>
    <t xml:space="preserve">Team Name - Pck (e.g., ATL - Pck), indicates claim to replace traded pick, must be released into ZXFA pool </t>
  </si>
  <si>
    <t>If "Team Name 1st Rnd" (e.g., ATL 1st Rnd), indicates 1st round pick of noted team acquired</t>
  </si>
  <si>
    <t>If "Team Name 2nd Rnd" (e.g., ATL 2nd Rnd), indicates 2nd round pick of noted team acquired</t>
  </si>
  <si>
    <t>Team Name - DFA (e.g., ATL - DFA), indicates owned played moved off 40-man roster, must be released into ZXFA pool</t>
  </si>
  <si>
    <t>Matt Olson (1B), Robbie Ray (P), Dustin Garneau (C), Zack Pop (P)</t>
  </si>
  <si>
    <t>Nick Gordon (SS)</t>
  </si>
  <si>
    <t>Yusmiero Petit (P)</t>
  </si>
  <si>
    <t>Andrew Vaughn (OF), 1st Round Pick</t>
  </si>
  <si>
    <t>Eric Lauer (P), Trevor Larnach (OF)</t>
  </si>
  <si>
    <t>Max Scherzer (P), Sheldon Neuse (3B)</t>
  </si>
  <si>
    <t>Keegan Thompson (P), 1st Round Pick</t>
  </si>
  <si>
    <t>Byron Buxton (OF), Isaac Paredes (3B)</t>
  </si>
  <si>
    <t>Kevin Gausman (P), Cole Sulser (P)</t>
  </si>
  <si>
    <t>Tony Watson (P)</t>
  </si>
  <si>
    <t>2nd Round Pick</t>
  </si>
  <si>
    <t>WAS (from SEA)</t>
  </si>
  <si>
    <t>Tracy Ramsey</t>
  </si>
  <si>
    <t>zauskycop@aol.com</t>
  </si>
  <si>
    <t>1-SUP</t>
  </si>
  <si>
    <t>STL (from CHC)</t>
  </si>
  <si>
    <t>STL (from BOS)</t>
  </si>
  <si>
    <t>CS</t>
  </si>
  <si>
    <t>Pull%</t>
  </si>
  <si>
    <t>Barrel%</t>
  </si>
  <si>
    <t>Hard Hit%</t>
  </si>
  <si>
    <t>LD%</t>
  </si>
  <si>
    <t>FB%</t>
  </si>
  <si>
    <t>SwStr%</t>
  </si>
  <si>
    <t>Banuelos</t>
  </si>
  <si>
    <t>Vizcaino</t>
  </si>
  <si>
    <t>Arodys</t>
  </si>
  <si>
    <t>Brazoban</t>
  </si>
  <si>
    <t>Bethancourt</t>
  </si>
  <si>
    <t>Markel</t>
  </si>
  <si>
    <t>Spangenberg</t>
  </si>
  <si>
    <t>Krizan</t>
  </si>
  <si>
    <t>Bernard</t>
  </si>
  <si>
    <t>Wynton</t>
  </si>
  <si>
    <t>Koch</t>
  </si>
  <si>
    <t>VerHagen</t>
  </si>
  <si>
    <t>Elier</t>
  </si>
  <si>
    <t>Blach</t>
  </si>
  <si>
    <t>Meneses</t>
  </si>
  <si>
    <t>Yunior</t>
  </si>
  <si>
    <t>Stephens</t>
  </si>
  <si>
    <t>Appel</t>
  </si>
  <si>
    <t>Zastryzny</t>
  </si>
  <si>
    <t>Wiles</t>
  </si>
  <si>
    <t>Danish</t>
  </si>
  <si>
    <t>Weiss</t>
  </si>
  <si>
    <t>Katoh</t>
  </si>
  <si>
    <t>Gosuke</t>
  </si>
  <si>
    <t>Arano</t>
  </si>
  <si>
    <t>Ladwig</t>
  </si>
  <si>
    <t>O'Keefe</t>
  </si>
  <si>
    <t>Bernardino</t>
  </si>
  <si>
    <t>St. John</t>
  </si>
  <si>
    <t>Locke</t>
  </si>
  <si>
    <t>Stout</t>
  </si>
  <si>
    <t>Ortiz</t>
  </si>
  <si>
    <t>Banks</t>
  </si>
  <si>
    <t>Rossman</t>
  </si>
  <si>
    <t>Bubby</t>
  </si>
  <si>
    <t>Liberato</t>
  </si>
  <si>
    <t>Gage</t>
  </si>
  <si>
    <t>Crook</t>
  </si>
  <si>
    <t>Narciso</t>
  </si>
  <si>
    <t>Duarte</t>
  </si>
  <si>
    <t>Cuas</t>
  </si>
  <si>
    <t>Burke</t>
  </si>
  <si>
    <t>Naile</t>
  </si>
  <si>
    <t>Jermaine</t>
  </si>
  <si>
    <t>Yepez</t>
  </si>
  <si>
    <t>Cyr</t>
  </si>
  <si>
    <t>Brendon</t>
  </si>
  <si>
    <t>Espinoza</t>
  </si>
  <si>
    <t>Sands</t>
  </si>
  <si>
    <t>Donny</t>
  </si>
  <si>
    <t>Plummer</t>
  </si>
  <si>
    <t>Azocar</t>
  </si>
  <si>
    <t>Fox</t>
  </si>
  <si>
    <t>Lucius</t>
  </si>
  <si>
    <t>Yusniel</t>
  </si>
  <si>
    <t>Okey</t>
  </si>
  <si>
    <t>Stone</t>
  </si>
  <si>
    <t>Dowdy</t>
  </si>
  <si>
    <t>Call</t>
  </si>
  <si>
    <t>Festa</t>
  </si>
  <si>
    <t>Sedlock</t>
  </si>
  <si>
    <t>Blanco</t>
  </si>
  <si>
    <t>Ronel</t>
  </si>
  <si>
    <t>Serven</t>
  </si>
  <si>
    <t>Hummel</t>
  </si>
  <si>
    <t>Tully</t>
  </si>
  <si>
    <t>Vieaux</t>
  </si>
  <si>
    <t>Muzziotti</t>
  </si>
  <si>
    <t>Simon</t>
  </si>
  <si>
    <t>Mondou</t>
  </si>
  <si>
    <t>Norge</t>
  </si>
  <si>
    <t>Barker</t>
  </si>
  <si>
    <t>MacKinnon</t>
  </si>
  <si>
    <t>DeLuzio</t>
  </si>
  <si>
    <t>Swarmer</t>
  </si>
  <si>
    <t>Darick</t>
  </si>
  <si>
    <t>Dunand</t>
  </si>
  <si>
    <t>Bannon</t>
  </si>
  <si>
    <t>Rylan</t>
  </si>
  <si>
    <t>Dairon</t>
  </si>
  <si>
    <t>Quiroz</t>
  </si>
  <si>
    <t>Esteban</t>
  </si>
  <si>
    <t>Lemoine</t>
  </si>
  <si>
    <t>Delay</t>
  </si>
  <si>
    <t>Leblanc</t>
  </si>
  <si>
    <t>Charles</t>
  </si>
  <si>
    <t>Chuckie</t>
  </si>
  <si>
    <t>Pinto</t>
  </si>
  <si>
    <t>Faedo</t>
  </si>
  <si>
    <t>Wentz</t>
  </si>
  <si>
    <t>Eguy</t>
  </si>
  <si>
    <t>Capel</t>
  </si>
  <si>
    <t>Rosenberg</t>
  </si>
  <si>
    <t>Kenny</t>
  </si>
  <si>
    <t>Mastrobuoni</t>
  </si>
  <si>
    <t>Kramer</t>
  </si>
  <si>
    <t>Madris</t>
  </si>
  <si>
    <t>Bligh</t>
  </si>
  <si>
    <t>Fishman</t>
  </si>
  <si>
    <t>Faucher</t>
  </si>
  <si>
    <t>Calvin</t>
  </si>
  <si>
    <t>Oller</t>
  </si>
  <si>
    <t>Batten</t>
  </si>
  <si>
    <t>Matijevic</t>
  </si>
  <si>
    <t>J.J.</t>
  </si>
  <si>
    <t>Logue</t>
  </si>
  <si>
    <t>Uelmen</t>
  </si>
  <si>
    <t>Erich</t>
  </si>
  <si>
    <t>Weissert</t>
  </si>
  <si>
    <t>Royce</t>
  </si>
  <si>
    <t>Hicklen</t>
  </si>
  <si>
    <t>Waters</t>
  </si>
  <si>
    <t>Larsen</t>
  </si>
  <si>
    <t>Denyi</t>
  </si>
  <si>
    <t>McDonald</t>
  </si>
  <si>
    <t>Miranda</t>
  </si>
  <si>
    <t>Sanders</t>
  </si>
  <si>
    <t>Phoenix</t>
  </si>
  <si>
    <t>Elehuris</t>
  </si>
  <si>
    <t>Francis</t>
  </si>
  <si>
    <t>McCarty</t>
  </si>
  <si>
    <t>Tetreault</t>
  </si>
  <si>
    <t>Clemens</t>
  </si>
  <si>
    <t>Kody</t>
  </si>
  <si>
    <t>Bautista</t>
  </si>
  <si>
    <t>Ogando</t>
  </si>
  <si>
    <t>Cristofer</t>
  </si>
  <si>
    <t>Zabala</t>
  </si>
  <si>
    <t>Aneurys</t>
  </si>
  <si>
    <t>Dermis</t>
  </si>
  <si>
    <t>Elvin</t>
  </si>
  <si>
    <t>Jhoan</t>
  </si>
  <si>
    <t>Duron</t>
  </si>
  <si>
    <t>Vespi</t>
  </si>
  <si>
    <t>Alexis</t>
  </si>
  <si>
    <t>Bird</t>
  </si>
  <si>
    <t>Bouchard</t>
  </si>
  <si>
    <t>Guthrie</t>
  </si>
  <si>
    <t>Dalton</t>
  </si>
  <si>
    <t>Kolozsvary</t>
  </si>
  <si>
    <t>Montes de Oca</t>
  </si>
  <si>
    <t>Mushinski</t>
  </si>
  <si>
    <t>Padilla</t>
  </si>
  <si>
    <t>Nicholas</t>
  </si>
  <si>
    <t>Sousa</t>
  </si>
  <si>
    <t>Bennett</t>
  </si>
  <si>
    <t>Strzelecki</t>
  </si>
  <si>
    <t>Papierski</t>
  </si>
  <si>
    <t>Yerry</t>
  </si>
  <si>
    <t>Pilkington</t>
  </si>
  <si>
    <t>Konnor</t>
  </si>
  <si>
    <t>Hjelle</t>
  </si>
  <si>
    <t>Little</t>
  </si>
  <si>
    <t>Proctor</t>
  </si>
  <si>
    <t>Oswaldo</t>
  </si>
  <si>
    <t>Assad</t>
  </si>
  <si>
    <t>Esteury</t>
  </si>
  <si>
    <t>Aranda</t>
  </si>
  <si>
    <t>Fermin</t>
  </si>
  <si>
    <t>Ragans</t>
  </si>
  <si>
    <t>Benson</t>
  </si>
  <si>
    <t>Jerar</t>
  </si>
  <si>
    <t>Morel</t>
  </si>
  <si>
    <t>Christopher</t>
  </si>
  <si>
    <t>Pratto</t>
  </si>
  <si>
    <t>Easton</t>
  </si>
  <si>
    <t>Vientos</t>
  </si>
  <si>
    <t>Melendez</t>
  </si>
  <si>
    <t>MJ</t>
  </si>
  <si>
    <t>MacKenzie</t>
  </si>
  <si>
    <t>Downs</t>
  </si>
  <si>
    <t>Jeter</t>
  </si>
  <si>
    <t>DL</t>
  </si>
  <si>
    <t>Jeremiah</t>
  </si>
  <si>
    <t>Suwinski</t>
  </si>
  <si>
    <t>Gorman</t>
  </si>
  <si>
    <t>Liberatore</t>
  </si>
  <si>
    <t>De Jesus</t>
  </si>
  <si>
    <t>Holderman</t>
  </si>
  <si>
    <t>Winckowski</t>
  </si>
  <si>
    <t>Gillaspie</t>
  </si>
  <si>
    <t>Livan</t>
  </si>
  <si>
    <t>Buddy</t>
  </si>
  <si>
    <t>Casas</t>
  </si>
  <si>
    <t>Heliot</t>
  </si>
  <si>
    <t>Siani</t>
  </si>
  <si>
    <t>Arias</t>
  </si>
  <si>
    <t>Moreno</t>
  </si>
  <si>
    <t>Oswald</t>
  </si>
  <si>
    <t>Lenyn</t>
  </si>
  <si>
    <t>Israel</t>
  </si>
  <si>
    <t>Morales</t>
  </si>
  <si>
    <t>Yainer</t>
  </si>
  <si>
    <t>Plassmeyer</t>
  </si>
  <si>
    <t>Grove</t>
  </si>
  <si>
    <t>Smith-Njigba</t>
  </si>
  <si>
    <t>Canaan</t>
  </si>
  <si>
    <t>Snider</t>
  </si>
  <si>
    <t>Butto</t>
  </si>
  <si>
    <t>Tarnok</t>
  </si>
  <si>
    <t>Sears</t>
  </si>
  <si>
    <t>Marinaccio</t>
  </si>
  <si>
    <t>Ron</t>
  </si>
  <si>
    <t>Ezequiel</t>
  </si>
  <si>
    <t>Groshans</t>
  </si>
  <si>
    <t>Kerr</t>
  </si>
  <si>
    <t>Bello</t>
  </si>
  <si>
    <t>Brayan</t>
  </si>
  <si>
    <t>Henriquez</t>
  </si>
  <si>
    <t>Liover</t>
  </si>
  <si>
    <t>Vavra</t>
  </si>
  <si>
    <t>Terrin</t>
  </si>
  <si>
    <t>Swaggerty</t>
  </si>
  <si>
    <t>Simeon</t>
  </si>
  <si>
    <t>Bradish</t>
  </si>
  <si>
    <t>Winder</t>
  </si>
  <si>
    <t>Kwan</t>
  </si>
  <si>
    <t>Bride</t>
  </si>
  <si>
    <t>O'Hoppe</t>
  </si>
  <si>
    <t>Lavastida</t>
  </si>
  <si>
    <t>Outman</t>
  </si>
  <si>
    <t>Roberts</t>
  </si>
  <si>
    <t>Ethan</t>
  </si>
  <si>
    <t>Capra</t>
  </si>
  <si>
    <t>Woods</t>
  </si>
  <si>
    <t>Alldred</t>
  </si>
  <si>
    <t>Hensley</t>
  </si>
  <si>
    <t>Murfee</t>
  </si>
  <si>
    <t>Penn</t>
  </si>
  <si>
    <t>Stefanic</t>
  </si>
  <si>
    <t>Morris</t>
  </si>
  <si>
    <t>Walters</t>
  </si>
  <si>
    <t>Nash</t>
  </si>
  <si>
    <t>Hollowell</t>
  </si>
  <si>
    <t>Burdick</t>
  </si>
  <si>
    <t>Peyton</t>
  </si>
  <si>
    <t>Korey</t>
  </si>
  <si>
    <t>Curry</t>
  </si>
  <si>
    <t>Xzavion</t>
  </si>
  <si>
    <t>Gaddis</t>
  </si>
  <si>
    <t>Waites</t>
  </si>
  <si>
    <t>Brash</t>
  </si>
  <si>
    <t>Witt Jr.</t>
  </si>
  <si>
    <t>Abrams</t>
  </si>
  <si>
    <t>Langeliers</t>
  </si>
  <si>
    <t>Toglia</t>
  </si>
  <si>
    <t>Kreidler</t>
  </si>
  <si>
    <t>Yennier</t>
  </si>
  <si>
    <t>Harris II</t>
  </si>
  <si>
    <t>Nardi</t>
  </si>
  <si>
    <t>Kerry</t>
  </si>
  <si>
    <t>Grissom</t>
  </si>
  <si>
    <t>Brieske</t>
  </si>
  <si>
    <t>Pallante</t>
  </si>
  <si>
    <t>Baty</t>
  </si>
  <si>
    <t>Stowers</t>
  </si>
  <si>
    <t>Kilian</t>
  </si>
  <si>
    <t>Pepiot</t>
  </si>
  <si>
    <t>Holton</t>
  </si>
  <si>
    <t>Drey</t>
  </si>
  <si>
    <t>Rutschman</t>
  </si>
  <si>
    <t>Adley</t>
  </si>
  <si>
    <t>Henderson</t>
  </si>
  <si>
    <t>Gunnar</t>
  </si>
  <si>
    <t>Stott</t>
  </si>
  <si>
    <t>Bryson</t>
  </si>
  <si>
    <t>Jung</t>
  </si>
  <si>
    <t>Hoeing</t>
  </si>
  <si>
    <t>Steer</t>
  </si>
  <si>
    <t>Small</t>
  </si>
  <si>
    <t>Bleday</t>
  </si>
  <si>
    <t>Lodolo</t>
  </si>
  <si>
    <t>Wallner</t>
  </si>
  <si>
    <t>Torkelson</t>
  </si>
  <si>
    <t>Cavalli</t>
  </si>
  <si>
    <t>Cade</t>
  </si>
  <si>
    <t>Meyer</t>
  </si>
  <si>
    <t>Koenig</t>
  </si>
  <si>
    <t>Ashcraft</t>
  </si>
  <si>
    <t>Graham</t>
  </si>
  <si>
    <t>Wesneski</t>
  </si>
  <si>
    <t>Hayden</t>
  </si>
  <si>
    <t>Burleson</t>
  </si>
  <si>
    <t>Pasquantino</t>
  </si>
  <si>
    <t>Vinnie</t>
  </si>
  <si>
    <t>Waldichuk</t>
  </si>
  <si>
    <t>Massey</t>
  </si>
  <si>
    <t>Varland</t>
  </si>
  <si>
    <t>Louie</t>
  </si>
  <si>
    <t>Elder</t>
  </si>
  <si>
    <t>Silseth</t>
  </si>
  <si>
    <t>Caught Stealing</t>
  </si>
  <si>
    <t>HardHit%</t>
  </si>
  <si>
    <t>% of balls in play that were pulled</t>
  </si>
  <si>
    <t>% of balls in play that were "barreled up"</t>
  </si>
  <si>
    <t>% of balls in play that were hard hit based on an exit velocity threshhold</t>
  </si>
  <si>
    <t>Measures performance in high-leverage situations; typically range from -2.0 to 2.0, with 1.0+ being great</t>
  </si>
  <si>
    <t>Defense-only component of Wins Above Replacement, weighted by positional peer group</t>
  </si>
  <si>
    <t>Starts-IP</t>
  </si>
  <si>
    <t>Relief-IP</t>
  </si>
  <si>
    <t>Innings pitched as a starter</t>
  </si>
  <si>
    <t>Innings pitched in relief</t>
  </si>
  <si>
    <t>Line drive percentage</t>
  </si>
  <si>
    <t>FB %</t>
  </si>
  <si>
    <t>Fly ball percentage</t>
  </si>
  <si>
    <t>% of balls in play opposing hitters "barreled up"</t>
  </si>
  <si>
    <t>% of balls in play opposing hitters hit hard according to exit velocity threshhold</t>
  </si>
  <si>
    <t>William Contreras (C), Matt Manning (P), Ian Anderson (P)</t>
  </si>
  <si>
    <t>Kansas City</t>
  </si>
  <si>
    <t>Jose Urquidy (P), 2nd Rround Pick (SEA)</t>
  </si>
  <si>
    <t>Jake DeGrom (P), 2nd Round Pick</t>
  </si>
  <si>
    <t>KCR (from SEA)</t>
  </si>
  <si>
    <t>SEA (from KCR)</t>
  </si>
  <si>
    <t>SEA (from CIN)</t>
  </si>
  <si>
    <t>Seiya</t>
  </si>
  <si>
    <t>SFG 1st Round Pick</t>
  </si>
  <si>
    <t>Kike</t>
  </si>
  <si>
    <t>Leiter Jr.</t>
  </si>
  <si>
    <t>Sammy</t>
  </si>
  <si>
    <t>Nathaniel</t>
  </si>
  <si>
    <t>Y</t>
  </si>
  <si>
    <t>Kansas City Royals</t>
  </si>
  <si>
    <t>+3</t>
  </si>
  <si>
    <t>Denotes a player has +3 status</t>
  </si>
  <si>
    <t>Freddy Peralta (P), Brett Phillips (OF)</t>
  </si>
  <si>
    <t>German Marquez (P), Joey Wendle (3B)</t>
  </si>
  <si>
    <t>Nico Hoerner (SS)</t>
  </si>
  <si>
    <t>Jose Siri (OF)</t>
  </si>
  <si>
    <t>Max Muncy (1B), Tyler Wells (SS)</t>
  </si>
  <si>
    <t>2022 Season Off-Season</t>
  </si>
  <si>
    <t>October 2022</t>
  </si>
  <si>
    <t>Swap w/Dante R</t>
  </si>
  <si>
    <t>Swap w/Geoff C</t>
  </si>
  <si>
    <t>Swap w/Alan S</t>
  </si>
  <si>
    <t>Swap w/Patrick N</t>
  </si>
  <si>
    <t>Bart Doherty/Garrett Goodrich</t>
  </si>
  <si>
    <t>Departure</t>
  </si>
  <si>
    <t>DL CLAIM</t>
  </si>
  <si>
    <t>PLAYER MOVED TO DL</t>
  </si>
  <si>
    <t>INJURY DURATION</t>
  </si>
  <si>
    <t>CLAIM DATE</t>
  </si>
  <si>
    <t>DROP DATE</t>
  </si>
  <si>
    <t>Dylan Floro (P)</t>
  </si>
  <si>
    <t>Victor Caratini (C)</t>
  </si>
  <si>
    <t>STADIUM</t>
  </si>
  <si>
    <t>American Family Field</t>
  </si>
  <si>
    <t>Angel Stadium</t>
  </si>
  <si>
    <t>Busch Stadium</t>
  </si>
  <si>
    <t>Chase Field</t>
  </si>
  <si>
    <t>Citi Field</t>
  </si>
  <si>
    <t>Citizens Bank Park</t>
  </si>
  <si>
    <t>Comerica Park</t>
  </si>
  <si>
    <t>Coors Field</t>
  </si>
  <si>
    <t>Dodger Stadium</t>
  </si>
  <si>
    <t>Fenway Park</t>
  </si>
  <si>
    <t>Globe Life Field</t>
  </si>
  <si>
    <t>Cincinnati Reds</t>
  </si>
  <si>
    <t>Great American Ball Park</t>
  </si>
  <si>
    <t>Guaranteed Rate Field</t>
  </si>
  <si>
    <t>Kauffman Stadium</t>
  </si>
  <si>
    <t>Miami Marlins</t>
  </si>
  <si>
    <t>LoanDepot Park</t>
  </si>
  <si>
    <t>Minute Maid Park</t>
  </si>
  <si>
    <t>Nationals Park</t>
  </si>
  <si>
    <t>Oracle Park</t>
  </si>
  <si>
    <t>FRANCHISE OWNER(S)</t>
  </si>
  <si>
    <t>Oriole Park at Camden Yards</t>
  </si>
  <si>
    <t>San Diego Padres</t>
  </si>
  <si>
    <t>Petco Park</t>
  </si>
  <si>
    <t>PNC Park</t>
  </si>
  <si>
    <t>Cleveland Guardians</t>
  </si>
  <si>
    <t>Progressive Field</t>
  </si>
  <si>
    <t>Oakland Athletics</t>
  </si>
  <si>
    <t>RingCentral Coliseum</t>
  </si>
  <si>
    <t>Rogers Centre</t>
  </si>
  <si>
    <r>
      <t xml:space="preserve">CONTRACT ENTERED </t>
    </r>
    <r>
      <rPr>
        <i/>
        <sz val="10"/>
        <color theme="0"/>
        <rFont val="Calibri (Body)"/>
      </rPr>
      <t>(1st season)</t>
    </r>
  </si>
  <si>
    <r>
      <t xml:space="preserve">CONTRACT EXPIRES </t>
    </r>
    <r>
      <rPr>
        <i/>
        <sz val="10"/>
        <color theme="0"/>
        <rFont val="Calibri (Body)"/>
      </rPr>
      <t>(last season)</t>
    </r>
  </si>
  <si>
    <t>T-Mobile Park</t>
  </si>
  <si>
    <t>Tropicana Field</t>
  </si>
  <si>
    <t>Truist Park</t>
  </si>
  <si>
    <t>Wrigley Field</t>
  </si>
  <si>
    <t>Yankee Stadium</t>
  </si>
  <si>
    <t>Hunter Renfroe (OF), Jace Peterson (3B)</t>
  </si>
  <si>
    <t>Ryan Mountcastle (1B), Dane Dunning (P)</t>
  </si>
  <si>
    <t>Paul Goldschmidt (1B), Lorenzo Cain (OF), Franklin Barretto (SS)</t>
  </si>
  <si>
    <t>Ian Happ (OF), Elvis Andrus (SS)</t>
  </si>
  <si>
    <t>Teams Listed Below Refer to 2023 Season Franchises</t>
  </si>
  <si>
    <t>Brady Singer (P), Keegan Thompson (P)</t>
  </si>
  <si>
    <t>Ramon Laureano (OF), Jesus Aguilar (1B)</t>
  </si>
  <si>
    <t>Alek Thomas (OF), CJ Abrams (SS)</t>
  </si>
  <si>
    <t>Ozzie Albies (2B), Logan O'Hoppe (C)</t>
  </si>
  <si>
    <t>Josh Naylor (1B), Bryce Elder (P)</t>
  </si>
  <si>
    <t>Tyler Stephenson (C), Noah Syndergaard (P)</t>
  </si>
  <si>
    <t>Josh Bell (1B), Trevor Williams (P), Joey Votto (1B), Domingo Acavedo (P)</t>
  </si>
  <si>
    <t>Kyle Schwarber (OF), Carl Edwards Jr. (P), Steven Wilson (P), Jarren Duran (OF)</t>
  </si>
  <si>
    <t>Tyrone Taylor (OF), James McCann (C), Tyler Naquin (OF)</t>
  </si>
  <si>
    <t>Ji-Man Choi (1B), Tyler Heinemann (C), Michael A. Taylor (OF)</t>
  </si>
  <si>
    <t>David Villar (2B)</t>
  </si>
  <si>
    <t>Jose Suarez (P)</t>
  </si>
  <si>
    <t>Cincinnati</t>
  </si>
  <si>
    <t>Robinson Chirinos (C)</t>
  </si>
  <si>
    <t>Salvador Perez (C)</t>
  </si>
  <si>
    <t>Andrew Kittredge (P)</t>
  </si>
  <si>
    <t>Phil Bickford (P)</t>
  </si>
  <si>
    <t>Kevin Smith (3B)</t>
  </si>
  <si>
    <t>Nick Madrigal (2B)</t>
  </si>
  <si>
    <t>Starling Marte (OF), Alex Kiriloff (OF)</t>
  </si>
  <si>
    <t>Nick Gordon (SS), David Peterson (P)</t>
  </si>
  <si>
    <t>Dillon Peters (P)</t>
  </si>
  <si>
    <t>Connor Overton (P)</t>
  </si>
  <si>
    <t>Andrew Kitteredge (P) - Retained DL Claim</t>
  </si>
  <si>
    <t>Jackie Bradley Jr.(OF)</t>
  </si>
  <si>
    <t>Add/Drop Claim</t>
  </si>
  <si>
    <t>Franchy Cordero (1B)</t>
  </si>
  <si>
    <t>Blake Treinen (P) - To ZZZNA</t>
  </si>
  <si>
    <t>Nomar Mazara (OF)</t>
  </si>
  <si>
    <t>Roman Quinn (OF) - To ZZZNA</t>
  </si>
  <si>
    <t>Jesus Aguilar (1B)</t>
  </si>
  <si>
    <t>Amir Garrett (P)</t>
  </si>
  <si>
    <t>Alex Faedo (P)</t>
  </si>
  <si>
    <t>Jose Azocar (OF)</t>
  </si>
  <si>
    <t>Louie Varland (P)</t>
  </si>
  <si>
    <t>Conner Capel (OF) - To ZZZNA</t>
  </si>
  <si>
    <t>Tommy Nance (P)</t>
  </si>
  <si>
    <t>Jake Meyers (OF)</t>
  </si>
  <si>
    <t>Andrew Heaney (P)</t>
  </si>
  <si>
    <t>Skye Bolt (OF)</t>
  </si>
  <si>
    <t>George Springer (OF)</t>
  </si>
  <si>
    <t>Jean Segura (2B)</t>
  </si>
  <si>
    <t>Brad Keller (P)</t>
  </si>
  <si>
    <t>Evan Longoria (3B)</t>
  </si>
  <si>
    <t>Ryan Mountcastle (1B), Corey Dickerson (OF)</t>
  </si>
  <si>
    <t>Ty France (1B), Nick Solak (2B)</t>
  </si>
  <si>
    <t>Glenn Otto (P)</t>
  </si>
  <si>
    <t>Michael Brantley (OF)</t>
  </si>
  <si>
    <t>Pavin Smith (OF)</t>
  </si>
  <si>
    <t>Willy Adames (SS)</t>
  </si>
  <si>
    <t>Yusei Kikuchi (P)</t>
  </si>
  <si>
    <t>Dylan Bundy (P)</t>
  </si>
  <si>
    <t>Mason Thompson (P)</t>
  </si>
  <si>
    <t>Odubel Herrera (OF)</t>
  </si>
  <si>
    <t>Taylor Walls (SS)</t>
  </si>
  <si>
    <t>Ian Anderson (P)</t>
  </si>
  <si>
    <t>Mike Zunino (C)</t>
  </si>
  <si>
    <t>David Bote (2B) - To ZZZNA</t>
  </si>
  <si>
    <t>Matt Strahm (P)</t>
  </si>
  <si>
    <t>Michael Massey (2B)</t>
  </si>
  <si>
    <t>JT Brubaker (P)</t>
  </si>
  <si>
    <t>Jason Delay (C)</t>
  </si>
  <si>
    <t>Sam Hilliard (OF)</t>
  </si>
  <si>
    <t>Jordan Lyles (P)</t>
  </si>
  <si>
    <t>Yadiel Hernandez (OF)</t>
  </si>
  <si>
    <t>Jason Foley (P)</t>
  </si>
  <si>
    <t>Jordan Hicks (P)</t>
  </si>
  <si>
    <t>Luke Bard (P)</t>
  </si>
  <si>
    <t>Brad Keller (P) - Retained DL Claim</t>
  </si>
  <si>
    <t>Yohan Ramirez (P)</t>
  </si>
  <si>
    <t>Replacing Retained DL Claim (Keller)</t>
  </si>
  <si>
    <t>NA</t>
  </si>
  <si>
    <t>NOTES</t>
  </si>
  <si>
    <t>Extended to cover Wendle injury</t>
  </si>
  <si>
    <t>Kittredge retained DL claim</t>
  </si>
  <si>
    <t>Keller retained DL claim</t>
  </si>
  <si>
    <t>Duane Underwood Jr. (P)</t>
  </si>
  <si>
    <t>Daz Cameron (OF)</t>
  </si>
  <si>
    <t>Served part of Longoria's DL stint; will complete Kershaw's stint</t>
  </si>
  <si>
    <t>Jared Koenig (P)</t>
  </si>
  <si>
    <t>Clayton Kershaw (P)</t>
  </si>
  <si>
    <t>Will serve final games of Longoria's DL stint</t>
  </si>
  <si>
    <t>1st Round Pick, 2nd Round Pick, Zach Eflin (P), Michael Fulmer (P)</t>
  </si>
  <si>
    <t>Alex Manoah (P), Matt Bush (P)</t>
  </si>
  <si>
    <t>Corbin Burnes (P), CJ Cron (1B), Nick Gordon (OF)</t>
  </si>
  <si>
    <t>Kyle Gibson (P), Nick Allen (SS)</t>
  </si>
  <si>
    <t>Elvis Andrus (SS), Sean Manaea (P)</t>
  </si>
  <si>
    <t>Luis Garcia (P), Romy Gonzalez (2B)</t>
  </si>
  <si>
    <t>Carlos Estevez (P), Geraldo Perdomo (OF)</t>
  </si>
  <si>
    <t>1st Round Pick</t>
  </si>
  <si>
    <t>Jacob Stallings (C)</t>
  </si>
  <si>
    <t>Sam Haggarty (OF)</t>
  </si>
  <si>
    <t>Edward Olivares (OF)</t>
  </si>
  <si>
    <t>Jake Burger (OF), Ketel Marte (2B)</t>
  </si>
  <si>
    <t>Carlos Rodon (P), Sam Hilliard (OF)</t>
  </si>
  <si>
    <t>Liam Hendricks (P)</t>
  </si>
  <si>
    <t>Owen Miller (3B)</t>
  </si>
  <si>
    <t>Chas McCormick (OF)</t>
  </si>
  <si>
    <t>Domingo German (P)</t>
  </si>
  <si>
    <t>Harrison Bader (OF)</t>
  </si>
  <si>
    <t>Andrew Benintendi (OF)</t>
  </si>
  <si>
    <t>1st Round Pick, Jordan Montgomery (P), Lars Nootbar (OF), Adam Duvall (OF)</t>
  </si>
  <si>
    <t>Cal Quantrill (P), Tyler Freeman (2B)</t>
  </si>
  <si>
    <t>Nick Ahmed (SS), 2nd Round Pick</t>
  </si>
  <si>
    <t>Stone Garrett (OF)</t>
  </si>
  <si>
    <t>Albert Pujols (1B)</t>
  </si>
  <si>
    <t>None - Filling slot created by trade</t>
  </si>
  <si>
    <t xml:space="preserve"> Manny Banuelos (P)</t>
  </si>
  <si>
    <t>Bryce Harper (OF)</t>
  </si>
  <si>
    <t>Austin Wynns (C)</t>
  </si>
  <si>
    <t>James McCann (C)</t>
  </si>
  <si>
    <t>Extended to cover Eflin injury; season ended</t>
  </si>
  <si>
    <t>Playoff season ended</t>
  </si>
  <si>
    <t>Extended to cover Bickford injury; season ended</t>
  </si>
  <si>
    <t>- - -</t>
  </si>
  <si>
    <t>Piña</t>
  </si>
  <si>
    <t>McAllister</t>
  </si>
  <si>
    <t>Pérez</t>
  </si>
  <si>
    <t>León</t>
  </si>
  <si>
    <t>García</t>
  </si>
  <si>
    <t>Avisaíl</t>
  </si>
  <si>
    <t>Martín</t>
  </si>
  <si>
    <t>Vázquez</t>
  </si>
  <si>
    <t>Tonkin</t>
  </si>
  <si>
    <t>Singleton</t>
  </si>
  <si>
    <t>Hernández</t>
  </si>
  <si>
    <t>Mariot</t>
  </si>
  <si>
    <t>Neal</t>
  </si>
  <si>
    <t>Jesús</t>
  </si>
  <si>
    <t>Maggi</t>
  </si>
  <si>
    <t>Sánchez</t>
  </si>
  <si>
    <t>Díaz</t>
  </si>
  <si>
    <t>McGough</t>
  </si>
  <si>
    <t>Querecuto</t>
  </si>
  <si>
    <t>Juniel</t>
  </si>
  <si>
    <t>Rucinski</t>
  </si>
  <si>
    <t>Suárez</t>
  </si>
  <si>
    <t>Báez</t>
  </si>
  <si>
    <t>Bradley Jr</t>
  </si>
  <si>
    <t>Carasiti</t>
  </si>
  <si>
    <t>Narváez</t>
  </si>
  <si>
    <t>Ramírez</t>
  </si>
  <si>
    <t>José</t>
  </si>
  <si>
    <t>Edwards Jr</t>
  </si>
  <si>
    <t>Tomás</t>
  </si>
  <si>
    <t>Vieira</t>
  </si>
  <si>
    <t>Thyago</t>
  </si>
  <si>
    <t>Underwood Jr</t>
  </si>
  <si>
    <t>Lively</t>
  </si>
  <si>
    <t>Busenitz</t>
  </si>
  <si>
    <t>Leiter Jr</t>
  </si>
  <si>
    <t>Óscar</t>
  </si>
  <si>
    <t>Mejía</t>
  </si>
  <si>
    <t>Wall</t>
  </si>
  <si>
    <t>Forrest</t>
  </si>
  <si>
    <t>Dubón</t>
  </si>
  <si>
    <t>Urías</t>
  </si>
  <si>
    <t>Luis F</t>
  </si>
  <si>
    <t>Ramón</t>
  </si>
  <si>
    <t>Yoán</t>
  </si>
  <si>
    <t>Jiménez</t>
  </si>
  <si>
    <t>Lukes</t>
  </si>
  <si>
    <t>Sullivan</t>
  </si>
  <si>
    <t>Ríos</t>
  </si>
  <si>
    <t>Enmanuel</t>
  </si>
  <si>
    <t>Hobie</t>
  </si>
  <si>
    <t>Ibáñez</t>
  </si>
  <si>
    <t>Scholtens</t>
  </si>
  <si>
    <t>Kohlwey</t>
  </si>
  <si>
    <t>Krook</t>
  </si>
  <si>
    <t>Weston</t>
  </si>
  <si>
    <t>Erceg</t>
  </si>
  <si>
    <t>Monasterio</t>
  </si>
  <si>
    <t>Andruw</t>
  </si>
  <si>
    <t>TJ</t>
  </si>
  <si>
    <t>Zuniga</t>
  </si>
  <si>
    <t>Remillard</t>
  </si>
  <si>
    <t>René</t>
  </si>
  <si>
    <t>Tristan</t>
  </si>
  <si>
    <t>Ryder</t>
  </si>
  <si>
    <t>Perkins</t>
  </si>
  <si>
    <t>Giménez</t>
  </si>
  <si>
    <t>Andrés</t>
  </si>
  <si>
    <t>Rutherford</t>
  </si>
  <si>
    <t>Muckenhirn</t>
  </si>
  <si>
    <t>Daysbel</t>
  </si>
  <si>
    <t>Araúz</t>
  </si>
  <si>
    <t>Julks</t>
  </si>
  <si>
    <t>Bristo</t>
  </si>
  <si>
    <t>Bruján</t>
  </si>
  <si>
    <t>Iván</t>
  </si>
  <si>
    <t>J.C.</t>
  </si>
  <si>
    <t>Porter</t>
  </si>
  <si>
    <t>Cabbage</t>
  </si>
  <si>
    <t>Winans</t>
  </si>
  <si>
    <t>Allan</t>
  </si>
  <si>
    <t>Luken</t>
  </si>
  <si>
    <t>Thaddeus</t>
  </si>
  <si>
    <t>Hogan</t>
  </si>
  <si>
    <t>McArthur</t>
  </si>
  <si>
    <t>Kaiser</t>
  </si>
  <si>
    <t>Montes</t>
  </si>
  <si>
    <t>Coco</t>
  </si>
  <si>
    <t>Beck</t>
  </si>
  <si>
    <t>Salazar</t>
  </si>
  <si>
    <t>César</t>
  </si>
  <si>
    <t>Peña</t>
  </si>
  <si>
    <t>Amaya</t>
  </si>
  <si>
    <t>Fermín</t>
  </si>
  <si>
    <t>Speas</t>
  </si>
  <si>
    <t>Soriano</t>
  </si>
  <si>
    <t>Balazovic</t>
  </si>
  <si>
    <t>Turang</t>
  </si>
  <si>
    <t>McCoy</t>
  </si>
  <si>
    <t>Xavier</t>
  </si>
  <si>
    <t>Samad</t>
  </si>
  <si>
    <t>Englert</t>
  </si>
  <si>
    <t>Butler</t>
  </si>
  <si>
    <t>Taj</t>
  </si>
  <si>
    <t>Then</t>
  </si>
  <si>
    <t>Canario</t>
  </si>
  <si>
    <t>Bido</t>
  </si>
  <si>
    <t>Osvaldo</t>
  </si>
  <si>
    <t>Bolton</t>
  </si>
  <si>
    <t>Noda</t>
  </si>
  <si>
    <t>Velázquez</t>
  </si>
  <si>
    <t>Caballero</t>
  </si>
  <si>
    <t>Cosgrove</t>
  </si>
  <si>
    <t>Karcher</t>
  </si>
  <si>
    <t>Ricky</t>
  </si>
  <si>
    <t>Winn</t>
  </si>
  <si>
    <t>Keaton</t>
  </si>
  <si>
    <t>Schneider</t>
  </si>
  <si>
    <t>Andrews</t>
  </si>
  <si>
    <t>Rocchio</t>
  </si>
  <si>
    <t>Tena</t>
  </si>
  <si>
    <t>Pereira</t>
  </si>
  <si>
    <t>Everson</t>
  </si>
  <si>
    <t>Rodríguez</t>
  </si>
  <si>
    <t>Wilyer</t>
  </si>
  <si>
    <t>Jordyn</t>
  </si>
  <si>
    <t>Osleivis</t>
  </si>
  <si>
    <t>Mead</t>
  </si>
  <si>
    <t>Ferrer</t>
  </si>
  <si>
    <t>Rafaela</t>
  </si>
  <si>
    <t>Ceddanne</t>
  </si>
  <si>
    <t>Navarro</t>
  </si>
  <si>
    <t>Martínez</t>
  </si>
  <si>
    <t>Woods-Richardson</t>
  </si>
  <si>
    <t>Richardson</t>
  </si>
  <si>
    <t>Lyon</t>
  </si>
  <si>
    <t>Ornelas</t>
  </si>
  <si>
    <t>Rom</t>
  </si>
  <si>
    <t>Cox</t>
  </si>
  <si>
    <t>Vodnik</t>
  </si>
  <si>
    <t>Gus</t>
  </si>
  <si>
    <t>Leahy</t>
  </si>
  <si>
    <t>Dubin</t>
  </si>
  <si>
    <t>Selby</t>
  </si>
  <si>
    <t>Funderburk</t>
  </si>
  <si>
    <t>Ramsey</t>
  </si>
  <si>
    <t>Herrin</t>
  </si>
  <si>
    <t>Jacques</t>
  </si>
  <si>
    <t>Uribe</t>
  </si>
  <si>
    <t>Abner</t>
  </si>
  <si>
    <t>Endy</t>
  </si>
  <si>
    <t>Sweet</t>
  </si>
  <si>
    <t>Brito</t>
  </si>
  <si>
    <t>Jhony</t>
  </si>
  <si>
    <t>Calvo</t>
  </si>
  <si>
    <t>Blair</t>
  </si>
  <si>
    <t>Williamson</t>
  </si>
  <si>
    <t>Brenton</t>
  </si>
  <si>
    <t>La Sorsa</t>
  </si>
  <si>
    <t>Hopkins</t>
  </si>
  <si>
    <t>Marlowe</t>
  </si>
  <si>
    <t>Waldron</t>
  </si>
  <si>
    <t>Isaiah</t>
  </si>
  <si>
    <t>Alu</t>
  </si>
  <si>
    <t>Millas</t>
  </si>
  <si>
    <t>Cronin</t>
  </si>
  <si>
    <t>Declan</t>
  </si>
  <si>
    <t>Stoudt</t>
  </si>
  <si>
    <t>Levi</t>
  </si>
  <si>
    <t>Adcock</t>
  </si>
  <si>
    <t>McKinley</t>
  </si>
  <si>
    <t>Battenfield</t>
  </si>
  <si>
    <t>Wynne</t>
  </si>
  <si>
    <t>Sabol</t>
  </si>
  <si>
    <t>Triolo</t>
  </si>
  <si>
    <t>Kessinger</t>
  </si>
  <si>
    <t>Grae</t>
  </si>
  <si>
    <t>Shewmake</t>
  </si>
  <si>
    <t>Lipcius</t>
  </si>
  <si>
    <t>Lindgren</t>
  </si>
  <si>
    <t>Legumina</t>
  </si>
  <si>
    <t>Vines</t>
  </si>
  <si>
    <t>Darius</t>
  </si>
  <si>
    <t>Priester</t>
  </si>
  <si>
    <t>Gipson-Long</t>
  </si>
  <si>
    <t>Sawyer</t>
  </si>
  <si>
    <t>Walter</t>
  </si>
  <si>
    <t>Ingram</t>
  </si>
  <si>
    <t>Kolton</t>
  </si>
  <si>
    <t>Willingham</t>
  </si>
  <si>
    <t>Amos</t>
  </si>
  <si>
    <t>Saalfrank</t>
  </si>
  <si>
    <t>Rutledge</t>
  </si>
  <si>
    <t>Busch</t>
  </si>
  <si>
    <t>Deluca</t>
  </si>
  <si>
    <t>Jonny</t>
  </si>
  <si>
    <t>JJ</t>
  </si>
  <si>
    <t>Paris</t>
  </si>
  <si>
    <t>Kyren</t>
  </si>
  <si>
    <t>Canzone</t>
  </si>
  <si>
    <t>Matos</t>
  </si>
  <si>
    <t>Horwitz</t>
  </si>
  <si>
    <t>Noelvi</t>
  </si>
  <si>
    <t>Elly</t>
  </si>
  <si>
    <t>Soderstrom</t>
  </si>
  <si>
    <t>Hancock</t>
  </si>
  <si>
    <t>Emerson</t>
  </si>
  <si>
    <t>Shuster</t>
  </si>
  <si>
    <t>Jarvis</t>
  </si>
  <si>
    <t>Masyn</t>
  </si>
  <si>
    <t>Kauffmann</t>
  </si>
  <si>
    <t>Karl</t>
  </si>
  <si>
    <t>Cecconi</t>
  </si>
  <si>
    <t>Slade</t>
  </si>
  <si>
    <t>Ha-Seong</t>
  </si>
  <si>
    <t>Hurt</t>
  </si>
  <si>
    <t>Julien</t>
  </si>
  <si>
    <t>Edouard</t>
  </si>
  <si>
    <t>Mlodzinski</t>
  </si>
  <si>
    <t>Carmen</t>
  </si>
  <si>
    <t>Schmitt</t>
  </si>
  <si>
    <t>Acton</t>
  </si>
  <si>
    <t>Bradford</t>
  </si>
  <si>
    <t>Alika</t>
  </si>
  <si>
    <t>Loftin</t>
  </si>
  <si>
    <t>Luis L</t>
  </si>
  <si>
    <t>Volpe</t>
  </si>
  <si>
    <t>Spiers</t>
  </si>
  <si>
    <t>Wiemer</t>
  </si>
  <si>
    <t>Headrick</t>
  </si>
  <si>
    <t>Wisely</t>
  </si>
  <si>
    <t>Eury</t>
  </si>
  <si>
    <t>Crow-Armstrong</t>
  </si>
  <si>
    <t>Pfaadt</t>
  </si>
  <si>
    <t>Westburg</t>
  </si>
  <si>
    <t>Mervis</t>
  </si>
  <si>
    <t>Palencia</t>
  </si>
  <si>
    <t>McMillon</t>
  </si>
  <si>
    <t>Domínguez</t>
  </si>
  <si>
    <t>Jasson</t>
  </si>
  <si>
    <t>Cowser</t>
  </si>
  <si>
    <t>Frelick</t>
  </si>
  <si>
    <t>McLain</t>
  </si>
  <si>
    <t>Goodman</t>
  </si>
  <si>
    <t>Bachman</t>
  </si>
  <si>
    <t>Gelof</t>
  </si>
  <si>
    <t>Wolf</t>
  </si>
  <si>
    <t>Sheehan</t>
  </si>
  <si>
    <t>Emmet</t>
  </si>
  <si>
    <t>Dodd</t>
  </si>
  <si>
    <t>Hartwig</t>
  </si>
  <si>
    <t>Smith-Shawver</t>
  </si>
  <si>
    <t>Lawlar</t>
  </si>
  <si>
    <t>Justice</t>
  </si>
  <si>
    <t>Encarnacion-Strand</t>
  </si>
  <si>
    <t>Wicks</t>
  </si>
  <si>
    <t>Bibee</t>
  </si>
  <si>
    <t>Colás</t>
  </si>
  <si>
    <t>Woo</t>
  </si>
  <si>
    <t>Kjerstad</t>
  </si>
  <si>
    <t>Heston</t>
  </si>
  <si>
    <t>Neto</t>
  </si>
  <si>
    <t>Meckler</t>
  </si>
  <si>
    <t>Mederos</t>
  </si>
  <si>
    <t>Yoshida</t>
  </si>
  <si>
    <t>Masataka</t>
  </si>
  <si>
    <t>Senga</t>
  </si>
  <si>
    <t>Kodai</t>
  </si>
  <si>
    <t>Fujinami</t>
  </si>
  <si>
    <t>Shintaro</t>
  </si>
  <si>
    <t>Matthew Schultz</t>
  </si>
  <si>
    <t>P-Gms</t>
  </si>
  <si>
    <t>P- Inn</t>
  </si>
  <si>
    <t>P-DRS</t>
  </si>
  <si>
    <t>C-Gms</t>
  </si>
  <si>
    <t>C- Inn</t>
  </si>
  <si>
    <t>C-DRS</t>
  </si>
  <si>
    <t>1B-Gms</t>
  </si>
  <si>
    <t>1B-Inn</t>
  </si>
  <si>
    <t>1B-DRS</t>
  </si>
  <si>
    <t>2B-Gms</t>
  </si>
  <si>
    <t>2B-Inn</t>
  </si>
  <si>
    <t>2B-DRS</t>
  </si>
  <si>
    <t>3B-Gms</t>
  </si>
  <si>
    <t>3B-Inn</t>
  </si>
  <si>
    <t>3B-DRS</t>
  </si>
  <si>
    <t>SS-Gms</t>
  </si>
  <si>
    <t>SS-Inn</t>
  </si>
  <si>
    <t>SS-DRS</t>
  </si>
  <si>
    <t>LF-Gms</t>
  </si>
  <si>
    <t>LF-Inn</t>
  </si>
  <si>
    <t>LF-DRS</t>
  </si>
  <si>
    <t>CF-Gms</t>
  </si>
  <si>
    <t>CF-Inn</t>
  </si>
  <si>
    <t>CF-DRS</t>
  </si>
  <si>
    <t>RF-Gms</t>
  </si>
  <si>
    <t>RF-Inn</t>
  </si>
  <si>
    <t>RF-DRS</t>
  </si>
  <si>
    <t>tDRS</t>
  </si>
  <si>
    <t>Sw Str%</t>
  </si>
  <si>
    <t>Swing Str %</t>
  </si>
  <si>
    <t>BB %</t>
  </si>
  <si>
    <t>K %</t>
  </si>
  <si>
    <t>Pull %</t>
  </si>
  <si>
    <t>Barrel %</t>
  </si>
  <si>
    <t>Parsons</t>
  </si>
  <si>
    <t>Boushley</t>
  </si>
  <si>
    <t>Irving</t>
  </si>
  <si>
    <t>Espada</t>
  </si>
  <si>
    <t>Pint</t>
  </si>
  <si>
    <t>Danner</t>
  </si>
  <si>
    <t>Hagen</t>
  </si>
  <si>
    <t>Hanifee</t>
  </si>
  <si>
    <t>Brenan</t>
  </si>
  <si>
    <t>Gómez</t>
  </si>
  <si>
    <t>Yoendrys</t>
  </si>
  <si>
    <t>Berroa</t>
  </si>
  <si>
    <t>Prelander</t>
  </si>
  <si>
    <t>Seagle</t>
  </si>
  <si>
    <t>Chandler</t>
  </si>
  <si>
    <t>Cropley</t>
  </si>
  <si>
    <t>Bowlan</t>
  </si>
  <si>
    <t>Caceres</t>
  </si>
  <si>
    <t>Vallimont</t>
  </si>
  <si>
    <t>Eden</t>
  </si>
  <si>
    <t>Fitzgerald</t>
  </si>
  <si>
    <t>Estes</t>
  </si>
  <si>
    <t>Veneziano</t>
  </si>
  <si>
    <t>Nicolas</t>
  </si>
  <si>
    <t>Caminero</t>
  </si>
  <si>
    <t>Boyle</t>
  </si>
  <si>
    <t>Kerkering</t>
  </si>
  <si>
    <t>Orion</t>
  </si>
  <si>
    <t>Schanuel</t>
  </si>
  <si>
    <t>Strt- IP</t>
  </si>
  <si>
    <t>Hard Hit %</t>
  </si>
  <si>
    <t>2023 Season Off-Season</t>
  </si>
  <si>
    <t>Teams Listed Below Refer to 2024 Season Franchises</t>
  </si>
  <si>
    <t>2024 Season</t>
  </si>
  <si>
    <t>2023 Season</t>
  </si>
  <si>
    <t>Emmanuel Clase (P), Ryan Jeffers (C), Hunter Brown (P)</t>
  </si>
  <si>
    <t>Nate Lowe (1B), MJ Melendez (OF), Shane McClanahan (P)</t>
  </si>
  <si>
    <t>Larry Bellar</t>
  </si>
  <si>
    <t>Target Field</t>
  </si>
  <si>
    <t>Steve DeGardner</t>
  </si>
  <si>
    <t>yasky1234@gmail.com</t>
  </si>
  <si>
    <t>Victor Caratini (C), Jose Siri (OF)</t>
  </si>
  <si>
    <t>Alex Call (OF), Michael Fulmer (P)</t>
  </si>
  <si>
    <t>Nate Lowe (1B), Jose LeClerc (P), 1st Round Pick</t>
  </si>
  <si>
    <t>Geraldo Perdomo (SS), Bryan De La Cruz (OF), 2nd Round Pick</t>
  </si>
  <si>
    <t>KCR (from LAD)</t>
  </si>
  <si>
    <t>BAL (from WAS)</t>
  </si>
  <si>
    <t>CIN (from ATL)</t>
  </si>
  <si>
    <t>NYY (from SFG)</t>
  </si>
  <si>
    <t>CIN (from MIN)</t>
  </si>
  <si>
    <t>SFG (from NYY)</t>
  </si>
  <si>
    <t>STL (from SFG)</t>
  </si>
  <si>
    <t>MMDBL ID#</t>
  </si>
  <si>
    <t>DLB ID#</t>
  </si>
  <si>
    <t>Ji Hwan</t>
  </si>
  <si>
    <t>Bae</t>
  </si>
  <si>
    <t>November 2023</t>
  </si>
  <si>
    <t>July 2023</t>
  </si>
  <si>
    <t>August 2023</t>
  </si>
  <si>
    <t>Reece McGuire (C)</t>
  </si>
  <si>
    <t>Luis Garcia (P)</t>
  </si>
  <si>
    <t>Drew Waters (OF)</t>
  </si>
  <si>
    <t>Kenta Maeda (P), Edward Cabrera (P)</t>
  </si>
  <si>
    <t>Paul Goldschmidt (1B), Tyler O'Neill (OF)</t>
  </si>
  <si>
    <t>Brandon Lowe (2B)</t>
  </si>
  <si>
    <t>4th Round Pick</t>
  </si>
  <si>
    <t>Jeff McNeil (OF)</t>
  </si>
  <si>
    <t>SEA (from WAS)</t>
  </si>
  <si>
    <t>WAS (from CIN)</t>
  </si>
  <si>
    <t>Keibert Ruiz (C)</t>
  </si>
  <si>
    <t>5th Round Pick</t>
  </si>
  <si>
    <t>WAS (from MIL)</t>
  </si>
  <si>
    <t>5-SUP</t>
  </si>
  <si>
    <t>Ryan Mountcastle (1B), Danny Jansen (C)</t>
  </si>
  <si>
    <t>Jake Burger (3B), 4th Round Pick</t>
  </si>
  <si>
    <t>MIN (from BAL)</t>
  </si>
  <si>
    <t>Max Scherzer (P), Josh Bell (1B)</t>
  </si>
  <si>
    <t>Max Muncy (2B), Aroldis Chapman (P)</t>
  </si>
  <si>
    <t>Donovan Solano (2B), Kyle Hendricks (P), Myles Straw (OF), Mark Leiter Jr (P), 5th Round Pick</t>
  </si>
  <si>
    <t>Teoscar Hernandez (OF), Andrew Wantz (P), Will Smith (P), Bobby Dalbec (1B), 4th Round Pick</t>
  </si>
  <si>
    <t>SEA (from LAD)</t>
  </si>
  <si>
    <t>LAD (from SEA)</t>
  </si>
  <si>
    <t>Ji Man</t>
  </si>
  <si>
    <t>Dean Kremer (P)</t>
  </si>
  <si>
    <t>BAL (from ATL)</t>
  </si>
  <si>
    <t>Justin Verlander (P), Willi Castro (SS)</t>
  </si>
  <si>
    <t>Matt Wallner (OF), 2nd Round Pick</t>
  </si>
  <si>
    <t>LAD (from BAL)</t>
  </si>
  <si>
    <t>DET (from SFG)</t>
  </si>
  <si>
    <t>DET (from CHW)</t>
  </si>
  <si>
    <t>Mike Bellar</t>
  </si>
  <si>
    <t>January 2024</t>
  </si>
  <si>
    <t>Ryan Thompson (P)</t>
  </si>
  <si>
    <t>Ryan Borucki (P)</t>
  </si>
  <si>
    <t>Logan O'Hoppe (C)</t>
  </si>
  <si>
    <t>Jesus Sanchez (OF)</t>
  </si>
  <si>
    <t>Luis Campusano (C)</t>
  </si>
  <si>
    <t>Josiah Gray (P)</t>
  </si>
  <si>
    <t>Kyle Higashioka (C)</t>
  </si>
  <si>
    <t>Pablo Reyes (SS)</t>
  </si>
  <si>
    <t>Hyun Jin</t>
  </si>
  <si>
    <t>Ryu</t>
  </si>
  <si>
    <t>Jake Cronenworth (2B)</t>
  </si>
  <si>
    <t>Ji Hwan Bae (OF)</t>
  </si>
  <si>
    <t>Kyle Bradish (P)</t>
  </si>
  <si>
    <t>Andre Jackson (P)</t>
  </si>
  <si>
    <t>Shohei Ohtani (P)</t>
  </si>
  <si>
    <t>Jose Urquidy (P)</t>
  </si>
  <si>
    <t>Derek Law (P)</t>
  </si>
  <si>
    <t>Freddy Fermin (C)</t>
  </si>
  <si>
    <t>Matt Vierling (OF)</t>
  </si>
  <si>
    <t>Brendan Donovan (2B)</t>
  </si>
  <si>
    <t>Jose Fermin (2B)</t>
  </si>
  <si>
    <t>3rd Round Pick</t>
  </si>
  <si>
    <t>Eddie Rosario (OF)</t>
  </si>
  <si>
    <t>2nd Round Pick, M.J. Melendez (OF)</t>
  </si>
  <si>
    <t>Bryan Reynolds (OF), Trevor Stephan (P)</t>
  </si>
  <si>
    <t>Joey Gallo (1B)</t>
  </si>
  <si>
    <t>Dylan Dodd (P)</t>
  </si>
  <si>
    <t>No Drop Needed - Open Roster Slot</t>
  </si>
  <si>
    <t>Coco Montes (2B)</t>
  </si>
  <si>
    <t>Kyle Wright (P)</t>
  </si>
  <si>
    <t>Dominic Canzone (OF)</t>
  </si>
  <si>
    <t>Sean Bouchard (OF)</t>
  </si>
  <si>
    <t>Akil Baddoo (OF)</t>
  </si>
  <si>
    <t>Jose Soriano (P)</t>
  </si>
  <si>
    <t>Allan Winans (P)</t>
  </si>
  <si>
    <t>Ryan Weathers (P)</t>
  </si>
  <si>
    <t>Julio Urias (P)</t>
  </si>
  <si>
    <t>Nick Pratto (1B)</t>
  </si>
  <si>
    <t>Mark Vientos (3B)</t>
  </si>
  <si>
    <t>3rd Round Pick, Aaron Nola (P), David Robertson (P)</t>
  </si>
  <si>
    <t>1st Round Pick, 4th Round Pick, Christopher Sanchez (P), Jordan Westburg (3B)</t>
  </si>
  <si>
    <t>Urquidy retained DL claim</t>
  </si>
  <si>
    <t>Jose Urquidy (P) - Retained DL Claim</t>
  </si>
  <si>
    <t>Hector Neris (P), Michael Busch (3B)</t>
  </si>
  <si>
    <t>C.J. Abrams (SS), Brady Singer (P)</t>
  </si>
  <si>
    <t>Gary Sanchez (C)</t>
  </si>
  <si>
    <t>Brian Anderson (OF)</t>
  </si>
  <si>
    <t>Jarren Duran (OF)</t>
  </si>
  <si>
    <t>Ben Rortvedt (C )</t>
  </si>
  <si>
    <t>San Diego</t>
  </si>
  <si>
    <t>Vladimir Guerrero Jr (1B), Joe Ryan (P), 3rd Round Pick</t>
  </si>
  <si>
    <t>Zack Littell (P), Alex Lange (P), 2nd Round Pick</t>
  </si>
  <si>
    <t>Jesse Winker (OF)</t>
  </si>
  <si>
    <t>Kyren Paris (SS)</t>
  </si>
  <si>
    <t>Alec March (P)</t>
  </si>
  <si>
    <t>Seranthony Dominguez (P)</t>
  </si>
  <si>
    <t>Ronel Blanco (P)</t>
  </si>
  <si>
    <t>Reed Garrett (P)</t>
  </si>
  <si>
    <t>Rowdy Tellez (1B)</t>
  </si>
  <si>
    <t>Ben Rortvedt (C)</t>
  </si>
  <si>
    <t>Joey Votto (1B)</t>
  </si>
  <si>
    <t>Julio Teheran (P)</t>
  </si>
  <si>
    <t>Tyler Anderson (P)</t>
  </si>
  <si>
    <t>Michael Stefanic (2B)</t>
  </si>
  <si>
    <t>Korey Lee (C)</t>
  </si>
  <si>
    <t>Ben Lively (P)</t>
  </si>
  <si>
    <t>Romy Gonzalez (2B)</t>
  </si>
  <si>
    <t>Tyler Mahle (P)</t>
  </si>
  <si>
    <t>Seth Brown (1B)</t>
  </si>
  <si>
    <t>Oswaldo Cabrera (OF)</t>
  </si>
  <si>
    <t>Josh Staumont (P)</t>
  </si>
  <si>
    <t>Genesis Cabrera (P)</t>
  </si>
  <si>
    <t>Eloy Jimenez (OF), Julio Teheran (P)</t>
  </si>
  <si>
    <t>Randal Grichuk (OF)</t>
  </si>
  <si>
    <t>Enrique Hernandez (SS)</t>
  </si>
  <si>
    <t>Raisel Iglesias (P)</t>
  </si>
  <si>
    <t>Matt Brash (P)</t>
  </si>
  <si>
    <t>Shane Bieber (P)</t>
  </si>
  <si>
    <t>Donovan Solano (2B)</t>
  </si>
  <si>
    <t>George Arias (SS)</t>
  </si>
  <si>
    <t>Aledmys Diaz (SS)</t>
  </si>
  <si>
    <t>Graham Ashcraft (P)</t>
  </si>
  <si>
    <t>Erik Swanson (P)</t>
  </si>
  <si>
    <t>Santiago Espinal (2B)</t>
  </si>
  <si>
    <t>Pablo Reyes (2B)</t>
  </si>
  <si>
    <t>J.D. Martinez (DH)</t>
  </si>
  <si>
    <t>Tim Locastro (OF)</t>
  </si>
  <si>
    <t>Ronel Blanco (P), Jose Alvarado (P), Austin Wynns (C)</t>
  </si>
  <si>
    <t>1st Round Pick, CJ Cron (1B), Jose Trevino (C)</t>
  </si>
  <si>
    <t>Gabriel Arias (2B)</t>
  </si>
  <si>
    <t>Ben Heller (P)</t>
  </si>
  <si>
    <t>Josh Hader (P)</t>
  </si>
  <si>
    <t>Jake Bird (P), 2nd Round Pick</t>
  </si>
  <si>
    <t>Yu Chang (SS)</t>
  </si>
  <si>
    <t>Chris Taylor (2B)</t>
  </si>
  <si>
    <t>Hunter Gaddis (P)</t>
  </si>
  <si>
    <t>Christian Arroyo (SS)</t>
  </si>
  <si>
    <t>Gregory Santos (P)</t>
  </si>
  <si>
    <t>Anthony Volpe (SS), Grayson Rodriguez (P), Ryan Weathers (P), Nestor Cortes (P), Brandon Williamson (P), 1st Round Pick, 2nd Round Pick</t>
  </si>
  <si>
    <t>Mookie Betts (2B), Garrett Cooper (1B), Miguel Amaya (C), Michael Wacha (P), Mike Clevinger (P), Jay Jackson (P), Ryan Borucki (P)</t>
  </si>
  <si>
    <t>Hunter Renfroe (OF), 1st Round Pick</t>
  </si>
  <si>
    <t>Harold Ramirez (OF), Jhony Brito (P)</t>
  </si>
  <si>
    <t>Zack Eflin (P), Owen Miller (2B), 3rd Round Pick</t>
  </si>
  <si>
    <t>Korey Lee (C), 1st Round Pick, 3rd Round Pick</t>
  </si>
  <si>
    <t>Blake Perkins (OF)</t>
  </si>
  <si>
    <t>Taijan Walker (P)</t>
  </si>
  <si>
    <t>LaMonte Wade (1B), Erik Swanson (P), Connor Capel (OF)</t>
  </si>
  <si>
    <t>Teoscar Hernandez (OF), Spencer Turnbull (P), 3rd Round Pick</t>
  </si>
  <si>
    <t>Jose Altuve (2B)</t>
  </si>
  <si>
    <t>Brandon Bielak (P)</t>
  </si>
  <si>
    <t>Roster filler claim to be dropped at end of season</t>
  </si>
  <si>
    <t>Rel- IP</t>
  </si>
  <si>
    <t>Richard Lovelady (P)</t>
  </si>
  <si>
    <t>Ryan Yarbrough (P)</t>
  </si>
  <si>
    <t>Tyler Heineman (C)</t>
  </si>
  <si>
    <t>Danny Jansen (C)</t>
  </si>
  <si>
    <t>End of Season</t>
  </si>
  <si>
    <t>H/9</t>
  </si>
  <si>
    <t>WHIP+</t>
  </si>
  <si>
    <t>Hits per 9 innings</t>
  </si>
  <si>
    <t>Oppo %</t>
  </si>
  <si>
    <t>Max EV</t>
  </si>
  <si>
    <t>ISO+</t>
  </si>
  <si>
    <t>wRAA</t>
  </si>
  <si>
    <t>wRC</t>
  </si>
  <si>
    <t>RAR</t>
  </si>
  <si>
    <t>Singles</t>
  </si>
  <si>
    <t>Maximum exit velocity</t>
  </si>
  <si>
    <t>SwStrike%</t>
  </si>
  <si>
    <t>% of pitches opposing hitters swung at and missed</t>
  </si>
  <si>
    <t>% of pitches swung at and missed</t>
  </si>
  <si>
    <t>Oppo%</t>
  </si>
  <si>
    <t>% of balls in play that were hit to the opposite field</t>
  </si>
  <si>
    <t>Weighted runs created</t>
  </si>
  <si>
    <t>Isolated power plus</t>
  </si>
  <si>
    <t>2024 Season Off-Season</t>
  </si>
  <si>
    <t>C-Inn</t>
  </si>
  <si>
    <t>C- DRS</t>
  </si>
  <si>
    <t>1B- DRS</t>
  </si>
  <si>
    <t>1B- OAA</t>
  </si>
  <si>
    <t>2B- DRS</t>
  </si>
  <si>
    <t>2B- OAA</t>
  </si>
  <si>
    <t>3B- DRS</t>
  </si>
  <si>
    <t>3B- OAA</t>
  </si>
  <si>
    <t>SS- DRS</t>
  </si>
  <si>
    <t>SS- OAA</t>
  </si>
  <si>
    <t>LF- DRS</t>
  </si>
  <si>
    <t>LF- OAA</t>
  </si>
  <si>
    <t>LF- Arm</t>
  </si>
  <si>
    <t>CF- DRS</t>
  </si>
  <si>
    <t>CF- OAA</t>
  </si>
  <si>
    <t>CF- Arm</t>
  </si>
  <si>
    <t>RF- OAA</t>
  </si>
  <si>
    <t>RF- Arm</t>
  </si>
  <si>
    <t>Thrw</t>
  </si>
  <si>
    <t>Blck</t>
  </si>
  <si>
    <t>Frme</t>
  </si>
  <si>
    <t>P-Inn</t>
  </si>
  <si>
    <t>Innings played at pitcher</t>
  </si>
  <si>
    <t>Defensive runs saved at pitcher</t>
  </si>
  <si>
    <t>Innings played at catcher</t>
  </si>
  <si>
    <t>Defensive runs saved at catcher</t>
  </si>
  <si>
    <t>Catcher throwing rating</t>
  </si>
  <si>
    <t>Catcher blocking rating</t>
  </si>
  <si>
    <t>Catcher pitch framing rating</t>
  </si>
  <si>
    <t>Total defensive runs save across all positions</t>
  </si>
  <si>
    <t>1B-OAA</t>
  </si>
  <si>
    <t>Outs above average at first base</t>
  </si>
  <si>
    <t>Games played at first base</t>
  </si>
  <si>
    <t>Innings played at first base</t>
  </si>
  <si>
    <t>Defensive runs saved at first base</t>
  </si>
  <si>
    <t>2B-OAA</t>
  </si>
  <si>
    <t>Innings played at second base</t>
  </si>
  <si>
    <t>Defensive runs saved at second base</t>
  </si>
  <si>
    <t>Outs above average at second base</t>
  </si>
  <si>
    <t>3B-OAA</t>
  </si>
  <si>
    <t>Innings played at third base</t>
  </si>
  <si>
    <t>Defensive runs saved at third base</t>
  </si>
  <si>
    <t>Outs above average at third base</t>
  </si>
  <si>
    <t>SS-OAA</t>
  </si>
  <si>
    <t>Innings played at shortstop</t>
  </si>
  <si>
    <t>Defensive runs saved at shortstop</t>
  </si>
  <si>
    <t>Outs above average at shortstop</t>
  </si>
  <si>
    <t>LF-OAA</t>
  </si>
  <si>
    <t>LF-Arm</t>
  </si>
  <si>
    <t>Games played in left field</t>
  </si>
  <si>
    <t>Innings played in left field</t>
  </si>
  <si>
    <t>Defensive runs saved in left field</t>
  </si>
  <si>
    <t>Outs above average in left field</t>
  </si>
  <si>
    <t>Arm rating while playing in left field</t>
  </si>
  <si>
    <t>CF-OAA</t>
  </si>
  <si>
    <t>CF-Arm</t>
  </si>
  <si>
    <t>Games played in center field</t>
  </si>
  <si>
    <t>Innings played in center field</t>
  </si>
  <si>
    <t>Defensive runs saved in center field</t>
  </si>
  <si>
    <t>Outs above average in center field</t>
  </si>
  <si>
    <t>Arm rating while playing in center field</t>
  </si>
  <si>
    <t>RF-OAA</t>
  </si>
  <si>
    <t>RF-Arm</t>
  </si>
  <si>
    <t>Games played in right field</t>
  </si>
  <si>
    <t>Innings played in right field</t>
  </si>
  <si>
    <t>Defensive runs saved in right field</t>
  </si>
  <si>
    <t>Outs above average in right field</t>
  </si>
  <si>
    <t>Arm rating while playing in right field</t>
  </si>
  <si>
    <t>LH ABs</t>
  </si>
  <si>
    <t>RH ABs</t>
  </si>
  <si>
    <t>At-bats allowed versus left-handed pitchers</t>
  </si>
  <si>
    <t>At-bats allowed versus right-handed pitching</t>
  </si>
  <si>
    <t>The unique player identification number assigned by Dynasty League Baseball</t>
  </si>
  <si>
    <t>MLB ID#</t>
  </si>
  <si>
    <t>Buchanan</t>
  </si>
  <si>
    <t>Booser</t>
  </si>
  <si>
    <t>Feigl</t>
  </si>
  <si>
    <t>Jhonny</t>
  </si>
  <si>
    <t>Pereda</t>
  </si>
  <si>
    <t>Jamie</t>
  </si>
  <si>
    <t>Westbrook</t>
  </si>
  <si>
    <t>Gerson</t>
  </si>
  <si>
    <t>Garabito</t>
  </si>
  <si>
    <t>Bermúdez</t>
  </si>
  <si>
    <t>Maciejewski</t>
  </si>
  <si>
    <t>Petersen</t>
  </si>
  <si>
    <t>Sandro</t>
  </si>
  <si>
    <t>Fabian</t>
  </si>
  <si>
    <t>Leo</t>
  </si>
  <si>
    <t>Kolek</t>
  </si>
  <si>
    <t>Lockridge</t>
  </si>
  <si>
    <t>Shugart</t>
  </si>
  <si>
    <t>Conine</t>
  </si>
  <si>
    <t>Jair</t>
  </si>
  <si>
    <t>Chaparro</t>
  </si>
  <si>
    <t>Zeferjahn</t>
  </si>
  <si>
    <t>Kravetz</t>
  </si>
  <si>
    <t>Duke</t>
  </si>
  <si>
    <t>Schunk</t>
  </si>
  <si>
    <t>Shenton</t>
  </si>
  <si>
    <t>Henley</t>
  </si>
  <si>
    <t>Tobias</t>
  </si>
  <si>
    <t>Armando</t>
  </si>
  <si>
    <t>Lake</t>
  </si>
  <si>
    <t>Bachar</t>
  </si>
  <si>
    <t>Bliss</t>
  </si>
  <si>
    <t>Justyn-Henry</t>
  </si>
  <si>
    <t>Malloy</t>
  </si>
  <si>
    <t>Teodosio</t>
  </si>
  <si>
    <t>Ginn</t>
  </si>
  <si>
    <t>Sauer</t>
  </si>
  <si>
    <t>Basso</t>
  </si>
  <si>
    <t>Trenton</t>
  </si>
  <si>
    <t>Raymond</t>
  </si>
  <si>
    <t>Burgos</t>
  </si>
  <si>
    <t>Dunshee</t>
  </si>
  <si>
    <t>Kristofak</t>
  </si>
  <si>
    <t>Kameron</t>
  </si>
  <si>
    <t>Misner</t>
  </si>
  <si>
    <t>Eder</t>
  </si>
  <si>
    <t>Johnathan</t>
  </si>
  <si>
    <t>Otañez</t>
  </si>
  <si>
    <t>Keider</t>
  </si>
  <si>
    <t>O'Loughlin</t>
  </si>
  <si>
    <t>Gustavo</t>
  </si>
  <si>
    <t>Campero</t>
  </si>
  <si>
    <t>Steward</t>
  </si>
  <si>
    <t>Wenceel</t>
  </si>
  <si>
    <t>Dedniel</t>
  </si>
  <si>
    <t>Núñez</t>
  </si>
  <si>
    <t>Yuki</t>
  </si>
  <si>
    <t>Matsui</t>
  </si>
  <si>
    <t>Leasure</t>
  </si>
  <si>
    <t>Wendzel</t>
  </si>
  <si>
    <t>Hurtubise</t>
  </si>
  <si>
    <t>Bañuelos</t>
  </si>
  <si>
    <t>DeLoach</t>
  </si>
  <si>
    <t>Cantillo</t>
  </si>
  <si>
    <t>Brant</t>
  </si>
  <si>
    <t>Hurter</t>
  </si>
  <si>
    <t>Feduccia</t>
  </si>
  <si>
    <t>Casparius</t>
  </si>
  <si>
    <t>Vanasco</t>
  </si>
  <si>
    <t>Wagaman</t>
  </si>
  <si>
    <t>Sammons</t>
  </si>
  <si>
    <t>Lazar</t>
  </si>
  <si>
    <t>Roller</t>
  </si>
  <si>
    <t>Blaze</t>
  </si>
  <si>
    <t>Jaden</t>
  </si>
  <si>
    <t>Rece</t>
  </si>
  <si>
    <t>Hinds</t>
  </si>
  <si>
    <t>Kumar</t>
  </si>
  <si>
    <t>Rocker</t>
  </si>
  <si>
    <t>Halvorsen</t>
  </si>
  <si>
    <t>Valente</t>
  </si>
  <si>
    <t>Bellozo</t>
  </si>
  <si>
    <t>Barrosa</t>
  </si>
  <si>
    <t>Jhonkensy</t>
  </si>
  <si>
    <t>Noel</t>
  </si>
  <si>
    <t>Kai-Wei</t>
  </si>
  <si>
    <t>Teng</t>
  </si>
  <si>
    <t>Pennington</t>
  </si>
  <si>
    <t>Orze</t>
  </si>
  <si>
    <t>Foscue</t>
  </si>
  <si>
    <t>Schuemann</t>
  </si>
  <si>
    <t>Kloffenstein</t>
  </si>
  <si>
    <t>DaShawn</t>
  </si>
  <si>
    <t>Barger</t>
  </si>
  <si>
    <t>Wrobleski</t>
  </si>
  <si>
    <t>Helman</t>
  </si>
  <si>
    <t>Madden</t>
  </si>
  <si>
    <t>Holman</t>
  </si>
  <si>
    <t>Schwellenbach</t>
  </si>
  <si>
    <t>Neely</t>
  </si>
  <si>
    <t>Nastrini</t>
  </si>
  <si>
    <t>Ky</t>
  </si>
  <si>
    <t>Arrighetti</t>
  </si>
  <si>
    <t>Norby</t>
  </si>
  <si>
    <t>Baldwin</t>
  </si>
  <si>
    <t>Gasper</t>
  </si>
  <si>
    <t>Pages</t>
  </si>
  <si>
    <t>Sabrowski</t>
  </si>
  <si>
    <t>Villalobos</t>
  </si>
  <si>
    <t>Schneemann</t>
  </si>
  <si>
    <t>Roddery</t>
  </si>
  <si>
    <t>Muñoz</t>
  </si>
  <si>
    <t>Orelvis</t>
  </si>
  <si>
    <t>Alcántara</t>
  </si>
  <si>
    <t>Luisangel</t>
  </si>
  <si>
    <t>Acuña</t>
  </si>
  <si>
    <t>Jonatan</t>
  </si>
  <si>
    <t>Locklear</t>
  </si>
  <si>
    <t>Leiter</t>
  </si>
  <si>
    <t>Penrod</t>
  </si>
  <si>
    <t>Nasim</t>
  </si>
  <si>
    <t>Nuñez</t>
  </si>
  <si>
    <t>Chivilli</t>
  </si>
  <si>
    <t>Iriarte</t>
  </si>
  <si>
    <t>Edgardo</t>
  </si>
  <si>
    <t>Naoyuki</t>
  </si>
  <si>
    <t>Uwasawa</t>
  </si>
  <si>
    <t>Shota</t>
  </si>
  <si>
    <t>Imanaga</t>
  </si>
  <si>
    <t>Yariel</t>
  </si>
  <si>
    <t>Kitchen</t>
  </si>
  <si>
    <t>Eisert</t>
  </si>
  <si>
    <t>Bigge</t>
  </si>
  <si>
    <t>Driscoll</t>
  </si>
  <si>
    <t>Cannon</t>
  </si>
  <si>
    <t>Slaten</t>
  </si>
  <si>
    <t>Crews</t>
  </si>
  <si>
    <t>Fraser</t>
  </si>
  <si>
    <t>Ellard</t>
  </si>
  <si>
    <t>Pagés</t>
  </si>
  <si>
    <t>Walston</t>
  </si>
  <si>
    <t>Kochanowicz</t>
  </si>
  <si>
    <t>Sterner</t>
  </si>
  <si>
    <t>Blalock</t>
  </si>
  <si>
    <t>Darell</t>
  </si>
  <si>
    <t>Hernaiz</t>
  </si>
  <si>
    <t>Gillispie</t>
  </si>
  <si>
    <t>Ribalta</t>
  </si>
  <si>
    <t>McCray</t>
  </si>
  <si>
    <t>Spence</t>
  </si>
  <si>
    <t>Herz</t>
  </si>
  <si>
    <t>Marc</t>
  </si>
  <si>
    <t>Church</t>
  </si>
  <si>
    <t>Hodge</t>
  </si>
  <si>
    <t>Aguiar</t>
  </si>
  <si>
    <t>Gasser</t>
  </si>
  <si>
    <t>Roycroft</t>
  </si>
  <si>
    <t>Pauley</t>
  </si>
  <si>
    <t>Landon</t>
  </si>
  <si>
    <t>Knack</t>
  </si>
  <si>
    <t>River</t>
  </si>
  <si>
    <t>Horn</t>
  </si>
  <si>
    <t>Fitts</t>
  </si>
  <si>
    <t>Beeter</t>
  </si>
  <si>
    <t>Colt</t>
  </si>
  <si>
    <t>Keith</t>
  </si>
  <si>
    <t>Yosver</t>
  </si>
  <si>
    <t>Zulueta</t>
  </si>
  <si>
    <t>Adael</t>
  </si>
  <si>
    <t>Amador</t>
  </si>
  <si>
    <t>Mena</t>
  </si>
  <si>
    <t>Sanoja</t>
  </si>
  <si>
    <t>Coby</t>
  </si>
  <si>
    <t>Mayo</t>
  </si>
  <si>
    <t>Aldegheri</t>
  </si>
  <si>
    <t>Dingler</t>
  </si>
  <si>
    <t>Chourio</t>
  </si>
  <si>
    <t>Brzykcy</t>
  </si>
  <si>
    <t>Gentry</t>
  </si>
  <si>
    <t>Kavadas</t>
  </si>
  <si>
    <t>Klein</t>
  </si>
  <si>
    <t>Shay</t>
  </si>
  <si>
    <t>Whitcomb</t>
  </si>
  <si>
    <t>Yorke</t>
  </si>
  <si>
    <t>Loperfido</t>
  </si>
  <si>
    <t>Hurston</t>
  </si>
  <si>
    <t>Waldrep</t>
  </si>
  <si>
    <t>Chayce</t>
  </si>
  <si>
    <t>McDermott</t>
  </si>
  <si>
    <t>Langford</t>
  </si>
  <si>
    <t>Landen</t>
  </si>
  <si>
    <t>Roupp</t>
  </si>
  <si>
    <t>Skenes</t>
  </si>
  <si>
    <t>Rhett</t>
  </si>
  <si>
    <t>Lowder</t>
  </si>
  <si>
    <t>Wagner</t>
  </si>
  <si>
    <t>Cook</t>
  </si>
  <si>
    <t>Saggese</t>
  </si>
  <si>
    <t>Jobe</t>
  </si>
  <si>
    <t>McGreevy</t>
  </si>
  <si>
    <t>Sweeney</t>
  </si>
  <si>
    <t>Povich</t>
  </si>
  <si>
    <t>Rice</t>
  </si>
  <si>
    <t>Yilber</t>
  </si>
  <si>
    <t>Graceffo</t>
  </si>
  <si>
    <t>Manzardo</t>
  </si>
  <si>
    <t>Dezenzo</t>
  </si>
  <si>
    <t>Bivens</t>
  </si>
  <si>
    <t>Lipscomb</t>
  </si>
  <si>
    <t>Holliday</t>
  </si>
  <si>
    <t>Caden</t>
  </si>
  <si>
    <t>Dana</t>
  </si>
  <si>
    <t>Loutos</t>
  </si>
  <si>
    <t>Meeker</t>
  </si>
  <si>
    <t>Mazur</t>
  </si>
  <si>
    <t>Nacho</t>
  </si>
  <si>
    <t>Zebby</t>
  </si>
  <si>
    <t>Matthews</t>
  </si>
  <si>
    <t>Birdsong</t>
  </si>
  <si>
    <t>Yoshinobu</t>
  </si>
  <si>
    <t>Bloss</t>
  </si>
  <si>
    <t>Keirsey Jr.</t>
  </si>
  <si>
    <t>Del Castillo</t>
  </si>
  <si>
    <t>Scott II</t>
  </si>
  <si>
    <t>Alvarez Jr.</t>
  </si>
  <si>
    <t>Jung Hoo</t>
  </si>
  <si>
    <t>oAVE</t>
  </si>
  <si>
    <t>2025 Season</t>
  </si>
  <si>
    <r>
      <t>aa</t>
    </r>
    <r>
      <rPr>
        <b/>
        <sz val="10"/>
        <color rgb="FF000000"/>
        <rFont val="Calibri"/>
        <family val="2"/>
      </rPr>
      <t>MMDBL TEAM</t>
    </r>
  </si>
  <si>
    <r>
      <rPr>
        <b/>
        <sz val="10"/>
        <color theme="1"/>
        <rFont val="Calibri"/>
        <family val="2"/>
      </rPr>
      <t>a</t>
    </r>
    <r>
      <rPr>
        <b/>
        <sz val="10"/>
        <color rgb="FFFFFFFF"/>
        <rFont val="Calibri"/>
        <family val="2"/>
      </rPr>
      <t>ZZZNA</t>
    </r>
  </si>
  <si>
    <t>PLYR #</t>
  </si>
  <si>
    <t>Teams Listed Below Refer to 2025 Season Franchises</t>
  </si>
  <si>
    <t>October 2024</t>
  </si>
  <si>
    <t>The unique player identification number assigned by the MLB Players Association</t>
  </si>
  <si>
    <t>The unique player identification number assigned by Fangraphs</t>
  </si>
  <si>
    <t>Primary position played by player as determined by innings played in current season</t>
  </si>
  <si>
    <t>Deductions</t>
  </si>
  <si>
    <t>Total</t>
  </si>
  <si>
    <t>Team</t>
  </si>
  <si>
    <t>Owner Attendance Points Earned</t>
  </si>
  <si>
    <t>- Each team is allowed 6 absences without penalty</t>
  </si>
  <si>
    <t>- There is a deduction of 1 point for each absence thereafter</t>
  </si>
  <si>
    <t>- An absence is defined as the game box reflecting "Computer Manager"</t>
  </si>
  <si>
    <t>- Each team begins season with 90 Attendance Points</t>
  </si>
  <si>
    <t>- Commissioner has discretion to reclassify an absence without penalty in the instance of a manager emergency or credible dispute</t>
  </si>
  <si>
    <t>- The draft order for the 4th Round will be in order of most-to-least Owner Attendance Points Earned, with worst-to-best record (followed by worst-to-best run differential) as tiebreakers</t>
  </si>
  <si>
    <t>- Teams with fewer than 75 points forfeit their 4th Round pick</t>
  </si>
  <si>
    <t>- A pick that has been traded during the season is unaffected by Owner Attendance Points Earned since the team acquiring the pick should not be affected by the other team's Owner Attendance Points Earned</t>
  </si>
  <si>
    <t>2nd Round Pick, 5th Round Pick</t>
  </si>
  <si>
    <t>Freddy Peralta (P), Masataka Yoshida (DH)</t>
  </si>
  <si>
    <t>Carlos Santana (1B)</t>
  </si>
  <si>
    <t>Joe Casaletto</t>
  </si>
  <si>
    <t>casaletto@yahoo.com</t>
  </si>
  <si>
    <t>Mark Canha (1B)</t>
  </si>
  <si>
    <t>Edwin Diaz (P)</t>
  </si>
  <si>
    <t>Masyn Winn (SS)</t>
  </si>
  <si>
    <t>Josh Naylor (1B)</t>
  </si>
  <si>
    <t>Ketel Marte (2B)</t>
  </si>
  <si>
    <t>Jake McCarthy (OF), Shane McClanahan (P), Brayan Rocchio (SS), 3rd Round Pick</t>
  </si>
  <si>
    <t>Yusel Kikuchi (P)</t>
  </si>
  <si>
    <t>Michael Busch (3B)</t>
  </si>
  <si>
    <t>AJ Puk (P), 3rd Round Pick</t>
  </si>
  <si>
    <t>Jake Irvin (P), 5th Round Pick</t>
  </si>
  <si>
    <t>Ha-Seong Kim (SS)</t>
  </si>
  <si>
    <t>Travis d'Arnaud(C)</t>
  </si>
  <si>
    <t>(from CHC)</t>
  </si>
  <si>
    <t>(from ATL)</t>
  </si>
  <si>
    <t>(from SFG)</t>
  </si>
  <si>
    <t>(from SEA)</t>
  </si>
  <si>
    <t>(from DET)</t>
  </si>
  <si>
    <t>(from MIL)</t>
  </si>
  <si>
    <t>(from LAD)</t>
  </si>
  <si>
    <t>(from BAL)</t>
  </si>
  <si>
    <t>(from PIT)</t>
  </si>
  <si>
    <t>(from NYY)</t>
  </si>
  <si>
    <t>(from KCR)</t>
  </si>
  <si>
    <t>(from TOR)</t>
  </si>
  <si>
    <t>(from PHI)</t>
  </si>
  <si>
    <t>ACQUIRED FROM</t>
  </si>
  <si>
    <t>aa</t>
  </si>
  <si>
    <t>Anthony Santander (OF)</t>
  </si>
  <si>
    <t>Junior Caminero (3B)</t>
  </si>
  <si>
    <t>November 2024</t>
  </si>
  <si>
    <t>Jung Hoo Lee (OF)</t>
  </si>
  <si>
    <t>Bo Naylor (C)</t>
  </si>
  <si>
    <t>Brooks Lee (2B)</t>
  </si>
  <si>
    <t>Willi Castro (SS)</t>
  </si>
  <si>
    <t>JJ Bleday (OF)</t>
  </si>
  <si>
    <t>Keegan Akin (P)</t>
  </si>
  <si>
    <t>Tanner Scott (P), Jonathan Cannon (P)</t>
  </si>
  <si>
    <t>Blake Treinen (P), Jonny DeLuca (OF), Ben Brown (P)</t>
  </si>
  <si>
    <t>Jesus Sanchez (OF), Michael Conforto (OF)</t>
  </si>
  <si>
    <t>Jeremiah Estrada (P), Derek Law (P)</t>
  </si>
  <si>
    <t>Mark Vientos (3B), Porter Hodge (P), Hans Crouse (P)</t>
  </si>
  <si>
    <t>Josh Hader (P), Cade Smith (P), Tyler Locklear (1B)</t>
  </si>
  <si>
    <t>Rob Refsnyder (OF)</t>
  </si>
  <si>
    <t>Alek Manoah (P), Cody Bradford (P)</t>
  </si>
  <si>
    <t>Hector Neris (P)</t>
  </si>
  <si>
    <t>Ben Brown (P)</t>
  </si>
  <si>
    <t>Drew Millas (C)</t>
  </si>
  <si>
    <t>David Peterson (P)</t>
  </si>
  <si>
    <t>Michael Grove (P)</t>
  </si>
  <si>
    <t>Zach Eflin (P)</t>
  </si>
  <si>
    <t>Cionel Perez (P)</t>
  </si>
  <si>
    <t>Andrew Chafin (P)</t>
  </si>
  <si>
    <t>Cade Povich (P)</t>
  </si>
  <si>
    <t>Declan Cronin (P)</t>
  </si>
  <si>
    <t>Ryan Bliss (2B)</t>
  </si>
  <si>
    <t>Max Meyer (P)</t>
  </si>
  <si>
    <t>Matt Manning (P)</t>
  </si>
  <si>
    <t>Triston McKenzie (P)</t>
  </si>
  <si>
    <t>Shay Whitcomb (3B)</t>
  </si>
  <si>
    <t>Casey Schmitt (2B)</t>
  </si>
  <si>
    <t>Eli White (OF)</t>
  </si>
  <si>
    <t>Joey Ortiz (3B)</t>
  </si>
  <si>
    <t>Replacement DL claim made  03/30/25 (Cameron)</t>
  </si>
  <si>
    <t>Cooper Criswell (P)</t>
  </si>
  <si>
    <t>Replacement DL claim for Canzone (02/19/25)</t>
  </si>
  <si>
    <t>Bailey Ober (P), 3rd Round Pick - Released David Bednar (P)</t>
  </si>
  <si>
    <t>Trent Grisham (OF)</t>
  </si>
  <si>
    <t>None- Roster at 39</t>
  </si>
  <si>
    <t>Brian Reynolds (OF), Javier Sanoja (2B), 2nd Round Pick</t>
  </si>
  <si>
    <t>Marcell Ozuna (OF), Jake Cave (OF)</t>
  </si>
  <si>
    <t>Quinn Priester (P)</t>
  </si>
  <si>
    <t>John Brebbia (P)</t>
  </si>
  <si>
    <t>Rece Hinds (OF)</t>
  </si>
  <si>
    <t>Gavin Sheets (1B)</t>
  </si>
  <si>
    <t>Drew Thorpe (P)</t>
  </si>
  <si>
    <t>J.T. Ginn (P)</t>
  </si>
  <si>
    <t>Kyren Paris (2B)</t>
  </si>
  <si>
    <t>Nick Martini (OF)</t>
  </si>
  <si>
    <t>Max Scheumann (SS)</t>
  </si>
  <si>
    <t>Brendon Little (P)</t>
  </si>
  <si>
    <t>White retained as DL claim</t>
  </si>
  <si>
    <t>Replaced By 3/30 Claim</t>
  </si>
  <si>
    <t>Jose Marte (P)</t>
  </si>
  <si>
    <t>Joe Boyle (P)</t>
  </si>
  <si>
    <t>Justin Lawrence (P)</t>
  </si>
  <si>
    <t>Slade Cecconi (P)</t>
  </si>
  <si>
    <t>Eric Wagaman (3B)</t>
  </si>
  <si>
    <t>Robbie Grossman (OF)</t>
  </si>
  <si>
    <t>Kyle Finnegan (P)</t>
  </si>
  <si>
    <t>Aaron Nola (P), Ha-Seong Kim (SS), 5th Round Pick</t>
  </si>
  <si>
    <t>Carlos Rodon (P), Maikel Garcia (3B), 2nd Round Pick</t>
  </si>
  <si>
    <t>C.J. Abrams (SS), Wil Warren (P)</t>
  </si>
  <si>
    <t>Jake McCarthy (OF), Ryan O'Hearn (1B)</t>
  </si>
  <si>
    <t>Corey Seager (SS), 4th Round Pick</t>
  </si>
  <si>
    <t>Andy Pages (OF), 3rd Round Pick</t>
  </si>
  <si>
    <t>x</t>
  </si>
  <si>
    <t>Oswaldo Cabrera (3B), 1st Round Pick</t>
  </si>
  <si>
    <t>Richie Palacios (OF)</t>
  </si>
  <si>
    <t>Reynaldo Lopez (P)</t>
  </si>
  <si>
    <t>Cesar Salazar (C)</t>
  </si>
  <si>
    <t>David Bote (2B)</t>
  </si>
  <si>
    <t>Replacement for DL Claim for White (4/28/25)</t>
  </si>
  <si>
    <t>Kody Clemens (2B)</t>
  </si>
  <si>
    <t>Zac Gallen (P)</t>
  </si>
  <si>
    <t>Brandon Pfaadt (P), 4th Round Pick</t>
  </si>
  <si>
    <t>Justin Verlander (P), 2nd Round Pick</t>
  </si>
  <si>
    <t>Ryan Pepiot (P)</t>
  </si>
  <si>
    <t>Carlos Narvaez (C)</t>
  </si>
  <si>
    <t>Xander Bogaerts (SS), Emmanuel Rivera (3B)</t>
  </si>
  <si>
    <t>Ryan Mountcastle (1B), Blake Treinen (P)</t>
  </si>
  <si>
    <t>Jhoan Duran (P), 2nd Round Pick</t>
  </si>
  <si>
    <t>Yordan Alvarez (OF), 3rd Round Pick</t>
  </si>
  <si>
    <t>Randy Vasquez (P)</t>
  </si>
  <si>
    <t>Brown traded; Chavez retained as roster filler to be dropped</t>
  </si>
  <si>
    <t>David Bednar (P)</t>
  </si>
  <si>
    <t>Ronald Acuna Jr. (OF)</t>
  </si>
  <si>
    <t>Camilo Doval (P), 2nd Round Pick</t>
  </si>
  <si>
    <t>Rhys Hoskins (1B)</t>
  </si>
  <si>
    <t>Porter Hodge (P)</t>
  </si>
  <si>
    <t>Mookie Betts (SS)</t>
  </si>
  <si>
    <t>John Brebbia (P), 1st Round Pick</t>
  </si>
  <si>
    <t>Jack Flaherty (P), Jurickson Profar (OF), Joey Bart (C), Blake Perkins (OF)</t>
  </si>
  <si>
    <t>Jake Meyers (OF), Sean Manaea (P), Luis Torrens (C), 3rd Round Pick</t>
  </si>
  <si>
    <t>David Robertson (P)</t>
  </si>
  <si>
    <t>Trevor Larnach (OF)</t>
  </si>
  <si>
    <t>Max Muncy (2B), Victor Robles (OF), 2nd Round Pick</t>
  </si>
  <si>
    <t>Dane Myers (OF), Daysbel Hernandez (P), 1st Round Pick</t>
  </si>
  <si>
    <t>Brent Honeywell (P)</t>
  </si>
  <si>
    <t>Ryan McMahon (3B), 4th Round Pick -- Released M.J. Melendez (OF)</t>
  </si>
  <si>
    <t>J.T. Realmuto (C)</t>
  </si>
  <si>
    <t>Ha Seong Kim (SS)</t>
  </si>
  <si>
    <t>A.J. Puk (P), Nolan Gorman (2B)</t>
  </si>
  <si>
    <t>Chris Paddack (P), 5th Round Pick</t>
  </si>
  <si>
    <t>Bryan Reynolds (OF)</t>
  </si>
  <si>
    <t>Brazobán</t>
  </si>
  <si>
    <t>Ureña</t>
  </si>
  <si>
    <t>Héctor</t>
  </si>
  <si>
    <t>López</t>
  </si>
  <si>
    <t>Pagán</t>
  </si>
  <si>
    <t>Rodón</t>
  </si>
  <si>
    <t>Génesis</t>
  </si>
  <si>
    <t>Acuña Jr.</t>
  </si>
  <si>
    <t>Gurriel Jr.</t>
  </si>
  <si>
    <t>Guerrero Jr.</t>
  </si>
  <si>
    <t>Tatis Jr.</t>
  </si>
  <si>
    <t>Robert Jr.</t>
  </si>
  <si>
    <t>Escarra</t>
  </si>
  <si>
    <t>García Jr.</t>
  </si>
  <si>
    <t>Chisholm Jr.</t>
  </si>
  <si>
    <t>Luis F.</t>
  </si>
  <si>
    <t>Félix</t>
  </si>
  <si>
    <t>Senger</t>
  </si>
  <si>
    <t>Lynch IV</t>
  </si>
  <si>
    <t>Hagenman</t>
  </si>
  <si>
    <t>Wolfram</t>
  </si>
  <si>
    <t>Marchán</t>
  </si>
  <si>
    <t>Lao</t>
  </si>
  <si>
    <t>Sauryn</t>
  </si>
  <si>
    <t>Morillo</t>
  </si>
  <si>
    <t>Rolison</t>
  </si>
  <si>
    <t>Tirso</t>
  </si>
  <si>
    <t>Eduarniel</t>
  </si>
  <si>
    <t>de Geus</t>
  </si>
  <si>
    <t>Seigler</t>
  </si>
  <si>
    <t>Luarbert</t>
  </si>
  <si>
    <t>Vivas</t>
  </si>
  <si>
    <t>Jorbit</t>
  </si>
  <si>
    <t>Jose A.</t>
  </si>
  <si>
    <t>Woods Richardson</t>
  </si>
  <si>
    <t>Braydon</t>
  </si>
  <si>
    <t>MacIver</t>
  </si>
  <si>
    <t>Vásquez</t>
  </si>
  <si>
    <t>Heriberto</t>
  </si>
  <si>
    <t>Lazaro</t>
  </si>
  <si>
    <t>Sisk</t>
  </si>
  <si>
    <t>Sandridge</t>
  </si>
  <si>
    <t>Jayvien</t>
  </si>
  <si>
    <t>Avans</t>
  </si>
  <si>
    <t>Hiraldo</t>
  </si>
  <si>
    <t>Yaramil</t>
  </si>
  <si>
    <t>Schultz</t>
  </si>
  <si>
    <t>Enright</t>
  </si>
  <si>
    <t>Nic</t>
  </si>
  <si>
    <t>Mey</t>
  </si>
  <si>
    <t>Zak</t>
  </si>
  <si>
    <t>Crim</t>
  </si>
  <si>
    <t>Tolbert</t>
  </si>
  <si>
    <t>Gorski</t>
  </si>
  <si>
    <t>Simpson</t>
  </si>
  <si>
    <t>Mesa Jr.</t>
  </si>
  <si>
    <t>Owens</t>
  </si>
  <si>
    <t>Handley</t>
  </si>
  <si>
    <t>Maverick</t>
  </si>
  <si>
    <t>Castaño</t>
  </si>
  <si>
    <t>Blas</t>
  </si>
  <si>
    <t>Strowd</t>
  </si>
  <si>
    <t>Kade</t>
  </si>
  <si>
    <t>Mangum</t>
  </si>
  <si>
    <t>Rave</t>
  </si>
  <si>
    <t>DeLuca</t>
  </si>
  <si>
    <t>Gusto</t>
  </si>
  <si>
    <t>Agustín</t>
  </si>
  <si>
    <t>González</t>
  </si>
  <si>
    <t>Wikelman</t>
  </si>
  <si>
    <t>Hassell III</t>
  </si>
  <si>
    <t>Callihan</t>
  </si>
  <si>
    <t>Luis L.</t>
  </si>
  <si>
    <t>Koss</t>
  </si>
  <si>
    <t>Abel</t>
  </si>
  <si>
    <t>Mick</t>
  </si>
  <si>
    <t>Veen</t>
  </si>
  <si>
    <t>Murdock</t>
  </si>
  <si>
    <t>Seymour</t>
  </si>
  <si>
    <t>Lara</t>
  </si>
  <si>
    <t>Andry</t>
  </si>
  <si>
    <t>Quero</t>
  </si>
  <si>
    <t>Cheng</t>
  </si>
  <si>
    <t>Tsung-Che</t>
  </si>
  <si>
    <t>Fernández</t>
  </si>
  <si>
    <t>Yanquiel</t>
  </si>
  <si>
    <t>Ballesteros</t>
  </si>
  <si>
    <t>Moisés</t>
  </si>
  <si>
    <t>Bradgley</t>
  </si>
  <si>
    <t>Granillo</t>
  </si>
  <si>
    <t>Monteverde</t>
  </si>
  <si>
    <t>Tawa</t>
  </si>
  <si>
    <t>Stevens</t>
  </si>
  <si>
    <t>Backhus</t>
  </si>
  <si>
    <t>Svanson</t>
  </si>
  <si>
    <t>Hoffmann</t>
  </si>
  <si>
    <t>Durbin</t>
  </si>
  <si>
    <t>Mayer</t>
  </si>
  <si>
    <t>Marcelo</t>
  </si>
  <si>
    <t>Fulford</t>
  </si>
  <si>
    <t>Colson</t>
  </si>
  <si>
    <t>Denzel</t>
  </si>
  <si>
    <t>Bergert</t>
  </si>
  <si>
    <t>House</t>
  </si>
  <si>
    <t>Lile</t>
  </si>
  <si>
    <t>Daylen</t>
  </si>
  <si>
    <t>Rock</t>
  </si>
  <si>
    <t>Vasil</t>
  </si>
  <si>
    <t>Nikhazy</t>
  </si>
  <si>
    <t>Doug</t>
  </si>
  <si>
    <t>Petty</t>
  </si>
  <si>
    <t>Montes De Oca</t>
  </si>
  <si>
    <t>Dobbins</t>
  </si>
  <si>
    <t>Dreyer</t>
  </si>
  <si>
    <t>Didier</t>
  </si>
  <si>
    <t>Hoglund</t>
  </si>
  <si>
    <t>Rushing</t>
  </si>
  <si>
    <t>Ritter</t>
  </si>
  <si>
    <t>Darrell-Hicks</t>
  </si>
  <si>
    <t>Elko</t>
  </si>
  <si>
    <t>Agnos</t>
  </si>
  <si>
    <t>Fluharty</t>
  </si>
  <si>
    <t>Roden</t>
  </si>
  <si>
    <t>Gervase</t>
  </si>
  <si>
    <t>Meidroth</t>
  </si>
  <si>
    <t>Palisch</t>
  </si>
  <si>
    <t>Palmquist</t>
  </si>
  <si>
    <t>Misiorowski</t>
  </si>
  <si>
    <t>Melton</t>
  </si>
  <si>
    <t>Tidwell</t>
  </si>
  <si>
    <t>Blade</t>
  </si>
  <si>
    <t>McDaniels</t>
  </si>
  <si>
    <t>Blubaugh</t>
  </si>
  <si>
    <t>Rhylan</t>
  </si>
  <si>
    <t>Colby</t>
  </si>
  <si>
    <t>Horton</t>
  </si>
  <si>
    <t>VanWey</t>
  </si>
  <si>
    <t>Lord</t>
  </si>
  <si>
    <t>Harrington</t>
  </si>
  <si>
    <t>McCusker</t>
  </si>
  <si>
    <t>Yoho</t>
  </si>
  <si>
    <t>Keaschall</t>
  </si>
  <si>
    <t>Dollander</t>
  </si>
  <si>
    <t>Teel</t>
  </si>
  <si>
    <t>Kristian</t>
  </si>
  <si>
    <t>Pintaro</t>
  </si>
  <si>
    <t>Caglianone</t>
  </si>
  <si>
    <t>Jac</t>
  </si>
  <si>
    <t>Kurtz</t>
  </si>
  <si>
    <t>Sugano</t>
  </si>
  <si>
    <t>Tomoyuki</t>
  </si>
  <si>
    <t>Hyeseong</t>
  </si>
  <si>
    <t>Sasaki</t>
  </si>
  <si>
    <t>Roki</t>
  </si>
  <si>
    <t>Ogasawara</t>
  </si>
  <si>
    <t>Shinnosuke</t>
  </si>
  <si>
    <t>Yuli Gurriel (1B)</t>
  </si>
  <si>
    <t>Rafael Devers (3B)</t>
  </si>
  <si>
    <t>Nathan Eovoldi (P)</t>
  </si>
  <si>
    <t>Fraser Ellard (P)</t>
  </si>
  <si>
    <t>Trevor Story (SS)</t>
  </si>
  <si>
    <t>Carmen Mlodzinski (P)</t>
  </si>
  <si>
    <t>Michael A. Taylor (OF)</t>
  </si>
  <si>
    <t>Riley Greene (OF)</t>
  </si>
  <si>
    <t>Replaced By 7/26 Claim</t>
  </si>
  <si>
    <t>Replacement DL claim made  07/26/25 (Devers)</t>
  </si>
  <si>
    <t>Replacement DL claim for Eovoldi (07/13/25)</t>
  </si>
  <si>
    <t>Machín</t>
  </si>
  <si>
    <t>Raquet</t>
  </si>
  <si>
    <t>Morán</t>
  </si>
  <si>
    <t>De los Santos</t>
  </si>
  <si>
    <t>Sebastián</t>
  </si>
  <si>
    <t>Poulin</t>
  </si>
  <si>
    <t>PJ</t>
  </si>
  <si>
    <t>Banfield</t>
  </si>
  <si>
    <t>Luinder</t>
  </si>
  <si>
    <t>Rooney</t>
  </si>
  <si>
    <t>Curvelo</t>
  </si>
  <si>
    <t>Devanney</t>
  </si>
  <si>
    <t>Pope</t>
  </si>
  <si>
    <t>Johnston</t>
  </si>
  <si>
    <t>English</t>
  </si>
  <si>
    <t>Tristin</t>
  </si>
  <si>
    <t>Corona</t>
  </si>
  <si>
    <t>Kenedy</t>
  </si>
  <si>
    <t>Rashi</t>
  </si>
  <si>
    <t>Laweryson</t>
  </si>
  <si>
    <t>Carrillo</t>
  </si>
  <si>
    <t>Murray</t>
  </si>
  <si>
    <t>Jayden</t>
  </si>
  <si>
    <t>Bernabel</t>
  </si>
  <si>
    <t>Warming</t>
  </si>
  <si>
    <t>Rolddy</t>
  </si>
  <si>
    <t>Wilcox</t>
  </si>
  <si>
    <t>Caissie</t>
  </si>
  <si>
    <t>Ragsdale</t>
  </si>
  <si>
    <t>Roa</t>
  </si>
  <si>
    <t>Van Belle</t>
  </si>
  <si>
    <t>Darnell</t>
  </si>
  <si>
    <t>Dugan</t>
  </si>
  <si>
    <t>Halpin</t>
  </si>
  <si>
    <t>Petey</t>
  </si>
  <si>
    <t>Acosta</t>
  </si>
  <si>
    <t>Maximo</t>
  </si>
  <si>
    <t>Corniell</t>
  </si>
  <si>
    <t>Jhostynxon</t>
  </si>
  <si>
    <t>Denzer</t>
  </si>
  <si>
    <t>Basallo</t>
  </si>
  <si>
    <t>Jensen</t>
  </si>
  <si>
    <t>Harry</t>
  </si>
  <si>
    <t>McCade</t>
  </si>
  <si>
    <t>Bob</t>
  </si>
  <si>
    <t>Hamel</t>
  </si>
  <si>
    <t>Prieto</t>
  </si>
  <si>
    <t>Ohl</t>
  </si>
  <si>
    <t>Pierson</t>
  </si>
  <si>
    <t>Crooks</t>
  </si>
  <si>
    <t>Marsee</t>
  </si>
  <si>
    <t>Maxwell</t>
  </si>
  <si>
    <t>Whisenhunt</t>
  </si>
  <si>
    <t>Beavers</t>
  </si>
  <si>
    <t>Barnett</t>
  </si>
  <si>
    <t>Messick</t>
  </si>
  <si>
    <t>Sommers</t>
  </si>
  <si>
    <t>Schlittler</t>
  </si>
  <si>
    <t>Tong</t>
  </si>
  <si>
    <t>Barco</t>
  </si>
  <si>
    <t>Karros</t>
  </si>
  <si>
    <t>Eldridge</t>
  </si>
  <si>
    <t>Farris</t>
  </si>
  <si>
    <t>Early</t>
  </si>
  <si>
    <t>Connelly</t>
  </si>
  <si>
    <t>McLean</t>
  </si>
  <si>
    <t>Kayfus</t>
  </si>
  <si>
    <t>Philip</t>
  </si>
  <si>
    <t>Sproat</t>
  </si>
  <si>
    <t>Yesavage</t>
  </si>
  <si>
    <t>Tolle</t>
  </si>
  <si>
    <t>(from MIN)</t>
  </si>
  <si>
    <t>(from CIN)</t>
  </si>
  <si>
    <t>(from TEX)</t>
  </si>
  <si>
    <t>Tim Szot</t>
  </si>
  <si>
    <t>Sean Addis</t>
  </si>
  <si>
    <t>tim_szot150@comcast.net</t>
  </si>
  <si>
    <t>saddis@torontomu.ca</t>
  </si>
  <si>
    <t>(from HOU)</t>
  </si>
  <si>
    <t>2026 Season</t>
  </si>
  <si>
    <t>Teams Listed Below Refer to 2026 Season Franchises</t>
  </si>
  <si>
    <t>2025 Season Off-Season</t>
  </si>
  <si>
    <t>October 2025</t>
  </si>
  <si>
    <t>No penalty provided; manager resigned at EOY</t>
  </si>
  <si>
    <t>Lourdes Gurriel Jr (OF)</t>
  </si>
  <si>
    <t>Michael Busch (1B)</t>
  </si>
  <si>
    <t>Miguel Rojas (3B)</t>
  </si>
  <si>
    <t>Willson Contreras (1B)</t>
  </si>
  <si>
    <r>
      <t xml:space="preserve">TEXT/CELL                   </t>
    </r>
    <r>
      <rPr>
        <b/>
        <sz val="10"/>
        <color theme="0"/>
        <rFont val="Aptos Narrow"/>
      </rPr>
      <t xml:space="preserve">  </t>
    </r>
    <r>
      <rPr>
        <i/>
        <sz val="10"/>
        <color theme="0"/>
        <rFont val="Aptos Narrow"/>
      </rPr>
      <t>(Optional)</t>
    </r>
  </si>
  <si>
    <r>
      <rPr>
        <b/>
        <sz val="1"/>
        <color theme="1"/>
        <rFont val="Aptos Narrow"/>
      </rPr>
      <t>aa</t>
    </r>
    <r>
      <rPr>
        <b/>
        <sz val="10"/>
        <color theme="1"/>
        <rFont val="Aptos Narrow"/>
      </rPr>
      <t>MMDBL TEAM</t>
    </r>
  </si>
  <si>
    <r>
      <t xml:space="preserve">LH-ABs </t>
    </r>
    <r>
      <rPr>
        <b/>
        <i/>
        <sz val="9"/>
        <color theme="0"/>
        <rFont val="Aptos Narrow"/>
      </rPr>
      <t>(&lt;=30)</t>
    </r>
  </si>
  <si>
    <r>
      <t xml:space="preserve">RH-ABs </t>
    </r>
    <r>
      <rPr>
        <b/>
        <i/>
        <sz val="9"/>
        <color theme="0"/>
        <rFont val="Aptos Narrow"/>
      </rPr>
      <t>(&lt;=100)</t>
    </r>
  </si>
  <si>
    <t>C</t>
  </si>
  <si>
    <t>jam</t>
  </si>
  <si>
    <t>off</t>
  </si>
  <si>
    <t>on</t>
  </si>
  <si>
    <t>F</t>
  </si>
  <si>
    <t>D</t>
  </si>
  <si>
    <t>jam+</t>
  </si>
  <si>
    <t>A</t>
  </si>
  <si>
    <t>pull</t>
  </si>
  <si>
    <t>spray</t>
  </si>
  <si>
    <t>Ozzie Albies (2B)</t>
  </si>
  <si>
    <t>ZZXFA</t>
  </si>
  <si>
    <t>Michael Busch (1B), 1st Round Pick</t>
  </si>
  <si>
    <t>Cade Horton (P)</t>
  </si>
  <si>
    <t>Kyle Teel (C)</t>
  </si>
  <si>
    <t>Tyler Stephenson (C), Aaron Ashby (P), Kyle Teel (C)</t>
  </si>
  <si>
    <t>Anthony Volpe (SS)</t>
  </si>
  <si>
    <t>C.J. Abrams (SS)</t>
  </si>
  <si>
    <t>Kyle Teel (C), Josh Bell (1B)</t>
  </si>
  <si>
    <t>Daylen Lile (OF), Jack Dreyer (P)</t>
  </si>
  <si>
    <t>Dylan Beavers (OF)</t>
  </si>
  <si>
    <t>Thomas Saggese (SS)</t>
  </si>
  <si>
    <t>Jackson Jobe (P)</t>
  </si>
  <si>
    <t>Colby Mayo (3B), Ronny Mauricio (3B)</t>
  </si>
  <si>
    <t>Julio Rodriguez (OF)</t>
  </si>
  <si>
    <t>Marcelo Mayer (3B), Kyle Isbel (OF), Jimmy Herget (P)</t>
  </si>
  <si>
    <t>Dominic Canzone (OF), Heriberto Hernandez (OF), Ernie Clement (3B)</t>
  </si>
  <si>
    <t>Kyle Teel (C), Matt Festa (P)</t>
  </si>
  <si>
    <t>Matt Festa (P)</t>
  </si>
  <si>
    <t>Rhys Hoskins (1B), Jake Bauers (1B)</t>
  </si>
  <si>
    <t>Giancarlo Stanton (DH), Felix Bautista (P)</t>
  </si>
  <si>
    <t>Jordan Westburg (3B), Colin Rea (P), Nick Allen (SS)</t>
  </si>
  <si>
    <t>Nolan Gorman (3B)</t>
  </si>
  <si>
    <t>Brandon Pfaadt (P)</t>
  </si>
  <si>
    <t>Zach Cole (OF), Michael McGreevy (P)</t>
  </si>
  <si>
    <t>Brayan Rocchio (SS), Graham Pauley (3B)</t>
  </si>
  <si>
    <t>Alejandro Kirk (C), DJ LeMahieu (2B), Matthew Liberatore (P)</t>
  </si>
  <si>
    <t>Colin Rea (P)</t>
  </si>
  <si>
    <t>POST-DRAFT MULLIGAN</t>
  </si>
  <si>
    <t>Hunter Dobbins (P)</t>
  </si>
  <si>
    <t>Sonny Gray (P)</t>
  </si>
  <si>
    <t>Camilo Doval (P), 4th Round Pick</t>
  </si>
  <si>
    <t>BAL 4th Rnd Pick</t>
  </si>
  <si>
    <t>Ian Hamilton (P)</t>
  </si>
  <si>
    <t>Corbin Burnes (P)</t>
  </si>
  <si>
    <t>Paul DeJong (SS)</t>
  </si>
  <si>
    <t>Jacob Wilson (SS)</t>
  </si>
  <si>
    <t>Logan Webb (P), Nathaniel Lowe (1B)</t>
  </si>
  <si>
    <t>Eury Perez (P), Jack Leiter (P)</t>
  </si>
  <si>
    <t>1st Round Pick, 4th Round Pick</t>
  </si>
  <si>
    <t>MIL 1st Rnd Pick</t>
  </si>
  <si>
    <t>MIL 4th Rnd Pick</t>
  </si>
  <si>
    <t>Brock Burke (P)</t>
  </si>
  <si>
    <t>Jazz Chisholm (3B)</t>
  </si>
  <si>
    <t>Rico Garcia (P)</t>
  </si>
  <si>
    <t>Replacement DL claim made  03/13/26 (Lively)</t>
  </si>
  <si>
    <t>Replacement DL claim for Hamilton (02/19/26)</t>
  </si>
  <si>
    <t>Replacement DL claim made  03/13/26 (Garcia)</t>
  </si>
  <si>
    <t>Replacement DL claim for Burke (03/07/26)</t>
  </si>
  <si>
    <t>New York</t>
  </si>
  <si>
    <t>Mason Montgomery (P)</t>
  </si>
  <si>
    <t>Angel Chivilli (P)</t>
  </si>
  <si>
    <t>Logan Evans (P)</t>
  </si>
  <si>
    <t>Thairo Estrada (2B)</t>
  </si>
  <si>
    <t>Kyle Harrison (P)</t>
  </si>
  <si>
    <t>Nick Allen (SS)</t>
  </si>
  <si>
    <t>Michael Helman (OF)</t>
  </si>
  <si>
    <t>Luke Raley (OF)</t>
  </si>
  <si>
    <t>Joc Pederson (1B)</t>
  </si>
  <si>
    <t>Angel Zerpa (P)</t>
  </si>
  <si>
    <t>JP Sears (P)</t>
  </si>
  <si>
    <t>Matt Wallner (OF)</t>
  </si>
  <si>
    <t>Alan Roden (OF)</t>
  </si>
  <si>
    <t>TEX - DL</t>
  </si>
  <si>
    <t>Travis d'Arnaud (C)</t>
  </si>
  <si>
    <t>Shea Langeliers (C)</t>
  </si>
  <si>
    <t>MIL - DL</t>
  </si>
  <si>
    <t>Cole Ragans (P)</t>
  </si>
  <si>
    <t>Jaden Hill (P)</t>
  </si>
  <si>
    <t>Luis Ortiz (P)</t>
  </si>
  <si>
    <t>CIN - DL</t>
  </si>
  <si>
    <t>WAS - DL</t>
  </si>
  <si>
    <t>Kyle Schwarber (OF) -- Released Enrique Hernandez (OF)</t>
  </si>
  <si>
    <t>Kai-Wei Teng (P)</t>
  </si>
  <si>
    <t>ATL 2nd Rnd Pick</t>
  </si>
  <si>
    <t>Jeff McNeil (2B)</t>
  </si>
  <si>
    <t>Only 5 games remaining on DL when claim made</t>
  </si>
  <si>
    <t>Dalton Rushing (C), 2nd Round Pick</t>
  </si>
  <si>
    <t>BAL - DL</t>
  </si>
  <si>
    <t>Shelby Miller (P)</t>
  </si>
  <si>
    <t>Sean Murphy (C)</t>
  </si>
  <si>
    <t>Bryce Elder (P)</t>
  </si>
  <si>
    <t>Jose Trevino (C)</t>
  </si>
  <si>
    <t>Gabriel Moreno (C)</t>
  </si>
  <si>
    <t>Cade Gibson (P)</t>
  </si>
  <si>
    <t>Tyler Gilbert (P)</t>
  </si>
  <si>
    <t>Replacement DL claim for Lively (03/13/2026)</t>
  </si>
  <si>
    <t>PIT - DL</t>
  </si>
  <si>
    <t>STL - DL</t>
  </si>
  <si>
    <t>Taylor Rogers (P)</t>
  </si>
  <si>
    <t>Aaron Bummer (P)</t>
  </si>
  <si>
    <t>CHC - DL</t>
  </si>
  <si>
    <t>Michael McGreevy (P), Calvin Faucher (P)</t>
  </si>
  <si>
    <t>Luis Castillo (P), Graham Pauley (1B)</t>
  </si>
  <si>
    <t>Anthony Volpe (SS), Ronny Mauricio (SS)</t>
  </si>
  <si>
    <t>BAL 1st Rnd Pick</t>
  </si>
  <si>
    <t>BAL 2nd Rnd Pick</t>
  </si>
  <si>
    <t>Michael Busch (1B), Mick Abel (P), Johnny DeLuca (OF), 1st Round Pick, 2nd Round Pick, 3rd Round Pick -- Released Brett Wisely (2B)</t>
  </si>
  <si>
    <t>Aaron Judge (OF), Freddie Freeman (1B), 4th Round Pick</t>
  </si>
  <si>
    <t>HOU 4th Rnd Pick</t>
  </si>
  <si>
    <t>BAL 3rd Rnd Pick</t>
  </si>
  <si>
    <t>Matt Mervis (1B)</t>
  </si>
  <si>
    <t>Emerson Hancock (P)</t>
  </si>
  <si>
    <t>Dylan Carlson (OF)</t>
  </si>
  <si>
    <t>Yennier Cano (P)</t>
  </si>
  <si>
    <t>Antonio Senzatala (P)</t>
  </si>
  <si>
    <t>Tristan Casas (1B)</t>
  </si>
  <si>
    <t>Tomoyuki Sugano (P)</t>
  </si>
  <si>
    <t>Justin Steele (P)</t>
  </si>
  <si>
    <t>Juan Morillo (P)</t>
  </si>
  <si>
    <t>Griffin Jax (P)</t>
  </si>
  <si>
    <t>Brent Headrick (P)</t>
  </si>
  <si>
    <t>Jack Kochanowicz (P)</t>
  </si>
  <si>
    <t>Jose Herrera (C)</t>
  </si>
  <si>
    <t>Eric Fedde (P)</t>
  </si>
  <si>
    <t>Bryce Elder (P) - Retained DL Claim</t>
  </si>
  <si>
    <t>Matthew Lugo (OF)</t>
  </si>
  <si>
    <t>Bubba Chandler (P)</t>
  </si>
  <si>
    <t>Javier Assad (P)</t>
  </si>
  <si>
    <t>PHI - DL</t>
  </si>
  <si>
    <t>Hayden Wesneski (P)</t>
  </si>
  <si>
    <t>Wenceel Perez (OF)</t>
  </si>
  <si>
    <t>Rob Zastryzny (P)</t>
  </si>
  <si>
    <t>Daulton Varsho (OF)</t>
  </si>
  <si>
    <t>Brandon Walter (P)</t>
  </si>
  <si>
    <t>Camilo Doval (P)</t>
  </si>
  <si>
    <t>Landon Roupp (P), 2nd Round Pick</t>
  </si>
  <si>
    <t>SFG 2nd Rnd Pick</t>
  </si>
  <si>
    <t>Replacement DL claim made 5/16/26 (Lively)</t>
  </si>
  <si>
    <t>Replacement DL claim made 5/16/26 (Zeferjahn)</t>
  </si>
  <si>
    <t>Ryan Zeferjahn (P)</t>
  </si>
  <si>
    <t>Replacement DL claim for Zastryzny (5/13/26)</t>
  </si>
  <si>
    <t>Replacement DL claim for Doval (5/13/26)</t>
  </si>
  <si>
    <t>Zack Wheeler (P)</t>
  </si>
  <si>
    <t>Replacement DL claim made  05/18/26 (Dodd)</t>
  </si>
  <si>
    <t>Replacement DL claim for Ginn (3/15/26)</t>
  </si>
  <si>
    <t>Kris Bubic (P)</t>
  </si>
  <si>
    <t>Jackson Merrill (OF), Matthew Liberatore (P), DJ LeMahieu (2B), 1st Round Pick</t>
  </si>
  <si>
    <t>TOR 1st Rnd Pick</t>
  </si>
  <si>
    <t>TOR - DL</t>
  </si>
  <si>
    <t>Trevor Rogers (P)</t>
  </si>
  <si>
    <t>Nathan Eovaldi (P), Dylan Moore (2B), Brett Harris (3B)</t>
  </si>
  <si>
    <t>Jeremiah Jackson (2B), Jake Fraley (OF), 2nd Round Pick</t>
  </si>
  <si>
    <t>Dean Kremer (P), Calvin Faucher (P)</t>
  </si>
  <si>
    <t>Logan Evans (P), 4th Round Pick, 5th Round Pick</t>
  </si>
  <si>
    <t>LAD 4th Rnd Pick</t>
  </si>
  <si>
    <t>LAD 5th Rnd Pick</t>
  </si>
  <si>
    <t>NYY 3rd Rnd Pick</t>
  </si>
  <si>
    <t>CIN 2nd Rnd Pick</t>
  </si>
  <si>
    <t>Zach Neto (SS)</t>
  </si>
  <si>
    <t>MIN - DL</t>
  </si>
  <si>
    <t>Round 1</t>
  </si>
  <si>
    <t>Round 2</t>
  </si>
  <si>
    <t>Round 3</t>
  </si>
  <si>
    <t>Round 4</t>
  </si>
  <si>
    <t>Round 5</t>
  </si>
  <si>
    <t>TOTAL</t>
  </si>
  <si>
    <t>River Ryan (P), 2nd Round Pick</t>
  </si>
  <si>
    <t>Romy Gonzalez (2B), Emilio Pagan (P)</t>
  </si>
  <si>
    <t>MIN 2nd Rnd Pick</t>
  </si>
  <si>
    <t>DET - DL</t>
  </si>
  <si>
    <t>JC Escarra (C)</t>
  </si>
  <si>
    <t>Yohel Pozo (C)</t>
  </si>
  <si>
    <t>Framber Valdez (P), Jake Burger (3B), 3rd Round Pick</t>
  </si>
  <si>
    <t>Tyler Mahle (P), Edmundo Sosa (2B), 5th Rounfd Pick</t>
  </si>
  <si>
    <t>PHI 5th Rnd Pick</t>
  </si>
  <si>
    <t>MIN 3rd Rnd Pick</t>
  </si>
  <si>
    <t>Randy Rodriguez (P)</t>
  </si>
  <si>
    <t>Zach Eflin (P), 5th Round Pick</t>
  </si>
  <si>
    <t>BAL 5th Rnd Pick</t>
  </si>
  <si>
    <t>Kyle Karros (3B), 3rd Round Pick</t>
  </si>
  <si>
    <t>Jorge Polanco (1B)</t>
  </si>
  <si>
    <t>ATL 3rd Rnd Pick</t>
  </si>
  <si>
    <t>William Contreras (C), 1st Round Pick</t>
  </si>
  <si>
    <t>Bryson Stott (2B)</t>
  </si>
  <si>
    <t>Kyle Tucker (OF)</t>
  </si>
  <si>
    <t>TEX 1st Rnd Pick</t>
  </si>
  <si>
    <t>Corey Seager (SS), Sal Perez (C) - Released Bailey Ober (P)</t>
  </si>
  <si>
    <t>Gustavo Campero (OF)</t>
  </si>
  <si>
    <t>Jacob Young (OF)</t>
  </si>
  <si>
    <t>Justin Turner (1B)</t>
  </si>
  <si>
    <t>Eric Orze (P)</t>
  </si>
  <si>
    <t>Sandy Alcantara (P), 1st Round Pick</t>
  </si>
  <si>
    <t>Brandon Woodruff (P)</t>
  </si>
  <si>
    <t>TEX 2nd Rnd Pick</t>
  </si>
  <si>
    <t>NYY 1st Rnd Pick</t>
  </si>
  <si>
    <t>SFG 5th Rnd Pick</t>
  </si>
  <si>
    <t>Replacement DL claim for Bubic (5/20/26)</t>
  </si>
  <si>
    <t>Replacement DL claim made 6/19/26 (Dodd)</t>
  </si>
  <si>
    <t>Thomas Saggese (SS), 5th Round Pick</t>
  </si>
  <si>
    <t>Jahmai Jones (2B)</t>
  </si>
  <si>
    <t>Heliot Ramos (OF)</t>
  </si>
  <si>
    <t>Tyler Glasnow (P) - Released Cole Winn (P)</t>
  </si>
  <si>
    <t>Jackson Merrill (OF), David Bednar (P) - Released Lake Bachar (P)</t>
  </si>
  <si>
    <t>Round 1 Order*</t>
  </si>
  <si>
    <t>TEX 5th Rnd Pick</t>
  </si>
  <si>
    <t>* As of July 4,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</si>
</sst>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_(* #,##0.00_);_(* \(#,##0.00\);_(* \-??_);_(@_)"/>
    <numFmt numFmtId="165" formatCode="0.000"/>
    <numFmt numFmtId="166" formatCode="0.0"/>
    <numFmt numFmtId="167" formatCode="mm/dd/yy;@"/>
    <numFmt numFmtId="168" formatCode="0.0%"/>
    <numFmt numFmtId="169" formatCode="#,##0.0"/>
    <numFmt numFmtId="170" formatCode="_(* #,##0_);_(* \(#,##0\);_(* \-??_);_(@_)"/>
    <numFmt numFmtId="171" formatCode="#,##0.000"/>
    <numFmt numFmtId="172" formatCode="0.000_);\(0.000\)"/>
  </numFmts>
  <fonts count="77">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10"/>
      <name val="Arial"/>
      <family val="2"/>
    </font>
    <font>
      <sz val="10"/>
      <name val="Arial"/>
      <family val="2"/>
    </font>
    <font>
      <u/>
      <sz val="10"/>
      <color theme="10"/>
      <name val="Arial"/>
      <family val="2"/>
    </font>
    <font>
      <b/>
      <sz val="12"/>
      <color theme="0"/>
      <name val="Calibri"/>
      <family val="2"/>
      <scheme val="minor"/>
    </font>
    <font>
      <sz val="10"/>
      <name val="Calibri"/>
      <family val="2"/>
      <scheme val="minor"/>
    </font>
    <font>
      <sz val="10"/>
      <color indexed="8"/>
      <name val="Calibri"/>
      <family val="2"/>
      <scheme val="minor"/>
    </font>
    <font>
      <sz val="11"/>
      <name val="Calibri"/>
      <family val="2"/>
      <scheme val="minor"/>
    </font>
    <font>
      <b/>
      <sz val="11"/>
      <name val="Calibri"/>
      <family val="2"/>
      <scheme val="minor"/>
    </font>
    <font>
      <b/>
      <sz val="12"/>
      <name val="Calibri"/>
      <family val="2"/>
      <scheme val="minor"/>
    </font>
    <font>
      <sz val="11"/>
      <name val="Calibri"/>
      <family val="2"/>
    </font>
    <font>
      <sz val="10"/>
      <color rgb="FF000000"/>
      <name val="Calibri"/>
      <family val="2"/>
    </font>
    <font>
      <sz val="10"/>
      <name val="Calibri"/>
      <family val="2"/>
    </font>
    <font>
      <b/>
      <sz val="11"/>
      <name val="Calibri"/>
      <family val="2"/>
    </font>
    <font>
      <b/>
      <sz val="12"/>
      <color theme="1"/>
      <name val="Calibri"/>
      <family val="2"/>
      <scheme val="minor"/>
    </font>
    <font>
      <b/>
      <sz val="11"/>
      <color theme="0"/>
      <name val="Calibri"/>
      <family val="2"/>
      <scheme val="minor"/>
    </font>
    <font>
      <sz val="12"/>
      <name val="Calibri"/>
      <family val="2"/>
      <scheme val="minor"/>
    </font>
    <font>
      <sz val="11"/>
      <name val="Calibri (Body)"/>
    </font>
    <font>
      <sz val="11"/>
      <color indexed="8"/>
      <name val="Calibri (Body)"/>
    </font>
    <font>
      <sz val="11"/>
      <color rgb="FF000000"/>
      <name val="Calibri (Body)"/>
    </font>
    <font>
      <sz val="11"/>
      <color indexed="8"/>
      <name val="Calibri"/>
      <family val="2"/>
      <scheme val="minor"/>
    </font>
    <font>
      <sz val="11"/>
      <color rgb="FF000000"/>
      <name val="Calibri"/>
      <family val="2"/>
    </font>
    <font>
      <sz val="10"/>
      <color theme="1"/>
      <name val="Arial"/>
      <family val="2"/>
    </font>
    <font>
      <i/>
      <sz val="10"/>
      <color theme="0"/>
      <name val="Calibri (Body)"/>
    </font>
    <font>
      <b/>
      <sz val="10"/>
      <color theme="1"/>
      <name val="Arial"/>
      <family val="2"/>
    </font>
    <font>
      <b/>
      <sz val="12"/>
      <color theme="1"/>
      <name val="Arial"/>
      <family val="2"/>
    </font>
    <font>
      <b/>
      <sz val="14"/>
      <color theme="1"/>
      <name val="Arial"/>
      <family val="2"/>
    </font>
    <font>
      <sz val="11"/>
      <color theme="1"/>
      <name val="Arial"/>
      <family val="2"/>
    </font>
    <font>
      <b/>
      <sz val="11"/>
      <color theme="1"/>
      <name val="Arial"/>
      <family val="2"/>
    </font>
    <font>
      <b/>
      <sz val="11"/>
      <color theme="0"/>
      <name val="Arial"/>
      <family val="2"/>
    </font>
    <font>
      <b/>
      <sz val="16"/>
      <color theme="1"/>
      <name val="Arial"/>
      <family val="2"/>
    </font>
    <font>
      <b/>
      <sz val="11"/>
      <color theme="1"/>
      <name val="Calibri"/>
      <family val="2"/>
      <scheme val="minor"/>
    </font>
    <font>
      <sz val="14"/>
      <name val="Calibri"/>
      <family val="2"/>
      <scheme val="minor"/>
    </font>
    <font>
      <b/>
      <sz val="10"/>
      <color rgb="FF000000"/>
      <name val="Calibri"/>
      <family val="2"/>
    </font>
    <font>
      <b/>
      <sz val="1"/>
      <color rgb="FF000000"/>
      <name val="Calibri"/>
      <family val="2"/>
    </font>
    <font>
      <b/>
      <sz val="10"/>
      <name val="Calibri"/>
      <family val="2"/>
    </font>
    <font>
      <b/>
      <sz val="10"/>
      <color rgb="FFFFFFFF"/>
      <name val="Calibri"/>
      <family val="2"/>
    </font>
    <font>
      <b/>
      <sz val="10"/>
      <color theme="1"/>
      <name val="Calibri"/>
      <family val="2"/>
    </font>
    <font>
      <b/>
      <sz val="12"/>
      <name val="Arial"/>
      <family val="2"/>
    </font>
    <font>
      <b/>
      <sz val="14"/>
      <name val="Arial"/>
      <family val="2"/>
    </font>
    <font>
      <sz val="11"/>
      <color rgb="FFFF0000"/>
      <name val="Calibri"/>
      <family val="2"/>
      <scheme val="minor"/>
    </font>
    <font>
      <b/>
      <sz val="11"/>
      <color theme="0"/>
      <name val="Aptos Narrow"/>
    </font>
    <font>
      <b/>
      <sz val="10"/>
      <color theme="0"/>
      <name val="Aptos Narrow"/>
    </font>
    <font>
      <i/>
      <sz val="10"/>
      <color theme="0"/>
      <name val="Aptos Narrow"/>
    </font>
    <font>
      <sz val="11"/>
      <name val="Aptos Narrow"/>
    </font>
    <font>
      <b/>
      <sz val="11"/>
      <name val="Aptos Narrow"/>
    </font>
    <font>
      <u/>
      <sz val="11"/>
      <color theme="10"/>
      <name val="Aptos Narrow"/>
    </font>
    <font>
      <b/>
      <sz val="11"/>
      <color theme="1"/>
      <name val="Aptos Narrow"/>
    </font>
    <font>
      <sz val="11"/>
      <color theme="1"/>
      <name val="Aptos Narrow"/>
    </font>
    <font>
      <u/>
      <sz val="10"/>
      <color theme="10"/>
      <name val="Aptos Narrow"/>
    </font>
    <font>
      <b/>
      <u/>
      <sz val="11"/>
      <color theme="0"/>
      <name val="Aptos Narrow"/>
    </font>
    <font>
      <b/>
      <sz val="10"/>
      <color theme="1"/>
      <name val="Aptos Narrow"/>
    </font>
    <font>
      <b/>
      <sz val="1"/>
      <color theme="1"/>
      <name val="Aptos Narrow"/>
    </font>
    <font>
      <b/>
      <sz val="10"/>
      <name val="Aptos Narrow"/>
    </font>
    <font>
      <b/>
      <i/>
      <sz val="9"/>
      <color theme="0"/>
      <name val="Aptos Narrow"/>
    </font>
    <font>
      <b/>
      <sz val="10"/>
      <color indexed="8"/>
      <name val="Aptos Narrow"/>
    </font>
    <font>
      <sz val="10"/>
      <color indexed="8"/>
      <name val="Aptos Narrow"/>
    </font>
    <font>
      <sz val="10"/>
      <color theme="1"/>
      <name val="Aptos Narrow"/>
    </font>
    <font>
      <sz val="10"/>
      <color theme="0"/>
      <name val="Aptos Narrow"/>
    </font>
    <font>
      <sz val="10"/>
      <name val="Aptos Narrow"/>
    </font>
    <font>
      <i/>
      <sz val="11"/>
      <color rgb="FFFF0000"/>
      <name val="Calibri"/>
      <family val="2"/>
      <scheme val="minor"/>
    </font>
    <font>
      <b/>
      <sz val="14"/>
      <color theme="3"/>
      <name val="Calibri"/>
      <family val="2"/>
      <scheme val="minor"/>
    </font>
    <font>
      <i/>
      <sz val="11"/>
      <name val="Calibri"/>
      <family val="2"/>
      <scheme val="minor"/>
    </font>
    <font>
      <b/>
      <sz val="13"/>
      <color theme="5"/>
      <name val="Calibri"/>
      <family val="2"/>
      <scheme val="minor"/>
    </font>
  </fonts>
  <fills count="19">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2F2F2"/>
        <bgColor rgb="FF000000"/>
      </patternFill>
    </fill>
    <fill>
      <patternFill patternType="solid">
        <fgColor rgb="FFFFFFFF"/>
        <bgColor rgb="FF000000"/>
      </patternFill>
    </fill>
    <fill>
      <patternFill patternType="solid">
        <fgColor theme="0" tint="-0.49998474074526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3" tint="-0.49998474074526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3"/>
        <bgColor indexed="64"/>
      </patternFill>
    </fill>
    <fill>
      <patternFill patternType="solid">
        <fgColor rgb="FFEBF1DE"/>
        <bgColor rgb="FF000000"/>
      </patternFill>
    </fill>
    <fill>
      <patternFill patternType="solid">
        <fgColor rgb="FF000000"/>
        <bgColor rgb="FF000000"/>
      </patternFill>
    </fill>
    <fill>
      <patternFill patternType="solid">
        <fgColor theme="5" tint="0.79998168889431442"/>
        <bgColor indexed="64"/>
      </patternFill>
    </fill>
  </fills>
  <borders count="85">
    <border>
      <left/>
      <right/>
      <top/>
      <bottom/>
      <diagonal/>
    </border>
    <border>
      <left/>
      <right/>
      <top style="thin">
        <color indexed="64"/>
      </top>
      <bottom style="thin">
        <color indexed="64"/>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right/>
      <top/>
      <bottom style="medium">
        <color auto="1"/>
      </bottom>
      <diagonal/>
    </border>
    <border>
      <left/>
      <right/>
      <top/>
      <bottom style="thin">
        <color indexed="64"/>
      </bottom>
      <diagonal/>
    </border>
    <border>
      <left/>
      <right/>
      <top style="thin">
        <color indexed="64"/>
      </top>
      <bottom/>
      <diagonal/>
    </border>
    <border>
      <left/>
      <right/>
      <top style="thick">
        <color auto="1"/>
      </top>
      <bottom/>
      <diagonal/>
    </border>
    <border>
      <left style="dotted">
        <color auto="1"/>
      </left>
      <right style="dotted">
        <color auto="1"/>
      </right>
      <top style="dotted">
        <color auto="1"/>
      </top>
      <bottom style="dotted">
        <color auto="1"/>
      </bottom>
      <diagonal/>
    </border>
    <border>
      <left/>
      <right style="dotted">
        <color auto="1"/>
      </right>
      <top style="dotted">
        <color auto="1"/>
      </top>
      <bottom style="dotted">
        <color auto="1"/>
      </bottom>
      <diagonal/>
    </border>
    <border>
      <left style="dotted">
        <color auto="1"/>
      </left>
      <right style="dotted">
        <color auto="1"/>
      </right>
      <top/>
      <bottom style="dotted">
        <color auto="1"/>
      </bottom>
      <diagonal/>
    </border>
    <border>
      <left style="medium">
        <color auto="1"/>
      </left>
      <right style="dotted">
        <color auto="1"/>
      </right>
      <top style="medium">
        <color auto="1"/>
      </top>
      <bottom style="medium">
        <color auto="1"/>
      </bottom>
      <diagonal/>
    </border>
    <border>
      <left style="dotted">
        <color auto="1"/>
      </left>
      <right style="dotted">
        <color auto="1"/>
      </right>
      <top style="medium">
        <color auto="1"/>
      </top>
      <bottom style="medium">
        <color auto="1"/>
      </bottom>
      <diagonal/>
    </border>
    <border>
      <left style="dotted">
        <color auto="1"/>
      </left>
      <right style="thick">
        <color auto="1"/>
      </right>
      <top style="medium">
        <color auto="1"/>
      </top>
      <bottom style="medium">
        <color auto="1"/>
      </bottom>
      <diagonal/>
    </border>
    <border>
      <left style="dotted">
        <color auto="1"/>
      </left>
      <right style="thick">
        <color auto="1"/>
      </right>
      <top/>
      <bottom style="dotted">
        <color auto="1"/>
      </bottom>
      <diagonal/>
    </border>
    <border>
      <left style="dotted">
        <color auto="1"/>
      </left>
      <right style="thick">
        <color auto="1"/>
      </right>
      <top style="dotted">
        <color auto="1"/>
      </top>
      <bottom style="dotted">
        <color auto="1"/>
      </bottom>
      <diagonal/>
    </border>
    <border>
      <left/>
      <right style="dotted">
        <color auto="1"/>
      </right>
      <top style="medium">
        <color auto="1"/>
      </top>
      <bottom style="medium">
        <color auto="1"/>
      </bottom>
      <diagonal/>
    </border>
    <border>
      <left/>
      <right style="dotted">
        <color auto="1"/>
      </right>
      <top/>
      <bottom style="dotted">
        <color auto="1"/>
      </bottom>
      <diagonal/>
    </border>
    <border>
      <left style="hair">
        <color auto="1"/>
      </left>
      <right style="medium">
        <color auto="1"/>
      </right>
      <top style="thin">
        <color indexed="64"/>
      </top>
      <bottom style="hair">
        <color auto="1"/>
      </bottom>
      <diagonal/>
    </border>
    <border>
      <left style="hair">
        <color auto="1"/>
      </left>
      <right style="medium">
        <color auto="1"/>
      </right>
      <top style="hair">
        <color auto="1"/>
      </top>
      <bottom style="hair">
        <color auto="1"/>
      </bottom>
      <diagonal/>
    </border>
    <border>
      <left/>
      <right/>
      <top style="medium">
        <color auto="1"/>
      </top>
      <bottom style="medium">
        <color auto="1"/>
      </bottom>
      <diagonal/>
    </border>
    <border>
      <left/>
      <right/>
      <top style="dotted">
        <color auto="1"/>
      </top>
      <bottom style="dotted">
        <color auto="1"/>
      </bottom>
      <diagonal/>
    </border>
    <border>
      <left style="dotted">
        <color auto="1"/>
      </left>
      <right/>
      <top style="medium">
        <color auto="1"/>
      </top>
      <bottom style="medium">
        <color auto="1"/>
      </bottom>
      <diagonal/>
    </border>
    <border>
      <left style="dotted">
        <color auto="1"/>
      </left>
      <right/>
      <top style="dotted">
        <color auto="1"/>
      </top>
      <bottom style="dotted">
        <color auto="1"/>
      </bottom>
      <diagonal/>
    </border>
    <border>
      <left/>
      <right style="thick">
        <color auto="1"/>
      </right>
      <top style="dotted">
        <color auto="1"/>
      </top>
      <bottom style="dotted">
        <color auto="1"/>
      </bottom>
      <diagonal/>
    </border>
    <border>
      <left style="medium">
        <color auto="1"/>
      </left>
      <right style="medium">
        <color theme="0" tint="-0.14996795556505021"/>
      </right>
      <top style="thin">
        <color indexed="64"/>
      </top>
      <bottom style="medium">
        <color theme="0" tint="-0.14996795556505021"/>
      </bottom>
      <diagonal/>
    </border>
    <border>
      <left style="medium">
        <color theme="0" tint="-0.14996795556505021"/>
      </left>
      <right style="medium">
        <color theme="0" tint="-0.14996795556505021"/>
      </right>
      <top style="thin">
        <color indexed="64"/>
      </top>
      <bottom style="medium">
        <color theme="0" tint="-0.14996795556505021"/>
      </bottom>
      <diagonal/>
    </border>
    <border>
      <left style="medium">
        <color theme="0" tint="-0.14996795556505021"/>
      </left>
      <right style="medium">
        <color auto="1"/>
      </right>
      <top style="thin">
        <color indexed="64"/>
      </top>
      <bottom style="medium">
        <color theme="0" tint="-0.14996795556505021"/>
      </bottom>
      <diagonal/>
    </border>
    <border>
      <left style="hair">
        <color auto="1"/>
      </left>
      <right style="hair">
        <color auto="1"/>
      </right>
      <top style="hair">
        <color auto="1"/>
      </top>
      <bottom/>
      <diagonal/>
    </border>
    <border>
      <left style="hair">
        <color auto="1"/>
      </left>
      <right style="medium">
        <color auto="1"/>
      </right>
      <top style="hair">
        <color auto="1"/>
      </top>
      <bottom/>
      <diagonal/>
    </border>
    <border>
      <left/>
      <right style="hair">
        <color auto="1"/>
      </right>
      <top style="hair">
        <color auto="1"/>
      </top>
      <bottom/>
      <diagonal/>
    </border>
    <border>
      <left style="hair">
        <color auto="1"/>
      </left>
      <right style="hair">
        <color auto="1"/>
      </right>
      <top/>
      <bottom/>
      <diagonal/>
    </border>
    <border>
      <left/>
      <right style="hair">
        <color auto="1"/>
      </right>
      <top/>
      <bottom/>
      <diagonal/>
    </border>
    <border>
      <left style="dotted">
        <color auto="1"/>
      </left>
      <right style="dotted">
        <color auto="1"/>
      </right>
      <top style="thin">
        <color indexed="64"/>
      </top>
      <bottom style="dotted">
        <color auto="1"/>
      </bottom>
      <diagonal/>
    </border>
    <border>
      <left/>
      <right style="dotted">
        <color auto="1"/>
      </right>
      <top style="thin">
        <color indexed="64"/>
      </top>
      <bottom style="dotted">
        <color auto="1"/>
      </bottom>
      <diagonal/>
    </border>
    <border>
      <left style="dotted">
        <color auto="1"/>
      </left>
      <right style="thick">
        <color auto="1"/>
      </right>
      <top style="thin">
        <color indexed="64"/>
      </top>
      <bottom style="dotted">
        <color auto="1"/>
      </bottom>
      <diagonal/>
    </border>
    <border>
      <left style="dotted">
        <color auto="1"/>
      </left>
      <right style="slantDashDot">
        <color auto="1"/>
      </right>
      <top style="medium">
        <color auto="1"/>
      </top>
      <bottom style="medium">
        <color auto="1"/>
      </bottom>
      <diagonal/>
    </border>
    <border>
      <left style="dotted">
        <color auto="1"/>
      </left>
      <right style="slantDashDot">
        <color auto="1"/>
      </right>
      <top style="thin">
        <color indexed="64"/>
      </top>
      <bottom style="dotted">
        <color auto="1"/>
      </bottom>
      <diagonal/>
    </border>
    <border>
      <left style="dotted">
        <color auto="1"/>
      </left>
      <right style="slantDashDot">
        <color auto="1"/>
      </right>
      <top style="dotted">
        <color auto="1"/>
      </top>
      <bottom style="dotted">
        <color auto="1"/>
      </bottom>
      <diagonal/>
    </border>
    <border>
      <left/>
      <right style="slantDashDot">
        <color auto="1"/>
      </right>
      <top style="dotted">
        <color auto="1"/>
      </top>
      <bottom style="dotted">
        <color auto="1"/>
      </bottom>
      <diagonal/>
    </border>
    <border>
      <left style="slantDashDot">
        <color auto="1"/>
      </left>
      <right style="dotted">
        <color auto="1"/>
      </right>
      <top style="dotted">
        <color auto="1"/>
      </top>
      <bottom style="dotted">
        <color auto="1"/>
      </bottom>
      <diagonal/>
    </border>
    <border>
      <left style="medium">
        <color indexed="64"/>
      </left>
      <right/>
      <top/>
      <bottom style="thin">
        <color indexed="64"/>
      </bottom>
      <diagonal/>
    </border>
    <border>
      <left style="medium">
        <color indexed="64"/>
      </left>
      <right/>
      <top/>
      <bottom style="medium">
        <color auto="1"/>
      </bottom>
      <diagonal/>
    </border>
    <border>
      <left style="medium">
        <color indexed="64"/>
      </left>
      <right/>
      <top/>
      <bottom/>
      <diagonal/>
    </border>
    <border>
      <left style="medium">
        <color indexed="64"/>
      </left>
      <right/>
      <top style="thin">
        <color indexed="64"/>
      </top>
      <bottom/>
      <diagonal/>
    </border>
    <border>
      <left style="slantDashDot">
        <color auto="1"/>
      </left>
      <right style="dotted">
        <color auto="1"/>
      </right>
      <top style="medium">
        <color auto="1"/>
      </top>
      <bottom style="dotted">
        <color auto="1"/>
      </bottom>
      <diagonal/>
    </border>
    <border>
      <left style="dotted">
        <color auto="1"/>
      </left>
      <right style="thick">
        <color auto="1"/>
      </right>
      <top style="medium">
        <color auto="1"/>
      </top>
      <bottom style="dotted">
        <color auto="1"/>
      </bottom>
      <diagonal/>
    </border>
    <border>
      <left style="dotted">
        <color auto="1"/>
      </left>
      <right/>
      <top style="thin">
        <color indexed="64"/>
      </top>
      <bottom style="dotted">
        <color auto="1"/>
      </bottom>
      <diagonal/>
    </border>
    <border>
      <left/>
      <right style="thick">
        <color indexed="64"/>
      </right>
      <top style="medium">
        <color indexed="64"/>
      </top>
      <bottom style="medium">
        <color indexed="64"/>
      </bottom>
      <diagonal/>
    </border>
    <border>
      <left/>
      <right style="thick">
        <color indexed="64"/>
      </right>
      <top/>
      <bottom style="dotted">
        <color indexed="64"/>
      </bottom>
      <diagonal/>
    </border>
    <border>
      <left style="medium">
        <color theme="0" tint="-0.14996795556505021"/>
      </left>
      <right/>
      <top style="thin">
        <color indexed="64"/>
      </top>
      <bottom style="medium">
        <color theme="0" tint="-0.14996795556505021"/>
      </bottom>
      <diagonal/>
    </border>
    <border>
      <left style="thick">
        <color indexed="64"/>
      </left>
      <right style="medium">
        <color theme="0" tint="-0.14996795556505021"/>
      </right>
      <top style="thin">
        <color indexed="64"/>
      </top>
      <bottom style="medium">
        <color theme="0" tint="-0.14996795556505021"/>
      </bottom>
      <diagonal/>
    </border>
    <border>
      <left style="thick">
        <color indexed="64"/>
      </left>
      <right style="hair">
        <color auto="1"/>
      </right>
      <top style="hair">
        <color auto="1"/>
      </top>
      <bottom/>
      <diagonal/>
    </border>
    <border>
      <left style="medium">
        <color indexed="64"/>
      </left>
      <right style="thick">
        <color indexed="64"/>
      </right>
      <top style="thin">
        <color indexed="64"/>
      </top>
      <bottom style="medium">
        <color theme="0" tint="-0.14996795556505021"/>
      </bottom>
      <diagonal/>
    </border>
    <border>
      <left style="medium">
        <color indexed="64"/>
      </left>
      <right style="thick">
        <color indexed="64"/>
      </right>
      <top/>
      <bottom/>
      <diagonal/>
    </border>
    <border>
      <left style="thick">
        <color indexed="64"/>
      </left>
      <right style="hair">
        <color auto="1"/>
      </right>
      <top/>
      <bottom style="hair">
        <color auto="1"/>
      </bottom>
      <diagonal/>
    </border>
    <border>
      <left style="thick">
        <color indexed="64"/>
      </left>
      <right style="hair">
        <color auto="1"/>
      </right>
      <top style="hair">
        <color auto="1"/>
      </top>
      <bottom style="hair">
        <color auto="1"/>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ck">
        <color indexed="64"/>
      </left>
      <right style="thin">
        <color indexed="64"/>
      </right>
      <top style="thick">
        <color indexed="64"/>
      </top>
      <bottom style="thin">
        <color indexed="64"/>
      </bottom>
      <diagonal/>
    </border>
    <border>
      <left style="medium">
        <color indexed="64"/>
      </left>
      <right style="thin">
        <color indexed="64"/>
      </right>
      <top style="thick">
        <color indexed="64"/>
      </top>
      <bottom style="thin">
        <color indexed="64"/>
      </bottom>
      <diagonal/>
    </border>
    <border>
      <left/>
      <right style="medium">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ck">
        <color indexed="64"/>
      </top>
      <bottom style="thin">
        <color indexed="64"/>
      </bottom>
      <diagonal/>
    </border>
    <border>
      <left style="thin">
        <color indexed="64"/>
      </left>
      <right style="hair">
        <color auto="1"/>
      </right>
      <top/>
      <bottom style="hair">
        <color auto="1"/>
      </bottom>
      <diagonal/>
    </border>
    <border>
      <left style="hair">
        <color auto="1"/>
      </left>
      <right style="thin">
        <color indexed="64"/>
      </right>
      <top/>
      <bottom style="hair">
        <color auto="1"/>
      </bottom>
      <diagonal/>
    </border>
    <border>
      <left style="thin">
        <color indexed="64"/>
      </left>
      <right style="hair">
        <color auto="1"/>
      </right>
      <top style="hair">
        <color auto="1"/>
      </top>
      <bottom style="hair">
        <color auto="1"/>
      </bottom>
      <diagonal/>
    </border>
    <border>
      <left style="thin">
        <color indexed="64"/>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ck">
        <color auto="1"/>
      </left>
      <right style="dotted">
        <color auto="1"/>
      </right>
      <top style="dotted">
        <color auto="1"/>
      </top>
      <bottom style="dotted">
        <color auto="1"/>
      </bottom>
      <diagonal/>
    </border>
    <border>
      <left/>
      <right/>
      <top/>
      <bottom style="hair">
        <color auto="1"/>
      </bottom>
      <diagonal/>
    </border>
    <border>
      <left/>
      <right/>
      <top style="hair">
        <color auto="1"/>
      </top>
      <bottom style="hair">
        <color auto="1"/>
      </bottom>
      <diagonal/>
    </border>
  </borders>
  <cellStyleXfs count="30">
    <xf numFmtId="0" fontId="0" fillId="0" borderId="0"/>
    <xf numFmtId="164" fontId="14" fillId="0" borderId="0" applyFill="0" applyBorder="0" applyAlignment="0" applyProtection="0"/>
    <xf numFmtId="164" fontId="14" fillId="0" borderId="0" applyFill="0" applyBorder="0" applyAlignment="0" applyProtection="0"/>
    <xf numFmtId="0" fontId="12" fillId="0" borderId="0"/>
    <xf numFmtId="0" fontId="11" fillId="0" borderId="0"/>
    <xf numFmtId="0" fontId="10" fillId="0" borderId="0"/>
    <xf numFmtId="164" fontId="12" fillId="0" borderId="0" applyFill="0" applyBorder="0" applyAlignment="0" applyProtection="0"/>
    <xf numFmtId="0" fontId="15" fillId="0" borderId="0"/>
    <xf numFmtId="43" fontId="12" fillId="0" borderId="0" applyFont="0" applyFill="0" applyBorder="0" applyAlignment="0" applyProtection="0"/>
    <xf numFmtId="0" fontId="9" fillId="0" borderId="0"/>
    <xf numFmtId="0" fontId="8" fillId="0" borderId="0"/>
    <xf numFmtId="44" fontId="12" fillId="0" borderId="0" applyFont="0" applyFill="0" applyBorder="0" applyAlignment="0" applyProtection="0"/>
    <xf numFmtId="9" fontId="12" fillId="0" borderId="0" applyFont="0" applyFill="0" applyBorder="0" applyAlignment="0" applyProtection="0"/>
    <xf numFmtId="0" fontId="7" fillId="0" borderId="0"/>
    <xf numFmtId="0" fontId="6" fillId="0" borderId="0"/>
    <xf numFmtId="164" fontId="12" fillId="0" borderId="0" applyFill="0" applyBorder="0" applyAlignment="0" applyProtection="0"/>
    <xf numFmtId="0" fontId="5" fillId="0" borderId="0"/>
    <xf numFmtId="0" fontId="5" fillId="0" borderId="0"/>
    <xf numFmtId="0" fontId="12" fillId="0" borderId="0"/>
    <xf numFmtId="0" fontId="5" fillId="0" borderId="0"/>
    <xf numFmtId="0" fontId="5" fillId="0" borderId="0"/>
    <xf numFmtId="0" fontId="5" fillId="0" borderId="0"/>
    <xf numFmtId="0" fontId="12" fillId="0" borderId="0"/>
    <xf numFmtId="0" fontId="4" fillId="0" borderId="0"/>
    <xf numFmtId="0" fontId="3" fillId="0" borderId="0"/>
    <xf numFmtId="0" fontId="12" fillId="0" borderId="0"/>
    <xf numFmtId="43" fontId="2" fillId="0" borderId="0" applyFont="0" applyFill="0" applyBorder="0" applyAlignment="0" applyProtection="0"/>
    <xf numFmtId="0" fontId="1" fillId="0" borderId="0"/>
    <xf numFmtId="0" fontId="16" fillId="0" borderId="0" applyNumberFormat="0" applyFill="0" applyBorder="0" applyAlignment="0" applyProtection="0"/>
    <xf numFmtId="9" fontId="12" fillId="0" borderId="0" applyFont="0" applyFill="0" applyBorder="0" applyAlignment="0" applyProtection="0"/>
  </cellStyleXfs>
  <cellXfs count="532">
    <xf numFmtId="0" fontId="0" fillId="0" borderId="0" xfId="0"/>
    <xf numFmtId="0" fontId="20" fillId="3" borderId="0" xfId="0" applyFont="1" applyFill="1" applyAlignment="1">
      <alignment vertical="top"/>
    </xf>
    <xf numFmtId="0" fontId="20" fillId="3" borderId="0" xfId="0" applyFont="1" applyFill="1" applyAlignment="1">
      <alignment horizontal="left" vertical="top"/>
    </xf>
    <xf numFmtId="0" fontId="20" fillId="3" borderId="0" xfId="0" applyFont="1" applyFill="1" applyAlignment="1">
      <alignment horizontal="center" vertical="top"/>
    </xf>
    <xf numFmtId="0" fontId="21" fillId="3" borderId="0" xfId="0" applyFont="1" applyFill="1" applyAlignment="1">
      <alignment horizontal="left" vertical="top"/>
    </xf>
    <xf numFmtId="0" fontId="21" fillId="6" borderId="0" xfId="0" applyFont="1" applyFill="1" applyAlignment="1">
      <alignment horizontal="left" vertical="top"/>
    </xf>
    <xf numFmtId="0" fontId="17" fillId="2" borderId="0" xfId="0" applyFont="1" applyFill="1" applyAlignment="1">
      <alignment horizontal="center" vertical="top"/>
    </xf>
    <xf numFmtId="0" fontId="17" fillId="2" borderId="0" xfId="0" applyFont="1" applyFill="1" applyAlignment="1">
      <alignment horizontal="left" vertical="top"/>
    </xf>
    <xf numFmtId="0" fontId="20" fillId="6" borderId="0" xfId="0" applyFont="1" applyFill="1" applyAlignment="1">
      <alignment horizontal="left" vertical="top"/>
    </xf>
    <xf numFmtId="0" fontId="21" fillId="6" borderId="5" xfId="0" applyFont="1" applyFill="1" applyBorder="1" applyAlignment="1">
      <alignment horizontal="left" vertical="top"/>
    </xf>
    <xf numFmtId="0" fontId="20" fillId="6" borderId="5" xfId="0" applyFont="1" applyFill="1" applyBorder="1" applyAlignment="1">
      <alignment horizontal="left" vertical="top"/>
    </xf>
    <xf numFmtId="0" fontId="20" fillId="3" borderId="5" xfId="0" applyFont="1" applyFill="1" applyBorder="1" applyAlignment="1">
      <alignment horizontal="left" vertical="top"/>
    </xf>
    <xf numFmtId="0" fontId="20" fillId="3" borderId="5" xfId="0" applyFont="1" applyFill="1" applyBorder="1" applyAlignment="1">
      <alignment horizontal="center" vertical="top"/>
    </xf>
    <xf numFmtId="167" fontId="20" fillId="3" borderId="0" xfId="0" applyNumberFormat="1" applyFont="1" applyFill="1" applyAlignment="1">
      <alignment horizontal="left" vertical="top"/>
    </xf>
    <xf numFmtId="0" fontId="21" fillId="6" borderId="0" xfId="0" applyFont="1" applyFill="1" applyAlignment="1">
      <alignment horizontal="center" vertical="top"/>
    </xf>
    <xf numFmtId="0" fontId="21" fillId="3" borderId="0" xfId="0" applyFont="1" applyFill="1" applyAlignment="1">
      <alignment horizontal="center" vertical="top"/>
    </xf>
    <xf numFmtId="167" fontId="20" fillId="3" borderId="0" xfId="0" applyNumberFormat="1" applyFont="1" applyFill="1" applyAlignment="1">
      <alignment horizontal="center" vertical="top"/>
    </xf>
    <xf numFmtId="167" fontId="20" fillId="3" borderId="5" xfId="0" applyNumberFormat="1" applyFont="1" applyFill="1" applyBorder="1" applyAlignment="1">
      <alignment horizontal="center" vertical="top"/>
    </xf>
    <xf numFmtId="0" fontId="22" fillId="5" borderId="4" xfId="0" applyFont="1" applyFill="1" applyBorder="1" applyAlignment="1">
      <alignment horizontal="left" vertical="top"/>
    </xf>
    <xf numFmtId="0" fontId="22" fillId="4" borderId="4" xfId="0" applyFont="1" applyFill="1" applyBorder="1" applyAlignment="1">
      <alignment horizontal="center" vertical="top"/>
    </xf>
    <xf numFmtId="0" fontId="22" fillId="4" borderId="4" xfId="0" applyFont="1" applyFill="1" applyBorder="1" applyAlignment="1">
      <alignment horizontal="left" vertical="top"/>
    </xf>
    <xf numFmtId="167" fontId="22" fillId="4" borderId="4" xfId="0" applyNumberFormat="1" applyFont="1" applyFill="1" applyBorder="1" applyAlignment="1">
      <alignment horizontal="center" vertical="top"/>
    </xf>
    <xf numFmtId="0" fontId="23" fillId="3" borderId="0" xfId="0" applyFont="1" applyFill="1"/>
    <xf numFmtId="14" fontId="23" fillId="3" borderId="0" xfId="0" applyNumberFormat="1" applyFont="1" applyFill="1"/>
    <xf numFmtId="0" fontId="24" fillId="3" borderId="0" xfId="0" applyFont="1" applyFill="1"/>
    <xf numFmtId="14" fontId="24" fillId="3" borderId="0" xfId="0" applyNumberFormat="1" applyFont="1" applyFill="1"/>
    <xf numFmtId="0" fontId="23" fillId="3" borderId="5" xfId="0" applyFont="1" applyFill="1" applyBorder="1"/>
    <xf numFmtId="14" fontId="23" fillId="3" borderId="5" xfId="0" applyNumberFormat="1" applyFont="1" applyFill="1" applyBorder="1"/>
    <xf numFmtId="0" fontId="24" fillId="3" borderId="5" xfId="0" applyFont="1" applyFill="1" applyBorder="1"/>
    <xf numFmtId="14" fontId="24" fillId="3" borderId="5" xfId="0" applyNumberFormat="1" applyFont="1" applyFill="1" applyBorder="1"/>
    <xf numFmtId="1" fontId="20" fillId="3" borderId="0" xfId="0" applyNumberFormat="1" applyFont="1" applyFill="1" applyAlignment="1">
      <alignment horizontal="center" vertical="top"/>
    </xf>
    <xf numFmtId="1" fontId="20" fillId="3" borderId="5" xfId="0" applyNumberFormat="1" applyFont="1" applyFill="1" applyBorder="1" applyAlignment="1">
      <alignment horizontal="center" vertical="top"/>
    </xf>
    <xf numFmtId="1" fontId="23" fillId="3" borderId="0" xfId="0" applyNumberFormat="1" applyFont="1" applyFill="1"/>
    <xf numFmtId="1" fontId="25" fillId="3" borderId="0" xfId="0" applyNumberFormat="1" applyFont="1" applyFill="1"/>
    <xf numFmtId="1" fontId="23" fillId="3" borderId="5" xfId="0" applyNumberFormat="1" applyFont="1" applyFill="1" applyBorder="1"/>
    <xf numFmtId="1" fontId="24" fillId="3" borderId="0" xfId="0" applyNumberFormat="1" applyFont="1" applyFill="1"/>
    <xf numFmtId="1" fontId="25" fillId="3" borderId="5" xfId="0" applyNumberFormat="1" applyFont="1" applyFill="1" applyBorder="1"/>
    <xf numFmtId="0" fontId="26" fillId="7" borderId="0" xfId="0" applyFont="1" applyFill="1" applyAlignment="1">
      <alignment horizontal="left" vertical="top"/>
    </xf>
    <xf numFmtId="0" fontId="23" fillId="7" borderId="0" xfId="0" applyFont="1" applyFill="1" applyAlignment="1">
      <alignment horizontal="left" vertical="top"/>
    </xf>
    <xf numFmtId="0" fontId="23" fillId="8" borderId="0" xfId="0" applyFont="1" applyFill="1" applyAlignment="1">
      <alignment horizontal="left" vertical="top"/>
    </xf>
    <xf numFmtId="0" fontId="26" fillId="7" borderId="5" xfId="0" applyFont="1" applyFill="1" applyBorder="1" applyAlignment="1">
      <alignment horizontal="left" vertical="top"/>
    </xf>
    <xf numFmtId="0" fontId="23" fillId="7" borderId="5" xfId="0" applyFont="1" applyFill="1" applyBorder="1" applyAlignment="1">
      <alignment horizontal="left" vertical="top"/>
    </xf>
    <xf numFmtId="0" fontId="23" fillId="8" borderId="5" xfId="0" applyFont="1" applyFill="1" applyBorder="1" applyAlignment="1">
      <alignment horizontal="left" vertical="top"/>
    </xf>
    <xf numFmtId="0" fontId="26" fillId="7" borderId="6" xfId="0" applyFont="1" applyFill="1" applyBorder="1" applyAlignment="1">
      <alignment horizontal="left" vertical="top"/>
    </xf>
    <xf numFmtId="0" fontId="23" fillId="7" borderId="6" xfId="0" applyFont="1" applyFill="1" applyBorder="1" applyAlignment="1">
      <alignment horizontal="left" vertical="top"/>
    </xf>
    <xf numFmtId="0" fontId="23" fillId="8" borderId="6" xfId="0" applyFont="1" applyFill="1" applyBorder="1" applyAlignment="1">
      <alignment horizontal="left" vertical="top"/>
    </xf>
    <xf numFmtId="0" fontId="20" fillId="3" borderId="6" xfId="0" applyFont="1" applyFill="1" applyBorder="1" applyAlignment="1">
      <alignment horizontal="center" vertical="top"/>
    </xf>
    <xf numFmtId="0" fontId="20" fillId="3" borderId="6" xfId="0" applyFont="1" applyFill="1" applyBorder="1" applyAlignment="1">
      <alignment horizontal="left" vertical="top"/>
    </xf>
    <xf numFmtId="167" fontId="20" fillId="3" borderId="6" xfId="0" applyNumberFormat="1" applyFont="1" applyFill="1" applyBorder="1" applyAlignment="1">
      <alignment horizontal="center" vertical="top"/>
    </xf>
    <xf numFmtId="0" fontId="21" fillId="3" borderId="4" xfId="0" applyFont="1" applyFill="1" applyBorder="1" applyAlignment="1">
      <alignment vertical="top"/>
    </xf>
    <xf numFmtId="0" fontId="20" fillId="3" borderId="4" xfId="0" applyFont="1" applyFill="1" applyBorder="1" applyAlignment="1">
      <alignment vertical="top"/>
    </xf>
    <xf numFmtId="166" fontId="20" fillId="3" borderId="0" xfId="0" applyNumberFormat="1" applyFont="1" applyFill="1" applyAlignment="1">
      <alignment horizontal="center" vertical="top"/>
    </xf>
    <xf numFmtId="167" fontId="20" fillId="3" borderId="4" xfId="0" applyNumberFormat="1" applyFont="1" applyFill="1" applyBorder="1" applyAlignment="1">
      <alignment horizontal="center" vertical="top"/>
    </xf>
    <xf numFmtId="166" fontId="20" fillId="3" borderId="4" xfId="0" applyNumberFormat="1" applyFont="1" applyFill="1" applyBorder="1" applyAlignment="1">
      <alignment horizontal="center" vertical="top"/>
    </xf>
    <xf numFmtId="0" fontId="20" fillId="3" borderId="4" xfId="0" applyFont="1" applyFill="1" applyBorder="1" applyAlignment="1">
      <alignment horizontal="center" vertical="top"/>
    </xf>
    <xf numFmtId="0" fontId="20" fillId="3" borderId="5" xfId="0" applyFont="1" applyFill="1" applyBorder="1" applyAlignment="1">
      <alignment vertical="top"/>
    </xf>
    <xf numFmtId="166" fontId="20" fillId="3" borderId="5" xfId="0" applyNumberFormat="1" applyFont="1" applyFill="1" applyBorder="1" applyAlignment="1">
      <alignment horizontal="center" vertical="top"/>
    </xf>
    <xf numFmtId="0" fontId="23" fillId="3" borderId="0" xfId="0" applyFont="1" applyFill="1" applyAlignment="1">
      <alignment horizontal="left"/>
    </xf>
    <xf numFmtId="0" fontId="24" fillId="3" borderId="0" xfId="0" applyFont="1" applyFill="1" applyAlignment="1">
      <alignment horizontal="left"/>
    </xf>
    <xf numFmtId="0" fontId="23" fillId="3" borderId="5" xfId="0" applyFont="1" applyFill="1" applyBorder="1" applyAlignment="1">
      <alignment horizontal="left"/>
    </xf>
    <xf numFmtId="0" fontId="24" fillId="3" borderId="5" xfId="0" applyFont="1" applyFill="1" applyBorder="1" applyAlignment="1">
      <alignment horizontal="left"/>
    </xf>
    <xf numFmtId="0" fontId="21" fillId="6" borderId="5" xfId="0" applyFont="1" applyFill="1" applyBorder="1" applyAlignment="1">
      <alignment horizontal="center" vertical="top"/>
    </xf>
    <xf numFmtId="167" fontId="20" fillId="3" borderId="5" xfId="0" applyNumberFormat="1" applyFont="1" applyFill="1" applyBorder="1" applyAlignment="1">
      <alignment horizontal="left" vertical="top"/>
    </xf>
    <xf numFmtId="0" fontId="21" fillId="6" borderId="6" xfId="0" applyFont="1" applyFill="1" applyBorder="1" applyAlignment="1">
      <alignment horizontal="center" vertical="top"/>
    </xf>
    <xf numFmtId="1" fontId="20" fillId="3" borderId="6" xfId="0" applyNumberFormat="1" applyFont="1" applyFill="1" applyBorder="1" applyAlignment="1">
      <alignment horizontal="center" vertical="top"/>
    </xf>
    <xf numFmtId="167" fontId="20" fillId="3" borderId="6" xfId="0" applyNumberFormat="1" applyFont="1" applyFill="1" applyBorder="1" applyAlignment="1">
      <alignment horizontal="left" vertical="top"/>
    </xf>
    <xf numFmtId="49" fontId="17" fillId="2" borderId="0" xfId="0" applyNumberFormat="1" applyFont="1" applyFill="1" applyAlignment="1">
      <alignment horizontal="center" vertical="top"/>
    </xf>
    <xf numFmtId="49" fontId="21" fillId="6" borderId="0" xfId="0" applyNumberFormat="1" applyFont="1" applyFill="1" applyAlignment="1">
      <alignment horizontal="center" vertical="top"/>
    </xf>
    <xf numFmtId="49" fontId="21" fillId="3" borderId="0" xfId="0" applyNumberFormat="1" applyFont="1" applyFill="1" applyAlignment="1">
      <alignment horizontal="center" vertical="top"/>
    </xf>
    <xf numFmtId="0" fontId="19" fillId="3" borderId="0" xfId="0" applyFont="1" applyFill="1" applyAlignment="1" applyProtection="1">
      <alignment vertical="top"/>
      <protection locked="0"/>
    </xf>
    <xf numFmtId="0" fontId="19" fillId="3" borderId="0" xfId="0" applyFont="1" applyFill="1" applyAlignment="1" applyProtection="1">
      <alignment horizontal="left" vertical="top"/>
      <protection locked="0"/>
    </xf>
    <xf numFmtId="14" fontId="19" fillId="3" borderId="0" xfId="0" applyNumberFormat="1" applyFont="1" applyFill="1" applyAlignment="1" applyProtection="1">
      <alignment horizontal="center" vertical="top"/>
      <protection locked="0"/>
    </xf>
    <xf numFmtId="1" fontId="19" fillId="3" borderId="0" xfId="0" applyNumberFormat="1" applyFont="1" applyFill="1" applyAlignment="1">
      <alignment horizontal="center" vertical="top"/>
    </xf>
    <xf numFmtId="0" fontId="19" fillId="3" borderId="5" xfId="0" applyFont="1" applyFill="1" applyBorder="1" applyAlignment="1" applyProtection="1">
      <alignment vertical="top"/>
      <protection locked="0"/>
    </xf>
    <xf numFmtId="0" fontId="19" fillId="3" borderId="5" xfId="0" applyFont="1" applyFill="1" applyBorder="1" applyAlignment="1" applyProtection="1">
      <alignment horizontal="left" vertical="top"/>
      <protection locked="0"/>
    </xf>
    <xf numFmtId="14" fontId="19" fillId="3" borderId="5" xfId="0" applyNumberFormat="1" applyFont="1" applyFill="1" applyBorder="1" applyAlignment="1" applyProtection="1">
      <alignment horizontal="center" vertical="top"/>
      <protection locked="0"/>
    </xf>
    <xf numFmtId="1" fontId="19" fillId="3" borderId="5" xfId="0" applyNumberFormat="1" applyFont="1" applyFill="1" applyBorder="1" applyAlignment="1">
      <alignment horizontal="center" vertical="top"/>
    </xf>
    <xf numFmtId="0" fontId="19" fillId="3" borderId="1" xfId="0" applyFont="1" applyFill="1" applyBorder="1" applyAlignment="1" applyProtection="1">
      <alignment vertical="top"/>
      <protection locked="0"/>
    </xf>
    <xf numFmtId="0" fontId="19" fillId="3" borderId="1" xfId="0" applyFont="1" applyFill="1" applyBorder="1" applyAlignment="1" applyProtection="1">
      <alignment horizontal="left" vertical="top"/>
      <protection locked="0"/>
    </xf>
    <xf numFmtId="14" fontId="19" fillId="3" borderId="1" xfId="0" applyNumberFormat="1" applyFont="1" applyFill="1" applyBorder="1" applyAlignment="1" applyProtection="1">
      <alignment horizontal="center" vertical="top"/>
      <protection locked="0"/>
    </xf>
    <xf numFmtId="1" fontId="19" fillId="3" borderId="1" xfId="0" applyNumberFormat="1" applyFont="1" applyFill="1" applyBorder="1" applyAlignment="1">
      <alignment horizontal="center" vertical="top"/>
    </xf>
    <xf numFmtId="0" fontId="21" fillId="6" borderId="1" xfId="0" applyFont="1" applyFill="1" applyBorder="1" applyAlignment="1">
      <alignment horizontal="left" vertical="top"/>
    </xf>
    <xf numFmtId="0" fontId="20" fillId="6" borderId="1" xfId="0" applyFont="1" applyFill="1" applyBorder="1" applyAlignment="1">
      <alignment horizontal="left" vertical="top"/>
    </xf>
    <xf numFmtId="0" fontId="20" fillId="3" borderId="1" xfId="0" applyFont="1" applyFill="1" applyBorder="1" applyAlignment="1">
      <alignment horizontal="left" vertical="top"/>
    </xf>
    <xf numFmtId="0" fontId="19" fillId="3" borderId="0" xfId="0" applyFont="1" applyFill="1" applyAlignment="1">
      <alignment horizontal="left" vertical="top"/>
    </xf>
    <xf numFmtId="0" fontId="19" fillId="3" borderId="5" xfId="0" applyFont="1" applyFill="1" applyBorder="1" applyAlignment="1">
      <alignment horizontal="left" vertical="top"/>
    </xf>
    <xf numFmtId="0" fontId="19" fillId="3" borderId="1" xfId="0" applyFont="1" applyFill="1" applyBorder="1" applyAlignment="1">
      <alignment horizontal="left" vertical="top"/>
    </xf>
    <xf numFmtId="166" fontId="18" fillId="3" borderId="0" xfId="1" applyNumberFormat="1" applyFont="1" applyFill="1" applyBorder="1" applyAlignment="1" applyProtection="1">
      <alignment horizontal="center" vertical="top"/>
      <protection locked="0"/>
    </xf>
    <xf numFmtId="166" fontId="18" fillId="3" borderId="5" xfId="1" applyNumberFormat="1" applyFont="1" applyFill="1" applyBorder="1" applyAlignment="1" applyProtection="1">
      <alignment horizontal="center" vertical="top"/>
      <protection locked="0"/>
    </xf>
    <xf numFmtId="166" fontId="18" fillId="3" borderId="0" xfId="15" applyNumberFormat="1" applyFont="1" applyFill="1" applyBorder="1" applyAlignment="1" applyProtection="1">
      <alignment horizontal="center" vertical="top"/>
      <protection locked="0"/>
    </xf>
    <xf numFmtId="166" fontId="18" fillId="3" borderId="1" xfId="1" applyNumberFormat="1" applyFont="1" applyFill="1" applyBorder="1" applyAlignment="1" applyProtection="1">
      <alignment horizontal="center" vertical="top"/>
      <protection locked="0"/>
    </xf>
    <xf numFmtId="0" fontId="29" fillId="3" borderId="0" xfId="0" applyFont="1" applyFill="1" applyAlignment="1">
      <alignment vertical="top"/>
    </xf>
    <xf numFmtId="167" fontId="29" fillId="3" borderId="0" xfId="0" applyNumberFormat="1" applyFont="1" applyFill="1" applyAlignment="1">
      <alignment horizontal="center" vertical="top"/>
    </xf>
    <xf numFmtId="166" fontId="29" fillId="3" borderId="0" xfId="0" applyNumberFormat="1" applyFont="1" applyFill="1" applyAlignment="1">
      <alignment horizontal="center" vertical="top"/>
    </xf>
    <xf numFmtId="0" fontId="29" fillId="3" borderId="0" xfId="0" applyFont="1" applyFill="1" applyAlignment="1">
      <alignment horizontal="center" vertical="top"/>
    </xf>
    <xf numFmtId="0" fontId="22" fillId="5" borderId="5" xfId="0" applyFont="1" applyFill="1" applyBorder="1" applyAlignment="1">
      <alignment horizontal="left" vertical="top"/>
    </xf>
    <xf numFmtId="0" fontId="20" fillId="3" borderId="1" xfId="0" applyFont="1" applyFill="1" applyBorder="1" applyAlignment="1">
      <alignment horizontal="center" vertical="top"/>
    </xf>
    <xf numFmtId="0" fontId="21" fillId="6" borderId="6" xfId="0" applyFont="1" applyFill="1" applyBorder="1" applyAlignment="1">
      <alignment horizontal="left" vertical="top"/>
    </xf>
    <xf numFmtId="0" fontId="20" fillId="6" borderId="6" xfId="0" applyFont="1" applyFill="1" applyBorder="1" applyAlignment="1">
      <alignment horizontal="left" vertical="top"/>
    </xf>
    <xf numFmtId="0" fontId="30" fillId="3" borderId="0" xfId="0" applyFont="1" applyFill="1" applyAlignment="1">
      <alignment horizontal="center" vertical="top"/>
    </xf>
    <xf numFmtId="0" fontId="30" fillId="3" borderId="5" xfId="0" applyFont="1" applyFill="1" applyBorder="1" applyAlignment="1">
      <alignment horizontal="center" vertical="top"/>
    </xf>
    <xf numFmtId="0" fontId="22" fillId="5" borderId="0" xfId="0" applyFont="1" applyFill="1" applyAlignment="1">
      <alignment horizontal="center" vertical="top" wrapText="1"/>
    </xf>
    <xf numFmtId="0" fontId="22" fillId="4" borderId="7" xfId="0" applyFont="1" applyFill="1" applyBorder="1" applyAlignment="1">
      <alignment horizontal="center" vertical="top" wrapText="1"/>
    </xf>
    <xf numFmtId="0" fontId="22" fillId="4" borderId="0" xfId="0" applyFont="1" applyFill="1" applyAlignment="1">
      <alignment horizontal="left" vertical="top" wrapText="1"/>
    </xf>
    <xf numFmtId="0" fontId="22" fillId="4" borderId="0" xfId="0" applyFont="1" applyFill="1" applyAlignment="1">
      <alignment horizontal="center" vertical="top" wrapText="1"/>
    </xf>
    <xf numFmtId="0" fontId="31" fillId="3" borderId="0" xfId="0" applyFont="1" applyFill="1" applyAlignment="1">
      <alignment horizontal="center" vertical="top"/>
    </xf>
    <xf numFmtId="1" fontId="31" fillId="3" borderId="0" xfId="0" applyNumberFormat="1" applyFont="1" applyFill="1" applyAlignment="1">
      <alignment horizontal="center" vertical="top"/>
    </xf>
    <xf numFmtId="0" fontId="31" fillId="3" borderId="0" xfId="0" applyFont="1" applyFill="1" applyAlignment="1" applyProtection="1">
      <alignment vertical="top"/>
      <protection locked="0"/>
    </xf>
    <xf numFmtId="0" fontId="31" fillId="3" borderId="0" xfId="0" applyFont="1" applyFill="1" applyAlignment="1" applyProtection="1">
      <alignment horizontal="left" vertical="top"/>
      <protection locked="0"/>
    </xf>
    <xf numFmtId="1" fontId="30" fillId="3" borderId="0" xfId="1" applyNumberFormat="1" applyFont="1" applyFill="1" applyBorder="1" applyAlignment="1" applyProtection="1">
      <alignment horizontal="center" vertical="top"/>
      <protection locked="0"/>
    </xf>
    <xf numFmtId="0" fontId="31" fillId="3" borderId="0" xfId="0" applyFont="1" applyFill="1" applyAlignment="1">
      <alignment horizontal="center"/>
    </xf>
    <xf numFmtId="0" fontId="31" fillId="3" borderId="0" xfId="0" applyFont="1" applyFill="1"/>
    <xf numFmtId="1" fontId="31" fillId="3" borderId="0" xfId="0" applyNumberFormat="1" applyFont="1" applyFill="1" applyAlignment="1">
      <alignment horizontal="center"/>
    </xf>
    <xf numFmtId="0" fontId="32" fillId="3" borderId="0" xfId="0" applyFont="1" applyFill="1" applyAlignment="1">
      <alignment horizontal="center"/>
    </xf>
    <xf numFmtId="1" fontId="32" fillId="3" borderId="0" xfId="0" applyNumberFormat="1" applyFont="1" applyFill="1" applyAlignment="1">
      <alignment horizontal="center" vertical="top"/>
    </xf>
    <xf numFmtId="0" fontId="32" fillId="3" borderId="0" xfId="0" applyFont="1" applyFill="1"/>
    <xf numFmtId="1" fontId="32" fillId="3" borderId="0" xfId="0" applyNumberFormat="1" applyFont="1" applyFill="1" applyAlignment="1">
      <alignment horizontal="center"/>
    </xf>
    <xf numFmtId="0" fontId="31" fillId="3" borderId="5" xfId="0" applyFont="1" applyFill="1" applyBorder="1" applyAlignment="1">
      <alignment horizontal="center"/>
    </xf>
    <xf numFmtId="1" fontId="31" fillId="3" borderId="5" xfId="0" applyNumberFormat="1" applyFont="1" applyFill="1" applyBorder="1" applyAlignment="1">
      <alignment horizontal="center" vertical="top"/>
    </xf>
    <xf numFmtId="0" fontId="31" fillId="3" borderId="5" xfId="0" applyFont="1" applyFill="1" applyBorder="1"/>
    <xf numFmtId="1" fontId="31" fillId="3" borderId="5" xfId="0" applyNumberFormat="1" applyFont="1" applyFill="1" applyBorder="1" applyAlignment="1">
      <alignment horizontal="center"/>
    </xf>
    <xf numFmtId="0" fontId="33" fillId="3" borderId="0" xfId="0" applyFont="1" applyFill="1" applyAlignment="1">
      <alignment horizontal="center" vertical="top"/>
    </xf>
    <xf numFmtId="1" fontId="33" fillId="3" borderId="0" xfId="0" applyNumberFormat="1" applyFont="1" applyFill="1" applyAlignment="1">
      <alignment horizontal="center" vertical="top"/>
    </xf>
    <xf numFmtId="0" fontId="33" fillId="3" borderId="0" xfId="0" applyFont="1" applyFill="1" applyAlignment="1">
      <alignment horizontal="center"/>
    </xf>
    <xf numFmtId="0" fontId="33" fillId="3" borderId="0" xfId="0" applyFont="1" applyFill="1"/>
    <xf numFmtId="1" fontId="33" fillId="3" borderId="0" xfId="0" applyNumberFormat="1" applyFont="1" applyFill="1" applyAlignment="1">
      <alignment horizontal="center"/>
    </xf>
    <xf numFmtId="0" fontId="33" fillId="3" borderId="0" xfId="0" applyFont="1" applyFill="1" applyAlignment="1" applyProtection="1">
      <alignment vertical="top"/>
      <protection locked="0"/>
    </xf>
    <xf numFmtId="0" fontId="33" fillId="3" borderId="0" xfId="0" applyFont="1" applyFill="1" applyAlignment="1" applyProtection="1">
      <alignment horizontal="left" vertical="top"/>
      <protection locked="0"/>
    </xf>
    <xf numFmtId="1" fontId="20" fillId="3" borderId="0" xfId="1" applyNumberFormat="1" applyFont="1" applyFill="1" applyBorder="1" applyAlignment="1" applyProtection="1">
      <alignment horizontal="center" vertical="top"/>
      <protection locked="0"/>
    </xf>
    <xf numFmtId="0" fontId="31" fillId="3" borderId="5" xfId="0" applyFont="1" applyFill="1" applyBorder="1" applyAlignment="1">
      <alignment horizontal="center" vertical="top"/>
    </xf>
    <xf numFmtId="0" fontId="31" fillId="3" borderId="5" xfId="0" applyFont="1" applyFill="1" applyBorder="1" applyAlignment="1" applyProtection="1">
      <alignment vertical="top"/>
      <protection locked="0"/>
    </xf>
    <xf numFmtId="0" fontId="31" fillId="3" borderId="5" xfId="0" applyFont="1" applyFill="1" applyBorder="1" applyAlignment="1" applyProtection="1">
      <alignment horizontal="left" vertical="top"/>
      <protection locked="0"/>
    </xf>
    <xf numFmtId="1" fontId="30" fillId="3" borderId="5" xfId="1" applyNumberFormat="1" applyFont="1" applyFill="1" applyBorder="1" applyAlignment="1" applyProtection="1">
      <alignment horizontal="center" vertical="top"/>
      <protection locked="0"/>
    </xf>
    <xf numFmtId="0" fontId="33" fillId="3" borderId="5" xfId="0" applyFont="1" applyFill="1" applyBorder="1" applyAlignment="1">
      <alignment horizontal="center" vertical="top"/>
    </xf>
    <xf numFmtId="1" fontId="33" fillId="3" borderId="5" xfId="0" applyNumberFormat="1" applyFont="1" applyFill="1" applyBorder="1" applyAlignment="1">
      <alignment horizontal="center" vertical="top"/>
    </xf>
    <xf numFmtId="0" fontId="33" fillId="3" borderId="5" xfId="0" applyFont="1" applyFill="1" applyBorder="1" applyAlignment="1" applyProtection="1">
      <alignment vertical="top"/>
      <protection locked="0"/>
    </xf>
    <xf numFmtId="0" fontId="33" fillId="3" borderId="5" xfId="0" applyFont="1" applyFill="1" applyBorder="1" applyAlignment="1" applyProtection="1">
      <alignment horizontal="left" vertical="top"/>
      <protection locked="0"/>
    </xf>
    <xf numFmtId="1" fontId="20" fillId="3" borderId="5" xfId="1" applyNumberFormat="1" applyFont="1" applyFill="1" applyBorder="1" applyAlignment="1" applyProtection="1">
      <alignment horizontal="center" vertical="top"/>
      <protection locked="0"/>
    </xf>
    <xf numFmtId="0" fontId="33" fillId="3" borderId="1" xfId="0" applyFont="1" applyFill="1" applyBorder="1" applyAlignment="1">
      <alignment horizontal="center"/>
    </xf>
    <xf numFmtId="1" fontId="33" fillId="3" borderId="1" xfId="0" applyNumberFormat="1" applyFont="1" applyFill="1" applyBorder="1" applyAlignment="1">
      <alignment horizontal="center" vertical="top"/>
    </xf>
    <xf numFmtId="0" fontId="33" fillId="3" borderId="1" xfId="0" applyFont="1" applyFill="1" applyBorder="1"/>
    <xf numFmtId="1" fontId="33" fillId="3" borderId="1" xfId="0" applyNumberFormat="1" applyFont="1" applyFill="1" applyBorder="1" applyAlignment="1">
      <alignment horizontal="center"/>
    </xf>
    <xf numFmtId="1" fontId="20" fillId="3" borderId="0" xfId="15" applyNumberFormat="1" applyFont="1" applyFill="1" applyBorder="1" applyAlignment="1" applyProtection="1">
      <alignment horizontal="center" vertical="top"/>
      <protection locked="0"/>
    </xf>
    <xf numFmtId="0" fontId="33" fillId="3" borderId="5" xfId="0" applyFont="1" applyFill="1" applyBorder="1" applyAlignment="1">
      <alignment horizontal="center"/>
    </xf>
    <xf numFmtId="0" fontId="33" fillId="3" borderId="5" xfId="0" applyFont="1" applyFill="1" applyBorder="1"/>
    <xf numFmtId="1" fontId="33" fillId="3" borderId="5" xfId="0" applyNumberFormat="1" applyFont="1" applyFill="1" applyBorder="1" applyAlignment="1">
      <alignment horizontal="center"/>
    </xf>
    <xf numFmtId="0" fontId="32" fillId="3" borderId="0" xfId="0" applyFont="1" applyFill="1" applyAlignment="1">
      <alignment horizontal="center" vertical="top"/>
    </xf>
    <xf numFmtId="0" fontId="32" fillId="3" borderId="0" xfId="0" applyFont="1" applyFill="1" applyAlignment="1" applyProtection="1">
      <alignment vertical="top"/>
      <protection locked="0"/>
    </xf>
    <xf numFmtId="0" fontId="32" fillId="3" borderId="0" xfId="0" applyFont="1" applyFill="1" applyAlignment="1" applyProtection="1">
      <alignment horizontal="left" vertical="top"/>
      <protection locked="0"/>
    </xf>
    <xf numFmtId="1" fontId="30" fillId="3" borderId="0" xfId="0" applyNumberFormat="1" applyFont="1" applyFill="1" applyAlignment="1" applyProtection="1">
      <alignment horizontal="center" vertical="top"/>
      <protection locked="0"/>
    </xf>
    <xf numFmtId="0" fontId="34" fillId="8" borderId="5" xfId="0" applyFont="1" applyFill="1" applyBorder="1" applyAlignment="1">
      <alignment horizontal="center" vertical="top"/>
    </xf>
    <xf numFmtId="0" fontId="34" fillId="8" borderId="5" xfId="0" applyFont="1" applyFill="1" applyBorder="1" applyAlignment="1" applyProtection="1">
      <alignment vertical="top"/>
      <protection locked="0"/>
    </xf>
    <xf numFmtId="0" fontId="34" fillId="8" borderId="5" xfId="0" applyFont="1" applyFill="1" applyBorder="1" applyAlignment="1" applyProtection="1">
      <alignment horizontal="left" vertical="top"/>
      <protection locked="0"/>
    </xf>
    <xf numFmtId="1" fontId="23" fillId="8" borderId="5" xfId="0" applyNumberFormat="1" applyFont="1" applyFill="1" applyBorder="1" applyAlignment="1" applyProtection="1">
      <alignment horizontal="center" vertical="top"/>
      <protection locked="0"/>
    </xf>
    <xf numFmtId="1" fontId="34" fillId="8" borderId="5" xfId="0" applyNumberFormat="1" applyFont="1" applyFill="1" applyBorder="1" applyAlignment="1">
      <alignment horizontal="center" vertical="top"/>
    </xf>
    <xf numFmtId="0" fontId="22" fillId="4" borderId="4" xfId="0" applyFont="1" applyFill="1" applyBorder="1" applyAlignment="1">
      <alignment horizontal="left" vertical="top" wrapText="1"/>
    </xf>
    <xf numFmtId="0" fontId="22" fillId="5" borderId="4" xfId="0" applyFont="1" applyFill="1" applyBorder="1" applyAlignment="1">
      <alignment horizontal="left" vertical="top" wrapText="1"/>
    </xf>
    <xf numFmtId="0" fontId="39" fillId="3" borderId="0" xfId="0" applyFont="1" applyFill="1" applyAlignment="1">
      <alignment vertical="top"/>
    </xf>
    <xf numFmtId="0" fontId="38" fillId="3" borderId="0" xfId="0" applyFont="1" applyFill="1" applyAlignment="1">
      <alignment vertical="top"/>
    </xf>
    <xf numFmtId="0" fontId="35" fillId="3" borderId="0" xfId="0" applyFont="1" applyFill="1" applyAlignment="1">
      <alignment vertical="top"/>
    </xf>
    <xf numFmtId="0" fontId="40" fillId="3" borderId="0" xfId="0" applyFont="1" applyFill="1" applyAlignment="1">
      <alignment vertical="top"/>
    </xf>
    <xf numFmtId="0" fontId="41" fillId="3" borderId="0" xfId="0" applyFont="1" applyFill="1" applyAlignment="1">
      <alignment vertical="top"/>
    </xf>
    <xf numFmtId="0" fontId="16" fillId="3" borderId="0" xfId="28" applyFill="1" applyAlignment="1">
      <alignment vertical="top"/>
    </xf>
    <xf numFmtId="0" fontId="37" fillId="3" borderId="0" xfId="0" applyFont="1" applyFill="1" applyAlignment="1">
      <alignment horizontal="left"/>
    </xf>
    <xf numFmtId="0" fontId="40" fillId="3" borderId="0" xfId="0" applyFont="1" applyFill="1" applyAlignment="1">
      <alignment horizontal="left" vertical="center"/>
    </xf>
    <xf numFmtId="0" fontId="40" fillId="3" borderId="0" xfId="0" applyFont="1" applyFill="1" applyAlignment="1">
      <alignment vertical="center"/>
    </xf>
    <xf numFmtId="0" fontId="19" fillId="3" borderId="6" xfId="0" applyFont="1" applyFill="1" applyBorder="1" applyAlignment="1">
      <alignment horizontal="left" vertical="top"/>
    </xf>
    <xf numFmtId="0" fontId="19" fillId="3" borderId="6" xfId="0" applyFont="1" applyFill="1" applyBorder="1" applyAlignment="1" applyProtection="1">
      <alignment vertical="top"/>
      <protection locked="0"/>
    </xf>
    <xf numFmtId="0" fontId="19" fillId="3" borderId="6" xfId="0" applyFont="1" applyFill="1" applyBorder="1" applyAlignment="1" applyProtection="1">
      <alignment horizontal="left" vertical="top"/>
      <protection locked="0"/>
    </xf>
    <xf numFmtId="166" fontId="18" fillId="3" borderId="6" xfId="1" applyNumberFormat="1" applyFont="1" applyFill="1" applyBorder="1" applyAlignment="1" applyProtection="1">
      <alignment horizontal="center" vertical="top"/>
      <protection locked="0"/>
    </xf>
    <xf numFmtId="1" fontId="19" fillId="3" borderId="6" xfId="0" applyNumberFormat="1" applyFont="1" applyFill="1" applyBorder="1" applyAlignment="1">
      <alignment horizontal="center" vertical="top"/>
    </xf>
    <xf numFmtId="0" fontId="41" fillId="3" borderId="0" xfId="0" quotePrefix="1" applyFont="1" applyFill="1" applyAlignment="1">
      <alignment vertical="top"/>
    </xf>
    <xf numFmtId="0" fontId="17" fillId="2" borderId="0" xfId="0" applyFont="1" applyFill="1" applyAlignment="1">
      <alignment horizontal="center" vertical="top" wrapText="1"/>
    </xf>
    <xf numFmtId="0" fontId="17" fillId="2" borderId="0" xfId="0" applyFont="1" applyFill="1" applyAlignment="1">
      <alignment horizontal="left" vertical="top" wrapText="1"/>
    </xf>
    <xf numFmtId="0" fontId="20" fillId="3" borderId="0" xfId="0" applyFont="1" applyFill="1" applyAlignment="1">
      <alignment horizontal="left" vertical="top" wrapText="1"/>
    </xf>
    <xf numFmtId="167" fontId="21" fillId="6" borderId="0" xfId="0" applyNumberFormat="1" applyFont="1" applyFill="1" applyAlignment="1">
      <alignment horizontal="center" vertical="top"/>
    </xf>
    <xf numFmtId="49" fontId="17" fillId="2" borderId="0" xfId="0" applyNumberFormat="1" applyFont="1" applyFill="1" applyAlignment="1">
      <alignment horizontal="center" vertical="top" wrapText="1"/>
    </xf>
    <xf numFmtId="1" fontId="21" fillId="6" borderId="0" xfId="0" applyNumberFormat="1" applyFont="1" applyFill="1" applyAlignment="1">
      <alignment horizontal="center" vertical="top"/>
    </xf>
    <xf numFmtId="0" fontId="20" fillId="3" borderId="0" xfId="0" applyFont="1" applyFill="1" applyAlignment="1">
      <alignment horizontal="left" vertical="center"/>
    </xf>
    <xf numFmtId="0" fontId="22" fillId="4" borderId="4" xfId="0" quotePrefix="1" applyFont="1" applyFill="1" applyBorder="1" applyAlignment="1">
      <alignment horizontal="center" vertical="top"/>
    </xf>
    <xf numFmtId="0" fontId="19" fillId="3" borderId="0" xfId="0" applyFont="1" applyFill="1" applyAlignment="1">
      <alignment horizontal="center" vertical="top"/>
    </xf>
    <xf numFmtId="0" fontId="19" fillId="3" borderId="5" xfId="0" applyFont="1" applyFill="1" applyBorder="1" applyAlignment="1">
      <alignment horizontal="center" vertical="top"/>
    </xf>
    <xf numFmtId="0" fontId="19" fillId="3" borderId="6" xfId="0" applyFont="1" applyFill="1" applyBorder="1" applyAlignment="1">
      <alignment horizontal="center" vertical="top"/>
    </xf>
    <xf numFmtId="166" fontId="20" fillId="3" borderId="0" xfId="0" applyNumberFormat="1" applyFont="1" applyFill="1" applyAlignment="1">
      <alignment horizontal="left" vertical="top"/>
    </xf>
    <xf numFmtId="1" fontId="18" fillId="3" borderId="0" xfId="1" applyNumberFormat="1" applyFont="1" applyFill="1" applyBorder="1" applyAlignment="1" applyProtection="1">
      <alignment horizontal="center" vertical="top"/>
      <protection locked="0"/>
    </xf>
    <xf numFmtId="1" fontId="18" fillId="3" borderId="5" xfId="1" applyNumberFormat="1" applyFont="1" applyFill="1" applyBorder="1" applyAlignment="1" applyProtection="1">
      <alignment horizontal="center" vertical="top"/>
      <protection locked="0"/>
    </xf>
    <xf numFmtId="1" fontId="18" fillId="3" borderId="6" xfId="1" applyNumberFormat="1" applyFont="1" applyFill="1" applyBorder="1" applyAlignment="1" applyProtection="1">
      <alignment horizontal="center" vertical="top"/>
      <protection locked="0"/>
    </xf>
    <xf numFmtId="1" fontId="18" fillId="3" borderId="0" xfId="15" applyNumberFormat="1" applyFont="1" applyFill="1" applyBorder="1" applyAlignment="1" applyProtection="1">
      <alignment horizontal="center" vertical="top"/>
      <protection locked="0"/>
    </xf>
    <xf numFmtId="0" fontId="33" fillId="3" borderId="6" xfId="0" applyFont="1" applyFill="1" applyBorder="1" applyAlignment="1" applyProtection="1">
      <alignment vertical="top"/>
      <protection locked="0"/>
    </xf>
    <xf numFmtId="0" fontId="33" fillId="3" borderId="6" xfId="0" applyFont="1" applyFill="1" applyBorder="1" applyAlignment="1" applyProtection="1">
      <alignment horizontal="left" vertical="top"/>
      <protection locked="0"/>
    </xf>
    <xf numFmtId="0" fontId="21" fillId="3" borderId="6" xfId="0" applyFont="1" applyFill="1" applyBorder="1" applyAlignment="1">
      <alignment horizontal="left" vertical="top"/>
    </xf>
    <xf numFmtId="0" fontId="21" fillId="3" borderId="5" xfId="0" applyFont="1" applyFill="1" applyBorder="1" applyAlignment="1">
      <alignment horizontal="left" vertical="top"/>
    </xf>
    <xf numFmtId="0" fontId="20" fillId="10" borderId="0" xfId="0" applyFont="1" applyFill="1" applyAlignment="1">
      <alignment horizontal="left" vertical="top"/>
    </xf>
    <xf numFmtId="0" fontId="34" fillId="8" borderId="0" xfId="0" applyFont="1" applyFill="1" applyAlignment="1" applyProtection="1">
      <alignment vertical="top"/>
      <protection locked="0"/>
    </xf>
    <xf numFmtId="1" fontId="25" fillId="8" borderId="0" xfId="0" applyNumberFormat="1" applyFont="1" applyFill="1" applyAlignment="1" applyProtection="1">
      <alignment horizontal="center" vertical="top"/>
      <protection locked="0"/>
    </xf>
    <xf numFmtId="1" fontId="24" fillId="8" borderId="0" xfId="0" applyNumberFormat="1" applyFont="1" applyFill="1" applyAlignment="1">
      <alignment horizontal="center" vertical="top"/>
    </xf>
    <xf numFmtId="0" fontId="23" fillId="8" borderId="0" xfId="0" applyFont="1" applyFill="1" applyAlignment="1">
      <alignment vertical="top"/>
    </xf>
    <xf numFmtId="167" fontId="23" fillId="8" borderId="0" xfId="0" applyNumberFormat="1" applyFont="1" applyFill="1" applyAlignment="1">
      <alignment horizontal="center" vertical="top"/>
    </xf>
    <xf numFmtId="166" fontId="23" fillId="8" borderId="0" xfId="0" applyNumberFormat="1" applyFont="1" applyFill="1" applyAlignment="1">
      <alignment horizontal="center" vertical="top"/>
    </xf>
    <xf numFmtId="0" fontId="23" fillId="8" borderId="0" xfId="0" applyFont="1" applyFill="1" applyAlignment="1">
      <alignment horizontal="center" vertical="top"/>
    </xf>
    <xf numFmtId="1" fontId="25" fillId="8" borderId="5" xfId="0" applyNumberFormat="1" applyFont="1" applyFill="1" applyBorder="1" applyAlignment="1" applyProtection="1">
      <alignment horizontal="center" vertical="top"/>
      <protection locked="0"/>
    </xf>
    <xf numFmtId="1" fontId="24" fillId="8" borderId="5" xfId="0" applyNumberFormat="1" applyFont="1" applyFill="1" applyBorder="1" applyAlignment="1">
      <alignment horizontal="center" vertical="top"/>
    </xf>
    <xf numFmtId="0" fontId="22" fillId="4" borderId="42" xfId="0" applyFont="1" applyFill="1" applyBorder="1" applyAlignment="1">
      <alignment horizontal="left" vertical="top"/>
    </xf>
    <xf numFmtId="0" fontId="20" fillId="3" borderId="43" xfId="0" applyFont="1" applyFill="1" applyBorder="1" applyAlignment="1">
      <alignment horizontal="left" vertical="top"/>
    </xf>
    <xf numFmtId="0" fontId="20" fillId="3" borderId="41" xfId="0" applyFont="1" applyFill="1" applyBorder="1" applyAlignment="1">
      <alignment horizontal="left" vertical="top"/>
    </xf>
    <xf numFmtId="0" fontId="20" fillId="3" borderId="44" xfId="0" applyFont="1" applyFill="1" applyBorder="1" applyAlignment="1">
      <alignment horizontal="left" vertical="top"/>
    </xf>
    <xf numFmtId="0" fontId="23" fillId="8" borderId="43" xfId="0" applyFont="1" applyFill="1" applyBorder="1" applyAlignment="1">
      <alignment horizontal="left" vertical="top"/>
    </xf>
    <xf numFmtId="0" fontId="23" fillId="8" borderId="41" xfId="0" applyFont="1" applyFill="1" applyBorder="1" applyAlignment="1">
      <alignment horizontal="left" vertical="top"/>
    </xf>
    <xf numFmtId="0" fontId="22" fillId="4" borderId="4" xfId="0" applyFont="1" applyFill="1" applyBorder="1" applyAlignment="1">
      <alignment vertical="top"/>
    </xf>
    <xf numFmtId="1" fontId="20" fillId="3" borderId="0" xfId="0" applyNumberFormat="1" applyFont="1" applyFill="1" applyAlignment="1">
      <alignment vertical="top"/>
    </xf>
    <xf numFmtId="1" fontId="20" fillId="3" borderId="0" xfId="1" applyNumberFormat="1" applyFont="1" applyFill="1" applyBorder="1" applyAlignment="1" applyProtection="1">
      <alignment vertical="top"/>
      <protection locked="0"/>
    </xf>
    <xf numFmtId="0" fontId="20" fillId="3" borderId="6" xfId="0" applyFont="1" applyFill="1" applyBorder="1" applyAlignment="1">
      <alignment vertical="center"/>
    </xf>
    <xf numFmtId="0" fontId="20" fillId="3" borderId="0" xfId="0" applyFont="1" applyFill="1" applyAlignment="1">
      <alignment vertical="center"/>
    </xf>
    <xf numFmtId="0" fontId="45" fillId="3" borderId="0" xfId="0" applyFont="1" applyFill="1" applyAlignment="1">
      <alignment vertical="center" wrapText="1"/>
    </xf>
    <xf numFmtId="0" fontId="0" fillId="3" borderId="0" xfId="0" applyFill="1"/>
    <xf numFmtId="0" fontId="47" fillId="16" borderId="11" xfId="0" applyFont="1" applyFill="1" applyBorder="1" applyAlignment="1">
      <alignment horizontal="center" vertical="top" wrapText="1"/>
    </xf>
    <xf numFmtId="0" fontId="46" fillId="16" borderId="16" xfId="0" applyFont="1" applyFill="1" applyBorder="1" applyAlignment="1">
      <alignment horizontal="center" vertical="top" wrapText="1"/>
    </xf>
    <xf numFmtId="0" fontId="48" fillId="16" borderId="16" xfId="0" applyFont="1" applyFill="1" applyBorder="1" applyAlignment="1">
      <alignment horizontal="center" vertical="top" wrapText="1"/>
    </xf>
    <xf numFmtId="1" fontId="48" fillId="16" borderId="16" xfId="0" applyNumberFormat="1" applyFont="1" applyFill="1" applyBorder="1" applyAlignment="1">
      <alignment horizontal="center" vertical="top" wrapText="1"/>
    </xf>
    <xf numFmtId="0" fontId="48" fillId="16" borderId="16" xfId="0" applyFont="1" applyFill="1" applyBorder="1" applyAlignment="1" applyProtection="1">
      <alignment vertical="top" wrapText="1"/>
      <protection locked="0"/>
    </xf>
    <xf numFmtId="0" fontId="48" fillId="16" borderId="16" xfId="0" applyFont="1" applyFill="1" applyBorder="1" applyAlignment="1" applyProtection="1">
      <alignment horizontal="left" vertical="top" wrapText="1"/>
      <protection locked="0"/>
    </xf>
    <xf numFmtId="0" fontId="48" fillId="16" borderId="16" xfId="0" applyFont="1" applyFill="1" applyBorder="1" applyAlignment="1" applyProtection="1">
      <alignment horizontal="center" vertical="top" wrapText="1"/>
      <protection locked="0"/>
    </xf>
    <xf numFmtId="1" fontId="48" fillId="16" borderId="48" xfId="0" applyNumberFormat="1" applyFont="1" applyFill="1" applyBorder="1" applyAlignment="1">
      <alignment horizontal="center" vertical="top" wrapText="1"/>
    </xf>
    <xf numFmtId="0" fontId="49" fillId="17" borderId="10" xfId="0" applyFont="1" applyFill="1" applyBorder="1" applyAlignment="1">
      <alignment horizontal="center" vertical="top"/>
    </xf>
    <xf numFmtId="0" fontId="46" fillId="17" borderId="17" xfId="0" applyFont="1" applyFill="1" applyBorder="1" applyAlignment="1">
      <alignment horizontal="center" vertical="top"/>
    </xf>
    <xf numFmtId="0" fontId="49" fillId="17" borderId="17" xfId="0" applyFont="1" applyFill="1" applyBorder="1" applyAlignment="1">
      <alignment horizontal="center" vertical="top"/>
    </xf>
    <xf numFmtId="0" fontId="49" fillId="17" borderId="17" xfId="0" applyFont="1" applyFill="1" applyBorder="1" applyAlignment="1" applyProtection="1">
      <alignment vertical="top"/>
      <protection locked="0"/>
    </xf>
    <xf numFmtId="166" fontId="49" fillId="17" borderId="17" xfId="0" applyNumberFormat="1" applyFont="1" applyFill="1" applyBorder="1" applyAlignment="1" applyProtection="1">
      <alignment horizontal="center" vertical="top"/>
      <protection locked="0"/>
    </xf>
    <xf numFmtId="1" fontId="48" fillId="17" borderId="17" xfId="0" applyNumberFormat="1" applyFont="1" applyFill="1" applyBorder="1" applyAlignment="1">
      <alignment horizontal="center" vertical="top"/>
    </xf>
    <xf numFmtId="1" fontId="48" fillId="17" borderId="49" xfId="0" applyNumberFormat="1" applyFont="1" applyFill="1" applyBorder="1" applyAlignment="1">
      <alignment horizontal="center" vertical="top"/>
    </xf>
    <xf numFmtId="0" fontId="24" fillId="0" borderId="10" xfId="0" applyFont="1" applyBorder="1" applyAlignment="1">
      <alignment horizontal="center" vertical="top"/>
    </xf>
    <xf numFmtId="0" fontId="24" fillId="0" borderId="17" xfId="0" applyFont="1" applyBorder="1" applyAlignment="1">
      <alignment horizontal="center" vertical="top"/>
    </xf>
    <xf numFmtId="1" fontId="24" fillId="0" borderId="17" xfId="0" applyNumberFormat="1" applyFont="1" applyBorder="1" applyAlignment="1">
      <alignment horizontal="center" vertical="top"/>
    </xf>
    <xf numFmtId="0" fontId="24" fillId="0" borderId="17" xfId="0" applyFont="1" applyBorder="1" applyAlignment="1">
      <alignment vertical="top"/>
    </xf>
    <xf numFmtId="1" fontId="24" fillId="0" borderId="49" xfId="0" applyNumberFormat="1" applyFont="1" applyBorder="1" applyAlignment="1">
      <alignment horizontal="center" vertical="top"/>
    </xf>
    <xf numFmtId="0" fontId="24" fillId="0" borderId="17" xfId="0" applyFont="1" applyBorder="1" applyAlignment="1" applyProtection="1">
      <alignment vertical="top"/>
      <protection locked="0"/>
    </xf>
    <xf numFmtId="0" fontId="24" fillId="0" borderId="17" xfId="0" applyFont="1" applyBorder="1" applyAlignment="1" applyProtection="1">
      <alignment horizontal="left" vertical="top"/>
      <protection locked="0"/>
    </xf>
    <xf numFmtId="1" fontId="25" fillId="0" borderId="17" xfId="0" applyNumberFormat="1" applyFont="1" applyBorder="1" applyAlignment="1" applyProtection="1">
      <alignment horizontal="center" vertical="top"/>
      <protection locked="0"/>
    </xf>
    <xf numFmtId="0" fontId="25" fillId="0" borderId="17" xfId="0" applyFont="1" applyBorder="1" applyAlignment="1">
      <alignment horizontal="center" vertical="top"/>
    </xf>
    <xf numFmtId="0" fontId="24" fillId="0" borderId="49" xfId="0" applyFont="1" applyBorder="1" applyAlignment="1">
      <alignment horizontal="center" vertical="top"/>
    </xf>
    <xf numFmtId="14" fontId="24" fillId="0" borderId="17" xfId="0" applyNumberFormat="1" applyFont="1" applyBorder="1" applyAlignment="1" applyProtection="1">
      <alignment horizontal="left" vertical="top"/>
      <protection locked="0"/>
    </xf>
    <xf numFmtId="1" fontId="48" fillId="16" borderId="16" xfId="0" quotePrefix="1" applyNumberFormat="1" applyFont="1" applyFill="1" applyBorder="1" applyAlignment="1">
      <alignment horizontal="center" vertical="top" wrapText="1"/>
    </xf>
    <xf numFmtId="0" fontId="18" fillId="0" borderId="17" xfId="0" applyFont="1" applyBorder="1"/>
    <xf numFmtId="0" fontId="24" fillId="0" borderId="0" xfId="0" applyFont="1" applyAlignment="1" applyProtection="1">
      <alignment horizontal="left" vertical="top"/>
      <protection locked="0"/>
    </xf>
    <xf numFmtId="0" fontId="28" fillId="2" borderId="58" xfId="0" applyFont="1" applyFill="1" applyBorder="1" applyAlignment="1">
      <alignment horizontal="center" vertical="center" wrapText="1"/>
    </xf>
    <xf numFmtId="0" fontId="20" fillId="3" borderId="3" xfId="0" applyFont="1" applyFill="1" applyBorder="1" applyAlignment="1">
      <alignment horizontal="center" vertical="top" wrapText="1"/>
    </xf>
    <xf numFmtId="0" fontId="20" fillId="3" borderId="2" xfId="0" applyFont="1" applyFill="1" applyBorder="1" applyAlignment="1">
      <alignment horizontal="center" vertical="top" wrapText="1"/>
    </xf>
    <xf numFmtId="0" fontId="1" fillId="3" borderId="2" xfId="0" applyFont="1" applyFill="1" applyBorder="1" applyAlignment="1">
      <alignment horizontal="center" vertical="top" wrapText="1"/>
    </xf>
    <xf numFmtId="0" fontId="28" fillId="2" borderId="70" xfId="0" applyFont="1" applyFill="1" applyBorder="1" applyAlignment="1">
      <alignment horizontal="center" vertical="center" wrapText="1"/>
    </xf>
    <xf numFmtId="0" fontId="28" fillId="2" borderId="59" xfId="0" applyFont="1" applyFill="1" applyBorder="1" applyAlignment="1">
      <alignment horizontal="center" vertical="center" wrapText="1"/>
    </xf>
    <xf numFmtId="0" fontId="21" fillId="3" borderId="71" xfId="0" applyFont="1" applyFill="1" applyBorder="1" applyAlignment="1">
      <alignment horizontal="center" vertical="top" wrapText="1"/>
    </xf>
    <xf numFmtId="0" fontId="20" fillId="3" borderId="72" xfId="0" applyFont="1" applyFill="1" applyBorder="1" applyAlignment="1">
      <alignment horizontal="center" vertical="top" wrapText="1"/>
    </xf>
    <xf numFmtId="0" fontId="21" fillId="3" borderId="73" xfId="0" applyFont="1" applyFill="1" applyBorder="1" applyAlignment="1">
      <alignment horizontal="center" vertical="top" wrapText="1"/>
    </xf>
    <xf numFmtId="0" fontId="44" fillId="3" borderId="73" xfId="0" applyFont="1" applyFill="1" applyBorder="1" applyAlignment="1">
      <alignment horizontal="center" vertical="top" wrapText="1"/>
    </xf>
    <xf numFmtId="0" fontId="21" fillId="3" borderId="74" xfId="0" applyFont="1" applyFill="1" applyBorder="1" applyAlignment="1">
      <alignment horizontal="center" vertical="top" wrapText="1"/>
    </xf>
    <xf numFmtId="0" fontId="20" fillId="3" borderId="75" xfId="0" applyFont="1" applyFill="1" applyBorder="1" applyAlignment="1">
      <alignment horizontal="center" vertical="top" wrapText="1"/>
    </xf>
    <xf numFmtId="0" fontId="20" fillId="3" borderId="76" xfId="0" applyFont="1" applyFill="1" applyBorder="1" applyAlignment="1">
      <alignment horizontal="center" vertical="top" wrapText="1"/>
    </xf>
    <xf numFmtId="0" fontId="52" fillId="3" borderId="0" xfId="0" applyFont="1" applyFill="1" applyAlignment="1">
      <alignment vertical="top"/>
    </xf>
    <xf numFmtId="0" fontId="0" fillId="3" borderId="0" xfId="0" applyFill="1" applyAlignment="1">
      <alignment vertical="top"/>
    </xf>
    <xf numFmtId="0" fontId="0" fillId="3" borderId="0" xfId="0" applyFill="1" applyAlignment="1">
      <alignment horizontal="center" vertical="top"/>
    </xf>
    <xf numFmtId="0" fontId="0" fillId="3" borderId="0" xfId="0" quotePrefix="1" applyFill="1" applyAlignment="1">
      <alignment horizontal="left" vertical="top"/>
    </xf>
    <xf numFmtId="0" fontId="1" fillId="3" borderId="3" xfId="0" applyFont="1" applyFill="1" applyBorder="1" applyAlignment="1">
      <alignment horizontal="center" vertical="top" wrapText="1"/>
    </xf>
    <xf numFmtId="0" fontId="22" fillId="5" borderId="4" xfId="0" applyFont="1" applyFill="1" applyBorder="1" applyAlignment="1">
      <alignment horizontal="center" vertical="top" wrapText="1"/>
    </xf>
    <xf numFmtId="0" fontId="33" fillId="3" borderId="1" xfId="0" applyFont="1" applyFill="1" applyBorder="1" applyAlignment="1" applyProtection="1">
      <alignment vertical="top"/>
      <protection locked="0"/>
    </xf>
    <xf numFmtId="1" fontId="18" fillId="3" borderId="1" xfId="1" applyNumberFormat="1" applyFont="1" applyFill="1" applyBorder="1" applyAlignment="1" applyProtection="1">
      <alignment horizontal="center" vertical="top"/>
      <protection locked="0"/>
    </xf>
    <xf numFmtId="0" fontId="22" fillId="4" borderId="42" xfId="0" applyFont="1" applyFill="1" applyBorder="1" applyAlignment="1">
      <alignment horizontal="center" vertical="top" wrapText="1"/>
    </xf>
    <xf numFmtId="0" fontId="22" fillId="4" borderId="4" xfId="0" applyFont="1" applyFill="1" applyBorder="1" applyAlignment="1">
      <alignment horizontal="center" vertical="top" wrapText="1"/>
    </xf>
    <xf numFmtId="0" fontId="20" fillId="3" borderId="43" xfId="0" applyFont="1" applyFill="1" applyBorder="1" applyAlignment="1">
      <alignment horizontal="center" vertical="top"/>
    </xf>
    <xf numFmtId="0" fontId="20" fillId="3" borderId="41" xfId="0" applyFont="1" applyFill="1" applyBorder="1" applyAlignment="1">
      <alignment horizontal="center" vertical="top"/>
    </xf>
    <xf numFmtId="0" fontId="20" fillId="3" borderId="44" xfId="0" applyFont="1" applyFill="1" applyBorder="1" applyAlignment="1">
      <alignment horizontal="center" vertical="top"/>
    </xf>
    <xf numFmtId="0" fontId="20" fillId="3" borderId="80" xfId="0" applyFont="1" applyFill="1" applyBorder="1" applyAlignment="1">
      <alignment horizontal="center" vertical="top"/>
    </xf>
    <xf numFmtId="0" fontId="53" fillId="3" borderId="0" xfId="0" applyFont="1" applyFill="1" applyAlignment="1">
      <alignment horizontal="left" vertical="top"/>
    </xf>
    <xf numFmtId="0" fontId="20" fillId="3" borderId="81" xfId="0" applyFont="1" applyFill="1" applyBorder="1" applyAlignment="1">
      <alignment horizontal="left" vertical="top"/>
    </xf>
    <xf numFmtId="0" fontId="20" fillId="3" borderId="1" xfId="0" applyFont="1" applyFill="1" applyBorder="1" applyAlignment="1">
      <alignment vertical="top"/>
    </xf>
    <xf numFmtId="0" fontId="1" fillId="3" borderId="0" xfId="0" applyFont="1" applyFill="1" applyAlignment="1">
      <alignment vertical="top"/>
    </xf>
    <xf numFmtId="0" fontId="1" fillId="3" borderId="6" xfId="0" applyFont="1" applyFill="1" applyBorder="1" applyAlignment="1">
      <alignment vertical="top"/>
    </xf>
    <xf numFmtId="0" fontId="20" fillId="3" borderId="0" xfId="0" applyFont="1" applyFill="1" applyAlignment="1">
      <alignment vertical="center" wrapText="1"/>
    </xf>
    <xf numFmtId="0" fontId="44" fillId="3" borderId="74" xfId="0" applyFont="1" applyFill="1" applyBorder="1" applyAlignment="1">
      <alignment horizontal="center" vertical="top" wrapText="1"/>
    </xf>
    <xf numFmtId="0" fontId="1" fillId="3" borderId="75" xfId="0" applyFont="1" applyFill="1" applyBorder="1" applyAlignment="1">
      <alignment horizontal="center" vertical="top" wrapText="1"/>
    </xf>
    <xf numFmtId="0" fontId="54" fillId="2" borderId="57" xfId="0" applyFont="1" applyFill="1" applyBorder="1" applyAlignment="1">
      <alignment vertical="top" wrapText="1"/>
    </xf>
    <xf numFmtId="0" fontId="54" fillId="2" borderId="58" xfId="0" applyFont="1" applyFill="1" applyBorder="1" applyAlignment="1">
      <alignment vertical="top" wrapText="1"/>
    </xf>
    <xf numFmtId="0" fontId="54" fillId="2" borderId="58" xfId="0" applyFont="1" applyFill="1" applyBorder="1" applyAlignment="1">
      <alignment horizontal="center" vertical="top" wrapText="1"/>
    </xf>
    <xf numFmtId="0" fontId="54" fillId="2" borderId="59" xfId="0" applyFont="1" applyFill="1" applyBorder="1" applyAlignment="1">
      <alignment horizontal="center" vertical="top" wrapText="1"/>
    </xf>
    <xf numFmtId="0" fontId="54" fillId="2" borderId="60" xfId="0" applyFont="1" applyFill="1" applyBorder="1" applyAlignment="1">
      <alignment horizontal="center" vertical="top" wrapText="1"/>
    </xf>
    <xf numFmtId="0" fontId="54" fillId="2" borderId="61" xfId="0" applyFont="1" applyFill="1" applyBorder="1" applyAlignment="1">
      <alignment horizontal="center" vertical="top" wrapText="1"/>
    </xf>
    <xf numFmtId="0" fontId="54" fillId="2" borderId="62" xfId="0" applyFont="1" applyFill="1" applyBorder="1" applyAlignment="1">
      <alignment horizontal="center" vertical="top" wrapText="1"/>
    </xf>
    <xf numFmtId="0" fontId="54" fillId="2" borderId="63" xfId="0" applyFont="1" applyFill="1" applyBorder="1" applyAlignment="1">
      <alignment horizontal="center" vertical="top" wrapText="1"/>
    </xf>
    <xf numFmtId="0" fontId="57" fillId="3" borderId="0" xfId="0" applyFont="1" applyFill="1" applyAlignment="1">
      <alignment vertical="top" wrapText="1"/>
    </xf>
    <xf numFmtId="0" fontId="58" fillId="3" borderId="55" xfId="0" applyFont="1" applyFill="1" applyBorder="1" applyAlignment="1">
      <alignment vertical="top" wrapText="1"/>
    </xf>
    <xf numFmtId="0" fontId="57" fillId="3" borderId="3" xfId="0" applyFont="1" applyFill="1" applyBorder="1" applyAlignment="1">
      <alignment vertical="top" wrapText="1"/>
    </xf>
    <xf numFmtId="0" fontId="59" fillId="3" borderId="3" xfId="28" applyFont="1" applyFill="1" applyBorder="1" applyAlignment="1">
      <alignment vertical="top" wrapText="1"/>
    </xf>
    <xf numFmtId="0" fontId="57" fillId="3" borderId="18" xfId="0" applyFont="1" applyFill="1" applyBorder="1" applyAlignment="1">
      <alignment horizontal="center" vertical="top" wrapText="1"/>
    </xf>
    <xf numFmtId="0" fontId="58" fillId="14" borderId="3" xfId="0" applyFont="1" applyFill="1" applyBorder="1" applyAlignment="1">
      <alignment horizontal="center" vertical="top" wrapText="1"/>
    </xf>
    <xf numFmtId="3" fontId="57" fillId="3" borderId="25" xfId="0" applyNumberFormat="1" applyFont="1" applyFill="1" applyBorder="1" applyAlignment="1">
      <alignment horizontal="center" vertical="top" wrapText="1"/>
    </xf>
    <xf numFmtId="3" fontId="57" fillId="3" borderId="26" xfId="0" applyNumberFormat="1" applyFont="1" applyFill="1" applyBorder="1" applyAlignment="1">
      <alignment horizontal="center" vertical="top" wrapText="1"/>
    </xf>
    <xf numFmtId="168" fontId="57" fillId="3" borderId="26" xfId="29" applyNumberFormat="1" applyFont="1" applyFill="1" applyBorder="1" applyAlignment="1">
      <alignment horizontal="center" vertical="top" wrapText="1"/>
    </xf>
    <xf numFmtId="171" fontId="57" fillId="3" borderId="26" xfId="0" applyNumberFormat="1" applyFont="1" applyFill="1" applyBorder="1" applyAlignment="1">
      <alignment horizontal="center" vertical="top" wrapText="1"/>
    </xf>
    <xf numFmtId="172" fontId="57" fillId="3" borderId="26" xfId="1" applyNumberFormat="1" applyFont="1" applyFill="1" applyBorder="1" applyAlignment="1">
      <alignment horizontal="center" vertical="top" wrapText="1"/>
    </xf>
    <xf numFmtId="166" fontId="57" fillId="3" borderId="26" xfId="1" applyNumberFormat="1" applyFont="1" applyFill="1" applyBorder="1" applyAlignment="1">
      <alignment horizontal="center" vertical="top" wrapText="1"/>
    </xf>
    <xf numFmtId="169" fontId="57" fillId="3" borderId="26" xfId="0" applyNumberFormat="1" applyFont="1" applyFill="1" applyBorder="1" applyAlignment="1">
      <alignment horizontal="center" vertical="top" wrapText="1"/>
    </xf>
    <xf numFmtId="169" fontId="57" fillId="3" borderId="50" xfId="0" applyNumberFormat="1" applyFont="1" applyFill="1" applyBorder="1" applyAlignment="1">
      <alignment horizontal="center" vertical="top" wrapText="1"/>
    </xf>
    <xf numFmtId="3" fontId="57" fillId="3" borderId="51" xfId="0" applyNumberFormat="1" applyFont="1" applyFill="1" applyBorder="1" applyAlignment="1">
      <alignment horizontal="center" vertical="top" wrapText="1"/>
    </xf>
    <xf numFmtId="4" fontId="57" fillId="3" borderId="26" xfId="0" applyNumberFormat="1" applyFont="1" applyFill="1" applyBorder="1" applyAlignment="1">
      <alignment horizontal="center" vertical="top" wrapText="1"/>
    </xf>
    <xf numFmtId="169" fontId="57" fillId="3" borderId="27" xfId="0" applyNumberFormat="1" applyFont="1" applyFill="1" applyBorder="1" applyAlignment="1">
      <alignment horizontal="center" vertical="top" wrapText="1"/>
    </xf>
    <xf numFmtId="169" fontId="58" fillId="3" borderId="53" xfId="0" applyNumberFormat="1" applyFont="1" applyFill="1" applyBorder="1" applyAlignment="1">
      <alignment horizontal="center" vertical="top" wrapText="1"/>
    </xf>
    <xf numFmtId="0" fontId="58" fillId="3" borderId="56" xfId="0" applyFont="1" applyFill="1" applyBorder="1" applyAlignment="1">
      <alignment vertical="top" wrapText="1"/>
    </xf>
    <xf numFmtId="0" fontId="57" fillId="3" borderId="2" xfId="0" applyFont="1" applyFill="1" applyBorder="1" applyAlignment="1">
      <alignment vertical="top" wrapText="1"/>
    </xf>
    <xf numFmtId="0" fontId="59" fillId="3" borderId="2" xfId="28" applyFont="1" applyFill="1" applyBorder="1" applyAlignment="1">
      <alignment vertical="top" wrapText="1"/>
    </xf>
    <xf numFmtId="0" fontId="57" fillId="3" borderId="19" xfId="0" applyFont="1" applyFill="1" applyBorder="1" applyAlignment="1">
      <alignment horizontal="center" vertical="top" wrapText="1"/>
    </xf>
    <xf numFmtId="0" fontId="60" fillId="3" borderId="56" xfId="0" applyFont="1" applyFill="1" applyBorder="1" applyAlignment="1">
      <alignment vertical="top" wrapText="1"/>
    </xf>
    <xf numFmtId="0" fontId="61" fillId="3" borderId="2" xfId="0" applyFont="1" applyFill="1" applyBorder="1" applyAlignment="1">
      <alignment vertical="top" wrapText="1"/>
    </xf>
    <xf numFmtId="0" fontId="62" fillId="3" borderId="2" xfId="28" applyFont="1" applyFill="1" applyBorder="1" applyAlignment="1">
      <alignment vertical="top" wrapText="1"/>
    </xf>
    <xf numFmtId="0" fontId="59" fillId="0" borderId="2" xfId="28" applyFont="1" applyFill="1" applyBorder="1" applyAlignment="1">
      <alignment vertical="top" wrapText="1"/>
    </xf>
    <xf numFmtId="0" fontId="54" fillId="9" borderId="52" xfId="0" applyFont="1" applyFill="1" applyBorder="1" applyAlignment="1">
      <alignment vertical="center" wrapText="1"/>
    </xf>
    <xf numFmtId="0" fontId="54" fillId="9" borderId="28" xfId="0" applyFont="1" applyFill="1" applyBorder="1" applyAlignment="1">
      <alignment vertical="center" wrapText="1"/>
    </xf>
    <xf numFmtId="0" fontId="63" fillId="9" borderId="28" xfId="28" applyFont="1" applyFill="1" applyBorder="1" applyAlignment="1">
      <alignment vertical="center" wrapText="1"/>
    </xf>
    <xf numFmtId="0" fontId="54" fillId="9" borderId="29" xfId="0" applyFont="1" applyFill="1" applyBorder="1" applyAlignment="1">
      <alignment horizontal="center" vertical="center" wrapText="1"/>
    </xf>
    <xf numFmtId="0" fontId="54" fillId="9" borderId="28" xfId="0" applyFont="1" applyFill="1" applyBorder="1" applyAlignment="1">
      <alignment horizontal="center" vertical="center" wrapText="1"/>
    </xf>
    <xf numFmtId="3" fontId="54" fillId="9" borderId="30" xfId="1" applyNumberFormat="1" applyFont="1" applyFill="1" applyBorder="1" applyAlignment="1">
      <alignment horizontal="center" vertical="center" wrapText="1"/>
    </xf>
    <xf numFmtId="3" fontId="54" fillId="9" borderId="28" xfId="1" applyNumberFormat="1" applyFont="1" applyFill="1" applyBorder="1" applyAlignment="1">
      <alignment horizontal="center" vertical="center" wrapText="1"/>
    </xf>
    <xf numFmtId="168" fontId="54" fillId="9" borderId="28" xfId="29" applyNumberFormat="1" applyFont="1" applyFill="1" applyBorder="1" applyAlignment="1">
      <alignment horizontal="center" vertical="center" wrapText="1"/>
    </xf>
    <xf numFmtId="170" fontId="54" fillId="9" borderId="28" xfId="1" applyNumberFormat="1" applyFont="1" applyFill="1" applyBorder="1" applyAlignment="1">
      <alignment horizontal="center" vertical="center" wrapText="1"/>
    </xf>
    <xf numFmtId="168" fontId="54" fillId="9" borderId="31" xfId="29" applyNumberFormat="1" applyFont="1" applyFill="1" applyBorder="1" applyAlignment="1">
      <alignment horizontal="center" vertical="center" wrapText="1"/>
    </xf>
    <xf numFmtId="168" fontId="54" fillId="9" borderId="32" xfId="29" applyNumberFormat="1" applyFont="1" applyFill="1" applyBorder="1" applyAlignment="1">
      <alignment horizontal="center" vertical="center" wrapText="1"/>
    </xf>
    <xf numFmtId="3" fontId="54" fillId="9" borderId="32" xfId="0" applyNumberFormat="1" applyFont="1" applyFill="1" applyBorder="1" applyAlignment="1">
      <alignment horizontal="center" vertical="center" wrapText="1"/>
    </xf>
    <xf numFmtId="3" fontId="54" fillId="9" borderId="0" xfId="0" applyNumberFormat="1" applyFont="1" applyFill="1" applyAlignment="1">
      <alignment horizontal="center" vertical="center" wrapText="1"/>
    </xf>
    <xf numFmtId="3" fontId="54" fillId="9" borderId="52" xfId="1" applyNumberFormat="1" applyFont="1" applyFill="1" applyBorder="1" applyAlignment="1">
      <alignment horizontal="center" vertical="center" wrapText="1"/>
    </xf>
    <xf numFmtId="171" fontId="54" fillId="9" borderId="28" xfId="1" applyNumberFormat="1" applyFont="1" applyFill="1" applyBorder="1" applyAlignment="1">
      <alignment horizontal="center" vertical="center" wrapText="1"/>
    </xf>
    <xf numFmtId="169" fontId="54" fillId="9" borderId="28" xfId="1" applyNumberFormat="1" applyFont="1" applyFill="1" applyBorder="1" applyAlignment="1">
      <alignment horizontal="center" vertical="center" wrapText="1"/>
    </xf>
    <xf numFmtId="4" fontId="54" fillId="9" borderId="28" xfId="1" applyNumberFormat="1" applyFont="1" applyFill="1" applyBorder="1" applyAlignment="1">
      <alignment horizontal="center" vertical="center" wrapText="1"/>
    </xf>
    <xf numFmtId="3" fontId="54" fillId="9" borderId="54" xfId="0" applyNumberFormat="1" applyFont="1" applyFill="1" applyBorder="1" applyAlignment="1">
      <alignment horizontal="center" vertical="center" wrapText="1"/>
    </xf>
    <xf numFmtId="0" fontId="58" fillId="3" borderId="0" xfId="0" applyFont="1" applyFill="1" applyAlignment="1">
      <alignment vertical="center" wrapText="1"/>
    </xf>
    <xf numFmtId="0" fontId="54" fillId="2" borderId="64" xfId="0" applyFont="1" applyFill="1" applyBorder="1" applyAlignment="1">
      <alignment vertical="center" wrapText="1"/>
    </xf>
    <xf numFmtId="0" fontId="54" fillId="2" borderId="65" xfId="0" applyFont="1" applyFill="1" applyBorder="1" applyAlignment="1">
      <alignment vertical="center" wrapText="1"/>
    </xf>
    <xf numFmtId="0" fontId="63" fillId="2" borderId="65" xfId="28" applyFont="1" applyFill="1" applyBorder="1" applyAlignment="1">
      <alignment vertical="center" wrapText="1"/>
    </xf>
    <xf numFmtId="0" fontId="54" fillId="2" borderId="65" xfId="0" applyFont="1" applyFill="1" applyBorder="1" applyAlignment="1">
      <alignment horizontal="center" vertical="center" wrapText="1"/>
    </xf>
    <xf numFmtId="3" fontId="54" fillId="2" borderId="65" xfId="0" applyNumberFormat="1" applyFont="1" applyFill="1" applyBorder="1" applyAlignment="1">
      <alignment horizontal="center" vertical="center" wrapText="1"/>
    </xf>
    <xf numFmtId="168" fontId="54" fillId="2" borderId="65" xfId="29" applyNumberFormat="1" applyFont="1" applyFill="1" applyBorder="1" applyAlignment="1">
      <alignment horizontal="center" vertical="center" wrapText="1"/>
    </xf>
    <xf numFmtId="171" fontId="54" fillId="2" borderId="65" xfId="0" applyNumberFormat="1" applyFont="1" applyFill="1" applyBorder="1" applyAlignment="1">
      <alignment horizontal="center" vertical="center" wrapText="1"/>
    </xf>
    <xf numFmtId="172" fontId="54" fillId="2" borderId="65" xfId="29" applyNumberFormat="1" applyFont="1" applyFill="1" applyBorder="1" applyAlignment="1">
      <alignment horizontal="center" vertical="center" wrapText="1"/>
    </xf>
    <xf numFmtId="1" fontId="54" fillId="2" borderId="65" xfId="29" applyNumberFormat="1" applyFont="1" applyFill="1" applyBorder="1" applyAlignment="1">
      <alignment horizontal="center" vertical="center" wrapText="1"/>
    </xf>
    <xf numFmtId="1" fontId="54" fillId="2" borderId="65" xfId="0" applyNumberFormat="1" applyFont="1" applyFill="1" applyBorder="1" applyAlignment="1">
      <alignment horizontal="center" vertical="center" wrapText="1"/>
    </xf>
    <xf numFmtId="3" fontId="54" fillId="2" borderId="64" xfId="0" applyNumberFormat="1" applyFont="1" applyFill="1" applyBorder="1" applyAlignment="1">
      <alignment horizontal="center" vertical="center" wrapText="1"/>
    </xf>
    <xf numFmtId="169" fontId="54" fillId="2" borderId="65" xfId="0" applyNumberFormat="1" applyFont="1" applyFill="1" applyBorder="1" applyAlignment="1">
      <alignment horizontal="center" vertical="center" wrapText="1"/>
    </xf>
    <xf numFmtId="4" fontId="54" fillId="2" borderId="65" xfId="0" applyNumberFormat="1" applyFont="1" applyFill="1" applyBorder="1" applyAlignment="1">
      <alignment horizontal="center" vertical="center" wrapText="1"/>
    </xf>
    <xf numFmtId="3" fontId="54" fillId="2" borderId="66" xfId="0" applyNumberFormat="1" applyFont="1" applyFill="1" applyBorder="1" applyAlignment="1">
      <alignment horizontal="center" vertical="center" wrapText="1"/>
    </xf>
    <xf numFmtId="0" fontId="57" fillId="3" borderId="0" xfId="0" applyFont="1" applyFill="1" applyAlignment="1">
      <alignment horizontal="center" vertical="top" wrapText="1"/>
    </xf>
    <xf numFmtId="9" fontId="57" fillId="3" borderId="0" xfId="29" applyFont="1" applyFill="1" applyAlignment="1">
      <alignment horizontal="right" vertical="top" wrapText="1"/>
    </xf>
    <xf numFmtId="9" fontId="57" fillId="3" borderId="0" xfId="29" applyFont="1" applyFill="1" applyAlignment="1">
      <alignment horizontal="center" vertical="top" wrapText="1"/>
    </xf>
    <xf numFmtId="0" fontId="57" fillId="3" borderId="0" xfId="0" applyFont="1" applyFill="1" applyAlignment="1">
      <alignment horizontal="center" vertical="top"/>
    </xf>
    <xf numFmtId="0" fontId="64" fillId="4" borderId="11" xfId="0" applyFont="1" applyFill="1" applyBorder="1" applyAlignment="1">
      <alignment horizontal="center" vertical="top" wrapText="1"/>
    </xf>
    <xf numFmtId="0" fontId="64" fillId="4" borderId="12" xfId="0" applyFont="1" applyFill="1" applyBorder="1" applyAlignment="1">
      <alignment horizontal="center" vertical="top" wrapText="1"/>
    </xf>
    <xf numFmtId="0" fontId="66" fillId="4" borderId="12" xfId="0" applyFont="1" applyFill="1" applyBorder="1" applyAlignment="1">
      <alignment horizontal="center" vertical="top" wrapText="1"/>
    </xf>
    <xf numFmtId="1" fontId="66" fillId="4" borderId="12" xfId="0" quotePrefix="1" applyNumberFormat="1" applyFont="1" applyFill="1" applyBorder="1" applyAlignment="1">
      <alignment horizontal="center" vertical="top" wrapText="1"/>
    </xf>
    <xf numFmtId="0" fontId="66" fillId="4" borderId="12" xfId="0" applyFont="1" applyFill="1" applyBorder="1" applyAlignment="1" applyProtection="1">
      <alignment vertical="top" wrapText="1"/>
      <protection locked="0"/>
    </xf>
    <xf numFmtId="0" fontId="66" fillId="4" borderId="12" xfId="0" applyFont="1" applyFill="1" applyBorder="1" applyAlignment="1" applyProtection="1">
      <alignment horizontal="left" vertical="top" wrapText="1"/>
      <protection locked="0"/>
    </xf>
    <xf numFmtId="0" fontId="66" fillId="4" borderId="12" xfId="0" applyFont="1" applyFill="1" applyBorder="1" applyAlignment="1" applyProtection="1">
      <alignment horizontal="center" vertical="top" wrapText="1"/>
      <protection locked="0"/>
    </xf>
    <xf numFmtId="1" fontId="66" fillId="4" borderId="12" xfId="0" applyNumberFormat="1" applyFont="1" applyFill="1" applyBorder="1" applyAlignment="1">
      <alignment horizontal="center" vertical="top" wrapText="1"/>
    </xf>
    <xf numFmtId="1" fontId="66" fillId="4" borderId="13" xfId="0" applyNumberFormat="1" applyFont="1" applyFill="1" applyBorder="1" applyAlignment="1">
      <alignment horizontal="center" vertical="top" wrapText="1"/>
    </xf>
    <xf numFmtId="1" fontId="55" fillId="12" borderId="16" xfId="0" applyNumberFormat="1" applyFont="1" applyFill="1" applyBorder="1" applyAlignment="1">
      <alignment horizontal="center" vertical="top" wrapText="1"/>
    </xf>
    <xf numFmtId="1" fontId="55" fillId="12" borderId="12" xfId="0" applyNumberFormat="1" applyFont="1" applyFill="1" applyBorder="1" applyAlignment="1">
      <alignment horizontal="center" vertical="top" wrapText="1"/>
    </xf>
    <xf numFmtId="1" fontId="55" fillId="12" borderId="13" xfId="0" applyNumberFormat="1" applyFont="1" applyFill="1" applyBorder="1" applyAlignment="1">
      <alignment horizontal="center" vertical="top" wrapText="1"/>
    </xf>
    <xf numFmtId="1" fontId="64" fillId="10" borderId="16" xfId="0" applyNumberFormat="1" applyFont="1" applyFill="1" applyBorder="1" applyAlignment="1">
      <alignment horizontal="right" vertical="top" wrapText="1"/>
    </xf>
    <xf numFmtId="1" fontId="64" fillId="10" borderId="12" xfId="0" applyNumberFormat="1" applyFont="1" applyFill="1" applyBorder="1" applyAlignment="1">
      <alignment horizontal="right" vertical="top" wrapText="1"/>
    </xf>
    <xf numFmtId="9" fontId="64" fillId="10" borderId="12" xfId="0" applyNumberFormat="1" applyFont="1" applyFill="1" applyBorder="1" applyAlignment="1">
      <alignment horizontal="right" vertical="top" wrapText="1"/>
    </xf>
    <xf numFmtId="166" fontId="64" fillId="10" borderId="12" xfId="0" applyNumberFormat="1" applyFont="1" applyFill="1" applyBorder="1" applyAlignment="1">
      <alignment horizontal="right" vertical="top" wrapText="1"/>
    </xf>
    <xf numFmtId="165" fontId="64" fillId="10" borderId="12" xfId="0" applyNumberFormat="1" applyFont="1" applyFill="1" applyBorder="1" applyAlignment="1">
      <alignment horizontal="right" vertical="top" wrapText="1"/>
    </xf>
    <xf numFmtId="166" fontId="64" fillId="10" borderId="13" xfId="0" applyNumberFormat="1" applyFont="1" applyFill="1" applyBorder="1" applyAlignment="1">
      <alignment horizontal="right" vertical="top" wrapText="1"/>
    </xf>
    <xf numFmtId="1" fontId="64" fillId="11" borderId="16" xfId="0" applyNumberFormat="1" applyFont="1" applyFill="1" applyBorder="1" applyAlignment="1">
      <alignment horizontal="right" vertical="top" wrapText="1"/>
    </xf>
    <xf numFmtId="1" fontId="64" fillId="11" borderId="12" xfId="0" applyNumberFormat="1" applyFont="1" applyFill="1" applyBorder="1" applyAlignment="1">
      <alignment horizontal="right" vertical="top" wrapText="1"/>
    </xf>
    <xf numFmtId="1" fontId="64" fillId="11" borderId="36" xfId="0" applyNumberFormat="1" applyFont="1" applyFill="1" applyBorder="1" applyAlignment="1">
      <alignment horizontal="right" vertical="top" wrapText="1"/>
    </xf>
    <xf numFmtId="1" fontId="64" fillId="11" borderId="22" xfId="0" applyNumberFormat="1" applyFont="1" applyFill="1" applyBorder="1" applyAlignment="1">
      <alignment horizontal="right" vertical="top" wrapText="1"/>
    </xf>
    <xf numFmtId="1" fontId="64" fillId="11" borderId="20" xfId="0" applyNumberFormat="1" applyFont="1" applyFill="1" applyBorder="1" applyAlignment="1">
      <alignment horizontal="right" vertical="top" wrapText="1"/>
    </xf>
    <xf numFmtId="166" fontId="64" fillId="11" borderId="13" xfId="0" applyNumberFormat="1" applyFont="1" applyFill="1" applyBorder="1" applyAlignment="1">
      <alignment horizontal="right" vertical="top" wrapText="1"/>
    </xf>
    <xf numFmtId="1" fontId="64" fillId="5" borderId="12" xfId="0" applyNumberFormat="1" applyFont="1" applyFill="1" applyBorder="1" applyAlignment="1">
      <alignment horizontal="right" vertical="top" wrapText="1"/>
    </xf>
    <xf numFmtId="166" fontId="64" fillId="5" borderId="12" xfId="0" applyNumberFormat="1" applyFont="1" applyFill="1" applyBorder="1" applyAlignment="1">
      <alignment horizontal="right" vertical="top" wrapText="1"/>
    </xf>
    <xf numFmtId="2" fontId="64" fillId="5" borderId="12" xfId="0" applyNumberFormat="1" applyFont="1" applyFill="1" applyBorder="1" applyAlignment="1">
      <alignment horizontal="right" vertical="top" wrapText="1"/>
    </xf>
    <xf numFmtId="165" fontId="64" fillId="5" borderId="12" xfId="0" applyNumberFormat="1" applyFont="1" applyFill="1" applyBorder="1" applyAlignment="1">
      <alignment horizontal="right" vertical="top" wrapText="1"/>
    </xf>
    <xf numFmtId="9" fontId="64" fillId="5" borderId="12" xfId="0" applyNumberFormat="1" applyFont="1" applyFill="1" applyBorder="1" applyAlignment="1">
      <alignment horizontal="right" vertical="top" wrapText="1"/>
    </xf>
    <xf numFmtId="166" fontId="64" fillId="5" borderId="13" xfId="0" applyNumberFormat="1" applyFont="1" applyFill="1" applyBorder="1" applyAlignment="1">
      <alignment horizontal="right" vertical="top" wrapText="1"/>
    </xf>
    <xf numFmtId="0" fontId="68" fillId="3" borderId="9" xfId="0" applyFont="1" applyFill="1" applyBorder="1" applyAlignment="1">
      <alignment horizontal="center" vertical="top" wrapText="1"/>
    </xf>
    <xf numFmtId="0" fontId="68" fillId="0" borderId="8" xfId="0" applyFont="1" applyBorder="1" applyAlignment="1">
      <alignment vertical="top" wrapText="1"/>
    </xf>
    <xf numFmtId="0" fontId="55" fillId="2" borderId="10" xfId="0" applyFont="1" applyFill="1" applyBorder="1" applyAlignment="1">
      <alignment horizontal="center" vertical="top"/>
    </xf>
    <xf numFmtId="0" fontId="69" fillId="2" borderId="10" xfId="0" applyFont="1" applyFill="1" applyBorder="1" applyAlignment="1">
      <alignment horizontal="center" vertical="top"/>
    </xf>
    <xf numFmtId="0" fontId="68" fillId="2" borderId="10" xfId="0" applyFont="1" applyFill="1" applyBorder="1" applyAlignment="1">
      <alignment horizontal="center" vertical="top"/>
    </xf>
    <xf numFmtId="0" fontId="70" fillId="2" borderId="10" xfId="0" applyFont="1" applyFill="1" applyBorder="1" applyAlignment="1" applyProtection="1">
      <alignment vertical="top"/>
      <protection locked="0"/>
    </xf>
    <xf numFmtId="0" fontId="71" fillId="2" borderId="10" xfId="0" applyFont="1" applyFill="1" applyBorder="1" applyAlignment="1" applyProtection="1">
      <alignment vertical="top"/>
      <protection locked="0"/>
    </xf>
    <xf numFmtId="166" fontId="71" fillId="2" borderId="10" xfId="6" applyNumberFormat="1" applyFont="1" applyFill="1" applyBorder="1" applyAlignment="1" applyProtection="1">
      <alignment horizontal="center" vertical="top"/>
      <protection locked="0"/>
    </xf>
    <xf numFmtId="1" fontId="72" fillId="2" borderId="10" xfId="0" applyNumberFormat="1" applyFont="1" applyFill="1" applyBorder="1" applyAlignment="1">
      <alignment horizontal="center" vertical="top"/>
    </xf>
    <xf numFmtId="1" fontId="72" fillId="2" borderId="14" xfId="0" applyNumberFormat="1" applyFont="1" applyFill="1" applyBorder="1" applyAlignment="1">
      <alignment horizontal="center" vertical="top"/>
    </xf>
    <xf numFmtId="1" fontId="72" fillId="2" borderId="17" xfId="0" applyNumberFormat="1" applyFont="1" applyFill="1" applyBorder="1" applyAlignment="1">
      <alignment horizontal="center" vertical="top"/>
    </xf>
    <xf numFmtId="1" fontId="71" fillId="2" borderId="33" xfId="6" applyNumberFormat="1" applyFont="1" applyFill="1" applyBorder="1" applyAlignment="1" applyProtection="1">
      <alignment horizontal="right" vertical="top"/>
      <protection locked="0"/>
    </xf>
    <xf numFmtId="9" fontId="71" fillId="2" borderId="33" xfId="0" applyNumberFormat="1" applyFont="1" applyFill="1" applyBorder="1" applyAlignment="1">
      <alignment horizontal="right" vertical="top"/>
    </xf>
    <xf numFmtId="166" fontId="71" fillId="2" borderId="33" xfId="0" applyNumberFormat="1" applyFont="1" applyFill="1" applyBorder="1" applyAlignment="1">
      <alignment horizontal="right" vertical="top"/>
    </xf>
    <xf numFmtId="165" fontId="71" fillId="2" borderId="33" xfId="0" applyNumberFormat="1" applyFont="1" applyFill="1" applyBorder="1" applyAlignment="1">
      <alignment horizontal="right" vertical="top"/>
    </xf>
    <xf numFmtId="166" fontId="71" fillId="2" borderId="33" xfId="6" applyNumberFormat="1" applyFont="1" applyFill="1" applyBorder="1" applyAlignment="1" applyProtection="1">
      <alignment horizontal="right" vertical="top"/>
      <protection locked="0"/>
    </xf>
    <xf numFmtId="166" fontId="71" fillId="2" borderId="14" xfId="6" applyNumberFormat="1" applyFont="1" applyFill="1" applyBorder="1" applyAlignment="1" applyProtection="1">
      <alignment horizontal="right" vertical="top"/>
      <protection locked="0"/>
    </xf>
    <xf numFmtId="1" fontId="71" fillId="2" borderId="34" xfId="6" applyNumberFormat="1" applyFont="1" applyFill="1" applyBorder="1" applyAlignment="1" applyProtection="1">
      <alignment horizontal="right" vertical="top"/>
      <protection locked="0"/>
    </xf>
    <xf numFmtId="1" fontId="71" fillId="2" borderId="37" xfId="6" applyNumberFormat="1" applyFont="1" applyFill="1" applyBorder="1" applyAlignment="1" applyProtection="1">
      <alignment horizontal="right" vertical="top"/>
      <protection locked="0"/>
    </xf>
    <xf numFmtId="1" fontId="71" fillId="2" borderId="47" xfId="6" applyNumberFormat="1" applyFont="1" applyFill="1" applyBorder="1" applyAlignment="1" applyProtection="1">
      <alignment horizontal="right" vertical="top"/>
      <protection locked="0"/>
    </xf>
    <xf numFmtId="1" fontId="71" fillId="2" borderId="34" xfId="0" applyNumberFormat="1" applyFont="1" applyFill="1" applyBorder="1" applyAlignment="1">
      <alignment horizontal="right" vertical="top"/>
    </xf>
    <xf numFmtId="1" fontId="71" fillId="2" borderId="33" xfId="0" applyNumberFormat="1" applyFont="1" applyFill="1" applyBorder="1" applyAlignment="1">
      <alignment horizontal="right" vertical="top"/>
    </xf>
    <xf numFmtId="1" fontId="71" fillId="2" borderId="47" xfId="0" applyNumberFormat="1" applyFont="1" applyFill="1" applyBorder="1" applyAlignment="1">
      <alignment horizontal="right" vertical="top"/>
    </xf>
    <xf numFmtId="1" fontId="71" fillId="2" borderId="37" xfId="0" applyNumberFormat="1" applyFont="1" applyFill="1" applyBorder="1" applyAlignment="1">
      <alignment horizontal="right" vertical="top"/>
    </xf>
    <xf numFmtId="1" fontId="71" fillId="2" borderId="45" xfId="6" applyNumberFormat="1" applyFont="1" applyFill="1" applyBorder="1" applyAlignment="1" applyProtection="1">
      <alignment horizontal="right" vertical="top"/>
      <protection locked="0"/>
    </xf>
    <xf numFmtId="166" fontId="71" fillId="2" borderId="46" xfId="6" applyNumberFormat="1" applyFont="1" applyFill="1" applyBorder="1" applyAlignment="1" applyProtection="1">
      <alignment horizontal="right" vertical="top"/>
      <protection locked="0"/>
    </xf>
    <xf numFmtId="2" fontId="71" fillId="2" borderId="33" xfId="0" applyNumberFormat="1" applyFont="1" applyFill="1" applyBorder="1" applyAlignment="1">
      <alignment horizontal="right" vertical="top"/>
    </xf>
    <xf numFmtId="9" fontId="71" fillId="2" borderId="33" xfId="29" applyFont="1" applyFill="1" applyBorder="1" applyAlignment="1">
      <alignment horizontal="right" vertical="top"/>
    </xf>
    <xf numFmtId="166" fontId="72" fillId="2" borderId="33" xfId="1" applyNumberFormat="1" applyFont="1" applyFill="1" applyBorder="1" applyAlignment="1">
      <alignment horizontal="right" vertical="top"/>
    </xf>
    <xf numFmtId="166" fontId="71" fillId="2" borderId="35" xfId="6" applyNumberFormat="1" applyFont="1" applyFill="1" applyBorder="1" applyAlignment="1" applyProtection="1">
      <alignment horizontal="right" vertical="top"/>
      <protection locked="0"/>
    </xf>
    <xf numFmtId="0" fontId="69" fillId="3" borderId="9" xfId="0" applyFont="1" applyFill="1" applyBorder="1" applyAlignment="1">
      <alignment horizontal="center" vertical="top"/>
    </xf>
    <xf numFmtId="0" fontId="69" fillId="0" borderId="8" xfId="0" applyFont="1" applyBorder="1" applyAlignment="1">
      <alignment vertical="top"/>
    </xf>
    <xf numFmtId="0" fontId="68" fillId="0" borderId="8" xfId="0" applyFont="1" applyBorder="1" applyAlignment="1">
      <alignment vertical="top"/>
    </xf>
    <xf numFmtId="0" fontId="69" fillId="0" borderId="8" xfId="0" applyFont="1" applyBorder="1" applyAlignment="1">
      <alignment horizontal="center" vertical="top"/>
    </xf>
    <xf numFmtId="1" fontId="69" fillId="0" borderId="10" xfId="0" applyNumberFormat="1" applyFont="1" applyBorder="1" applyAlignment="1">
      <alignment horizontal="center" vertical="top"/>
    </xf>
    <xf numFmtId="0" fontId="69" fillId="0" borderId="8" xfId="0" applyFont="1" applyBorder="1" applyAlignment="1" applyProtection="1">
      <alignment vertical="top"/>
      <protection locked="0"/>
    </xf>
    <xf numFmtId="0" fontId="69" fillId="0" borderId="8" xfId="0" applyFont="1" applyBorder="1" applyAlignment="1" applyProtection="1">
      <alignment horizontal="left" vertical="top"/>
      <protection locked="0"/>
    </xf>
    <xf numFmtId="1" fontId="72" fillId="0" borderId="8" xfId="1" applyNumberFormat="1" applyFont="1" applyFill="1" applyBorder="1" applyAlignment="1" applyProtection="1">
      <alignment horizontal="center" vertical="top"/>
      <protection locked="0"/>
    </xf>
    <xf numFmtId="1" fontId="69" fillId="0" borderId="8" xfId="0" applyNumberFormat="1" applyFont="1" applyBorder="1" applyAlignment="1">
      <alignment horizontal="center" vertical="top"/>
    </xf>
    <xf numFmtId="1" fontId="69" fillId="0" borderId="15" xfId="0" applyNumberFormat="1" applyFont="1" applyBorder="1" applyAlignment="1">
      <alignment horizontal="center" vertical="top"/>
    </xf>
    <xf numFmtId="1" fontId="69" fillId="0" borderId="9" xfId="0" applyNumberFormat="1" applyFont="1" applyBorder="1" applyAlignment="1">
      <alignment horizontal="center" vertical="top"/>
    </xf>
    <xf numFmtId="1" fontId="72" fillId="0" borderId="8" xfId="0" applyNumberFormat="1" applyFont="1" applyBorder="1" applyAlignment="1">
      <alignment horizontal="right" vertical="top"/>
    </xf>
    <xf numFmtId="9" fontId="72" fillId="0" borderId="8" xfId="29" applyFont="1" applyBorder="1" applyAlignment="1">
      <alignment horizontal="right" vertical="top"/>
    </xf>
    <xf numFmtId="166" fontId="72" fillId="0" borderId="8" xfId="1" applyNumberFormat="1" applyFont="1" applyBorder="1" applyAlignment="1">
      <alignment horizontal="right" vertical="top"/>
    </xf>
    <xf numFmtId="165" fontId="72" fillId="0" borderId="8" xfId="0" applyNumberFormat="1" applyFont="1" applyBorder="1" applyAlignment="1">
      <alignment horizontal="right" vertical="top"/>
    </xf>
    <xf numFmtId="166" fontId="72" fillId="0" borderId="8" xfId="0" applyNumberFormat="1" applyFont="1" applyBorder="1" applyAlignment="1">
      <alignment horizontal="right" vertical="top"/>
    </xf>
    <xf numFmtId="166" fontId="72" fillId="0" borderId="15" xfId="0" applyNumberFormat="1" applyFont="1" applyBorder="1" applyAlignment="1">
      <alignment horizontal="right" vertical="top"/>
    </xf>
    <xf numFmtId="1" fontId="72" fillId="0" borderId="9" xfId="0" applyNumberFormat="1" applyFont="1" applyBorder="1" applyAlignment="1">
      <alignment horizontal="right" vertical="top"/>
    </xf>
    <xf numFmtId="1" fontId="72" fillId="0" borderId="38" xfId="0" applyNumberFormat="1" applyFont="1" applyBorder="1" applyAlignment="1">
      <alignment horizontal="right" vertical="top"/>
    </xf>
    <xf numFmtId="1" fontId="72" fillId="0" borderId="23" xfId="0" applyNumberFormat="1" applyFont="1" applyBorder="1" applyAlignment="1">
      <alignment horizontal="right" vertical="top"/>
    </xf>
    <xf numFmtId="1" fontId="72" fillId="0" borderId="21" xfId="0" applyNumberFormat="1" applyFont="1" applyBorder="1" applyAlignment="1">
      <alignment horizontal="right" vertical="top"/>
    </xf>
    <xf numFmtId="2" fontId="72" fillId="0" borderId="8" xfId="0" applyNumberFormat="1" applyFont="1" applyBorder="1" applyAlignment="1">
      <alignment horizontal="right" vertical="top"/>
    </xf>
    <xf numFmtId="0" fontId="68" fillId="3" borderId="9" xfId="0" applyFont="1" applyFill="1" applyBorder="1" applyAlignment="1">
      <alignment horizontal="center" vertical="top"/>
    </xf>
    <xf numFmtId="1" fontId="72" fillId="0" borderId="40" xfId="0" applyNumberFormat="1" applyFont="1" applyBorder="1" applyAlignment="1">
      <alignment horizontal="right" vertical="top"/>
    </xf>
    <xf numFmtId="166" fontId="72" fillId="0" borderId="24" xfId="0" applyNumberFormat="1" applyFont="1" applyBorder="1" applyAlignment="1">
      <alignment horizontal="right" vertical="top"/>
    </xf>
    <xf numFmtId="0" fontId="69" fillId="0" borderId="10" xfId="0" applyFont="1" applyBorder="1" applyAlignment="1">
      <alignment horizontal="center" vertical="top"/>
    </xf>
    <xf numFmtId="0" fontId="69" fillId="0" borderId="10" xfId="0" applyFont="1" applyBorder="1" applyAlignment="1">
      <alignment vertical="top"/>
    </xf>
    <xf numFmtId="1" fontId="69" fillId="0" borderId="14" xfId="0" applyNumberFormat="1" applyFont="1" applyBorder="1" applyAlignment="1">
      <alignment horizontal="center" vertical="top"/>
    </xf>
    <xf numFmtId="1" fontId="69" fillId="0" borderId="17" xfId="0" applyNumberFormat="1" applyFont="1" applyBorder="1" applyAlignment="1">
      <alignment horizontal="center" vertical="top"/>
    </xf>
    <xf numFmtId="0" fontId="55" fillId="2" borderId="8" xfId="0" applyFont="1" applyFill="1" applyBorder="1" applyAlignment="1">
      <alignment horizontal="center" vertical="top"/>
    </xf>
    <xf numFmtId="0" fontId="69" fillId="2" borderId="8" xfId="0" applyFont="1" applyFill="1" applyBorder="1" applyAlignment="1">
      <alignment horizontal="center" vertical="top"/>
    </xf>
    <xf numFmtId="0" fontId="68" fillId="2" borderId="8" xfId="0" applyFont="1" applyFill="1" applyBorder="1" applyAlignment="1">
      <alignment horizontal="center" vertical="top"/>
    </xf>
    <xf numFmtId="0" fontId="70" fillId="2" borderId="8" xfId="0" applyFont="1" applyFill="1" applyBorder="1" applyAlignment="1" applyProtection="1">
      <alignment vertical="top"/>
      <protection locked="0"/>
    </xf>
    <xf numFmtId="0" fontId="71" fillId="2" borderId="8" xfId="0" applyFont="1" applyFill="1" applyBorder="1" applyAlignment="1" applyProtection="1">
      <alignment vertical="top"/>
      <protection locked="0"/>
    </xf>
    <xf numFmtId="166" fontId="71" fillId="2" borderId="8" xfId="6" applyNumberFormat="1" applyFont="1" applyFill="1" applyBorder="1" applyAlignment="1" applyProtection="1">
      <alignment horizontal="center" vertical="top"/>
      <protection locked="0"/>
    </xf>
    <xf numFmtId="1" fontId="72" fillId="2" borderId="8" xfId="0" applyNumberFormat="1" applyFont="1" applyFill="1" applyBorder="1" applyAlignment="1">
      <alignment horizontal="center" vertical="top"/>
    </xf>
    <xf numFmtId="1" fontId="72" fillId="2" borderId="15" xfId="0" applyNumberFormat="1" applyFont="1" applyFill="1" applyBorder="1" applyAlignment="1">
      <alignment horizontal="center" vertical="top"/>
    </xf>
    <xf numFmtId="1" fontId="72" fillId="2" borderId="9" xfId="0" applyNumberFormat="1" applyFont="1" applyFill="1" applyBorder="1" applyAlignment="1">
      <alignment horizontal="center" vertical="top"/>
    </xf>
    <xf numFmtId="1" fontId="71" fillId="2" borderId="8" xfId="6" applyNumberFormat="1" applyFont="1" applyFill="1" applyBorder="1" applyAlignment="1" applyProtection="1">
      <alignment horizontal="right" vertical="top"/>
      <protection locked="0"/>
    </xf>
    <xf numFmtId="9" fontId="71" fillId="2" borderId="8" xfId="0" applyNumberFormat="1" applyFont="1" applyFill="1" applyBorder="1" applyAlignment="1">
      <alignment horizontal="right" vertical="top"/>
    </xf>
    <xf numFmtId="166" fontId="71" fillId="2" borderId="8" xfId="0" applyNumberFormat="1" applyFont="1" applyFill="1" applyBorder="1" applyAlignment="1">
      <alignment horizontal="right" vertical="top"/>
    </xf>
    <xf numFmtId="165" fontId="71" fillId="2" borderId="8" xfId="0" applyNumberFormat="1" applyFont="1" applyFill="1" applyBorder="1" applyAlignment="1">
      <alignment horizontal="right" vertical="top"/>
    </xf>
    <xf numFmtId="166" fontId="71" fillId="2" borderId="8" xfId="6" applyNumberFormat="1" applyFont="1" applyFill="1" applyBorder="1" applyAlignment="1" applyProtection="1">
      <alignment horizontal="right" vertical="top"/>
      <protection locked="0"/>
    </xf>
    <xf numFmtId="166" fontId="71" fillId="2" borderId="15" xfId="6" applyNumberFormat="1" applyFont="1" applyFill="1" applyBorder="1" applyAlignment="1" applyProtection="1">
      <alignment horizontal="right" vertical="top"/>
      <protection locked="0"/>
    </xf>
    <xf numFmtId="1" fontId="71" fillId="2" borderId="9" xfId="6" applyNumberFormat="1" applyFont="1" applyFill="1" applyBorder="1" applyAlignment="1" applyProtection="1">
      <alignment horizontal="right" vertical="top"/>
      <protection locked="0"/>
    </xf>
    <xf numFmtId="1" fontId="71" fillId="2" borderId="38" xfId="6" applyNumberFormat="1" applyFont="1" applyFill="1" applyBorder="1" applyAlignment="1" applyProtection="1">
      <alignment horizontal="right" vertical="top"/>
      <protection locked="0"/>
    </xf>
    <xf numFmtId="1" fontId="71" fillId="2" borderId="23" xfId="6" applyNumberFormat="1" applyFont="1" applyFill="1" applyBorder="1" applyAlignment="1" applyProtection="1">
      <alignment horizontal="right" vertical="top"/>
      <protection locked="0"/>
    </xf>
    <xf numFmtId="1" fontId="71" fillId="2" borderId="9" xfId="0" applyNumberFormat="1" applyFont="1" applyFill="1" applyBorder="1" applyAlignment="1">
      <alignment horizontal="right" vertical="top"/>
    </xf>
    <xf numFmtId="1" fontId="71" fillId="2" borderId="8" xfId="0" applyNumberFormat="1" applyFont="1" applyFill="1" applyBorder="1" applyAlignment="1">
      <alignment horizontal="right" vertical="top"/>
    </xf>
    <xf numFmtId="1" fontId="71" fillId="2" borderId="23" xfId="0" applyNumberFormat="1" applyFont="1" applyFill="1" applyBorder="1" applyAlignment="1">
      <alignment horizontal="right" vertical="top"/>
    </xf>
    <xf numFmtId="1" fontId="71" fillId="2" borderId="38" xfId="0" applyNumberFormat="1" applyFont="1" applyFill="1" applyBorder="1" applyAlignment="1">
      <alignment horizontal="right" vertical="top"/>
    </xf>
    <xf numFmtId="1" fontId="71" fillId="2" borderId="40" xfId="6" applyNumberFormat="1" applyFont="1" applyFill="1" applyBorder="1" applyAlignment="1" applyProtection="1">
      <alignment horizontal="right" vertical="top"/>
      <protection locked="0"/>
    </xf>
    <xf numFmtId="166" fontId="71" fillId="2" borderId="24" xfId="6" applyNumberFormat="1" applyFont="1" applyFill="1" applyBorder="1" applyAlignment="1" applyProtection="1">
      <alignment horizontal="right" vertical="top"/>
      <protection locked="0"/>
    </xf>
    <xf numFmtId="2" fontId="71" fillId="2" borderId="8" xfId="0" applyNumberFormat="1" applyFont="1" applyFill="1" applyBorder="1" applyAlignment="1">
      <alignment horizontal="right" vertical="top"/>
    </xf>
    <xf numFmtId="9" fontId="71" fillId="2" borderId="8" xfId="29" applyFont="1" applyFill="1" applyBorder="1" applyAlignment="1">
      <alignment horizontal="right" vertical="top"/>
    </xf>
    <xf numFmtId="166" fontId="72" fillId="2" borderId="8" xfId="1" applyNumberFormat="1" applyFont="1" applyFill="1" applyBorder="1" applyAlignment="1">
      <alignment horizontal="right" vertical="top"/>
    </xf>
    <xf numFmtId="9" fontId="72" fillId="0" borderId="8" xfId="0" applyNumberFormat="1" applyFont="1" applyBorder="1" applyAlignment="1">
      <alignment horizontal="right" vertical="top"/>
    </xf>
    <xf numFmtId="0" fontId="69" fillId="0" borderId="10" xfId="0" applyFont="1" applyBorder="1" applyAlignment="1" applyProtection="1">
      <alignment vertical="top"/>
      <protection locked="0"/>
    </xf>
    <xf numFmtId="0" fontId="69" fillId="0" borderId="10" xfId="0" applyFont="1" applyBorder="1" applyAlignment="1" applyProtection="1">
      <alignment horizontal="left" vertical="top"/>
      <protection locked="0"/>
    </xf>
    <xf numFmtId="1" fontId="72" fillId="0" borderId="10" xfId="1" applyNumberFormat="1" applyFont="1" applyFill="1" applyBorder="1" applyAlignment="1" applyProtection="1">
      <alignment horizontal="center" vertical="top"/>
      <protection locked="0"/>
    </xf>
    <xf numFmtId="0" fontId="70" fillId="0" borderId="8" xfId="0" applyFont="1" applyBorder="1" applyAlignment="1">
      <alignment horizontal="center" vertical="top"/>
    </xf>
    <xf numFmtId="0" fontId="72" fillId="0" borderId="8" xfId="0" applyFont="1" applyBorder="1" applyAlignment="1">
      <alignment horizontal="center" vertical="top"/>
    </xf>
    <xf numFmtId="166" fontId="71" fillId="2" borderId="15" xfId="0" applyNumberFormat="1" applyFont="1" applyFill="1" applyBorder="1" applyAlignment="1">
      <alignment horizontal="right" vertical="top"/>
    </xf>
    <xf numFmtId="1" fontId="72" fillId="0" borderId="39" xfId="0" applyNumberFormat="1" applyFont="1" applyBorder="1" applyAlignment="1">
      <alignment horizontal="right" vertical="top"/>
    </xf>
    <xf numFmtId="1" fontId="72" fillId="0" borderId="8" xfId="15" applyNumberFormat="1" applyFont="1" applyFill="1" applyBorder="1" applyAlignment="1" applyProtection="1">
      <alignment horizontal="center" vertical="top"/>
      <protection locked="0"/>
    </xf>
    <xf numFmtId="1" fontId="72" fillId="0" borderId="15" xfId="0" applyNumberFormat="1" applyFont="1" applyBorder="1" applyAlignment="1">
      <alignment horizontal="right" vertical="top"/>
    </xf>
    <xf numFmtId="2" fontId="72" fillId="0" borderId="9" xfId="0" applyNumberFormat="1" applyFont="1" applyBorder="1" applyAlignment="1">
      <alignment horizontal="right" vertical="top"/>
    </xf>
    <xf numFmtId="1" fontId="20" fillId="3" borderId="0" xfId="15" applyNumberFormat="1" applyFont="1" applyFill="1" applyBorder="1" applyAlignment="1" applyProtection="1">
      <alignment vertical="top"/>
      <protection locked="0"/>
    </xf>
    <xf numFmtId="1" fontId="18" fillId="3" borderId="5" xfId="15" applyNumberFormat="1" applyFont="1" applyFill="1" applyBorder="1" applyAlignment="1" applyProtection="1">
      <alignment horizontal="center" vertical="top"/>
      <protection locked="0"/>
    </xf>
    <xf numFmtId="1" fontId="18" fillId="3" borderId="6" xfId="15" applyNumberFormat="1" applyFont="1" applyFill="1" applyBorder="1" applyAlignment="1" applyProtection="1">
      <alignment horizontal="center" vertical="top"/>
      <protection locked="0"/>
    </xf>
    <xf numFmtId="0" fontId="73" fillId="3" borderId="0" xfId="0" applyFont="1" applyFill="1" applyAlignment="1">
      <alignment horizontal="left" vertical="top"/>
    </xf>
    <xf numFmtId="1" fontId="72" fillId="0" borderId="8" xfId="0" applyNumberFormat="1" applyFont="1" applyBorder="1" applyAlignment="1">
      <alignment horizontal="center" vertical="top"/>
    </xf>
    <xf numFmtId="1" fontId="72" fillId="0" borderId="82" xfId="0" applyNumberFormat="1" applyFont="1" applyBorder="1" applyAlignment="1">
      <alignment horizontal="right" vertical="top"/>
    </xf>
    <xf numFmtId="1" fontId="71" fillId="2" borderId="10" xfId="6" applyNumberFormat="1" applyFont="1" applyFill="1" applyBorder="1" applyAlignment="1" applyProtection="1">
      <alignment horizontal="right" vertical="top"/>
      <protection locked="0"/>
    </xf>
    <xf numFmtId="0" fontId="31" fillId="3" borderId="43" xfId="0" applyFont="1" applyFill="1" applyBorder="1" applyAlignment="1">
      <alignment horizontal="center" vertical="top"/>
    </xf>
    <xf numFmtId="0" fontId="31" fillId="3" borderId="43" xfId="0" applyFont="1" applyFill="1" applyBorder="1" applyAlignment="1">
      <alignment horizontal="center"/>
    </xf>
    <xf numFmtId="0" fontId="33" fillId="3" borderId="43" xfId="0" applyFont="1" applyFill="1" applyBorder="1" applyAlignment="1">
      <alignment horizontal="center"/>
    </xf>
    <xf numFmtId="0" fontId="33" fillId="3" borderId="43" xfId="0" applyFont="1" applyFill="1" applyBorder="1" applyAlignment="1">
      <alignment horizontal="center" vertical="top"/>
    </xf>
    <xf numFmtId="0" fontId="31" fillId="3" borderId="0" xfId="0" applyFont="1" applyFill="1" applyAlignment="1" applyProtection="1">
      <alignment horizontal="center" vertical="top"/>
      <protection locked="0"/>
    </xf>
    <xf numFmtId="0" fontId="33" fillId="3" borderId="0" xfId="0" applyFont="1" applyFill="1" applyAlignment="1" applyProtection="1">
      <alignment horizontal="center" vertical="top"/>
      <protection locked="0"/>
    </xf>
    <xf numFmtId="1" fontId="31" fillId="3" borderId="0" xfId="0" applyNumberFormat="1" applyFont="1" applyFill="1" applyAlignment="1">
      <alignment horizontal="left" vertical="top"/>
    </xf>
    <xf numFmtId="1" fontId="31" fillId="3" borderId="0" xfId="0" applyNumberFormat="1" applyFont="1" applyFill="1" applyAlignment="1">
      <alignment horizontal="left"/>
    </xf>
    <xf numFmtId="1" fontId="33" fillId="3" borderId="0" xfId="0" applyNumberFormat="1" applyFont="1" applyFill="1" applyAlignment="1">
      <alignment horizontal="left"/>
    </xf>
    <xf numFmtId="1" fontId="33" fillId="3" borderId="0" xfId="0" applyNumberFormat="1" applyFont="1" applyFill="1" applyAlignment="1">
      <alignment horizontal="left" vertical="top"/>
    </xf>
    <xf numFmtId="0" fontId="20" fillId="3" borderId="6" xfId="0" applyFont="1" applyFill="1" applyBorder="1" applyAlignment="1">
      <alignment vertical="top"/>
    </xf>
    <xf numFmtId="0" fontId="20" fillId="3" borderId="0" xfId="0" applyFont="1" applyFill="1" applyAlignment="1">
      <alignment vertical="top" wrapText="1"/>
    </xf>
    <xf numFmtId="0" fontId="20" fillId="3" borderId="5" xfId="0" applyFont="1" applyFill="1" applyBorder="1" applyAlignment="1">
      <alignment vertical="center"/>
    </xf>
    <xf numFmtId="0" fontId="17" fillId="3" borderId="0" xfId="0" applyFont="1" applyFill="1" applyAlignment="1">
      <alignment horizontal="left" vertical="top"/>
    </xf>
    <xf numFmtId="0" fontId="20" fillId="6" borderId="0" xfId="0" applyFont="1" applyFill="1" applyAlignment="1">
      <alignment horizontal="center" vertical="top"/>
    </xf>
    <xf numFmtId="0" fontId="17" fillId="15" borderId="0" xfId="0" applyFont="1" applyFill="1" applyAlignment="1">
      <alignment horizontal="center" vertical="top"/>
    </xf>
    <xf numFmtId="0" fontId="21" fillId="6" borderId="83" xfId="0" applyFont="1" applyFill="1" applyBorder="1" applyAlignment="1">
      <alignment horizontal="left" vertical="center"/>
    </xf>
    <xf numFmtId="0" fontId="21" fillId="6" borderId="83" xfId="0" applyFont="1" applyFill="1" applyBorder="1" applyAlignment="1">
      <alignment horizontal="center" vertical="center"/>
    </xf>
    <xf numFmtId="0" fontId="21" fillId="3" borderId="83" xfId="0" applyFont="1" applyFill="1" applyBorder="1" applyAlignment="1">
      <alignment horizontal="left" vertical="center"/>
    </xf>
    <xf numFmtId="0" fontId="20" fillId="3" borderId="83" xfId="0" applyFont="1" applyFill="1" applyBorder="1" applyAlignment="1">
      <alignment horizontal="center" vertical="center"/>
    </xf>
    <xf numFmtId="0" fontId="74" fillId="3" borderId="83" xfId="0" applyFont="1" applyFill="1" applyBorder="1" applyAlignment="1">
      <alignment horizontal="center" vertical="center"/>
    </xf>
    <xf numFmtId="0" fontId="21" fillId="6" borderId="84" xfId="0" applyFont="1" applyFill="1" applyBorder="1" applyAlignment="1">
      <alignment horizontal="left" vertical="center"/>
    </xf>
    <xf numFmtId="0" fontId="21" fillId="6" borderId="84" xfId="0" applyFont="1" applyFill="1" applyBorder="1" applyAlignment="1">
      <alignment horizontal="center" vertical="center"/>
    </xf>
    <xf numFmtId="0" fontId="21" fillId="3" borderId="84" xfId="0" applyFont="1" applyFill="1" applyBorder="1" applyAlignment="1">
      <alignment horizontal="left" vertical="center"/>
    </xf>
    <xf numFmtId="0" fontId="20" fillId="3" borderId="84" xfId="0" applyFont="1" applyFill="1" applyBorder="1" applyAlignment="1">
      <alignment horizontal="center" vertical="center"/>
    </xf>
    <xf numFmtId="0" fontId="74" fillId="3" borderId="84" xfId="0" applyFont="1" applyFill="1" applyBorder="1" applyAlignment="1">
      <alignment horizontal="center" vertical="center"/>
    </xf>
    <xf numFmtId="0" fontId="44" fillId="3" borderId="71" xfId="0" applyFont="1" applyFill="1" applyBorder="1" applyAlignment="1">
      <alignment horizontal="center" vertical="top" wrapText="1"/>
    </xf>
    <xf numFmtId="0" fontId="17" fillId="3" borderId="0" xfId="0" applyFont="1" applyFill="1" applyAlignment="1">
      <alignment horizontal="center" vertical="top"/>
    </xf>
    <xf numFmtId="0" fontId="21" fillId="3" borderId="83" xfId="0" applyFont="1" applyFill="1" applyBorder="1" applyAlignment="1">
      <alignment horizontal="center" vertical="center"/>
    </xf>
    <xf numFmtId="0" fontId="21" fillId="3" borderId="84" xfId="0" applyFont="1" applyFill="1" applyBorder="1" applyAlignment="1">
      <alignment horizontal="center" vertical="center"/>
    </xf>
    <xf numFmtId="0" fontId="75" fillId="3" borderId="0" xfId="0" applyFont="1" applyFill="1" applyAlignment="1">
      <alignment horizontal="left" vertical="top"/>
    </xf>
    <xf numFmtId="0" fontId="76" fillId="18" borderId="83" xfId="0" applyFont="1" applyFill="1" applyBorder="1" applyAlignment="1">
      <alignment horizontal="center" vertical="center"/>
    </xf>
    <xf numFmtId="0" fontId="76" fillId="18" borderId="84" xfId="0" applyFont="1" applyFill="1" applyBorder="1" applyAlignment="1">
      <alignment horizontal="center" vertical="center"/>
    </xf>
    <xf numFmtId="0" fontId="72" fillId="0" borderId="10" xfId="0" applyFont="1" applyBorder="1" applyAlignment="1">
      <alignment horizontal="center" vertical="top"/>
    </xf>
    <xf numFmtId="49" fontId="27" fillId="6" borderId="0" xfId="0" applyNumberFormat="1" applyFont="1" applyFill="1" applyAlignment="1">
      <alignment horizontal="center" vertical="center" wrapText="1"/>
    </xf>
    <xf numFmtId="0" fontId="51" fillId="3" borderId="67" xfId="0" applyFont="1" applyFill="1" applyBorder="1" applyAlignment="1">
      <alignment horizontal="center" vertical="center" wrapText="1"/>
    </xf>
    <xf numFmtId="0" fontId="51" fillId="3" borderId="68" xfId="0" applyFont="1" applyFill="1" applyBorder="1" applyAlignment="1">
      <alignment horizontal="center" vertical="center" wrapText="1"/>
    </xf>
    <xf numFmtId="0" fontId="51" fillId="3" borderId="69" xfId="0" applyFont="1" applyFill="1" applyBorder="1" applyAlignment="1">
      <alignment horizontal="center" vertical="center" wrapText="1"/>
    </xf>
    <xf numFmtId="0" fontId="52" fillId="6" borderId="77" xfId="0" applyFont="1" applyFill="1" applyBorder="1" applyAlignment="1">
      <alignment horizontal="center" vertical="center"/>
    </xf>
    <xf numFmtId="0" fontId="52" fillId="6" borderId="78" xfId="0" applyFont="1" applyFill="1" applyBorder="1" applyAlignment="1">
      <alignment horizontal="center" vertical="center"/>
    </xf>
    <xf numFmtId="0" fontId="52" fillId="6" borderId="79" xfId="0" applyFont="1" applyFill="1" applyBorder="1" applyAlignment="1">
      <alignment horizontal="center" vertical="center"/>
    </xf>
    <xf numFmtId="0" fontId="0" fillId="3" borderId="0" xfId="0" quotePrefix="1" applyFill="1" applyAlignment="1">
      <alignment horizontal="left" vertical="top" wrapText="1"/>
    </xf>
    <xf numFmtId="0" fontId="0" fillId="3" borderId="0" xfId="0" quotePrefix="1" applyFill="1" applyAlignment="1">
      <alignment horizontal="left" vertical="top"/>
    </xf>
    <xf numFmtId="0" fontId="28" fillId="9" borderId="6" xfId="0" applyFont="1" applyFill="1" applyBorder="1" applyAlignment="1">
      <alignment horizontal="center" vertical="center" wrapText="1"/>
    </xf>
    <xf numFmtId="167" fontId="21" fillId="13" borderId="0" xfId="0" applyNumberFormat="1" applyFont="1" applyFill="1" applyAlignment="1">
      <alignment horizontal="center" vertical="center"/>
    </xf>
    <xf numFmtId="0" fontId="21" fillId="13" borderId="0" xfId="0" applyFont="1" applyFill="1" applyAlignment="1">
      <alignment horizontal="center" vertical="center" wrapText="1"/>
    </xf>
    <xf numFmtId="0" fontId="42" fillId="15" borderId="0" xfId="0" applyFont="1" applyFill="1" applyAlignment="1">
      <alignment horizontal="left" vertical="center"/>
    </xf>
    <xf numFmtId="0" fontId="43" fillId="3" borderId="5" xfId="0" applyFont="1" applyFill="1" applyBorder="1" applyAlignment="1">
      <alignment horizontal="center" vertical="top"/>
    </xf>
  </cellXfs>
  <cellStyles count="30">
    <cellStyle name="Comma" xfId="1" builtinId="3"/>
    <cellStyle name="Comma 2" xfId="2" xr:uid="{00000000-0005-0000-0000-000001000000}"/>
    <cellStyle name="Comma 2 2" xfId="15" xr:uid="{00000000-0005-0000-0000-000002000000}"/>
    <cellStyle name="Comma 3" xfId="6" xr:uid="{00000000-0005-0000-0000-000003000000}"/>
    <cellStyle name="Comma 4" xfId="8" xr:uid="{00000000-0005-0000-0000-000004000000}"/>
    <cellStyle name="Comma 5" xfId="26" xr:uid="{00000000-0005-0000-0000-000005000000}"/>
    <cellStyle name="Currency 2" xfId="11" xr:uid="{00000000-0005-0000-0000-000006000000}"/>
    <cellStyle name="Hyperlink" xfId="28" builtinId="8"/>
    <cellStyle name="Normal" xfId="0" builtinId="0"/>
    <cellStyle name="Normal 10" xfId="23" xr:uid="{00000000-0005-0000-0000-000008000000}"/>
    <cellStyle name="Normal 11" xfId="24" xr:uid="{00000000-0005-0000-0000-000009000000}"/>
    <cellStyle name="Normal 12" xfId="27" xr:uid="{378E11E0-246F-4898-AD37-9EF48931391F}"/>
    <cellStyle name="Normal 2" xfId="3" xr:uid="{00000000-0005-0000-0000-00000A000000}"/>
    <cellStyle name="Normal 2 2" xfId="25" xr:uid="{00000000-0005-0000-0000-00000B000000}"/>
    <cellStyle name="Normal 3" xfId="4" xr:uid="{00000000-0005-0000-0000-00000C000000}"/>
    <cellStyle name="Normal 3 2" xfId="16" xr:uid="{00000000-0005-0000-0000-00000D000000}"/>
    <cellStyle name="Normal 4" xfId="5" xr:uid="{00000000-0005-0000-0000-00000E000000}"/>
    <cellStyle name="Normal 4 2" xfId="17" xr:uid="{00000000-0005-0000-0000-00000F000000}"/>
    <cellStyle name="Normal 5" xfId="7" xr:uid="{00000000-0005-0000-0000-000010000000}"/>
    <cellStyle name="Normal 5 2" xfId="18" xr:uid="{00000000-0005-0000-0000-000011000000}"/>
    <cellStyle name="Normal 6" xfId="9" xr:uid="{00000000-0005-0000-0000-000012000000}"/>
    <cellStyle name="Normal 6 2" xfId="10" xr:uid="{00000000-0005-0000-0000-000013000000}"/>
    <cellStyle name="Normal 6 2 2" xfId="19" xr:uid="{00000000-0005-0000-0000-000014000000}"/>
    <cellStyle name="Normal 6 3" xfId="20" xr:uid="{00000000-0005-0000-0000-000015000000}"/>
    <cellStyle name="Normal 7" xfId="13" xr:uid="{00000000-0005-0000-0000-000016000000}"/>
    <cellStyle name="Normal 7 2" xfId="21" xr:uid="{00000000-0005-0000-0000-000017000000}"/>
    <cellStyle name="Normal 8" xfId="14" xr:uid="{00000000-0005-0000-0000-000018000000}"/>
    <cellStyle name="Normal 9" xfId="22" xr:uid="{00000000-0005-0000-0000-000019000000}"/>
    <cellStyle name="Percent" xfId="29" builtinId="5"/>
    <cellStyle name="Percent 2" xfId="12" xr:uid="{00000000-0005-0000-0000-00001A000000}"/>
  </cellStyles>
  <dxfs count="2">
    <dxf>
      <font>
        <color rgb="FF006100"/>
      </font>
      <fill>
        <patternFill>
          <bgColor rgb="FFC6EFCE"/>
        </patternFill>
      </fill>
    </dxf>
    <dxf>
      <font>
        <color rgb="FF006100"/>
      </font>
      <fill>
        <patternFill>
          <bgColor rgb="FFC6EFCE"/>
        </patternFill>
      </fill>
    </dxf>
  </dxfs>
  <tableStyles count="0" defaultTableStyle="TableStyleMedium9" defaultPivotStyle="PivotStyleLight16"/>
  <colors>
    <mruColors>
      <color rgb="FFE2F7E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9.xml.rels><?xml version="1.0" encoding="UTF-8" standalone="yes"?>
<Relationships xmlns="http://schemas.openxmlformats.org/package/2006/relationships"><Relationship Id="rId1" Type="http://schemas.openxmlformats.org/officeDocument/2006/relationships/hyperlink" Target="https://library.fangraphs.com/getting-started/"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akilanowski@gmail.com" TargetMode="External"/><Relationship Id="rId13" Type="http://schemas.openxmlformats.org/officeDocument/2006/relationships/hyperlink" Target="mailto:Rustygate300@aol.com" TargetMode="External"/><Relationship Id="rId3" Type="http://schemas.openxmlformats.org/officeDocument/2006/relationships/hyperlink" Target="mailto:diehard23@hotmail.com" TargetMode="External"/><Relationship Id="rId7" Type="http://schemas.openxmlformats.org/officeDocument/2006/relationships/hyperlink" Target="mailto:Patrick.Neal@uvm.edu" TargetMode="External"/><Relationship Id="rId12" Type="http://schemas.openxmlformats.org/officeDocument/2006/relationships/hyperlink" Target="mailto:Gunst5368@yahoo.com" TargetMode="External"/><Relationship Id="rId17" Type="http://schemas.openxmlformats.org/officeDocument/2006/relationships/hyperlink" Target="mailto:casaletto@yahoo.com" TargetMode="External"/><Relationship Id="rId2" Type="http://schemas.openxmlformats.org/officeDocument/2006/relationships/hyperlink" Target="mailto:pbergovoy@gmail.com" TargetMode="External"/><Relationship Id="rId16" Type="http://schemas.openxmlformats.org/officeDocument/2006/relationships/hyperlink" Target="mailto:yasky1234@gmail.com" TargetMode="External"/><Relationship Id="rId1" Type="http://schemas.openxmlformats.org/officeDocument/2006/relationships/hyperlink" Target="mailto:geoffcooper3000@gmail.com" TargetMode="External"/><Relationship Id="rId6" Type="http://schemas.openxmlformats.org/officeDocument/2006/relationships/hyperlink" Target="mailto:stevedeo@yahoo.com" TargetMode="External"/><Relationship Id="rId11" Type="http://schemas.openxmlformats.org/officeDocument/2006/relationships/hyperlink" Target="mailto:DohertyBart1129@yahoo.com" TargetMode="External"/><Relationship Id="rId5" Type="http://schemas.openxmlformats.org/officeDocument/2006/relationships/hyperlink" Target="mailto:Shane.beecraft@gmail.com" TargetMode="External"/><Relationship Id="rId15" Type="http://schemas.openxmlformats.org/officeDocument/2006/relationships/hyperlink" Target="mailto:zauskycop@aol.com" TargetMode="External"/><Relationship Id="rId10" Type="http://schemas.openxmlformats.org/officeDocument/2006/relationships/hyperlink" Target="mailto:NickBattaglia63@yahoo.com" TargetMode="External"/><Relationship Id="rId4" Type="http://schemas.openxmlformats.org/officeDocument/2006/relationships/hyperlink" Target="mailto:newvoh@gmail.com" TargetMode="External"/><Relationship Id="rId9" Type="http://schemas.openxmlformats.org/officeDocument/2006/relationships/hyperlink" Target="mailto:d.roccasecca@yahoo.com" TargetMode="External"/><Relationship Id="rId14" Type="http://schemas.openxmlformats.org/officeDocument/2006/relationships/hyperlink" Target="mailto:sinissippikid@gmail.com"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I1995"/>
  <sheetViews>
    <sheetView tabSelected="1" zoomScaleNormal="100" zoomScaleSheetLayoutView="75" workbookViewId="0">
      <pane xSplit="13" ySplit="1" topLeftCell="N2" activePane="bottomRight" state="frozen"/>
      <selection pane="topRight" activeCell="N1" sqref="N1"/>
      <selection pane="bottomLeft" activeCell="A2" sqref="A2"/>
      <selection pane="bottomRight" activeCell="H22" sqref="H22"/>
    </sheetView>
  </sheetViews>
  <sheetFormatPr baseColWidth="10" defaultColWidth="9.1640625" defaultRowHeight="13" customHeight="1"/>
  <cols>
    <col min="1" max="1" width="7.5" style="413" customWidth="1"/>
    <col min="2" max="2" width="6.6640625" style="413" customWidth="1"/>
    <col min="3" max="4" width="7.1640625" style="413" customWidth="1"/>
    <col min="5" max="5" width="6.33203125" style="413" customWidth="1"/>
    <col min="6" max="6" width="5.1640625" style="413" customWidth="1"/>
    <col min="7" max="7" width="3.5" style="418" customWidth="1"/>
    <col min="8" max="8" width="14.5" style="411" customWidth="1"/>
    <col min="9" max="9" width="10.83203125" style="411" customWidth="1"/>
    <col min="10" max="10" width="3.83203125" style="413" customWidth="1"/>
    <col min="11" max="11" width="3.6640625" style="418" customWidth="1"/>
    <col min="12" max="12" width="2.5" style="418" customWidth="1"/>
    <col min="13" max="13" width="2.83203125" style="419" customWidth="1"/>
    <col min="14" max="14" width="3.83203125" style="420" customWidth="1"/>
    <col min="15" max="15" width="3.83203125" style="418" customWidth="1"/>
    <col min="16" max="16" width="4.1640625" style="418" customWidth="1"/>
    <col min="17" max="17" width="4.83203125" style="418" customWidth="1"/>
    <col min="18" max="19" width="3.83203125" style="418" customWidth="1"/>
    <col min="20" max="20" width="5.6640625" style="418" customWidth="1"/>
    <col min="21" max="21" width="5.83203125" style="418" customWidth="1"/>
    <col min="22" max="22" width="5.5" style="418" customWidth="1"/>
    <col min="23" max="23" width="6.6640625" style="418" customWidth="1"/>
    <col min="24" max="24" width="6.33203125" style="418" customWidth="1"/>
    <col min="25" max="25" width="6.5" style="419" customWidth="1"/>
    <col min="26" max="26" width="4.83203125" style="427" customWidth="1"/>
    <col min="27" max="28" width="5.1640625" style="421" customWidth="1"/>
    <col min="29" max="44" width="4.83203125" style="421" customWidth="1"/>
    <col min="45" max="48" width="4.83203125" style="466" customWidth="1"/>
    <col min="49" max="49" width="5.1640625" style="466" customWidth="1"/>
    <col min="50" max="50" width="4.83203125" style="466" customWidth="1"/>
    <col min="51" max="51" width="4.83203125" style="425" customWidth="1"/>
    <col min="52" max="55" width="4.83203125" style="466" customWidth="1"/>
    <col min="56" max="62" width="4.83203125" style="424" customWidth="1"/>
    <col min="63" max="70" width="4.83203125" style="425" customWidth="1"/>
    <col min="71" max="71" width="4.83203125" style="426" customWidth="1"/>
    <col min="72" max="73" width="4.33203125" style="430" customWidth="1"/>
    <col min="74" max="74" width="4.33203125" style="473" customWidth="1"/>
    <col min="75" max="77" width="4.33203125" style="430" customWidth="1"/>
    <col min="78" max="79" width="4.6640625" style="430" customWidth="1"/>
    <col min="80" max="80" width="4.6640625" style="473" customWidth="1"/>
    <col min="81" max="83" width="4.1640625" style="430" customWidth="1"/>
    <col min="84" max="84" width="4.1640625" style="473" customWidth="1"/>
    <col min="85" max="87" width="4.1640625" style="430" customWidth="1"/>
    <col min="88" max="88" width="4.1640625" style="473" customWidth="1"/>
    <col min="89" max="91" width="4.1640625" style="430" customWidth="1"/>
    <col min="92" max="92" width="4.1640625" style="473" customWidth="1"/>
    <col min="93" max="95" width="4.1640625" style="430" customWidth="1"/>
    <col min="96" max="96" width="4.1640625" style="473" customWidth="1"/>
    <col min="97" max="97" width="4.1640625" style="427" customWidth="1"/>
    <col min="98" max="98" width="4.1640625" style="421" customWidth="1"/>
    <col min="99" max="100" width="4.1640625" style="429" customWidth="1"/>
    <col min="101" max="101" width="4.1640625" style="428" customWidth="1"/>
    <col min="102" max="102" width="4.1640625" style="427" customWidth="1"/>
    <col min="103" max="103" width="4.1640625" style="421" customWidth="1"/>
    <col min="104" max="105" width="4.1640625" style="429" customWidth="1"/>
    <col min="106" max="106" width="4.1640625" style="428" customWidth="1"/>
    <col min="107" max="107" width="4.1640625" style="427" customWidth="1"/>
    <col min="108" max="108" width="4.1640625" style="421" customWidth="1"/>
    <col min="109" max="110" width="4.1640625" style="429" customWidth="1"/>
    <col min="111" max="111" width="4.1640625" style="428" customWidth="1"/>
    <col min="112" max="112" width="4.5" style="430" customWidth="1"/>
    <col min="113" max="113" width="5.1640625" style="426" customWidth="1"/>
    <col min="114" max="115" width="4.1640625" style="421" customWidth="1"/>
    <col min="116" max="119" width="3.33203125" style="421" customWidth="1"/>
    <col min="120" max="120" width="6.33203125" style="421" customWidth="1"/>
    <col min="121" max="122" width="5.6640625" style="421" customWidth="1"/>
    <col min="123" max="123" width="5" style="421" customWidth="1"/>
    <col min="124" max="124" width="5.1640625" style="421" customWidth="1"/>
    <col min="125" max="128" width="4.6640625" style="421" customWidth="1"/>
    <col min="129" max="132" width="3.5" style="421" customWidth="1"/>
    <col min="133" max="133" width="5" style="421" customWidth="1"/>
    <col min="134" max="136" width="4.5" style="425" customWidth="1"/>
    <col min="137" max="137" width="4.6640625" style="425" customWidth="1"/>
    <col min="138" max="138" width="5" style="431" customWidth="1"/>
    <col min="139" max="139" width="6" style="425" customWidth="1"/>
    <col min="140" max="140" width="5.6640625" style="424" customWidth="1"/>
    <col min="141" max="141" width="5.33203125" style="424" customWidth="1"/>
    <col min="142" max="142" width="4.5" style="466" customWidth="1"/>
    <col min="143" max="144" width="4.6640625" style="466" customWidth="1"/>
    <col min="145" max="145" width="5.1640625" style="466" customWidth="1"/>
    <col min="146" max="146" width="4.6640625" style="466" customWidth="1"/>
    <col min="147" max="147" width="5.33203125" style="466" customWidth="1"/>
    <col min="148" max="148" width="5.33203125" style="425" customWidth="1"/>
    <col min="149" max="149" width="5.5" style="431" customWidth="1"/>
    <col min="150" max="152" width="4.83203125" style="431" customWidth="1"/>
    <col min="153" max="153" width="5.1640625" style="431" customWidth="1"/>
    <col min="154" max="154" width="5.33203125" style="426" customWidth="1"/>
    <col min="155" max="155" width="4.1640625" style="410" customWidth="1"/>
    <col min="156" max="160" width="9.1640625" style="411"/>
    <col min="161" max="162" width="13.5" style="411" customWidth="1"/>
    <col min="163" max="193" width="2.83203125" style="411" customWidth="1"/>
    <col min="194" max="16384" width="9.1640625" style="411"/>
  </cols>
  <sheetData>
    <row r="1" spans="1:269" s="381" customFormat="1" ht="43" customHeight="1" thickBot="1">
      <c r="A1" s="350" t="s">
        <v>4574</v>
      </c>
      <c r="B1" s="351" t="s">
        <v>3682</v>
      </c>
      <c r="C1" s="351" t="s">
        <v>3930</v>
      </c>
      <c r="D1" s="351" t="s">
        <v>3681</v>
      </c>
      <c r="E1" s="352" t="s">
        <v>1960</v>
      </c>
      <c r="F1" s="352" t="s">
        <v>1959</v>
      </c>
      <c r="G1" s="353" t="s">
        <v>3144</v>
      </c>
      <c r="H1" s="354" t="s">
        <v>92</v>
      </c>
      <c r="I1" s="355" t="s">
        <v>93</v>
      </c>
      <c r="J1" s="356" t="s">
        <v>228</v>
      </c>
      <c r="K1" s="357" t="s">
        <v>94</v>
      </c>
      <c r="L1" s="357" t="s">
        <v>2543</v>
      </c>
      <c r="M1" s="358" t="s">
        <v>2544</v>
      </c>
      <c r="N1" s="359" t="s">
        <v>1996</v>
      </c>
      <c r="O1" s="360" t="s">
        <v>1997</v>
      </c>
      <c r="P1" s="360" t="s">
        <v>2603</v>
      </c>
      <c r="Q1" s="360" t="s">
        <v>1993</v>
      </c>
      <c r="R1" s="360" t="s">
        <v>1994</v>
      </c>
      <c r="S1" s="360" t="s">
        <v>1995</v>
      </c>
      <c r="T1" s="360" t="s">
        <v>2000</v>
      </c>
      <c r="U1" s="360" t="s">
        <v>2001</v>
      </c>
      <c r="V1" s="360" t="s">
        <v>2708</v>
      </c>
      <c r="W1" s="360" t="s">
        <v>1999</v>
      </c>
      <c r="X1" s="360" t="s">
        <v>4575</v>
      </c>
      <c r="Y1" s="361" t="s">
        <v>4576</v>
      </c>
      <c r="Z1" s="362" t="s">
        <v>1597</v>
      </c>
      <c r="AA1" s="363" t="s">
        <v>95</v>
      </c>
      <c r="AB1" s="363" t="s">
        <v>2545</v>
      </c>
      <c r="AC1" s="363" t="s">
        <v>2546</v>
      </c>
      <c r="AD1" s="363" t="s">
        <v>97</v>
      </c>
      <c r="AE1" s="363" t="s">
        <v>98</v>
      </c>
      <c r="AF1" s="363" t="s">
        <v>99</v>
      </c>
      <c r="AG1" s="363" t="s">
        <v>882</v>
      </c>
      <c r="AH1" s="363" t="s">
        <v>837</v>
      </c>
      <c r="AI1" s="363" t="s">
        <v>2547</v>
      </c>
      <c r="AJ1" s="363" t="s">
        <v>879</v>
      </c>
      <c r="AK1" s="363" t="s">
        <v>2815</v>
      </c>
      <c r="AL1" s="363" t="s">
        <v>2548</v>
      </c>
      <c r="AM1" s="363" t="s">
        <v>2549</v>
      </c>
      <c r="AN1" s="363" t="s">
        <v>2550</v>
      </c>
      <c r="AO1" s="363" t="s">
        <v>2602</v>
      </c>
      <c r="AP1" s="363" t="s">
        <v>480</v>
      </c>
      <c r="AQ1" s="363" t="s">
        <v>2551</v>
      </c>
      <c r="AR1" s="363" t="s">
        <v>2552</v>
      </c>
      <c r="AS1" s="364" t="s">
        <v>3625</v>
      </c>
      <c r="AT1" s="364" t="s">
        <v>3626</v>
      </c>
      <c r="AU1" s="364" t="s">
        <v>3627</v>
      </c>
      <c r="AV1" s="364" t="s">
        <v>3841</v>
      </c>
      <c r="AW1" s="364" t="s">
        <v>3628</v>
      </c>
      <c r="AX1" s="364" t="s">
        <v>3659</v>
      </c>
      <c r="AY1" s="365" t="s">
        <v>3842</v>
      </c>
      <c r="AZ1" s="364" t="s">
        <v>3624</v>
      </c>
      <c r="BA1" s="364" t="s">
        <v>2571</v>
      </c>
      <c r="BB1" s="364" t="s">
        <v>2819</v>
      </c>
      <c r="BC1" s="364" t="s">
        <v>2820</v>
      </c>
      <c r="BD1" s="366" t="s">
        <v>2555</v>
      </c>
      <c r="BE1" s="366" t="s">
        <v>2556</v>
      </c>
      <c r="BF1" s="366" t="s">
        <v>880</v>
      </c>
      <c r="BG1" s="366" t="s">
        <v>881</v>
      </c>
      <c r="BH1" s="366" t="s">
        <v>1598</v>
      </c>
      <c r="BI1" s="366" t="s">
        <v>2557</v>
      </c>
      <c r="BJ1" s="366" t="s">
        <v>2558</v>
      </c>
      <c r="BK1" s="365" t="s">
        <v>3843</v>
      </c>
      <c r="BL1" s="365" t="s">
        <v>3844</v>
      </c>
      <c r="BM1" s="365" t="s">
        <v>3845</v>
      </c>
      <c r="BN1" s="365" t="s">
        <v>2559</v>
      </c>
      <c r="BO1" s="365" t="s">
        <v>2709</v>
      </c>
      <c r="BP1" s="365" t="s">
        <v>2560</v>
      </c>
      <c r="BQ1" s="365" t="s">
        <v>3846</v>
      </c>
      <c r="BR1" s="365" t="s">
        <v>2561</v>
      </c>
      <c r="BS1" s="367" t="s">
        <v>2563</v>
      </c>
      <c r="BT1" s="368" t="s">
        <v>3595</v>
      </c>
      <c r="BU1" s="369" t="s">
        <v>3596</v>
      </c>
      <c r="BV1" s="370" t="s">
        <v>3597</v>
      </c>
      <c r="BW1" s="368" t="s">
        <v>3598</v>
      </c>
      <c r="BX1" s="368" t="s">
        <v>3599</v>
      </c>
      <c r="BY1" s="368" t="s">
        <v>3858</v>
      </c>
      <c r="BZ1" s="368" t="s">
        <v>3875</v>
      </c>
      <c r="CA1" s="369" t="s">
        <v>3876</v>
      </c>
      <c r="CB1" s="370" t="s">
        <v>3877</v>
      </c>
      <c r="CC1" s="368" t="s">
        <v>3601</v>
      </c>
      <c r="CD1" s="369" t="s">
        <v>3602</v>
      </c>
      <c r="CE1" s="371" t="s">
        <v>3859</v>
      </c>
      <c r="CF1" s="370" t="s">
        <v>3860</v>
      </c>
      <c r="CG1" s="368" t="s">
        <v>3604</v>
      </c>
      <c r="CH1" s="369" t="s">
        <v>3605</v>
      </c>
      <c r="CI1" s="371" t="s">
        <v>3861</v>
      </c>
      <c r="CJ1" s="370" t="s">
        <v>3862</v>
      </c>
      <c r="CK1" s="368" t="s">
        <v>3607</v>
      </c>
      <c r="CL1" s="369" t="s">
        <v>3608</v>
      </c>
      <c r="CM1" s="371" t="s">
        <v>3863</v>
      </c>
      <c r="CN1" s="370" t="s">
        <v>3864</v>
      </c>
      <c r="CO1" s="368" t="s">
        <v>3610</v>
      </c>
      <c r="CP1" s="369" t="s">
        <v>3611</v>
      </c>
      <c r="CQ1" s="371" t="s">
        <v>3865</v>
      </c>
      <c r="CR1" s="370" t="s">
        <v>3866</v>
      </c>
      <c r="CS1" s="368" t="s">
        <v>3613</v>
      </c>
      <c r="CT1" s="369" t="s">
        <v>3614</v>
      </c>
      <c r="CU1" s="371" t="s">
        <v>3867</v>
      </c>
      <c r="CV1" s="371" t="s">
        <v>3868</v>
      </c>
      <c r="CW1" s="370" t="s">
        <v>3869</v>
      </c>
      <c r="CX1" s="368" t="s">
        <v>3616</v>
      </c>
      <c r="CY1" s="369" t="s">
        <v>3617</v>
      </c>
      <c r="CZ1" s="371" t="s">
        <v>3870</v>
      </c>
      <c r="DA1" s="371" t="s">
        <v>3871</v>
      </c>
      <c r="DB1" s="370" t="s">
        <v>3872</v>
      </c>
      <c r="DC1" s="368" t="s">
        <v>3619</v>
      </c>
      <c r="DD1" s="369" t="s">
        <v>3620</v>
      </c>
      <c r="DE1" s="371" t="s">
        <v>3621</v>
      </c>
      <c r="DF1" s="371" t="s">
        <v>3873</v>
      </c>
      <c r="DG1" s="370" t="s">
        <v>3874</v>
      </c>
      <c r="DH1" s="372" t="s">
        <v>3622</v>
      </c>
      <c r="DI1" s="373" t="s">
        <v>2562</v>
      </c>
      <c r="DJ1" s="374" t="s">
        <v>1597</v>
      </c>
      <c r="DK1" s="374" t="s">
        <v>883</v>
      </c>
      <c r="DL1" s="374" t="s">
        <v>2566</v>
      </c>
      <c r="DM1" s="374" t="s">
        <v>2564</v>
      </c>
      <c r="DN1" s="374" t="s">
        <v>46</v>
      </c>
      <c r="DO1" s="374" t="s">
        <v>2565</v>
      </c>
      <c r="DP1" s="374" t="s">
        <v>96</v>
      </c>
      <c r="DQ1" s="374" t="s">
        <v>3658</v>
      </c>
      <c r="DR1" s="374" t="s">
        <v>3832</v>
      </c>
      <c r="DS1" s="374" t="s">
        <v>2567</v>
      </c>
      <c r="DT1" s="374" t="s">
        <v>2546</v>
      </c>
      <c r="DU1" s="374" t="s">
        <v>837</v>
      </c>
      <c r="DV1" s="374" t="s">
        <v>2568</v>
      </c>
      <c r="DW1" s="374" t="s">
        <v>882</v>
      </c>
      <c r="DX1" s="374" t="s">
        <v>2548</v>
      </c>
      <c r="DY1" s="374" t="s">
        <v>2549</v>
      </c>
      <c r="DZ1" s="374" t="s">
        <v>2602</v>
      </c>
      <c r="EA1" s="374" t="s">
        <v>2569</v>
      </c>
      <c r="EB1" s="374" t="s">
        <v>2570</v>
      </c>
      <c r="EC1" s="374" t="s">
        <v>2550</v>
      </c>
      <c r="ED1" s="375" t="s">
        <v>1379</v>
      </c>
      <c r="EE1" s="375" t="s">
        <v>2164</v>
      </c>
      <c r="EF1" s="375" t="s">
        <v>1957</v>
      </c>
      <c r="EG1" s="375" t="s">
        <v>3838</v>
      </c>
      <c r="EH1" s="376" t="s">
        <v>878</v>
      </c>
      <c r="EI1" s="375" t="s">
        <v>3839</v>
      </c>
      <c r="EJ1" s="377" t="s">
        <v>1956</v>
      </c>
      <c r="EK1" s="377" t="s">
        <v>2555</v>
      </c>
      <c r="EL1" s="378" t="s">
        <v>2571</v>
      </c>
      <c r="EM1" s="378" t="s">
        <v>2819</v>
      </c>
      <c r="EN1" s="378" t="s">
        <v>2820</v>
      </c>
      <c r="EO1" s="378" t="s">
        <v>2817</v>
      </c>
      <c r="EP1" s="378" t="s">
        <v>2818</v>
      </c>
      <c r="EQ1" s="378" t="s">
        <v>3623</v>
      </c>
      <c r="ER1" s="375" t="s">
        <v>2709</v>
      </c>
      <c r="ES1" s="376" t="s">
        <v>2572</v>
      </c>
      <c r="ET1" s="376" t="s">
        <v>2573</v>
      </c>
      <c r="EU1" s="376" t="s">
        <v>2574</v>
      </c>
      <c r="EV1" s="376" t="s">
        <v>2165</v>
      </c>
      <c r="EW1" s="376" t="s">
        <v>2575</v>
      </c>
      <c r="EX1" s="379" t="s">
        <v>2576</v>
      </c>
      <c r="EY1" s="380"/>
    </row>
    <row r="2" spans="1:269" s="412" customFormat="1" ht="13" customHeight="1">
      <c r="A2" s="382" t="s">
        <v>555</v>
      </c>
      <c r="B2" s="383"/>
      <c r="C2" s="384"/>
      <c r="D2" s="384"/>
      <c r="E2" s="382" cm="1">
        <f t="array" ref="E2">SUMPRODUCT(--($A3:$A$2513=A2),--(K3:$K$2513&gt;0))</f>
        <v>40</v>
      </c>
      <c r="F2" s="382"/>
      <c r="G2" s="382"/>
      <c r="H2" s="385" t="s">
        <v>4210</v>
      </c>
      <c r="I2" s="386"/>
      <c r="J2" s="387"/>
      <c r="K2" s="388">
        <v>0</v>
      </c>
      <c r="L2" s="388"/>
      <c r="M2" s="389"/>
      <c r="N2" s="390"/>
      <c r="O2" s="388"/>
      <c r="P2" s="388"/>
      <c r="Q2" s="388"/>
      <c r="R2" s="388"/>
      <c r="S2" s="388"/>
      <c r="T2" s="388"/>
      <c r="U2" s="388"/>
      <c r="V2" s="388"/>
      <c r="W2" s="388"/>
      <c r="X2" s="388"/>
      <c r="Y2" s="389"/>
      <c r="Z2" s="391" cm="1">
        <f t="array" ref="Z2">SUMPRODUCT(--($A3:$A$2498=$A2),--(Z3:Z$2498))</f>
        <v>2388</v>
      </c>
      <c r="AA2" s="391" cm="1">
        <f t="array" ref="AA2">SUMPRODUCT(--($A3:$A$2498=$A2),--(AA3:AA$2498))</f>
        <v>9500</v>
      </c>
      <c r="AB2" s="391" cm="1">
        <f t="array" ref="AB2">SUMPRODUCT(--($A3:$A$2498=$A2),--(AB3:AB$2498))</f>
        <v>8472</v>
      </c>
      <c r="AC2" s="391" cm="1">
        <f t="array" ref="AC2">SUMPRODUCT(--($A3:$A$2498=$A2),--(AC3:AC$2498))</f>
        <v>2145</v>
      </c>
      <c r="AD2" s="391" cm="1">
        <f t="array" ref="AD2">SUMPRODUCT(--($A3:$A$2498=$A2),--(AD3:AD$2498))</f>
        <v>1256</v>
      </c>
      <c r="AE2" s="391" cm="1">
        <f t="array" ref="AE2">SUMPRODUCT(--($A3:$A$2498=$A2),--(AE3:AE$2498))</f>
        <v>466</v>
      </c>
      <c r="AF2" s="391" cm="1">
        <f t="array" ref="AF2">SUMPRODUCT(--($A3:$A$2498=$A2),--(AF3:AF$2498))</f>
        <v>38</v>
      </c>
      <c r="AG2" s="391" cm="1">
        <f t="array" ref="AG2">SUMPRODUCT(--($A3:$A$2498=$A2),--(AG3:AG$2498))</f>
        <v>385</v>
      </c>
      <c r="AH2" s="391" cm="1">
        <f t="array" ref="AH2">SUMPRODUCT(--($A3:$A$2498=$A2),--(AH3:AH$2498))</f>
        <v>1267</v>
      </c>
      <c r="AI2" s="391" cm="1">
        <f t="array" ref="AI2">SUMPRODUCT(--($A3:$A$2498=$A2),--(AI3:AI$2498))</f>
        <v>1208</v>
      </c>
      <c r="AJ2" s="391" cm="1">
        <f t="array" ref="AJ2">SUMPRODUCT(--($A3:$A$2498=$A2),--(AJ3:AJ$2498))</f>
        <v>237</v>
      </c>
      <c r="AK2" s="391" cm="1">
        <f t="array" ref="AK2">SUMPRODUCT(--($A3:$A$2498=$A2),--(AK3:AK$2498))</f>
        <v>60</v>
      </c>
      <c r="AL2" s="391" cm="1">
        <f t="array" ref="AL2">SUMPRODUCT(--($A3:$A$2498=$A2),--(AL3:AL$2498))</f>
        <v>831</v>
      </c>
      <c r="AM2" s="391" cm="1">
        <f t="array" ref="AM2">SUMPRODUCT(--($A3:$A$2498=$A2),--(AM3:AM$2498))</f>
        <v>45</v>
      </c>
      <c r="AN2" s="391" cm="1">
        <f t="array" ref="AN2">SUMPRODUCT(--($A3:$A$2498=$A2),--(AN3:AN$2498))</f>
        <v>2138</v>
      </c>
      <c r="AO2" s="391" cm="1">
        <f t="array" ref="AO2">SUMPRODUCT(--($A3:$A$2498=$A2),--(AO3:AO$2498))</f>
        <v>106</v>
      </c>
      <c r="AP2" s="391" cm="1">
        <f t="array" ref="AP2">SUMPRODUCT(--($A3:$A$2498=$A2),--(AP3:AP$2498))</f>
        <v>67</v>
      </c>
      <c r="AQ2" s="391" cm="1">
        <f t="array" ref="AQ2">SUMPRODUCT(--($A3:$A$2498=$A2),--(AQ3:AQ$2498))</f>
        <v>22</v>
      </c>
      <c r="AR2" s="391" cm="1">
        <f t="array" ref="AR2">SUMPRODUCT(--($A3:$A$2498=$A2),--(AR3:AR$2498))</f>
        <v>140</v>
      </c>
      <c r="AS2" s="392"/>
      <c r="AT2" s="392"/>
      <c r="AU2" s="392"/>
      <c r="AV2" s="392"/>
      <c r="AW2" s="392"/>
      <c r="AX2" s="392"/>
      <c r="AY2" s="393"/>
      <c r="AZ2" s="392"/>
      <c r="BA2" s="392"/>
      <c r="BB2" s="392"/>
      <c r="BC2" s="392"/>
      <c r="BD2" s="394"/>
      <c r="BE2" s="394">
        <f>AC2/AB2</f>
        <v>0.25318696883852693</v>
      </c>
      <c r="BF2" s="394">
        <f>(AC2+AL2+AM2+AO2)/(AA2-AP2-AQ2)</f>
        <v>0.33227074699819359</v>
      </c>
      <c r="BG2" s="394">
        <f>((AC2-AE2-AF2-AG2)+(AE2*2)+(AF2*3)+(AG2*4))/AB2</f>
        <v>0.45349386213408877</v>
      </c>
      <c r="BH2" s="394">
        <f>BF2+BG2</f>
        <v>0.7857646091322823</v>
      </c>
      <c r="BI2" s="394">
        <f>BG2+BH2</f>
        <v>1.239258471266371</v>
      </c>
      <c r="BJ2" s="394"/>
      <c r="BK2" s="393"/>
      <c r="BL2" s="393"/>
      <c r="BM2" s="393"/>
      <c r="BN2" s="393"/>
      <c r="BO2" s="393"/>
      <c r="BP2" s="391" cm="1">
        <f t="array" ref="BP2">SUMPRODUCT(--($A3:$A$2498=$A2),--(BP3:BP$2498))</f>
        <v>18.974874828010773</v>
      </c>
      <c r="BQ2" s="393"/>
      <c r="BR2" s="395" cm="1">
        <f t="array" ref="BR2">SUMPRODUCT(--($A3:$A$2498=$A2),--(BR3:BR$2498))</f>
        <v>199.78901163888929</v>
      </c>
      <c r="BS2" s="396" cm="1">
        <f t="array" ref="BS2">SUMPRODUCT(--($A3:$A$2498=$A2),--(BS3:BS$2498))</f>
        <v>52.003451892388675</v>
      </c>
      <c r="BT2" s="397"/>
      <c r="BU2" s="391"/>
      <c r="BV2" s="398"/>
      <c r="BW2" s="397"/>
      <c r="BX2" s="397"/>
      <c r="BY2" s="397"/>
      <c r="BZ2" s="397"/>
      <c r="CA2" s="391"/>
      <c r="CB2" s="398"/>
      <c r="CC2" s="397"/>
      <c r="CD2" s="391"/>
      <c r="CE2" s="399"/>
      <c r="CF2" s="398"/>
      <c r="CG2" s="397"/>
      <c r="CH2" s="391"/>
      <c r="CI2" s="399"/>
      <c r="CJ2" s="398"/>
      <c r="CK2" s="397"/>
      <c r="CL2" s="391"/>
      <c r="CM2" s="399"/>
      <c r="CN2" s="398"/>
      <c r="CO2" s="397"/>
      <c r="CP2" s="391"/>
      <c r="CQ2" s="399"/>
      <c r="CR2" s="398"/>
      <c r="CS2" s="400"/>
      <c r="CT2" s="401"/>
      <c r="CU2" s="402"/>
      <c r="CV2" s="402"/>
      <c r="CW2" s="403"/>
      <c r="CX2" s="400"/>
      <c r="CY2" s="401"/>
      <c r="CZ2" s="402"/>
      <c r="DA2" s="402"/>
      <c r="DB2" s="403"/>
      <c r="DC2" s="400"/>
      <c r="DD2" s="401"/>
      <c r="DE2" s="402"/>
      <c r="DF2" s="402"/>
      <c r="DG2" s="403"/>
      <c r="DH2" s="404" cm="1">
        <f t="array" ref="DH2">SUMPRODUCT(--($A3:$A$2498=$A2),--(DH3:DH$2498))</f>
        <v>27</v>
      </c>
      <c r="DI2" s="405" cm="1">
        <f t="array" ref="DI2">SUMPRODUCT(--($A3:$A$2498=$A2),--(DI3:DI$2498))</f>
        <v>-14.130859076976792</v>
      </c>
      <c r="DJ2" s="391" cm="1">
        <f t="array" ref="DJ2">SUMPRODUCT(--($A3:$A$2498=$A2),--(DJ3:DJ$2498))</f>
        <v>796</v>
      </c>
      <c r="DK2" s="391" cm="1">
        <f t="array" ref="DK2">SUMPRODUCT(--($A3:$A$2498=$A2),--(DK3:DK$2498))</f>
        <v>238</v>
      </c>
      <c r="DL2" s="391" cm="1">
        <f t="array" ref="DL2">SUMPRODUCT(--($A3:$A$2498=$A2),--(DL3:DL$2498))</f>
        <v>2</v>
      </c>
      <c r="DM2" s="391" cm="1">
        <f t="array" ref="DM2">SUMPRODUCT(--($A3:$A$2498=$A2),--(DM3:DM$2498))</f>
        <v>103</v>
      </c>
      <c r="DN2" s="391" cm="1">
        <f t="array" ref="DN2">SUMPRODUCT(--($A3:$A$2498=$A2),--(DN3:DN$2498))</f>
        <v>117</v>
      </c>
      <c r="DO2" s="391" cm="1">
        <f t="array" ref="DO2">SUMPRODUCT(--($A3:$A$2498=$A2),--(DO3:DO$2498))</f>
        <v>69</v>
      </c>
      <c r="DP2" s="391" cm="1">
        <f t="array" ref="DP2">SUMPRODUCT(--($A3:$A$2498=$A2),--(DP3:DP$2498))</f>
        <v>1903.1999999999998</v>
      </c>
      <c r="DQ2" s="391" cm="1">
        <f t="array" ref="DQ2">SUMPRODUCT(--($A3:$A$2498=$A2),--(DQ3:DQ$2498))</f>
        <v>1263.100003719328</v>
      </c>
      <c r="DR2" s="391" cm="1">
        <f t="array" ref="DR2">SUMPRODUCT(--($A3:$A$2498=$A2),--(DR3:DR$2498))</f>
        <v>637.99999523162762</v>
      </c>
      <c r="DS2" s="391" cm="1">
        <f t="array" ref="DS2">SUMPRODUCT(--($A3:$A$2498=$A2),--(DS3:DS$2498))</f>
        <v>8009</v>
      </c>
      <c r="DT2" s="391" cm="1">
        <f t="array" ref="DT2">SUMPRODUCT(--($A3:$A$2498=$A2),--(DT3:DT$2498))</f>
        <v>1727</v>
      </c>
      <c r="DU2" s="391" cm="1">
        <f t="array" ref="DU2">SUMPRODUCT(--($A3:$A$2498=$A2),--(DU3:DU$2498))</f>
        <v>812</v>
      </c>
      <c r="DV2" s="391" cm="1">
        <f t="array" ref="DV2">SUMPRODUCT(--($A3:$A$2498=$A2),--(DV3:DV$2498))</f>
        <v>739</v>
      </c>
      <c r="DW2" s="391" cm="1">
        <f t="array" ref="DW2">SUMPRODUCT(--($A3:$A$2498=$A2),--(DW3:DW$2498))</f>
        <v>210</v>
      </c>
      <c r="DX2" s="391" cm="1">
        <f t="array" ref="DX2">SUMPRODUCT(--($A3:$A$2498=$A2),--(DX3:DX$2498))</f>
        <v>646</v>
      </c>
      <c r="DY2" s="391" cm="1">
        <f t="array" ref="DY2">SUMPRODUCT(--($A3:$A$2498=$A2),--(DY3:DY$2498))</f>
        <v>18</v>
      </c>
      <c r="DZ2" s="391" cm="1">
        <f t="array" ref="DZ2">SUMPRODUCT(--($A3:$A$2498=$A2),--(DZ3:DZ$2498))</f>
        <v>85</v>
      </c>
      <c r="EA2" s="391" cm="1">
        <f t="array" ref="EA2">SUMPRODUCT(--($A3:$A$2498=$A2),--(EA3:EA$2498))</f>
        <v>33</v>
      </c>
      <c r="EB2" s="391" cm="1">
        <f t="array" ref="EB2">SUMPRODUCT(--($A3:$A$2498=$A2),--(EB3:EB$2498))</f>
        <v>2</v>
      </c>
      <c r="EC2" s="391" cm="1">
        <f t="array" ref="EC2">SUMPRODUCT(--($A3:$A$2498=$A2),--(EC3:EC$2498))</f>
        <v>1897</v>
      </c>
      <c r="ED2" s="393">
        <f>EC2/DP2*10</f>
        <v>9.9674232870954196</v>
      </c>
      <c r="EE2" s="393">
        <f>DX2/DP2*10</f>
        <v>3.3942833123160994</v>
      </c>
      <c r="EF2" s="393">
        <f>DW2/DP2*10</f>
        <v>1.1034047919293823</v>
      </c>
      <c r="EG2" s="393">
        <f>DX2/DQ2*10</f>
        <v>5.1144010616561353</v>
      </c>
      <c r="EH2" s="406">
        <f>(DT2+DX2+DZ2)/DP2</f>
        <v>1.2915090374106768</v>
      </c>
      <c r="EI2" s="393"/>
      <c r="EJ2" s="394">
        <f>DT2/(DS2-DX2-DY2-DZ2)</f>
        <v>0.23787878787878788</v>
      </c>
      <c r="EK2" s="394"/>
      <c r="EL2" s="407"/>
      <c r="EM2" s="407"/>
      <c r="EN2" s="407"/>
      <c r="EO2" s="407"/>
      <c r="EP2" s="407"/>
      <c r="EQ2" s="407"/>
      <c r="ER2" s="408"/>
      <c r="ES2" s="406"/>
      <c r="ET2" s="406"/>
      <c r="EU2" s="406"/>
      <c r="EV2" s="406"/>
      <c r="EW2" s="406"/>
      <c r="EX2" s="409" cm="1">
        <f t="array" ref="EX2">SUMPRODUCT(--($A3:$A$2498=$A2),--(EX3:EX$2498))</f>
        <v>29.252545672701594</v>
      </c>
      <c r="EY2" s="410"/>
      <c r="EZ2" s="411"/>
      <c r="FA2" s="411"/>
      <c r="FB2" s="411"/>
      <c r="FC2" s="411"/>
      <c r="FD2" s="411"/>
      <c r="FE2" s="411"/>
      <c r="FF2" s="411"/>
      <c r="FG2" s="411"/>
      <c r="FH2" s="411"/>
      <c r="FI2" s="411"/>
      <c r="FJ2" s="411"/>
      <c r="FK2" s="411"/>
      <c r="FL2" s="411"/>
      <c r="FM2" s="411"/>
      <c r="FN2" s="411"/>
      <c r="FO2" s="411"/>
      <c r="FP2" s="411"/>
      <c r="FQ2" s="411"/>
      <c r="FR2" s="411"/>
      <c r="FS2" s="411"/>
      <c r="FT2" s="411"/>
      <c r="FU2" s="411"/>
      <c r="FV2" s="411"/>
      <c r="FW2" s="411"/>
      <c r="FX2" s="411"/>
      <c r="FY2" s="411"/>
      <c r="FZ2" s="411"/>
      <c r="GA2" s="411"/>
      <c r="GB2" s="411"/>
    </row>
    <row r="3" spans="1:269" ht="13" customHeight="1">
      <c r="A3" s="413" t="s">
        <v>555</v>
      </c>
      <c r="B3" s="413">
        <v>13155</v>
      </c>
      <c r="C3" s="413">
        <v>665660</v>
      </c>
      <c r="D3" s="413">
        <v>21662</v>
      </c>
      <c r="E3" s="413" t="s">
        <v>354</v>
      </c>
      <c r="F3" s="413" t="s">
        <v>354</v>
      </c>
      <c r="G3" s="414"/>
      <c r="H3" s="411" t="s">
        <v>1068</v>
      </c>
      <c r="I3" s="411" t="s">
        <v>451</v>
      </c>
      <c r="J3" s="413">
        <v>26</v>
      </c>
      <c r="K3" s="418">
        <v>1</v>
      </c>
      <c r="M3" s="419" t="s">
        <v>837</v>
      </c>
      <c r="O3" s="418" t="s">
        <v>46</v>
      </c>
      <c r="P3" s="418" t="s">
        <v>2543</v>
      </c>
      <c r="Z3" s="421"/>
      <c r="BT3" s="427">
        <v>37</v>
      </c>
      <c r="BU3" s="421">
        <v>42.1</v>
      </c>
      <c r="BV3" s="428">
        <v>0</v>
      </c>
      <c r="BW3" s="427"/>
      <c r="BX3" s="427"/>
      <c r="BY3" s="427"/>
      <c r="BZ3" s="427"/>
      <c r="CA3" s="421"/>
      <c r="CB3" s="428"/>
      <c r="CC3" s="427"/>
      <c r="CD3" s="421"/>
      <c r="CE3" s="429"/>
      <c r="CF3" s="428"/>
      <c r="CG3" s="427"/>
      <c r="CH3" s="421"/>
      <c r="CI3" s="429"/>
      <c r="CJ3" s="428"/>
      <c r="CK3" s="427"/>
      <c r="CL3" s="421"/>
      <c r="CM3" s="429"/>
      <c r="CN3" s="428"/>
      <c r="CO3" s="427"/>
      <c r="CP3" s="421"/>
      <c r="CQ3" s="429"/>
      <c r="CR3" s="428"/>
      <c r="DH3" s="430">
        <v>0</v>
      </c>
      <c r="DJ3" s="421">
        <v>37</v>
      </c>
      <c r="DK3" s="421">
        <v>0</v>
      </c>
      <c r="DL3" s="421">
        <v>0</v>
      </c>
      <c r="DM3" s="421">
        <v>1</v>
      </c>
      <c r="DN3" s="421">
        <v>1</v>
      </c>
      <c r="DO3" s="421">
        <v>0</v>
      </c>
      <c r="DP3" s="421">
        <v>42.1</v>
      </c>
      <c r="DR3" s="421">
        <v>42.099998474121001</v>
      </c>
      <c r="DS3" s="421">
        <v>183</v>
      </c>
      <c r="DT3" s="421">
        <v>34</v>
      </c>
      <c r="DU3" s="421">
        <v>17</v>
      </c>
      <c r="DV3" s="421">
        <v>15</v>
      </c>
      <c r="DW3" s="421">
        <v>6</v>
      </c>
      <c r="DX3" s="421">
        <v>22</v>
      </c>
      <c r="DY3" s="421">
        <v>1</v>
      </c>
      <c r="DZ3" s="421">
        <v>2</v>
      </c>
      <c r="EA3" s="421">
        <v>2</v>
      </c>
      <c r="EB3" s="421">
        <v>0</v>
      </c>
      <c r="EC3" s="421">
        <v>50</v>
      </c>
      <c r="ED3" s="425">
        <v>10.6299225370058</v>
      </c>
      <c r="EE3" s="425">
        <v>4.67716591628258</v>
      </c>
      <c r="EF3" s="425">
        <v>1.2755907044407</v>
      </c>
      <c r="EG3" s="425">
        <v>7.2283473251639903</v>
      </c>
      <c r="EH3" s="431">
        <v>1.3228348046051699</v>
      </c>
      <c r="EI3" s="425">
        <v>103.183279630564</v>
      </c>
      <c r="EJ3" s="424">
        <v>0.213836477987421</v>
      </c>
      <c r="EK3" s="424">
        <v>0.27184466019417403</v>
      </c>
      <c r="EL3" s="466">
        <v>0.38532110000000003</v>
      </c>
      <c r="EM3" s="466">
        <v>0.21100917399999999</v>
      </c>
      <c r="EN3" s="466">
        <v>0.40366972400000001</v>
      </c>
      <c r="EO3" s="466">
        <v>8.2568810000000006E-2</v>
      </c>
      <c r="EP3" s="466">
        <v>0.46788991000000002</v>
      </c>
      <c r="EQ3" s="466">
        <v>0.14509804000000001</v>
      </c>
      <c r="ER3" s="425">
        <v>0.678411502642977</v>
      </c>
      <c r="ES3" s="431">
        <v>3.1889767611017601</v>
      </c>
      <c r="ET3" s="431">
        <v>3.7716164852851102</v>
      </c>
      <c r="EU3" s="431">
        <v>4.3170747178568796</v>
      </c>
      <c r="EV3" s="431">
        <v>4.0770599651141701</v>
      </c>
      <c r="EW3" s="431">
        <v>3.7525718295071</v>
      </c>
      <c r="EX3" s="426">
        <v>0.105108506977558</v>
      </c>
    </row>
    <row r="4" spans="1:269" ht="13" customHeight="1">
      <c r="A4" s="413" t="s">
        <v>555</v>
      </c>
      <c r="B4" s="413">
        <v>12960</v>
      </c>
      <c r="C4" s="413">
        <v>681293</v>
      </c>
      <c r="D4" s="413">
        <v>29921</v>
      </c>
      <c r="E4" s="413" t="s">
        <v>614</v>
      </c>
      <c r="F4" s="413" t="s">
        <v>614</v>
      </c>
      <c r="G4" s="414"/>
      <c r="H4" s="411" t="s">
        <v>4033</v>
      </c>
      <c r="I4" s="411" t="s">
        <v>867</v>
      </c>
      <c r="J4" s="413">
        <v>25</v>
      </c>
      <c r="K4" s="418">
        <v>1</v>
      </c>
      <c r="M4" s="419" t="s">
        <v>837</v>
      </c>
      <c r="N4" s="420">
        <v>25</v>
      </c>
      <c r="P4" s="418" t="s">
        <v>4581</v>
      </c>
      <c r="Z4" s="421"/>
      <c r="AS4" s="422"/>
      <c r="AT4" s="422"/>
      <c r="AU4" s="422"/>
      <c r="AV4" s="422"/>
      <c r="AW4" s="422"/>
      <c r="AX4" s="422"/>
      <c r="AY4" s="423"/>
      <c r="AZ4" s="422"/>
      <c r="BA4" s="422"/>
      <c r="BB4" s="422"/>
      <c r="BC4" s="422"/>
      <c r="BT4" s="427">
        <v>7</v>
      </c>
      <c r="BU4" s="421">
        <v>35.1</v>
      </c>
      <c r="BV4" s="428">
        <v>-1</v>
      </c>
      <c r="BW4" s="427"/>
      <c r="BX4" s="427"/>
      <c r="BY4" s="427"/>
      <c r="BZ4" s="427"/>
      <c r="CA4" s="421"/>
      <c r="CB4" s="428"/>
      <c r="CC4" s="427"/>
      <c r="CD4" s="421"/>
      <c r="CE4" s="429"/>
      <c r="CF4" s="428"/>
      <c r="CG4" s="427"/>
      <c r="CH4" s="421"/>
      <c r="CI4" s="429"/>
      <c r="CJ4" s="428"/>
      <c r="CK4" s="427"/>
      <c r="CL4" s="421"/>
      <c r="CM4" s="429"/>
      <c r="CN4" s="428"/>
      <c r="CO4" s="427"/>
      <c r="CP4" s="421"/>
      <c r="CQ4" s="429"/>
      <c r="CR4" s="428"/>
      <c r="DH4" s="427">
        <v>-1</v>
      </c>
      <c r="DJ4" s="421">
        <v>7</v>
      </c>
      <c r="DK4" s="421">
        <v>7</v>
      </c>
      <c r="DL4" s="421">
        <v>0</v>
      </c>
      <c r="DM4" s="421">
        <v>1</v>
      </c>
      <c r="DN4" s="421">
        <v>5</v>
      </c>
      <c r="DO4" s="421">
        <v>0</v>
      </c>
      <c r="DP4" s="421">
        <v>35.1</v>
      </c>
      <c r="DQ4" s="421">
        <v>35.099998474121001</v>
      </c>
      <c r="DS4" s="421">
        <v>156</v>
      </c>
      <c r="DT4" s="421">
        <v>30</v>
      </c>
      <c r="DU4" s="421">
        <v>21</v>
      </c>
      <c r="DV4" s="421">
        <v>21</v>
      </c>
      <c r="DW4" s="421">
        <v>6</v>
      </c>
      <c r="DX4" s="421">
        <v>20</v>
      </c>
      <c r="DY4" s="421">
        <v>0</v>
      </c>
      <c r="DZ4" s="421">
        <v>3</v>
      </c>
      <c r="EA4" s="421">
        <v>0</v>
      </c>
      <c r="EB4" s="421">
        <v>0</v>
      </c>
      <c r="EC4" s="421">
        <v>31</v>
      </c>
      <c r="ED4" s="425">
        <v>7.89622669926145</v>
      </c>
      <c r="EE4" s="425">
        <v>5.0943398059751299</v>
      </c>
      <c r="EF4" s="425">
        <v>1.5283019417925401</v>
      </c>
      <c r="EG4" s="425">
        <v>7.6415097089627002</v>
      </c>
      <c r="EH4" s="431">
        <v>1.4150943905486399</v>
      </c>
      <c r="EI4" s="425">
        <v>110.37967832060799</v>
      </c>
      <c r="EJ4" s="424">
        <v>0.22556390977443599</v>
      </c>
      <c r="EK4" s="424">
        <v>0.25</v>
      </c>
      <c r="EL4" s="422">
        <v>0.38613861300000002</v>
      </c>
      <c r="EM4" s="422">
        <v>0.22772277199999999</v>
      </c>
      <c r="EN4" s="422">
        <v>0.38613861300000002</v>
      </c>
      <c r="EO4" s="422">
        <v>8.8235289999999994E-2</v>
      </c>
      <c r="EP4" s="422">
        <v>0.45098039000000001</v>
      </c>
      <c r="EQ4" s="422">
        <v>0.10662359</v>
      </c>
      <c r="ER4" s="425">
        <v>-4.4837802009894401E-2</v>
      </c>
      <c r="ES4" s="431">
        <v>5.3490567962738798</v>
      </c>
      <c r="ET4" s="431">
        <v>5.3186633083261396</v>
      </c>
      <c r="EU4" s="431">
        <v>5.5416326776778098</v>
      </c>
      <c r="EV4" s="431">
        <v>5.03588803522688</v>
      </c>
      <c r="EW4" s="431">
        <v>5.0963542719057902</v>
      </c>
      <c r="EX4" s="426">
        <v>-9.1646842658519703E-2</v>
      </c>
    </row>
    <row r="5" spans="1:269" ht="13" customHeight="1">
      <c r="A5" s="413" t="s">
        <v>555</v>
      </c>
      <c r="B5" s="413">
        <v>11372</v>
      </c>
      <c r="C5" s="413">
        <v>677952</v>
      </c>
      <c r="D5" s="413">
        <v>23793</v>
      </c>
      <c r="E5" s="413" t="s">
        <v>438</v>
      </c>
      <c r="F5" s="413" t="s">
        <v>438</v>
      </c>
      <c r="G5" s="414"/>
      <c r="H5" s="411" t="s">
        <v>3100</v>
      </c>
      <c r="I5" s="411" t="s">
        <v>1710</v>
      </c>
      <c r="J5" s="413">
        <v>25</v>
      </c>
      <c r="K5" s="418">
        <v>1</v>
      </c>
      <c r="M5" s="419" t="s">
        <v>837</v>
      </c>
      <c r="N5" s="420">
        <v>20</v>
      </c>
      <c r="O5" s="418" t="s">
        <v>46</v>
      </c>
      <c r="P5" s="418" t="s">
        <v>2543</v>
      </c>
      <c r="Z5" s="421"/>
      <c r="BT5" s="427">
        <v>26</v>
      </c>
      <c r="BU5" s="421">
        <v>69.2</v>
      </c>
      <c r="BV5" s="428">
        <v>1</v>
      </c>
      <c r="BW5" s="427"/>
      <c r="BX5" s="427"/>
      <c r="BY5" s="427"/>
      <c r="BZ5" s="427"/>
      <c r="CA5" s="421"/>
      <c r="CB5" s="428"/>
      <c r="CC5" s="427"/>
      <c r="CD5" s="421"/>
      <c r="CE5" s="429"/>
      <c r="CF5" s="428"/>
      <c r="CG5" s="427"/>
      <c r="CH5" s="421"/>
      <c r="CI5" s="429"/>
      <c r="CJ5" s="428"/>
      <c r="CK5" s="427"/>
      <c r="CL5" s="421"/>
      <c r="CM5" s="429"/>
      <c r="CN5" s="428"/>
      <c r="CO5" s="427"/>
      <c r="CP5" s="421"/>
      <c r="CQ5" s="429"/>
      <c r="CR5" s="428"/>
      <c r="DH5" s="427">
        <v>1</v>
      </c>
      <c r="DJ5" s="421">
        <v>26</v>
      </c>
      <c r="DK5" s="421">
        <v>8</v>
      </c>
      <c r="DL5" s="421">
        <v>0</v>
      </c>
      <c r="DM5" s="421">
        <v>4</v>
      </c>
      <c r="DN5" s="421">
        <v>4</v>
      </c>
      <c r="DO5" s="421">
        <v>0</v>
      </c>
      <c r="DP5" s="421">
        <v>69.2</v>
      </c>
      <c r="DQ5" s="421">
        <v>33.099998474121001</v>
      </c>
      <c r="DR5" s="421">
        <v>36.099998474121001</v>
      </c>
      <c r="DS5" s="421">
        <v>292</v>
      </c>
      <c r="DT5" s="421">
        <v>63</v>
      </c>
      <c r="DU5" s="421">
        <v>22</v>
      </c>
      <c r="DV5" s="421">
        <v>21</v>
      </c>
      <c r="DW5" s="421">
        <v>3</v>
      </c>
      <c r="DX5" s="421">
        <v>24</v>
      </c>
      <c r="DY5" s="421">
        <v>1</v>
      </c>
      <c r="DZ5" s="421">
        <v>2</v>
      </c>
      <c r="EA5" s="421">
        <v>1</v>
      </c>
      <c r="EB5" s="421">
        <v>0</v>
      </c>
      <c r="EC5" s="421">
        <v>71</v>
      </c>
      <c r="ED5" s="425">
        <v>9.1722491386541005</v>
      </c>
      <c r="EE5" s="425">
        <v>3.1004785820802598</v>
      </c>
      <c r="EF5" s="425">
        <v>0.38755982276003198</v>
      </c>
      <c r="EG5" s="425">
        <v>8.1387562779606792</v>
      </c>
      <c r="EH5" s="431">
        <v>1.2488038733378799</v>
      </c>
      <c r="EI5" s="425">
        <v>96.374989119471905</v>
      </c>
      <c r="EJ5" s="424">
        <v>0.23684210526315699</v>
      </c>
      <c r="EK5" s="424">
        <v>0.3125</v>
      </c>
      <c r="EL5" s="466">
        <v>0.50259067300000004</v>
      </c>
      <c r="EM5" s="466">
        <v>0.18652849699999999</v>
      </c>
      <c r="EN5" s="466">
        <v>0.31088082900000003</v>
      </c>
      <c r="EO5" s="466">
        <v>4.6153850000000003E-2</v>
      </c>
      <c r="EP5" s="466">
        <v>0.38461538000000001</v>
      </c>
      <c r="EQ5" s="466">
        <v>0.118767</v>
      </c>
      <c r="ER5" s="425">
        <v>0.55594470168779597</v>
      </c>
      <c r="ES5" s="431">
        <v>2.7129187593202202</v>
      </c>
      <c r="ET5" s="431">
        <v>3.4008396287161999</v>
      </c>
      <c r="EU5" s="431">
        <v>2.7771205260043401</v>
      </c>
      <c r="EV5" s="431">
        <v>3.54518142875266</v>
      </c>
      <c r="EW5" s="431">
        <v>3.6117792707771801</v>
      </c>
      <c r="EX5" s="426">
        <v>1.58065500855445</v>
      </c>
      <c r="GL5" s="412"/>
      <c r="GM5" s="412"/>
      <c r="GN5" s="412"/>
      <c r="GO5" s="412"/>
      <c r="GP5" s="412"/>
      <c r="GQ5" s="412"/>
      <c r="GR5" s="412"/>
      <c r="GS5" s="412"/>
      <c r="GT5" s="412"/>
      <c r="GU5" s="412"/>
      <c r="GV5" s="412"/>
      <c r="GW5" s="412"/>
      <c r="GX5" s="412"/>
      <c r="GY5" s="412"/>
      <c r="GZ5" s="412"/>
      <c r="HA5" s="412"/>
      <c r="HB5" s="412"/>
      <c r="HC5" s="412"/>
      <c r="HD5" s="412"/>
      <c r="HE5" s="412"/>
      <c r="HF5" s="412"/>
      <c r="HG5" s="412"/>
      <c r="HH5" s="412"/>
      <c r="HI5" s="412"/>
      <c r="HJ5" s="412"/>
      <c r="HK5" s="412"/>
      <c r="HL5" s="412"/>
      <c r="HM5" s="412"/>
      <c r="HN5" s="412"/>
      <c r="HO5" s="412"/>
      <c r="HP5" s="412"/>
      <c r="HQ5" s="412"/>
      <c r="HR5" s="412"/>
      <c r="HS5" s="412"/>
      <c r="HT5" s="412"/>
      <c r="HU5" s="412"/>
      <c r="HV5" s="412"/>
      <c r="HW5" s="412"/>
      <c r="HX5" s="412"/>
      <c r="HY5" s="412"/>
      <c r="HZ5" s="412"/>
      <c r="IA5" s="412"/>
      <c r="IB5" s="412"/>
      <c r="IC5" s="412"/>
      <c r="ID5" s="412"/>
      <c r="IE5" s="412"/>
      <c r="IF5" s="412"/>
      <c r="IG5" s="412"/>
      <c r="IH5" s="412"/>
      <c r="II5" s="412"/>
      <c r="IJ5" s="412"/>
      <c r="IK5" s="412"/>
      <c r="IL5" s="412"/>
      <c r="IM5" s="412"/>
      <c r="IN5" s="412"/>
      <c r="IO5" s="412"/>
      <c r="IP5" s="412"/>
      <c r="IQ5" s="412"/>
      <c r="IR5" s="412"/>
      <c r="IS5" s="412"/>
      <c r="IT5" s="412"/>
      <c r="IU5" s="412"/>
      <c r="IV5" s="412"/>
      <c r="IW5" s="412"/>
      <c r="IX5" s="412"/>
      <c r="IY5" s="412"/>
      <c r="IZ5" s="412"/>
      <c r="JA5" s="412"/>
      <c r="JB5" s="412"/>
      <c r="JC5" s="412"/>
      <c r="JD5" s="412"/>
      <c r="JE5" s="412"/>
      <c r="JF5" s="412"/>
      <c r="JG5" s="412"/>
      <c r="JH5" s="412"/>
      <c r="JI5" s="412"/>
    </row>
    <row r="6" spans="1:269" ht="13" customHeight="1">
      <c r="A6" s="413" t="s">
        <v>555</v>
      </c>
      <c r="B6" s="413">
        <v>12797</v>
      </c>
      <c r="C6" s="413">
        <v>676440</v>
      </c>
      <c r="D6" s="413">
        <v>30134</v>
      </c>
      <c r="E6" s="413" t="s">
        <v>213</v>
      </c>
      <c r="F6" s="413" t="s">
        <v>213</v>
      </c>
      <c r="G6" s="414"/>
      <c r="H6" s="411" t="s">
        <v>3580</v>
      </c>
      <c r="I6" s="411" t="s">
        <v>502</v>
      </c>
      <c r="J6" s="413">
        <v>26</v>
      </c>
      <c r="K6" s="418">
        <v>1</v>
      </c>
      <c r="M6" s="419" t="s">
        <v>837</v>
      </c>
      <c r="N6" s="420">
        <v>25</v>
      </c>
      <c r="P6" s="418" t="s">
        <v>2543</v>
      </c>
      <c r="Q6" s="418" t="s">
        <v>4578</v>
      </c>
      <c r="Z6" s="421"/>
      <c r="AS6" s="422"/>
      <c r="AT6" s="422"/>
      <c r="AU6" s="422"/>
      <c r="AV6" s="422"/>
      <c r="AW6" s="422"/>
      <c r="AX6" s="422"/>
      <c r="AY6" s="423"/>
      <c r="AZ6" s="422"/>
      <c r="BA6" s="422"/>
      <c r="BB6" s="422"/>
      <c r="BC6" s="422"/>
      <c r="BT6" s="427">
        <v>31</v>
      </c>
      <c r="BU6" s="421">
        <v>182.1</v>
      </c>
      <c r="BV6" s="428">
        <v>-1</v>
      </c>
      <c r="BW6" s="427"/>
      <c r="BX6" s="427"/>
      <c r="BY6" s="427"/>
      <c r="BZ6" s="427"/>
      <c r="CA6" s="421"/>
      <c r="CB6" s="428"/>
      <c r="CC6" s="427"/>
      <c r="CD6" s="421"/>
      <c r="CE6" s="429"/>
      <c r="CF6" s="428"/>
      <c r="CG6" s="427"/>
      <c r="CH6" s="421"/>
      <c r="CI6" s="429"/>
      <c r="CJ6" s="428"/>
      <c r="CK6" s="427"/>
      <c r="CL6" s="421"/>
      <c r="CM6" s="429"/>
      <c r="CN6" s="428"/>
      <c r="CO6" s="427"/>
      <c r="CP6" s="421"/>
      <c r="CQ6" s="429"/>
      <c r="CR6" s="428"/>
      <c r="DH6" s="427">
        <v>-1</v>
      </c>
      <c r="DJ6" s="421">
        <v>31</v>
      </c>
      <c r="DK6" s="421">
        <v>31</v>
      </c>
      <c r="DL6" s="421">
        <v>2</v>
      </c>
      <c r="DM6" s="421">
        <v>12</v>
      </c>
      <c r="DN6" s="421">
        <v>11</v>
      </c>
      <c r="DO6" s="421">
        <v>0</v>
      </c>
      <c r="DP6" s="421">
        <v>182.1</v>
      </c>
      <c r="DQ6" s="421">
        <v>182.100006103515</v>
      </c>
      <c r="DS6" s="421">
        <v>762</v>
      </c>
      <c r="DT6" s="421">
        <v>170</v>
      </c>
      <c r="DU6" s="421">
        <v>93</v>
      </c>
      <c r="DV6" s="421">
        <v>86</v>
      </c>
      <c r="DW6" s="421">
        <v>27</v>
      </c>
      <c r="DX6" s="421">
        <v>54</v>
      </c>
      <c r="DY6" s="421">
        <v>1</v>
      </c>
      <c r="DZ6" s="421">
        <v>10</v>
      </c>
      <c r="EA6" s="421">
        <v>3</v>
      </c>
      <c r="EB6" s="421">
        <v>1</v>
      </c>
      <c r="EC6" s="421">
        <v>162</v>
      </c>
      <c r="ED6" s="425">
        <v>7.9963439159314902</v>
      </c>
      <c r="EE6" s="425">
        <v>2.66544797197716</v>
      </c>
      <c r="EF6" s="425">
        <v>1.33272398598858</v>
      </c>
      <c r="EG6" s="425">
        <v>8.3912250969651403</v>
      </c>
      <c r="EH6" s="431">
        <v>1.2285192298824701</v>
      </c>
      <c r="EI6" s="425">
        <v>95.826510451033897</v>
      </c>
      <c r="EJ6" s="424">
        <v>0.243553008595988</v>
      </c>
      <c r="EK6" s="424">
        <v>0.280943025540275</v>
      </c>
      <c r="EL6" s="422">
        <v>0.44736842100000002</v>
      </c>
      <c r="EM6" s="422">
        <v>0.161654135</v>
      </c>
      <c r="EN6" s="422">
        <v>0.39097744299999998</v>
      </c>
      <c r="EO6" s="422">
        <v>8.0223879999999997E-2</v>
      </c>
      <c r="EP6" s="422">
        <v>0.36567164000000002</v>
      </c>
      <c r="EQ6" s="422">
        <v>9.9629750000000003E-2</v>
      </c>
      <c r="ER6" s="425">
        <v>-0.86929627086274897</v>
      </c>
      <c r="ES6" s="431">
        <v>4.2449726961117697</v>
      </c>
      <c r="ET6" s="431">
        <v>3.6536541447770601</v>
      </c>
      <c r="EU6" s="431">
        <v>4.3370691393891398</v>
      </c>
      <c r="EV6" s="431">
        <v>4.1708638436323797</v>
      </c>
      <c r="EW6" s="431">
        <v>4.1505416579347596</v>
      </c>
      <c r="EX6" s="426">
        <v>1.8684602975845299</v>
      </c>
    </row>
    <row r="7" spans="1:269" ht="13" customHeight="1">
      <c r="A7" s="413" t="s">
        <v>555</v>
      </c>
      <c r="B7" s="413">
        <v>12278</v>
      </c>
      <c r="C7" s="413">
        <v>666374</v>
      </c>
      <c r="D7" s="413">
        <v>25756</v>
      </c>
      <c r="E7" s="413" t="s">
        <v>598</v>
      </c>
      <c r="F7" s="413" t="s">
        <v>598</v>
      </c>
      <c r="G7" s="414"/>
      <c r="H7" s="411" t="s">
        <v>3063</v>
      </c>
      <c r="I7" s="411" t="s">
        <v>531</v>
      </c>
      <c r="J7" s="413">
        <v>27</v>
      </c>
      <c r="K7" s="418">
        <v>1</v>
      </c>
      <c r="M7" s="419" t="s">
        <v>837</v>
      </c>
      <c r="O7" s="418" t="s">
        <v>838</v>
      </c>
      <c r="P7" s="418" t="s">
        <v>4577</v>
      </c>
      <c r="Z7" s="421"/>
      <c r="BT7" s="427">
        <v>53</v>
      </c>
      <c r="BU7" s="421">
        <v>47.1</v>
      </c>
      <c r="BV7" s="428">
        <v>-1</v>
      </c>
      <c r="BW7" s="427"/>
      <c r="BX7" s="427"/>
      <c r="BY7" s="427"/>
      <c r="BZ7" s="427"/>
      <c r="CA7" s="421"/>
      <c r="CB7" s="428"/>
      <c r="CC7" s="427"/>
      <c r="CD7" s="421"/>
      <c r="CE7" s="429"/>
      <c r="CF7" s="428"/>
      <c r="CG7" s="427"/>
      <c r="CH7" s="421"/>
      <c r="CI7" s="429"/>
      <c r="CJ7" s="428"/>
      <c r="CK7" s="427"/>
      <c r="CL7" s="421"/>
      <c r="CM7" s="429"/>
      <c r="CN7" s="428"/>
      <c r="CO7" s="427"/>
      <c r="CP7" s="421"/>
      <c r="CQ7" s="429"/>
      <c r="CR7" s="428"/>
      <c r="DH7" s="427">
        <v>-1</v>
      </c>
      <c r="DJ7" s="421">
        <v>53</v>
      </c>
      <c r="DK7" s="421">
        <v>0</v>
      </c>
      <c r="DL7" s="421">
        <v>0</v>
      </c>
      <c r="DM7" s="421">
        <v>1</v>
      </c>
      <c r="DN7" s="421">
        <v>3</v>
      </c>
      <c r="DO7" s="421">
        <v>4</v>
      </c>
      <c r="DP7" s="421">
        <v>47.1</v>
      </c>
      <c r="DR7" s="421">
        <v>47.099998474121001</v>
      </c>
      <c r="DS7" s="421">
        <v>199</v>
      </c>
      <c r="DT7" s="421">
        <v>41</v>
      </c>
      <c r="DU7" s="421">
        <v>15</v>
      </c>
      <c r="DV7" s="421">
        <v>13</v>
      </c>
      <c r="DW7" s="421">
        <v>4</v>
      </c>
      <c r="DX7" s="421">
        <v>18</v>
      </c>
      <c r="DY7" s="421">
        <v>2</v>
      </c>
      <c r="DZ7" s="421">
        <v>2</v>
      </c>
      <c r="EA7" s="421">
        <v>0</v>
      </c>
      <c r="EB7" s="421">
        <v>0</v>
      </c>
      <c r="EC7" s="421">
        <v>58</v>
      </c>
      <c r="ED7" s="425">
        <v>11.028171087915</v>
      </c>
      <c r="EE7" s="425">
        <v>3.4225358548701901</v>
      </c>
      <c r="EF7" s="425">
        <v>0.76056352330448695</v>
      </c>
      <c r="EG7" s="425">
        <v>7.79577611387099</v>
      </c>
      <c r="EH7" s="431">
        <v>1.2464791076379</v>
      </c>
      <c r="EI7" s="425">
        <v>97.227410308006199</v>
      </c>
      <c r="EJ7" s="424">
        <v>0.229050279329608</v>
      </c>
      <c r="EK7" s="424">
        <v>0.316239316239316</v>
      </c>
      <c r="EL7" s="422">
        <v>0.54700854700000001</v>
      </c>
      <c r="EM7" s="422">
        <v>0.17094017</v>
      </c>
      <c r="EN7" s="422">
        <v>0.28205128200000001</v>
      </c>
      <c r="EO7" s="422">
        <v>5.7851239999999998E-2</v>
      </c>
      <c r="EP7" s="422">
        <v>0.30578512000000002</v>
      </c>
      <c r="EQ7" s="422">
        <v>0.12287105</v>
      </c>
      <c r="ER7" s="425">
        <v>0.373074322058005</v>
      </c>
      <c r="ES7" s="431">
        <v>2.4718314507395802</v>
      </c>
      <c r="ET7" s="431">
        <v>3.3126140589907598</v>
      </c>
      <c r="EU7" s="431">
        <v>3.05146515560017</v>
      </c>
      <c r="EV7" s="431">
        <v>3.0277933028952502</v>
      </c>
      <c r="EW7" s="431">
        <v>2.9904633459937102</v>
      </c>
      <c r="EX7" s="426">
        <v>0.76595872640609697</v>
      </c>
    </row>
    <row r="8" spans="1:269" ht="13" customHeight="1">
      <c r="A8" s="413" t="s">
        <v>555</v>
      </c>
      <c r="B8" s="413">
        <v>12418</v>
      </c>
      <c r="C8" s="413">
        <v>680732</v>
      </c>
      <c r="D8" s="413">
        <v>29878</v>
      </c>
      <c r="E8" s="413" t="s">
        <v>164</v>
      </c>
      <c r="F8" s="413" t="s">
        <v>164</v>
      </c>
      <c r="G8" s="414"/>
      <c r="H8" s="411" t="s">
        <v>2863</v>
      </c>
      <c r="I8" s="411" t="s">
        <v>104</v>
      </c>
      <c r="J8" s="413">
        <v>25</v>
      </c>
      <c r="K8" s="418">
        <v>1</v>
      </c>
      <c r="M8" s="419" t="s">
        <v>837</v>
      </c>
      <c r="N8" s="420">
        <v>25</v>
      </c>
      <c r="O8" s="418" t="s">
        <v>46</v>
      </c>
      <c r="P8" s="418" t="s">
        <v>2543</v>
      </c>
      <c r="Z8" s="421"/>
      <c r="AS8" s="422"/>
      <c r="AT8" s="422"/>
      <c r="AU8" s="422"/>
      <c r="AV8" s="422"/>
      <c r="AW8" s="422"/>
      <c r="AX8" s="422"/>
      <c r="AY8" s="423"/>
      <c r="AZ8" s="422"/>
      <c r="BA8" s="422"/>
      <c r="BB8" s="422"/>
      <c r="BC8" s="422"/>
      <c r="BT8" s="427">
        <v>28</v>
      </c>
      <c r="BU8" s="421">
        <v>134.1</v>
      </c>
      <c r="BV8" s="428">
        <v>1</v>
      </c>
      <c r="BW8" s="427"/>
      <c r="BX8" s="427"/>
      <c r="BY8" s="427"/>
      <c r="BZ8" s="427"/>
      <c r="CA8" s="421"/>
      <c r="CB8" s="428"/>
      <c r="CC8" s="427"/>
      <c r="CD8" s="421"/>
      <c r="CE8" s="429"/>
      <c r="CF8" s="428"/>
      <c r="CG8" s="427"/>
      <c r="CH8" s="421"/>
      <c r="CI8" s="429"/>
      <c r="CJ8" s="428"/>
      <c r="CK8" s="427"/>
      <c r="CL8" s="421"/>
      <c r="CM8" s="429"/>
      <c r="CN8" s="428"/>
      <c r="CO8" s="427"/>
      <c r="CP8" s="421"/>
      <c r="CQ8" s="429"/>
      <c r="CR8" s="428"/>
      <c r="DH8" s="427">
        <v>1</v>
      </c>
      <c r="DJ8" s="421">
        <v>28</v>
      </c>
      <c r="DK8" s="421">
        <v>22</v>
      </c>
      <c r="DL8" s="421">
        <v>0</v>
      </c>
      <c r="DM8" s="421">
        <v>4</v>
      </c>
      <c r="DN8" s="421">
        <v>11</v>
      </c>
      <c r="DO8" s="421">
        <v>0</v>
      </c>
      <c r="DP8" s="421">
        <v>134.1</v>
      </c>
      <c r="DQ8" s="421">
        <v>104</v>
      </c>
      <c r="DR8" s="421">
        <v>30.100000381469702</v>
      </c>
      <c r="DS8" s="421">
        <v>596</v>
      </c>
      <c r="DT8" s="421">
        <v>132</v>
      </c>
      <c r="DU8" s="421">
        <v>76</v>
      </c>
      <c r="DV8" s="421">
        <v>64</v>
      </c>
      <c r="DW8" s="421">
        <v>23</v>
      </c>
      <c r="DX8" s="421">
        <v>63</v>
      </c>
      <c r="DY8" s="421">
        <v>0</v>
      </c>
      <c r="DZ8" s="421">
        <v>6</v>
      </c>
      <c r="EA8" s="421">
        <v>2</v>
      </c>
      <c r="EB8" s="421">
        <v>0</v>
      </c>
      <c r="EC8" s="421">
        <v>133</v>
      </c>
      <c r="ED8" s="425">
        <v>8.9106700595322792</v>
      </c>
      <c r="EE8" s="425">
        <v>4.2208437124100202</v>
      </c>
      <c r="EF8" s="425">
        <v>1.5409429426258801</v>
      </c>
      <c r="EG8" s="425">
        <v>8.8436725402876704</v>
      </c>
      <c r="EH8" s="431">
        <v>1.45161291696641</v>
      </c>
      <c r="EI8" s="425">
        <v>113.228183145203</v>
      </c>
      <c r="EJ8" s="424">
        <v>0.25047438330170702</v>
      </c>
      <c r="EK8" s="424">
        <v>0.29380053908355702</v>
      </c>
      <c r="EL8" s="422">
        <v>0.35218508900000001</v>
      </c>
      <c r="EM8" s="422">
        <v>0.197943444</v>
      </c>
      <c r="EN8" s="422">
        <v>0.44987146500000003</v>
      </c>
      <c r="EO8" s="422">
        <v>0.10406091000000001</v>
      </c>
      <c r="EP8" s="422">
        <v>0.42639593999999997</v>
      </c>
      <c r="EQ8" s="422">
        <v>0.10504202</v>
      </c>
      <c r="ER8" s="425">
        <v>0.71355081686608002</v>
      </c>
      <c r="ES8" s="431">
        <v>4.2878412316546299</v>
      </c>
      <c r="ET8" s="431">
        <v>5.1177604310007903</v>
      </c>
      <c r="EU8" s="431">
        <v>4.9225727269345398</v>
      </c>
      <c r="EV8" s="431">
        <v>4.7053198916501202</v>
      </c>
      <c r="EW8" s="431">
        <v>4.4735518745532197</v>
      </c>
      <c r="EX8" s="426">
        <v>0.714447140693664</v>
      </c>
    </row>
    <row r="9" spans="1:269" ht="13" customHeight="1">
      <c r="A9" s="413" t="s">
        <v>555</v>
      </c>
      <c r="B9" s="413">
        <v>12614</v>
      </c>
      <c r="C9" s="413">
        <v>666974</v>
      </c>
      <c r="D9" s="413">
        <v>25911</v>
      </c>
      <c r="E9" s="413" t="s">
        <v>17</v>
      </c>
      <c r="F9" s="413" t="s">
        <v>17</v>
      </c>
      <c r="G9" s="414"/>
      <c r="H9" s="411" t="s">
        <v>179</v>
      </c>
      <c r="I9" s="411" t="s">
        <v>3069</v>
      </c>
      <c r="J9" s="413">
        <v>31</v>
      </c>
      <c r="K9" s="418">
        <v>1</v>
      </c>
      <c r="M9" s="419" t="s">
        <v>837</v>
      </c>
      <c r="O9" s="418" t="s">
        <v>838</v>
      </c>
      <c r="P9" s="418" t="s">
        <v>2543</v>
      </c>
      <c r="S9" s="418" t="s">
        <v>4579</v>
      </c>
      <c r="Z9" s="421"/>
      <c r="AS9" s="422"/>
      <c r="AT9" s="422"/>
      <c r="AU9" s="422"/>
      <c r="AV9" s="422"/>
      <c r="AW9" s="422"/>
      <c r="AX9" s="422"/>
      <c r="AY9" s="423"/>
      <c r="AZ9" s="422"/>
      <c r="BA9" s="422"/>
      <c r="BB9" s="422"/>
      <c r="BC9" s="422"/>
      <c r="BT9" s="427">
        <v>65</v>
      </c>
      <c r="BU9" s="421">
        <v>58</v>
      </c>
      <c r="BV9" s="428">
        <v>2</v>
      </c>
      <c r="BW9" s="427"/>
      <c r="BX9" s="427"/>
      <c r="BY9" s="427"/>
      <c r="BZ9" s="427"/>
      <c r="CA9" s="421"/>
      <c r="CB9" s="428"/>
      <c r="CC9" s="427"/>
      <c r="CD9" s="421"/>
      <c r="CE9" s="429"/>
      <c r="CF9" s="428"/>
      <c r="CG9" s="427"/>
      <c r="CH9" s="421"/>
      <c r="CI9" s="429"/>
      <c r="CJ9" s="428"/>
      <c r="CK9" s="427"/>
      <c r="CL9" s="421"/>
      <c r="CM9" s="429"/>
      <c r="CN9" s="428"/>
      <c r="CO9" s="427"/>
      <c r="CP9" s="421"/>
      <c r="CQ9" s="429"/>
      <c r="CR9" s="428"/>
      <c r="DH9" s="427">
        <v>2</v>
      </c>
      <c r="DJ9" s="421">
        <v>65</v>
      </c>
      <c r="DK9" s="421">
        <v>0</v>
      </c>
      <c r="DL9" s="421">
        <v>0</v>
      </c>
      <c r="DM9" s="421">
        <v>3</v>
      </c>
      <c r="DN9" s="421">
        <v>7</v>
      </c>
      <c r="DO9" s="421">
        <v>2</v>
      </c>
      <c r="DP9" s="421">
        <v>58</v>
      </c>
      <c r="DR9" s="421">
        <v>58</v>
      </c>
      <c r="DS9" s="421">
        <v>251</v>
      </c>
      <c r="DT9" s="421">
        <v>62</v>
      </c>
      <c r="DU9" s="421">
        <v>36</v>
      </c>
      <c r="DV9" s="421">
        <v>33</v>
      </c>
      <c r="DW9" s="421">
        <v>7</v>
      </c>
      <c r="DX9" s="421">
        <v>24</v>
      </c>
      <c r="DY9" s="421">
        <v>1</v>
      </c>
      <c r="DZ9" s="421">
        <v>3</v>
      </c>
      <c r="EA9" s="421">
        <v>2</v>
      </c>
      <c r="EB9" s="421">
        <v>1</v>
      </c>
      <c r="EC9" s="421">
        <v>53</v>
      </c>
      <c r="ED9" s="425">
        <v>8.2241395537553093</v>
      </c>
      <c r="EE9" s="425">
        <v>3.7241386658514601</v>
      </c>
      <c r="EF9" s="425">
        <v>1.08620711087334</v>
      </c>
      <c r="EG9" s="425">
        <v>9.6206915534495998</v>
      </c>
      <c r="EH9" s="431">
        <v>1.48275891325567</v>
      </c>
      <c r="EI9" s="425">
        <v>115.657621827418</v>
      </c>
      <c r="EJ9" s="424">
        <v>0.27678571428571402</v>
      </c>
      <c r="EK9" s="424">
        <v>0.335365853658536</v>
      </c>
      <c r="EL9" s="422">
        <v>0.54819277099999997</v>
      </c>
      <c r="EM9" s="422">
        <v>0.180722891</v>
      </c>
      <c r="EN9" s="422">
        <v>0.27108433700000001</v>
      </c>
      <c r="EO9" s="422">
        <v>4.678363E-2</v>
      </c>
      <c r="EP9" s="422">
        <v>0.35087719000000001</v>
      </c>
      <c r="EQ9" s="422">
        <v>9.8178139999999997E-2</v>
      </c>
      <c r="ER9" s="425">
        <v>-0.93262250546204095</v>
      </c>
      <c r="ES9" s="431">
        <v>5.1206906655457596</v>
      </c>
      <c r="ET9" s="431">
        <v>3.54452248617523</v>
      </c>
      <c r="EU9" s="431">
        <v>4.27390347275528</v>
      </c>
      <c r="EV9" s="431">
        <v>3.9011651354792201</v>
      </c>
      <c r="EW9" s="431">
        <v>3.8333416212659799</v>
      </c>
      <c r="EX9" s="426">
        <v>5.8942157775163602E-2</v>
      </c>
    </row>
    <row r="10" spans="1:269" ht="13" customHeight="1">
      <c r="A10" s="413" t="s">
        <v>555</v>
      </c>
      <c r="B10" s="413">
        <v>11495</v>
      </c>
      <c r="C10" s="413">
        <v>661395</v>
      </c>
      <c r="D10" s="413">
        <v>21029</v>
      </c>
      <c r="E10" s="413" t="s">
        <v>3323</v>
      </c>
      <c r="F10" s="413" t="s">
        <v>3323</v>
      </c>
      <c r="G10" s="414"/>
      <c r="H10" s="411" t="s">
        <v>2520</v>
      </c>
      <c r="I10" s="411" t="s">
        <v>2953</v>
      </c>
      <c r="J10" s="413">
        <v>27</v>
      </c>
      <c r="K10" s="418">
        <v>1</v>
      </c>
      <c r="M10" s="419" t="s">
        <v>837</v>
      </c>
      <c r="O10" s="418" t="s">
        <v>838</v>
      </c>
      <c r="P10" s="418" t="s">
        <v>2543</v>
      </c>
      <c r="Q10" s="418" t="s">
        <v>4583</v>
      </c>
      <c r="S10" s="418" t="s">
        <v>4579</v>
      </c>
      <c r="Z10" s="421"/>
      <c r="AS10" s="422"/>
      <c r="AT10" s="422"/>
      <c r="AU10" s="422"/>
      <c r="AV10" s="422"/>
      <c r="AW10" s="422"/>
      <c r="AX10" s="422"/>
      <c r="AY10" s="423"/>
      <c r="AZ10" s="422"/>
      <c r="BA10" s="422"/>
      <c r="BB10" s="422"/>
      <c r="BC10" s="422"/>
      <c r="BT10" s="427">
        <v>72</v>
      </c>
      <c r="BU10" s="421">
        <v>70</v>
      </c>
      <c r="BV10" s="428">
        <v>-1</v>
      </c>
      <c r="BW10" s="427"/>
      <c r="BX10" s="427"/>
      <c r="BY10" s="427"/>
      <c r="BZ10" s="427"/>
      <c r="CA10" s="421"/>
      <c r="CB10" s="428"/>
      <c r="CC10" s="427"/>
      <c r="CD10" s="421"/>
      <c r="CE10" s="429"/>
      <c r="CF10" s="428"/>
      <c r="CG10" s="427"/>
      <c r="CH10" s="421"/>
      <c r="CI10" s="429"/>
      <c r="CJ10" s="428"/>
      <c r="CK10" s="427"/>
      <c r="CL10" s="421"/>
      <c r="CM10" s="429"/>
      <c r="CN10" s="428"/>
      <c r="CO10" s="427"/>
      <c r="CP10" s="421"/>
      <c r="CQ10" s="429"/>
      <c r="CR10" s="428"/>
      <c r="DH10" s="427">
        <v>-1</v>
      </c>
      <c r="DJ10" s="421">
        <v>72</v>
      </c>
      <c r="DK10" s="421">
        <v>0</v>
      </c>
      <c r="DL10" s="421">
        <v>0</v>
      </c>
      <c r="DM10" s="421">
        <v>7</v>
      </c>
      <c r="DN10" s="421">
        <v>6</v>
      </c>
      <c r="DO10" s="421">
        <v>32</v>
      </c>
      <c r="DP10" s="421">
        <v>70</v>
      </c>
      <c r="DR10" s="421">
        <v>69.299999237060504</v>
      </c>
      <c r="DS10" s="421">
        <v>287</v>
      </c>
      <c r="DT10" s="421">
        <v>58</v>
      </c>
      <c r="DU10" s="421">
        <v>19</v>
      </c>
      <c r="DV10" s="421">
        <v>16</v>
      </c>
      <c r="DW10" s="421">
        <v>3</v>
      </c>
      <c r="DX10" s="421">
        <v>19</v>
      </c>
      <c r="DY10" s="421">
        <v>4</v>
      </c>
      <c r="DZ10" s="421">
        <v>3</v>
      </c>
      <c r="EA10" s="421">
        <v>3</v>
      </c>
      <c r="EB10" s="421">
        <v>0</v>
      </c>
      <c r="EC10" s="421">
        <v>80</v>
      </c>
      <c r="ED10" s="425">
        <v>10.285714565977701</v>
      </c>
      <c r="EE10" s="425">
        <v>2.4428572094197101</v>
      </c>
      <c r="EF10" s="425">
        <v>0.38571429622416598</v>
      </c>
      <c r="EG10" s="425">
        <v>7.4571430603338804</v>
      </c>
      <c r="EH10" s="431">
        <v>1.10000002997262</v>
      </c>
      <c r="EI10" s="425">
        <v>85.577114633785797</v>
      </c>
      <c r="EJ10" s="424">
        <v>0.21886792452830101</v>
      </c>
      <c r="EK10" s="424">
        <v>0.30219780219780201</v>
      </c>
      <c r="EL10" s="422">
        <v>0.65027322399999998</v>
      </c>
      <c r="EM10" s="422">
        <v>0.15300546400000001</v>
      </c>
      <c r="EN10" s="422">
        <v>0.19672131100000001</v>
      </c>
      <c r="EO10" s="422">
        <v>4.3243240000000002E-2</v>
      </c>
      <c r="EP10" s="422">
        <v>0.41621622000000003</v>
      </c>
      <c r="EQ10" s="422">
        <v>0.15284249999999999</v>
      </c>
      <c r="ER10" s="425">
        <v>-0.56020893688547002</v>
      </c>
      <c r="ES10" s="431">
        <v>2.0571429131955501</v>
      </c>
      <c r="ET10" s="431">
        <v>2.4931476572817401</v>
      </c>
      <c r="EU10" s="431">
        <v>2.3502579066218101</v>
      </c>
      <c r="EV10" s="431">
        <v>2.5860428353737501</v>
      </c>
      <c r="EW10" s="431">
        <v>2.4534262365701398</v>
      </c>
      <c r="EX10" s="426">
        <v>2.1146652698516801</v>
      </c>
    </row>
    <row r="11" spans="1:269" ht="13" customHeight="1">
      <c r="A11" s="413" t="s">
        <v>555</v>
      </c>
      <c r="B11" s="413">
        <v>12951</v>
      </c>
      <c r="C11" s="413">
        <v>690990</v>
      </c>
      <c r="D11" s="413">
        <v>31872</v>
      </c>
      <c r="E11" s="413" t="s">
        <v>129</v>
      </c>
      <c r="F11" s="413" t="s">
        <v>129</v>
      </c>
      <c r="G11" s="414"/>
      <c r="H11" s="411" t="s">
        <v>4453</v>
      </c>
      <c r="I11" s="411" t="s">
        <v>3097</v>
      </c>
      <c r="J11" s="413">
        <v>23</v>
      </c>
      <c r="K11" s="418">
        <v>1</v>
      </c>
      <c r="M11" s="419" t="s">
        <v>837</v>
      </c>
      <c r="N11" s="420">
        <v>25</v>
      </c>
      <c r="O11" s="418" t="s">
        <v>46</v>
      </c>
      <c r="P11" s="418" t="s">
        <v>2543</v>
      </c>
      <c r="Z11" s="421"/>
      <c r="BT11" s="427">
        <v>23</v>
      </c>
      <c r="BU11" s="421">
        <v>118</v>
      </c>
      <c r="BV11" s="428">
        <v>-1</v>
      </c>
      <c r="BW11" s="427"/>
      <c r="BX11" s="427"/>
      <c r="BY11" s="427"/>
      <c r="BZ11" s="427"/>
      <c r="CA11" s="421"/>
      <c r="CB11" s="428"/>
      <c r="CC11" s="427"/>
      <c r="CD11" s="421"/>
      <c r="CE11" s="429"/>
      <c r="CF11" s="428"/>
      <c r="CG11" s="427"/>
      <c r="CH11" s="421"/>
      <c r="CI11" s="429"/>
      <c r="CJ11" s="428"/>
      <c r="CK11" s="427"/>
      <c r="CL11" s="421"/>
      <c r="CM11" s="429"/>
      <c r="CN11" s="428"/>
      <c r="CO11" s="427"/>
      <c r="CP11" s="421"/>
      <c r="CQ11" s="429"/>
      <c r="CR11" s="428"/>
      <c r="DH11" s="427">
        <v>-1</v>
      </c>
      <c r="DJ11" s="421">
        <v>23</v>
      </c>
      <c r="DK11" s="421">
        <v>22</v>
      </c>
      <c r="DL11" s="421">
        <v>0</v>
      </c>
      <c r="DM11" s="421">
        <v>11</v>
      </c>
      <c r="DN11" s="421">
        <v>4</v>
      </c>
      <c r="DO11" s="421">
        <v>0</v>
      </c>
      <c r="DP11" s="421">
        <v>118</v>
      </c>
      <c r="DQ11" s="421">
        <v>114</v>
      </c>
      <c r="DR11" s="421">
        <v>4</v>
      </c>
      <c r="DS11" s="421">
        <v>476</v>
      </c>
      <c r="DT11" s="421">
        <v>95</v>
      </c>
      <c r="DU11" s="421">
        <v>40</v>
      </c>
      <c r="DV11" s="421">
        <v>35</v>
      </c>
      <c r="DW11" s="421">
        <v>10</v>
      </c>
      <c r="DX11" s="421">
        <v>33</v>
      </c>
      <c r="DY11" s="421">
        <v>0</v>
      </c>
      <c r="DZ11" s="421">
        <v>6</v>
      </c>
      <c r="EA11" s="421">
        <v>1</v>
      </c>
      <c r="EB11" s="421">
        <v>0</v>
      </c>
      <c r="EC11" s="421">
        <v>97</v>
      </c>
      <c r="ED11" s="425">
        <v>7.3983055630897603</v>
      </c>
      <c r="EE11" s="425">
        <v>2.5169493152779601</v>
      </c>
      <c r="EF11" s="425">
        <v>0.76271191372059399</v>
      </c>
      <c r="EG11" s="425">
        <v>7.2457631803456399</v>
      </c>
      <c r="EH11" s="431">
        <v>1.0847458328470601</v>
      </c>
      <c r="EI11" s="425">
        <v>83.714000308632194</v>
      </c>
      <c r="EJ11" s="424">
        <v>0.217391304347826</v>
      </c>
      <c r="EK11" s="424">
        <v>0.25757575757575701</v>
      </c>
      <c r="EL11" s="466">
        <v>0.42307692299999999</v>
      </c>
      <c r="EM11" s="466">
        <v>0.171597633</v>
      </c>
      <c r="EN11" s="466">
        <v>0.40532544300000001</v>
      </c>
      <c r="EO11" s="466">
        <v>0.1</v>
      </c>
      <c r="EP11" s="466">
        <v>0.41176470999999998</v>
      </c>
      <c r="EQ11" s="466">
        <v>0.11005587</v>
      </c>
      <c r="ER11" s="425">
        <v>0.82482827310386897</v>
      </c>
      <c r="ES11" s="431">
        <v>2.6694916980220702</v>
      </c>
      <c r="ET11" s="431">
        <v>3.92526370567247</v>
      </c>
      <c r="EU11" s="431">
        <v>3.5851247851583499</v>
      </c>
      <c r="EV11" s="431">
        <v>4.2734905088363702</v>
      </c>
      <c r="EW11" s="431">
        <v>4.2565808736019504</v>
      </c>
      <c r="EX11" s="426">
        <v>2.1532737391535099</v>
      </c>
    </row>
    <row r="12" spans="1:269" ht="13" customHeight="1">
      <c r="A12" s="413" t="s">
        <v>555</v>
      </c>
      <c r="B12" s="413">
        <v>13255</v>
      </c>
      <c r="C12" s="413">
        <v>695418</v>
      </c>
      <c r="D12" s="413">
        <v>31972</v>
      </c>
      <c r="E12" s="413" t="s">
        <v>2169</v>
      </c>
      <c r="F12" s="413" t="s">
        <v>2169</v>
      </c>
      <c r="G12" s="414"/>
      <c r="H12" s="411" t="s">
        <v>4455</v>
      </c>
      <c r="I12" s="411" t="s">
        <v>293</v>
      </c>
      <c r="J12" s="413">
        <v>25</v>
      </c>
      <c r="K12" s="418">
        <v>1</v>
      </c>
      <c r="M12" s="419" t="s">
        <v>837</v>
      </c>
      <c r="N12" s="420">
        <v>25</v>
      </c>
      <c r="O12" s="418" t="s">
        <v>46</v>
      </c>
      <c r="P12" s="418" t="s">
        <v>2543</v>
      </c>
      <c r="Z12" s="421"/>
      <c r="BT12" s="427">
        <v>48</v>
      </c>
      <c r="BU12" s="421">
        <v>130.19999999999999</v>
      </c>
      <c r="BV12" s="428">
        <v>3</v>
      </c>
      <c r="BW12" s="427"/>
      <c r="BX12" s="427"/>
      <c r="BY12" s="427"/>
      <c r="BZ12" s="427"/>
      <c r="CA12" s="421"/>
      <c r="CB12" s="428"/>
      <c r="CC12" s="427"/>
      <c r="CD12" s="421"/>
      <c r="CE12" s="429"/>
      <c r="CF12" s="428"/>
      <c r="CG12" s="427"/>
      <c r="CH12" s="421"/>
      <c r="CI12" s="429"/>
      <c r="CJ12" s="428"/>
      <c r="CK12" s="427"/>
      <c r="CL12" s="421"/>
      <c r="CM12" s="429"/>
      <c r="CN12" s="428"/>
      <c r="CO12" s="427"/>
      <c r="CP12" s="421"/>
      <c r="CQ12" s="429"/>
      <c r="CR12" s="428"/>
      <c r="DH12" s="427">
        <v>3</v>
      </c>
      <c r="DJ12" s="421">
        <v>48</v>
      </c>
      <c r="DK12" s="421">
        <v>19</v>
      </c>
      <c r="DL12" s="421">
        <v>0</v>
      </c>
      <c r="DM12" s="421">
        <v>5</v>
      </c>
      <c r="DN12" s="421">
        <v>10</v>
      </c>
      <c r="DO12" s="421">
        <v>0</v>
      </c>
      <c r="DP12" s="421">
        <v>130.19999999999999</v>
      </c>
      <c r="DQ12" s="421">
        <v>92</v>
      </c>
      <c r="DR12" s="421">
        <v>38.200000762939403</v>
      </c>
      <c r="DS12" s="421">
        <v>546</v>
      </c>
      <c r="DT12" s="421">
        <v>126</v>
      </c>
      <c r="DU12" s="421">
        <v>65</v>
      </c>
      <c r="DV12" s="421">
        <v>63</v>
      </c>
      <c r="DW12" s="421">
        <v>17</v>
      </c>
      <c r="DX12" s="421">
        <v>43</v>
      </c>
      <c r="DY12" s="421">
        <v>0</v>
      </c>
      <c r="DZ12" s="421">
        <v>3</v>
      </c>
      <c r="EA12" s="421">
        <v>1</v>
      </c>
      <c r="EB12" s="421">
        <v>0</v>
      </c>
      <c r="EC12" s="421">
        <v>108</v>
      </c>
      <c r="ED12" s="425">
        <v>7.4387756549830399</v>
      </c>
      <c r="EE12" s="425">
        <v>2.9617347515210199</v>
      </c>
      <c r="EF12" s="425">
        <v>1.1709183901362199</v>
      </c>
      <c r="EG12" s="425">
        <v>8.6785715974802198</v>
      </c>
      <c r="EH12" s="431">
        <v>1.29336737211125</v>
      </c>
      <c r="EI12" s="425">
        <v>99.814125401079906</v>
      </c>
      <c r="EJ12" s="424">
        <v>0.252</v>
      </c>
      <c r="EK12" s="424">
        <v>0.29066666666666602</v>
      </c>
      <c r="EL12" s="466">
        <v>0.485861182</v>
      </c>
      <c r="EM12" s="466">
        <v>0.20565552600000001</v>
      </c>
      <c r="EN12" s="466">
        <v>0.30848329000000002</v>
      </c>
      <c r="EO12" s="466">
        <v>7.1428569999999997E-2</v>
      </c>
      <c r="EP12" s="466">
        <v>0.41836735000000003</v>
      </c>
      <c r="EQ12" s="466">
        <v>9.2062000000000005E-2</v>
      </c>
      <c r="ER12" s="425">
        <v>0.54227853396726</v>
      </c>
      <c r="ES12" s="431">
        <v>4.3392857987401099</v>
      </c>
      <c r="ET12" s="431">
        <v>4.68363093561846</v>
      </c>
      <c r="EU12" s="431">
        <v>4.2303599901469404</v>
      </c>
      <c r="EV12" s="431">
        <v>3.95497591751456</v>
      </c>
      <c r="EW12" s="431">
        <v>4.1598513055739401</v>
      </c>
      <c r="EX12" s="426">
        <v>1.25005638599395</v>
      </c>
    </row>
    <row r="13" spans="1:269" ht="13" customHeight="1">
      <c r="A13" s="413" t="s">
        <v>555</v>
      </c>
      <c r="B13" s="413">
        <v>12034</v>
      </c>
      <c r="C13" s="413">
        <v>676755</v>
      </c>
      <c r="D13" s="413">
        <v>20385</v>
      </c>
      <c r="E13" s="413" t="s">
        <v>438</v>
      </c>
      <c r="F13" s="413" t="s">
        <v>438</v>
      </c>
      <c r="G13" s="414"/>
      <c r="H13" s="411" t="s">
        <v>2442</v>
      </c>
      <c r="I13" s="411" t="s">
        <v>1187</v>
      </c>
      <c r="J13" s="418">
        <v>29</v>
      </c>
      <c r="K13" s="418">
        <v>1</v>
      </c>
      <c r="M13" s="419" t="s">
        <v>837</v>
      </c>
      <c r="O13" s="418" t="s">
        <v>46</v>
      </c>
      <c r="P13" s="418" t="s">
        <v>2543</v>
      </c>
      <c r="Z13" s="421"/>
      <c r="AS13" s="422"/>
      <c r="AT13" s="422"/>
      <c r="AU13" s="422"/>
      <c r="AV13" s="422"/>
      <c r="AW13" s="422"/>
      <c r="AX13" s="422"/>
      <c r="AY13" s="423"/>
      <c r="AZ13" s="422"/>
      <c r="BA13" s="422"/>
      <c r="BB13" s="422"/>
      <c r="BC13" s="422"/>
      <c r="BT13" s="427">
        <v>44</v>
      </c>
      <c r="BU13" s="421">
        <v>47.2</v>
      </c>
      <c r="BV13" s="428">
        <v>1</v>
      </c>
      <c r="BW13" s="427"/>
      <c r="BX13" s="427"/>
      <c r="BY13" s="427"/>
      <c r="BZ13" s="427"/>
      <c r="CA13" s="421"/>
      <c r="CB13" s="428"/>
      <c r="CC13" s="427"/>
      <c r="CD13" s="421"/>
      <c r="CE13" s="429"/>
      <c r="CF13" s="428"/>
      <c r="CG13" s="427"/>
      <c r="CH13" s="421"/>
      <c r="CI13" s="429"/>
      <c r="CJ13" s="428"/>
      <c r="CK13" s="427"/>
      <c r="CL13" s="421"/>
      <c r="CM13" s="429"/>
      <c r="CN13" s="428"/>
      <c r="CO13" s="427"/>
      <c r="CP13" s="421"/>
      <c r="CQ13" s="429"/>
      <c r="CR13" s="428"/>
      <c r="DH13" s="427">
        <v>1</v>
      </c>
      <c r="DJ13" s="421">
        <v>44</v>
      </c>
      <c r="DK13" s="421">
        <v>0</v>
      </c>
      <c r="DL13" s="421">
        <v>0</v>
      </c>
      <c r="DM13" s="421">
        <v>3</v>
      </c>
      <c r="DN13" s="421">
        <v>3</v>
      </c>
      <c r="DO13" s="421">
        <v>0</v>
      </c>
      <c r="DP13" s="421">
        <v>47.2</v>
      </c>
      <c r="DR13" s="421">
        <v>47.200000762939403</v>
      </c>
      <c r="DS13" s="421">
        <v>198</v>
      </c>
      <c r="DT13" s="421">
        <v>35</v>
      </c>
      <c r="DU13" s="421">
        <v>14</v>
      </c>
      <c r="DV13" s="421">
        <v>13</v>
      </c>
      <c r="DW13" s="421">
        <v>4</v>
      </c>
      <c r="DX13" s="421">
        <v>19</v>
      </c>
      <c r="DY13" s="421">
        <v>2</v>
      </c>
      <c r="DZ13" s="421">
        <v>2</v>
      </c>
      <c r="EA13" s="421">
        <v>0</v>
      </c>
      <c r="EB13" s="421">
        <v>0</v>
      </c>
      <c r="EC13" s="421">
        <v>45</v>
      </c>
      <c r="ED13" s="425">
        <v>8.4965046297759699</v>
      </c>
      <c r="EE13" s="425">
        <v>3.5874130659054102</v>
      </c>
      <c r="EF13" s="425">
        <v>0.75524485598008695</v>
      </c>
      <c r="EG13" s="425">
        <v>6.6083924898257598</v>
      </c>
      <c r="EH13" s="431">
        <v>1.1328672839701299</v>
      </c>
      <c r="EI13" s="425">
        <v>87.427717432204602</v>
      </c>
      <c r="EJ13" s="424">
        <v>0.19774011299434999</v>
      </c>
      <c r="EK13" s="424">
        <v>0.2421875</v>
      </c>
      <c r="EL13" s="422">
        <v>0.27131782900000001</v>
      </c>
      <c r="EM13" s="422">
        <v>0.16279069700000001</v>
      </c>
      <c r="EN13" s="422">
        <v>0.56589147200000001</v>
      </c>
      <c r="EO13" s="422">
        <v>6.0606060000000003E-2</v>
      </c>
      <c r="EP13" s="422">
        <v>0.39393939</v>
      </c>
      <c r="EQ13" s="422">
        <v>9.8971719999999999E-2</v>
      </c>
      <c r="ER13" s="425">
        <v>-0.104009257142536</v>
      </c>
      <c r="ES13" s="431">
        <v>2.4545457819352801</v>
      </c>
      <c r="ET13" s="431">
        <v>3.3165733232323702</v>
      </c>
      <c r="EU13" s="431">
        <v>3.6604478081757299</v>
      </c>
      <c r="EV13" s="431">
        <v>4.9307632183416397</v>
      </c>
      <c r="EW13" s="431">
        <v>4.2668632247057401</v>
      </c>
      <c r="EX13" s="426">
        <v>0.64086848497390703</v>
      </c>
    </row>
    <row r="14" spans="1:269" ht="13" customHeight="1">
      <c r="A14" s="413" t="s">
        <v>555</v>
      </c>
      <c r="B14" s="413">
        <v>13277</v>
      </c>
      <c r="C14" s="413">
        <v>688158</v>
      </c>
      <c r="D14" s="413">
        <v>31616</v>
      </c>
      <c r="E14" s="413" t="s">
        <v>2170</v>
      </c>
      <c r="F14" s="413" t="s">
        <v>2170</v>
      </c>
      <c r="G14" s="414"/>
      <c r="H14" s="411" t="s">
        <v>261</v>
      </c>
      <c r="I14" s="411" t="s">
        <v>617</v>
      </c>
      <c r="J14" s="413">
        <v>25</v>
      </c>
      <c r="K14" s="418">
        <v>1</v>
      </c>
      <c r="M14" s="419" t="s">
        <v>837</v>
      </c>
      <c r="N14" s="420">
        <v>20</v>
      </c>
      <c r="O14" s="418" t="s">
        <v>46</v>
      </c>
      <c r="P14" s="418" t="s">
        <v>4577</v>
      </c>
      <c r="Z14" s="421"/>
      <c r="BT14" s="427">
        <v>41</v>
      </c>
      <c r="BU14" s="421">
        <v>47.1</v>
      </c>
      <c r="BV14" s="428">
        <v>1</v>
      </c>
      <c r="BW14" s="427"/>
      <c r="BX14" s="427"/>
      <c r="BY14" s="427"/>
      <c r="BZ14" s="427"/>
      <c r="CA14" s="421"/>
      <c r="CB14" s="428"/>
      <c r="CC14" s="427"/>
      <c r="CD14" s="421"/>
      <c r="CE14" s="429"/>
      <c r="CF14" s="428"/>
      <c r="CG14" s="427"/>
      <c r="CH14" s="421"/>
      <c r="CI14" s="429"/>
      <c r="CJ14" s="428"/>
      <c r="CK14" s="427"/>
      <c r="CL14" s="421"/>
      <c r="CM14" s="429"/>
      <c r="CN14" s="428"/>
      <c r="CO14" s="427"/>
      <c r="CP14" s="421"/>
      <c r="CQ14" s="429"/>
      <c r="CR14" s="428"/>
      <c r="DH14" s="427">
        <v>1</v>
      </c>
      <c r="DJ14" s="421">
        <v>41</v>
      </c>
      <c r="DK14" s="421">
        <v>2</v>
      </c>
      <c r="DL14" s="421">
        <v>0</v>
      </c>
      <c r="DM14" s="421">
        <v>1</v>
      </c>
      <c r="DN14" s="421">
        <v>2</v>
      </c>
      <c r="DO14" s="421">
        <v>0</v>
      </c>
      <c r="DP14" s="421">
        <v>47.1</v>
      </c>
      <c r="DQ14" s="421">
        <v>3.0999999046325599</v>
      </c>
      <c r="DR14" s="421">
        <v>44</v>
      </c>
      <c r="DS14" s="421">
        <v>193</v>
      </c>
      <c r="DT14" s="421">
        <v>35</v>
      </c>
      <c r="DU14" s="421">
        <v>14</v>
      </c>
      <c r="DV14" s="421">
        <v>14</v>
      </c>
      <c r="DW14" s="421">
        <v>4</v>
      </c>
      <c r="DX14" s="421">
        <v>23</v>
      </c>
      <c r="DY14" s="421">
        <v>1</v>
      </c>
      <c r="DZ14" s="421">
        <v>2</v>
      </c>
      <c r="EA14" s="421">
        <v>2</v>
      </c>
      <c r="EB14" s="421">
        <v>0</v>
      </c>
      <c r="EC14" s="421">
        <v>50</v>
      </c>
      <c r="ED14" s="425">
        <v>9.5070438497576593</v>
      </c>
      <c r="EE14" s="425">
        <v>4.3732401708885202</v>
      </c>
      <c r="EF14" s="425">
        <v>0.76056350798061301</v>
      </c>
      <c r="EG14" s="425">
        <v>6.6549306948303597</v>
      </c>
      <c r="EH14" s="431">
        <v>1.22535231841321</v>
      </c>
      <c r="EI14" s="425">
        <v>94.565142594365497</v>
      </c>
      <c r="EJ14" s="424">
        <v>0.20833333333333301</v>
      </c>
      <c r="EK14" s="424">
        <v>0.27192982456140302</v>
      </c>
      <c r="EL14" s="466">
        <v>0.44915254199999999</v>
      </c>
      <c r="EM14" s="466">
        <v>0.20338982999999999</v>
      </c>
      <c r="EN14" s="466">
        <v>0.34745762699999999</v>
      </c>
      <c r="EO14" s="466">
        <v>7.6271190000000003E-2</v>
      </c>
      <c r="EP14" s="466">
        <v>0.45762712</v>
      </c>
      <c r="EQ14" s="466">
        <v>0.11618799</v>
      </c>
      <c r="ER14" s="425">
        <v>-1.37401820502254</v>
      </c>
      <c r="ES14" s="431">
        <v>2.66197227793214</v>
      </c>
      <c r="ET14" s="431">
        <v>3.7496707245660099</v>
      </c>
      <c r="EU14" s="431">
        <v>3.7063948447305699</v>
      </c>
      <c r="EV14" s="431">
        <v>3.9433096304472701</v>
      </c>
      <c r="EW14" s="431">
        <v>3.8704208997129501</v>
      </c>
      <c r="EX14" s="426">
        <v>0.29194110631942699</v>
      </c>
    </row>
    <row r="15" spans="1:269" ht="13" customHeight="1">
      <c r="A15" s="413" t="s">
        <v>555</v>
      </c>
      <c r="B15" s="413">
        <v>12830</v>
      </c>
      <c r="C15" s="413">
        <v>694037</v>
      </c>
      <c r="D15" s="413">
        <v>27914</v>
      </c>
      <c r="E15" s="413" t="s">
        <v>129</v>
      </c>
      <c r="F15" s="413" t="s">
        <v>129</v>
      </c>
      <c r="G15" s="414"/>
      <c r="H15" s="411" t="s">
        <v>3560</v>
      </c>
      <c r="I15" s="411" t="s">
        <v>197</v>
      </c>
      <c r="J15" s="413">
        <v>25</v>
      </c>
      <c r="K15" s="418">
        <v>1</v>
      </c>
      <c r="M15" s="419" t="s">
        <v>837</v>
      </c>
      <c r="O15" s="418" t="s">
        <v>838</v>
      </c>
      <c r="P15" s="418" t="s">
        <v>4577</v>
      </c>
      <c r="Q15" s="418" t="s">
        <v>4578</v>
      </c>
      <c r="R15" s="418" t="s">
        <v>4580</v>
      </c>
      <c r="Z15" s="421"/>
      <c r="AS15" s="422"/>
      <c r="AT15" s="422"/>
      <c r="AU15" s="422"/>
      <c r="AV15" s="422"/>
      <c r="AW15" s="422"/>
      <c r="AX15" s="422"/>
      <c r="AY15" s="423"/>
      <c r="AZ15" s="422"/>
      <c r="BA15" s="422"/>
      <c r="BB15" s="422"/>
      <c r="BC15" s="422"/>
      <c r="BT15" s="427">
        <v>54</v>
      </c>
      <c r="BU15" s="421">
        <v>52.2</v>
      </c>
      <c r="BV15" s="428">
        <v>-1</v>
      </c>
      <c r="BW15" s="427"/>
      <c r="BX15" s="427"/>
      <c r="BY15" s="427"/>
      <c r="BZ15" s="427"/>
      <c r="CA15" s="421"/>
      <c r="CB15" s="428"/>
      <c r="CC15" s="427"/>
      <c r="CD15" s="421"/>
      <c r="CE15" s="429"/>
      <c r="CF15" s="428"/>
      <c r="CG15" s="427"/>
      <c r="CH15" s="421"/>
      <c r="CI15" s="429"/>
      <c r="CJ15" s="428"/>
      <c r="CK15" s="427"/>
      <c r="CL15" s="421"/>
      <c r="CM15" s="429"/>
      <c r="CN15" s="428"/>
      <c r="CO15" s="427"/>
      <c r="CP15" s="421"/>
      <c r="CQ15" s="429"/>
      <c r="CR15" s="428"/>
      <c r="DH15" s="427">
        <v>-1</v>
      </c>
      <c r="DJ15" s="421">
        <v>54</v>
      </c>
      <c r="DK15" s="421">
        <v>0</v>
      </c>
      <c r="DL15" s="421">
        <v>0</v>
      </c>
      <c r="DM15" s="421">
        <v>1</v>
      </c>
      <c r="DN15" s="421">
        <v>6</v>
      </c>
      <c r="DO15" s="421">
        <v>22</v>
      </c>
      <c r="DP15" s="421">
        <v>52.2</v>
      </c>
      <c r="DR15" s="421">
        <v>52.200000762939403</v>
      </c>
      <c r="DS15" s="421">
        <v>215</v>
      </c>
      <c r="DT15" s="421">
        <v>44</v>
      </c>
      <c r="DU15" s="421">
        <v>19</v>
      </c>
      <c r="DV15" s="421">
        <v>17</v>
      </c>
      <c r="DW15" s="421">
        <v>5</v>
      </c>
      <c r="DX15" s="421">
        <v>16</v>
      </c>
      <c r="DY15" s="421">
        <v>1</v>
      </c>
      <c r="DZ15" s="421">
        <v>2</v>
      </c>
      <c r="EA15" s="421">
        <v>2</v>
      </c>
      <c r="EB15" s="421">
        <v>0</v>
      </c>
      <c r="EC15" s="421">
        <v>61</v>
      </c>
      <c r="ED15" s="425">
        <v>10.424051891284799</v>
      </c>
      <c r="EE15" s="425">
        <v>2.7341775452550499</v>
      </c>
      <c r="EF15" s="425">
        <v>0.85443048289220302</v>
      </c>
      <c r="EG15" s="425">
        <v>7.5189882494513798</v>
      </c>
      <c r="EH15" s="431">
        <v>1.1392406438562701</v>
      </c>
      <c r="EI15" s="425">
        <v>87.919574082232003</v>
      </c>
      <c r="EJ15" s="424">
        <v>0.22335025380710599</v>
      </c>
      <c r="EK15" s="424">
        <v>0.29770992366412202</v>
      </c>
      <c r="EL15" s="422">
        <v>0.38805970099999998</v>
      </c>
      <c r="EM15" s="422">
        <v>0.22388059699999999</v>
      </c>
      <c r="EN15" s="422">
        <v>0.38805970099999998</v>
      </c>
      <c r="EO15" s="422">
        <v>4.4117650000000001E-2</v>
      </c>
      <c r="EP15" s="422">
        <v>0.48529412</v>
      </c>
      <c r="EQ15" s="422">
        <v>0.12960761000000001</v>
      </c>
      <c r="ER15" s="425">
        <v>-0.54085459146403203</v>
      </c>
      <c r="ES15" s="431">
        <v>2.9050636418334901</v>
      </c>
      <c r="ET15" s="431">
        <v>3.3160035656634599</v>
      </c>
      <c r="EU15" s="431">
        <v>3.0790101815523001</v>
      </c>
      <c r="EV15" s="431">
        <v>3.3671205102520099</v>
      </c>
      <c r="EW15" s="431">
        <v>3.0648038929469199</v>
      </c>
      <c r="EX15" s="426">
        <v>0.94915449619293202</v>
      </c>
    </row>
    <row r="16" spans="1:269" ht="13" customHeight="1">
      <c r="A16" s="413" t="s">
        <v>555</v>
      </c>
      <c r="B16" s="413">
        <v>13120</v>
      </c>
      <c r="C16" s="413">
        <v>694477</v>
      </c>
      <c r="D16" s="413">
        <v>30113</v>
      </c>
      <c r="E16" s="413" t="s">
        <v>563</v>
      </c>
      <c r="F16" s="413" t="s">
        <v>563</v>
      </c>
      <c r="G16" s="414"/>
      <c r="H16" s="411" t="s">
        <v>645</v>
      </c>
      <c r="I16" s="411" t="s">
        <v>559</v>
      </c>
      <c r="J16" s="413">
        <v>26</v>
      </c>
      <c r="K16" s="418">
        <v>1</v>
      </c>
      <c r="M16" s="419" t="s">
        <v>837</v>
      </c>
      <c r="N16" s="420">
        <v>25</v>
      </c>
      <c r="O16" s="418" t="s">
        <v>46</v>
      </c>
      <c r="P16" s="418" t="s">
        <v>2543</v>
      </c>
      <c r="Z16" s="421"/>
      <c r="BT16" s="427">
        <v>27</v>
      </c>
      <c r="BU16" s="421">
        <v>119.2</v>
      </c>
      <c r="BV16" s="428">
        <v>2</v>
      </c>
      <c r="BW16" s="427"/>
      <c r="BX16" s="427"/>
      <c r="BY16" s="427"/>
      <c r="BZ16" s="427"/>
      <c r="CA16" s="421"/>
      <c r="CB16" s="428"/>
      <c r="CC16" s="427"/>
      <c r="CD16" s="421"/>
      <c r="CE16" s="429"/>
      <c r="CF16" s="428"/>
      <c r="CG16" s="427"/>
      <c r="CH16" s="421"/>
      <c r="CI16" s="429"/>
      <c r="CJ16" s="428"/>
      <c r="CK16" s="427"/>
      <c r="CL16" s="421"/>
      <c r="CM16" s="429"/>
      <c r="CN16" s="428"/>
      <c r="CO16" s="427"/>
      <c r="CP16" s="421"/>
      <c r="CQ16" s="429"/>
      <c r="CR16" s="428"/>
      <c r="DH16" s="427">
        <v>2</v>
      </c>
      <c r="DJ16" s="421">
        <v>27</v>
      </c>
      <c r="DK16" s="421">
        <v>23</v>
      </c>
      <c r="DL16" s="421">
        <v>0</v>
      </c>
      <c r="DM16" s="421">
        <v>3</v>
      </c>
      <c r="DN16" s="421">
        <v>8</v>
      </c>
      <c r="DO16" s="421">
        <v>0</v>
      </c>
      <c r="DP16" s="421">
        <v>119.2</v>
      </c>
      <c r="DQ16" s="421">
        <v>115.199996948242</v>
      </c>
      <c r="DR16" s="421">
        <v>4</v>
      </c>
      <c r="DS16" s="421">
        <v>503</v>
      </c>
      <c r="DT16" s="421">
        <v>113</v>
      </c>
      <c r="DU16" s="421">
        <v>49</v>
      </c>
      <c r="DV16" s="421">
        <v>47</v>
      </c>
      <c r="DW16" s="421">
        <v>13</v>
      </c>
      <c r="DX16" s="421">
        <v>40</v>
      </c>
      <c r="DY16" s="421">
        <v>1</v>
      </c>
      <c r="DZ16" s="421">
        <v>4</v>
      </c>
      <c r="EA16" s="421">
        <v>1</v>
      </c>
      <c r="EB16" s="421">
        <v>0</v>
      </c>
      <c r="EC16" s="421">
        <v>127</v>
      </c>
      <c r="ED16" s="425">
        <v>9.5515322364133901</v>
      </c>
      <c r="EE16" s="425">
        <v>3.0083566098939798</v>
      </c>
      <c r="EF16" s="425">
        <v>0.97771589821554405</v>
      </c>
      <c r="EG16" s="425">
        <v>8.4986074229504993</v>
      </c>
      <c r="EH16" s="431">
        <v>1.2785515592049399</v>
      </c>
      <c r="EI16" s="425">
        <v>98.670732240530995</v>
      </c>
      <c r="EJ16" s="424">
        <v>0.246187363834422</v>
      </c>
      <c r="EK16" s="424">
        <v>0.31347962382445099</v>
      </c>
      <c r="EL16" s="466">
        <v>0.31402438999999999</v>
      </c>
      <c r="EM16" s="466">
        <v>0.243902439</v>
      </c>
      <c r="EN16" s="466">
        <v>0.44207317000000002</v>
      </c>
      <c r="EO16" s="466">
        <v>8.1325300000000003E-2</v>
      </c>
      <c r="EP16" s="466">
        <v>0.42168675</v>
      </c>
      <c r="EQ16" s="466">
        <v>0.10442566</v>
      </c>
      <c r="ER16" s="425">
        <v>-0.47446308579949298</v>
      </c>
      <c r="ES16" s="431">
        <v>3.5348190166254199</v>
      </c>
      <c r="ET16" s="431">
        <v>3.9042294148698402</v>
      </c>
      <c r="EU16" s="431">
        <v>3.52872988225905</v>
      </c>
      <c r="EV16" s="431">
        <v>3.98467626187032</v>
      </c>
      <c r="EW16" s="431">
        <v>3.9051363401744799</v>
      </c>
      <c r="EX16" s="426">
        <v>2.5573187759146001</v>
      </c>
      <c r="FE16" s="412"/>
      <c r="FF16" s="412"/>
    </row>
    <row r="17" spans="1:184" ht="13" customHeight="1">
      <c r="A17" s="413" t="s">
        <v>555</v>
      </c>
      <c r="B17" s="413">
        <v>11820</v>
      </c>
      <c r="C17" s="413">
        <v>682990</v>
      </c>
      <c r="D17" s="413">
        <v>25977</v>
      </c>
      <c r="E17" s="413" t="s">
        <v>563</v>
      </c>
      <c r="F17" s="413" t="s">
        <v>563</v>
      </c>
      <c r="G17" s="414"/>
      <c r="H17" s="411" t="s">
        <v>3507</v>
      </c>
      <c r="I17" s="411" t="s">
        <v>684</v>
      </c>
      <c r="J17" s="413">
        <v>24</v>
      </c>
      <c r="K17" s="418">
        <v>1</v>
      </c>
      <c r="M17" s="419" t="s">
        <v>837</v>
      </c>
      <c r="N17" s="420">
        <v>25</v>
      </c>
      <c r="O17" s="418" t="s">
        <v>46</v>
      </c>
      <c r="P17" s="418" t="s">
        <v>2543</v>
      </c>
      <c r="R17" s="418" t="s">
        <v>4580</v>
      </c>
      <c r="Z17" s="421"/>
      <c r="BT17" s="427">
        <v>29</v>
      </c>
      <c r="BU17" s="421">
        <v>157.1</v>
      </c>
      <c r="BV17" s="428">
        <v>3</v>
      </c>
      <c r="BW17" s="427"/>
      <c r="BX17" s="427"/>
      <c r="BY17" s="427"/>
      <c r="BZ17" s="427"/>
      <c r="CA17" s="421"/>
      <c r="CB17" s="428"/>
      <c r="CC17" s="427"/>
      <c r="CD17" s="421"/>
      <c r="CE17" s="429"/>
      <c r="CF17" s="428"/>
      <c r="CG17" s="427"/>
      <c r="CH17" s="421"/>
      <c r="CI17" s="429"/>
      <c r="CJ17" s="428"/>
      <c r="CK17" s="427"/>
      <c r="CL17" s="421"/>
      <c r="CM17" s="429"/>
      <c r="CN17" s="428"/>
      <c r="CO17" s="427"/>
      <c r="CP17" s="421"/>
      <c r="CQ17" s="429"/>
      <c r="CR17" s="428"/>
      <c r="DH17" s="427">
        <v>3</v>
      </c>
      <c r="DJ17" s="421">
        <v>29</v>
      </c>
      <c r="DK17" s="421">
        <v>24</v>
      </c>
      <c r="DL17" s="421">
        <v>0</v>
      </c>
      <c r="DM17" s="421">
        <v>13</v>
      </c>
      <c r="DN17" s="421">
        <v>3</v>
      </c>
      <c r="DO17" s="421">
        <v>0</v>
      </c>
      <c r="DP17" s="421">
        <v>157.1</v>
      </c>
      <c r="DQ17" s="421">
        <v>130.19999694824199</v>
      </c>
      <c r="DR17" s="421">
        <v>26.2000007629394</v>
      </c>
      <c r="DS17" s="421">
        <v>653</v>
      </c>
      <c r="DT17" s="421">
        <v>145</v>
      </c>
      <c r="DU17" s="421">
        <v>62</v>
      </c>
      <c r="DV17" s="421">
        <v>58</v>
      </c>
      <c r="DW17" s="421">
        <v>18</v>
      </c>
      <c r="DX17" s="421">
        <v>50</v>
      </c>
      <c r="DY17" s="421">
        <v>0</v>
      </c>
      <c r="DZ17" s="421">
        <v>6</v>
      </c>
      <c r="EA17" s="421">
        <v>4</v>
      </c>
      <c r="EB17" s="421">
        <v>0</v>
      </c>
      <c r="EC17" s="421">
        <v>132</v>
      </c>
      <c r="ED17" s="425">
        <v>7.5508479763467999</v>
      </c>
      <c r="EE17" s="425">
        <v>2.8601696880101501</v>
      </c>
      <c r="EF17" s="425">
        <v>1.0296610876836501</v>
      </c>
      <c r="EG17" s="425">
        <v>8.2944920952294403</v>
      </c>
      <c r="EH17" s="431">
        <v>1.2394068648044001</v>
      </c>
      <c r="EI17" s="425">
        <v>95.649785895406495</v>
      </c>
      <c r="EJ17" s="424">
        <v>0.24288107202680001</v>
      </c>
      <c r="EK17" s="424">
        <v>0.284116331096196</v>
      </c>
      <c r="EL17" s="466">
        <v>0.56086956499999996</v>
      </c>
      <c r="EM17" s="466">
        <v>0.15434782599999999</v>
      </c>
      <c r="EN17" s="466">
        <v>0.28478260799999999</v>
      </c>
      <c r="EO17" s="466">
        <v>7.3118279999999994E-2</v>
      </c>
      <c r="EP17" s="466">
        <v>0.39354839000000003</v>
      </c>
      <c r="EQ17" s="466">
        <v>0.10247064</v>
      </c>
      <c r="ER17" s="425">
        <v>0.813582244715637</v>
      </c>
      <c r="ES17" s="431">
        <v>3.3177968380917702</v>
      </c>
      <c r="ET17" s="431">
        <v>3.6177505347612202</v>
      </c>
      <c r="EU17" s="431">
        <v>4.0130909180682304</v>
      </c>
      <c r="EV17" s="431">
        <v>3.8095506035456501</v>
      </c>
      <c r="EW17" s="431">
        <v>3.95880843974426</v>
      </c>
      <c r="EX17" s="426">
        <v>1.8813647329807199</v>
      </c>
    </row>
    <row r="18" spans="1:184" ht="13" customHeight="1">
      <c r="A18" s="413" t="s">
        <v>555</v>
      </c>
      <c r="B18" s="413">
        <v>8780</v>
      </c>
      <c r="C18" s="413">
        <v>519242</v>
      </c>
      <c r="D18" s="413">
        <v>10603</v>
      </c>
      <c r="E18" s="413" t="s">
        <v>555</v>
      </c>
      <c r="F18" s="413" t="s">
        <v>555</v>
      </c>
      <c r="G18" s="414"/>
      <c r="H18" s="415" t="s">
        <v>360</v>
      </c>
      <c r="I18" s="416" t="s">
        <v>545</v>
      </c>
      <c r="J18" s="417">
        <v>36</v>
      </c>
      <c r="K18" s="418">
        <v>1</v>
      </c>
      <c r="M18" s="419" t="s">
        <v>46</v>
      </c>
      <c r="N18" s="420">
        <v>25</v>
      </c>
      <c r="O18" s="418" t="s">
        <v>46</v>
      </c>
      <c r="P18" s="418" t="s">
        <v>4581</v>
      </c>
      <c r="R18" s="418" t="s">
        <v>4580</v>
      </c>
      <c r="Z18" s="421"/>
      <c r="AS18" s="422"/>
      <c r="AT18" s="422"/>
      <c r="AU18" s="422"/>
      <c r="AV18" s="422"/>
      <c r="AW18" s="422"/>
      <c r="AX18" s="422"/>
      <c r="AY18" s="423"/>
      <c r="AZ18" s="422"/>
      <c r="BA18" s="422"/>
      <c r="BB18" s="422"/>
      <c r="BC18" s="422"/>
      <c r="BT18" s="427">
        <v>21</v>
      </c>
      <c r="BU18" s="421">
        <v>125.2</v>
      </c>
      <c r="BV18" s="428">
        <v>-1</v>
      </c>
      <c r="BW18" s="427"/>
      <c r="BX18" s="427"/>
      <c r="BY18" s="427"/>
      <c r="BZ18" s="427"/>
      <c r="CA18" s="421"/>
      <c r="CB18" s="428"/>
      <c r="CC18" s="427"/>
      <c r="CD18" s="421"/>
      <c r="CE18" s="429"/>
      <c r="CF18" s="428"/>
      <c r="CG18" s="427"/>
      <c r="CH18" s="421"/>
      <c r="CI18" s="429"/>
      <c r="CJ18" s="428"/>
      <c r="CK18" s="427"/>
      <c r="CL18" s="421"/>
      <c r="CM18" s="429"/>
      <c r="CN18" s="428"/>
      <c r="CO18" s="427"/>
      <c r="CP18" s="421"/>
      <c r="CQ18" s="429"/>
      <c r="CR18" s="428"/>
      <c r="DH18" s="427">
        <v>-1</v>
      </c>
      <c r="DJ18" s="421">
        <v>21</v>
      </c>
      <c r="DK18" s="421">
        <v>20</v>
      </c>
      <c r="DL18" s="421">
        <v>0</v>
      </c>
      <c r="DM18" s="421">
        <v>7</v>
      </c>
      <c r="DN18" s="421">
        <v>5</v>
      </c>
      <c r="DO18" s="421">
        <v>0</v>
      </c>
      <c r="DP18" s="421">
        <v>125.2</v>
      </c>
      <c r="DQ18" s="421">
        <v>120</v>
      </c>
      <c r="DR18" s="421">
        <v>5.1999998092651296</v>
      </c>
      <c r="DS18" s="421">
        <v>510</v>
      </c>
      <c r="DT18" s="421">
        <v>102</v>
      </c>
      <c r="DU18" s="421">
        <v>38</v>
      </c>
      <c r="DV18" s="421">
        <v>36</v>
      </c>
      <c r="DW18" s="421">
        <v>11</v>
      </c>
      <c r="DX18" s="421">
        <v>32</v>
      </c>
      <c r="DY18" s="421">
        <v>0</v>
      </c>
      <c r="DZ18" s="421">
        <v>11</v>
      </c>
      <c r="EA18" s="421">
        <v>3</v>
      </c>
      <c r="EB18" s="421">
        <v>0</v>
      </c>
      <c r="EC18" s="421">
        <v>165</v>
      </c>
      <c r="ED18" s="425">
        <v>11.816976187106301</v>
      </c>
      <c r="EE18" s="425">
        <v>2.2917771999236498</v>
      </c>
      <c r="EF18" s="425">
        <v>0.78779841247375604</v>
      </c>
      <c r="EG18" s="425">
        <v>7.3050398247566504</v>
      </c>
      <c r="EH18" s="431">
        <v>1.06631300274225</v>
      </c>
      <c r="EI18" s="425">
        <v>82.291468044983802</v>
      </c>
      <c r="EJ18" s="424">
        <v>0.21841541755888599</v>
      </c>
      <c r="EK18" s="424">
        <v>0.31271477663230202</v>
      </c>
      <c r="EL18" s="422">
        <v>0.39</v>
      </c>
      <c r="EM18" s="422">
        <v>0.21666666600000001</v>
      </c>
      <c r="EN18" s="422">
        <v>0.39333333300000001</v>
      </c>
      <c r="EO18" s="422">
        <v>6.2913910000000003E-2</v>
      </c>
      <c r="EP18" s="422">
        <v>0.35430464</v>
      </c>
      <c r="EQ18" s="422">
        <v>0.13244707</v>
      </c>
      <c r="ER18" s="425">
        <v>0.49360167139046202</v>
      </c>
      <c r="ES18" s="431">
        <v>2.5782493499141101</v>
      </c>
      <c r="ET18" s="431">
        <v>2.8000210195696602</v>
      </c>
      <c r="EU18" s="431">
        <v>2.6744337498716</v>
      </c>
      <c r="EV18" s="431">
        <v>2.9842444186414099</v>
      </c>
      <c r="EW18" s="431">
        <v>2.8811636234242499</v>
      </c>
      <c r="EX18" s="426">
        <v>3.6010112911462699</v>
      </c>
    </row>
    <row r="19" spans="1:184" ht="13" customHeight="1">
      <c r="A19" s="413" t="s">
        <v>555</v>
      </c>
      <c r="B19" s="413">
        <v>13117</v>
      </c>
      <c r="C19" s="413">
        <v>693855</v>
      </c>
      <c r="D19" s="413">
        <v>27932</v>
      </c>
      <c r="E19" s="413" t="s">
        <v>2176</v>
      </c>
      <c r="F19" s="413" t="s">
        <v>2176</v>
      </c>
      <c r="G19" s="414"/>
      <c r="H19" s="411" t="s">
        <v>4396</v>
      </c>
      <c r="I19" s="411" t="s">
        <v>557</v>
      </c>
      <c r="J19" s="413">
        <v>26</v>
      </c>
      <c r="K19" s="418">
        <v>1</v>
      </c>
      <c r="M19" s="419" t="s">
        <v>46</v>
      </c>
      <c r="N19" s="420">
        <v>20</v>
      </c>
      <c r="O19" s="418" t="s">
        <v>46</v>
      </c>
      <c r="P19" s="418" t="s">
        <v>2543</v>
      </c>
      <c r="Z19" s="421"/>
      <c r="AS19" s="422"/>
      <c r="AT19" s="422"/>
      <c r="AU19" s="422"/>
      <c r="AV19" s="422"/>
      <c r="AW19" s="422"/>
      <c r="AX19" s="422"/>
      <c r="AY19" s="423"/>
      <c r="AZ19" s="422"/>
      <c r="BA19" s="422"/>
      <c r="BB19" s="422"/>
      <c r="BC19" s="422"/>
      <c r="BT19" s="427">
        <v>19</v>
      </c>
      <c r="BU19" s="421">
        <v>57</v>
      </c>
      <c r="BV19" s="428">
        <v>1</v>
      </c>
      <c r="BW19" s="427"/>
      <c r="BX19" s="427"/>
      <c r="BY19" s="427"/>
      <c r="BZ19" s="427"/>
      <c r="CA19" s="421"/>
      <c r="CB19" s="428"/>
      <c r="CC19" s="427"/>
      <c r="CD19" s="421"/>
      <c r="CE19" s="429"/>
      <c r="CF19" s="428"/>
      <c r="CG19" s="427"/>
      <c r="CH19" s="421"/>
      <c r="CI19" s="429"/>
      <c r="CJ19" s="428"/>
      <c r="CK19" s="427"/>
      <c r="CL19" s="421"/>
      <c r="CM19" s="429"/>
      <c r="CN19" s="428"/>
      <c r="CO19" s="427"/>
      <c r="CP19" s="421"/>
      <c r="CQ19" s="429"/>
      <c r="CR19" s="428"/>
      <c r="DH19" s="427">
        <v>1</v>
      </c>
      <c r="DJ19" s="421">
        <v>19</v>
      </c>
      <c r="DK19" s="421">
        <v>5</v>
      </c>
      <c r="DL19" s="421">
        <v>0</v>
      </c>
      <c r="DM19" s="421">
        <v>4</v>
      </c>
      <c r="DN19" s="421">
        <v>3</v>
      </c>
      <c r="DO19" s="421">
        <v>0</v>
      </c>
      <c r="DP19" s="421">
        <v>57</v>
      </c>
      <c r="DQ19" s="421">
        <v>25.2000007629394</v>
      </c>
      <c r="DR19" s="421">
        <v>31.100000381469702</v>
      </c>
      <c r="DS19" s="421">
        <v>242</v>
      </c>
      <c r="DT19" s="421">
        <v>48</v>
      </c>
      <c r="DU19" s="421">
        <v>33</v>
      </c>
      <c r="DV19" s="421">
        <v>23</v>
      </c>
      <c r="DW19" s="421">
        <v>5</v>
      </c>
      <c r="DX19" s="421">
        <v>19</v>
      </c>
      <c r="DY19" s="421">
        <v>1</v>
      </c>
      <c r="DZ19" s="421">
        <v>3</v>
      </c>
      <c r="EA19" s="421">
        <v>0</v>
      </c>
      <c r="EB19" s="421">
        <v>0</v>
      </c>
      <c r="EC19" s="421">
        <v>64</v>
      </c>
      <c r="ED19" s="425">
        <v>10.1052634960396</v>
      </c>
      <c r="EE19" s="425">
        <v>3.00000010038677</v>
      </c>
      <c r="EF19" s="425">
        <v>0.78947371062809801</v>
      </c>
      <c r="EG19" s="425">
        <v>7.57894762202974</v>
      </c>
      <c r="EH19" s="431">
        <v>1.1754386358240501</v>
      </c>
      <c r="EI19" s="425">
        <v>91.686137245990196</v>
      </c>
      <c r="EJ19" s="424">
        <v>0.218181818181818</v>
      </c>
      <c r="EK19" s="424">
        <v>0.28476821192052898</v>
      </c>
      <c r="EL19" s="422">
        <v>0.350993377</v>
      </c>
      <c r="EM19" s="422">
        <v>0.21854304599999999</v>
      </c>
      <c r="EN19" s="422">
        <v>0.43046357600000001</v>
      </c>
      <c r="EO19" s="422">
        <v>7.0512820000000004E-2</v>
      </c>
      <c r="EP19" s="422">
        <v>0.37820513</v>
      </c>
      <c r="EQ19" s="422">
        <v>0.12148594</v>
      </c>
      <c r="ER19" s="425">
        <v>-0.62295042389718502</v>
      </c>
      <c r="ES19" s="431">
        <v>3.6315790688892502</v>
      </c>
      <c r="ET19" s="431">
        <v>3.87443980949242</v>
      </c>
      <c r="EU19" s="431">
        <v>3.1886037944536501</v>
      </c>
      <c r="EV19" s="431">
        <v>3.8064504996259001</v>
      </c>
      <c r="EW19" s="431">
        <v>3.5227372046825201</v>
      </c>
      <c r="EX19" s="426">
        <v>1.07986757159233</v>
      </c>
    </row>
    <row r="20" spans="1:184" ht="13" customHeight="1">
      <c r="A20" s="413" t="s">
        <v>555</v>
      </c>
      <c r="B20" s="413">
        <v>10355</v>
      </c>
      <c r="C20" s="413">
        <v>621381</v>
      </c>
      <c r="D20" s="413">
        <v>13799</v>
      </c>
      <c r="E20" s="413" t="s">
        <v>13</v>
      </c>
      <c r="F20" s="413" t="s">
        <v>13</v>
      </c>
      <c r="G20" s="414"/>
      <c r="H20" s="415" t="s">
        <v>978</v>
      </c>
      <c r="I20" s="416" t="s">
        <v>531</v>
      </c>
      <c r="J20" s="417">
        <v>33</v>
      </c>
      <c r="K20" s="418">
        <v>1</v>
      </c>
      <c r="M20" s="419" t="s">
        <v>46</v>
      </c>
      <c r="O20" s="418" t="s">
        <v>838</v>
      </c>
      <c r="P20" s="418" t="s">
        <v>2543</v>
      </c>
      <c r="R20" s="418" t="s">
        <v>4580</v>
      </c>
      <c r="Z20" s="421"/>
      <c r="AS20" s="422"/>
      <c r="AT20" s="422"/>
      <c r="AU20" s="422"/>
      <c r="AV20" s="422"/>
      <c r="AW20" s="422"/>
      <c r="AX20" s="422"/>
      <c r="AY20" s="423"/>
      <c r="AZ20" s="422"/>
      <c r="BA20" s="422"/>
      <c r="BB20" s="422"/>
      <c r="BC20" s="422"/>
      <c r="BT20" s="427">
        <v>66</v>
      </c>
      <c r="BU20" s="421">
        <v>62.1</v>
      </c>
      <c r="BV20" s="428">
        <v>-1</v>
      </c>
      <c r="BW20" s="427"/>
      <c r="BX20" s="427"/>
      <c r="BY20" s="427"/>
      <c r="BZ20" s="427"/>
      <c r="CA20" s="421"/>
      <c r="CB20" s="428"/>
      <c r="CC20" s="427"/>
      <c r="CD20" s="421"/>
      <c r="CE20" s="429"/>
      <c r="CF20" s="428"/>
      <c r="CG20" s="427"/>
      <c r="CH20" s="421"/>
      <c r="CI20" s="429"/>
      <c r="CJ20" s="428"/>
      <c r="CK20" s="427"/>
      <c r="CL20" s="421"/>
      <c r="CM20" s="429"/>
      <c r="CN20" s="428"/>
      <c r="CO20" s="427"/>
      <c r="CP20" s="421"/>
      <c r="CQ20" s="429"/>
      <c r="CR20" s="428"/>
      <c r="DH20" s="427">
        <v>-1</v>
      </c>
      <c r="DJ20" s="421">
        <v>66</v>
      </c>
      <c r="DK20" s="421">
        <v>0</v>
      </c>
      <c r="DL20" s="421">
        <v>0</v>
      </c>
      <c r="DM20" s="421">
        <v>2</v>
      </c>
      <c r="DN20" s="421">
        <v>3</v>
      </c>
      <c r="DO20" s="421">
        <v>6</v>
      </c>
      <c r="DP20" s="421">
        <v>62.1</v>
      </c>
      <c r="DR20" s="421">
        <v>62.099998474121001</v>
      </c>
      <c r="DS20" s="421">
        <v>256</v>
      </c>
      <c r="DT20" s="421">
        <v>47</v>
      </c>
      <c r="DU20" s="421">
        <v>22</v>
      </c>
      <c r="DV20" s="421">
        <v>19</v>
      </c>
      <c r="DW20" s="421">
        <v>5</v>
      </c>
      <c r="DX20" s="421">
        <v>20</v>
      </c>
      <c r="DY20" s="421">
        <v>1</v>
      </c>
      <c r="DZ20" s="421">
        <v>2</v>
      </c>
      <c r="EA20" s="421">
        <v>3</v>
      </c>
      <c r="EB20" s="421">
        <v>0</v>
      </c>
      <c r="EC20" s="421">
        <v>70</v>
      </c>
      <c r="ED20" s="425">
        <v>10.1069526963628</v>
      </c>
      <c r="EE20" s="425">
        <v>2.8877007703893902</v>
      </c>
      <c r="EF20" s="425">
        <v>0.721925192597348</v>
      </c>
      <c r="EG20" s="425">
        <v>6.7860968104150698</v>
      </c>
      <c r="EH20" s="431">
        <v>1.07486639786716</v>
      </c>
      <c r="EI20" s="425">
        <v>82.951566383639801</v>
      </c>
      <c r="EJ20" s="424">
        <v>0.2008547008547</v>
      </c>
      <c r="EK20" s="424">
        <v>0.26415094339622602</v>
      </c>
      <c r="EL20" s="422">
        <v>0.21153846100000001</v>
      </c>
      <c r="EM20" s="422">
        <v>0.19871794800000001</v>
      </c>
      <c r="EN20" s="422">
        <v>0.58974358900000001</v>
      </c>
      <c r="EO20" s="422">
        <v>4.2682930000000001E-2</v>
      </c>
      <c r="EP20" s="422">
        <v>0.38414633999999998</v>
      </c>
      <c r="EQ20" s="422">
        <v>0.11871226999999999</v>
      </c>
      <c r="ER20" s="425">
        <v>0.899301969805398</v>
      </c>
      <c r="ES20" s="431">
        <v>2.7433157318699202</v>
      </c>
      <c r="ET20" s="431">
        <v>2.7486429043521898</v>
      </c>
      <c r="EU20" s="431">
        <v>2.9915871752256402</v>
      </c>
      <c r="EV20" s="431">
        <v>4.2244103149424701</v>
      </c>
      <c r="EW20" s="431">
        <v>3.60155265545845</v>
      </c>
      <c r="EX20" s="426">
        <v>1.5341923236846899</v>
      </c>
    </row>
    <row r="21" spans="1:184" ht="14" customHeight="1">
      <c r="A21" s="413" t="s">
        <v>555</v>
      </c>
      <c r="B21" s="413">
        <v>11117</v>
      </c>
      <c r="C21" s="413">
        <v>624133</v>
      </c>
      <c r="D21" s="413">
        <v>17277</v>
      </c>
      <c r="E21" s="413" t="s">
        <v>13</v>
      </c>
      <c r="F21" s="413" t="s">
        <v>13</v>
      </c>
      <c r="G21" s="414"/>
      <c r="H21" s="415" t="s">
        <v>3345</v>
      </c>
      <c r="I21" s="416" t="s">
        <v>1145</v>
      </c>
      <c r="J21" s="417">
        <v>29</v>
      </c>
      <c r="K21" s="418">
        <v>1</v>
      </c>
      <c r="M21" s="419" t="s">
        <v>46</v>
      </c>
      <c r="N21" s="420">
        <v>25</v>
      </c>
      <c r="P21" s="418" t="s">
        <v>4577</v>
      </c>
      <c r="Q21" s="418" t="s">
        <v>4578</v>
      </c>
      <c r="Z21" s="421"/>
      <c r="AS21" s="422"/>
      <c r="AT21" s="422"/>
      <c r="AU21" s="422"/>
      <c r="AV21" s="422"/>
      <c r="AW21" s="422"/>
      <c r="AX21" s="422"/>
      <c r="AY21" s="423"/>
      <c r="AZ21" s="422"/>
      <c r="BA21" s="422"/>
      <c r="BB21" s="422"/>
      <c r="BC21" s="422"/>
      <c r="BT21" s="427">
        <v>26</v>
      </c>
      <c r="BU21" s="421">
        <v>157.1</v>
      </c>
      <c r="BV21" s="428">
        <v>3</v>
      </c>
      <c r="BW21" s="427"/>
      <c r="BX21" s="427"/>
      <c r="BY21" s="427"/>
      <c r="BZ21" s="427"/>
      <c r="CA21" s="421"/>
      <c r="CB21" s="428"/>
      <c r="CC21" s="427"/>
      <c r="CD21" s="421"/>
      <c r="CE21" s="429"/>
      <c r="CF21" s="428"/>
      <c r="CG21" s="427"/>
      <c r="CH21" s="421"/>
      <c r="CI21" s="429"/>
      <c r="CJ21" s="428"/>
      <c r="CK21" s="427"/>
      <c r="CL21" s="421"/>
      <c r="CM21" s="429"/>
      <c r="CN21" s="428"/>
      <c r="CO21" s="427"/>
      <c r="CP21" s="421"/>
      <c r="CQ21" s="429"/>
      <c r="CR21" s="428"/>
      <c r="DH21" s="427">
        <v>3</v>
      </c>
      <c r="DJ21" s="421">
        <v>26</v>
      </c>
      <c r="DK21" s="421">
        <v>26</v>
      </c>
      <c r="DL21" s="421">
        <v>0</v>
      </c>
      <c r="DM21" s="421">
        <v>12</v>
      </c>
      <c r="DN21" s="421">
        <v>8</v>
      </c>
      <c r="DO21" s="421">
        <v>0</v>
      </c>
      <c r="DP21" s="421">
        <v>157.1</v>
      </c>
      <c r="DQ21" s="421">
        <v>157.100006103515</v>
      </c>
      <c r="DS21" s="421">
        <v>651</v>
      </c>
      <c r="DT21" s="421">
        <v>154</v>
      </c>
      <c r="DU21" s="421">
        <v>57</v>
      </c>
      <c r="DV21" s="421">
        <v>56</v>
      </c>
      <c r="DW21" s="421">
        <v>14</v>
      </c>
      <c r="DX21" s="421">
        <v>38</v>
      </c>
      <c r="DY21" s="421">
        <v>0</v>
      </c>
      <c r="DZ21" s="421">
        <v>6</v>
      </c>
      <c r="EA21" s="421">
        <v>0</v>
      </c>
      <c r="EB21" s="421">
        <v>0</v>
      </c>
      <c r="EC21" s="421">
        <v>151</v>
      </c>
      <c r="ED21" s="425">
        <v>8.6377121436462403</v>
      </c>
      <c r="EE21" s="425">
        <v>2.1737288838315001</v>
      </c>
      <c r="EF21" s="425">
        <v>0.80084748351686996</v>
      </c>
      <c r="EG21" s="425">
        <v>8.8093223186855703</v>
      </c>
      <c r="EH21" s="431">
        <v>1.22033902250189</v>
      </c>
      <c r="EI21" s="425">
        <v>94.178247302621998</v>
      </c>
      <c r="EJ21" s="424">
        <v>0.25370675453047697</v>
      </c>
      <c r="EK21" s="424">
        <v>0.31674208144796301</v>
      </c>
      <c r="EL21" s="422">
        <v>0.46770601299999998</v>
      </c>
      <c r="EM21" s="422">
        <v>0.17817371900000001</v>
      </c>
      <c r="EN21" s="422">
        <v>0.35412026699999999</v>
      </c>
      <c r="EO21" s="422">
        <v>5.4824560000000001E-2</v>
      </c>
      <c r="EP21" s="422">
        <v>0.31140350999999999</v>
      </c>
      <c r="EQ21" s="422">
        <v>9.498355E-2</v>
      </c>
      <c r="ER21" s="425">
        <v>9.9849613308085894E-2</v>
      </c>
      <c r="ES21" s="431">
        <v>3.2033899340674798</v>
      </c>
      <c r="ET21" s="431">
        <v>3.1454912415059</v>
      </c>
      <c r="EU21" s="431">
        <v>3.2122434026514801</v>
      </c>
      <c r="EV21" s="431">
        <v>3.6136004399031898</v>
      </c>
      <c r="EW21" s="431">
        <v>3.7326478652961401</v>
      </c>
      <c r="EX21" s="426">
        <v>4.0372662544250399</v>
      </c>
      <c r="FG21" s="412"/>
      <c r="FH21" s="412"/>
      <c r="FI21" s="412"/>
      <c r="FJ21" s="412"/>
      <c r="FK21" s="412"/>
      <c r="FL21" s="412"/>
      <c r="FM21" s="412"/>
      <c r="FN21" s="412"/>
      <c r="FO21" s="412"/>
      <c r="FP21" s="412"/>
      <c r="FQ21" s="412"/>
      <c r="FR21" s="412"/>
      <c r="FS21" s="412"/>
      <c r="FT21" s="412"/>
      <c r="FU21" s="412"/>
      <c r="FV21" s="412"/>
      <c r="FW21" s="412"/>
      <c r="FX21" s="412"/>
      <c r="FY21" s="412"/>
      <c r="FZ21" s="412"/>
      <c r="GA21" s="412"/>
      <c r="GB21" s="412"/>
    </row>
    <row r="22" spans="1:184" ht="13" customHeight="1">
      <c r="A22" s="413" t="s">
        <v>555</v>
      </c>
      <c r="B22" s="413">
        <v>7590</v>
      </c>
      <c r="C22" s="413">
        <v>434378</v>
      </c>
      <c r="D22" s="413">
        <v>8700</v>
      </c>
      <c r="E22" s="413" t="s">
        <v>2175</v>
      </c>
      <c r="F22" s="413" t="s">
        <v>2175</v>
      </c>
      <c r="G22" s="414"/>
      <c r="H22" s="415" t="s">
        <v>266</v>
      </c>
      <c r="I22" s="416" t="s">
        <v>564</v>
      </c>
      <c r="J22" s="417">
        <v>42</v>
      </c>
      <c r="K22" s="418">
        <v>1</v>
      </c>
      <c r="M22" s="419" t="s">
        <v>837</v>
      </c>
      <c r="N22" s="420">
        <v>25</v>
      </c>
      <c r="P22" s="418" t="s">
        <v>4577</v>
      </c>
      <c r="R22" s="418" t="s">
        <v>4580</v>
      </c>
      <c r="Z22" s="421"/>
      <c r="AS22" s="422"/>
      <c r="AT22" s="422"/>
      <c r="AU22" s="422"/>
      <c r="AV22" s="422"/>
      <c r="AW22" s="422"/>
      <c r="AX22" s="422"/>
      <c r="AY22" s="423"/>
      <c r="AZ22" s="422"/>
      <c r="BA22" s="422"/>
      <c r="BB22" s="422"/>
      <c r="BC22" s="422"/>
      <c r="BT22" s="427">
        <v>29</v>
      </c>
      <c r="BU22" s="421">
        <v>152</v>
      </c>
      <c r="BV22" s="428">
        <v>0</v>
      </c>
      <c r="BW22" s="427"/>
      <c r="BX22" s="427"/>
      <c r="BY22" s="427"/>
      <c r="BZ22" s="427"/>
      <c r="CA22" s="421"/>
      <c r="CB22" s="428"/>
      <c r="CC22" s="427"/>
      <c r="CD22" s="421"/>
      <c r="CE22" s="429"/>
      <c r="CF22" s="428"/>
      <c r="CG22" s="427"/>
      <c r="CH22" s="421"/>
      <c r="CI22" s="429"/>
      <c r="CJ22" s="428"/>
      <c r="CK22" s="427"/>
      <c r="CL22" s="421"/>
      <c r="CM22" s="429"/>
      <c r="CN22" s="428"/>
      <c r="CO22" s="427"/>
      <c r="CP22" s="421"/>
      <c r="CQ22" s="429"/>
      <c r="CR22" s="428"/>
      <c r="DH22" s="427">
        <v>0</v>
      </c>
      <c r="DJ22" s="421">
        <v>29</v>
      </c>
      <c r="DK22" s="421">
        <v>29</v>
      </c>
      <c r="DL22" s="421">
        <v>0</v>
      </c>
      <c r="DM22" s="421">
        <v>4</v>
      </c>
      <c r="DN22" s="421">
        <v>11</v>
      </c>
      <c r="DO22" s="421">
        <v>0</v>
      </c>
      <c r="DP22" s="421">
        <v>152</v>
      </c>
      <c r="DQ22" s="421">
        <v>152</v>
      </c>
      <c r="DS22" s="421">
        <v>662</v>
      </c>
      <c r="DT22" s="421">
        <v>155</v>
      </c>
      <c r="DU22" s="421">
        <v>74</v>
      </c>
      <c r="DV22" s="421">
        <v>65</v>
      </c>
      <c r="DW22" s="421">
        <v>16</v>
      </c>
      <c r="DX22" s="421">
        <v>52</v>
      </c>
      <c r="DY22" s="421">
        <v>1</v>
      </c>
      <c r="DZ22" s="421">
        <v>6</v>
      </c>
      <c r="EA22" s="421">
        <v>2</v>
      </c>
      <c r="EB22" s="421">
        <v>0</v>
      </c>
      <c r="EC22" s="421">
        <v>137</v>
      </c>
      <c r="ED22" s="425">
        <v>8.1118421052631504</v>
      </c>
      <c r="EE22" s="425">
        <v>3.07894736842105</v>
      </c>
      <c r="EF22" s="425">
        <v>0.94736842105263097</v>
      </c>
      <c r="EG22" s="425">
        <v>9.1776315789473593</v>
      </c>
      <c r="EH22" s="431">
        <v>1.36184210526315</v>
      </c>
      <c r="EI22" s="425">
        <v>105.09858343597899</v>
      </c>
      <c r="EJ22" s="424">
        <v>0.25662251655629098</v>
      </c>
      <c r="EK22" s="424">
        <v>0.30820399113081998</v>
      </c>
      <c r="EL22" s="422">
        <v>0.34490238600000001</v>
      </c>
      <c r="EM22" s="422">
        <v>0.20824295000000001</v>
      </c>
      <c r="EN22" s="422">
        <v>0.44685466299999999</v>
      </c>
      <c r="EO22" s="422">
        <v>8.1370449999999997E-2</v>
      </c>
      <c r="EP22" s="422">
        <v>0.37044968</v>
      </c>
      <c r="EQ22" s="422">
        <v>0.10966258</v>
      </c>
      <c r="ER22" s="425">
        <v>-0.120131858140581</v>
      </c>
      <c r="ES22" s="431">
        <v>3.8486842105263102</v>
      </c>
      <c r="ET22" s="431">
        <v>4.2104314902269104</v>
      </c>
      <c r="EU22" s="431">
        <v>3.8464985295345899</v>
      </c>
      <c r="EV22" s="431">
        <v>4.5676276559892397</v>
      </c>
      <c r="EW22" s="431">
        <v>4.4367914295290998</v>
      </c>
      <c r="EX22" s="426">
        <v>2.2497987747192298</v>
      </c>
    </row>
    <row r="23" spans="1:184" ht="13" customHeight="1">
      <c r="A23" s="413" t="s">
        <v>555</v>
      </c>
      <c r="B23" s="413">
        <v>9727</v>
      </c>
      <c r="C23" s="413">
        <v>489446</v>
      </c>
      <c r="D23" s="413">
        <v>9073</v>
      </c>
      <c r="E23" s="413" t="s">
        <v>15</v>
      </c>
      <c r="F23" s="413" t="s">
        <v>15</v>
      </c>
      <c r="G23" s="414"/>
      <c r="H23" s="415" t="s">
        <v>822</v>
      </c>
      <c r="I23" s="416" t="s">
        <v>823</v>
      </c>
      <c r="J23" s="417">
        <v>38</v>
      </c>
      <c r="K23" s="418">
        <v>1</v>
      </c>
      <c r="M23" s="419" t="s">
        <v>837</v>
      </c>
      <c r="O23" s="418" t="s">
        <v>838</v>
      </c>
      <c r="P23" s="418" t="s">
        <v>4582</v>
      </c>
      <c r="Z23" s="421"/>
      <c r="AS23" s="422"/>
      <c r="AT23" s="422"/>
      <c r="AU23" s="422"/>
      <c r="AV23" s="422"/>
      <c r="AW23" s="422"/>
      <c r="AX23" s="422"/>
      <c r="AY23" s="423"/>
      <c r="AZ23" s="422"/>
      <c r="BA23" s="422"/>
      <c r="BB23" s="422"/>
      <c r="BC23" s="422"/>
      <c r="BT23" s="427">
        <v>50</v>
      </c>
      <c r="BU23" s="421">
        <v>41.1</v>
      </c>
      <c r="BV23" s="428">
        <v>-1</v>
      </c>
      <c r="BW23" s="427"/>
      <c r="BX23" s="427"/>
      <c r="BY23" s="427"/>
      <c r="BZ23" s="427"/>
      <c r="CA23" s="421"/>
      <c r="CB23" s="428"/>
      <c r="CC23" s="427"/>
      <c r="CD23" s="421"/>
      <c r="CE23" s="429"/>
      <c r="CF23" s="428"/>
      <c r="CG23" s="427"/>
      <c r="CH23" s="421"/>
      <c r="CI23" s="429"/>
      <c r="CJ23" s="428"/>
      <c r="CK23" s="427"/>
      <c r="CL23" s="421"/>
      <c r="CM23" s="429"/>
      <c r="CN23" s="428"/>
      <c r="CO23" s="427"/>
      <c r="CP23" s="421"/>
      <c r="CQ23" s="429"/>
      <c r="CR23" s="428"/>
      <c r="DH23" s="427">
        <v>-1</v>
      </c>
      <c r="DJ23" s="421">
        <v>50</v>
      </c>
      <c r="DK23" s="421">
        <v>0</v>
      </c>
      <c r="DL23" s="421">
        <v>0</v>
      </c>
      <c r="DM23" s="421">
        <v>4</v>
      </c>
      <c r="DN23" s="421">
        <v>3</v>
      </c>
      <c r="DO23" s="421">
        <v>3</v>
      </c>
      <c r="DP23" s="421">
        <v>41.1</v>
      </c>
      <c r="DR23" s="421">
        <v>41.099998474121001</v>
      </c>
      <c r="DS23" s="421">
        <v>178</v>
      </c>
      <c r="DT23" s="421">
        <v>38</v>
      </c>
      <c r="DU23" s="421">
        <v>26</v>
      </c>
      <c r="DV23" s="421">
        <v>24</v>
      </c>
      <c r="DW23" s="421">
        <v>9</v>
      </c>
      <c r="DX23" s="421">
        <v>17</v>
      </c>
      <c r="DY23" s="421">
        <v>0</v>
      </c>
      <c r="DZ23" s="421">
        <v>1</v>
      </c>
      <c r="EA23" s="421">
        <v>1</v>
      </c>
      <c r="EB23" s="421">
        <v>0</v>
      </c>
      <c r="EC23" s="421">
        <v>52</v>
      </c>
      <c r="ED23" s="425">
        <v>11.3225820384587</v>
      </c>
      <c r="EE23" s="425">
        <v>3.70161335872691</v>
      </c>
      <c r="EF23" s="425">
        <v>1.9596776605024799</v>
      </c>
      <c r="EG23" s="425">
        <v>8.2741945665660399</v>
      </c>
      <c r="EH23" s="431">
        <v>1.3306453250325501</v>
      </c>
      <c r="EI23" s="425">
        <v>102.691008139747</v>
      </c>
      <c r="EJ23" s="424">
        <v>0.23749999999999999</v>
      </c>
      <c r="EK23" s="424">
        <v>0.29292929292929198</v>
      </c>
      <c r="EL23" s="422">
        <v>0.29906542000000003</v>
      </c>
      <c r="EM23" s="422">
        <v>0.20560747600000001</v>
      </c>
      <c r="EN23" s="422">
        <v>0.49532710200000002</v>
      </c>
      <c r="EO23" s="422">
        <v>0.12962963</v>
      </c>
      <c r="EP23" s="422">
        <v>0.42592593000000001</v>
      </c>
      <c r="EQ23" s="422">
        <v>0.16535432999999999</v>
      </c>
      <c r="ER23" s="425">
        <v>-1.01646030038659</v>
      </c>
      <c r="ES23" s="431">
        <v>5.2258070946732902</v>
      </c>
      <c r="ET23" s="431">
        <v>4.3195231556643296</v>
      </c>
      <c r="EU23" s="431">
        <v>4.7569401551484001</v>
      </c>
      <c r="EV23" s="431">
        <v>3.903285521765</v>
      </c>
      <c r="EW23" s="431">
        <v>3.3347775361096201</v>
      </c>
      <c r="EX23" s="426">
        <v>-9.0158529579639393E-2</v>
      </c>
    </row>
    <row r="24" spans="1:184" ht="13" customHeight="1">
      <c r="A24" s="413" t="s">
        <v>555</v>
      </c>
      <c r="B24" s="413">
        <v>12066</v>
      </c>
      <c r="C24" s="413">
        <v>680862</v>
      </c>
      <c r="D24" s="413">
        <v>24641</v>
      </c>
      <c r="E24" s="413" t="s">
        <v>354</v>
      </c>
      <c r="F24" s="413" t="s">
        <v>354</v>
      </c>
      <c r="G24" s="414"/>
      <c r="H24" s="411" t="s">
        <v>4354</v>
      </c>
      <c r="I24" s="411" t="s">
        <v>316</v>
      </c>
      <c r="J24" s="413">
        <v>28</v>
      </c>
      <c r="K24" s="418">
        <v>2</v>
      </c>
      <c r="L24" s="418" t="s">
        <v>837</v>
      </c>
      <c r="T24" s="418" t="s">
        <v>4584</v>
      </c>
      <c r="U24" s="418" t="s">
        <v>4577</v>
      </c>
      <c r="V24" s="418" t="s">
        <v>4586</v>
      </c>
      <c r="X24" s="418">
        <v>36</v>
      </c>
      <c r="Z24" s="421">
        <v>33</v>
      </c>
      <c r="AA24" s="421">
        <v>111</v>
      </c>
      <c r="AB24" s="421">
        <v>102</v>
      </c>
      <c r="AC24" s="421">
        <v>19</v>
      </c>
      <c r="AD24" s="421">
        <v>11</v>
      </c>
      <c r="AE24" s="421">
        <v>5</v>
      </c>
      <c r="AF24" s="421">
        <v>0</v>
      </c>
      <c r="AG24" s="421">
        <v>3</v>
      </c>
      <c r="AH24" s="421">
        <v>7</v>
      </c>
      <c r="AI24" s="421">
        <v>9</v>
      </c>
      <c r="AJ24" s="421">
        <v>3</v>
      </c>
      <c r="AK24" s="421">
        <v>0</v>
      </c>
      <c r="AL24" s="421">
        <v>7</v>
      </c>
      <c r="AM24" s="421">
        <v>0</v>
      </c>
      <c r="AN24" s="421">
        <v>27</v>
      </c>
      <c r="AO24" s="421">
        <v>2</v>
      </c>
      <c r="AP24" s="421">
        <v>0</v>
      </c>
      <c r="AQ24" s="421">
        <v>0</v>
      </c>
      <c r="AR24" s="421">
        <v>1</v>
      </c>
      <c r="AS24" s="466">
        <v>6.3063063000000003E-2</v>
      </c>
      <c r="AT24" s="466">
        <v>0.243243243</v>
      </c>
      <c r="AU24" s="466">
        <v>0.30666666999999997</v>
      </c>
      <c r="AV24" s="466">
        <v>0.32</v>
      </c>
      <c r="AW24" s="466">
        <v>0.04</v>
      </c>
      <c r="AX24" s="466">
        <v>0.37333333000000002</v>
      </c>
      <c r="AY24" s="425">
        <v>108.7</v>
      </c>
      <c r="AZ24" s="466">
        <v>0.11616161999999999</v>
      </c>
      <c r="BA24" s="466">
        <v>0.49333333299999999</v>
      </c>
      <c r="BB24" s="466">
        <v>0.870505046</v>
      </c>
      <c r="BC24" s="466">
        <v>0.34666666600000001</v>
      </c>
      <c r="BD24" s="424">
        <v>0.222222222</v>
      </c>
      <c r="BE24" s="424">
        <v>0.186274509</v>
      </c>
      <c r="BF24" s="424">
        <v>0.25225225200000001</v>
      </c>
      <c r="BG24" s="424">
        <v>0.32352941099999999</v>
      </c>
      <c r="BH24" s="424">
        <v>0.575781663</v>
      </c>
      <c r="BI24" s="424">
        <v>0.13725490200000001</v>
      </c>
      <c r="BJ24" s="424">
        <v>0.25552568994126801</v>
      </c>
      <c r="BK24" s="425">
        <v>84.782894710863701</v>
      </c>
      <c r="BL24" s="425">
        <v>-5.1856766429498302</v>
      </c>
      <c r="BM24" s="425">
        <v>7.9299016284987696</v>
      </c>
      <c r="BN24" s="425">
        <v>57.742777686853202</v>
      </c>
      <c r="BO24" s="425">
        <v>0.86627591318202901</v>
      </c>
      <c r="BP24" s="425">
        <v>0.95994328334927503</v>
      </c>
      <c r="BQ24" s="425">
        <v>-0.67243934960584595</v>
      </c>
      <c r="BR24" s="425">
        <v>-4.5680594493403603</v>
      </c>
      <c r="BS24" s="426">
        <v>-6.8798960913139001E-2</v>
      </c>
      <c r="BT24" s="427"/>
      <c r="BU24" s="421"/>
      <c r="BV24" s="428"/>
      <c r="BW24" s="427">
        <v>31</v>
      </c>
      <c r="BX24" s="427">
        <v>249</v>
      </c>
      <c r="BY24" s="427">
        <v>-3</v>
      </c>
      <c r="BZ24" s="427">
        <v>1</v>
      </c>
      <c r="CA24" s="421">
        <v>0</v>
      </c>
      <c r="CB24" s="428">
        <v>-1</v>
      </c>
      <c r="CC24" s="427"/>
      <c r="CD24" s="421"/>
      <c r="CE24" s="429"/>
      <c r="CF24" s="428"/>
      <c r="CG24" s="427"/>
      <c r="CH24" s="421"/>
      <c r="CI24" s="429"/>
      <c r="CJ24" s="428"/>
      <c r="CK24" s="427"/>
      <c r="CL24" s="421"/>
      <c r="CM24" s="429"/>
      <c r="CN24" s="428"/>
      <c r="CO24" s="427"/>
      <c r="CP24" s="421"/>
      <c r="CQ24" s="429"/>
      <c r="CR24" s="428"/>
      <c r="DH24" s="427">
        <v>-3</v>
      </c>
      <c r="DI24" s="426">
        <v>7.5412891805171897E-2</v>
      </c>
    </row>
    <row r="25" spans="1:184" ht="13" customHeight="1">
      <c r="A25" s="413" t="s">
        <v>555</v>
      </c>
      <c r="B25" s="413">
        <v>11531</v>
      </c>
      <c r="C25" s="413">
        <v>663728</v>
      </c>
      <c r="D25" s="413">
        <v>21534</v>
      </c>
      <c r="E25" s="413" t="s">
        <v>598</v>
      </c>
      <c r="F25" s="413" t="s">
        <v>598</v>
      </c>
      <c r="G25" s="414"/>
      <c r="H25" s="411" t="s">
        <v>2472</v>
      </c>
      <c r="I25" s="411" t="s">
        <v>1038</v>
      </c>
      <c r="J25" s="418">
        <v>28</v>
      </c>
      <c r="K25" s="418">
        <v>2</v>
      </c>
      <c r="L25" s="418" t="s">
        <v>2543</v>
      </c>
      <c r="T25" s="418" t="s">
        <v>4584</v>
      </c>
      <c r="U25" s="418" t="s">
        <v>4584</v>
      </c>
      <c r="V25" s="418" t="s">
        <v>4585</v>
      </c>
      <c r="W25" s="418" t="s">
        <v>2709</v>
      </c>
      <c r="Z25" s="421">
        <v>159</v>
      </c>
      <c r="AA25" s="421">
        <v>705</v>
      </c>
      <c r="AB25" s="421">
        <v>596</v>
      </c>
      <c r="AC25" s="421">
        <v>147</v>
      </c>
      <c r="AD25" s="421">
        <v>63</v>
      </c>
      <c r="AE25" s="421">
        <v>24</v>
      </c>
      <c r="AF25" s="421">
        <v>0</v>
      </c>
      <c r="AG25" s="421">
        <v>60</v>
      </c>
      <c r="AH25" s="421">
        <v>110</v>
      </c>
      <c r="AI25" s="421">
        <v>125</v>
      </c>
      <c r="AJ25" s="421">
        <v>14</v>
      </c>
      <c r="AK25" s="421">
        <v>4</v>
      </c>
      <c r="AL25" s="421">
        <v>97</v>
      </c>
      <c r="AM25" s="421">
        <v>17</v>
      </c>
      <c r="AN25" s="421">
        <v>188</v>
      </c>
      <c r="AO25" s="421">
        <v>9</v>
      </c>
      <c r="AP25" s="421">
        <v>3</v>
      </c>
      <c r="AQ25" s="421">
        <v>0</v>
      </c>
      <c r="AR25" s="421">
        <v>6</v>
      </c>
      <c r="AS25" s="422">
        <v>0.13758865200000001</v>
      </c>
      <c r="AT25" s="422">
        <v>0.266666666</v>
      </c>
      <c r="AU25" s="422">
        <v>0.55474453000000001</v>
      </c>
      <c r="AV25" s="422">
        <v>0.19464719999999999</v>
      </c>
      <c r="AW25" s="422">
        <v>0.19464719999999999</v>
      </c>
      <c r="AX25" s="422">
        <v>0.49635035999999999</v>
      </c>
      <c r="AY25" s="423">
        <v>114.7</v>
      </c>
      <c r="AZ25" s="422">
        <v>0.14825273999999999</v>
      </c>
      <c r="BA25" s="422">
        <v>0.25060827200000002</v>
      </c>
      <c r="BB25" s="422">
        <v>0.35296380399999999</v>
      </c>
      <c r="BC25" s="422">
        <v>0.57664233499999995</v>
      </c>
      <c r="BD25" s="424">
        <v>0.24786324700000001</v>
      </c>
      <c r="BE25" s="424">
        <v>0.24664429500000001</v>
      </c>
      <c r="BF25" s="424">
        <v>0.35886524800000003</v>
      </c>
      <c r="BG25" s="424">
        <v>0.58892617400000002</v>
      </c>
      <c r="BH25" s="424">
        <v>0.94779142199999999</v>
      </c>
      <c r="BI25" s="424">
        <v>0.34228187900000001</v>
      </c>
      <c r="BJ25" s="424">
        <v>0.39200874825203103</v>
      </c>
      <c r="BK25" s="425">
        <v>211.42886764578699</v>
      </c>
      <c r="BL25" s="425">
        <v>45.186673726175599</v>
      </c>
      <c r="BM25" s="425">
        <v>128.48831950429499</v>
      </c>
      <c r="BN25" s="425">
        <v>161.11946039348101</v>
      </c>
      <c r="BO25" s="425">
        <v>-0.89482308433998103</v>
      </c>
      <c r="BP25" s="425">
        <v>-2.7469489350914902</v>
      </c>
      <c r="BQ25" s="425">
        <v>88.584077518187996</v>
      </c>
      <c r="BR25" s="425">
        <v>48.035419534180903</v>
      </c>
      <c r="BS25" s="426">
        <v>9.0632597427152692</v>
      </c>
      <c r="BT25" s="427"/>
      <c r="BU25" s="421"/>
      <c r="BV25" s="428"/>
      <c r="BW25" s="427">
        <v>121</v>
      </c>
      <c r="BX25" s="427">
        <v>1072</v>
      </c>
      <c r="BY25" s="427">
        <v>2</v>
      </c>
      <c r="BZ25" s="427">
        <v>1</v>
      </c>
      <c r="CA25" s="421">
        <v>-1</v>
      </c>
      <c r="CB25" s="428">
        <v>7</v>
      </c>
      <c r="CC25" s="427"/>
      <c r="CD25" s="421"/>
      <c r="CE25" s="429"/>
      <c r="CF25" s="428"/>
      <c r="CG25" s="427"/>
      <c r="CH25" s="421"/>
      <c r="CI25" s="429"/>
      <c r="CJ25" s="428"/>
      <c r="CK25" s="427"/>
      <c r="CL25" s="421"/>
      <c r="CM25" s="429"/>
      <c r="CN25" s="428"/>
      <c r="CO25" s="427"/>
      <c r="CP25" s="421"/>
      <c r="CQ25" s="429"/>
      <c r="CR25" s="428"/>
      <c r="DH25" s="427">
        <v>2</v>
      </c>
      <c r="DI25" s="426">
        <v>16.285179771482898</v>
      </c>
      <c r="EL25" s="422"/>
      <c r="EM25" s="422"/>
      <c r="EN25" s="422"/>
      <c r="EO25" s="422"/>
      <c r="EP25" s="422"/>
      <c r="EQ25" s="422"/>
      <c r="FE25" s="412"/>
      <c r="FF25" s="412"/>
    </row>
    <row r="26" spans="1:184" ht="13" customHeight="1">
      <c r="A26" s="413" t="s">
        <v>555</v>
      </c>
      <c r="B26" s="413">
        <v>12894</v>
      </c>
      <c r="C26" s="413">
        <v>682663</v>
      </c>
      <c r="D26" s="413">
        <v>26546</v>
      </c>
      <c r="E26" s="413" t="s">
        <v>686</v>
      </c>
      <c r="F26" s="413" t="s">
        <v>686</v>
      </c>
      <c r="G26" s="414"/>
      <c r="H26" s="411" t="s">
        <v>3350</v>
      </c>
      <c r="I26" s="411" t="s">
        <v>4385</v>
      </c>
      <c r="J26" s="413">
        <v>23</v>
      </c>
      <c r="K26" s="418">
        <v>2</v>
      </c>
      <c r="L26" s="418" t="s">
        <v>837</v>
      </c>
      <c r="T26" s="418" t="s">
        <v>2543</v>
      </c>
      <c r="U26" s="418" t="s">
        <v>2543</v>
      </c>
      <c r="V26" s="418" t="s">
        <v>4585</v>
      </c>
      <c r="Z26" s="421">
        <v>136</v>
      </c>
      <c r="AA26" s="421">
        <v>585</v>
      </c>
      <c r="AB26" s="421">
        <v>537</v>
      </c>
      <c r="AC26" s="421">
        <v>124</v>
      </c>
      <c r="AD26" s="421">
        <v>69</v>
      </c>
      <c r="AE26" s="421">
        <v>33</v>
      </c>
      <c r="AF26" s="421">
        <v>1</v>
      </c>
      <c r="AG26" s="421">
        <v>21</v>
      </c>
      <c r="AH26" s="421">
        <v>72</v>
      </c>
      <c r="AI26" s="421">
        <v>67</v>
      </c>
      <c r="AJ26" s="421">
        <v>16</v>
      </c>
      <c r="AK26" s="421">
        <v>3</v>
      </c>
      <c r="AL26" s="421">
        <v>36</v>
      </c>
      <c r="AM26" s="421">
        <v>2</v>
      </c>
      <c r="AN26" s="421">
        <v>113</v>
      </c>
      <c r="AO26" s="421">
        <v>8</v>
      </c>
      <c r="AP26" s="421">
        <v>4</v>
      </c>
      <c r="AQ26" s="421">
        <v>0</v>
      </c>
      <c r="AR26" s="421">
        <v>13</v>
      </c>
      <c r="AS26" s="422">
        <v>6.1538461000000003E-2</v>
      </c>
      <c r="AT26" s="422">
        <v>0.19316239299999999</v>
      </c>
      <c r="AU26" s="422">
        <v>0.42757009000000001</v>
      </c>
      <c r="AV26" s="422">
        <v>0.24532709999999999</v>
      </c>
      <c r="AW26" s="422">
        <v>0.10981307999999999</v>
      </c>
      <c r="AX26" s="422">
        <v>0.46962617000000001</v>
      </c>
      <c r="AY26" s="423">
        <v>116.9</v>
      </c>
      <c r="AZ26" s="422">
        <v>0.11629001999999999</v>
      </c>
      <c r="BA26" s="422">
        <v>0.46028037300000002</v>
      </c>
      <c r="BB26" s="422">
        <v>0.80427072600000005</v>
      </c>
      <c r="BC26" s="422">
        <v>0.35280373799999998</v>
      </c>
      <c r="BD26" s="424">
        <v>0.253071253</v>
      </c>
      <c r="BE26" s="424">
        <v>0.23091247600000001</v>
      </c>
      <c r="BF26" s="424">
        <v>0.28717948700000001</v>
      </c>
      <c r="BG26" s="424">
        <v>0.41340782100000001</v>
      </c>
      <c r="BH26" s="424">
        <v>0.70058730800000002</v>
      </c>
      <c r="BI26" s="424">
        <v>0.182495345</v>
      </c>
      <c r="BJ26" s="424">
        <v>0.30164404553369201</v>
      </c>
      <c r="BK26" s="425">
        <v>117.54732982217099</v>
      </c>
      <c r="BL26" s="425">
        <v>-5.42512120156821</v>
      </c>
      <c r="BM26" s="425">
        <v>63.697521039850102</v>
      </c>
      <c r="BN26" s="425">
        <v>90.866425161478205</v>
      </c>
      <c r="BO26" s="425">
        <v>-0.25433237918102602</v>
      </c>
      <c r="BP26" s="425">
        <v>-0.87924278993159499</v>
      </c>
      <c r="BQ26" s="425">
        <v>-0.259115351497129</v>
      </c>
      <c r="BR26" s="425">
        <v>-7.21242384183493</v>
      </c>
      <c r="BS26" s="426">
        <v>-2.6510743236687201E-2</v>
      </c>
      <c r="BT26" s="427"/>
      <c r="BU26" s="421"/>
      <c r="BV26" s="428"/>
      <c r="BW26" s="427">
        <v>73</v>
      </c>
      <c r="BX26" s="427">
        <v>605.20000000000005</v>
      </c>
      <c r="BY26" s="427">
        <v>-14</v>
      </c>
      <c r="BZ26" s="427">
        <v>-5</v>
      </c>
      <c r="CA26" s="421">
        <v>-7</v>
      </c>
      <c r="CB26" s="428">
        <v>0</v>
      </c>
      <c r="CC26" s="427"/>
      <c r="CD26" s="421"/>
      <c r="CE26" s="429"/>
      <c r="CF26" s="428"/>
      <c r="CG26" s="427"/>
      <c r="CH26" s="421"/>
      <c r="CI26" s="429"/>
      <c r="CJ26" s="428"/>
      <c r="CK26" s="427"/>
      <c r="CL26" s="421"/>
      <c r="CM26" s="429"/>
      <c r="CN26" s="428"/>
      <c r="CO26" s="427"/>
      <c r="CP26" s="421"/>
      <c r="CQ26" s="429"/>
      <c r="CR26" s="428"/>
      <c r="DH26" s="427">
        <v>-14</v>
      </c>
      <c r="DI26" s="426">
        <v>-12.5068807601928</v>
      </c>
      <c r="EL26" s="422"/>
      <c r="EM26" s="422"/>
      <c r="EN26" s="422"/>
      <c r="EO26" s="422"/>
      <c r="EP26" s="422"/>
      <c r="EQ26" s="422"/>
    </row>
    <row r="27" spans="1:184" ht="13" customHeight="1">
      <c r="A27" s="413" t="s">
        <v>555</v>
      </c>
      <c r="B27" s="413">
        <v>10918</v>
      </c>
      <c r="C27" s="413">
        <v>624413</v>
      </c>
      <c r="D27" s="413">
        <v>19251</v>
      </c>
      <c r="E27" s="413" t="s">
        <v>345</v>
      </c>
      <c r="F27" s="413" t="s">
        <v>345</v>
      </c>
      <c r="G27" s="414"/>
      <c r="H27" s="415" t="s">
        <v>39</v>
      </c>
      <c r="I27" s="416" t="s">
        <v>148</v>
      </c>
      <c r="J27" s="417">
        <v>30</v>
      </c>
      <c r="K27" s="418">
        <v>3</v>
      </c>
      <c r="L27" s="418" t="s">
        <v>837</v>
      </c>
      <c r="T27" s="418" t="s">
        <v>2543</v>
      </c>
      <c r="U27" s="418" t="s">
        <v>4584</v>
      </c>
      <c r="V27" s="418" t="s">
        <v>4585</v>
      </c>
      <c r="Z27" s="421">
        <v>162</v>
      </c>
      <c r="AA27" s="421">
        <v>709</v>
      </c>
      <c r="AB27" s="421">
        <v>624</v>
      </c>
      <c r="AC27" s="421">
        <v>170</v>
      </c>
      <c r="AD27" s="421">
        <v>90</v>
      </c>
      <c r="AE27" s="421">
        <v>41</v>
      </c>
      <c r="AF27" s="421">
        <v>1</v>
      </c>
      <c r="AG27" s="421">
        <v>38</v>
      </c>
      <c r="AH27" s="421">
        <v>87</v>
      </c>
      <c r="AI27" s="421">
        <v>126</v>
      </c>
      <c r="AJ27" s="421">
        <v>1</v>
      </c>
      <c r="AK27" s="421">
        <v>2</v>
      </c>
      <c r="AL27" s="421">
        <v>61</v>
      </c>
      <c r="AM27" s="421">
        <v>5</v>
      </c>
      <c r="AN27" s="421">
        <v>162</v>
      </c>
      <c r="AO27" s="421">
        <v>15</v>
      </c>
      <c r="AP27" s="421">
        <v>9</v>
      </c>
      <c r="AQ27" s="421">
        <v>0</v>
      </c>
      <c r="AR27" s="421">
        <v>23</v>
      </c>
      <c r="AS27" s="422">
        <v>8.6036670999999995E-2</v>
      </c>
      <c r="AT27" s="422">
        <v>0.228490832</v>
      </c>
      <c r="AU27" s="422">
        <v>0.40127389000000002</v>
      </c>
      <c r="AV27" s="422">
        <v>0.28874735000000001</v>
      </c>
      <c r="AW27" s="422">
        <v>0.18895966</v>
      </c>
      <c r="AX27" s="422">
        <v>0.54352442000000001</v>
      </c>
      <c r="AY27" s="423">
        <v>115.9</v>
      </c>
      <c r="AZ27" s="422">
        <v>0.10640569</v>
      </c>
      <c r="BA27" s="422">
        <v>0.38004246200000003</v>
      </c>
      <c r="BB27" s="422">
        <v>0.65367923400000005</v>
      </c>
      <c r="BC27" s="422">
        <v>0.41825902300000001</v>
      </c>
      <c r="BD27" s="424">
        <v>0.30484988400000002</v>
      </c>
      <c r="BE27" s="424">
        <v>0.27243589699999998</v>
      </c>
      <c r="BF27" s="424">
        <v>0.34696755899999998</v>
      </c>
      <c r="BG27" s="424">
        <v>0.52403846099999996</v>
      </c>
      <c r="BH27" s="424">
        <v>0.87100602000000005</v>
      </c>
      <c r="BI27" s="424">
        <v>0.25160256399999997</v>
      </c>
      <c r="BJ27" s="424">
        <v>0.368336858312514</v>
      </c>
      <c r="BK27" s="425">
        <v>162.060076516538</v>
      </c>
      <c r="BL27" s="425">
        <v>31.816414412258901</v>
      </c>
      <c r="BM27" s="425">
        <v>115.59069364160101</v>
      </c>
      <c r="BN27" s="425">
        <v>141.192123895885</v>
      </c>
      <c r="BO27" s="425">
        <v>0.83391145992228399</v>
      </c>
      <c r="BP27" s="425">
        <v>-5.4061933634802699</v>
      </c>
      <c r="BQ27" s="425">
        <v>35.053185918749101</v>
      </c>
      <c r="BR27" s="425">
        <v>29.210506790465502</v>
      </c>
      <c r="BS27" s="426">
        <v>3.5863796033331501</v>
      </c>
      <c r="BT27" s="427"/>
      <c r="BU27" s="421"/>
      <c r="BV27" s="428"/>
      <c r="BW27" s="427"/>
      <c r="BX27" s="427"/>
      <c r="BY27" s="427"/>
      <c r="BZ27" s="427"/>
      <c r="CA27" s="421"/>
      <c r="CB27" s="428"/>
      <c r="CC27" s="427">
        <v>160</v>
      </c>
      <c r="CD27" s="421">
        <v>1403</v>
      </c>
      <c r="CE27" s="429">
        <v>-9</v>
      </c>
      <c r="CF27" s="428">
        <v>-9</v>
      </c>
      <c r="CG27" s="427"/>
      <c r="CH27" s="421"/>
      <c r="CI27" s="429"/>
      <c r="CJ27" s="428"/>
      <c r="CK27" s="427"/>
      <c r="CL27" s="421"/>
      <c r="CM27" s="429"/>
      <c r="CN27" s="428"/>
      <c r="CO27" s="427"/>
      <c r="CP27" s="421"/>
      <c r="CQ27" s="429"/>
      <c r="CR27" s="428"/>
      <c r="DH27" s="427">
        <v>-9</v>
      </c>
      <c r="DI27" s="426">
        <v>-17.742404937744102</v>
      </c>
      <c r="EL27" s="422"/>
      <c r="EM27" s="422"/>
      <c r="EN27" s="422"/>
      <c r="EO27" s="422"/>
      <c r="EP27" s="422"/>
      <c r="EQ27" s="422"/>
      <c r="EZ27" s="412"/>
    </row>
    <row r="28" spans="1:184" ht="13" customHeight="1">
      <c r="A28" s="413" t="s">
        <v>555</v>
      </c>
      <c r="B28" s="413">
        <v>13186</v>
      </c>
      <c r="C28" s="413">
        <v>701762</v>
      </c>
      <c r="D28" s="413">
        <v>35110</v>
      </c>
      <c r="E28" s="413" t="s">
        <v>354</v>
      </c>
      <c r="F28" s="413" t="s">
        <v>354</v>
      </c>
      <c r="G28" s="414"/>
      <c r="H28" s="411" t="s">
        <v>4466</v>
      </c>
      <c r="I28" s="411" t="s">
        <v>220</v>
      </c>
      <c r="J28" s="413">
        <v>22</v>
      </c>
      <c r="K28" s="418">
        <v>3</v>
      </c>
      <c r="L28" s="418" t="s">
        <v>46</v>
      </c>
      <c r="T28" s="418" t="s">
        <v>4584</v>
      </c>
      <c r="U28" s="418" t="s">
        <v>4584</v>
      </c>
      <c r="V28" s="418" t="s">
        <v>4586</v>
      </c>
      <c r="Z28" s="421">
        <v>117</v>
      </c>
      <c r="AA28" s="421">
        <v>489</v>
      </c>
      <c r="AB28" s="421">
        <v>420</v>
      </c>
      <c r="AC28" s="421">
        <v>122</v>
      </c>
      <c r="AD28" s="421">
        <v>58</v>
      </c>
      <c r="AE28" s="421">
        <v>26</v>
      </c>
      <c r="AF28" s="421">
        <v>2</v>
      </c>
      <c r="AG28" s="421">
        <v>36</v>
      </c>
      <c r="AH28" s="421">
        <v>90</v>
      </c>
      <c r="AI28" s="421">
        <v>86</v>
      </c>
      <c r="AJ28" s="421">
        <v>2</v>
      </c>
      <c r="AK28" s="421">
        <v>1</v>
      </c>
      <c r="AL28" s="421">
        <v>63</v>
      </c>
      <c r="AM28" s="421">
        <v>3</v>
      </c>
      <c r="AN28" s="421">
        <v>151</v>
      </c>
      <c r="AO28" s="421">
        <v>2</v>
      </c>
      <c r="AP28" s="421">
        <v>3</v>
      </c>
      <c r="AQ28" s="421">
        <v>0</v>
      </c>
      <c r="AR28" s="421">
        <v>4</v>
      </c>
      <c r="AS28" s="422">
        <v>0.12883435500000001</v>
      </c>
      <c r="AT28" s="422">
        <v>0.30879345600000002</v>
      </c>
      <c r="AU28" s="422">
        <v>0.36764706000000003</v>
      </c>
      <c r="AV28" s="422">
        <v>0.30147058999999998</v>
      </c>
      <c r="AW28" s="422">
        <v>0.18315018</v>
      </c>
      <c r="AX28" s="422">
        <v>0.50915750999999998</v>
      </c>
      <c r="AY28" s="423">
        <v>114.6</v>
      </c>
      <c r="AZ28" s="422">
        <v>0.14212679</v>
      </c>
      <c r="BA28" s="422">
        <v>0.37867646999999999</v>
      </c>
      <c r="BB28" s="422">
        <v>0.61522615000000003</v>
      </c>
      <c r="BC28" s="422">
        <v>0.43014705800000003</v>
      </c>
      <c r="BD28" s="424">
        <v>0.36440677900000001</v>
      </c>
      <c r="BE28" s="424">
        <v>0.29047619000000002</v>
      </c>
      <c r="BF28" s="424">
        <v>0.38319672100000002</v>
      </c>
      <c r="BG28" s="424">
        <v>0.61904761900000005</v>
      </c>
      <c r="BH28" s="424">
        <v>1.0022443400000001</v>
      </c>
      <c r="BI28" s="424">
        <v>0.32857142900000003</v>
      </c>
      <c r="BJ28" s="424">
        <v>0.41892621615498299</v>
      </c>
      <c r="BK28" s="425">
        <v>202.95986856560501</v>
      </c>
      <c r="BL28" s="425">
        <v>42.029167081206801</v>
      </c>
      <c r="BM28" s="425">
        <v>99.808606493264193</v>
      </c>
      <c r="BN28" s="425">
        <v>170.31174055583301</v>
      </c>
      <c r="BO28" s="425">
        <v>-1.2687167422999499</v>
      </c>
      <c r="BP28" s="425">
        <v>-0.323810495436191</v>
      </c>
      <c r="BQ28" s="425">
        <v>44.896281525004497</v>
      </c>
      <c r="BR28" s="425">
        <v>40.1972713796196</v>
      </c>
      <c r="BS28" s="426">
        <v>4.5934514682916703</v>
      </c>
      <c r="BT28" s="427"/>
      <c r="BU28" s="421"/>
      <c r="BV28" s="428"/>
      <c r="BW28" s="427"/>
      <c r="BX28" s="427"/>
      <c r="BY28" s="427"/>
      <c r="BZ28" s="427"/>
      <c r="CA28" s="421"/>
      <c r="CB28" s="428"/>
      <c r="CC28" s="427">
        <v>112</v>
      </c>
      <c r="CD28" s="421">
        <v>970.2</v>
      </c>
      <c r="CE28" s="429">
        <v>2</v>
      </c>
      <c r="CF28" s="428">
        <v>-6</v>
      </c>
      <c r="CG28" s="427"/>
      <c r="CH28" s="421"/>
      <c r="CI28" s="429"/>
      <c r="CJ28" s="428"/>
      <c r="CK28" s="427"/>
      <c r="CL28" s="421"/>
      <c r="CM28" s="429"/>
      <c r="CN28" s="428"/>
      <c r="CO28" s="427"/>
      <c r="CP28" s="421"/>
      <c r="CQ28" s="429"/>
      <c r="CR28" s="428"/>
      <c r="DH28" s="427">
        <v>2</v>
      </c>
      <c r="DI28" s="426">
        <v>-12.130551338195801</v>
      </c>
      <c r="EL28" s="422"/>
      <c r="EM28" s="422"/>
      <c r="EN28" s="422"/>
      <c r="EO28" s="422"/>
      <c r="EP28" s="422"/>
      <c r="EQ28" s="422"/>
    </row>
    <row r="29" spans="1:184" ht="13" customHeight="1">
      <c r="A29" s="413" t="s">
        <v>555</v>
      </c>
      <c r="B29" s="413">
        <v>8848</v>
      </c>
      <c r="C29" s="413">
        <v>578428</v>
      </c>
      <c r="D29" s="413">
        <v>10231</v>
      </c>
      <c r="E29" s="413" t="s">
        <v>2170</v>
      </c>
      <c r="F29" s="413" t="s">
        <v>2170</v>
      </c>
      <c r="G29" s="414"/>
      <c r="H29" s="415" t="s">
        <v>76</v>
      </c>
      <c r="I29" s="416" t="s">
        <v>565</v>
      </c>
      <c r="J29" s="417">
        <v>35</v>
      </c>
      <c r="K29" s="418">
        <v>4</v>
      </c>
      <c r="L29" s="418" t="s">
        <v>837</v>
      </c>
      <c r="T29" s="418" t="s">
        <v>4582</v>
      </c>
      <c r="U29" s="418" t="s">
        <v>4582</v>
      </c>
      <c r="V29" s="418" t="s">
        <v>4585</v>
      </c>
      <c r="Z29" s="421">
        <v>112</v>
      </c>
      <c r="AA29" s="421">
        <v>343</v>
      </c>
      <c r="AB29" s="421">
        <v>306</v>
      </c>
      <c r="AC29" s="421">
        <v>70</v>
      </c>
      <c r="AD29" s="421">
        <v>56</v>
      </c>
      <c r="AE29" s="421">
        <v>11</v>
      </c>
      <c r="AF29" s="421">
        <v>0</v>
      </c>
      <c r="AG29" s="421">
        <v>3</v>
      </c>
      <c r="AH29" s="421">
        <v>29</v>
      </c>
      <c r="AI29" s="421">
        <v>36</v>
      </c>
      <c r="AJ29" s="421">
        <v>5</v>
      </c>
      <c r="AK29" s="421">
        <v>1</v>
      </c>
      <c r="AL29" s="421">
        <v>24</v>
      </c>
      <c r="AM29" s="421">
        <v>0</v>
      </c>
      <c r="AN29" s="421">
        <v>56</v>
      </c>
      <c r="AO29" s="421">
        <v>7</v>
      </c>
      <c r="AP29" s="421">
        <v>2</v>
      </c>
      <c r="AQ29" s="421">
        <v>4</v>
      </c>
      <c r="AR29" s="421">
        <v>7</v>
      </c>
      <c r="AS29" s="422">
        <v>6.9970845000000004E-2</v>
      </c>
      <c r="AT29" s="422">
        <v>0.163265306</v>
      </c>
      <c r="AU29" s="422">
        <v>0.26953125</v>
      </c>
      <c r="AV29" s="422">
        <v>0.33984375</v>
      </c>
      <c r="AW29" s="422">
        <v>1.953125E-2</v>
      </c>
      <c r="AX29" s="422">
        <v>0.28515625</v>
      </c>
      <c r="AY29" s="423">
        <v>109.5</v>
      </c>
      <c r="AZ29" s="422">
        <v>7.591241E-2</v>
      </c>
      <c r="BA29" s="422">
        <v>0.58232931700000001</v>
      </c>
      <c r="BB29" s="422">
        <v>1.0887462240000001</v>
      </c>
      <c r="BC29" s="422">
        <v>0.24497991899999999</v>
      </c>
      <c r="BD29" s="424">
        <v>0.26907630500000002</v>
      </c>
      <c r="BE29" s="424">
        <v>0.22875816900000001</v>
      </c>
      <c r="BF29" s="424">
        <v>0.29793510299999998</v>
      </c>
      <c r="BG29" s="424">
        <v>0.29411764699999998</v>
      </c>
      <c r="BH29" s="424">
        <v>0.59205275000000002</v>
      </c>
      <c r="BI29" s="424">
        <v>6.5359477999999999E-2</v>
      </c>
      <c r="BJ29" s="424">
        <v>0.26829011830608401</v>
      </c>
      <c r="BK29" s="425">
        <v>42.098784040058497</v>
      </c>
      <c r="BL29" s="425">
        <v>-12.469491026922601</v>
      </c>
      <c r="BM29" s="425">
        <v>28.058827415481499</v>
      </c>
      <c r="BN29" s="425">
        <v>73.098663057944293</v>
      </c>
      <c r="BO29" s="425">
        <v>1.0021753276612999</v>
      </c>
      <c r="BP29" s="425">
        <v>-0.70730500388890505</v>
      </c>
      <c r="BQ29" s="425">
        <v>-2.2117390426337602</v>
      </c>
      <c r="BR29" s="425">
        <v>-11.644179542175999</v>
      </c>
      <c r="BS29" s="426">
        <v>-0.22628858354796799</v>
      </c>
      <c r="BT29" s="427"/>
      <c r="BU29" s="421"/>
      <c r="BV29" s="428"/>
      <c r="BW29" s="427"/>
      <c r="BX29" s="427"/>
      <c r="BY29" s="427"/>
      <c r="BZ29" s="427"/>
      <c r="CA29" s="421"/>
      <c r="CB29" s="428"/>
      <c r="CC29" s="427"/>
      <c r="CD29" s="421"/>
      <c r="CE29" s="429"/>
      <c r="CF29" s="428"/>
      <c r="CG29" s="427">
        <v>40</v>
      </c>
      <c r="CH29" s="421">
        <v>307.2</v>
      </c>
      <c r="CI29" s="429">
        <v>-5</v>
      </c>
      <c r="CJ29" s="428">
        <v>-4</v>
      </c>
      <c r="CK29" s="427">
        <v>24</v>
      </c>
      <c r="CL29" s="421">
        <v>170</v>
      </c>
      <c r="CM29" s="429">
        <v>-1</v>
      </c>
      <c r="CN29" s="428">
        <v>-2</v>
      </c>
      <c r="CO29" s="427">
        <v>32</v>
      </c>
      <c r="CP29" s="421">
        <v>220.2</v>
      </c>
      <c r="CQ29" s="429">
        <v>-4</v>
      </c>
      <c r="CR29" s="428">
        <v>3</v>
      </c>
      <c r="CS29" s="427">
        <v>1</v>
      </c>
      <c r="CT29" s="421">
        <v>2</v>
      </c>
      <c r="CU29" s="429">
        <v>0</v>
      </c>
      <c r="CV29" s="429">
        <v>0</v>
      </c>
      <c r="CW29" s="428">
        <v>0</v>
      </c>
      <c r="DH29" s="427">
        <v>-10</v>
      </c>
      <c r="DI29" s="426">
        <v>-1.9775508046150201</v>
      </c>
      <c r="EL29" s="422"/>
      <c r="EM29" s="422"/>
      <c r="EN29" s="422"/>
      <c r="EO29" s="422"/>
      <c r="EP29" s="422"/>
      <c r="EQ29" s="422"/>
    </row>
    <row r="30" spans="1:184" ht="13" customHeight="1">
      <c r="A30" s="413" t="s">
        <v>555</v>
      </c>
      <c r="B30" s="413">
        <v>9750</v>
      </c>
      <c r="C30" s="413">
        <v>593871</v>
      </c>
      <c r="D30" s="413">
        <v>13152</v>
      </c>
      <c r="E30" s="413" t="s">
        <v>598</v>
      </c>
      <c r="F30" s="413" t="s">
        <v>598</v>
      </c>
      <c r="G30" s="414"/>
      <c r="H30" s="415" t="s">
        <v>226</v>
      </c>
      <c r="I30" s="416" t="s">
        <v>548</v>
      </c>
      <c r="J30" s="417">
        <v>31</v>
      </c>
      <c r="K30" s="418">
        <v>4</v>
      </c>
      <c r="L30" s="418" t="s">
        <v>2543</v>
      </c>
      <c r="T30" s="418" t="s">
        <v>2543</v>
      </c>
      <c r="U30" s="418" t="s">
        <v>4584</v>
      </c>
      <c r="V30" s="418" t="s">
        <v>4585</v>
      </c>
      <c r="W30" s="418" t="s">
        <v>2709</v>
      </c>
      <c r="Z30" s="421">
        <v>138</v>
      </c>
      <c r="AA30" s="421">
        <v>524</v>
      </c>
      <c r="AB30" s="421">
        <v>471</v>
      </c>
      <c r="AC30" s="421">
        <v>125</v>
      </c>
      <c r="AD30" s="421">
        <v>69</v>
      </c>
      <c r="AE30" s="421">
        <v>30</v>
      </c>
      <c r="AF30" s="421">
        <v>0</v>
      </c>
      <c r="AG30" s="421">
        <v>26</v>
      </c>
      <c r="AH30" s="421">
        <v>64</v>
      </c>
      <c r="AI30" s="421">
        <v>78</v>
      </c>
      <c r="AJ30" s="421">
        <v>6</v>
      </c>
      <c r="AK30" s="421">
        <v>3</v>
      </c>
      <c r="AL30" s="421">
        <v>42</v>
      </c>
      <c r="AM30" s="421">
        <v>1</v>
      </c>
      <c r="AN30" s="421">
        <v>82</v>
      </c>
      <c r="AO30" s="421">
        <v>3</v>
      </c>
      <c r="AP30" s="421">
        <v>5</v>
      </c>
      <c r="AQ30" s="421">
        <v>3</v>
      </c>
      <c r="AR30" s="421">
        <v>7</v>
      </c>
      <c r="AS30" s="422">
        <v>8.0152670999999995E-2</v>
      </c>
      <c r="AT30" s="422">
        <v>0.156488549</v>
      </c>
      <c r="AU30" s="422">
        <v>0.51637279999999997</v>
      </c>
      <c r="AV30" s="422">
        <v>0.20403023000000001</v>
      </c>
      <c r="AW30" s="422">
        <v>0.10327456</v>
      </c>
      <c r="AX30" s="422">
        <v>0.45843829000000003</v>
      </c>
      <c r="AY30" s="423">
        <v>111.9</v>
      </c>
      <c r="AZ30" s="422">
        <v>0.100148</v>
      </c>
      <c r="BA30" s="422">
        <v>0.369897959</v>
      </c>
      <c r="BB30" s="422">
        <v>0.63964791799999998</v>
      </c>
      <c r="BC30" s="422">
        <v>0.44387755099999998</v>
      </c>
      <c r="BD30" s="424">
        <v>0.26902173899999998</v>
      </c>
      <c r="BE30" s="424">
        <v>0.26539278100000002</v>
      </c>
      <c r="BF30" s="424">
        <v>0.326295585</v>
      </c>
      <c r="BG30" s="424">
        <v>0.494692144</v>
      </c>
      <c r="BH30" s="424">
        <v>0.82098772900000005</v>
      </c>
      <c r="BI30" s="424">
        <v>0.22929936300000001</v>
      </c>
      <c r="BJ30" s="424">
        <v>0.34987363482897099</v>
      </c>
      <c r="BK30" s="425">
        <v>141.639121570296</v>
      </c>
      <c r="BL30" s="425">
        <v>15.659490021245</v>
      </c>
      <c r="BM30" s="425">
        <v>77.574472131506894</v>
      </c>
      <c r="BN30" s="425">
        <v>132.09197726165101</v>
      </c>
      <c r="BO30" s="425">
        <v>1.770600902405</v>
      </c>
      <c r="BP30" s="425">
        <v>0.21066648978739899</v>
      </c>
      <c r="BQ30" s="425">
        <v>25.770016004630701</v>
      </c>
      <c r="BR30" s="425">
        <v>20.029226078951201</v>
      </c>
      <c r="BS30" s="426">
        <v>2.6365951440420301</v>
      </c>
      <c r="BT30" s="427"/>
      <c r="BU30" s="421"/>
      <c r="BV30" s="428"/>
      <c r="BW30" s="427"/>
      <c r="BX30" s="427"/>
      <c r="BY30" s="427"/>
      <c r="BZ30" s="427"/>
      <c r="CA30" s="421"/>
      <c r="CB30" s="428"/>
      <c r="CC30" s="427">
        <v>1</v>
      </c>
      <c r="CD30" s="421">
        <v>0</v>
      </c>
      <c r="CE30" s="429">
        <v>0</v>
      </c>
      <c r="CF30" s="428"/>
      <c r="CG30" s="427">
        <v>38</v>
      </c>
      <c r="CH30" s="421">
        <v>287.10000000000002</v>
      </c>
      <c r="CI30" s="429">
        <v>-2</v>
      </c>
      <c r="CJ30" s="428">
        <v>-2</v>
      </c>
      <c r="CK30" s="427">
        <v>5</v>
      </c>
      <c r="CL30" s="421">
        <v>43</v>
      </c>
      <c r="CM30" s="429">
        <v>-2</v>
      </c>
      <c r="CN30" s="428">
        <v>-2</v>
      </c>
      <c r="CO30" s="427"/>
      <c r="CP30" s="421"/>
      <c r="CQ30" s="429"/>
      <c r="CR30" s="428"/>
      <c r="DH30" s="427">
        <v>-4</v>
      </c>
      <c r="DI30" s="426">
        <v>-12.2933413982391</v>
      </c>
      <c r="EL30" s="422"/>
      <c r="EM30" s="422"/>
      <c r="EN30" s="422"/>
      <c r="EO30" s="422"/>
      <c r="EP30" s="422"/>
      <c r="EQ30" s="422"/>
    </row>
    <row r="31" spans="1:184" ht="13" customHeight="1">
      <c r="A31" s="413" t="s">
        <v>555</v>
      </c>
      <c r="B31" s="413">
        <v>11700</v>
      </c>
      <c r="C31" s="413">
        <v>656716</v>
      </c>
      <c r="D31" s="413">
        <v>19392</v>
      </c>
      <c r="E31" s="413" t="s">
        <v>239</v>
      </c>
      <c r="F31" s="413" t="s">
        <v>239</v>
      </c>
      <c r="G31" s="414"/>
      <c r="H31" s="411" t="s">
        <v>1804</v>
      </c>
      <c r="I31" s="411" t="s">
        <v>174</v>
      </c>
      <c r="J31" s="418">
        <v>30</v>
      </c>
      <c r="K31" s="418">
        <v>5</v>
      </c>
      <c r="L31" s="418" t="s">
        <v>46</v>
      </c>
      <c r="T31" s="418" t="s">
        <v>4582</v>
      </c>
      <c r="U31" s="418" t="s">
        <v>2543</v>
      </c>
      <c r="V31" s="418" t="s">
        <v>4585</v>
      </c>
      <c r="Z31" s="421">
        <v>144</v>
      </c>
      <c r="AA31" s="421">
        <v>511</v>
      </c>
      <c r="AB31" s="421">
        <v>452</v>
      </c>
      <c r="AC31" s="421">
        <v>117</v>
      </c>
      <c r="AD31" s="421">
        <v>71</v>
      </c>
      <c r="AE31" s="421">
        <v>23</v>
      </c>
      <c r="AF31" s="421">
        <v>11</v>
      </c>
      <c r="AG31" s="421">
        <v>12</v>
      </c>
      <c r="AH31" s="421">
        <v>68</v>
      </c>
      <c r="AI31" s="421">
        <v>49</v>
      </c>
      <c r="AJ31" s="421">
        <v>19</v>
      </c>
      <c r="AK31" s="421">
        <v>5</v>
      </c>
      <c r="AL31" s="421">
        <v>46</v>
      </c>
      <c r="AM31" s="421">
        <v>1</v>
      </c>
      <c r="AN31" s="421">
        <v>111</v>
      </c>
      <c r="AO31" s="421">
        <v>7</v>
      </c>
      <c r="AP31" s="421">
        <v>5</v>
      </c>
      <c r="AQ31" s="421">
        <v>1</v>
      </c>
      <c r="AR31" s="421">
        <v>6</v>
      </c>
      <c r="AS31" s="422">
        <v>9.0019568999999994E-2</v>
      </c>
      <c r="AT31" s="422">
        <v>0.21722113500000001</v>
      </c>
      <c r="AU31" s="422">
        <v>0.44380403000000002</v>
      </c>
      <c r="AV31" s="422">
        <v>0.24783862000000001</v>
      </c>
      <c r="AW31" s="422">
        <v>6.051873E-2</v>
      </c>
      <c r="AX31" s="422">
        <v>0.30547550000000001</v>
      </c>
      <c r="AY31" s="423">
        <v>108.7</v>
      </c>
      <c r="AZ31" s="422">
        <v>9.6314499999999997E-2</v>
      </c>
      <c r="BA31" s="422">
        <v>0.40173410399999998</v>
      </c>
      <c r="BB31" s="422">
        <v>0.70715370799999999</v>
      </c>
      <c r="BC31" s="422">
        <v>0.33815028899999999</v>
      </c>
      <c r="BD31" s="424">
        <v>0.31437125700000002</v>
      </c>
      <c r="BE31" s="424">
        <v>0.25884955700000001</v>
      </c>
      <c r="BF31" s="424">
        <v>0.33333333300000001</v>
      </c>
      <c r="BG31" s="424">
        <v>0.438053097</v>
      </c>
      <c r="BH31" s="424">
        <v>0.77138642999999996</v>
      </c>
      <c r="BI31" s="424">
        <v>0.17920353999999999</v>
      </c>
      <c r="BJ31" s="424">
        <v>0.33299907731635098</v>
      </c>
      <c r="BK31" s="425">
        <v>110.694733974849</v>
      </c>
      <c r="BL31" s="425">
        <v>8.2699468266388401</v>
      </c>
      <c r="BM31" s="425">
        <v>68.648870220424797</v>
      </c>
      <c r="BN31" s="425">
        <v>113.684146561181</v>
      </c>
      <c r="BO31" s="425">
        <v>0.18658873235399301</v>
      </c>
      <c r="BP31" s="425">
        <v>4.4006831636652297</v>
      </c>
      <c r="BQ31" s="425">
        <v>30.919422049557902</v>
      </c>
      <c r="BR31" s="425">
        <v>12.641740602458</v>
      </c>
      <c r="BS31" s="426">
        <v>3.1634438262592299</v>
      </c>
      <c r="BT31" s="427"/>
      <c r="BU31" s="421"/>
      <c r="BV31" s="428"/>
      <c r="BW31" s="427"/>
      <c r="BX31" s="427"/>
      <c r="BY31" s="427"/>
      <c r="BZ31" s="427"/>
      <c r="CA31" s="421"/>
      <c r="CB31" s="428"/>
      <c r="CC31" s="427">
        <v>1</v>
      </c>
      <c r="CD31" s="421">
        <v>2</v>
      </c>
      <c r="CE31" s="429">
        <v>0</v>
      </c>
      <c r="CF31" s="428">
        <v>0</v>
      </c>
      <c r="CG31" s="427">
        <v>6</v>
      </c>
      <c r="CH31" s="421">
        <v>31</v>
      </c>
      <c r="CI31" s="429">
        <v>1</v>
      </c>
      <c r="CJ31" s="428">
        <v>0</v>
      </c>
      <c r="CK31" s="427">
        <v>85</v>
      </c>
      <c r="CL31" s="421">
        <v>578.1</v>
      </c>
      <c r="CM31" s="429">
        <v>-8</v>
      </c>
      <c r="CN31" s="428">
        <v>-1</v>
      </c>
      <c r="CO31" s="427">
        <v>40</v>
      </c>
      <c r="CP31" s="421">
        <v>248</v>
      </c>
      <c r="CQ31" s="429">
        <v>4</v>
      </c>
      <c r="CR31" s="428">
        <v>0</v>
      </c>
      <c r="CS31" s="427">
        <v>15</v>
      </c>
      <c r="CT31" s="421">
        <v>88</v>
      </c>
      <c r="CU31" s="429">
        <v>2</v>
      </c>
      <c r="CV31" s="429">
        <v>1</v>
      </c>
      <c r="DC31" s="427">
        <v>30</v>
      </c>
      <c r="DD31" s="421">
        <v>200</v>
      </c>
      <c r="DE31" s="429">
        <v>-2</v>
      </c>
      <c r="DF31" s="429">
        <v>0</v>
      </c>
      <c r="DH31" s="427">
        <v>-3</v>
      </c>
      <c r="DI31" s="426">
        <v>0.69096177816390902</v>
      </c>
      <c r="EL31" s="422"/>
      <c r="EM31" s="422"/>
      <c r="EN31" s="422"/>
      <c r="EO31" s="422"/>
      <c r="EP31" s="422"/>
      <c r="EQ31" s="422"/>
    </row>
    <row r="32" spans="1:184" ht="13" customHeight="1">
      <c r="A32" s="413" t="s">
        <v>555</v>
      </c>
      <c r="B32" s="413">
        <v>10420</v>
      </c>
      <c r="C32" s="413">
        <v>663586</v>
      </c>
      <c r="D32" s="413">
        <v>18360</v>
      </c>
      <c r="E32" s="413" t="s">
        <v>555</v>
      </c>
      <c r="F32" s="413" t="s">
        <v>555</v>
      </c>
      <c r="G32" s="414"/>
      <c r="H32" s="415" t="s">
        <v>805</v>
      </c>
      <c r="I32" s="416" t="s">
        <v>595</v>
      </c>
      <c r="J32" s="417">
        <v>28</v>
      </c>
      <c r="K32" s="418">
        <v>5</v>
      </c>
      <c r="L32" s="418" t="s">
        <v>837</v>
      </c>
      <c r="T32" s="418" t="s">
        <v>2543</v>
      </c>
      <c r="U32" s="418" t="s">
        <v>2543</v>
      </c>
      <c r="V32" s="418" t="s">
        <v>4586</v>
      </c>
      <c r="Z32" s="421">
        <v>102</v>
      </c>
      <c r="AA32" s="421">
        <v>447</v>
      </c>
      <c r="AB32" s="421">
        <v>416</v>
      </c>
      <c r="AC32" s="421">
        <v>108</v>
      </c>
      <c r="AD32" s="421">
        <v>71</v>
      </c>
      <c r="AE32" s="421">
        <v>20</v>
      </c>
      <c r="AF32" s="421">
        <v>1</v>
      </c>
      <c r="AG32" s="421">
        <v>16</v>
      </c>
      <c r="AH32" s="421">
        <v>54</v>
      </c>
      <c r="AI32" s="421">
        <v>54</v>
      </c>
      <c r="AJ32" s="421">
        <v>2</v>
      </c>
      <c r="AK32" s="421">
        <v>1</v>
      </c>
      <c r="AL32" s="421">
        <v>27</v>
      </c>
      <c r="AM32" s="421">
        <v>1</v>
      </c>
      <c r="AN32" s="421">
        <v>128</v>
      </c>
      <c r="AO32" s="421">
        <v>3</v>
      </c>
      <c r="AP32" s="421">
        <v>1</v>
      </c>
      <c r="AQ32" s="421">
        <v>0</v>
      </c>
      <c r="AR32" s="421">
        <v>9</v>
      </c>
      <c r="AS32" s="422">
        <v>6.0402683999999998E-2</v>
      </c>
      <c r="AT32" s="422">
        <v>0.28635346699999997</v>
      </c>
      <c r="AU32" s="422">
        <v>0.42906573999999997</v>
      </c>
      <c r="AV32" s="422">
        <v>0.20415225000000001</v>
      </c>
      <c r="AW32" s="422">
        <v>0.15224913000000001</v>
      </c>
      <c r="AX32" s="422">
        <v>0.50173009999999996</v>
      </c>
      <c r="AY32" s="423">
        <v>113.9</v>
      </c>
      <c r="AZ32" s="422">
        <v>0.13998885</v>
      </c>
      <c r="BA32" s="422">
        <v>0.349480968</v>
      </c>
      <c r="BB32" s="422">
        <v>0.55897308599999995</v>
      </c>
      <c r="BC32" s="422">
        <v>0.44636678200000002</v>
      </c>
      <c r="BD32" s="424">
        <v>0.33699633600000001</v>
      </c>
      <c r="BE32" s="424">
        <v>0.259615384</v>
      </c>
      <c r="BF32" s="424">
        <v>0.308724832</v>
      </c>
      <c r="BG32" s="424">
        <v>0.42788461500000002</v>
      </c>
      <c r="BH32" s="424">
        <v>0.73660944699999997</v>
      </c>
      <c r="BI32" s="424">
        <v>0.16826923099999999</v>
      </c>
      <c r="BJ32" s="424">
        <v>0.31842608368984698</v>
      </c>
      <c r="BK32" s="425">
        <v>108.384127799425</v>
      </c>
      <c r="BL32" s="425">
        <v>1.9452746408647701</v>
      </c>
      <c r="BM32" s="425">
        <v>54.762062815076703</v>
      </c>
      <c r="BN32" s="425">
        <v>103.23200644381301</v>
      </c>
      <c r="BO32" s="425">
        <v>-2.1160155921154802</v>
      </c>
      <c r="BP32" s="425">
        <v>-1.5287469439208501</v>
      </c>
      <c r="BQ32" s="425">
        <v>16.185954844405</v>
      </c>
      <c r="BR32" s="425">
        <v>0.183652141190216</v>
      </c>
      <c r="BS32" s="426">
        <v>1.6560257446783599</v>
      </c>
      <c r="BT32" s="427"/>
      <c r="BU32" s="421"/>
      <c r="BV32" s="428"/>
      <c r="BW32" s="427"/>
      <c r="BX32" s="427"/>
      <c r="BY32" s="427"/>
      <c r="BZ32" s="427"/>
      <c r="CA32" s="421"/>
      <c r="CB32" s="428"/>
      <c r="CC32" s="427"/>
      <c r="CD32" s="421"/>
      <c r="CE32" s="429"/>
      <c r="CF32" s="428"/>
      <c r="CG32" s="427"/>
      <c r="CH32" s="421"/>
      <c r="CI32" s="429"/>
      <c r="CJ32" s="428"/>
      <c r="CK32" s="427">
        <v>102</v>
      </c>
      <c r="CL32" s="421">
        <v>888.2</v>
      </c>
      <c r="CM32" s="429">
        <v>-2</v>
      </c>
      <c r="CN32" s="428">
        <v>-1</v>
      </c>
      <c r="CO32" s="427"/>
      <c r="CP32" s="421"/>
      <c r="CQ32" s="429"/>
      <c r="CR32" s="428"/>
      <c r="DH32" s="427">
        <v>-2</v>
      </c>
      <c r="DI32" s="426">
        <v>1.13272219896316</v>
      </c>
      <c r="EL32" s="422"/>
      <c r="EM32" s="422"/>
      <c r="EN32" s="422"/>
      <c r="EO32" s="422"/>
      <c r="EP32" s="422"/>
      <c r="EQ32" s="422"/>
    </row>
    <row r="33" spans="1:269" ht="13" customHeight="1">
      <c r="A33" s="413" t="s">
        <v>555</v>
      </c>
      <c r="B33" s="413">
        <v>13092</v>
      </c>
      <c r="C33" s="413">
        <v>691594</v>
      </c>
      <c r="D33" s="413">
        <v>28253</v>
      </c>
      <c r="E33" s="413" t="s">
        <v>686</v>
      </c>
      <c r="F33" s="413" t="s">
        <v>686</v>
      </c>
      <c r="G33" s="414"/>
      <c r="H33" s="411" t="s">
        <v>4102</v>
      </c>
      <c r="I33" s="411" t="s">
        <v>131</v>
      </c>
      <c r="J33" s="413">
        <v>22</v>
      </c>
      <c r="K33" s="418">
        <v>5</v>
      </c>
      <c r="L33" s="418" t="s">
        <v>837</v>
      </c>
      <c r="T33" s="418" t="s">
        <v>4577</v>
      </c>
      <c r="U33" s="418" t="s">
        <v>4577</v>
      </c>
      <c r="V33" s="418" t="s">
        <v>4585</v>
      </c>
      <c r="W33" s="418" t="s">
        <v>2709</v>
      </c>
      <c r="Z33" s="421">
        <v>120</v>
      </c>
      <c r="AA33" s="421">
        <v>342</v>
      </c>
      <c r="AB33" s="421">
        <v>313</v>
      </c>
      <c r="AC33" s="421">
        <v>76</v>
      </c>
      <c r="AD33" s="421">
        <v>44</v>
      </c>
      <c r="AE33" s="421">
        <v>22</v>
      </c>
      <c r="AF33" s="421">
        <v>4</v>
      </c>
      <c r="AG33" s="421">
        <v>6</v>
      </c>
      <c r="AH33" s="421">
        <v>40</v>
      </c>
      <c r="AI33" s="421">
        <v>38</v>
      </c>
      <c r="AJ33" s="421">
        <v>6</v>
      </c>
      <c r="AK33" s="421">
        <v>5</v>
      </c>
      <c r="AL33" s="421">
        <v>19</v>
      </c>
      <c r="AM33" s="421">
        <v>0</v>
      </c>
      <c r="AN33" s="421">
        <v>41</v>
      </c>
      <c r="AO33" s="421">
        <v>2</v>
      </c>
      <c r="AP33" s="421">
        <v>4</v>
      </c>
      <c r="AQ33" s="421">
        <v>4</v>
      </c>
      <c r="AR33" s="421">
        <v>2</v>
      </c>
      <c r="AS33" s="422">
        <v>5.5555555E-2</v>
      </c>
      <c r="AT33" s="422">
        <v>0.11988304</v>
      </c>
      <c r="AU33" s="422">
        <v>0.38571429000000002</v>
      </c>
      <c r="AV33" s="422">
        <v>0.25</v>
      </c>
      <c r="AW33" s="422">
        <v>1.7857140000000001E-2</v>
      </c>
      <c r="AX33" s="422">
        <v>0.35</v>
      </c>
      <c r="AY33" s="423">
        <v>107.3</v>
      </c>
      <c r="AZ33" s="422">
        <v>5.0778049999999998E-2</v>
      </c>
      <c r="BA33" s="422">
        <v>0.45149253700000003</v>
      </c>
      <c r="BB33" s="422">
        <v>0.85220702400000004</v>
      </c>
      <c r="BC33" s="422">
        <v>0.37686567100000001</v>
      </c>
      <c r="BD33" s="424">
        <v>0.25925925900000002</v>
      </c>
      <c r="BE33" s="424">
        <v>0.24281150100000001</v>
      </c>
      <c r="BF33" s="424">
        <v>0.286982248</v>
      </c>
      <c r="BG33" s="424">
        <v>0.396166134</v>
      </c>
      <c r="BH33" s="424">
        <v>0.68314838200000005</v>
      </c>
      <c r="BI33" s="424">
        <v>0.15335463299999999</v>
      </c>
      <c r="BJ33" s="424">
        <v>0.294418371288028</v>
      </c>
      <c r="BK33" s="425">
        <v>98.777465392386304</v>
      </c>
      <c r="BL33" s="425">
        <v>-5.1779931638026397</v>
      </c>
      <c r="BM33" s="425">
        <v>35.232166915795702</v>
      </c>
      <c r="BN33" s="425">
        <v>85.916909868794903</v>
      </c>
      <c r="BO33" s="425">
        <v>0.574013161342949</v>
      </c>
      <c r="BP33" s="425">
        <v>-0.223763260059058</v>
      </c>
      <c r="BQ33" s="425">
        <v>7.1220054068965997</v>
      </c>
      <c r="BR33" s="425">
        <v>-5.9326221825191503</v>
      </c>
      <c r="BS33" s="426">
        <v>0.72867028364632802</v>
      </c>
      <c r="BT33" s="427"/>
      <c r="BU33" s="421"/>
      <c r="BV33" s="428"/>
      <c r="BW33" s="427"/>
      <c r="BX33" s="427"/>
      <c r="BY33" s="427"/>
      <c r="BZ33" s="427"/>
      <c r="CA33" s="421"/>
      <c r="CB33" s="428"/>
      <c r="CC33" s="427">
        <v>1</v>
      </c>
      <c r="CD33" s="421">
        <v>1</v>
      </c>
      <c r="CE33" s="429">
        <v>0</v>
      </c>
      <c r="CF33" s="428"/>
      <c r="CG33" s="427">
        <v>34</v>
      </c>
      <c r="CH33" s="421">
        <v>208.2</v>
      </c>
      <c r="CI33" s="429">
        <v>5</v>
      </c>
      <c r="CJ33" s="428">
        <v>1</v>
      </c>
      <c r="CK33" s="427">
        <v>41</v>
      </c>
      <c r="CL33" s="421">
        <v>255.2</v>
      </c>
      <c r="CM33" s="429">
        <v>4</v>
      </c>
      <c r="CN33" s="428">
        <v>1</v>
      </c>
      <c r="CO33" s="427">
        <v>10</v>
      </c>
      <c r="CP33" s="421">
        <v>75</v>
      </c>
      <c r="CQ33" s="429">
        <v>0</v>
      </c>
      <c r="CR33" s="428">
        <v>-2</v>
      </c>
      <c r="CS33" s="427">
        <v>36</v>
      </c>
      <c r="CT33" s="421">
        <v>156.1</v>
      </c>
      <c r="CU33" s="429">
        <v>0</v>
      </c>
      <c r="CV33" s="429">
        <v>0</v>
      </c>
      <c r="CW33" s="428">
        <v>-1</v>
      </c>
      <c r="CX33" s="427">
        <v>14</v>
      </c>
      <c r="CY33" s="421">
        <v>79</v>
      </c>
      <c r="CZ33" s="429">
        <v>-2</v>
      </c>
      <c r="DA33" s="429">
        <v>0</v>
      </c>
      <c r="DB33" s="428">
        <v>0</v>
      </c>
      <c r="DH33" s="427">
        <v>7</v>
      </c>
      <c r="DI33" s="426">
        <v>1.6779015660285901</v>
      </c>
      <c r="EL33" s="422"/>
      <c r="EM33" s="422"/>
      <c r="EN33" s="422"/>
      <c r="EO33" s="422"/>
      <c r="EP33" s="422"/>
      <c r="EQ33" s="422"/>
    </row>
    <row r="34" spans="1:269" ht="13" customHeight="1">
      <c r="A34" s="413" t="s">
        <v>555</v>
      </c>
      <c r="B34" s="413">
        <v>11781</v>
      </c>
      <c r="C34" s="413">
        <v>678246</v>
      </c>
      <c r="D34" s="413">
        <v>20178</v>
      </c>
      <c r="E34" s="413" t="s">
        <v>164</v>
      </c>
      <c r="F34" s="413" t="s">
        <v>164</v>
      </c>
      <c r="G34" s="414"/>
      <c r="H34" s="411" t="s">
        <v>522</v>
      </c>
      <c r="I34" s="411" t="s">
        <v>151</v>
      </c>
      <c r="J34" s="413">
        <v>25</v>
      </c>
      <c r="K34" s="418">
        <v>5</v>
      </c>
      <c r="L34" s="418" t="s">
        <v>837</v>
      </c>
      <c r="T34" s="418" t="s">
        <v>4582</v>
      </c>
      <c r="U34" s="418" t="s">
        <v>2543</v>
      </c>
      <c r="V34" s="418" t="s">
        <v>4585</v>
      </c>
      <c r="W34" s="418" t="s">
        <v>2709</v>
      </c>
      <c r="Z34" s="421">
        <v>138</v>
      </c>
      <c r="AA34" s="421">
        <v>569</v>
      </c>
      <c r="AB34" s="421">
        <v>504</v>
      </c>
      <c r="AC34" s="421">
        <v>118</v>
      </c>
      <c r="AD34" s="421">
        <v>68</v>
      </c>
      <c r="AE34" s="421">
        <v>32</v>
      </c>
      <c r="AF34" s="421">
        <v>2</v>
      </c>
      <c r="AG34" s="421">
        <v>16</v>
      </c>
      <c r="AH34" s="421">
        <v>80</v>
      </c>
      <c r="AI34" s="421">
        <v>60</v>
      </c>
      <c r="AJ34" s="421">
        <v>6</v>
      </c>
      <c r="AK34" s="421">
        <v>0</v>
      </c>
      <c r="AL34" s="421">
        <v>56</v>
      </c>
      <c r="AM34" s="421">
        <v>0</v>
      </c>
      <c r="AN34" s="421">
        <v>100</v>
      </c>
      <c r="AO34" s="421">
        <v>6</v>
      </c>
      <c r="AP34" s="421">
        <v>3</v>
      </c>
      <c r="AQ34" s="421">
        <v>0</v>
      </c>
      <c r="AR34" s="421">
        <v>9</v>
      </c>
      <c r="AS34" s="422">
        <v>9.8418276999999998E-2</v>
      </c>
      <c r="AT34" s="422">
        <v>0.175746924</v>
      </c>
      <c r="AU34" s="422">
        <v>0.42997542999999999</v>
      </c>
      <c r="AV34" s="422">
        <v>0.23095822999999999</v>
      </c>
      <c r="AW34" s="422">
        <v>9.3366089999999999E-2</v>
      </c>
      <c r="AX34" s="422">
        <v>0.40540541000000002</v>
      </c>
      <c r="AY34" s="423">
        <v>110.8</v>
      </c>
      <c r="AZ34" s="422">
        <v>8.0825449999999993E-2</v>
      </c>
      <c r="BA34" s="422">
        <v>0.294840294</v>
      </c>
      <c r="BB34" s="422">
        <v>0.50885513800000004</v>
      </c>
      <c r="BC34" s="422">
        <v>0.51842751799999998</v>
      </c>
      <c r="BD34" s="424">
        <v>0.26086956500000003</v>
      </c>
      <c r="BE34" s="424">
        <v>0.23412698400000001</v>
      </c>
      <c r="BF34" s="424">
        <v>0.31634446300000002</v>
      </c>
      <c r="BG34" s="424">
        <v>0.40079365</v>
      </c>
      <c r="BH34" s="424">
        <v>0.71713811299999997</v>
      </c>
      <c r="BI34" s="424">
        <v>0.16666666599999999</v>
      </c>
      <c r="BJ34" s="424">
        <v>0.31439396932799701</v>
      </c>
      <c r="BK34" s="425">
        <v>102.950657421974</v>
      </c>
      <c r="BL34" s="425">
        <v>0.61344939422587696</v>
      </c>
      <c r="BM34" s="425">
        <v>67.845557830750707</v>
      </c>
      <c r="BN34" s="425">
        <v>100.860391844706</v>
      </c>
      <c r="BO34" s="425">
        <v>-0.36787524942413302</v>
      </c>
      <c r="BP34" s="425">
        <v>-4.10253163427114E-2</v>
      </c>
      <c r="BQ34" s="425">
        <v>13.198564445588501</v>
      </c>
      <c r="BR34" s="425">
        <v>0.53594420988838098</v>
      </c>
      <c r="BS34" s="426">
        <v>1.3503783202661299</v>
      </c>
      <c r="BT34" s="427"/>
      <c r="BU34" s="421"/>
      <c r="BV34" s="428"/>
      <c r="BW34" s="427"/>
      <c r="BX34" s="427"/>
      <c r="BY34" s="427"/>
      <c r="BZ34" s="427"/>
      <c r="CA34" s="421"/>
      <c r="CB34" s="428"/>
      <c r="CC34" s="427">
        <v>63</v>
      </c>
      <c r="CD34" s="421">
        <v>480.2</v>
      </c>
      <c r="CE34" s="429">
        <v>4</v>
      </c>
      <c r="CF34" s="428">
        <v>1</v>
      </c>
      <c r="CG34" s="427"/>
      <c r="CH34" s="421"/>
      <c r="CI34" s="429"/>
      <c r="CJ34" s="428"/>
      <c r="CK34" s="427">
        <v>79</v>
      </c>
      <c r="CL34" s="421">
        <v>645.20000000000005</v>
      </c>
      <c r="CM34" s="429">
        <v>-3</v>
      </c>
      <c r="CN34" s="428">
        <v>-7</v>
      </c>
      <c r="CO34" s="427"/>
      <c r="CP34" s="421"/>
      <c r="CQ34" s="429"/>
      <c r="CR34" s="428"/>
      <c r="CS34" s="427">
        <v>1</v>
      </c>
      <c r="CT34" s="421">
        <v>1</v>
      </c>
      <c r="CU34" s="429">
        <v>0</v>
      </c>
      <c r="CV34" s="429">
        <v>0</v>
      </c>
      <c r="CW34" s="428">
        <v>0</v>
      </c>
      <c r="DH34" s="427">
        <v>1</v>
      </c>
      <c r="DI34" s="426">
        <v>-6.92024374008178</v>
      </c>
      <c r="EL34" s="422"/>
      <c r="EM34" s="422"/>
      <c r="EN34" s="422"/>
      <c r="EO34" s="422"/>
      <c r="EP34" s="422"/>
      <c r="EQ34" s="422"/>
    </row>
    <row r="35" spans="1:269" ht="13" customHeight="1">
      <c r="A35" s="413" t="s">
        <v>555</v>
      </c>
      <c r="B35" s="413">
        <v>9557</v>
      </c>
      <c r="C35" s="413">
        <v>595879</v>
      </c>
      <c r="D35" s="413">
        <v>12979</v>
      </c>
      <c r="E35" s="413" t="s">
        <v>239</v>
      </c>
      <c r="F35" s="413" t="s">
        <v>239</v>
      </c>
      <c r="G35" s="414"/>
      <c r="H35" s="415" t="s">
        <v>3346</v>
      </c>
      <c r="I35" s="416" t="s">
        <v>131</v>
      </c>
      <c r="J35" s="417">
        <v>32</v>
      </c>
      <c r="K35" s="418">
        <v>6</v>
      </c>
      <c r="L35" s="418" t="s">
        <v>837</v>
      </c>
      <c r="T35" s="418" t="s">
        <v>4577</v>
      </c>
      <c r="U35" s="418" t="s">
        <v>2543</v>
      </c>
      <c r="V35" s="418" t="s">
        <v>4585</v>
      </c>
      <c r="W35" s="418" t="s">
        <v>2709</v>
      </c>
      <c r="Z35" s="421">
        <v>126</v>
      </c>
      <c r="AA35" s="421">
        <v>437</v>
      </c>
      <c r="AB35" s="421">
        <v>417</v>
      </c>
      <c r="AC35" s="421">
        <v>107</v>
      </c>
      <c r="AD35" s="421">
        <v>75</v>
      </c>
      <c r="AE35" s="421">
        <v>17</v>
      </c>
      <c r="AF35" s="421">
        <v>3</v>
      </c>
      <c r="AG35" s="421">
        <v>12</v>
      </c>
      <c r="AH35" s="421">
        <v>55</v>
      </c>
      <c r="AI35" s="421">
        <v>57</v>
      </c>
      <c r="AJ35" s="421">
        <v>5</v>
      </c>
      <c r="AK35" s="421">
        <v>1</v>
      </c>
      <c r="AL35" s="421">
        <v>10</v>
      </c>
      <c r="AM35" s="421">
        <v>0</v>
      </c>
      <c r="AN35" s="421">
        <v>109</v>
      </c>
      <c r="AO35" s="421">
        <v>6</v>
      </c>
      <c r="AP35" s="421">
        <v>3</v>
      </c>
      <c r="AQ35" s="421">
        <v>0</v>
      </c>
      <c r="AR35" s="421">
        <v>8</v>
      </c>
      <c r="AS35" s="466">
        <v>2.2883295000000001E-2</v>
      </c>
      <c r="AT35" s="466">
        <v>0.249427917</v>
      </c>
      <c r="AU35" s="466">
        <v>0.44051446999999999</v>
      </c>
      <c r="AV35" s="466">
        <v>0.24437299000000001</v>
      </c>
      <c r="AW35" s="466">
        <v>5.4487180000000003E-2</v>
      </c>
      <c r="AX35" s="466">
        <v>0.39743590000000001</v>
      </c>
      <c r="AY35" s="425">
        <v>110</v>
      </c>
      <c r="AZ35" s="466">
        <v>0.15618924000000001</v>
      </c>
      <c r="BA35" s="466">
        <v>0.45659163899999999</v>
      </c>
      <c r="BB35" s="466">
        <v>0.75699403799999998</v>
      </c>
      <c r="BC35" s="466">
        <v>0.36977491899999998</v>
      </c>
      <c r="BD35" s="424">
        <v>0.31772575199999997</v>
      </c>
      <c r="BE35" s="424">
        <v>0.256594724</v>
      </c>
      <c r="BF35" s="424">
        <v>0.28211009100000001</v>
      </c>
      <c r="BG35" s="424">
        <v>0.39808153400000001</v>
      </c>
      <c r="BH35" s="424">
        <v>0.68019162499999997</v>
      </c>
      <c r="BI35" s="424">
        <v>0.14148680999999999</v>
      </c>
      <c r="BJ35" s="424">
        <v>0.29338103724182102</v>
      </c>
      <c r="BK35" s="425">
        <v>87.396960985815795</v>
      </c>
      <c r="BL35" s="425">
        <v>-6.9843769583946003</v>
      </c>
      <c r="BM35" s="425">
        <v>44.650827587758897</v>
      </c>
      <c r="BN35" s="425">
        <v>86.390711310804505</v>
      </c>
      <c r="BO35" s="425">
        <v>0.47799855336289299</v>
      </c>
      <c r="BP35" s="425">
        <v>1.25612854864448</v>
      </c>
      <c r="BQ35" s="425">
        <v>13.9147819827215</v>
      </c>
      <c r="BR35" s="425">
        <v>-5.7529542071839703</v>
      </c>
      <c r="BS35" s="426">
        <v>1.42365633763885</v>
      </c>
      <c r="BT35" s="427"/>
      <c r="BU35" s="421"/>
      <c r="BV35" s="428"/>
      <c r="BW35" s="427"/>
      <c r="BX35" s="427"/>
      <c r="BY35" s="427"/>
      <c r="BZ35" s="427"/>
      <c r="CA35" s="421"/>
      <c r="CB35" s="428"/>
      <c r="CC35" s="427"/>
      <c r="CD35" s="421"/>
      <c r="CE35" s="429"/>
      <c r="CF35" s="428"/>
      <c r="CG35" s="427">
        <v>10</v>
      </c>
      <c r="CH35" s="421">
        <v>42.1</v>
      </c>
      <c r="CI35" s="429">
        <v>1</v>
      </c>
      <c r="CJ35" s="428">
        <v>1</v>
      </c>
      <c r="CK35" s="427">
        <v>23</v>
      </c>
      <c r="CL35" s="421">
        <v>147.1</v>
      </c>
      <c r="CM35" s="429">
        <v>1</v>
      </c>
      <c r="CN35" s="428">
        <v>2</v>
      </c>
      <c r="CO35" s="427">
        <v>62</v>
      </c>
      <c r="CP35" s="421">
        <v>427.2</v>
      </c>
      <c r="CQ35" s="429">
        <v>-1</v>
      </c>
      <c r="CR35" s="428">
        <v>-1</v>
      </c>
      <c r="CX35" s="427">
        <v>53</v>
      </c>
      <c r="CY35" s="421">
        <v>405</v>
      </c>
      <c r="CZ35" s="429">
        <v>2</v>
      </c>
      <c r="DA35" s="429">
        <v>3</v>
      </c>
      <c r="DB35" s="428">
        <v>-1</v>
      </c>
      <c r="DH35" s="427">
        <v>3</v>
      </c>
      <c r="DI35" s="426">
        <v>4.6278213262557903</v>
      </c>
    </row>
    <row r="36" spans="1:269" ht="13" customHeight="1">
      <c r="A36" s="413" t="s">
        <v>555</v>
      </c>
      <c r="B36" s="413">
        <v>11768</v>
      </c>
      <c r="C36" s="413">
        <v>665161</v>
      </c>
      <c r="D36" s="413">
        <v>21636</v>
      </c>
      <c r="E36" s="413" t="s">
        <v>614</v>
      </c>
      <c r="F36" s="413" t="s">
        <v>614</v>
      </c>
      <c r="G36" s="414"/>
      <c r="H36" s="411" t="s">
        <v>3415</v>
      </c>
      <c r="I36" s="411" t="s">
        <v>560</v>
      </c>
      <c r="J36" s="413">
        <v>27</v>
      </c>
      <c r="K36" s="418">
        <v>6</v>
      </c>
      <c r="L36" s="418" t="s">
        <v>837</v>
      </c>
      <c r="T36" s="418" t="s">
        <v>2543</v>
      </c>
      <c r="U36" s="418" t="s">
        <v>2543</v>
      </c>
      <c r="V36" s="418" t="s">
        <v>4586</v>
      </c>
      <c r="W36" s="418" t="s">
        <v>2709</v>
      </c>
      <c r="Z36" s="421">
        <v>125</v>
      </c>
      <c r="AA36" s="421">
        <v>543</v>
      </c>
      <c r="AB36" s="421">
        <v>493</v>
      </c>
      <c r="AC36" s="421">
        <v>150</v>
      </c>
      <c r="AD36" s="421">
        <v>101</v>
      </c>
      <c r="AE36" s="421">
        <v>30</v>
      </c>
      <c r="AF36" s="421">
        <v>2</v>
      </c>
      <c r="AG36" s="421">
        <v>17</v>
      </c>
      <c r="AH36" s="421">
        <v>68</v>
      </c>
      <c r="AI36" s="421">
        <v>62</v>
      </c>
      <c r="AJ36" s="421">
        <v>20</v>
      </c>
      <c r="AK36" s="421">
        <v>2</v>
      </c>
      <c r="AL36" s="421">
        <v>35</v>
      </c>
      <c r="AM36" s="421">
        <v>2</v>
      </c>
      <c r="AN36" s="421">
        <v>93</v>
      </c>
      <c r="AO36" s="421">
        <v>12</v>
      </c>
      <c r="AP36" s="421">
        <v>2</v>
      </c>
      <c r="AQ36" s="421">
        <v>1</v>
      </c>
      <c r="AR36" s="421">
        <v>9</v>
      </c>
      <c r="AS36" s="422">
        <v>6.4456720999999995E-2</v>
      </c>
      <c r="AT36" s="422">
        <v>0.17127071799999999</v>
      </c>
      <c r="AU36" s="422">
        <v>0.44913151000000001</v>
      </c>
      <c r="AV36" s="422">
        <v>0.18858560999999999</v>
      </c>
      <c r="AW36" s="422">
        <v>8.1885860000000005E-2</v>
      </c>
      <c r="AX36" s="422">
        <v>0.42928040000000001</v>
      </c>
      <c r="AY36" s="423">
        <v>109.9</v>
      </c>
      <c r="AZ36" s="422">
        <v>0.13194834</v>
      </c>
      <c r="BA36" s="422">
        <v>0.48</v>
      </c>
      <c r="BB36" s="422">
        <v>0.82805165999999997</v>
      </c>
      <c r="BC36" s="422">
        <v>0.33250000000000002</v>
      </c>
      <c r="BD36" s="424">
        <v>0.345454545</v>
      </c>
      <c r="BE36" s="424">
        <v>0.304259634</v>
      </c>
      <c r="BF36" s="424">
        <v>0.36346863400000001</v>
      </c>
      <c r="BG36" s="424">
        <v>0.47667342699999998</v>
      </c>
      <c r="BH36" s="424">
        <v>0.840142061</v>
      </c>
      <c r="BI36" s="424">
        <v>0.17241379300000001</v>
      </c>
      <c r="BJ36" s="424">
        <v>0.362912014016398</v>
      </c>
      <c r="BK36" s="425">
        <v>106.5006804538</v>
      </c>
      <c r="BL36" s="425">
        <v>21.975510576000499</v>
      </c>
      <c r="BM36" s="425">
        <v>86.1355015795734</v>
      </c>
      <c r="BN36" s="425">
        <v>135.117758470903</v>
      </c>
      <c r="BO36" s="425">
        <v>-5.96374970688762E-4</v>
      </c>
      <c r="BP36" s="425">
        <v>4.2848634812980801</v>
      </c>
      <c r="BQ36" s="425">
        <v>55.961673247354199</v>
      </c>
      <c r="BR36" s="425">
        <v>26.758375222986601</v>
      </c>
      <c r="BS36" s="426">
        <v>5.7255795227262398</v>
      </c>
      <c r="BT36" s="427"/>
      <c r="BU36" s="421"/>
      <c r="BV36" s="428"/>
      <c r="BW36" s="427"/>
      <c r="BX36" s="427"/>
      <c r="BY36" s="427"/>
      <c r="BZ36" s="427"/>
      <c r="CA36" s="421"/>
      <c r="CB36" s="428"/>
      <c r="CC36" s="427"/>
      <c r="CD36" s="421"/>
      <c r="CE36" s="429"/>
      <c r="CF36" s="428"/>
      <c r="CG36" s="427"/>
      <c r="CH36" s="421"/>
      <c r="CI36" s="429"/>
      <c r="CJ36" s="428"/>
      <c r="CK36" s="427"/>
      <c r="CL36" s="421"/>
      <c r="CM36" s="429"/>
      <c r="CN36" s="428"/>
      <c r="CO36" s="427">
        <v>124</v>
      </c>
      <c r="CP36" s="421">
        <v>1061.2</v>
      </c>
      <c r="CQ36" s="429">
        <v>5</v>
      </c>
      <c r="CR36" s="428">
        <v>8</v>
      </c>
      <c r="DH36" s="427">
        <v>5</v>
      </c>
      <c r="DI36" s="426">
        <v>10.515257358551001</v>
      </c>
      <c r="EL36" s="422"/>
      <c r="EM36" s="422"/>
      <c r="EN36" s="422"/>
      <c r="EO36" s="422"/>
      <c r="EP36" s="422"/>
      <c r="EQ36" s="422"/>
    </row>
    <row r="37" spans="1:269" ht="13" customHeight="1">
      <c r="A37" s="413" t="s">
        <v>555</v>
      </c>
      <c r="B37" s="413">
        <v>12933</v>
      </c>
      <c r="C37" s="413">
        <v>694671</v>
      </c>
      <c r="D37" s="413">
        <v>33333</v>
      </c>
      <c r="E37" s="413" t="s">
        <v>14</v>
      </c>
      <c r="F37" s="413" t="s">
        <v>14</v>
      </c>
      <c r="G37" s="414"/>
      <c r="H37" s="411" t="s">
        <v>4120</v>
      </c>
      <c r="I37" s="411" t="s">
        <v>1798</v>
      </c>
      <c r="J37" s="413">
        <v>23</v>
      </c>
      <c r="K37" s="418">
        <v>7</v>
      </c>
      <c r="L37" s="418" t="s">
        <v>837</v>
      </c>
      <c r="T37" s="418" t="s">
        <v>2543</v>
      </c>
      <c r="U37" s="418" t="s">
        <v>2543</v>
      </c>
      <c r="V37" s="418" t="s">
        <v>4585</v>
      </c>
      <c r="W37" s="418" t="s">
        <v>2709</v>
      </c>
      <c r="Z37" s="421">
        <v>134</v>
      </c>
      <c r="AA37" s="421">
        <v>573</v>
      </c>
      <c r="AB37" s="421">
        <v>489</v>
      </c>
      <c r="AC37" s="421">
        <v>118</v>
      </c>
      <c r="AD37" s="421">
        <v>70</v>
      </c>
      <c r="AE37" s="421">
        <v>25</v>
      </c>
      <c r="AF37" s="421">
        <v>1</v>
      </c>
      <c r="AG37" s="421">
        <v>22</v>
      </c>
      <c r="AH37" s="421">
        <v>73</v>
      </c>
      <c r="AI37" s="421">
        <v>62</v>
      </c>
      <c r="AJ37" s="421">
        <v>22</v>
      </c>
      <c r="AK37" s="421">
        <v>6</v>
      </c>
      <c r="AL37" s="421">
        <v>74</v>
      </c>
      <c r="AM37" s="421">
        <v>3</v>
      </c>
      <c r="AN37" s="421">
        <v>151</v>
      </c>
      <c r="AO37" s="421">
        <v>5</v>
      </c>
      <c r="AP37" s="421">
        <v>5</v>
      </c>
      <c r="AQ37" s="421">
        <v>0</v>
      </c>
      <c r="AR37" s="421">
        <v>9</v>
      </c>
      <c r="AS37" s="422">
        <v>0.129144851</v>
      </c>
      <c r="AT37" s="422">
        <v>0.26352530499999999</v>
      </c>
      <c r="AU37" s="422">
        <v>0.46355685000000002</v>
      </c>
      <c r="AV37" s="422">
        <v>0.22740525</v>
      </c>
      <c r="AW37" s="422">
        <v>0.13994169000000001</v>
      </c>
      <c r="AX37" s="422">
        <v>0.48396500999999997</v>
      </c>
      <c r="AY37" s="423">
        <v>113.1</v>
      </c>
      <c r="AZ37" s="422">
        <v>0.10397946</v>
      </c>
      <c r="BA37" s="422">
        <v>0.35860058299999997</v>
      </c>
      <c r="BB37" s="422">
        <v>0.61322170600000003</v>
      </c>
      <c r="BC37" s="422">
        <v>0.42565597599999999</v>
      </c>
      <c r="BD37" s="424">
        <v>0.29906542000000003</v>
      </c>
      <c r="BE37" s="424">
        <v>0.24130879299999999</v>
      </c>
      <c r="BF37" s="424">
        <v>0.34380453700000002</v>
      </c>
      <c r="BG37" s="424">
        <v>0.43149284199999999</v>
      </c>
      <c r="BH37" s="424">
        <v>0.77529737899999995</v>
      </c>
      <c r="BI37" s="424">
        <v>0.19018404899999999</v>
      </c>
      <c r="BJ37" s="424">
        <v>0.337160999837674</v>
      </c>
      <c r="BK37" s="425">
        <v>117.477437724247</v>
      </c>
      <c r="BL37" s="425">
        <v>11.2095808412059</v>
      </c>
      <c r="BM37" s="425">
        <v>78.914322728954104</v>
      </c>
      <c r="BN37" s="425">
        <v>118.20765381247401</v>
      </c>
      <c r="BO37" s="425">
        <v>0.42954757293007001</v>
      </c>
      <c r="BP37" s="425">
        <v>1.5744032058864801</v>
      </c>
      <c r="BQ37" s="425">
        <v>39.746736253809097</v>
      </c>
      <c r="BR37" s="425">
        <v>13.8700940056815</v>
      </c>
      <c r="BS37" s="426">
        <v>4.0665885414848502</v>
      </c>
      <c r="BT37" s="427"/>
      <c r="BU37" s="421"/>
      <c r="BV37" s="428"/>
      <c r="BW37" s="427"/>
      <c r="BX37" s="427"/>
      <c r="BY37" s="427"/>
      <c r="BZ37" s="427"/>
      <c r="CA37" s="421"/>
      <c r="CB37" s="428"/>
      <c r="CC37" s="427"/>
      <c r="CD37" s="421"/>
      <c r="CE37" s="429"/>
      <c r="CF37" s="428"/>
      <c r="CG37" s="427"/>
      <c r="CH37" s="421"/>
      <c r="CI37" s="429"/>
      <c r="CJ37" s="428"/>
      <c r="CK37" s="427"/>
      <c r="CL37" s="421"/>
      <c r="CM37" s="429"/>
      <c r="CN37" s="428"/>
      <c r="CO37" s="427"/>
      <c r="CP37" s="421"/>
      <c r="CQ37" s="429"/>
      <c r="CR37" s="428"/>
      <c r="CS37" s="427">
        <v>104</v>
      </c>
      <c r="CT37" s="421">
        <v>841.1</v>
      </c>
      <c r="CU37" s="429">
        <v>12</v>
      </c>
      <c r="CV37" s="429">
        <v>5</v>
      </c>
      <c r="CX37" s="427">
        <v>45</v>
      </c>
      <c r="CY37" s="421">
        <v>319.10000000000002</v>
      </c>
      <c r="CZ37" s="429">
        <v>4</v>
      </c>
      <c r="DA37" s="429">
        <v>5</v>
      </c>
      <c r="DB37" s="428">
        <v>0</v>
      </c>
      <c r="DH37" s="427">
        <v>16</v>
      </c>
      <c r="DI37" s="426">
        <v>6.1561131477355904</v>
      </c>
      <c r="EL37" s="422"/>
      <c r="EM37" s="422"/>
      <c r="EN37" s="422"/>
      <c r="EO37" s="422"/>
      <c r="EP37" s="422"/>
      <c r="EQ37" s="422"/>
    </row>
    <row r="38" spans="1:269" ht="13" customHeight="1">
      <c r="A38" s="413" t="s">
        <v>555</v>
      </c>
      <c r="B38" s="413">
        <v>12157</v>
      </c>
      <c r="C38" s="413">
        <v>691718</v>
      </c>
      <c r="D38" s="413">
        <v>27769</v>
      </c>
      <c r="E38" s="413" t="s">
        <v>129</v>
      </c>
      <c r="F38" s="413" t="s">
        <v>129</v>
      </c>
      <c r="G38" s="414"/>
      <c r="H38" s="411" t="s">
        <v>3556</v>
      </c>
      <c r="I38" s="411" t="s">
        <v>148</v>
      </c>
      <c r="J38" s="413">
        <v>23</v>
      </c>
      <c r="K38" s="418">
        <v>8</v>
      </c>
      <c r="L38" s="418" t="s">
        <v>46</v>
      </c>
      <c r="T38" s="418" t="s">
        <v>2543</v>
      </c>
      <c r="U38" s="418" t="s">
        <v>4584</v>
      </c>
      <c r="V38" s="418" t="s">
        <v>4585</v>
      </c>
      <c r="Z38" s="421">
        <v>157</v>
      </c>
      <c r="AA38" s="421">
        <v>647</v>
      </c>
      <c r="AB38" s="421">
        <v>591</v>
      </c>
      <c r="AC38" s="421">
        <v>146</v>
      </c>
      <c r="AD38" s="421">
        <v>74</v>
      </c>
      <c r="AE38" s="421">
        <v>37</v>
      </c>
      <c r="AF38" s="421">
        <v>4</v>
      </c>
      <c r="AG38" s="421">
        <v>31</v>
      </c>
      <c r="AH38" s="421">
        <v>91</v>
      </c>
      <c r="AI38" s="421">
        <v>95</v>
      </c>
      <c r="AJ38" s="421">
        <v>35</v>
      </c>
      <c r="AK38" s="421">
        <v>8</v>
      </c>
      <c r="AL38" s="421">
        <v>29</v>
      </c>
      <c r="AM38" s="421">
        <v>1</v>
      </c>
      <c r="AN38" s="421">
        <v>155</v>
      </c>
      <c r="AO38" s="421">
        <v>9</v>
      </c>
      <c r="AP38" s="421">
        <v>12</v>
      </c>
      <c r="AQ38" s="421">
        <v>6</v>
      </c>
      <c r="AR38" s="421">
        <v>1</v>
      </c>
      <c r="AS38" s="422">
        <v>4.4822255999999998E-2</v>
      </c>
      <c r="AT38" s="422">
        <v>0.23956723299999999</v>
      </c>
      <c r="AU38" s="422">
        <v>0.52863435999999997</v>
      </c>
      <c r="AV38" s="422">
        <v>0.19383259999999999</v>
      </c>
      <c r="AW38" s="422">
        <v>0.12995594999999999</v>
      </c>
      <c r="AX38" s="422">
        <v>0.41629956000000001</v>
      </c>
      <c r="AY38" s="425">
        <v>113.2</v>
      </c>
      <c r="AZ38" s="422">
        <v>0.1600346</v>
      </c>
      <c r="BA38" s="422">
        <v>0.31292516999999997</v>
      </c>
      <c r="BB38" s="422">
        <v>0.46581573999999998</v>
      </c>
      <c r="BC38" s="422">
        <v>0.49659863900000001</v>
      </c>
      <c r="BD38" s="424">
        <v>0.27577937600000002</v>
      </c>
      <c r="BE38" s="424">
        <v>0.247038917</v>
      </c>
      <c r="BF38" s="424">
        <v>0.28705148200000002</v>
      </c>
      <c r="BG38" s="424">
        <v>0.48054145500000001</v>
      </c>
      <c r="BH38" s="424">
        <v>0.76759293699999998</v>
      </c>
      <c r="BI38" s="424">
        <v>0.23350253800000001</v>
      </c>
      <c r="BJ38" s="424">
        <v>0.32340421741828301</v>
      </c>
      <c r="BK38" s="425">
        <v>150.40164366165101</v>
      </c>
      <c r="BL38" s="425">
        <v>5.43069589964069</v>
      </c>
      <c r="BM38" s="425">
        <v>81.879156635021303</v>
      </c>
      <c r="BN38" s="425">
        <v>108.905014929827</v>
      </c>
      <c r="BO38" s="425">
        <v>-0.140020096525693</v>
      </c>
      <c r="BP38" s="425">
        <v>6.7015782026573998</v>
      </c>
      <c r="BQ38" s="425">
        <v>52.607123690302899</v>
      </c>
      <c r="BR38" s="425">
        <v>13.5306893101609</v>
      </c>
      <c r="BS38" s="426">
        <v>5.3823671215006996</v>
      </c>
      <c r="BT38" s="427"/>
      <c r="BU38" s="421"/>
      <c r="BV38" s="428"/>
      <c r="BW38" s="427"/>
      <c r="BX38" s="427"/>
      <c r="BY38" s="427"/>
      <c r="BZ38" s="427"/>
      <c r="CA38" s="421"/>
      <c r="CB38" s="428"/>
      <c r="CC38" s="427"/>
      <c r="CD38" s="421"/>
      <c r="CE38" s="429"/>
      <c r="CF38" s="428"/>
      <c r="CG38" s="427"/>
      <c r="CH38" s="421"/>
      <c r="CI38" s="429"/>
      <c r="CJ38" s="428"/>
      <c r="CK38" s="427"/>
      <c r="CL38" s="421"/>
      <c r="CM38" s="429"/>
      <c r="CN38" s="428"/>
      <c r="CO38" s="427"/>
      <c r="CP38" s="421"/>
      <c r="CQ38" s="429"/>
      <c r="CR38" s="428"/>
      <c r="CX38" s="427">
        <v>156</v>
      </c>
      <c r="CY38" s="421">
        <v>1357</v>
      </c>
      <c r="CZ38" s="429">
        <v>15</v>
      </c>
      <c r="DA38" s="429">
        <v>21</v>
      </c>
      <c r="DB38" s="428">
        <v>1</v>
      </c>
      <c r="DH38" s="433">
        <v>15</v>
      </c>
      <c r="DI38" s="434">
        <v>17.553797721862701</v>
      </c>
      <c r="EL38" s="422"/>
      <c r="EM38" s="422"/>
      <c r="EN38" s="422"/>
      <c r="EO38" s="422"/>
      <c r="EP38" s="422"/>
      <c r="EQ38" s="422"/>
    </row>
    <row r="39" spans="1:269" ht="13" customHeight="1">
      <c r="A39" s="413" t="s">
        <v>555</v>
      </c>
      <c r="B39" s="413">
        <v>12719</v>
      </c>
      <c r="C39" s="413">
        <v>671732</v>
      </c>
      <c r="D39" s="413">
        <v>22542</v>
      </c>
      <c r="E39" s="413" t="s">
        <v>354</v>
      </c>
      <c r="F39" s="413" t="s">
        <v>354</v>
      </c>
      <c r="G39" s="414"/>
      <c r="H39" s="411" t="s">
        <v>3426</v>
      </c>
      <c r="I39" s="411" t="s">
        <v>2316</v>
      </c>
      <c r="J39" s="413">
        <v>24</v>
      </c>
      <c r="K39" s="418">
        <v>9</v>
      </c>
      <c r="L39" s="418" t="s">
        <v>46</v>
      </c>
      <c r="T39" s="418" t="s">
        <v>2543</v>
      </c>
      <c r="U39" s="418" t="s">
        <v>2543</v>
      </c>
      <c r="V39" s="418" t="s">
        <v>4586</v>
      </c>
      <c r="Z39" s="421">
        <v>152</v>
      </c>
      <c r="AA39" s="421">
        <v>630</v>
      </c>
      <c r="AB39" s="421">
        <v>569</v>
      </c>
      <c r="AC39" s="421">
        <v>133</v>
      </c>
      <c r="AD39" s="421">
        <v>80</v>
      </c>
      <c r="AE39" s="421">
        <v>30</v>
      </c>
      <c r="AF39" s="421">
        <v>2</v>
      </c>
      <c r="AG39" s="421">
        <v>21</v>
      </c>
      <c r="AH39" s="421">
        <v>83</v>
      </c>
      <c r="AI39" s="421">
        <v>63</v>
      </c>
      <c r="AJ39" s="421">
        <v>22</v>
      </c>
      <c r="AK39" s="421">
        <v>7</v>
      </c>
      <c r="AL39" s="421">
        <v>59</v>
      </c>
      <c r="AM39" s="421">
        <v>0</v>
      </c>
      <c r="AN39" s="421">
        <v>179</v>
      </c>
      <c r="AO39" s="421">
        <v>0</v>
      </c>
      <c r="AP39" s="421">
        <v>0</v>
      </c>
      <c r="AQ39" s="421">
        <v>2</v>
      </c>
      <c r="AR39" s="421">
        <v>7</v>
      </c>
      <c r="AS39" s="422">
        <v>9.3650792999999996E-2</v>
      </c>
      <c r="AT39" s="422">
        <v>0.28412698400000003</v>
      </c>
      <c r="AU39" s="422">
        <v>0.33928571000000002</v>
      </c>
      <c r="AV39" s="422">
        <v>0.29336735000000003</v>
      </c>
      <c r="AW39" s="422">
        <v>9.1836730000000005E-2</v>
      </c>
      <c r="AX39" s="422">
        <v>0.44387755000000001</v>
      </c>
      <c r="AY39" s="423">
        <v>113.6</v>
      </c>
      <c r="AZ39" s="422">
        <v>0.14081714000000001</v>
      </c>
      <c r="BA39" s="422">
        <v>0.45618556700000001</v>
      </c>
      <c r="BB39" s="422">
        <v>0.77155399400000002</v>
      </c>
      <c r="BC39" s="422">
        <v>0.33247422599999998</v>
      </c>
      <c r="BD39" s="424">
        <v>0.303523035</v>
      </c>
      <c r="BE39" s="424">
        <v>0.23374340900000001</v>
      </c>
      <c r="BF39" s="424">
        <v>0.30573248400000003</v>
      </c>
      <c r="BG39" s="424">
        <v>0.40421792600000001</v>
      </c>
      <c r="BH39" s="424">
        <v>0.70995041000000003</v>
      </c>
      <c r="BI39" s="424">
        <v>0.17047451699999999</v>
      </c>
      <c r="BJ39" s="424">
        <v>0.31035504409462</v>
      </c>
      <c r="BK39" s="425">
        <v>105.302782014272</v>
      </c>
      <c r="BL39" s="425">
        <v>-1.38671680345995</v>
      </c>
      <c r="BM39" s="425">
        <v>73.053051764221294</v>
      </c>
      <c r="BN39" s="425">
        <v>95.515505075418503</v>
      </c>
      <c r="BO39" s="425">
        <v>-1.07362760071953</v>
      </c>
      <c r="BP39" s="425">
        <v>3.2892141332849798</v>
      </c>
      <c r="BQ39" s="425">
        <v>19.390849310980599</v>
      </c>
      <c r="BR39" s="425">
        <v>-4.04345308603151E-2</v>
      </c>
      <c r="BS39" s="426">
        <v>1.9839265572436999</v>
      </c>
      <c r="BT39" s="427"/>
      <c r="BU39" s="421"/>
      <c r="BV39" s="428"/>
      <c r="BW39" s="427"/>
      <c r="BX39" s="427"/>
      <c r="BY39" s="427"/>
      <c r="BZ39" s="427"/>
      <c r="CA39" s="421"/>
      <c r="CB39" s="428"/>
      <c r="CC39" s="427"/>
      <c r="CD39" s="421"/>
      <c r="CE39" s="429"/>
      <c r="CF39" s="428"/>
      <c r="CG39" s="427"/>
      <c r="CH39" s="421"/>
      <c r="CI39" s="429"/>
      <c r="CJ39" s="428"/>
      <c r="CK39" s="427"/>
      <c r="CL39" s="421"/>
      <c r="CM39" s="429"/>
      <c r="CN39" s="428"/>
      <c r="CO39" s="427"/>
      <c r="CP39" s="421"/>
      <c r="CQ39" s="429"/>
      <c r="CR39" s="428"/>
      <c r="CX39" s="427">
        <v>59</v>
      </c>
      <c r="CY39" s="421">
        <v>455.1</v>
      </c>
      <c r="CZ39" s="429">
        <v>-2</v>
      </c>
      <c r="DA39" s="429">
        <v>0</v>
      </c>
      <c r="DB39" s="428">
        <v>0</v>
      </c>
      <c r="DC39" s="427">
        <v>92</v>
      </c>
      <c r="DD39" s="421">
        <v>781</v>
      </c>
      <c r="DE39" s="429">
        <v>2</v>
      </c>
      <c r="DF39" s="429">
        <v>3</v>
      </c>
      <c r="DG39" s="428">
        <v>0</v>
      </c>
      <c r="DH39" s="433">
        <v>0</v>
      </c>
      <c r="DI39" s="434">
        <v>-2.2509732842445298</v>
      </c>
      <c r="EL39" s="422"/>
      <c r="EM39" s="422"/>
      <c r="EN39" s="422"/>
      <c r="EO39" s="422"/>
      <c r="EP39" s="422"/>
      <c r="EQ39" s="422"/>
    </row>
    <row r="40" spans="1:269" ht="13" customHeight="1">
      <c r="A40" s="413" t="s">
        <v>555</v>
      </c>
      <c r="B40" s="413">
        <v>10601</v>
      </c>
      <c r="C40" s="413">
        <v>666139</v>
      </c>
      <c r="D40" s="413">
        <v>19953</v>
      </c>
      <c r="E40" s="413" t="s">
        <v>2176</v>
      </c>
      <c r="F40" s="413" t="s">
        <v>2176</v>
      </c>
      <c r="G40" s="414"/>
      <c r="H40" s="411" t="s">
        <v>190</v>
      </c>
      <c r="I40" s="411" t="s">
        <v>533</v>
      </c>
      <c r="J40" s="418">
        <v>27</v>
      </c>
      <c r="K40" s="418">
        <v>9</v>
      </c>
      <c r="L40" s="418" t="s">
        <v>46</v>
      </c>
      <c r="T40" s="418" t="s">
        <v>4582</v>
      </c>
      <c r="U40" s="418" t="s">
        <v>2543</v>
      </c>
      <c r="V40" s="418" t="s">
        <v>4586</v>
      </c>
      <c r="Z40" s="421">
        <v>108</v>
      </c>
      <c r="AA40" s="421">
        <v>435</v>
      </c>
      <c r="AB40" s="421">
        <v>396</v>
      </c>
      <c r="AC40" s="421">
        <v>87</v>
      </c>
      <c r="AD40" s="421">
        <v>53</v>
      </c>
      <c r="AE40" s="421">
        <v>21</v>
      </c>
      <c r="AF40" s="421">
        <v>2</v>
      </c>
      <c r="AG40" s="421">
        <v>11</v>
      </c>
      <c r="AH40" s="421">
        <v>56</v>
      </c>
      <c r="AI40" s="421">
        <v>40</v>
      </c>
      <c r="AJ40" s="421">
        <v>18</v>
      </c>
      <c r="AK40" s="421">
        <v>4</v>
      </c>
      <c r="AL40" s="421">
        <v>33</v>
      </c>
      <c r="AM40" s="421">
        <v>1</v>
      </c>
      <c r="AN40" s="421">
        <v>109</v>
      </c>
      <c r="AO40" s="421">
        <v>3</v>
      </c>
      <c r="AP40" s="421">
        <v>2</v>
      </c>
      <c r="AQ40" s="421">
        <v>1</v>
      </c>
      <c r="AR40" s="421">
        <v>7</v>
      </c>
      <c r="AS40" s="422">
        <v>7.5862068000000005E-2</v>
      </c>
      <c r="AT40" s="422">
        <v>0.25057471199999998</v>
      </c>
      <c r="AU40" s="422">
        <v>0.40344827999999999</v>
      </c>
      <c r="AV40" s="422">
        <v>0.27586207000000001</v>
      </c>
      <c r="AW40" s="422">
        <v>5.8620690000000003E-2</v>
      </c>
      <c r="AX40" s="422">
        <v>0.39310345000000002</v>
      </c>
      <c r="AY40" s="423">
        <v>109.2</v>
      </c>
      <c r="AZ40" s="422">
        <v>0.13347802</v>
      </c>
      <c r="BA40" s="422">
        <v>0.46153846100000001</v>
      </c>
      <c r="BB40" s="422">
        <v>0.78959890200000005</v>
      </c>
      <c r="BC40" s="422">
        <v>0.29720279700000002</v>
      </c>
      <c r="BD40" s="424">
        <v>0.273381294</v>
      </c>
      <c r="BE40" s="424">
        <v>0.21969696899999999</v>
      </c>
      <c r="BF40" s="424">
        <v>0.28341013799999998</v>
      </c>
      <c r="BG40" s="424">
        <v>0.36616161600000002</v>
      </c>
      <c r="BH40" s="424">
        <v>0.649571754</v>
      </c>
      <c r="BI40" s="424">
        <v>0.146464647</v>
      </c>
      <c r="BJ40" s="424">
        <v>0.283910112485599</v>
      </c>
      <c r="BK40" s="425">
        <v>90.471790548251704</v>
      </c>
      <c r="BL40" s="425">
        <v>-10.2973737917275</v>
      </c>
      <c r="BM40" s="425">
        <v>41.1015140288143</v>
      </c>
      <c r="BN40" s="425">
        <v>79.234551020139705</v>
      </c>
      <c r="BO40" s="425">
        <v>-0.41356128412648002</v>
      </c>
      <c r="BP40" s="425">
        <v>2.8043422922492001</v>
      </c>
      <c r="BQ40" s="425">
        <v>-1.21770783889975</v>
      </c>
      <c r="BR40" s="425">
        <v>-7.84137445459079</v>
      </c>
      <c r="BS40" s="426">
        <v>-0.124586751297635</v>
      </c>
      <c r="BT40" s="427"/>
      <c r="BU40" s="421"/>
      <c r="BV40" s="428"/>
      <c r="BW40" s="427"/>
      <c r="BX40" s="427"/>
      <c r="BY40" s="427"/>
      <c r="BZ40" s="427"/>
      <c r="CA40" s="421"/>
      <c r="CB40" s="428"/>
      <c r="CC40" s="427"/>
      <c r="CD40" s="421"/>
      <c r="CE40" s="429"/>
      <c r="CF40" s="428"/>
      <c r="CG40" s="427"/>
      <c r="CH40" s="421"/>
      <c r="CI40" s="429"/>
      <c r="CJ40" s="428"/>
      <c r="CK40" s="427"/>
      <c r="CL40" s="421"/>
      <c r="CM40" s="429"/>
      <c r="CN40" s="428"/>
      <c r="CO40" s="427"/>
      <c r="CP40" s="421"/>
      <c r="CQ40" s="429"/>
      <c r="CR40" s="428"/>
      <c r="DC40" s="427">
        <v>103</v>
      </c>
      <c r="DD40" s="421">
        <v>854.1</v>
      </c>
      <c r="DE40" s="429">
        <v>-3</v>
      </c>
      <c r="DF40" s="429">
        <v>-4</v>
      </c>
      <c r="DG40" s="428">
        <v>0</v>
      </c>
      <c r="DH40" s="433">
        <v>-3</v>
      </c>
      <c r="DI40" s="434">
        <v>-8.3474156856536794</v>
      </c>
      <c r="EL40" s="422"/>
      <c r="EM40" s="422"/>
      <c r="EN40" s="422"/>
      <c r="EO40" s="422"/>
      <c r="EP40" s="422"/>
      <c r="EQ40" s="422"/>
      <c r="FE40" s="412"/>
      <c r="FF40" s="412"/>
    </row>
    <row r="41" spans="1:269" ht="13" customHeight="1">
      <c r="A41" s="413" t="s">
        <v>555</v>
      </c>
      <c r="B41" s="413">
        <v>9851</v>
      </c>
      <c r="C41" s="413">
        <v>608701</v>
      </c>
      <c r="D41" s="413">
        <v>13770</v>
      </c>
      <c r="E41" s="413" t="s">
        <v>609</v>
      </c>
      <c r="F41" s="413" t="s">
        <v>609</v>
      </c>
      <c r="G41" s="414"/>
      <c r="H41" s="411" t="s">
        <v>1872</v>
      </c>
      <c r="I41" s="411" t="s">
        <v>1638</v>
      </c>
      <c r="J41" s="418">
        <v>34</v>
      </c>
      <c r="K41" s="418">
        <v>9</v>
      </c>
      <c r="L41" s="418" t="s">
        <v>837</v>
      </c>
      <c r="T41" s="418" t="s">
        <v>4584</v>
      </c>
      <c r="U41" s="418" t="s">
        <v>2543</v>
      </c>
      <c r="V41" s="418" t="s">
        <v>4585</v>
      </c>
      <c r="Z41" s="421">
        <v>70</v>
      </c>
      <c r="AA41" s="421">
        <v>209</v>
      </c>
      <c r="AB41" s="421">
        <v>182</v>
      </c>
      <c r="AC41" s="421">
        <v>49</v>
      </c>
      <c r="AD41" s="421">
        <v>28</v>
      </c>
      <c r="AE41" s="421">
        <v>12</v>
      </c>
      <c r="AF41" s="421">
        <v>0</v>
      </c>
      <c r="AG41" s="421">
        <v>9</v>
      </c>
      <c r="AH41" s="421">
        <v>29</v>
      </c>
      <c r="AI41" s="421">
        <v>30</v>
      </c>
      <c r="AJ41" s="421">
        <v>3</v>
      </c>
      <c r="AK41" s="421">
        <v>0</v>
      </c>
      <c r="AL41" s="421">
        <v>24</v>
      </c>
      <c r="AM41" s="421">
        <v>1</v>
      </c>
      <c r="AN41" s="421">
        <v>54</v>
      </c>
      <c r="AO41" s="421">
        <v>1</v>
      </c>
      <c r="AP41" s="421">
        <v>2</v>
      </c>
      <c r="AQ41" s="421">
        <v>0</v>
      </c>
      <c r="AR41" s="421">
        <v>6</v>
      </c>
      <c r="AS41" s="422">
        <v>0.114832535</v>
      </c>
      <c r="AT41" s="422">
        <v>0.25837320499999999</v>
      </c>
      <c r="AU41" s="422">
        <v>0.41538461999999998</v>
      </c>
      <c r="AV41" s="422">
        <v>0.16923077</v>
      </c>
      <c r="AW41" s="422">
        <v>0.12307692000000001</v>
      </c>
      <c r="AX41" s="422">
        <v>0.52307691999999995</v>
      </c>
      <c r="AY41" s="423">
        <v>112.2</v>
      </c>
      <c r="AZ41" s="422">
        <v>9.1216220000000001E-2</v>
      </c>
      <c r="BA41" s="422">
        <v>0.44615384600000002</v>
      </c>
      <c r="BB41" s="422">
        <v>0.80109147199999997</v>
      </c>
      <c r="BC41" s="422">
        <v>0.353846153</v>
      </c>
      <c r="BD41" s="424">
        <v>0.33057851199999999</v>
      </c>
      <c r="BE41" s="424">
        <v>0.26923076899999998</v>
      </c>
      <c r="BF41" s="424">
        <v>0.354066985</v>
      </c>
      <c r="BG41" s="424">
        <v>0.483516483</v>
      </c>
      <c r="BH41" s="424">
        <v>0.83758346800000005</v>
      </c>
      <c r="BI41" s="424">
        <v>0.21428571399999999</v>
      </c>
      <c r="BJ41" s="424">
        <v>0.35910482446734698</v>
      </c>
      <c r="BK41" s="425">
        <v>132.36513132408299</v>
      </c>
      <c r="BL41" s="425">
        <v>7.8123043297116697</v>
      </c>
      <c r="BM41" s="425">
        <v>32.507402156132898</v>
      </c>
      <c r="BN41" s="425">
        <v>127.723174712857</v>
      </c>
      <c r="BO41" s="425">
        <v>0.480086402411323</v>
      </c>
      <c r="BP41" s="425">
        <v>-0.44900457188486997</v>
      </c>
      <c r="BQ41" s="425">
        <v>9.7308768789541897</v>
      </c>
      <c r="BR41" s="425">
        <v>6.3796252763156804</v>
      </c>
      <c r="BS41" s="426">
        <v>0.99559048475993295</v>
      </c>
      <c r="BT41" s="427"/>
      <c r="BU41" s="421"/>
      <c r="BV41" s="428"/>
      <c r="BW41" s="427"/>
      <c r="BX41" s="427"/>
      <c r="BY41" s="427"/>
      <c r="BZ41" s="427"/>
      <c r="CA41" s="421"/>
      <c r="CB41" s="428"/>
      <c r="CC41" s="427"/>
      <c r="CD41" s="421"/>
      <c r="CE41" s="429"/>
      <c r="CF41" s="428"/>
      <c r="CG41" s="427"/>
      <c r="CH41" s="421"/>
      <c r="CI41" s="429"/>
      <c r="CJ41" s="428"/>
      <c r="CK41" s="427"/>
      <c r="CL41" s="421"/>
      <c r="CM41" s="429"/>
      <c r="CN41" s="428"/>
      <c r="CO41" s="427"/>
      <c r="CP41" s="421"/>
      <c r="CQ41" s="429"/>
      <c r="CR41" s="428"/>
      <c r="CS41" s="427">
        <v>16</v>
      </c>
      <c r="CT41" s="421">
        <v>79.099999999999994</v>
      </c>
      <c r="CU41" s="429">
        <v>0</v>
      </c>
      <c r="CV41" s="429">
        <v>-2</v>
      </c>
      <c r="CW41" s="428">
        <v>0</v>
      </c>
      <c r="DC41" s="427">
        <v>29</v>
      </c>
      <c r="DD41" s="421">
        <v>176.2</v>
      </c>
      <c r="DE41" s="429">
        <v>0</v>
      </c>
      <c r="DF41" s="429">
        <v>0</v>
      </c>
      <c r="DG41" s="428">
        <v>-2</v>
      </c>
      <c r="DH41" s="433">
        <v>0</v>
      </c>
      <c r="DI41" s="434">
        <v>-3.8417511582374502</v>
      </c>
      <c r="EL41" s="422"/>
      <c r="EM41" s="422"/>
      <c r="EN41" s="422"/>
      <c r="EO41" s="422"/>
      <c r="EP41" s="422"/>
      <c r="EQ41" s="422"/>
    </row>
    <row r="42" spans="1:269" s="412" customFormat="1" ht="13" customHeight="1">
      <c r="A42" s="413" t="s">
        <v>555</v>
      </c>
      <c r="B42" s="413">
        <v>10639</v>
      </c>
      <c r="C42" s="435">
        <v>665487</v>
      </c>
      <c r="D42" s="435">
        <v>19709</v>
      </c>
      <c r="E42" s="435" t="s">
        <v>2170</v>
      </c>
      <c r="F42" s="435" t="s">
        <v>2170</v>
      </c>
      <c r="G42" s="414"/>
      <c r="H42" s="467" t="s">
        <v>4328</v>
      </c>
      <c r="I42" s="468" t="s">
        <v>245</v>
      </c>
      <c r="J42" s="469">
        <v>26</v>
      </c>
      <c r="K42" s="418">
        <v>9</v>
      </c>
      <c r="L42" s="414" t="s">
        <v>837</v>
      </c>
      <c r="M42" s="437"/>
      <c r="N42" s="438"/>
      <c r="O42" s="414"/>
      <c r="P42" s="414"/>
      <c r="Q42" s="414"/>
      <c r="R42" s="414"/>
      <c r="S42" s="414"/>
      <c r="T42" s="414" t="s">
        <v>2543</v>
      </c>
      <c r="U42" s="414" t="s">
        <v>2543</v>
      </c>
      <c r="V42" s="414" t="s">
        <v>4585</v>
      </c>
      <c r="W42" s="414" t="s">
        <v>2709</v>
      </c>
      <c r="X42" s="414"/>
      <c r="Y42" s="437"/>
      <c r="Z42" s="482">
        <v>155</v>
      </c>
      <c r="AA42" s="421">
        <v>691</v>
      </c>
      <c r="AB42" s="421">
        <v>594</v>
      </c>
      <c r="AC42" s="421">
        <v>159</v>
      </c>
      <c r="AD42" s="421">
        <v>105</v>
      </c>
      <c r="AE42" s="421">
        <v>27</v>
      </c>
      <c r="AF42" s="421">
        <v>2</v>
      </c>
      <c r="AG42" s="421">
        <v>25</v>
      </c>
      <c r="AH42" s="421">
        <v>111</v>
      </c>
      <c r="AI42" s="421">
        <v>71</v>
      </c>
      <c r="AJ42" s="421">
        <v>32</v>
      </c>
      <c r="AK42" s="421">
        <v>7</v>
      </c>
      <c r="AL42" s="421">
        <v>89</v>
      </c>
      <c r="AM42" s="421">
        <v>7</v>
      </c>
      <c r="AN42" s="421">
        <v>129</v>
      </c>
      <c r="AO42" s="421">
        <v>6</v>
      </c>
      <c r="AP42" s="421">
        <v>2</v>
      </c>
      <c r="AQ42" s="421">
        <v>0</v>
      </c>
      <c r="AR42" s="421">
        <v>6</v>
      </c>
      <c r="AS42" s="422">
        <v>0.128798842</v>
      </c>
      <c r="AT42" s="422">
        <v>0.18668596200000001</v>
      </c>
      <c r="AU42" s="422">
        <v>0.38543896999999999</v>
      </c>
      <c r="AV42" s="422">
        <v>0.23768737000000001</v>
      </c>
      <c r="AW42" s="422">
        <v>0.10920771</v>
      </c>
      <c r="AX42" s="422">
        <v>0.51820127999999999</v>
      </c>
      <c r="AY42" s="425">
        <v>113.4</v>
      </c>
      <c r="AZ42" s="422">
        <v>0.11334344</v>
      </c>
      <c r="BA42" s="422">
        <v>0.489270386</v>
      </c>
      <c r="BB42" s="422">
        <v>0.86519733200000004</v>
      </c>
      <c r="BC42" s="422">
        <v>0.33905579299999999</v>
      </c>
      <c r="BD42" s="424">
        <v>0.30316742000000002</v>
      </c>
      <c r="BE42" s="424">
        <v>0.26767676699999998</v>
      </c>
      <c r="BF42" s="424">
        <v>0.36758321199999999</v>
      </c>
      <c r="BG42" s="424">
        <v>0.446127946</v>
      </c>
      <c r="BH42" s="424">
        <v>0.81371115800000005</v>
      </c>
      <c r="BI42" s="424">
        <v>0.17845117899999999</v>
      </c>
      <c r="BJ42" s="424">
        <v>0.35320970677492902</v>
      </c>
      <c r="BK42" s="425">
        <v>114.94243644991801</v>
      </c>
      <c r="BL42" s="425">
        <v>22.521848262770199</v>
      </c>
      <c r="BM42" s="425">
        <v>104.169276961607</v>
      </c>
      <c r="BN42" s="425">
        <v>131.26774008589899</v>
      </c>
      <c r="BO42" s="425">
        <v>1.13233806485986</v>
      </c>
      <c r="BP42" s="425">
        <v>5.7990927072241902</v>
      </c>
      <c r="BQ42" s="425">
        <v>59.559910577040299</v>
      </c>
      <c r="BR42" s="425">
        <v>31.408515295496301</v>
      </c>
      <c r="BS42" s="426">
        <v>6.0937242327976699</v>
      </c>
      <c r="BT42" s="427"/>
      <c r="BU42" s="421"/>
      <c r="BV42" s="428"/>
      <c r="BW42" s="427"/>
      <c r="BX42" s="427"/>
      <c r="BY42" s="427"/>
      <c r="BZ42" s="427"/>
      <c r="CA42" s="421"/>
      <c r="CB42" s="428"/>
      <c r="CC42" s="427"/>
      <c r="CD42" s="421"/>
      <c r="CE42" s="429"/>
      <c r="CF42" s="428"/>
      <c r="CG42" s="427"/>
      <c r="CH42" s="421"/>
      <c r="CI42" s="429"/>
      <c r="CJ42" s="428"/>
      <c r="CK42" s="427"/>
      <c r="CL42" s="421"/>
      <c r="CM42" s="429"/>
      <c r="CN42" s="428"/>
      <c r="CO42" s="427"/>
      <c r="CP42" s="421"/>
      <c r="CQ42" s="429"/>
      <c r="CR42" s="428"/>
      <c r="CS42" s="427"/>
      <c r="CT42" s="421"/>
      <c r="CU42" s="429"/>
      <c r="CV42" s="429"/>
      <c r="CW42" s="428"/>
      <c r="CX42" s="427"/>
      <c r="CY42" s="421"/>
      <c r="CZ42" s="429"/>
      <c r="DA42" s="429"/>
      <c r="DB42" s="428"/>
      <c r="DC42" s="427">
        <v>153</v>
      </c>
      <c r="DD42" s="421">
        <v>1299</v>
      </c>
      <c r="DE42" s="429">
        <v>15</v>
      </c>
      <c r="DF42" s="429">
        <v>8</v>
      </c>
      <c r="DG42" s="428">
        <v>0</v>
      </c>
      <c r="DH42" s="433">
        <v>15</v>
      </c>
      <c r="DI42" s="434">
        <v>5.1650862693786603</v>
      </c>
      <c r="DJ42" s="421"/>
      <c r="DK42" s="421"/>
      <c r="DL42" s="421"/>
      <c r="DM42" s="421"/>
      <c r="DN42" s="421"/>
      <c r="DO42" s="421"/>
      <c r="DP42" s="421"/>
      <c r="DQ42" s="421"/>
      <c r="DR42" s="421"/>
      <c r="DS42" s="421"/>
      <c r="DT42" s="421"/>
      <c r="DU42" s="421"/>
      <c r="DV42" s="421"/>
      <c r="DW42" s="421"/>
      <c r="DX42" s="421"/>
      <c r="DY42" s="421"/>
      <c r="DZ42" s="421"/>
      <c r="EA42" s="421"/>
      <c r="EB42" s="421"/>
      <c r="EC42" s="421"/>
      <c r="ED42" s="425"/>
      <c r="EE42" s="425"/>
      <c r="EF42" s="425"/>
      <c r="EG42" s="425"/>
      <c r="EH42" s="431"/>
      <c r="EI42" s="425"/>
      <c r="EJ42" s="424"/>
      <c r="EK42" s="424"/>
      <c r="EL42" s="422"/>
      <c r="EM42" s="422"/>
      <c r="EN42" s="422"/>
      <c r="EO42" s="422"/>
      <c r="EP42" s="422"/>
      <c r="EQ42" s="422"/>
      <c r="ER42" s="425"/>
      <c r="ES42" s="431"/>
      <c r="ET42" s="431"/>
      <c r="EU42" s="431"/>
      <c r="EV42" s="431"/>
      <c r="EW42" s="431"/>
      <c r="EX42" s="426"/>
      <c r="EY42" s="432"/>
      <c r="EZ42" s="411"/>
      <c r="FA42" s="411"/>
      <c r="FB42" s="411"/>
      <c r="FC42" s="411"/>
      <c r="FD42" s="411"/>
      <c r="FE42" s="411"/>
      <c r="FF42" s="411"/>
      <c r="FG42" s="411"/>
      <c r="FH42" s="411"/>
      <c r="FI42" s="411"/>
      <c r="FJ42" s="411"/>
      <c r="FK42" s="411"/>
      <c r="FL42" s="411"/>
      <c r="FM42" s="411"/>
      <c r="FN42" s="411"/>
      <c r="FO42" s="411"/>
      <c r="FP42" s="411"/>
      <c r="FQ42" s="411"/>
      <c r="FR42" s="411"/>
      <c r="FS42" s="411"/>
      <c r="FT42" s="411"/>
      <c r="FU42" s="411"/>
      <c r="FV42" s="411"/>
      <c r="FW42" s="411"/>
      <c r="FX42" s="411"/>
      <c r="FY42" s="411"/>
      <c r="FZ42" s="411"/>
      <c r="GA42" s="411"/>
      <c r="GB42" s="411"/>
      <c r="GC42" s="411"/>
      <c r="GD42" s="411"/>
      <c r="GE42" s="411"/>
      <c r="GF42" s="411"/>
      <c r="GG42" s="411"/>
      <c r="GH42" s="411"/>
      <c r="GI42" s="411"/>
      <c r="GJ42" s="411"/>
      <c r="GK42" s="411"/>
      <c r="GL42" s="411"/>
      <c r="GM42" s="411"/>
      <c r="GN42" s="411"/>
      <c r="GO42" s="411"/>
      <c r="GP42" s="411"/>
      <c r="GQ42" s="411"/>
      <c r="GR42" s="411"/>
      <c r="GS42" s="411"/>
      <c r="GT42" s="411"/>
      <c r="GU42" s="411"/>
      <c r="GV42" s="411"/>
      <c r="GW42" s="411"/>
      <c r="GX42" s="411"/>
      <c r="GY42" s="411"/>
      <c r="GZ42" s="411"/>
      <c r="HA42" s="411"/>
      <c r="HB42" s="411"/>
      <c r="HC42" s="411"/>
      <c r="HD42" s="411"/>
      <c r="HE42" s="411"/>
      <c r="HF42" s="411"/>
      <c r="HG42" s="411"/>
      <c r="HH42" s="411"/>
      <c r="HI42" s="411"/>
      <c r="HJ42" s="411"/>
      <c r="HK42" s="411"/>
      <c r="HL42" s="411"/>
      <c r="HM42" s="411"/>
      <c r="HN42" s="411"/>
      <c r="HO42" s="411"/>
      <c r="HP42" s="411"/>
      <c r="HQ42" s="411"/>
      <c r="HR42" s="411"/>
      <c r="HS42" s="411"/>
      <c r="HT42" s="411"/>
      <c r="HU42" s="411"/>
      <c r="HV42" s="411"/>
      <c r="HW42" s="411"/>
      <c r="HX42" s="411"/>
      <c r="HY42" s="411"/>
      <c r="HZ42" s="411"/>
      <c r="IA42" s="411"/>
      <c r="IB42" s="411"/>
      <c r="IC42" s="411"/>
      <c r="ID42" s="411"/>
      <c r="IE42" s="411"/>
      <c r="IF42" s="411"/>
      <c r="IG42" s="411"/>
      <c r="IH42" s="411"/>
      <c r="II42" s="411"/>
      <c r="IJ42" s="411"/>
      <c r="IK42" s="411"/>
      <c r="IL42" s="411"/>
      <c r="IM42" s="411"/>
      <c r="IN42" s="411"/>
      <c r="IO42" s="411"/>
      <c r="IP42" s="411"/>
      <c r="IQ42" s="411"/>
      <c r="IR42" s="411"/>
      <c r="IS42" s="411"/>
      <c r="IT42" s="411"/>
      <c r="IU42" s="411"/>
      <c r="IV42" s="411"/>
      <c r="IW42" s="411"/>
      <c r="IX42" s="411"/>
      <c r="IY42" s="411"/>
      <c r="IZ42" s="411"/>
      <c r="JA42" s="411"/>
      <c r="JB42" s="411"/>
      <c r="JC42" s="411"/>
      <c r="JD42" s="411"/>
      <c r="JE42" s="411"/>
      <c r="JF42" s="411"/>
      <c r="JG42" s="411"/>
      <c r="JH42" s="411"/>
      <c r="JI42" s="411"/>
    </row>
    <row r="43" spans="1:269" ht="13" customHeight="1">
      <c r="A43" s="439" t="s">
        <v>17</v>
      </c>
      <c r="B43" s="440"/>
      <c r="C43" s="441"/>
      <c r="D43" s="441"/>
      <c r="E43" s="439" cm="1">
        <f t="array" ref="E43">SUMPRODUCT(--($A44:$A$2513=A43),--(K44:$K$2513&gt;0))</f>
        <v>38</v>
      </c>
      <c r="F43" s="439"/>
      <c r="G43" s="382"/>
      <c r="H43" s="442" t="s">
        <v>4210</v>
      </c>
      <c r="I43" s="443"/>
      <c r="J43" s="444"/>
      <c r="K43" s="445">
        <v>0</v>
      </c>
      <c r="L43" s="445"/>
      <c r="M43" s="446"/>
      <c r="N43" s="447"/>
      <c r="O43" s="445"/>
      <c r="P43" s="445"/>
      <c r="Q43" s="445"/>
      <c r="R43" s="445"/>
      <c r="S43" s="445"/>
      <c r="T43" s="445"/>
      <c r="U43" s="445"/>
      <c r="V43" s="445"/>
      <c r="W43" s="445"/>
      <c r="X43" s="445"/>
      <c r="Y43" s="446"/>
      <c r="Z43" s="483" cm="1">
        <f t="array" ref="Z43">SUMPRODUCT(--($A44:$A$2498=$A43),--(Z44:Z$2498))</f>
        <v>2124</v>
      </c>
      <c r="AA43" s="448" cm="1">
        <f t="array" ref="AA43">SUMPRODUCT(--($A44:$A$2498=$A43),--(AA44:AA$2498))</f>
        <v>8435</v>
      </c>
      <c r="AB43" s="448" cm="1">
        <f t="array" ref="AB43">SUMPRODUCT(--($A44:$A$2498=$A43),--(AB44:AB$2498))</f>
        <v>7440</v>
      </c>
      <c r="AC43" s="448" cm="1">
        <f t="array" ref="AC43">SUMPRODUCT(--($A44:$A$2498=$A43),--(AC44:AC$2498))</f>
        <v>1936</v>
      </c>
      <c r="AD43" s="448" cm="1">
        <f t="array" ref="AD43">SUMPRODUCT(--($A44:$A$2498=$A43),--(AD44:AD$2498))</f>
        <v>1250</v>
      </c>
      <c r="AE43" s="448" cm="1">
        <f t="array" ref="AE43">SUMPRODUCT(--($A44:$A$2498=$A43),--(AE44:AE$2498))</f>
        <v>365</v>
      </c>
      <c r="AF43" s="448" cm="1">
        <f t="array" ref="AF43">SUMPRODUCT(--($A44:$A$2498=$A43),--(AF44:AF$2498))</f>
        <v>24</v>
      </c>
      <c r="AG43" s="448" cm="1">
        <f t="array" ref="AG43">SUMPRODUCT(--($A44:$A$2498=$A43),--(AG44:AG$2498))</f>
        <v>297</v>
      </c>
      <c r="AH43" s="448" cm="1">
        <f t="array" ref="AH43">SUMPRODUCT(--($A44:$A$2498=$A43),--(AH44:AH$2498))</f>
        <v>1099</v>
      </c>
      <c r="AI43" s="448" cm="1">
        <f t="array" ref="AI43">SUMPRODUCT(--($A44:$A$2498=$A43),--(AI44:AI$2498))</f>
        <v>975</v>
      </c>
      <c r="AJ43" s="448" cm="1">
        <f t="array" ref="AJ43">SUMPRODUCT(--($A44:$A$2498=$A43),--(AJ44:AJ$2498))</f>
        <v>131</v>
      </c>
      <c r="AK43" s="448" cm="1">
        <f t="array" ref="AK43">SUMPRODUCT(--($A44:$A$2498=$A43),--(AK44:AK$2498))</f>
        <v>42</v>
      </c>
      <c r="AL43" s="448" cm="1">
        <f t="array" ref="AL43">SUMPRODUCT(--($A44:$A$2498=$A43),--(AL44:AL$2498))</f>
        <v>818</v>
      </c>
      <c r="AM43" s="448" cm="1">
        <f t="array" ref="AM43">SUMPRODUCT(--($A44:$A$2498=$A43),--(AM44:AM$2498))</f>
        <v>63</v>
      </c>
      <c r="AN43" s="448" cm="1">
        <f t="array" ref="AN43">SUMPRODUCT(--($A44:$A$2498=$A43),--(AN44:AN$2498))</f>
        <v>1913</v>
      </c>
      <c r="AO43" s="448" cm="1">
        <f t="array" ref="AO43">SUMPRODUCT(--($A44:$A$2498=$A43),--(AO44:AO$2498))</f>
        <v>98</v>
      </c>
      <c r="AP43" s="448" cm="1">
        <f t="array" ref="AP43">SUMPRODUCT(--($A44:$A$2498=$A43),--(AP44:AP$2498))</f>
        <v>66</v>
      </c>
      <c r="AQ43" s="448" cm="1">
        <f t="array" ref="AQ43">SUMPRODUCT(--($A44:$A$2498=$A43),--(AQ44:AQ$2498))</f>
        <v>13</v>
      </c>
      <c r="AR43" s="448" cm="1">
        <f t="array" ref="AR43">SUMPRODUCT(--($A44:$A$2498=$A43),--(AR44:AR$2498))</f>
        <v>126</v>
      </c>
      <c r="AS43" s="449"/>
      <c r="AT43" s="449"/>
      <c r="AU43" s="449"/>
      <c r="AV43" s="449"/>
      <c r="AW43" s="449"/>
      <c r="AX43" s="449"/>
      <c r="AY43" s="450"/>
      <c r="AZ43" s="449"/>
      <c r="BA43" s="449"/>
      <c r="BB43" s="449"/>
      <c r="BC43" s="449"/>
      <c r="BD43" s="451"/>
      <c r="BE43" s="451">
        <f>AC43/AB43</f>
        <v>0.26021505376344084</v>
      </c>
      <c r="BF43" s="451">
        <f>(AC43+AL43+AM43+AO43)/(AA43-AP43-AQ43)</f>
        <v>0.34885112494016274</v>
      </c>
      <c r="BG43" s="451">
        <f>((AC43-AE43-AF43-AG43)+(AE43*2)+(AF43*3)+(AG43*4))/AB43</f>
        <v>0.43548387096774194</v>
      </c>
      <c r="BH43" s="451">
        <f>BF43+BG43</f>
        <v>0.78433499590790468</v>
      </c>
      <c r="BI43" s="451">
        <f>BG43+BH43</f>
        <v>1.2198188668756467</v>
      </c>
      <c r="BJ43" s="451"/>
      <c r="BK43" s="450"/>
      <c r="BL43" s="450"/>
      <c r="BM43" s="450"/>
      <c r="BN43" s="450"/>
      <c r="BO43" s="450"/>
      <c r="BP43" s="452" cm="1">
        <f t="array" ref="BP43">SUMPRODUCT(--($A44:$A$2498=$A43),--(BP44:BP$2498))</f>
        <v>-8.2241389947012014</v>
      </c>
      <c r="BQ43" s="450"/>
      <c r="BR43" s="452" cm="1">
        <f t="array" ref="BR43">SUMPRODUCT(--($A44:$A$2498=$A43),--(BR44:BR$2498))</f>
        <v>134.31258066491256</v>
      </c>
      <c r="BS43" s="453" cm="1">
        <f t="array" ref="BS43">SUMPRODUCT(--($A44:$A$2498=$A43),--(BS44:BS$2498))</f>
        <v>39.761394568771834</v>
      </c>
      <c r="BT43" s="454"/>
      <c r="BU43" s="448"/>
      <c r="BV43" s="455"/>
      <c r="BW43" s="454"/>
      <c r="BX43" s="454"/>
      <c r="BY43" s="454"/>
      <c r="BZ43" s="454"/>
      <c r="CA43" s="448"/>
      <c r="CB43" s="455"/>
      <c r="CC43" s="454"/>
      <c r="CD43" s="448"/>
      <c r="CE43" s="456"/>
      <c r="CF43" s="455"/>
      <c r="CG43" s="454"/>
      <c r="CH43" s="448"/>
      <c r="CI43" s="456"/>
      <c r="CJ43" s="455"/>
      <c r="CK43" s="454"/>
      <c r="CL43" s="448"/>
      <c r="CM43" s="456"/>
      <c r="CN43" s="455"/>
      <c r="CO43" s="454"/>
      <c r="CP43" s="448"/>
      <c r="CQ43" s="456"/>
      <c r="CR43" s="455"/>
      <c r="CS43" s="457"/>
      <c r="CT43" s="458"/>
      <c r="CU43" s="459"/>
      <c r="CV43" s="459"/>
      <c r="CW43" s="460"/>
      <c r="CX43" s="457"/>
      <c r="CY43" s="458"/>
      <c r="CZ43" s="459"/>
      <c r="DA43" s="459"/>
      <c r="DB43" s="460"/>
      <c r="DC43" s="457"/>
      <c r="DD43" s="458"/>
      <c r="DE43" s="459"/>
      <c r="DF43" s="459"/>
      <c r="DG43" s="460"/>
      <c r="DH43" s="461" cm="1">
        <f t="array" ref="DH43">SUMPRODUCT(--($A44:$A$2498=$A43),--(DH44:DH$2498))</f>
        <v>-41</v>
      </c>
      <c r="DI43" s="462" cm="1">
        <f t="array" ref="DI43">SUMPRODUCT(--($A44:$A$2498=$A43),--(DI44:DI$2498))</f>
        <v>-28.443364396225537</v>
      </c>
      <c r="DJ43" s="448" cm="1">
        <f t="array" ref="DJ43">SUMPRODUCT(--($A44:$A$2498=$A43),--(DJ44:DJ$2498))</f>
        <v>701</v>
      </c>
      <c r="DK43" s="448" cm="1">
        <f t="array" ref="DK43">SUMPRODUCT(--($A44:$A$2498=$A43),--(DK44:DK$2498))</f>
        <v>218</v>
      </c>
      <c r="DL43" s="448" cm="1">
        <f t="array" ref="DL43">SUMPRODUCT(--($A44:$A$2498=$A43),--(DL44:DL$2498))</f>
        <v>2</v>
      </c>
      <c r="DM43" s="448" cm="1">
        <f t="array" ref="DM43">SUMPRODUCT(--($A44:$A$2498=$A43),--(DM44:DM$2498))</f>
        <v>107</v>
      </c>
      <c r="DN43" s="448" cm="1">
        <f t="array" ref="DN43">SUMPRODUCT(--($A44:$A$2498=$A43),--(DN44:DN$2498))</f>
        <v>83</v>
      </c>
      <c r="DO43" s="448" cm="1">
        <f t="array" ref="DO43">SUMPRODUCT(--($A44:$A$2498=$A43),--(DO44:DO$2498))</f>
        <v>49</v>
      </c>
      <c r="DP43" s="448" cm="1">
        <f t="array" ref="DP43">SUMPRODUCT(--($A44:$A$2498=$A43),--(DP44:DP$2498))</f>
        <v>1650.1</v>
      </c>
      <c r="DQ43" s="448" cm="1">
        <f t="array" ref="DQ43">SUMPRODUCT(--($A44:$A$2498=$A43),--(DQ44:DQ$2498))</f>
        <v>1128.4999986886955</v>
      </c>
      <c r="DR43" s="448" cm="1">
        <f t="array" ref="DR43">SUMPRODUCT(--($A44:$A$2498=$A43),--(DR44:DR$2498))</f>
        <v>519.49999284744217</v>
      </c>
      <c r="DS43" s="448" cm="1">
        <f t="array" ref="DS43">SUMPRODUCT(--($A44:$A$2498=$A43),--(DS44:DS$2498))</f>
        <v>6977</v>
      </c>
      <c r="DT43" s="448" cm="1">
        <f t="array" ref="DT43">SUMPRODUCT(--($A44:$A$2498=$A43),--(DT44:DT$2498))</f>
        <v>1515</v>
      </c>
      <c r="DU43" s="448" cm="1">
        <f t="array" ref="DU43">SUMPRODUCT(--($A44:$A$2498=$A43),--(DU44:DU$2498))</f>
        <v>714</v>
      </c>
      <c r="DV43" s="448" cm="1">
        <f t="array" ref="DV43">SUMPRODUCT(--($A44:$A$2498=$A43),--(DV44:DV$2498))</f>
        <v>643</v>
      </c>
      <c r="DW43" s="448" cm="1">
        <f t="array" ref="DW43">SUMPRODUCT(--($A44:$A$2498=$A43),--(DW44:DW$2498))</f>
        <v>172</v>
      </c>
      <c r="DX43" s="448" cm="1">
        <f t="array" ref="DX43">SUMPRODUCT(--($A44:$A$2498=$A43),--(DX44:DX$2498))</f>
        <v>573</v>
      </c>
      <c r="DY43" s="448" cm="1">
        <f t="array" ref="DY43">SUMPRODUCT(--($A44:$A$2498=$A43),--(DY44:DY$2498))</f>
        <v>21</v>
      </c>
      <c r="DZ43" s="448" cm="1">
        <f t="array" ref="DZ43">SUMPRODUCT(--($A44:$A$2498=$A43),--(DZ44:DZ$2498))</f>
        <v>57</v>
      </c>
      <c r="EA43" s="448" cm="1">
        <f t="array" ref="EA43">SUMPRODUCT(--($A44:$A$2498=$A43),--(EA44:EA$2498))</f>
        <v>54</v>
      </c>
      <c r="EB43" s="448" cm="1">
        <f t="array" ref="EB43">SUMPRODUCT(--($A44:$A$2498=$A43),--(EB44:EB$2498))</f>
        <v>3</v>
      </c>
      <c r="EC43" s="448" cm="1">
        <f t="array" ref="EC43">SUMPRODUCT(--($A44:$A$2498=$A43),--(EC44:EC$2498))</f>
        <v>1703</v>
      </c>
      <c r="ED43" s="450">
        <f>EC43/DP43*10</f>
        <v>10.320586631113267</v>
      </c>
      <c r="EE43" s="450">
        <f>DX43/DP43*10</f>
        <v>3.4725168171625964</v>
      </c>
      <c r="EF43" s="450">
        <f>DW43/DP43*10</f>
        <v>1.0423610690261196</v>
      </c>
      <c r="EG43" s="450">
        <f>DX43/DQ43*10</f>
        <v>5.0775365588464307</v>
      </c>
      <c r="EH43" s="463">
        <f>(DT43+DX43+DZ43)/DP43</f>
        <v>1.2999212168959458</v>
      </c>
      <c r="EI43" s="450"/>
      <c r="EJ43" s="451">
        <f>DT43/(DS43-DX43-DY43-DZ43)</f>
        <v>0.2394878280113816</v>
      </c>
      <c r="EK43" s="451"/>
      <c r="EL43" s="464"/>
      <c r="EM43" s="464"/>
      <c r="EN43" s="464"/>
      <c r="EO43" s="464"/>
      <c r="EP43" s="464"/>
      <c r="EQ43" s="464"/>
      <c r="ER43" s="465"/>
      <c r="ES43" s="463"/>
      <c r="ET43" s="463"/>
      <c r="EU43" s="463"/>
      <c r="EV43" s="463"/>
      <c r="EW43" s="463"/>
      <c r="EX43" s="453" cm="1">
        <f t="array" ref="EX43">SUMPRODUCT(--($A44:$A$2498=$A43),--(EX44:EX$2498))</f>
        <v>27.126761211082293</v>
      </c>
    </row>
    <row r="44" spans="1:269" ht="13" customHeight="1">
      <c r="A44" s="413" t="s">
        <v>17</v>
      </c>
      <c r="B44" s="413">
        <v>11208</v>
      </c>
      <c r="C44" s="413">
        <v>650556</v>
      </c>
      <c r="D44" s="413">
        <v>16609</v>
      </c>
      <c r="E44" s="413" t="s">
        <v>614</v>
      </c>
      <c r="F44" s="413" t="s">
        <v>614</v>
      </c>
      <c r="G44" s="414"/>
      <c r="H44" s="411" t="s">
        <v>205</v>
      </c>
      <c r="I44" s="411" t="s">
        <v>577</v>
      </c>
      <c r="J44" s="418">
        <v>28</v>
      </c>
      <c r="K44" s="418">
        <v>1</v>
      </c>
      <c r="M44" s="419" t="s">
        <v>837</v>
      </c>
      <c r="O44" s="418" t="s">
        <v>838</v>
      </c>
      <c r="P44" s="418" t="s">
        <v>2543</v>
      </c>
      <c r="Z44" s="421"/>
      <c r="AS44" s="422"/>
      <c r="AT44" s="422"/>
      <c r="AU44" s="422"/>
      <c r="AV44" s="422"/>
      <c r="AW44" s="422"/>
      <c r="AX44" s="422"/>
      <c r="AY44" s="423"/>
      <c r="AZ44" s="422"/>
      <c r="BA44" s="422"/>
      <c r="BB44" s="422"/>
      <c r="BC44" s="422"/>
      <c r="BT44" s="427">
        <v>70</v>
      </c>
      <c r="BU44" s="421">
        <v>71</v>
      </c>
      <c r="BV44" s="428">
        <v>-1</v>
      </c>
      <c r="BW44" s="427"/>
      <c r="BX44" s="427"/>
      <c r="BY44" s="427"/>
      <c r="BZ44" s="427"/>
      <c r="CA44" s="421"/>
      <c r="CB44" s="428"/>
      <c r="CC44" s="427"/>
      <c r="CD44" s="421"/>
      <c r="CE44" s="429"/>
      <c r="CF44" s="428"/>
      <c r="CG44" s="427"/>
      <c r="CH44" s="421"/>
      <c r="CI44" s="429"/>
      <c r="CJ44" s="428"/>
      <c r="CK44" s="427"/>
      <c r="CL44" s="421"/>
      <c r="CM44" s="429"/>
      <c r="CN44" s="428"/>
      <c r="CO44" s="427"/>
      <c r="CP44" s="421"/>
      <c r="CQ44" s="429"/>
      <c r="CR44" s="428"/>
      <c r="DH44" s="433">
        <v>-1</v>
      </c>
      <c r="DI44" s="434"/>
      <c r="DJ44" s="421">
        <v>70</v>
      </c>
      <c r="DK44" s="421">
        <v>0</v>
      </c>
      <c r="DL44" s="421">
        <v>0</v>
      </c>
      <c r="DM44" s="421">
        <v>3</v>
      </c>
      <c r="DN44" s="421">
        <v>4</v>
      </c>
      <c r="DO44" s="421">
        <v>7</v>
      </c>
      <c r="DP44" s="421">
        <v>71</v>
      </c>
      <c r="DR44" s="421">
        <v>71</v>
      </c>
      <c r="DS44" s="421">
        <v>296</v>
      </c>
      <c r="DT44" s="421">
        <v>51</v>
      </c>
      <c r="DU44" s="421">
        <v>18</v>
      </c>
      <c r="DV44" s="421">
        <v>18</v>
      </c>
      <c r="DW44" s="421">
        <v>4</v>
      </c>
      <c r="DX44" s="421">
        <v>31</v>
      </c>
      <c r="DY44" s="421">
        <v>0</v>
      </c>
      <c r="DZ44" s="421">
        <v>4</v>
      </c>
      <c r="EA44" s="421">
        <v>4</v>
      </c>
      <c r="EB44" s="421">
        <v>0</v>
      </c>
      <c r="EC44" s="421">
        <v>105</v>
      </c>
      <c r="ED44" s="425">
        <v>13.3098605851574</v>
      </c>
      <c r="EE44" s="425">
        <v>3.9295778870464702</v>
      </c>
      <c r="EF44" s="425">
        <v>0.50704230800599703</v>
      </c>
      <c r="EG44" s="425">
        <v>6.4647894270764601</v>
      </c>
      <c r="EH44" s="431">
        <v>1.1549297015692099</v>
      </c>
      <c r="EI44" s="425">
        <v>90.086406810432294</v>
      </c>
      <c r="EJ44" s="424">
        <v>0.195402298850574</v>
      </c>
      <c r="EK44" s="424">
        <v>0.30921052631578899</v>
      </c>
      <c r="EL44" s="422">
        <v>0.34838709600000001</v>
      </c>
      <c r="EM44" s="422">
        <v>0.25806451600000002</v>
      </c>
      <c r="EN44" s="422">
        <v>0.393548387</v>
      </c>
      <c r="EO44" s="422">
        <v>8.3333329999999997E-2</v>
      </c>
      <c r="EP44" s="422">
        <v>0.45512820999999998</v>
      </c>
      <c r="EQ44" s="422">
        <v>0.17800168</v>
      </c>
      <c r="ER44" s="425">
        <v>-0.18291740008805801</v>
      </c>
      <c r="ES44" s="431">
        <v>2.2816903860269799</v>
      </c>
      <c r="ET44" s="431">
        <v>3.4550046322065899</v>
      </c>
      <c r="EU44" s="431">
        <v>2.3894932602918399</v>
      </c>
      <c r="EV44" s="431">
        <v>2.9817474782124598</v>
      </c>
      <c r="EW44" s="431">
        <v>2.7147596614704099</v>
      </c>
      <c r="EX44" s="426">
        <v>2.2309832572936998</v>
      </c>
    </row>
    <row r="45" spans="1:269" ht="13" customHeight="1">
      <c r="A45" s="413" t="s">
        <v>17</v>
      </c>
      <c r="B45" s="413">
        <v>10422</v>
      </c>
      <c r="C45" s="413">
        <v>663465</v>
      </c>
      <c r="D45" s="413">
        <v>18694</v>
      </c>
      <c r="E45" s="413" t="s">
        <v>213</v>
      </c>
      <c r="F45" s="413" t="s">
        <v>213</v>
      </c>
      <c r="G45" s="414"/>
      <c r="H45" s="415" t="s">
        <v>959</v>
      </c>
      <c r="I45" s="416" t="s">
        <v>960</v>
      </c>
      <c r="J45" s="417">
        <v>27</v>
      </c>
      <c r="K45" s="418">
        <v>1</v>
      </c>
      <c r="M45" s="419" t="s">
        <v>46</v>
      </c>
      <c r="N45" s="420">
        <v>20</v>
      </c>
      <c r="O45" s="418" t="s">
        <v>46</v>
      </c>
      <c r="P45" s="418" t="s">
        <v>2543</v>
      </c>
      <c r="S45" s="418" t="s">
        <v>4579</v>
      </c>
      <c r="Z45" s="421"/>
      <c r="AS45" s="422"/>
      <c r="AT45" s="422"/>
      <c r="AU45" s="422"/>
      <c r="AV45" s="422"/>
      <c r="AW45" s="422"/>
      <c r="AX45" s="422"/>
      <c r="AY45" s="423"/>
      <c r="AZ45" s="422"/>
      <c r="BA45" s="422"/>
      <c r="BB45" s="422"/>
      <c r="BC45" s="422"/>
      <c r="BT45" s="427">
        <v>33</v>
      </c>
      <c r="BU45" s="421">
        <v>65</v>
      </c>
      <c r="BV45" s="428">
        <v>-1</v>
      </c>
      <c r="BW45" s="427"/>
      <c r="BX45" s="427"/>
      <c r="BY45" s="427"/>
      <c r="BZ45" s="427"/>
      <c r="CA45" s="421"/>
      <c r="CB45" s="428"/>
      <c r="CC45" s="427"/>
      <c r="CD45" s="421"/>
      <c r="CE45" s="429"/>
      <c r="CF45" s="428"/>
      <c r="CG45" s="427"/>
      <c r="CH45" s="421"/>
      <c r="CI45" s="429"/>
      <c r="CJ45" s="428"/>
      <c r="CK45" s="427"/>
      <c r="CL45" s="421"/>
      <c r="CM45" s="429"/>
      <c r="CN45" s="428"/>
      <c r="CO45" s="427"/>
      <c r="CP45" s="421"/>
      <c r="CQ45" s="429"/>
      <c r="CR45" s="428"/>
      <c r="DH45" s="433">
        <v>-1</v>
      </c>
      <c r="DI45" s="434"/>
      <c r="DJ45" s="421">
        <v>33</v>
      </c>
      <c r="DK45" s="421">
        <v>2</v>
      </c>
      <c r="DL45" s="421">
        <v>0</v>
      </c>
      <c r="DM45" s="421">
        <v>2</v>
      </c>
      <c r="DN45" s="421">
        <v>2</v>
      </c>
      <c r="DO45" s="421">
        <v>0</v>
      </c>
      <c r="DP45" s="421">
        <v>65</v>
      </c>
      <c r="DQ45" s="421">
        <v>7.0999999046325604</v>
      </c>
      <c r="DR45" s="421">
        <v>57.200000762939403</v>
      </c>
      <c r="DS45" s="421">
        <v>266</v>
      </c>
      <c r="DT45" s="421">
        <v>64</v>
      </c>
      <c r="DU45" s="421">
        <v>22</v>
      </c>
      <c r="DV45" s="421">
        <v>19</v>
      </c>
      <c r="DW45" s="421">
        <v>5</v>
      </c>
      <c r="DX45" s="421">
        <v>14</v>
      </c>
      <c r="DY45" s="421">
        <v>3</v>
      </c>
      <c r="DZ45" s="421">
        <v>1</v>
      </c>
      <c r="EA45" s="421">
        <v>0</v>
      </c>
      <c r="EB45" s="421">
        <v>0</v>
      </c>
      <c r="EC45" s="421">
        <v>42</v>
      </c>
      <c r="ED45" s="425">
        <v>5.8153852126443697</v>
      </c>
      <c r="EE45" s="425">
        <v>1.9384617375481199</v>
      </c>
      <c r="EF45" s="425">
        <v>0.69230776341004496</v>
      </c>
      <c r="EG45" s="425">
        <v>8.8615393716485702</v>
      </c>
      <c r="EH45" s="431">
        <v>1.20000012324407</v>
      </c>
      <c r="EI45" s="425">
        <v>93.601973460595204</v>
      </c>
      <c r="EJ45" s="424">
        <v>0.25498007968127401</v>
      </c>
      <c r="EK45" s="424">
        <v>0.289215686274509</v>
      </c>
      <c r="EL45" s="422">
        <v>0.38048780399999999</v>
      </c>
      <c r="EM45" s="422">
        <v>0.180487804</v>
      </c>
      <c r="EN45" s="422">
        <v>0.43902438999999999</v>
      </c>
      <c r="EO45" s="422">
        <v>5.7416269999999998E-2</v>
      </c>
      <c r="EP45" s="422">
        <v>0.35885167000000001</v>
      </c>
      <c r="EQ45" s="422">
        <v>8.1000000000000003E-2</v>
      </c>
      <c r="ER45" s="425">
        <v>0.32324716138341297</v>
      </c>
      <c r="ES45" s="431">
        <v>2.63076950095817</v>
      </c>
      <c r="ET45" s="431">
        <v>3.3038968745285602</v>
      </c>
      <c r="EU45" s="431">
        <v>3.5359722548264698</v>
      </c>
      <c r="EV45" s="431">
        <v>4.6707779314868603</v>
      </c>
      <c r="EW45" s="431">
        <v>4.40872541813411</v>
      </c>
      <c r="EX45" s="426">
        <v>0.70632541179656905</v>
      </c>
    </row>
    <row r="46" spans="1:269" ht="13" customHeight="1">
      <c r="A46" s="413" t="s">
        <v>17</v>
      </c>
      <c r="B46" s="413">
        <v>11489</v>
      </c>
      <c r="C46" s="413">
        <v>676879</v>
      </c>
      <c r="D46" s="413">
        <v>23550</v>
      </c>
      <c r="E46" s="413" t="s">
        <v>563</v>
      </c>
      <c r="F46" s="413" t="s">
        <v>563</v>
      </c>
      <c r="G46" s="414"/>
      <c r="H46" s="411" t="s">
        <v>2514</v>
      </c>
      <c r="I46" s="411" t="s">
        <v>216</v>
      </c>
      <c r="J46" s="418">
        <v>27</v>
      </c>
      <c r="K46" s="418">
        <v>1</v>
      </c>
      <c r="M46" s="419" t="s">
        <v>46</v>
      </c>
      <c r="N46" s="420">
        <v>20</v>
      </c>
      <c r="O46" s="418" t="s">
        <v>46</v>
      </c>
      <c r="P46" s="418" t="s">
        <v>4581</v>
      </c>
      <c r="Z46" s="421"/>
      <c r="AS46" s="422"/>
      <c r="AT46" s="422"/>
      <c r="AU46" s="422"/>
      <c r="AV46" s="422"/>
      <c r="AW46" s="422"/>
      <c r="AX46" s="422"/>
      <c r="AY46" s="423"/>
      <c r="AZ46" s="422"/>
      <c r="BA46" s="422"/>
      <c r="BB46" s="422"/>
      <c r="BC46" s="422"/>
      <c r="BT46" s="427">
        <v>43</v>
      </c>
      <c r="BU46" s="421">
        <v>66.2</v>
      </c>
      <c r="BV46" s="428">
        <v>1</v>
      </c>
      <c r="BW46" s="427"/>
      <c r="BX46" s="427"/>
      <c r="BY46" s="427"/>
      <c r="BZ46" s="427"/>
      <c r="CA46" s="421"/>
      <c r="CB46" s="428"/>
      <c r="CC46" s="427"/>
      <c r="CD46" s="421"/>
      <c r="CE46" s="429"/>
      <c r="CF46" s="428"/>
      <c r="CG46" s="427"/>
      <c r="CH46" s="421"/>
      <c r="CI46" s="429"/>
      <c r="CJ46" s="428"/>
      <c r="CK46" s="427"/>
      <c r="CL46" s="421"/>
      <c r="CM46" s="429"/>
      <c r="CN46" s="428"/>
      <c r="CO46" s="427"/>
      <c r="CP46" s="421"/>
      <c r="CQ46" s="429"/>
      <c r="CR46" s="428"/>
      <c r="DH46" s="433">
        <v>1</v>
      </c>
      <c r="DI46" s="434"/>
      <c r="DJ46" s="421">
        <v>43</v>
      </c>
      <c r="DK46" s="421">
        <v>1</v>
      </c>
      <c r="DL46" s="421">
        <v>0</v>
      </c>
      <c r="DM46" s="421">
        <v>5</v>
      </c>
      <c r="DN46" s="421">
        <v>2</v>
      </c>
      <c r="DO46" s="421">
        <v>3</v>
      </c>
      <c r="DP46" s="421">
        <v>66.2</v>
      </c>
      <c r="DQ46" s="421">
        <v>2</v>
      </c>
      <c r="DR46" s="421">
        <v>64.199996948242102</v>
      </c>
      <c r="DS46" s="421">
        <v>270</v>
      </c>
      <c r="DT46" s="421">
        <v>54</v>
      </c>
      <c r="DU46" s="421">
        <v>16</v>
      </c>
      <c r="DV46" s="421">
        <v>16</v>
      </c>
      <c r="DW46" s="421">
        <v>3</v>
      </c>
      <c r="DX46" s="421">
        <v>24</v>
      </c>
      <c r="DY46" s="421">
        <v>0</v>
      </c>
      <c r="DZ46" s="421">
        <v>4</v>
      </c>
      <c r="EA46" s="421">
        <v>6</v>
      </c>
      <c r="EB46" s="421">
        <v>0</v>
      </c>
      <c r="EC46" s="421">
        <v>76</v>
      </c>
      <c r="ED46" s="425">
        <v>10.260001565551899</v>
      </c>
      <c r="EE46" s="425">
        <v>3.2400004943848399</v>
      </c>
      <c r="EF46" s="425">
        <v>0.40500006179810499</v>
      </c>
      <c r="EG46" s="425">
        <v>7.2900011123658901</v>
      </c>
      <c r="EH46" s="431">
        <v>1.17000017852785</v>
      </c>
      <c r="EI46" s="425">
        <v>90.293405460069394</v>
      </c>
      <c r="EJ46" s="424">
        <v>0.22314049586776799</v>
      </c>
      <c r="EK46" s="424">
        <v>0.312883435582822</v>
      </c>
      <c r="EL46" s="422">
        <v>0.61963190099999998</v>
      </c>
      <c r="EM46" s="422">
        <v>0.153374233</v>
      </c>
      <c r="EN46" s="422">
        <v>0.22699386499999999</v>
      </c>
      <c r="EO46" s="422">
        <v>3.0120480000000002E-2</v>
      </c>
      <c r="EP46" s="422">
        <v>0.39759035999999998</v>
      </c>
      <c r="EQ46" s="422">
        <v>0.10164569</v>
      </c>
      <c r="ER46" s="425">
        <v>0.94832926801055495</v>
      </c>
      <c r="ES46" s="431">
        <v>2.1600003295898902</v>
      </c>
      <c r="ET46" s="431">
        <v>3.0916807474997801</v>
      </c>
      <c r="EU46" s="431">
        <v>2.7009721473693702</v>
      </c>
      <c r="EV46" s="431">
        <v>2.9716734173533301</v>
      </c>
      <c r="EW46" s="431">
        <v>2.8866667200287401</v>
      </c>
      <c r="EX46" s="426">
        <v>1.2399055138230299</v>
      </c>
    </row>
    <row r="47" spans="1:269" ht="13" customHeight="1">
      <c r="A47" s="413" t="s">
        <v>17</v>
      </c>
      <c r="B47" s="413">
        <v>10514</v>
      </c>
      <c r="C47" s="413">
        <v>622491</v>
      </c>
      <c r="D47" s="413">
        <v>15689</v>
      </c>
      <c r="E47" s="413" t="s">
        <v>598</v>
      </c>
      <c r="F47" s="413" t="s">
        <v>598</v>
      </c>
      <c r="G47" s="414"/>
      <c r="H47" s="415" t="s">
        <v>588</v>
      </c>
      <c r="I47" s="416" t="s">
        <v>589</v>
      </c>
      <c r="J47" s="417">
        <v>32</v>
      </c>
      <c r="K47" s="418">
        <v>1</v>
      </c>
      <c r="M47" s="419" t="s">
        <v>837</v>
      </c>
      <c r="N47" s="420">
        <v>25</v>
      </c>
      <c r="P47" s="418" t="s">
        <v>2543</v>
      </c>
      <c r="Z47" s="421"/>
      <c r="AS47" s="422"/>
      <c r="AT47" s="422"/>
      <c r="AU47" s="422"/>
      <c r="AV47" s="422"/>
      <c r="AW47" s="422"/>
      <c r="AX47" s="422"/>
      <c r="AY47" s="423"/>
      <c r="AZ47" s="422"/>
      <c r="BA47" s="422"/>
      <c r="BB47" s="422"/>
      <c r="BC47" s="422"/>
      <c r="BT47" s="427">
        <v>32</v>
      </c>
      <c r="BU47" s="421">
        <v>180.2</v>
      </c>
      <c r="BV47" s="428">
        <v>-4</v>
      </c>
      <c r="BW47" s="427"/>
      <c r="BX47" s="427"/>
      <c r="BY47" s="427"/>
      <c r="BZ47" s="427"/>
      <c r="CA47" s="421"/>
      <c r="CB47" s="428"/>
      <c r="CC47" s="427"/>
      <c r="CD47" s="421"/>
      <c r="CE47" s="429"/>
      <c r="CF47" s="428"/>
      <c r="CG47" s="427"/>
      <c r="CH47" s="421"/>
      <c r="CI47" s="429"/>
      <c r="CJ47" s="428"/>
      <c r="CK47" s="427"/>
      <c r="CL47" s="421"/>
      <c r="CM47" s="429"/>
      <c r="CN47" s="428"/>
      <c r="CO47" s="427"/>
      <c r="CP47" s="421"/>
      <c r="CQ47" s="429"/>
      <c r="CR47" s="428"/>
      <c r="DH47" s="433">
        <v>-4</v>
      </c>
      <c r="DI47" s="434"/>
      <c r="DJ47" s="421">
        <v>32</v>
      </c>
      <c r="DK47" s="421">
        <v>32</v>
      </c>
      <c r="DL47" s="421">
        <v>0</v>
      </c>
      <c r="DM47" s="421">
        <v>11</v>
      </c>
      <c r="DN47" s="421">
        <v>8</v>
      </c>
      <c r="DO47" s="421">
        <v>0</v>
      </c>
      <c r="DP47" s="421">
        <v>180.2</v>
      </c>
      <c r="DQ47" s="421">
        <v>180.19999694824199</v>
      </c>
      <c r="DS47" s="421">
        <v>745</v>
      </c>
      <c r="DT47" s="421">
        <v>168</v>
      </c>
      <c r="DU47" s="421">
        <v>76</v>
      </c>
      <c r="DV47" s="421">
        <v>71</v>
      </c>
      <c r="DW47" s="421">
        <v>23</v>
      </c>
      <c r="DX47" s="421">
        <v>46</v>
      </c>
      <c r="DY47" s="421">
        <v>0</v>
      </c>
      <c r="DZ47" s="421">
        <v>7</v>
      </c>
      <c r="EA47" s="421">
        <v>3</v>
      </c>
      <c r="EB47" s="421">
        <v>0</v>
      </c>
      <c r="EC47" s="421">
        <v>162</v>
      </c>
      <c r="ED47" s="425">
        <v>8.0701104739112299</v>
      </c>
      <c r="EE47" s="425">
        <v>2.2915128506167601</v>
      </c>
      <c r="EF47" s="425">
        <v>1.1457564253083801</v>
      </c>
      <c r="EG47" s="425">
        <v>8.3690034544264602</v>
      </c>
      <c r="EH47" s="431">
        <v>1.1845018116714601</v>
      </c>
      <c r="EI47" s="425">
        <v>92.393079794333303</v>
      </c>
      <c r="EJ47" s="424">
        <v>0.24277456647398801</v>
      </c>
      <c r="EK47" s="424">
        <v>0.28599605522682398</v>
      </c>
      <c r="EL47" s="422">
        <v>0.41287878700000002</v>
      </c>
      <c r="EM47" s="422">
        <v>0.172348484</v>
      </c>
      <c r="EN47" s="422">
        <v>0.41477272700000001</v>
      </c>
      <c r="EO47" s="422">
        <v>0.10377358</v>
      </c>
      <c r="EP47" s="422">
        <v>0.46415094000000001</v>
      </c>
      <c r="EQ47" s="422">
        <v>0.11412316</v>
      </c>
      <c r="ER47" s="425">
        <v>0.30107366518717099</v>
      </c>
      <c r="ES47" s="431">
        <v>3.5369002694302298</v>
      </c>
      <c r="ET47" s="431">
        <v>4.0946696957070197</v>
      </c>
      <c r="EU47" s="431">
        <v>3.8776696098384602</v>
      </c>
      <c r="EV47" s="431">
        <v>4.0916276080089498</v>
      </c>
      <c r="EW47" s="431">
        <v>4.0345117465881097</v>
      </c>
      <c r="EX47" s="426">
        <v>2.6310944557189901</v>
      </c>
    </row>
    <row r="48" spans="1:269" ht="13" customHeight="1">
      <c r="A48" s="413" t="s">
        <v>17</v>
      </c>
      <c r="B48" s="413">
        <v>11479</v>
      </c>
      <c r="C48" s="413">
        <v>680755</v>
      </c>
      <c r="D48" s="413">
        <v>24609</v>
      </c>
      <c r="E48" s="413" t="s">
        <v>470</v>
      </c>
      <c r="F48" s="413" t="s">
        <v>470</v>
      </c>
      <c r="G48" s="414"/>
      <c r="H48" s="411" t="s">
        <v>884</v>
      </c>
      <c r="I48" s="411" t="s">
        <v>4353</v>
      </c>
      <c r="J48" s="413">
        <v>24</v>
      </c>
      <c r="K48" s="418">
        <v>1</v>
      </c>
      <c r="M48" s="419" t="s">
        <v>837</v>
      </c>
      <c r="N48" s="420">
        <v>7</v>
      </c>
      <c r="O48" s="418" t="s">
        <v>838</v>
      </c>
      <c r="P48" s="418" t="s">
        <v>2543</v>
      </c>
      <c r="Z48" s="421"/>
      <c r="BT48" s="427">
        <v>52</v>
      </c>
      <c r="BU48" s="421">
        <v>50</v>
      </c>
      <c r="BV48" s="428">
        <v>-1</v>
      </c>
      <c r="BW48" s="427"/>
      <c r="BX48" s="427"/>
      <c r="BY48" s="427"/>
      <c r="BZ48" s="427"/>
      <c r="CA48" s="421"/>
      <c r="CB48" s="428"/>
      <c r="CC48" s="427"/>
      <c r="CD48" s="421"/>
      <c r="CE48" s="429"/>
      <c r="CF48" s="428"/>
      <c r="CG48" s="427"/>
      <c r="CH48" s="421"/>
      <c r="CI48" s="429"/>
      <c r="CJ48" s="428"/>
      <c r="CK48" s="427"/>
      <c r="CL48" s="421"/>
      <c r="CM48" s="429"/>
      <c r="CN48" s="428"/>
      <c r="CO48" s="427"/>
      <c r="CP48" s="421"/>
      <c r="CQ48" s="429"/>
      <c r="CR48" s="428"/>
      <c r="DH48" s="433">
        <v>-1</v>
      </c>
      <c r="DI48" s="434"/>
      <c r="DJ48" s="421">
        <v>52</v>
      </c>
      <c r="DK48" s="421">
        <v>1</v>
      </c>
      <c r="DL48" s="421">
        <v>0</v>
      </c>
      <c r="DM48" s="421">
        <v>7</v>
      </c>
      <c r="DN48" s="421">
        <v>0</v>
      </c>
      <c r="DO48" s="421">
        <v>0</v>
      </c>
      <c r="DP48" s="421">
        <v>50</v>
      </c>
      <c r="DQ48" s="421">
        <v>1.1000000238418499</v>
      </c>
      <c r="DR48" s="421">
        <v>48.200000762939403</v>
      </c>
      <c r="DS48" s="421">
        <v>202</v>
      </c>
      <c r="DT48" s="421">
        <v>32</v>
      </c>
      <c r="DU48" s="421">
        <v>15</v>
      </c>
      <c r="DV48" s="421">
        <v>15</v>
      </c>
      <c r="DW48" s="421">
        <v>4</v>
      </c>
      <c r="DX48" s="421">
        <v>19</v>
      </c>
      <c r="DY48" s="421">
        <v>1</v>
      </c>
      <c r="DZ48" s="421">
        <v>3</v>
      </c>
      <c r="EA48" s="421">
        <v>0</v>
      </c>
      <c r="EB48" s="421">
        <v>0</v>
      </c>
      <c r="EC48" s="421">
        <v>62</v>
      </c>
      <c r="ED48" s="425">
        <v>11.160002341461601</v>
      </c>
      <c r="EE48" s="425">
        <v>3.4200007175447</v>
      </c>
      <c r="EF48" s="425">
        <v>0.72000015106204296</v>
      </c>
      <c r="EG48" s="425">
        <v>5.7600012084963401</v>
      </c>
      <c r="EH48" s="431">
        <v>1.0200002140045601</v>
      </c>
      <c r="EI48" s="425">
        <v>79.561685962958194</v>
      </c>
      <c r="EJ48" s="424">
        <v>0.17777777777777701</v>
      </c>
      <c r="EK48" s="424">
        <v>0.24561403508771901</v>
      </c>
      <c r="EL48" s="466">
        <v>0.36752136699999999</v>
      </c>
      <c r="EM48" s="466">
        <v>0.17094017</v>
      </c>
      <c r="EN48" s="466">
        <v>0.46153846100000001</v>
      </c>
      <c r="EO48" s="466">
        <v>7.6271190000000003E-2</v>
      </c>
      <c r="EP48" s="466">
        <v>0.36440677999999999</v>
      </c>
      <c r="EQ48" s="466">
        <v>0.11976048</v>
      </c>
      <c r="ER48" s="425">
        <v>0.73449795452616595</v>
      </c>
      <c r="ES48" s="431">
        <v>2.7000005664826601</v>
      </c>
      <c r="ET48" s="431">
        <v>3.2942978916059902</v>
      </c>
      <c r="EU48" s="431">
        <v>3.0159721885681101</v>
      </c>
      <c r="EV48" s="431">
        <v>3.6411206566168302</v>
      </c>
      <c r="EW48" s="431">
        <v>3.0905510364480602</v>
      </c>
      <c r="EX48" s="426">
        <v>0.81074465811252505</v>
      </c>
    </row>
    <row r="49" spans="1:184" ht="13" customHeight="1">
      <c r="A49" s="413" t="s">
        <v>17</v>
      </c>
      <c r="B49" s="413">
        <v>9459</v>
      </c>
      <c r="C49" s="413">
        <v>543243</v>
      </c>
      <c r="D49" s="413">
        <v>12768</v>
      </c>
      <c r="E49" s="413" t="s">
        <v>276</v>
      </c>
      <c r="F49" s="413" t="s">
        <v>276</v>
      </c>
      <c r="G49" s="414"/>
      <c r="H49" s="415" t="s">
        <v>654</v>
      </c>
      <c r="I49" s="416" t="s">
        <v>674</v>
      </c>
      <c r="J49" s="417">
        <v>35</v>
      </c>
      <c r="K49" s="418">
        <v>1</v>
      </c>
      <c r="M49" s="419" t="s">
        <v>837</v>
      </c>
      <c r="N49" s="420">
        <v>30</v>
      </c>
      <c r="P49" s="418" t="s">
        <v>2543</v>
      </c>
      <c r="Q49" s="418" t="s">
        <v>4578</v>
      </c>
      <c r="Z49" s="421"/>
      <c r="AS49" s="422"/>
      <c r="AT49" s="422"/>
      <c r="AU49" s="422"/>
      <c r="AV49" s="422"/>
      <c r="AW49" s="422"/>
      <c r="AX49" s="422"/>
      <c r="AY49" s="423"/>
      <c r="AZ49" s="422"/>
      <c r="BA49" s="422"/>
      <c r="BB49" s="422"/>
      <c r="BC49" s="422"/>
      <c r="BT49" s="427">
        <v>32</v>
      </c>
      <c r="BU49" s="421">
        <v>180.2</v>
      </c>
      <c r="BV49" s="428">
        <v>2</v>
      </c>
      <c r="BW49" s="427"/>
      <c r="BX49" s="427"/>
      <c r="BY49" s="427"/>
      <c r="BZ49" s="427"/>
      <c r="CA49" s="421"/>
      <c r="CB49" s="428"/>
      <c r="CC49" s="427"/>
      <c r="CD49" s="421"/>
      <c r="CE49" s="429"/>
      <c r="CF49" s="428"/>
      <c r="CG49" s="427"/>
      <c r="CH49" s="421"/>
      <c r="CI49" s="429"/>
      <c r="CJ49" s="428"/>
      <c r="CK49" s="427"/>
      <c r="CL49" s="421"/>
      <c r="CM49" s="429"/>
      <c r="CN49" s="428"/>
      <c r="CO49" s="427"/>
      <c r="CP49" s="421"/>
      <c r="CQ49" s="429"/>
      <c r="CR49" s="428"/>
      <c r="DH49" s="433">
        <v>2</v>
      </c>
      <c r="DI49" s="434"/>
      <c r="DJ49" s="421">
        <v>32</v>
      </c>
      <c r="DK49" s="421">
        <v>32</v>
      </c>
      <c r="DL49" s="421">
        <v>1</v>
      </c>
      <c r="DM49" s="421">
        <v>14</v>
      </c>
      <c r="DN49" s="421">
        <v>8</v>
      </c>
      <c r="DO49" s="421">
        <v>0</v>
      </c>
      <c r="DP49" s="421">
        <v>180.2</v>
      </c>
      <c r="DQ49" s="421">
        <v>180.19999694824199</v>
      </c>
      <c r="DS49" s="421">
        <v>753</v>
      </c>
      <c r="DT49" s="421">
        <v>185</v>
      </c>
      <c r="DU49" s="421">
        <v>93</v>
      </c>
      <c r="DV49" s="421">
        <v>86</v>
      </c>
      <c r="DW49" s="421">
        <v>25</v>
      </c>
      <c r="DX49" s="421">
        <v>38</v>
      </c>
      <c r="DY49" s="421">
        <v>0</v>
      </c>
      <c r="DZ49" s="421">
        <v>3</v>
      </c>
      <c r="EA49" s="421">
        <v>2</v>
      </c>
      <c r="EB49" s="421">
        <v>0</v>
      </c>
      <c r="EC49" s="421">
        <v>201</v>
      </c>
      <c r="ED49" s="425">
        <v>10.012915692933399</v>
      </c>
      <c r="EE49" s="425">
        <v>1.89298903647498</v>
      </c>
      <c r="EF49" s="425">
        <v>1.2453875239966901</v>
      </c>
      <c r="EG49" s="425">
        <v>9.2158676775755701</v>
      </c>
      <c r="EH49" s="431">
        <v>1.23431741267228</v>
      </c>
      <c r="EI49" s="425">
        <v>95.257013335736502</v>
      </c>
      <c r="EJ49" s="424">
        <v>0.25983146067415702</v>
      </c>
      <c r="EK49" s="424">
        <v>0.329218106995884</v>
      </c>
      <c r="EL49" s="422">
        <v>0.43873517699999998</v>
      </c>
      <c r="EM49" s="422">
        <v>0.219367588</v>
      </c>
      <c r="EN49" s="422">
        <v>0.34189723300000002</v>
      </c>
      <c r="EO49" s="422">
        <v>9.7847359999999994E-2</v>
      </c>
      <c r="EP49" s="422">
        <v>0.40508806000000003</v>
      </c>
      <c r="EQ49" s="422">
        <v>0.12077826999999999</v>
      </c>
      <c r="ER49" s="425">
        <v>-1.2601439511537801E-2</v>
      </c>
      <c r="ES49" s="431">
        <v>4.2841330825486397</v>
      </c>
      <c r="ET49" s="431">
        <v>3.8858197957252201</v>
      </c>
      <c r="EU49" s="431">
        <v>3.3905847742066602</v>
      </c>
      <c r="EV49" s="431">
        <v>3.0680686750791799</v>
      </c>
      <c r="EW49" s="431">
        <v>3.2890268972460102</v>
      </c>
      <c r="EX49" s="426">
        <v>3.5678467750549299</v>
      </c>
    </row>
    <row r="50" spans="1:184" ht="13" customHeight="1">
      <c r="A50" s="413" t="s">
        <v>17</v>
      </c>
      <c r="B50" s="413">
        <v>12175</v>
      </c>
      <c r="C50" s="413">
        <v>690986</v>
      </c>
      <c r="D50" s="413">
        <v>27758</v>
      </c>
      <c r="E50" s="413" t="s">
        <v>3323</v>
      </c>
      <c r="F50" s="413" t="s">
        <v>3323</v>
      </c>
      <c r="G50" s="414"/>
      <c r="H50" s="411" t="s">
        <v>350</v>
      </c>
      <c r="I50" s="411" t="s">
        <v>547</v>
      </c>
      <c r="J50" s="413">
        <v>23</v>
      </c>
      <c r="K50" s="418">
        <v>1</v>
      </c>
      <c r="M50" s="419" t="s">
        <v>46</v>
      </c>
      <c r="N50" s="420">
        <v>20</v>
      </c>
      <c r="O50" s="418" t="s">
        <v>46</v>
      </c>
      <c r="P50" s="418" t="s">
        <v>2543</v>
      </c>
      <c r="Z50" s="421"/>
      <c r="AS50" s="422"/>
      <c r="AT50" s="422"/>
      <c r="AU50" s="422"/>
      <c r="AV50" s="422"/>
      <c r="AW50" s="422"/>
      <c r="AX50" s="422"/>
      <c r="AY50" s="423"/>
      <c r="AZ50" s="422"/>
      <c r="BA50" s="422"/>
      <c r="BB50" s="422"/>
      <c r="BC50" s="422"/>
      <c r="BT50" s="427">
        <v>11</v>
      </c>
      <c r="BU50" s="421">
        <v>35.200000000000003</v>
      </c>
      <c r="BV50" s="428">
        <v>-1</v>
      </c>
      <c r="BW50" s="427"/>
      <c r="BX50" s="427"/>
      <c r="BY50" s="427"/>
      <c r="BZ50" s="427"/>
      <c r="CA50" s="421"/>
      <c r="CB50" s="428"/>
      <c r="CC50" s="427"/>
      <c r="CD50" s="421"/>
      <c r="CE50" s="429"/>
      <c r="CF50" s="428"/>
      <c r="CG50" s="427"/>
      <c r="CH50" s="421"/>
      <c r="CI50" s="429"/>
      <c r="CJ50" s="428"/>
      <c r="CK50" s="427"/>
      <c r="CL50" s="421"/>
      <c r="CM50" s="429"/>
      <c r="CN50" s="428"/>
      <c r="CO50" s="427"/>
      <c r="CP50" s="421"/>
      <c r="CQ50" s="429"/>
      <c r="CR50" s="428"/>
      <c r="DH50" s="433">
        <v>-1</v>
      </c>
      <c r="DI50" s="434"/>
      <c r="DJ50" s="421">
        <v>11</v>
      </c>
      <c r="DK50" s="421">
        <v>6</v>
      </c>
      <c r="DL50" s="421">
        <v>0</v>
      </c>
      <c r="DM50" s="421">
        <v>1</v>
      </c>
      <c r="DN50" s="421">
        <v>1</v>
      </c>
      <c r="DO50" s="421">
        <v>0</v>
      </c>
      <c r="DP50" s="421">
        <v>35.200000000000003</v>
      </c>
      <c r="DQ50" s="421">
        <v>27.100000381469702</v>
      </c>
      <c r="DR50" s="421">
        <v>8.0999999046325595</v>
      </c>
      <c r="DS50" s="421">
        <v>156</v>
      </c>
      <c r="DT50" s="421">
        <v>35</v>
      </c>
      <c r="DU50" s="421">
        <v>16</v>
      </c>
      <c r="DV50" s="421">
        <v>16</v>
      </c>
      <c r="DW50" s="421">
        <v>4</v>
      </c>
      <c r="DX50" s="421">
        <v>14</v>
      </c>
      <c r="DY50" s="421">
        <v>1</v>
      </c>
      <c r="DZ50" s="421">
        <v>1</v>
      </c>
      <c r="EA50" s="421">
        <v>1</v>
      </c>
      <c r="EB50" s="421">
        <v>0</v>
      </c>
      <c r="EC50" s="421">
        <v>38</v>
      </c>
      <c r="ED50" s="425">
        <v>9.5887854740457197</v>
      </c>
      <c r="EE50" s="425">
        <v>3.5327104378063101</v>
      </c>
      <c r="EF50" s="425">
        <v>1.00934583937323</v>
      </c>
      <c r="EG50" s="425">
        <v>8.8317760945157904</v>
      </c>
      <c r="EH50" s="431">
        <v>1.37383183692467</v>
      </c>
      <c r="EI50" s="425">
        <v>106.464853312554</v>
      </c>
      <c r="EJ50" s="424">
        <v>0.24822695035460901</v>
      </c>
      <c r="EK50" s="424">
        <v>0.31313131313131298</v>
      </c>
      <c r="EL50" s="422">
        <v>0.39</v>
      </c>
      <c r="EM50" s="422">
        <v>0.22</v>
      </c>
      <c r="EN50" s="422">
        <v>0.39</v>
      </c>
      <c r="EO50" s="422">
        <v>6.7961170000000001E-2</v>
      </c>
      <c r="EP50" s="422">
        <v>0.42718446999999998</v>
      </c>
      <c r="EQ50" s="422">
        <v>0.12244898</v>
      </c>
      <c r="ER50" s="425">
        <v>6.9906202712312297E-3</v>
      </c>
      <c r="ES50" s="431">
        <v>4.0373833574929296</v>
      </c>
      <c r="ET50" s="431">
        <v>3.9866453470003398</v>
      </c>
      <c r="EU50" s="431">
        <v>3.7247572867128298</v>
      </c>
      <c r="EV50" s="431">
        <v>3.95271122051127</v>
      </c>
      <c r="EW50" s="431">
        <v>3.9659635068060002</v>
      </c>
      <c r="EX50" s="426">
        <v>0.46600310504436399</v>
      </c>
    </row>
    <row r="51" spans="1:184" ht="13" customHeight="1">
      <c r="A51" s="413" t="s">
        <v>17</v>
      </c>
      <c r="B51" s="413">
        <v>10946</v>
      </c>
      <c r="C51" s="413">
        <v>664854</v>
      </c>
      <c r="D51" s="413">
        <v>18138</v>
      </c>
      <c r="E51" s="413" t="s">
        <v>3323</v>
      </c>
      <c r="F51" s="413" t="s">
        <v>3323</v>
      </c>
      <c r="G51" s="414"/>
      <c r="H51" s="415" t="s">
        <v>1131</v>
      </c>
      <c r="I51" s="416" t="s">
        <v>549</v>
      </c>
      <c r="J51" s="417">
        <v>30</v>
      </c>
      <c r="K51" s="418">
        <v>1</v>
      </c>
      <c r="M51" s="419" t="s">
        <v>837</v>
      </c>
      <c r="O51" s="418" t="s">
        <v>838</v>
      </c>
      <c r="P51" s="418" t="s">
        <v>2543</v>
      </c>
      <c r="Q51" s="418" t="s">
        <v>4578</v>
      </c>
      <c r="Z51" s="421"/>
      <c r="AS51" s="422"/>
      <c r="AT51" s="422"/>
      <c r="AU51" s="422"/>
      <c r="AV51" s="422"/>
      <c r="AW51" s="422"/>
      <c r="AX51" s="422"/>
      <c r="AY51" s="423"/>
      <c r="AZ51" s="422"/>
      <c r="BA51" s="422"/>
      <c r="BB51" s="422"/>
      <c r="BC51" s="422"/>
      <c r="BT51" s="427">
        <v>58</v>
      </c>
      <c r="BU51" s="421">
        <v>56</v>
      </c>
      <c r="BV51" s="428">
        <v>0</v>
      </c>
      <c r="BW51" s="427"/>
      <c r="BX51" s="427"/>
      <c r="BY51" s="427"/>
      <c r="BZ51" s="427"/>
      <c r="CA51" s="421"/>
      <c r="CB51" s="428"/>
      <c r="CC51" s="427"/>
      <c r="CD51" s="421"/>
      <c r="CE51" s="429"/>
      <c r="CF51" s="428"/>
      <c r="CG51" s="427"/>
      <c r="CH51" s="421"/>
      <c r="CI51" s="429"/>
      <c r="CJ51" s="428"/>
      <c r="CK51" s="427"/>
      <c r="CL51" s="421"/>
      <c r="CM51" s="429"/>
      <c r="CN51" s="428"/>
      <c r="CO51" s="427"/>
      <c r="CP51" s="421"/>
      <c r="CQ51" s="429"/>
      <c r="CR51" s="428"/>
      <c r="DH51" s="433">
        <v>0</v>
      </c>
      <c r="DI51" s="434"/>
      <c r="DJ51" s="421">
        <v>58</v>
      </c>
      <c r="DK51" s="421">
        <v>0</v>
      </c>
      <c r="DL51" s="421">
        <v>0</v>
      </c>
      <c r="DM51" s="421">
        <v>3</v>
      </c>
      <c r="DN51" s="421">
        <v>4</v>
      </c>
      <c r="DO51" s="421">
        <v>21</v>
      </c>
      <c r="DP51" s="421">
        <v>56</v>
      </c>
      <c r="DR51" s="421">
        <v>56</v>
      </c>
      <c r="DS51" s="421">
        <v>252</v>
      </c>
      <c r="DT51" s="421">
        <v>61</v>
      </c>
      <c r="DU51" s="421">
        <v>32</v>
      </c>
      <c r="DV51" s="421">
        <v>28</v>
      </c>
      <c r="DW51" s="421">
        <v>8</v>
      </c>
      <c r="DX51" s="421">
        <v>25</v>
      </c>
      <c r="DY51" s="421">
        <v>3</v>
      </c>
      <c r="DZ51" s="421">
        <v>1</v>
      </c>
      <c r="EA51" s="421">
        <v>7</v>
      </c>
      <c r="EB51" s="421">
        <v>0</v>
      </c>
      <c r="EC51" s="421">
        <v>63</v>
      </c>
      <c r="ED51" s="425">
        <v>10.1250006897109</v>
      </c>
      <c r="EE51" s="425">
        <v>4.0178574165519496</v>
      </c>
      <c r="EF51" s="425">
        <v>1.2857143732966201</v>
      </c>
      <c r="EG51" s="425">
        <v>9.8035720963867803</v>
      </c>
      <c r="EH51" s="431">
        <v>1.53571439032652</v>
      </c>
      <c r="EI51" s="425">
        <v>118.516975177807</v>
      </c>
      <c r="EJ51" s="424">
        <v>0.26991150442477801</v>
      </c>
      <c r="EK51" s="424">
        <v>0.34193548387096701</v>
      </c>
      <c r="EL51" s="422">
        <v>0.440993788</v>
      </c>
      <c r="EM51" s="422">
        <v>0.21739130400000001</v>
      </c>
      <c r="EN51" s="422">
        <v>0.341614906</v>
      </c>
      <c r="EO51" s="422">
        <v>7.3619630000000005E-2</v>
      </c>
      <c r="EP51" s="422">
        <v>0.41717790999999999</v>
      </c>
      <c r="EQ51" s="422">
        <v>0.14867617</v>
      </c>
      <c r="ER51" s="425">
        <v>0.33468665686172799</v>
      </c>
      <c r="ES51" s="431">
        <v>4.5000003065381904</v>
      </c>
      <c r="ET51" s="431">
        <v>3.8683664708475698</v>
      </c>
      <c r="EU51" s="431">
        <v>4.13597228186471</v>
      </c>
      <c r="EV51" s="431">
        <v>3.79310120243712</v>
      </c>
      <c r="EW51" s="431">
        <v>3.67644757102991</v>
      </c>
      <c r="EX51" s="426">
        <v>0.249277338385581</v>
      </c>
    </row>
    <row r="52" spans="1:184" ht="13" customHeight="1">
      <c r="A52" s="413" t="s">
        <v>17</v>
      </c>
      <c r="B52" s="413">
        <v>11263</v>
      </c>
      <c r="C52" s="413">
        <v>579328</v>
      </c>
      <c r="D52" s="413">
        <v>20633</v>
      </c>
      <c r="E52" s="413" t="s">
        <v>18</v>
      </c>
      <c r="F52" s="413" t="s">
        <v>18</v>
      </c>
      <c r="G52" s="414"/>
      <c r="H52" s="415" t="s">
        <v>1259</v>
      </c>
      <c r="I52" s="416" t="s">
        <v>1260</v>
      </c>
      <c r="J52" s="417">
        <v>34</v>
      </c>
      <c r="K52" s="418">
        <v>1</v>
      </c>
      <c r="M52" s="419" t="s">
        <v>46</v>
      </c>
      <c r="N52" s="420">
        <v>25</v>
      </c>
      <c r="P52" s="418" t="s">
        <v>2543</v>
      </c>
      <c r="Z52" s="421"/>
      <c r="AS52" s="422"/>
      <c r="AT52" s="422"/>
      <c r="AU52" s="422"/>
      <c r="AV52" s="422"/>
      <c r="AW52" s="422"/>
      <c r="AX52" s="422"/>
      <c r="AY52" s="423"/>
      <c r="AZ52" s="422"/>
      <c r="BA52" s="422"/>
      <c r="BB52" s="422"/>
      <c r="BC52" s="422"/>
      <c r="BT52" s="427">
        <v>33</v>
      </c>
      <c r="BU52" s="421">
        <v>178.1</v>
      </c>
      <c r="BV52" s="428">
        <v>1</v>
      </c>
      <c r="BW52" s="427"/>
      <c r="BX52" s="427"/>
      <c r="BY52" s="427"/>
      <c r="BZ52" s="427"/>
      <c r="CA52" s="421"/>
      <c r="CB52" s="428"/>
      <c r="CC52" s="427"/>
      <c r="CD52" s="421"/>
      <c r="CE52" s="429"/>
      <c r="CF52" s="428"/>
      <c r="CG52" s="427"/>
      <c r="CH52" s="421"/>
      <c r="CI52" s="429"/>
      <c r="CJ52" s="428"/>
      <c r="CK52" s="427"/>
      <c r="CL52" s="421"/>
      <c r="CM52" s="429"/>
      <c r="CN52" s="428"/>
      <c r="CO52" s="427"/>
      <c r="CP52" s="421"/>
      <c r="CQ52" s="429"/>
      <c r="CR52" s="428"/>
      <c r="DH52" s="433">
        <v>1</v>
      </c>
      <c r="DI52" s="434"/>
      <c r="DJ52" s="421">
        <v>33</v>
      </c>
      <c r="DK52" s="421">
        <v>33</v>
      </c>
      <c r="DL52" s="421">
        <v>0</v>
      </c>
      <c r="DM52" s="421">
        <v>7</v>
      </c>
      <c r="DN52" s="421">
        <v>11</v>
      </c>
      <c r="DO52" s="421">
        <v>0</v>
      </c>
      <c r="DP52" s="421">
        <v>178.1</v>
      </c>
      <c r="DQ52" s="421">
        <v>178.100006103515</v>
      </c>
      <c r="DS52" s="421">
        <v>772</v>
      </c>
      <c r="DT52" s="421">
        <v>180</v>
      </c>
      <c r="DU52" s="421">
        <v>87</v>
      </c>
      <c r="DV52" s="421">
        <v>79</v>
      </c>
      <c r="DW52" s="421">
        <v>24</v>
      </c>
      <c r="DX52" s="421">
        <v>74</v>
      </c>
      <c r="DY52" s="421">
        <v>3</v>
      </c>
      <c r="DZ52" s="421">
        <v>3</v>
      </c>
      <c r="EA52" s="421">
        <v>8</v>
      </c>
      <c r="EB52" s="421">
        <v>0</v>
      </c>
      <c r="EC52" s="421">
        <v>174</v>
      </c>
      <c r="ED52" s="425">
        <v>8.7813086616675395</v>
      </c>
      <c r="EE52" s="425">
        <v>3.7345795457666502</v>
      </c>
      <c r="EF52" s="425">
        <v>1.21121498781621</v>
      </c>
      <c r="EG52" s="425">
        <v>9.0841124086215892</v>
      </c>
      <c r="EH52" s="431">
        <v>1.42429910604313</v>
      </c>
      <c r="EI52" s="425">
        <v>111.097661193058</v>
      </c>
      <c r="EJ52" s="424">
        <v>0.25899280575539502</v>
      </c>
      <c r="EK52" s="424">
        <v>0.31388329979879198</v>
      </c>
      <c r="EL52" s="422">
        <v>0.39728682100000001</v>
      </c>
      <c r="EM52" s="422">
        <v>0.19961240299999999</v>
      </c>
      <c r="EN52" s="422">
        <v>0.40310077500000002</v>
      </c>
      <c r="EO52" s="422">
        <v>9.4049900000000006E-2</v>
      </c>
      <c r="EP52" s="422">
        <v>0.42226488000000001</v>
      </c>
      <c r="EQ52" s="422">
        <v>0.10397159</v>
      </c>
      <c r="ER52" s="425">
        <v>-9.6883500020445795E-2</v>
      </c>
      <c r="ES52" s="431">
        <v>3.9869160015617</v>
      </c>
      <c r="ET52" s="431">
        <v>4.5189348882144298</v>
      </c>
      <c r="EU52" s="431">
        <v>4.2294301888569699</v>
      </c>
      <c r="EV52" s="431">
        <v>4.2781885187656297</v>
      </c>
      <c r="EW52" s="431">
        <v>4.3433523926971001</v>
      </c>
      <c r="EX52" s="426">
        <v>2.4655735492706299</v>
      </c>
    </row>
    <row r="53" spans="1:184" ht="13" customHeight="1">
      <c r="A53" s="413" t="s">
        <v>17</v>
      </c>
      <c r="B53" s="413">
        <v>8871</v>
      </c>
      <c r="C53" s="413">
        <v>571946</v>
      </c>
      <c r="D53" s="413">
        <v>10197</v>
      </c>
      <c r="E53" s="413" t="s">
        <v>563</v>
      </c>
      <c r="F53" s="413" t="s">
        <v>563</v>
      </c>
      <c r="G53" s="414"/>
      <c r="H53" s="411" t="s">
        <v>195</v>
      </c>
      <c r="I53" s="411" t="s">
        <v>2196</v>
      </c>
      <c r="J53" s="418">
        <v>34</v>
      </c>
      <c r="K53" s="418">
        <v>1</v>
      </c>
      <c r="M53" s="419" t="s">
        <v>837</v>
      </c>
      <c r="O53" s="418" t="s">
        <v>838</v>
      </c>
      <c r="P53" s="418" t="s">
        <v>4581</v>
      </c>
      <c r="Z53" s="421"/>
      <c r="AS53" s="422"/>
      <c r="AT53" s="422"/>
      <c r="AU53" s="422"/>
      <c r="AV53" s="422"/>
      <c r="AW53" s="422"/>
      <c r="AX53" s="422"/>
      <c r="AY53" s="423"/>
      <c r="AZ53" s="422"/>
      <c r="BA53" s="422"/>
      <c r="BB53" s="422"/>
      <c r="BC53" s="422"/>
      <c r="BT53" s="427">
        <v>48</v>
      </c>
      <c r="BU53" s="421">
        <v>46</v>
      </c>
      <c r="BV53" s="428">
        <v>0</v>
      </c>
      <c r="BW53" s="427"/>
      <c r="BX53" s="427"/>
      <c r="BY53" s="427"/>
      <c r="BZ53" s="427"/>
      <c r="CA53" s="421"/>
      <c r="CB53" s="428"/>
      <c r="CC53" s="427"/>
      <c r="CD53" s="421"/>
      <c r="CE53" s="429"/>
      <c r="CF53" s="428"/>
      <c r="CG53" s="427"/>
      <c r="CH53" s="421"/>
      <c r="CI53" s="429"/>
      <c r="CJ53" s="428"/>
      <c r="CK53" s="427"/>
      <c r="CL53" s="421"/>
      <c r="CM53" s="429"/>
      <c r="CN53" s="428"/>
      <c r="CO53" s="427"/>
      <c r="CP53" s="421"/>
      <c r="CQ53" s="429"/>
      <c r="CR53" s="428"/>
      <c r="DH53" s="433">
        <v>0</v>
      </c>
      <c r="DI53" s="434"/>
      <c r="DJ53" s="421">
        <v>48</v>
      </c>
      <c r="DK53" s="421">
        <v>0</v>
      </c>
      <c r="DL53" s="421">
        <v>0</v>
      </c>
      <c r="DM53" s="421">
        <v>4</v>
      </c>
      <c r="DN53" s="421">
        <v>3</v>
      </c>
      <c r="DO53" s="421">
        <v>10</v>
      </c>
      <c r="DP53" s="421">
        <v>46</v>
      </c>
      <c r="DR53" s="421">
        <v>45.299998283386202</v>
      </c>
      <c r="DS53" s="421">
        <v>186</v>
      </c>
      <c r="DT53" s="421">
        <v>33</v>
      </c>
      <c r="DU53" s="421">
        <v>17</v>
      </c>
      <c r="DV53" s="421">
        <v>14</v>
      </c>
      <c r="DW53" s="421">
        <v>5</v>
      </c>
      <c r="DX53" s="421">
        <v>15</v>
      </c>
      <c r="DY53" s="421">
        <v>4</v>
      </c>
      <c r="DZ53" s="421">
        <v>4</v>
      </c>
      <c r="EA53" s="421">
        <v>1</v>
      </c>
      <c r="EB53" s="421">
        <v>0</v>
      </c>
      <c r="EC53" s="421">
        <v>54</v>
      </c>
      <c r="ED53" s="425">
        <v>10.565218048420199</v>
      </c>
      <c r="EE53" s="425">
        <v>2.9347827912278399</v>
      </c>
      <c r="EF53" s="425">
        <v>0.97826093040928197</v>
      </c>
      <c r="EG53" s="425">
        <v>6.4565221407012601</v>
      </c>
      <c r="EH53" s="431">
        <v>1.0434783257699001</v>
      </c>
      <c r="EI53" s="425">
        <v>80.529228359679706</v>
      </c>
      <c r="EJ53" s="424">
        <v>0.19760479041916101</v>
      </c>
      <c r="EK53" s="424">
        <v>0.25925925925925902</v>
      </c>
      <c r="EL53" s="422">
        <v>0.33928571400000002</v>
      </c>
      <c r="EM53" s="422">
        <v>0.22321428500000001</v>
      </c>
      <c r="EN53" s="422">
        <v>0.4375</v>
      </c>
      <c r="EO53" s="422">
        <v>8.8495580000000004E-2</v>
      </c>
      <c r="EP53" s="422">
        <v>0.42477875999999998</v>
      </c>
      <c r="EQ53" s="422">
        <v>0.15319149000000001</v>
      </c>
      <c r="ER53" s="425">
        <v>-0.581650556819721</v>
      </c>
      <c r="ES53" s="431">
        <v>2.7391306051459798</v>
      </c>
      <c r="ET53" s="431">
        <v>3.4963568985990601</v>
      </c>
      <c r="EU53" s="431">
        <v>3.4403200587613298</v>
      </c>
      <c r="EV53" s="431">
        <v>3.6696330462016702</v>
      </c>
      <c r="EW53" s="431">
        <v>3.1089086775386998</v>
      </c>
      <c r="EX53" s="426">
        <v>0.63509128056466502</v>
      </c>
    </row>
    <row r="54" spans="1:184" ht="13" customHeight="1">
      <c r="A54" s="413" t="s">
        <v>17</v>
      </c>
      <c r="B54" s="413">
        <v>10574</v>
      </c>
      <c r="C54" s="413">
        <v>670970</v>
      </c>
      <c r="D54" s="413">
        <v>20039</v>
      </c>
      <c r="E54" s="413" t="s">
        <v>2170</v>
      </c>
      <c r="F54" s="413" t="s">
        <v>2170</v>
      </c>
      <c r="G54" s="414"/>
      <c r="H54" s="411" t="s">
        <v>1824</v>
      </c>
      <c r="I54" s="411" t="s">
        <v>550</v>
      </c>
      <c r="J54" s="418">
        <v>26</v>
      </c>
      <c r="K54" s="418">
        <v>1</v>
      </c>
      <c r="M54" s="419" t="s">
        <v>46</v>
      </c>
      <c r="O54" s="418" t="s">
        <v>838</v>
      </c>
      <c r="P54" s="418" t="s">
        <v>2543</v>
      </c>
      <c r="R54" s="418" t="s">
        <v>4580</v>
      </c>
      <c r="Z54" s="421"/>
      <c r="AS54" s="422"/>
      <c r="AT54" s="422"/>
      <c r="AU54" s="422"/>
      <c r="AV54" s="422"/>
      <c r="AW54" s="422"/>
      <c r="AX54" s="422"/>
      <c r="AY54" s="423"/>
      <c r="AZ54" s="422"/>
      <c r="BA54" s="422"/>
      <c r="BB54" s="422"/>
      <c r="BC54" s="422"/>
      <c r="BT54" s="427">
        <v>75</v>
      </c>
      <c r="BU54" s="421">
        <v>73.2</v>
      </c>
      <c r="BV54" s="428">
        <v>1</v>
      </c>
      <c r="BW54" s="427"/>
      <c r="BX54" s="427"/>
      <c r="BY54" s="427"/>
      <c r="BZ54" s="427"/>
      <c r="CA54" s="421"/>
      <c r="CB54" s="428"/>
      <c r="CC54" s="427"/>
      <c r="CD54" s="421"/>
      <c r="CE54" s="429"/>
      <c r="CF54" s="428"/>
      <c r="CG54" s="427"/>
      <c r="CH54" s="421"/>
      <c r="CI54" s="429"/>
      <c r="CJ54" s="428"/>
      <c r="CK54" s="427"/>
      <c r="CL54" s="421"/>
      <c r="CM54" s="429"/>
      <c r="CN54" s="428"/>
      <c r="CO54" s="427"/>
      <c r="CP54" s="421"/>
      <c r="CQ54" s="429"/>
      <c r="CR54" s="428"/>
      <c r="DH54" s="433">
        <v>1</v>
      </c>
      <c r="DI54" s="434"/>
      <c r="DJ54" s="421">
        <v>75</v>
      </c>
      <c r="DK54" s="421">
        <v>0</v>
      </c>
      <c r="DL54" s="421">
        <v>0</v>
      </c>
      <c r="DM54" s="421">
        <v>13</v>
      </c>
      <c r="DN54" s="421">
        <v>6</v>
      </c>
      <c r="DO54" s="421">
        <v>3</v>
      </c>
      <c r="DP54" s="421">
        <v>73.2</v>
      </c>
      <c r="DR54" s="421">
        <v>73.199996948242102</v>
      </c>
      <c r="DS54" s="421">
        <v>286</v>
      </c>
      <c r="DT54" s="421">
        <v>49</v>
      </c>
      <c r="DU54" s="421">
        <v>23</v>
      </c>
      <c r="DV54" s="421">
        <v>17</v>
      </c>
      <c r="DW54" s="421">
        <v>2</v>
      </c>
      <c r="DX54" s="421">
        <v>17</v>
      </c>
      <c r="DY54" s="421">
        <v>3</v>
      </c>
      <c r="DZ54" s="421">
        <v>0</v>
      </c>
      <c r="EA54" s="421">
        <v>2</v>
      </c>
      <c r="EB54" s="421">
        <v>0</v>
      </c>
      <c r="EC54" s="421">
        <v>70</v>
      </c>
      <c r="ED54" s="425">
        <v>8.55203826573808</v>
      </c>
      <c r="EE54" s="425">
        <v>2.0769235788220999</v>
      </c>
      <c r="EF54" s="425">
        <v>0.24434395044965901</v>
      </c>
      <c r="EG54" s="425">
        <v>5.9864267860166596</v>
      </c>
      <c r="EH54" s="431">
        <v>0.89592781831541801</v>
      </c>
      <c r="EI54" s="425">
        <v>69.1421892464124</v>
      </c>
      <c r="EJ54" s="424">
        <v>0.18215613382899601</v>
      </c>
      <c r="EK54" s="424">
        <v>0.23857868020304501</v>
      </c>
      <c r="EL54" s="422">
        <v>0.53125</v>
      </c>
      <c r="EM54" s="422">
        <v>0.18229166599999999</v>
      </c>
      <c r="EN54" s="422">
        <v>0.28645833300000001</v>
      </c>
      <c r="EO54" s="422">
        <v>4.0201010000000002E-2</v>
      </c>
      <c r="EP54" s="422">
        <v>0.30653266000000001</v>
      </c>
      <c r="EQ54" s="422">
        <v>0.104</v>
      </c>
      <c r="ER54" s="425">
        <v>0.34479216077892899</v>
      </c>
      <c r="ES54" s="431">
        <v>2.0769235788220999</v>
      </c>
      <c r="ET54" s="431">
        <v>2.5284074949170599</v>
      </c>
      <c r="EU54" s="431">
        <v>2.2807683871713</v>
      </c>
      <c r="EV54" s="431">
        <v>3.0789480487432801</v>
      </c>
      <c r="EW54" s="431">
        <v>3.0686718964641702</v>
      </c>
      <c r="EX54" s="426">
        <v>2.2430992126464799</v>
      </c>
      <c r="FG54" s="412"/>
      <c r="FH54" s="412"/>
      <c r="FI54" s="412"/>
      <c r="FJ54" s="412"/>
      <c r="FK54" s="412"/>
      <c r="FL54" s="412"/>
      <c r="FM54" s="412"/>
      <c r="FN54" s="412"/>
      <c r="FO54" s="412"/>
      <c r="FP54" s="412"/>
      <c r="FQ54" s="412"/>
      <c r="FR54" s="412"/>
      <c r="FS54" s="412"/>
      <c r="FT54" s="412"/>
      <c r="FU54" s="412"/>
      <c r="FV54" s="412"/>
      <c r="FW54" s="412"/>
      <c r="FX54" s="412"/>
      <c r="FY54" s="412"/>
      <c r="FZ54" s="412"/>
      <c r="GA54" s="412"/>
      <c r="GB54" s="412"/>
    </row>
    <row r="55" spans="1:184" ht="13" customHeight="1">
      <c r="A55" s="413" t="s">
        <v>17</v>
      </c>
      <c r="B55" s="413">
        <v>10921</v>
      </c>
      <c r="C55" s="413">
        <v>656849</v>
      </c>
      <c r="D55" s="413">
        <v>20302</v>
      </c>
      <c r="E55" s="413" t="s">
        <v>345</v>
      </c>
      <c r="F55" s="413" t="s">
        <v>345</v>
      </c>
      <c r="G55" s="414"/>
      <c r="H55" s="411" t="s">
        <v>680</v>
      </c>
      <c r="I55" s="411" t="s">
        <v>617</v>
      </c>
      <c r="J55" s="418">
        <v>29</v>
      </c>
      <c r="K55" s="418">
        <v>1</v>
      </c>
      <c r="M55" s="419" t="s">
        <v>46</v>
      </c>
      <c r="N55" s="420">
        <v>25</v>
      </c>
      <c r="P55" s="418" t="s">
        <v>2543</v>
      </c>
      <c r="Q55" s="418" t="s">
        <v>4578</v>
      </c>
      <c r="Z55" s="421"/>
      <c r="AS55" s="422"/>
      <c r="AT55" s="422"/>
      <c r="AU55" s="422"/>
      <c r="AV55" s="422"/>
      <c r="AW55" s="422"/>
      <c r="AX55" s="422"/>
      <c r="AY55" s="423"/>
      <c r="AZ55" s="422"/>
      <c r="BA55" s="422"/>
      <c r="BB55" s="422"/>
      <c r="BC55" s="422"/>
      <c r="BT55" s="427">
        <v>30</v>
      </c>
      <c r="BU55" s="421">
        <v>168.2</v>
      </c>
      <c r="BV55" s="428">
        <v>6</v>
      </c>
      <c r="BW55" s="427"/>
      <c r="BX55" s="427"/>
      <c r="BY55" s="427"/>
      <c r="BZ55" s="427"/>
      <c r="CA55" s="421"/>
      <c r="CB55" s="428"/>
      <c r="CC55" s="427"/>
      <c r="CD55" s="421"/>
      <c r="CE55" s="429"/>
      <c r="CF55" s="428"/>
      <c r="CG55" s="427"/>
      <c r="CH55" s="421"/>
      <c r="CI55" s="429"/>
      <c r="CJ55" s="428"/>
      <c r="CK55" s="427"/>
      <c r="CL55" s="421"/>
      <c r="CM55" s="429"/>
      <c r="CN55" s="428"/>
      <c r="CO55" s="427"/>
      <c r="CP55" s="421"/>
      <c r="CQ55" s="429"/>
      <c r="CR55" s="428"/>
      <c r="DH55" s="433">
        <v>6</v>
      </c>
      <c r="DI55" s="434"/>
      <c r="DJ55" s="421">
        <v>30</v>
      </c>
      <c r="DK55" s="421">
        <v>30</v>
      </c>
      <c r="DL55" s="421">
        <v>1</v>
      </c>
      <c r="DM55" s="421">
        <v>9</v>
      </c>
      <c r="DN55" s="421">
        <v>6</v>
      </c>
      <c r="DO55" s="421">
        <v>0</v>
      </c>
      <c r="DP55" s="421">
        <v>168.2</v>
      </c>
      <c r="DQ55" s="421">
        <v>168.19999694824199</v>
      </c>
      <c r="DS55" s="421">
        <v>723</v>
      </c>
      <c r="DT55" s="421">
        <v>166</v>
      </c>
      <c r="DU55" s="421">
        <v>84</v>
      </c>
      <c r="DV55" s="421">
        <v>79</v>
      </c>
      <c r="DW55" s="421">
        <v>11</v>
      </c>
      <c r="DX55" s="421">
        <v>65</v>
      </c>
      <c r="DY55" s="421">
        <v>1</v>
      </c>
      <c r="DZ55" s="421">
        <v>7</v>
      </c>
      <c r="EA55" s="421">
        <v>3</v>
      </c>
      <c r="EB55" s="421">
        <v>1</v>
      </c>
      <c r="EC55" s="421">
        <v>150</v>
      </c>
      <c r="ED55" s="425">
        <v>8.0039530518997193</v>
      </c>
      <c r="EE55" s="425">
        <v>3.4683796558232101</v>
      </c>
      <c r="EF55" s="425">
        <v>0.58695655713931305</v>
      </c>
      <c r="EG55" s="425">
        <v>8.8577080441023597</v>
      </c>
      <c r="EH55" s="431">
        <v>1.36956529999173</v>
      </c>
      <c r="EI55" s="425">
        <v>105.694612022873</v>
      </c>
      <c r="EJ55" s="424">
        <v>0.25499231950844797</v>
      </c>
      <c r="EK55" s="424">
        <v>0.31632653061224397</v>
      </c>
      <c r="EL55" s="422">
        <v>0.54655870399999995</v>
      </c>
      <c r="EM55" s="422">
        <v>0.212550607</v>
      </c>
      <c r="EN55" s="422">
        <v>0.24089068799999999</v>
      </c>
      <c r="EO55" s="422">
        <v>6.387226E-2</v>
      </c>
      <c r="EP55" s="422">
        <v>0.45908184000000002</v>
      </c>
      <c r="EQ55" s="422">
        <v>0.10337162</v>
      </c>
      <c r="ER55" s="425">
        <v>-0.80717451484969505</v>
      </c>
      <c r="ES55" s="431">
        <v>4.2154152740005202</v>
      </c>
      <c r="ET55" s="431">
        <v>4.5117532919828101</v>
      </c>
      <c r="EU55" s="431">
        <v>3.4857746063836901</v>
      </c>
      <c r="EV55" s="431">
        <v>3.7257430666711802</v>
      </c>
      <c r="EW55" s="431">
        <v>4.0938393845609999</v>
      </c>
      <c r="EX55" s="426">
        <v>3.1416149139404199</v>
      </c>
    </row>
    <row r="56" spans="1:184" ht="13" customHeight="1">
      <c r="A56" s="413" t="s">
        <v>17</v>
      </c>
      <c r="B56" s="413">
        <v>9068</v>
      </c>
      <c r="C56" s="413">
        <v>519141</v>
      </c>
      <c r="D56" s="413">
        <v>11426</v>
      </c>
      <c r="E56" s="413" t="s">
        <v>129</v>
      </c>
      <c r="F56" s="413" t="s">
        <v>129</v>
      </c>
      <c r="G56" s="414"/>
      <c r="H56" s="411" t="s">
        <v>361</v>
      </c>
      <c r="I56" s="411" t="s">
        <v>260</v>
      </c>
      <c r="J56" s="413">
        <v>36</v>
      </c>
      <c r="K56" s="418">
        <v>1</v>
      </c>
      <c r="M56" s="419" t="s">
        <v>46</v>
      </c>
      <c r="N56" s="420">
        <v>7</v>
      </c>
      <c r="O56" s="418" t="s">
        <v>838</v>
      </c>
      <c r="P56" s="418" t="s">
        <v>2543</v>
      </c>
      <c r="Z56" s="421"/>
      <c r="AS56" s="422"/>
      <c r="AT56" s="422"/>
      <c r="AU56" s="422"/>
      <c r="AV56" s="422"/>
      <c r="AW56" s="422"/>
      <c r="AX56" s="422"/>
      <c r="AY56" s="423"/>
      <c r="AZ56" s="422"/>
      <c r="BA56" s="422"/>
      <c r="BB56" s="422"/>
      <c r="BC56" s="422"/>
      <c r="BT56" s="427">
        <v>57</v>
      </c>
      <c r="BU56" s="421">
        <v>49.2</v>
      </c>
      <c r="BV56" s="428">
        <v>0</v>
      </c>
      <c r="BW56" s="427"/>
      <c r="BX56" s="427"/>
      <c r="BY56" s="427"/>
      <c r="BZ56" s="427"/>
      <c r="CA56" s="421"/>
      <c r="CB56" s="428"/>
      <c r="CC56" s="427"/>
      <c r="CD56" s="421"/>
      <c r="CE56" s="429"/>
      <c r="CF56" s="428"/>
      <c r="CG56" s="427"/>
      <c r="CH56" s="421"/>
      <c r="CI56" s="429"/>
      <c r="CJ56" s="428"/>
      <c r="CK56" s="427"/>
      <c r="CL56" s="421"/>
      <c r="CM56" s="429"/>
      <c r="CN56" s="428"/>
      <c r="CO56" s="427"/>
      <c r="CP56" s="421"/>
      <c r="CQ56" s="429"/>
      <c r="CR56" s="428"/>
      <c r="DH56" s="433">
        <v>0</v>
      </c>
      <c r="DI56" s="434"/>
      <c r="DJ56" s="421">
        <v>57</v>
      </c>
      <c r="DK56" s="421">
        <v>4</v>
      </c>
      <c r="DL56" s="421">
        <v>0</v>
      </c>
      <c r="DM56" s="421">
        <v>2</v>
      </c>
      <c r="DN56" s="421">
        <v>2</v>
      </c>
      <c r="DO56" s="421">
        <v>1</v>
      </c>
      <c r="DP56" s="421">
        <v>49.2</v>
      </c>
      <c r="DQ56" s="421">
        <v>3.0999999046325599</v>
      </c>
      <c r="DR56" s="421">
        <v>46.099998474121001</v>
      </c>
      <c r="DS56" s="421">
        <v>203</v>
      </c>
      <c r="DT56" s="421">
        <v>38</v>
      </c>
      <c r="DU56" s="421">
        <v>14</v>
      </c>
      <c r="DV56" s="421">
        <v>12</v>
      </c>
      <c r="DW56" s="421">
        <v>5</v>
      </c>
      <c r="DX56" s="421">
        <v>15</v>
      </c>
      <c r="DY56" s="421">
        <v>1</v>
      </c>
      <c r="DZ56" s="421">
        <v>5</v>
      </c>
      <c r="EA56" s="421">
        <v>1</v>
      </c>
      <c r="EB56" s="421">
        <v>0</v>
      </c>
      <c r="EC56" s="421">
        <v>57</v>
      </c>
      <c r="ED56" s="425">
        <v>10.328860977588599</v>
      </c>
      <c r="EE56" s="425">
        <v>2.71812130989175</v>
      </c>
      <c r="EF56" s="425">
        <v>0.90604043663058598</v>
      </c>
      <c r="EG56" s="425">
        <v>6.8859073183924497</v>
      </c>
      <c r="EH56" s="431">
        <v>1.0671142920315699</v>
      </c>
      <c r="EI56" s="425">
        <v>82.353306615626295</v>
      </c>
      <c r="EJ56" s="424">
        <v>0.207650273224043</v>
      </c>
      <c r="EK56" s="424">
        <v>0.27272727272727199</v>
      </c>
      <c r="EL56" s="422">
        <v>0.38400000000000001</v>
      </c>
      <c r="EM56" s="422">
        <v>0.192</v>
      </c>
      <c r="EN56" s="422">
        <v>0.42399999999999999</v>
      </c>
      <c r="EO56" s="422">
        <v>8.7301589999999998E-2</v>
      </c>
      <c r="EP56" s="422">
        <v>0.42857142999999998</v>
      </c>
      <c r="EQ56" s="422">
        <v>0.11485643</v>
      </c>
      <c r="ER56" s="425">
        <v>-0.17933609077505799</v>
      </c>
      <c r="ES56" s="431">
        <v>2.1744970479134</v>
      </c>
      <c r="ET56" s="431">
        <v>3.5348789636289202</v>
      </c>
      <c r="EU56" s="431">
        <v>3.3574487649214801</v>
      </c>
      <c r="EV56" s="431">
        <v>3.69400479038574</v>
      </c>
      <c r="EW56" s="431">
        <v>3.12868514151462</v>
      </c>
      <c r="EX56" s="426">
        <v>0.68331165611743905</v>
      </c>
    </row>
    <row r="57" spans="1:184" ht="13" customHeight="1">
      <c r="A57" s="413" t="s">
        <v>17</v>
      </c>
      <c r="B57" s="413">
        <v>12305</v>
      </c>
      <c r="C57" s="413">
        <v>678495</v>
      </c>
      <c r="D57" s="413">
        <v>23974</v>
      </c>
      <c r="E57" s="413" t="s">
        <v>2175</v>
      </c>
      <c r="F57" s="413" t="s">
        <v>2175</v>
      </c>
      <c r="G57" s="414"/>
      <c r="H57" s="411" t="s">
        <v>3447</v>
      </c>
      <c r="I57" s="411" t="s">
        <v>157</v>
      </c>
      <c r="J57" s="413">
        <v>25</v>
      </c>
      <c r="K57" s="418">
        <v>1</v>
      </c>
      <c r="M57" s="419" t="s">
        <v>837</v>
      </c>
      <c r="O57" s="418" t="s">
        <v>838</v>
      </c>
      <c r="P57" s="418" t="s">
        <v>4581</v>
      </c>
      <c r="R57" s="418" t="s">
        <v>4580</v>
      </c>
      <c r="S57" s="418" t="s">
        <v>4579</v>
      </c>
      <c r="Z57" s="421"/>
      <c r="AS57" s="422"/>
      <c r="AT57" s="422"/>
      <c r="AU57" s="422"/>
      <c r="AV57" s="422"/>
      <c r="AW57" s="422"/>
      <c r="AX57" s="422"/>
      <c r="AY57" s="423"/>
      <c r="AZ57" s="422"/>
      <c r="BA57" s="422"/>
      <c r="BB57" s="422"/>
      <c r="BC57" s="422"/>
      <c r="BT57" s="427">
        <v>50</v>
      </c>
      <c r="BU57" s="421">
        <v>50.2</v>
      </c>
      <c r="BV57" s="428">
        <v>-1</v>
      </c>
      <c r="BW57" s="427"/>
      <c r="BX57" s="427"/>
      <c r="BY57" s="427"/>
      <c r="BZ57" s="427"/>
      <c r="CA57" s="421"/>
      <c r="CB57" s="428"/>
      <c r="CC57" s="427"/>
      <c r="CD57" s="421"/>
      <c r="CE57" s="429"/>
      <c r="CF57" s="428"/>
      <c r="CG57" s="427"/>
      <c r="CH57" s="421"/>
      <c r="CI57" s="429"/>
      <c r="CJ57" s="428"/>
      <c r="CK57" s="427"/>
      <c r="CL57" s="421"/>
      <c r="CM57" s="429"/>
      <c r="CN57" s="428"/>
      <c r="CO57" s="427"/>
      <c r="CP57" s="421"/>
      <c r="CQ57" s="429"/>
      <c r="CR57" s="428"/>
      <c r="DH57" s="433">
        <v>-1</v>
      </c>
      <c r="DI57" s="434"/>
      <c r="DJ57" s="421">
        <v>50</v>
      </c>
      <c r="DK57" s="421">
        <v>0</v>
      </c>
      <c r="DL57" s="421">
        <v>0</v>
      </c>
      <c r="DM57" s="421">
        <v>3</v>
      </c>
      <c r="DN57" s="421">
        <v>5</v>
      </c>
      <c r="DO57" s="421">
        <v>4</v>
      </c>
      <c r="DP57" s="421">
        <v>50.2</v>
      </c>
      <c r="DR57" s="421">
        <v>50.200000762939403</v>
      </c>
      <c r="DS57" s="421">
        <v>198</v>
      </c>
      <c r="DT57" s="421">
        <v>34</v>
      </c>
      <c r="DU57" s="421">
        <v>12</v>
      </c>
      <c r="DV57" s="421">
        <v>10</v>
      </c>
      <c r="DW57" s="421">
        <v>4</v>
      </c>
      <c r="DX57" s="421">
        <v>11</v>
      </c>
      <c r="DY57" s="421">
        <v>0</v>
      </c>
      <c r="DZ57" s="421">
        <v>4</v>
      </c>
      <c r="EA57" s="421">
        <v>2</v>
      </c>
      <c r="EB57" s="421">
        <v>0</v>
      </c>
      <c r="EC57" s="421">
        <v>67</v>
      </c>
      <c r="ED57" s="425">
        <v>11.9013172828921</v>
      </c>
      <c r="EE57" s="425">
        <v>1.95394761360916</v>
      </c>
      <c r="EF57" s="425">
        <v>0.71052640494878705</v>
      </c>
      <c r="EG57" s="425">
        <v>6.03947444206469</v>
      </c>
      <c r="EH57" s="431">
        <v>0.88815800618598395</v>
      </c>
      <c r="EI57" s="425">
        <v>68.542563015727197</v>
      </c>
      <c r="EJ57" s="424">
        <v>0.185792349726775</v>
      </c>
      <c r="EK57" s="424">
        <v>0.26785714285714202</v>
      </c>
      <c r="EL57" s="422">
        <v>0.37068965500000001</v>
      </c>
      <c r="EM57" s="422">
        <v>0.198275862</v>
      </c>
      <c r="EN57" s="422">
        <v>0.431034482</v>
      </c>
      <c r="EO57" s="422">
        <v>7.7586210000000003E-2</v>
      </c>
      <c r="EP57" s="422">
        <v>0.36206896999999999</v>
      </c>
      <c r="EQ57" s="422">
        <v>0.14108910999999999</v>
      </c>
      <c r="ER57" s="425">
        <v>-0.41698544017954298</v>
      </c>
      <c r="ES57" s="431">
        <v>1.7763160123719599</v>
      </c>
      <c r="ET57" s="431">
        <v>2.6038657776987102</v>
      </c>
      <c r="EU57" s="431">
        <v>2.4057089642144098</v>
      </c>
      <c r="EV57" s="431">
        <v>2.9009103575741801</v>
      </c>
      <c r="EW57" s="431">
        <v>2.3286138960259302</v>
      </c>
      <c r="EX57" s="426">
        <v>1.44045114517211</v>
      </c>
    </row>
    <row r="58" spans="1:184" ht="13" customHeight="1">
      <c r="A58" s="413" t="s">
        <v>17</v>
      </c>
      <c r="B58" s="413">
        <v>12999</v>
      </c>
      <c r="C58" s="413">
        <v>694738</v>
      </c>
      <c r="D58" s="413">
        <v>30076</v>
      </c>
      <c r="E58" s="413" t="s">
        <v>2175</v>
      </c>
      <c r="F58" s="413" t="s">
        <v>2175</v>
      </c>
      <c r="G58" s="414"/>
      <c r="H58" s="411" t="s">
        <v>4122</v>
      </c>
      <c r="I58" s="411" t="s">
        <v>4121</v>
      </c>
      <c r="J58" s="413">
        <v>26</v>
      </c>
      <c r="K58" s="418">
        <v>1</v>
      </c>
      <c r="M58" s="419" t="s">
        <v>837</v>
      </c>
      <c r="N58" s="420">
        <v>25</v>
      </c>
      <c r="P58" s="418" t="s">
        <v>4582</v>
      </c>
      <c r="R58" s="418" t="s">
        <v>4580</v>
      </c>
      <c r="Z58" s="421"/>
      <c r="AS58" s="422"/>
      <c r="AT58" s="422"/>
      <c r="AU58" s="422"/>
      <c r="AV58" s="422"/>
      <c r="AW58" s="422"/>
      <c r="AX58" s="422"/>
      <c r="AY58" s="423"/>
      <c r="AZ58" s="422"/>
      <c r="BA58" s="422"/>
      <c r="BB58" s="422"/>
      <c r="BC58" s="422"/>
      <c r="BT58" s="427">
        <v>22</v>
      </c>
      <c r="BU58" s="421">
        <v>106.2</v>
      </c>
      <c r="BV58" s="428">
        <v>0</v>
      </c>
      <c r="BW58" s="427"/>
      <c r="BX58" s="427"/>
      <c r="BY58" s="427"/>
      <c r="BZ58" s="427"/>
      <c r="CA58" s="421"/>
      <c r="CB58" s="428"/>
      <c r="CC58" s="427"/>
      <c r="CD58" s="421"/>
      <c r="CE58" s="429"/>
      <c r="CF58" s="428"/>
      <c r="CG58" s="427"/>
      <c r="CH58" s="421"/>
      <c r="CI58" s="429"/>
      <c r="CJ58" s="428"/>
      <c r="CK58" s="427"/>
      <c r="CL58" s="421"/>
      <c r="CM58" s="429"/>
      <c r="CN58" s="428"/>
      <c r="CO58" s="427"/>
      <c r="CP58" s="421"/>
      <c r="CQ58" s="429"/>
      <c r="CR58" s="428"/>
      <c r="DH58" s="433">
        <v>0</v>
      </c>
      <c r="DI58" s="434"/>
      <c r="DJ58" s="421">
        <v>22</v>
      </c>
      <c r="DK58" s="421">
        <v>22</v>
      </c>
      <c r="DL58" s="421">
        <v>0</v>
      </c>
      <c r="DM58" s="421">
        <v>7</v>
      </c>
      <c r="DN58" s="421">
        <v>7</v>
      </c>
      <c r="DO58" s="421">
        <v>0</v>
      </c>
      <c r="DP58" s="421">
        <v>106.2</v>
      </c>
      <c r="DQ58" s="421">
        <v>106.199996948242</v>
      </c>
      <c r="DS58" s="421">
        <v>476</v>
      </c>
      <c r="DT58" s="421">
        <v>113</v>
      </c>
      <c r="DU58" s="421">
        <v>55</v>
      </c>
      <c r="DV58" s="421">
        <v>45</v>
      </c>
      <c r="DW58" s="421">
        <v>11</v>
      </c>
      <c r="DX58" s="421">
        <v>45</v>
      </c>
      <c r="DY58" s="421">
        <v>1</v>
      </c>
      <c r="DZ58" s="421">
        <v>3</v>
      </c>
      <c r="EA58" s="421">
        <v>7</v>
      </c>
      <c r="EB58" s="421">
        <v>1</v>
      </c>
      <c r="EC58" s="421">
        <v>102</v>
      </c>
      <c r="ED58" s="425">
        <v>8.6062502051889904</v>
      </c>
      <c r="EE58" s="425">
        <v>3.7968750905245501</v>
      </c>
      <c r="EF58" s="425">
        <v>0.92812502212822401</v>
      </c>
      <c r="EG58" s="425">
        <v>9.53437522731722</v>
      </c>
      <c r="EH58" s="431">
        <v>1.4812500353157501</v>
      </c>
      <c r="EI58" s="425">
        <v>114.313751810528</v>
      </c>
      <c r="EJ58" s="424">
        <v>0.26401869158878499</v>
      </c>
      <c r="EK58" s="424">
        <v>0.32380952380952299</v>
      </c>
      <c r="EL58" s="422">
        <v>0.45171339500000002</v>
      </c>
      <c r="EM58" s="422">
        <v>0.21806853500000001</v>
      </c>
      <c r="EN58" s="422">
        <v>0.33021806799999998</v>
      </c>
      <c r="EO58" s="422">
        <v>8.8957060000000004E-2</v>
      </c>
      <c r="EP58" s="422">
        <v>0.36503067</v>
      </c>
      <c r="EQ58" s="422">
        <v>9.832523E-2</v>
      </c>
      <c r="ER58" s="425">
        <v>0.51852992370197504</v>
      </c>
      <c r="ES58" s="431">
        <v>3.7968750905245501</v>
      </c>
      <c r="ET58" s="431">
        <v>4.2518881332857896</v>
      </c>
      <c r="EU58" s="431">
        <v>3.9140972322970602</v>
      </c>
      <c r="EV58" s="431">
        <v>4.1056399774025101</v>
      </c>
      <c r="EW58" s="431">
        <v>4.3591939851755397</v>
      </c>
      <c r="EX58" s="426">
        <v>1.1236224174499501</v>
      </c>
    </row>
    <row r="59" spans="1:184" ht="13" customHeight="1">
      <c r="A59" s="413" t="s">
        <v>17</v>
      </c>
      <c r="B59" s="413">
        <v>12776</v>
      </c>
      <c r="C59" s="413">
        <v>673540</v>
      </c>
      <c r="D59" s="413">
        <v>31838</v>
      </c>
      <c r="E59" s="413" t="s">
        <v>345</v>
      </c>
      <c r="F59" s="413" t="s">
        <v>345</v>
      </c>
      <c r="G59" s="414"/>
      <c r="H59" s="411" t="s">
        <v>3590</v>
      </c>
      <c r="I59" s="411" t="s">
        <v>3591</v>
      </c>
      <c r="J59" s="413">
        <v>32</v>
      </c>
      <c r="K59" s="418">
        <v>1</v>
      </c>
      <c r="M59" s="419" t="s">
        <v>837</v>
      </c>
      <c r="N59" s="420">
        <v>25</v>
      </c>
      <c r="P59" s="418" t="s">
        <v>4577</v>
      </c>
      <c r="Z59" s="421"/>
      <c r="AS59" s="422"/>
      <c r="AT59" s="422"/>
      <c r="AU59" s="422"/>
      <c r="AV59" s="422"/>
      <c r="AW59" s="422"/>
      <c r="AX59" s="422"/>
      <c r="AY59" s="423"/>
      <c r="AZ59" s="422"/>
      <c r="BA59" s="422"/>
      <c r="BB59" s="422"/>
      <c r="BC59" s="422"/>
      <c r="BT59" s="427">
        <v>22</v>
      </c>
      <c r="BU59" s="421">
        <v>113.1</v>
      </c>
      <c r="BV59" s="428">
        <v>0</v>
      </c>
      <c r="BW59" s="427"/>
      <c r="BX59" s="427"/>
      <c r="BY59" s="427"/>
      <c r="BZ59" s="427"/>
      <c r="CA59" s="421"/>
      <c r="CB59" s="428"/>
      <c r="CC59" s="427"/>
      <c r="CD59" s="421"/>
      <c r="CE59" s="429"/>
      <c r="CF59" s="428"/>
      <c r="CG59" s="427"/>
      <c r="CH59" s="421"/>
      <c r="CI59" s="429"/>
      <c r="CJ59" s="428"/>
      <c r="CK59" s="427"/>
      <c r="CL59" s="421"/>
      <c r="CM59" s="429"/>
      <c r="CN59" s="428"/>
      <c r="CO59" s="427"/>
      <c r="CP59" s="421"/>
      <c r="CQ59" s="429"/>
      <c r="CR59" s="428"/>
      <c r="DH59" s="433">
        <v>0</v>
      </c>
      <c r="DI59" s="434"/>
      <c r="DJ59" s="421">
        <v>22</v>
      </c>
      <c r="DK59" s="421">
        <v>22</v>
      </c>
      <c r="DL59" s="421">
        <v>0</v>
      </c>
      <c r="DM59" s="421">
        <v>7</v>
      </c>
      <c r="DN59" s="421">
        <v>6</v>
      </c>
      <c r="DO59" s="421">
        <v>0</v>
      </c>
      <c r="DP59" s="421">
        <v>113.1</v>
      </c>
      <c r="DQ59" s="421">
        <v>113.09999847412099</v>
      </c>
      <c r="DS59" s="421">
        <v>482</v>
      </c>
      <c r="DT59" s="421">
        <v>94</v>
      </c>
      <c r="DU59" s="421">
        <v>44</v>
      </c>
      <c r="DV59" s="421">
        <v>38</v>
      </c>
      <c r="DW59" s="421">
        <v>12</v>
      </c>
      <c r="DX59" s="421">
        <v>55</v>
      </c>
      <c r="DY59" s="421">
        <v>0</v>
      </c>
      <c r="DZ59" s="421">
        <v>3</v>
      </c>
      <c r="EA59" s="421">
        <v>5</v>
      </c>
      <c r="EB59" s="421">
        <v>0</v>
      </c>
      <c r="EC59" s="421">
        <v>109</v>
      </c>
      <c r="ED59" s="425">
        <v>8.6558827414067299</v>
      </c>
      <c r="EE59" s="425">
        <v>4.3676472548382597</v>
      </c>
      <c r="EF59" s="425">
        <v>0.95294121923743802</v>
      </c>
      <c r="EG59" s="425">
        <v>7.4647062173599297</v>
      </c>
      <c r="EH59" s="431">
        <v>1.3147059413553499</v>
      </c>
      <c r="EI59" s="425">
        <v>101.46090470937</v>
      </c>
      <c r="EJ59" s="424">
        <v>0.22169811320754701</v>
      </c>
      <c r="EK59" s="424">
        <v>0.27062706270627002</v>
      </c>
      <c r="EL59" s="422">
        <v>0.46623794200000002</v>
      </c>
      <c r="EM59" s="422">
        <v>0.15434083600000001</v>
      </c>
      <c r="EN59" s="422">
        <v>0.37942122099999998</v>
      </c>
      <c r="EO59" s="422">
        <v>7.9365080000000005E-2</v>
      </c>
      <c r="EP59" s="422">
        <v>0.40317459999999999</v>
      </c>
      <c r="EQ59" s="422">
        <v>0.1163522</v>
      </c>
      <c r="ER59" s="425">
        <v>0.90070422004694095</v>
      </c>
      <c r="ES59" s="431">
        <v>3.0176471942518801</v>
      </c>
      <c r="ET59" s="431">
        <v>3.9174825951785999</v>
      </c>
      <c r="EU59" s="431">
        <v>4.1242075522135702</v>
      </c>
      <c r="EV59" s="431">
        <v>4.3530270375865401</v>
      </c>
      <c r="EW59" s="431">
        <v>4.5196611169582601</v>
      </c>
      <c r="EX59" s="426">
        <v>1.4050421714782699</v>
      </c>
    </row>
    <row r="60" spans="1:184" ht="13" customHeight="1">
      <c r="A60" s="413" t="s">
        <v>17</v>
      </c>
      <c r="B60" s="413">
        <v>12976</v>
      </c>
      <c r="C60" s="413">
        <v>701542</v>
      </c>
      <c r="D60" s="413">
        <v>30182</v>
      </c>
      <c r="E60" s="413" t="s">
        <v>16</v>
      </c>
      <c r="F60" s="413" t="s">
        <v>16</v>
      </c>
      <c r="G60" s="414"/>
      <c r="H60" s="411" t="s">
        <v>2338</v>
      </c>
      <c r="I60" s="411" t="s">
        <v>108</v>
      </c>
      <c r="J60" s="413">
        <v>26</v>
      </c>
      <c r="K60" s="418">
        <v>1</v>
      </c>
      <c r="M60" s="419" t="s">
        <v>837</v>
      </c>
      <c r="N60" s="420">
        <v>25</v>
      </c>
      <c r="P60" s="418" t="s">
        <v>2543</v>
      </c>
      <c r="Z60" s="421"/>
      <c r="AS60" s="422"/>
      <c r="AT60" s="422"/>
      <c r="AU60" s="422"/>
      <c r="AV60" s="422"/>
      <c r="AW60" s="422"/>
      <c r="AX60" s="422"/>
      <c r="AY60" s="423"/>
      <c r="AZ60" s="422"/>
      <c r="BA60" s="422"/>
      <c r="BB60" s="422"/>
      <c r="BC60" s="422"/>
      <c r="BT60" s="427">
        <v>33</v>
      </c>
      <c r="BU60" s="421">
        <v>162.1</v>
      </c>
      <c r="BV60" s="428">
        <v>-1</v>
      </c>
      <c r="BW60" s="427"/>
      <c r="BX60" s="427"/>
      <c r="BY60" s="427"/>
      <c r="BZ60" s="427"/>
      <c r="CA60" s="421"/>
      <c r="CB60" s="428"/>
      <c r="CC60" s="427"/>
      <c r="CD60" s="421"/>
      <c r="CE60" s="429"/>
      <c r="CF60" s="428"/>
      <c r="CG60" s="427"/>
      <c r="CH60" s="421"/>
      <c r="CI60" s="429"/>
      <c r="CJ60" s="428"/>
      <c r="CK60" s="427"/>
      <c r="CL60" s="421"/>
      <c r="CM60" s="429"/>
      <c r="CN60" s="428"/>
      <c r="CO60" s="427"/>
      <c r="CP60" s="421"/>
      <c r="CQ60" s="429"/>
      <c r="CR60" s="428"/>
      <c r="DH60" s="433">
        <v>-1</v>
      </c>
      <c r="DI60" s="434"/>
      <c r="DJ60" s="421">
        <v>33</v>
      </c>
      <c r="DK60" s="421">
        <v>33</v>
      </c>
      <c r="DL60" s="421">
        <v>0</v>
      </c>
      <c r="DM60" s="421">
        <v>9</v>
      </c>
      <c r="DN60" s="421">
        <v>8</v>
      </c>
      <c r="DO60" s="421">
        <v>0</v>
      </c>
      <c r="DP60" s="421">
        <v>162.1</v>
      </c>
      <c r="DQ60" s="421">
        <v>162.100006103515</v>
      </c>
      <c r="DS60" s="421">
        <v>711</v>
      </c>
      <c r="DT60" s="421">
        <v>158</v>
      </c>
      <c r="DU60" s="421">
        <v>90</v>
      </c>
      <c r="DV60" s="421">
        <v>80</v>
      </c>
      <c r="DW60" s="421">
        <v>22</v>
      </c>
      <c r="DX60" s="421">
        <v>65</v>
      </c>
      <c r="DY60" s="421">
        <v>0</v>
      </c>
      <c r="DZ60" s="421">
        <v>4</v>
      </c>
      <c r="EA60" s="421">
        <v>2</v>
      </c>
      <c r="EB60" s="421">
        <v>1</v>
      </c>
      <c r="EC60" s="421">
        <v>171</v>
      </c>
      <c r="ED60" s="425">
        <v>9.48049311018654</v>
      </c>
      <c r="EE60" s="425">
        <v>3.6036962114744102</v>
      </c>
      <c r="EF60" s="425">
        <v>1.2197125638836399</v>
      </c>
      <c r="EG60" s="425">
        <v>8.75975386789165</v>
      </c>
      <c r="EH60" s="431">
        <v>1.37371667548511</v>
      </c>
      <c r="EI60" s="425">
        <v>107.15214882938901</v>
      </c>
      <c r="EJ60" s="424">
        <v>0.24610591900311499</v>
      </c>
      <c r="EK60" s="424">
        <v>0.30289532293986599</v>
      </c>
      <c r="EL60" s="422">
        <v>0.42060085800000002</v>
      </c>
      <c r="EM60" s="422">
        <v>0.21673819699999999</v>
      </c>
      <c r="EN60" s="422">
        <v>0.36266094399999999</v>
      </c>
      <c r="EO60" s="422">
        <v>0.10828024999999999</v>
      </c>
      <c r="EP60" s="422">
        <v>0.4522293</v>
      </c>
      <c r="EQ60" s="422">
        <v>9.5085470000000005E-2</v>
      </c>
      <c r="ER60" s="425">
        <v>-3.6273738741304698E-4</v>
      </c>
      <c r="ES60" s="431">
        <v>4.4353184141223503</v>
      </c>
      <c r="ET60" s="431">
        <v>4.5434187244222599</v>
      </c>
      <c r="EU60" s="431">
        <v>4.0661570478179998</v>
      </c>
      <c r="EV60" s="431">
        <v>3.9094725170928601</v>
      </c>
      <c r="EW60" s="431">
        <v>4.0779527777007099</v>
      </c>
      <c r="EX60" s="426">
        <v>2.0867743492126398</v>
      </c>
    </row>
    <row r="61" spans="1:184" ht="13" customHeight="1">
      <c r="A61" s="413" t="s">
        <v>17</v>
      </c>
      <c r="B61" s="413">
        <v>9885</v>
      </c>
      <c r="C61" s="413">
        <v>656577</v>
      </c>
      <c r="D61" s="413">
        <v>17276</v>
      </c>
      <c r="E61" s="413" t="s">
        <v>17</v>
      </c>
      <c r="F61" s="413" t="s">
        <v>17</v>
      </c>
      <c r="G61" s="414"/>
      <c r="H61" s="411" t="s">
        <v>279</v>
      </c>
      <c r="I61" s="411" t="s">
        <v>277</v>
      </c>
      <c r="J61" s="418">
        <v>29</v>
      </c>
      <c r="K61" s="418">
        <v>2</v>
      </c>
      <c r="L61" s="418" t="s">
        <v>837</v>
      </c>
      <c r="T61" s="418" t="s">
        <v>4584</v>
      </c>
      <c r="U61" s="418" t="s">
        <v>2543</v>
      </c>
      <c r="V61" s="418" t="s">
        <v>4585</v>
      </c>
      <c r="X61" s="418">
        <v>28</v>
      </c>
      <c r="Y61" s="419">
        <v>63</v>
      </c>
      <c r="Z61" s="421">
        <v>37</v>
      </c>
      <c r="AA61" s="421">
        <v>100</v>
      </c>
      <c r="AB61" s="421">
        <v>91</v>
      </c>
      <c r="AC61" s="421">
        <v>20</v>
      </c>
      <c r="AD61" s="421">
        <v>7</v>
      </c>
      <c r="AE61" s="421">
        <v>8</v>
      </c>
      <c r="AF61" s="421">
        <v>0</v>
      </c>
      <c r="AG61" s="421">
        <v>5</v>
      </c>
      <c r="AH61" s="421">
        <v>17</v>
      </c>
      <c r="AI61" s="421">
        <v>8</v>
      </c>
      <c r="AJ61" s="421">
        <v>0</v>
      </c>
      <c r="AK61" s="421">
        <v>0</v>
      </c>
      <c r="AL61" s="421">
        <v>5</v>
      </c>
      <c r="AM61" s="421">
        <v>0</v>
      </c>
      <c r="AN61" s="421">
        <v>37</v>
      </c>
      <c r="AO61" s="421">
        <v>4</v>
      </c>
      <c r="AP61" s="421">
        <v>0</v>
      </c>
      <c r="AQ61" s="421">
        <v>0</v>
      </c>
      <c r="AR61" s="421">
        <v>2</v>
      </c>
      <c r="AS61" s="422">
        <v>0.05</v>
      </c>
      <c r="AT61" s="422">
        <v>0.37</v>
      </c>
      <c r="AU61" s="422">
        <v>0.46296295999999998</v>
      </c>
      <c r="AV61" s="422">
        <v>0.12962963</v>
      </c>
      <c r="AW61" s="422">
        <v>0.14814815000000001</v>
      </c>
      <c r="AX61" s="422">
        <v>0.40740741000000003</v>
      </c>
      <c r="AY61" s="423">
        <v>108.7</v>
      </c>
      <c r="AZ61" s="422">
        <v>0.17293233</v>
      </c>
      <c r="BA61" s="422">
        <v>0.37037037</v>
      </c>
      <c r="BB61" s="422">
        <v>0.56780841000000004</v>
      </c>
      <c r="BC61" s="422">
        <v>0.44444444399999999</v>
      </c>
      <c r="BD61" s="424">
        <v>0.30612244799999999</v>
      </c>
      <c r="BE61" s="424">
        <v>0.219780219</v>
      </c>
      <c r="BF61" s="424">
        <v>0.28999999999999998</v>
      </c>
      <c r="BG61" s="424">
        <v>0.472527472</v>
      </c>
      <c r="BH61" s="424">
        <v>0.76252747200000004</v>
      </c>
      <c r="BI61" s="424">
        <v>0.25274725300000001</v>
      </c>
      <c r="BJ61" s="424">
        <v>0.32725793957710198</v>
      </c>
      <c r="BK61" s="425">
        <v>156.12297577218001</v>
      </c>
      <c r="BL61" s="425">
        <v>1.15225441506231</v>
      </c>
      <c r="BM61" s="425">
        <v>12.9680906956466</v>
      </c>
      <c r="BN61" s="425">
        <v>111.424261786477</v>
      </c>
      <c r="BO61" s="425">
        <v>-0.123175629938967</v>
      </c>
      <c r="BP61" s="425">
        <v>0.23314698040485299</v>
      </c>
      <c r="BQ61" s="425">
        <v>10.4781808996024</v>
      </c>
      <c r="BR61" s="425">
        <v>1.5795419191392699</v>
      </c>
      <c r="BS61" s="426">
        <v>1.07204903843759</v>
      </c>
      <c r="BT61" s="427"/>
      <c r="BU61" s="421"/>
      <c r="BV61" s="428"/>
      <c r="BW61" s="427">
        <v>35</v>
      </c>
      <c r="BX61" s="427">
        <v>248.2</v>
      </c>
      <c r="BY61" s="427">
        <v>1</v>
      </c>
      <c r="BZ61" s="427">
        <v>2</v>
      </c>
      <c r="CA61" s="421">
        <v>0</v>
      </c>
      <c r="CB61" s="428">
        <v>3</v>
      </c>
      <c r="CC61" s="427"/>
      <c r="CD61" s="421"/>
      <c r="CE61" s="429"/>
      <c r="CF61" s="428"/>
      <c r="CG61" s="427"/>
      <c r="CH61" s="421"/>
      <c r="CI61" s="429"/>
      <c r="CJ61" s="428"/>
      <c r="CK61" s="427"/>
      <c r="CL61" s="421"/>
      <c r="CM61" s="429"/>
      <c r="CN61" s="428"/>
      <c r="CO61" s="427"/>
      <c r="CP61" s="421"/>
      <c r="CQ61" s="429"/>
      <c r="CR61" s="428"/>
      <c r="DH61" s="433">
        <v>1</v>
      </c>
      <c r="DI61" s="434">
        <v>5.4570108652114797</v>
      </c>
      <c r="EL61" s="422"/>
      <c r="EM61" s="422"/>
      <c r="EN61" s="422"/>
      <c r="EO61" s="422"/>
      <c r="EP61" s="422"/>
      <c r="EQ61" s="422"/>
    </row>
    <row r="62" spans="1:184" ht="13" customHeight="1">
      <c r="A62" s="413" t="s">
        <v>17</v>
      </c>
      <c r="B62" s="413">
        <v>12965</v>
      </c>
      <c r="C62" s="413">
        <v>687221</v>
      </c>
      <c r="D62" s="413">
        <v>31382</v>
      </c>
      <c r="E62" s="413" t="s">
        <v>15</v>
      </c>
      <c r="F62" s="413" t="s">
        <v>15</v>
      </c>
      <c r="G62" s="414"/>
      <c r="H62" s="411" t="s">
        <v>4434</v>
      </c>
      <c r="I62" s="411" t="s">
        <v>2960</v>
      </c>
      <c r="J62" s="413">
        <v>24</v>
      </c>
      <c r="K62" s="418">
        <v>2</v>
      </c>
      <c r="L62" s="418" t="s">
        <v>46</v>
      </c>
      <c r="T62" s="418" t="s">
        <v>4581</v>
      </c>
      <c r="U62" s="418" t="s">
        <v>2543</v>
      </c>
      <c r="V62" s="418" t="s">
        <v>4585</v>
      </c>
      <c r="Z62" s="421">
        <v>53</v>
      </c>
      <c r="AA62" s="421">
        <v>155</v>
      </c>
      <c r="AB62" s="421">
        <v>142</v>
      </c>
      <c r="AC62" s="421">
        <v>29</v>
      </c>
      <c r="AD62" s="421">
        <v>20</v>
      </c>
      <c r="AE62" s="421">
        <v>5</v>
      </c>
      <c r="AF62" s="421">
        <v>0</v>
      </c>
      <c r="AG62" s="421">
        <v>4</v>
      </c>
      <c r="AH62" s="421">
        <v>15</v>
      </c>
      <c r="AI62" s="421">
        <v>24</v>
      </c>
      <c r="AJ62" s="421">
        <v>0</v>
      </c>
      <c r="AK62" s="421">
        <v>0</v>
      </c>
      <c r="AL62" s="421">
        <v>10</v>
      </c>
      <c r="AM62" s="421">
        <v>0</v>
      </c>
      <c r="AN62" s="421">
        <v>58</v>
      </c>
      <c r="AO62" s="421">
        <v>1</v>
      </c>
      <c r="AP62" s="421">
        <v>2</v>
      </c>
      <c r="AQ62" s="421">
        <v>0</v>
      </c>
      <c r="AR62" s="421">
        <v>1</v>
      </c>
      <c r="AS62" s="422">
        <v>6.4516129000000005E-2</v>
      </c>
      <c r="AT62" s="422">
        <v>0.37419354799999999</v>
      </c>
      <c r="AU62" s="422">
        <v>0.53488371999999995</v>
      </c>
      <c r="AV62" s="422">
        <v>0.19767441999999999</v>
      </c>
      <c r="AW62" s="422">
        <v>0.13953488</v>
      </c>
      <c r="AX62" s="422">
        <v>0.45348836999999997</v>
      </c>
      <c r="AY62" s="423">
        <v>112</v>
      </c>
      <c r="AZ62" s="422">
        <v>0.14499999999999999</v>
      </c>
      <c r="BA62" s="422">
        <v>0.33720930199999999</v>
      </c>
      <c r="BB62" s="422">
        <v>0.52941860399999996</v>
      </c>
      <c r="BC62" s="422">
        <v>0.43023255799999999</v>
      </c>
      <c r="BD62" s="424">
        <v>0.30487804800000001</v>
      </c>
      <c r="BE62" s="424">
        <v>0.204225352</v>
      </c>
      <c r="BF62" s="424">
        <v>0.25806451600000002</v>
      </c>
      <c r="BG62" s="424">
        <v>0.32394366099999999</v>
      </c>
      <c r="BH62" s="424">
        <v>0.58200817699999996</v>
      </c>
      <c r="BI62" s="424">
        <v>0.11971830899999999</v>
      </c>
      <c r="BJ62" s="424">
        <v>0.25609456146916998</v>
      </c>
      <c r="BK62" s="425">
        <v>77.111926081049702</v>
      </c>
      <c r="BL62" s="425">
        <v>-7.1696696707596104</v>
      </c>
      <c r="BM62" s="425">
        <v>11.144876564146101</v>
      </c>
      <c r="BN62" s="425">
        <v>61.515553599274497</v>
      </c>
      <c r="BO62" s="425">
        <v>0.64209830571083404</v>
      </c>
      <c r="BP62" s="425">
        <v>-0.432250973768532</v>
      </c>
      <c r="BQ62" s="425">
        <v>-1.02200270724381</v>
      </c>
      <c r="BR62" s="425">
        <v>-7.5026217277710403</v>
      </c>
      <c r="BS62" s="426">
        <v>-0.10456366711734399</v>
      </c>
      <c r="BT62" s="427"/>
      <c r="BU62" s="421"/>
      <c r="BV62" s="428"/>
      <c r="BW62" s="427">
        <v>41</v>
      </c>
      <c r="BX62" s="427">
        <v>325.10000000000002</v>
      </c>
      <c r="BY62" s="427">
        <v>-1</v>
      </c>
      <c r="BZ62" s="427">
        <v>1</v>
      </c>
      <c r="CA62" s="421">
        <v>-1</v>
      </c>
      <c r="CB62" s="428">
        <v>-3</v>
      </c>
      <c r="CC62" s="427">
        <v>8</v>
      </c>
      <c r="CD62" s="421">
        <v>28</v>
      </c>
      <c r="CE62" s="429">
        <v>1</v>
      </c>
      <c r="CF62" s="428">
        <v>0</v>
      </c>
      <c r="CG62" s="427"/>
      <c r="CH62" s="421"/>
      <c r="CI62" s="429"/>
      <c r="CJ62" s="428"/>
      <c r="CK62" s="427"/>
      <c r="CL62" s="421"/>
      <c r="CM62" s="429"/>
      <c r="CN62" s="428"/>
      <c r="CO62" s="427"/>
      <c r="CP62" s="421"/>
      <c r="CQ62" s="429"/>
      <c r="CR62" s="428"/>
      <c r="DH62" s="433">
        <v>0</v>
      </c>
      <c r="DI62" s="434">
        <v>1.3245005011558499</v>
      </c>
      <c r="EL62" s="422"/>
      <c r="EM62" s="422"/>
      <c r="EN62" s="422"/>
      <c r="EO62" s="422"/>
      <c r="EP62" s="422"/>
      <c r="EQ62" s="422"/>
    </row>
    <row r="63" spans="1:184" ht="13" customHeight="1">
      <c r="A63" s="413" t="s">
        <v>17</v>
      </c>
      <c r="B63" s="413">
        <v>10456</v>
      </c>
      <c r="C63" s="413">
        <v>663886</v>
      </c>
      <c r="D63" s="413">
        <v>17988</v>
      </c>
      <c r="E63" s="413" t="s">
        <v>188</v>
      </c>
      <c r="F63" s="413" t="s">
        <v>188</v>
      </c>
      <c r="G63" s="414"/>
      <c r="H63" s="411" t="s">
        <v>671</v>
      </c>
      <c r="I63" s="411" t="s">
        <v>571</v>
      </c>
      <c r="J63" s="418">
        <v>28</v>
      </c>
      <c r="K63" s="418">
        <v>2</v>
      </c>
      <c r="L63" s="418" t="s">
        <v>837</v>
      </c>
      <c r="T63" s="418" t="s">
        <v>2543</v>
      </c>
      <c r="U63" s="418" t="s">
        <v>2543</v>
      </c>
      <c r="V63" s="418" t="s">
        <v>4586</v>
      </c>
      <c r="X63" s="418">
        <v>61</v>
      </c>
      <c r="Z63" s="421">
        <v>88</v>
      </c>
      <c r="AA63" s="421">
        <v>342</v>
      </c>
      <c r="AB63" s="421">
        <v>299</v>
      </c>
      <c r="AC63" s="421">
        <v>69</v>
      </c>
      <c r="AD63" s="421">
        <v>38</v>
      </c>
      <c r="AE63" s="421">
        <v>18</v>
      </c>
      <c r="AF63" s="421">
        <v>0</v>
      </c>
      <c r="AG63" s="421">
        <v>13</v>
      </c>
      <c r="AH63" s="421">
        <v>40</v>
      </c>
      <c r="AI63" s="421">
        <v>50</v>
      </c>
      <c r="AJ63" s="421">
        <v>0</v>
      </c>
      <c r="AK63" s="421">
        <v>1</v>
      </c>
      <c r="AL63" s="421">
        <v>37</v>
      </c>
      <c r="AM63" s="421">
        <v>1</v>
      </c>
      <c r="AN63" s="421">
        <v>116</v>
      </c>
      <c r="AO63" s="421">
        <v>2</v>
      </c>
      <c r="AP63" s="421">
        <v>4</v>
      </c>
      <c r="AQ63" s="421">
        <v>0</v>
      </c>
      <c r="AR63" s="421">
        <v>4</v>
      </c>
      <c r="AS63" s="422">
        <v>0.108187134</v>
      </c>
      <c r="AT63" s="422">
        <v>0.33918128600000003</v>
      </c>
      <c r="AU63" s="422">
        <v>0.42245989</v>
      </c>
      <c r="AV63" s="422">
        <v>0.24598929999999999</v>
      </c>
      <c r="AW63" s="422">
        <v>0.14438503</v>
      </c>
      <c r="AX63" s="422">
        <v>0.49197860999999998</v>
      </c>
      <c r="AY63" s="423">
        <v>107.9</v>
      </c>
      <c r="AZ63" s="422">
        <v>0.11790079000000001</v>
      </c>
      <c r="BA63" s="422">
        <v>0.37967914400000002</v>
      </c>
      <c r="BB63" s="422">
        <v>0.64145749799999996</v>
      </c>
      <c r="BC63" s="422">
        <v>0.37967914400000002</v>
      </c>
      <c r="BD63" s="424">
        <v>0.32183908</v>
      </c>
      <c r="BE63" s="424">
        <v>0.23076922999999999</v>
      </c>
      <c r="BF63" s="424">
        <v>0.31578947299999999</v>
      </c>
      <c r="BG63" s="424">
        <v>0.42140468199999997</v>
      </c>
      <c r="BH63" s="424">
        <v>0.73719415499999996</v>
      </c>
      <c r="BI63" s="424">
        <v>0.19063545200000001</v>
      </c>
      <c r="BJ63" s="424">
        <v>0.31932777148887198</v>
      </c>
      <c r="BK63" s="425">
        <v>122.79046543375</v>
      </c>
      <c r="BL63" s="425">
        <v>1.73870643770342</v>
      </c>
      <c r="BM63" s="425">
        <v>42.148866517301798</v>
      </c>
      <c r="BN63" s="425">
        <v>99.440768614132907</v>
      </c>
      <c r="BO63" s="425">
        <v>-0.353747268629936</v>
      </c>
      <c r="BP63" s="425">
        <v>-1.0276420004665801</v>
      </c>
      <c r="BQ63" s="425">
        <v>10.9544767600672</v>
      </c>
      <c r="BR63" s="425">
        <v>-1.2543374953603199</v>
      </c>
      <c r="BS63" s="426">
        <v>1.1207800657137501</v>
      </c>
      <c r="BT63" s="427"/>
      <c r="BU63" s="421"/>
      <c r="BV63" s="428"/>
      <c r="BW63" s="427">
        <v>69</v>
      </c>
      <c r="BX63" s="427">
        <v>586</v>
      </c>
      <c r="BY63" s="427">
        <v>-4</v>
      </c>
      <c r="BZ63" s="427">
        <v>0</v>
      </c>
      <c r="CA63" s="421">
        <v>3</v>
      </c>
      <c r="CB63" s="428">
        <v>-8</v>
      </c>
      <c r="CC63" s="427"/>
      <c r="CD63" s="421"/>
      <c r="CE63" s="429"/>
      <c r="CF63" s="428"/>
      <c r="CG63" s="427"/>
      <c r="CH63" s="421"/>
      <c r="CI63" s="429"/>
      <c r="CJ63" s="428"/>
      <c r="CK63" s="427"/>
      <c r="CL63" s="421"/>
      <c r="CM63" s="429"/>
      <c r="CN63" s="428"/>
      <c r="CO63" s="427"/>
      <c r="CP63" s="421"/>
      <c r="CQ63" s="429"/>
      <c r="CR63" s="428"/>
      <c r="DH63" s="433">
        <v>-4</v>
      </c>
      <c r="DI63" s="434">
        <v>0.83208823204040505</v>
      </c>
      <c r="EL63" s="422"/>
      <c r="EM63" s="422"/>
      <c r="EN63" s="422"/>
      <c r="EO63" s="422"/>
      <c r="EP63" s="422"/>
      <c r="EQ63" s="422"/>
    </row>
    <row r="64" spans="1:184" ht="13" customHeight="1">
      <c r="A64" s="413" t="s">
        <v>17</v>
      </c>
      <c r="B64" s="413">
        <v>12950</v>
      </c>
      <c r="C64" s="413">
        <v>691019</v>
      </c>
      <c r="D64" s="413">
        <v>33549</v>
      </c>
      <c r="E64" s="413" t="s">
        <v>164</v>
      </c>
      <c r="F64" s="413" t="s">
        <v>164</v>
      </c>
      <c r="G64" s="414"/>
      <c r="H64" s="411" t="s">
        <v>4461</v>
      </c>
      <c r="I64" s="411" t="s">
        <v>547</v>
      </c>
      <c r="J64" s="413">
        <v>23</v>
      </c>
      <c r="K64" s="418">
        <v>2</v>
      </c>
      <c r="L64" s="418" t="s">
        <v>46</v>
      </c>
      <c r="T64" s="418" t="s">
        <v>4581</v>
      </c>
      <c r="U64" s="418" t="s">
        <v>2543</v>
      </c>
      <c r="V64" s="418" t="s">
        <v>4585</v>
      </c>
      <c r="X64" s="418">
        <v>43</v>
      </c>
      <c r="Y64" s="419">
        <v>210</v>
      </c>
      <c r="Z64" s="421">
        <v>78</v>
      </c>
      <c r="AA64" s="421">
        <v>297</v>
      </c>
      <c r="AB64" s="421">
        <v>253</v>
      </c>
      <c r="AC64" s="421">
        <v>69</v>
      </c>
      <c r="AD64" s="421">
        <v>50</v>
      </c>
      <c r="AE64" s="421">
        <v>11</v>
      </c>
      <c r="AF64" s="421">
        <v>0</v>
      </c>
      <c r="AG64" s="421">
        <v>8</v>
      </c>
      <c r="AH64" s="421">
        <v>38</v>
      </c>
      <c r="AI64" s="421">
        <v>35</v>
      </c>
      <c r="AJ64" s="421">
        <v>3</v>
      </c>
      <c r="AK64" s="421">
        <v>1</v>
      </c>
      <c r="AL64" s="421">
        <v>37</v>
      </c>
      <c r="AM64" s="421">
        <v>0</v>
      </c>
      <c r="AN64" s="421">
        <v>77</v>
      </c>
      <c r="AO64" s="421">
        <v>5</v>
      </c>
      <c r="AP64" s="421">
        <v>1</v>
      </c>
      <c r="AQ64" s="421">
        <v>1</v>
      </c>
      <c r="AR64" s="421">
        <v>1</v>
      </c>
      <c r="AS64" s="466">
        <v>0.124579124</v>
      </c>
      <c r="AT64" s="466">
        <v>0.25925925900000002</v>
      </c>
      <c r="AU64" s="466">
        <v>0.42134831</v>
      </c>
      <c r="AV64" s="466">
        <v>0.24719100999999999</v>
      </c>
      <c r="AW64" s="466">
        <v>9.5505619999999999E-2</v>
      </c>
      <c r="AX64" s="466">
        <v>0.37640448999999998</v>
      </c>
      <c r="AY64" s="425">
        <v>113.7</v>
      </c>
      <c r="AZ64" s="466">
        <v>0.12</v>
      </c>
      <c r="BA64" s="466">
        <v>0.375</v>
      </c>
      <c r="BB64" s="466">
        <v>0.63</v>
      </c>
      <c r="BC64" s="466">
        <v>0.36931818100000002</v>
      </c>
      <c r="BD64" s="424">
        <v>0.36094674500000001</v>
      </c>
      <c r="BE64" s="424">
        <v>0.27272727200000002</v>
      </c>
      <c r="BF64" s="424">
        <v>0.375</v>
      </c>
      <c r="BG64" s="424">
        <v>0.411067193</v>
      </c>
      <c r="BH64" s="424">
        <v>0.78606719300000005</v>
      </c>
      <c r="BI64" s="424">
        <v>0.138339921</v>
      </c>
      <c r="BJ64" s="424">
        <v>0.34928306917080998</v>
      </c>
      <c r="BK64" s="425">
        <v>85.453115229736596</v>
      </c>
      <c r="BL64" s="425">
        <v>8.7332953827591506</v>
      </c>
      <c r="BM64" s="425">
        <v>43.8263291360946</v>
      </c>
      <c r="BN64" s="425">
        <v>124.89599243757699</v>
      </c>
      <c r="BO64" s="425">
        <v>0.52927920834652098</v>
      </c>
      <c r="BP64" s="425">
        <v>-1.2990287579596</v>
      </c>
      <c r="BQ64" s="425">
        <v>18.381958576212199</v>
      </c>
      <c r="BR64" s="425">
        <v>7.4152252877266998</v>
      </c>
      <c r="BS64" s="426">
        <v>1.8807044090044001</v>
      </c>
      <c r="BT64" s="427"/>
      <c r="BU64" s="421"/>
      <c r="BV64" s="428"/>
      <c r="BW64" s="427">
        <v>61</v>
      </c>
      <c r="BX64" s="427">
        <v>501.1</v>
      </c>
      <c r="BY64" s="427">
        <v>-4</v>
      </c>
      <c r="BZ64" s="427">
        <v>-1</v>
      </c>
      <c r="CA64" s="421">
        <v>-2</v>
      </c>
      <c r="CB64" s="428">
        <v>0</v>
      </c>
      <c r="CC64" s="427"/>
      <c r="CD64" s="421"/>
      <c r="CE64" s="429"/>
      <c r="CF64" s="428"/>
      <c r="CG64" s="427"/>
      <c r="CH64" s="421"/>
      <c r="CI64" s="429"/>
      <c r="CJ64" s="428"/>
      <c r="CK64" s="427"/>
      <c r="CL64" s="421"/>
      <c r="CM64" s="429"/>
      <c r="CN64" s="428"/>
      <c r="CO64" s="427"/>
      <c r="CP64" s="421"/>
      <c r="CQ64" s="429"/>
      <c r="CR64" s="428"/>
      <c r="CS64" s="427">
        <v>1</v>
      </c>
      <c r="CT64" s="421">
        <v>1</v>
      </c>
      <c r="CU64" s="429">
        <v>0</v>
      </c>
      <c r="CV64" s="429">
        <v>0</v>
      </c>
      <c r="DH64" s="433">
        <v>-4</v>
      </c>
      <c r="DI64" s="434">
        <v>0.74509778618812506</v>
      </c>
    </row>
    <row r="65" spans="1:269" ht="13" customHeight="1">
      <c r="A65" s="413" t="s">
        <v>17</v>
      </c>
      <c r="B65" s="413">
        <v>8658</v>
      </c>
      <c r="C65" s="413">
        <v>518692</v>
      </c>
      <c r="D65" s="413">
        <v>5361</v>
      </c>
      <c r="E65" s="413" t="s">
        <v>15</v>
      </c>
      <c r="F65" s="413" t="s">
        <v>15</v>
      </c>
      <c r="G65" s="414"/>
      <c r="H65" s="415" t="s">
        <v>633</v>
      </c>
      <c r="I65" s="416" t="s">
        <v>622</v>
      </c>
      <c r="J65" s="417">
        <v>35</v>
      </c>
      <c r="K65" s="418">
        <v>3</v>
      </c>
      <c r="L65" s="418" t="s">
        <v>46</v>
      </c>
      <c r="T65" s="418" t="s">
        <v>4584</v>
      </c>
      <c r="U65" s="418" t="s">
        <v>2543</v>
      </c>
      <c r="V65" s="418" t="s">
        <v>4586</v>
      </c>
      <c r="W65" s="418" t="s">
        <v>2709</v>
      </c>
      <c r="Z65" s="421">
        <v>147</v>
      </c>
      <c r="AA65" s="421">
        <v>627</v>
      </c>
      <c r="AB65" s="421">
        <v>556</v>
      </c>
      <c r="AC65" s="421">
        <v>164</v>
      </c>
      <c r="AD65" s="421">
        <v>99</v>
      </c>
      <c r="AE65" s="421">
        <v>39</v>
      </c>
      <c r="AF65" s="421">
        <v>2</v>
      </c>
      <c r="AG65" s="421">
        <v>24</v>
      </c>
      <c r="AH65" s="421">
        <v>81</v>
      </c>
      <c r="AI65" s="421">
        <v>90</v>
      </c>
      <c r="AJ65" s="421">
        <v>6</v>
      </c>
      <c r="AK65" s="421">
        <v>2</v>
      </c>
      <c r="AL65" s="421">
        <v>60</v>
      </c>
      <c r="AM65" s="421">
        <v>7</v>
      </c>
      <c r="AN65" s="421">
        <v>128</v>
      </c>
      <c r="AO65" s="421">
        <v>6</v>
      </c>
      <c r="AP65" s="421">
        <v>5</v>
      </c>
      <c r="AQ65" s="421">
        <v>0</v>
      </c>
      <c r="AR65" s="421">
        <v>13</v>
      </c>
      <c r="AS65" s="422">
        <v>9.5693779000000007E-2</v>
      </c>
      <c r="AT65" s="422">
        <v>0.20414673</v>
      </c>
      <c r="AU65" s="422">
        <v>0.43418013999999999</v>
      </c>
      <c r="AV65" s="422">
        <v>0.25173210000000001</v>
      </c>
      <c r="AW65" s="422">
        <v>0.10392609999999999</v>
      </c>
      <c r="AX65" s="422">
        <v>0.45727483000000002</v>
      </c>
      <c r="AY65" s="423">
        <v>114.1</v>
      </c>
      <c r="AZ65" s="422">
        <v>0.13428451999999999</v>
      </c>
      <c r="BA65" s="422">
        <v>0.40877598100000001</v>
      </c>
      <c r="BB65" s="422">
        <v>0.683267442</v>
      </c>
      <c r="BC65" s="422">
        <v>0.367205542</v>
      </c>
      <c r="BD65" s="424">
        <v>0.34229828800000001</v>
      </c>
      <c r="BE65" s="424">
        <v>0.29496402799999999</v>
      </c>
      <c r="BF65" s="424">
        <v>0.36682615600000001</v>
      </c>
      <c r="BG65" s="424">
        <v>0.50179856099999998</v>
      </c>
      <c r="BH65" s="424">
        <v>0.86862471699999999</v>
      </c>
      <c r="BI65" s="424">
        <v>0.20683453299999999</v>
      </c>
      <c r="BJ65" s="424">
        <v>0.36973044064737098</v>
      </c>
      <c r="BK65" s="425">
        <v>133.22447796773</v>
      </c>
      <c r="BL65" s="425">
        <v>28.846090118124</v>
      </c>
      <c r="BM65" s="425">
        <v>102.931383597387</v>
      </c>
      <c r="BN65" s="425">
        <v>139.355005346985</v>
      </c>
      <c r="BO65" s="425">
        <v>1.6385044040032799</v>
      </c>
      <c r="BP65" s="425">
        <v>-1.6722844783216699</v>
      </c>
      <c r="BQ65" s="425">
        <v>38.049610464324097</v>
      </c>
      <c r="BR65" s="425">
        <v>27.575485774039201</v>
      </c>
      <c r="BS65" s="426">
        <v>3.8929513340193802</v>
      </c>
      <c r="BT65" s="427"/>
      <c r="BU65" s="421"/>
      <c r="BV65" s="428"/>
      <c r="BW65" s="427"/>
      <c r="BX65" s="427"/>
      <c r="BY65" s="427"/>
      <c r="BZ65" s="427"/>
      <c r="CA65" s="421"/>
      <c r="CB65" s="428"/>
      <c r="CC65" s="427">
        <v>146</v>
      </c>
      <c r="CD65" s="421">
        <v>1239</v>
      </c>
      <c r="CE65" s="429">
        <v>-7</v>
      </c>
      <c r="CF65" s="428">
        <v>-1</v>
      </c>
      <c r="CG65" s="427"/>
      <c r="CH65" s="421"/>
      <c r="CI65" s="429"/>
      <c r="CJ65" s="428"/>
      <c r="CK65" s="427"/>
      <c r="CL65" s="421"/>
      <c r="CM65" s="429"/>
      <c r="CN65" s="428"/>
      <c r="CO65" s="427"/>
      <c r="CP65" s="421"/>
      <c r="CQ65" s="429"/>
      <c r="CR65" s="428"/>
      <c r="DH65" s="433">
        <v>-7</v>
      </c>
      <c r="DI65" s="434">
        <v>-10.3832063525915</v>
      </c>
      <c r="EL65" s="422"/>
      <c r="EM65" s="422"/>
      <c r="EN65" s="422"/>
      <c r="EO65" s="422"/>
      <c r="EP65" s="422"/>
      <c r="EQ65" s="422"/>
    </row>
    <row r="66" spans="1:269" ht="13" customHeight="1">
      <c r="A66" s="413" t="s">
        <v>17</v>
      </c>
      <c r="B66" s="413">
        <v>12544</v>
      </c>
      <c r="C66" s="413">
        <v>669477</v>
      </c>
      <c r="D66" s="413">
        <v>27577</v>
      </c>
      <c r="E66" s="413" t="s">
        <v>2175</v>
      </c>
      <c r="F66" s="413" t="s">
        <v>2175</v>
      </c>
      <c r="G66" s="414"/>
      <c r="H66" s="411" t="s">
        <v>3544</v>
      </c>
      <c r="I66" s="411" t="s">
        <v>209</v>
      </c>
      <c r="J66" s="413">
        <v>26</v>
      </c>
      <c r="K66" s="418">
        <v>4</v>
      </c>
      <c r="L66" s="418" t="s">
        <v>837</v>
      </c>
      <c r="T66" s="418" t="s">
        <v>4577</v>
      </c>
      <c r="U66" s="418" t="s">
        <v>2543</v>
      </c>
      <c r="V66" s="418" t="s">
        <v>4585</v>
      </c>
      <c r="Z66" s="421">
        <v>95</v>
      </c>
      <c r="AA66" s="421">
        <v>348</v>
      </c>
      <c r="AB66" s="421">
        <v>312</v>
      </c>
      <c r="AC66" s="421">
        <v>74</v>
      </c>
      <c r="AD66" s="421">
        <v>47</v>
      </c>
      <c r="AE66" s="421">
        <v>15</v>
      </c>
      <c r="AF66" s="421">
        <v>0</v>
      </c>
      <c r="AG66" s="421">
        <v>12</v>
      </c>
      <c r="AH66" s="421">
        <v>34</v>
      </c>
      <c r="AI66" s="421">
        <v>40</v>
      </c>
      <c r="AJ66" s="421">
        <v>0</v>
      </c>
      <c r="AK66" s="421">
        <v>0</v>
      </c>
      <c r="AL66" s="421">
        <v>27</v>
      </c>
      <c r="AM66" s="421">
        <v>1</v>
      </c>
      <c r="AN66" s="421">
        <v>83</v>
      </c>
      <c r="AO66" s="421">
        <v>5</v>
      </c>
      <c r="AP66" s="421">
        <v>3</v>
      </c>
      <c r="AQ66" s="421">
        <v>1</v>
      </c>
      <c r="AR66" s="421">
        <v>6</v>
      </c>
      <c r="AS66" s="422">
        <v>7.7586206000000005E-2</v>
      </c>
      <c r="AT66" s="422">
        <v>0.23850574699999999</v>
      </c>
      <c r="AU66" s="422">
        <v>0.48497854000000001</v>
      </c>
      <c r="AV66" s="422">
        <v>0.24034335000000001</v>
      </c>
      <c r="AW66" s="422">
        <v>9.0128760000000002E-2</v>
      </c>
      <c r="AX66" s="422">
        <v>0.43776823999999998</v>
      </c>
      <c r="AY66" s="423">
        <v>111.6</v>
      </c>
      <c r="AZ66" s="422">
        <v>0.12462462000000001</v>
      </c>
      <c r="BA66" s="422">
        <v>0.31896551699999998</v>
      </c>
      <c r="BB66" s="422">
        <v>0.51330641399999999</v>
      </c>
      <c r="BC66" s="422">
        <v>0.426724137</v>
      </c>
      <c r="BD66" s="424">
        <v>0.281818181</v>
      </c>
      <c r="BE66" s="424">
        <v>0.23717948699999999</v>
      </c>
      <c r="BF66" s="424">
        <v>0.30547550400000001</v>
      </c>
      <c r="BG66" s="424">
        <v>0.40064102499999998</v>
      </c>
      <c r="BH66" s="424">
        <v>0.70611652899999999</v>
      </c>
      <c r="BI66" s="424">
        <v>0.16346153799999999</v>
      </c>
      <c r="BJ66" s="424">
        <v>0.307200004082883</v>
      </c>
      <c r="BK66" s="425">
        <v>105.287437992051</v>
      </c>
      <c r="BL66" s="425">
        <v>-1.6574391008956799</v>
      </c>
      <c r="BM66" s="425">
        <v>39.4616711555378</v>
      </c>
      <c r="BN66" s="425">
        <v>98.406343451526695</v>
      </c>
      <c r="BO66" s="425">
        <v>0.147791028135971</v>
      </c>
      <c r="BP66" s="425">
        <v>-1.28817335702478</v>
      </c>
      <c r="BQ66" s="425">
        <v>7.03949765687375</v>
      </c>
      <c r="BR66" s="425">
        <v>-1.94552722327844</v>
      </c>
      <c r="BS66" s="426">
        <v>0.72022870825045004</v>
      </c>
      <c r="BT66" s="427"/>
      <c r="BU66" s="421"/>
      <c r="BV66" s="428"/>
      <c r="BW66" s="427"/>
      <c r="BX66" s="427"/>
      <c r="BY66" s="427"/>
      <c r="BZ66" s="427"/>
      <c r="CA66" s="421"/>
      <c r="CB66" s="428"/>
      <c r="CC66" s="427">
        <v>18</v>
      </c>
      <c r="CD66" s="421">
        <v>120</v>
      </c>
      <c r="CE66" s="429">
        <v>2</v>
      </c>
      <c r="CF66" s="428">
        <v>0</v>
      </c>
      <c r="CG66" s="427">
        <v>53</v>
      </c>
      <c r="CH66" s="421">
        <v>431</v>
      </c>
      <c r="CI66" s="429">
        <v>-4</v>
      </c>
      <c r="CJ66" s="428">
        <v>-3</v>
      </c>
      <c r="CK66" s="427">
        <v>26</v>
      </c>
      <c r="CL66" s="421">
        <v>201.1</v>
      </c>
      <c r="CM66" s="429">
        <v>-3</v>
      </c>
      <c r="CN66" s="428">
        <v>-1</v>
      </c>
      <c r="CO66" s="427">
        <v>1</v>
      </c>
      <c r="CP66" s="421">
        <v>9</v>
      </c>
      <c r="CQ66" s="429">
        <v>0</v>
      </c>
      <c r="CR66" s="428">
        <v>0</v>
      </c>
      <c r="DH66" s="433">
        <v>-5</v>
      </c>
      <c r="DI66" s="434">
        <v>-2.5912928278557898</v>
      </c>
      <c r="EL66" s="422"/>
      <c r="EM66" s="422"/>
      <c r="EN66" s="422"/>
      <c r="EO66" s="422"/>
      <c r="EP66" s="422"/>
      <c r="EQ66" s="422"/>
    </row>
    <row r="67" spans="1:269" ht="13" customHeight="1">
      <c r="A67" s="413" t="s">
        <v>17</v>
      </c>
      <c r="B67" s="413">
        <v>9105</v>
      </c>
      <c r="C67" s="413">
        <v>571448</v>
      </c>
      <c r="D67" s="413">
        <v>9777</v>
      </c>
      <c r="E67" s="413" t="s">
        <v>276</v>
      </c>
      <c r="F67" s="413" t="s">
        <v>276</v>
      </c>
      <c r="G67" s="414"/>
      <c r="H67" s="415" t="s">
        <v>67</v>
      </c>
      <c r="I67" s="416" t="s">
        <v>466</v>
      </c>
      <c r="J67" s="417">
        <v>34</v>
      </c>
      <c r="K67" s="418">
        <v>5</v>
      </c>
      <c r="L67" s="418" t="s">
        <v>837</v>
      </c>
      <c r="T67" s="418" t="s">
        <v>4577</v>
      </c>
      <c r="U67" s="418" t="s">
        <v>2543</v>
      </c>
      <c r="V67" s="418" t="s">
        <v>4585</v>
      </c>
      <c r="Z67" s="421">
        <v>107</v>
      </c>
      <c r="AA67" s="421">
        <v>436</v>
      </c>
      <c r="AB67" s="421">
        <v>401</v>
      </c>
      <c r="AC67" s="421">
        <v>95</v>
      </c>
      <c r="AD67" s="421">
        <v>64</v>
      </c>
      <c r="AE67" s="421">
        <v>18</v>
      </c>
      <c r="AF67" s="421">
        <v>1</v>
      </c>
      <c r="AG67" s="421">
        <v>12</v>
      </c>
      <c r="AH67" s="421">
        <v>48</v>
      </c>
      <c r="AI67" s="421">
        <v>52</v>
      </c>
      <c r="AJ67" s="421">
        <v>3</v>
      </c>
      <c r="AK67" s="421">
        <v>0</v>
      </c>
      <c r="AL67" s="421">
        <v>28</v>
      </c>
      <c r="AM67" s="421">
        <v>4</v>
      </c>
      <c r="AN67" s="421">
        <v>49</v>
      </c>
      <c r="AO67" s="421">
        <v>3</v>
      </c>
      <c r="AP67" s="421">
        <v>4</v>
      </c>
      <c r="AQ67" s="421">
        <v>0</v>
      </c>
      <c r="AR67" s="421">
        <v>10</v>
      </c>
      <c r="AS67" s="422">
        <v>6.4220183E-2</v>
      </c>
      <c r="AT67" s="422">
        <v>0.112385321</v>
      </c>
      <c r="AU67" s="422">
        <v>0.44662921</v>
      </c>
      <c r="AV67" s="422">
        <v>0.23595505999999999</v>
      </c>
      <c r="AW67" s="422">
        <v>3.9325840000000001E-2</v>
      </c>
      <c r="AX67" s="422">
        <v>0.32584269999999999</v>
      </c>
      <c r="AY67" s="423">
        <v>108.3</v>
      </c>
      <c r="AZ67" s="422">
        <v>8.0025200000000005E-2</v>
      </c>
      <c r="BA67" s="422">
        <v>0.35955056099999999</v>
      </c>
      <c r="BB67" s="422">
        <v>0.63907592199999996</v>
      </c>
      <c r="BC67" s="422">
        <v>0.44662921300000002</v>
      </c>
      <c r="BD67" s="424">
        <v>0.24127906900000001</v>
      </c>
      <c r="BE67" s="424">
        <v>0.23690773000000001</v>
      </c>
      <c r="BF67" s="424">
        <v>0.28899082500000001</v>
      </c>
      <c r="BG67" s="424">
        <v>0.37655860299999999</v>
      </c>
      <c r="BH67" s="424">
        <v>0.66554942800000005</v>
      </c>
      <c r="BI67" s="424">
        <v>0.13965087300000001</v>
      </c>
      <c r="BJ67" s="424">
        <v>0.28658512662406299</v>
      </c>
      <c r="BK67" s="425">
        <v>89.950717529179798</v>
      </c>
      <c r="BL67" s="425">
        <v>-9.3741066851261294</v>
      </c>
      <c r="BM67" s="425">
        <v>42.142939498221502</v>
      </c>
      <c r="BN67" s="425">
        <v>84.040006787323605</v>
      </c>
      <c r="BO67" s="425">
        <v>1.0729063919500801</v>
      </c>
      <c r="BP67" s="425">
        <v>-1.66760695073753</v>
      </c>
      <c r="BQ67" s="425">
        <v>8.3330145157334101</v>
      </c>
      <c r="BR67" s="425">
        <v>-9.9155269073861891</v>
      </c>
      <c r="BS67" s="426">
        <v>0.85257167102521203</v>
      </c>
      <c r="BT67" s="427"/>
      <c r="BU67" s="421"/>
      <c r="BV67" s="428"/>
      <c r="BW67" s="427"/>
      <c r="BX67" s="427"/>
      <c r="BY67" s="427"/>
      <c r="BZ67" s="427"/>
      <c r="CA67" s="421"/>
      <c r="CB67" s="428"/>
      <c r="CC67" s="427"/>
      <c r="CD67" s="421"/>
      <c r="CE67" s="429"/>
      <c r="CF67" s="428"/>
      <c r="CG67" s="427"/>
      <c r="CH67" s="421"/>
      <c r="CI67" s="429"/>
      <c r="CJ67" s="428"/>
      <c r="CK67" s="427">
        <v>103</v>
      </c>
      <c r="CL67" s="421">
        <v>880.2</v>
      </c>
      <c r="CM67" s="429">
        <v>6</v>
      </c>
      <c r="CN67" s="428">
        <v>3</v>
      </c>
      <c r="CO67" s="427"/>
      <c r="CP67" s="421"/>
      <c r="CQ67" s="429"/>
      <c r="CR67" s="428"/>
      <c r="DH67" s="433">
        <v>6</v>
      </c>
      <c r="DI67" s="434">
        <v>3.74487900733947</v>
      </c>
      <c r="EL67" s="422"/>
      <c r="EM67" s="422"/>
      <c r="EN67" s="422"/>
      <c r="EO67" s="422"/>
      <c r="EP67" s="422"/>
      <c r="EQ67" s="422"/>
    </row>
    <row r="68" spans="1:269" ht="13" customHeight="1">
      <c r="A68" s="413" t="s">
        <v>17</v>
      </c>
      <c r="B68" s="413">
        <v>11391</v>
      </c>
      <c r="C68" s="413">
        <v>669357</v>
      </c>
      <c r="D68" s="413">
        <v>22263</v>
      </c>
      <c r="E68" s="413" t="s">
        <v>276</v>
      </c>
      <c r="F68" s="413" t="s">
        <v>276</v>
      </c>
      <c r="G68" s="414"/>
      <c r="H68" s="411" t="s">
        <v>2997</v>
      </c>
      <c r="I68" s="411" t="s">
        <v>466</v>
      </c>
      <c r="J68" s="413">
        <v>25</v>
      </c>
      <c r="K68" s="418">
        <v>5</v>
      </c>
      <c r="L68" s="418" t="s">
        <v>46</v>
      </c>
      <c r="T68" s="418" t="s">
        <v>4584</v>
      </c>
      <c r="U68" s="418" t="s">
        <v>2543</v>
      </c>
      <c r="V68" s="418" t="s">
        <v>4585</v>
      </c>
      <c r="Z68" s="421">
        <v>111</v>
      </c>
      <c r="AA68" s="421">
        <v>402</v>
      </c>
      <c r="AB68" s="421">
        <v>351</v>
      </c>
      <c r="AC68" s="421">
        <v>72</v>
      </c>
      <c r="AD68" s="421">
        <v>43</v>
      </c>
      <c r="AE68" s="421">
        <v>14</v>
      </c>
      <c r="AF68" s="421">
        <v>1</v>
      </c>
      <c r="AG68" s="421">
        <v>14</v>
      </c>
      <c r="AH68" s="421">
        <v>48</v>
      </c>
      <c r="AI68" s="421">
        <v>46</v>
      </c>
      <c r="AJ68" s="421">
        <v>1</v>
      </c>
      <c r="AK68" s="421">
        <v>1</v>
      </c>
      <c r="AL68" s="421">
        <v>47</v>
      </c>
      <c r="AM68" s="421">
        <v>2</v>
      </c>
      <c r="AN68" s="421">
        <v>136</v>
      </c>
      <c r="AO68" s="421">
        <v>0</v>
      </c>
      <c r="AP68" s="421">
        <v>4</v>
      </c>
      <c r="AQ68" s="421">
        <v>0</v>
      </c>
      <c r="AR68" s="421">
        <v>1</v>
      </c>
      <c r="AS68" s="422">
        <v>0.116915422</v>
      </c>
      <c r="AT68" s="422">
        <v>0.33830845700000001</v>
      </c>
      <c r="AU68" s="422">
        <v>0.42009131999999999</v>
      </c>
      <c r="AV68" s="422">
        <v>0.27397260000000001</v>
      </c>
      <c r="AW68" s="422">
        <v>9.1324199999999994E-2</v>
      </c>
      <c r="AX68" s="422">
        <v>0.41095890000000002</v>
      </c>
      <c r="AY68" s="423">
        <v>111.6</v>
      </c>
      <c r="AZ68" s="422">
        <v>0.14501511</v>
      </c>
      <c r="BA68" s="422">
        <v>0.28110598999999997</v>
      </c>
      <c r="BB68" s="422">
        <v>0.41719687</v>
      </c>
      <c r="BC68" s="422">
        <v>0.50691244199999996</v>
      </c>
      <c r="BD68" s="424">
        <v>0.28292682899999999</v>
      </c>
      <c r="BE68" s="424">
        <v>0.20512820500000001</v>
      </c>
      <c r="BF68" s="424">
        <v>0.2960199</v>
      </c>
      <c r="BG68" s="424">
        <v>0.37037037</v>
      </c>
      <c r="BH68" s="424">
        <v>0.66639026999999995</v>
      </c>
      <c r="BI68" s="424">
        <v>0.165242165</v>
      </c>
      <c r="BJ68" s="424">
        <v>0.291739953160285</v>
      </c>
      <c r="BK68" s="425">
        <v>106.434360119074</v>
      </c>
      <c r="BL68" s="425">
        <v>-6.9606193872881503</v>
      </c>
      <c r="BM68" s="425">
        <v>40.539042460660802</v>
      </c>
      <c r="BN68" s="425">
        <v>87.571011909437402</v>
      </c>
      <c r="BO68" s="425">
        <v>-0.81102880859798898</v>
      </c>
      <c r="BP68" s="425">
        <v>-2.10498281568288</v>
      </c>
      <c r="BQ68" s="425">
        <v>-1.8361882814918999</v>
      </c>
      <c r="BR68" s="425">
        <v>-8.0272373753381299</v>
      </c>
      <c r="BS68" s="426">
        <v>-0.18786504073798299</v>
      </c>
      <c r="BT68" s="427"/>
      <c r="BU68" s="421"/>
      <c r="BV68" s="428"/>
      <c r="BW68" s="427"/>
      <c r="BX68" s="427"/>
      <c r="BY68" s="427"/>
      <c r="BZ68" s="427"/>
      <c r="CA68" s="421"/>
      <c r="CB68" s="428"/>
      <c r="CC68" s="427">
        <v>7</v>
      </c>
      <c r="CD68" s="421">
        <v>41</v>
      </c>
      <c r="CE68" s="429">
        <v>0</v>
      </c>
      <c r="CF68" s="428">
        <v>0</v>
      </c>
      <c r="CG68" s="427">
        <v>28</v>
      </c>
      <c r="CH68" s="421">
        <v>215</v>
      </c>
      <c r="CI68" s="429">
        <v>-1</v>
      </c>
      <c r="CJ68" s="428">
        <v>1</v>
      </c>
      <c r="CK68" s="427">
        <v>54</v>
      </c>
      <c r="CL68" s="421">
        <v>410.1</v>
      </c>
      <c r="CM68" s="429">
        <v>-3</v>
      </c>
      <c r="CN68" s="428">
        <v>-9</v>
      </c>
      <c r="CO68" s="427"/>
      <c r="CP68" s="421"/>
      <c r="CQ68" s="429"/>
      <c r="CR68" s="428"/>
      <c r="DH68" s="433">
        <v>-4</v>
      </c>
      <c r="DI68" s="434">
        <v>-7.1815937757492003</v>
      </c>
      <c r="EL68" s="422"/>
      <c r="EM68" s="422"/>
      <c r="EN68" s="422"/>
      <c r="EO68" s="422"/>
      <c r="EP68" s="422"/>
      <c r="EQ68" s="422"/>
    </row>
    <row r="69" spans="1:269" ht="13" customHeight="1">
      <c r="A69" s="413" t="s">
        <v>17</v>
      </c>
      <c r="B69" s="413">
        <v>12372</v>
      </c>
      <c r="C69" s="413">
        <v>691723</v>
      </c>
      <c r="D69" s="413">
        <v>28312</v>
      </c>
      <c r="E69" s="413" t="s">
        <v>17</v>
      </c>
      <c r="F69" s="413" t="s">
        <v>17</v>
      </c>
      <c r="G69" s="414"/>
      <c r="H69" s="411" t="s">
        <v>4104</v>
      </c>
      <c r="I69" s="411" t="s">
        <v>4103</v>
      </c>
      <c r="J69" s="413">
        <v>23</v>
      </c>
      <c r="K69" s="418">
        <v>5</v>
      </c>
      <c r="L69" s="418" t="s">
        <v>837</v>
      </c>
      <c r="T69" s="418" t="s">
        <v>2543</v>
      </c>
      <c r="U69" s="418" t="s">
        <v>2543</v>
      </c>
      <c r="V69" s="418" t="s">
        <v>4586</v>
      </c>
      <c r="Z69" s="421">
        <v>85</v>
      </c>
      <c r="AA69" s="421">
        <v>294</v>
      </c>
      <c r="AB69" s="421">
        <v>263</v>
      </c>
      <c r="AC69" s="421">
        <v>57</v>
      </c>
      <c r="AD69" s="421">
        <v>34</v>
      </c>
      <c r="AE69" s="421">
        <v>12</v>
      </c>
      <c r="AF69" s="421">
        <v>0</v>
      </c>
      <c r="AG69" s="421">
        <v>11</v>
      </c>
      <c r="AH69" s="421">
        <v>30</v>
      </c>
      <c r="AI69" s="421">
        <v>28</v>
      </c>
      <c r="AJ69" s="421">
        <v>3</v>
      </c>
      <c r="AK69" s="421">
        <v>0</v>
      </c>
      <c r="AL69" s="421">
        <v>27</v>
      </c>
      <c r="AM69" s="421">
        <v>0</v>
      </c>
      <c r="AN69" s="421">
        <v>84</v>
      </c>
      <c r="AO69" s="421">
        <v>4</v>
      </c>
      <c r="AP69" s="421">
        <v>0</v>
      </c>
      <c r="AQ69" s="421">
        <v>0</v>
      </c>
      <c r="AR69" s="421">
        <v>2</v>
      </c>
      <c r="AS69" s="422">
        <v>9.1836734000000003E-2</v>
      </c>
      <c r="AT69" s="422">
        <v>0.28571428500000001</v>
      </c>
      <c r="AU69" s="422">
        <v>0.48044692999999999</v>
      </c>
      <c r="AV69" s="422">
        <v>0.23463687</v>
      </c>
      <c r="AW69" s="422">
        <v>0.10055865999999999</v>
      </c>
      <c r="AX69" s="422">
        <v>0.35754190000000002</v>
      </c>
      <c r="AY69" s="423">
        <v>109.8</v>
      </c>
      <c r="AZ69" s="422">
        <v>0.12886143</v>
      </c>
      <c r="BA69" s="422">
        <v>0.351955307</v>
      </c>
      <c r="BB69" s="422">
        <v>0.57504918400000005</v>
      </c>
      <c r="BC69" s="422">
        <v>0.508379888</v>
      </c>
      <c r="BD69" s="424">
        <v>0.273809523</v>
      </c>
      <c r="BE69" s="424">
        <v>0.21673003800000001</v>
      </c>
      <c r="BF69" s="424">
        <v>0.29931972699999998</v>
      </c>
      <c r="BG69" s="424">
        <v>0.387832699</v>
      </c>
      <c r="BH69" s="424">
        <v>0.68715242600000004</v>
      </c>
      <c r="BI69" s="424">
        <v>0.17110266099999999</v>
      </c>
      <c r="BJ69" s="424">
        <v>0.302707313680324</v>
      </c>
      <c r="BK69" s="425">
        <v>105.69078904235801</v>
      </c>
      <c r="BL69" s="425">
        <v>-2.4726664610898301</v>
      </c>
      <c r="BM69" s="425">
        <v>32.265892203828102</v>
      </c>
      <c r="BN69" s="425">
        <v>94.510983971386295</v>
      </c>
      <c r="BO69" s="425">
        <v>-1.2657538169802101</v>
      </c>
      <c r="BP69" s="425">
        <v>0.86183978337794498</v>
      </c>
      <c r="BQ69" s="425">
        <v>2.1966719440424498</v>
      </c>
      <c r="BR69" s="425">
        <v>-1.0400535381159</v>
      </c>
      <c r="BS69" s="426">
        <v>0.22474703080025099</v>
      </c>
      <c r="BT69" s="427"/>
      <c r="BU69" s="421"/>
      <c r="BV69" s="428"/>
      <c r="BW69" s="427"/>
      <c r="BX69" s="427"/>
      <c r="BY69" s="427"/>
      <c r="BZ69" s="427"/>
      <c r="CA69" s="421"/>
      <c r="CB69" s="428"/>
      <c r="CC69" s="427">
        <v>70</v>
      </c>
      <c r="CD69" s="421">
        <v>586.1</v>
      </c>
      <c r="CE69" s="429">
        <v>0</v>
      </c>
      <c r="CF69" s="428">
        <v>-2</v>
      </c>
      <c r="CG69" s="427"/>
      <c r="CH69" s="421"/>
      <c r="CI69" s="429"/>
      <c r="CJ69" s="428"/>
      <c r="CK69" s="427">
        <v>3</v>
      </c>
      <c r="CL69" s="421">
        <v>19</v>
      </c>
      <c r="CM69" s="429">
        <v>-2</v>
      </c>
      <c r="CN69" s="428">
        <v>0</v>
      </c>
      <c r="CO69" s="427"/>
      <c r="CP69" s="421"/>
      <c r="CQ69" s="429"/>
      <c r="CR69" s="428"/>
      <c r="DH69" s="433">
        <v>-2</v>
      </c>
      <c r="DI69" s="434">
        <v>-6.8816611766815097</v>
      </c>
      <c r="EL69" s="422"/>
      <c r="EM69" s="422"/>
      <c r="EN69" s="422"/>
      <c r="EO69" s="422"/>
      <c r="EP69" s="422"/>
      <c r="EQ69" s="422"/>
    </row>
    <row r="70" spans="1:269" ht="13" customHeight="1">
      <c r="A70" s="413" t="s">
        <v>17</v>
      </c>
      <c r="B70" s="413">
        <v>12993</v>
      </c>
      <c r="C70" s="413">
        <v>688363</v>
      </c>
      <c r="D70" s="413">
        <v>31363</v>
      </c>
      <c r="E70" s="413" t="s">
        <v>686</v>
      </c>
      <c r="F70" s="413" t="s">
        <v>686</v>
      </c>
      <c r="G70" s="414"/>
      <c r="H70" s="411" t="s">
        <v>4088</v>
      </c>
      <c r="I70" s="411" t="s">
        <v>3101</v>
      </c>
      <c r="J70" s="413">
        <v>24</v>
      </c>
      <c r="K70" s="418">
        <v>5</v>
      </c>
      <c r="L70" s="418" t="s">
        <v>46</v>
      </c>
      <c r="T70" s="418" t="s">
        <v>4581</v>
      </c>
      <c r="U70" s="418" t="s">
        <v>4577</v>
      </c>
      <c r="V70" s="418" t="s">
        <v>4585</v>
      </c>
      <c r="X70" s="418">
        <v>18</v>
      </c>
      <c r="Z70" s="421">
        <v>62</v>
      </c>
      <c r="AA70" s="421">
        <v>184</v>
      </c>
      <c r="AB70" s="421">
        <v>161</v>
      </c>
      <c r="AC70" s="421">
        <v>36</v>
      </c>
      <c r="AD70" s="421">
        <v>22</v>
      </c>
      <c r="AE70" s="421">
        <v>9</v>
      </c>
      <c r="AF70" s="421">
        <v>1</v>
      </c>
      <c r="AG70" s="421">
        <v>4</v>
      </c>
      <c r="AH70" s="421">
        <v>18</v>
      </c>
      <c r="AI70" s="421">
        <v>11</v>
      </c>
      <c r="AJ70" s="421">
        <v>2</v>
      </c>
      <c r="AK70" s="421">
        <v>0</v>
      </c>
      <c r="AL70" s="421">
        <v>21</v>
      </c>
      <c r="AM70" s="421">
        <v>0</v>
      </c>
      <c r="AN70" s="421">
        <v>36</v>
      </c>
      <c r="AO70" s="421">
        <v>0</v>
      </c>
      <c r="AP70" s="421">
        <v>1</v>
      </c>
      <c r="AQ70" s="421">
        <v>1</v>
      </c>
      <c r="AR70" s="421">
        <v>1</v>
      </c>
      <c r="AS70" s="422">
        <v>0.114130434</v>
      </c>
      <c r="AT70" s="422">
        <v>0.19565217300000001</v>
      </c>
      <c r="AU70" s="422">
        <v>0.35433070999999999</v>
      </c>
      <c r="AV70" s="422">
        <v>0.24409449</v>
      </c>
      <c r="AW70" s="422">
        <v>5.5118109999999998E-2</v>
      </c>
      <c r="AX70" s="422">
        <v>0.35433070999999999</v>
      </c>
      <c r="AY70" s="425">
        <v>111.1</v>
      </c>
      <c r="AZ70" s="422">
        <v>0.11306902000000001</v>
      </c>
      <c r="BA70" s="422">
        <v>0.373015873</v>
      </c>
      <c r="BB70" s="422">
        <v>0.63296272600000003</v>
      </c>
      <c r="BC70" s="422">
        <v>0.46825396800000002</v>
      </c>
      <c r="BD70" s="424">
        <v>0.26229508099999999</v>
      </c>
      <c r="BE70" s="424">
        <v>0.22360248399999999</v>
      </c>
      <c r="BF70" s="424">
        <v>0.31147540899999998</v>
      </c>
      <c r="BG70" s="424">
        <v>0.36645962700000001</v>
      </c>
      <c r="BH70" s="424">
        <v>0.67793503600000005</v>
      </c>
      <c r="BI70" s="424">
        <v>0.14285714299999999</v>
      </c>
      <c r="BJ70" s="424">
        <v>0.300195736311823</v>
      </c>
      <c r="BK70" s="425">
        <v>92.015912546559207</v>
      </c>
      <c r="BL70" s="425">
        <v>-1.92272872887792</v>
      </c>
      <c r="BM70" s="425">
        <v>19.818410027397199</v>
      </c>
      <c r="BN70" s="425">
        <v>89.8743476890577</v>
      </c>
      <c r="BO70" s="425">
        <v>-0.26862010321725499</v>
      </c>
      <c r="BP70" s="425">
        <v>-0.69097417686134499</v>
      </c>
      <c r="BQ70" s="425">
        <v>9.50450164880362</v>
      </c>
      <c r="BR70" s="425">
        <v>-2.8993148928532202</v>
      </c>
      <c r="BS70" s="426">
        <v>0.97242946567328803</v>
      </c>
      <c r="BT70" s="427"/>
      <c r="BU70" s="421"/>
      <c r="BV70" s="428"/>
      <c r="BW70" s="427"/>
      <c r="BX70" s="427"/>
      <c r="BY70" s="427"/>
      <c r="BZ70" s="427"/>
      <c r="CA70" s="421"/>
      <c r="CB70" s="428"/>
      <c r="CC70" s="427">
        <v>5</v>
      </c>
      <c r="CD70" s="421">
        <v>31.2</v>
      </c>
      <c r="CE70" s="429">
        <v>0</v>
      </c>
      <c r="CF70" s="428">
        <v>0</v>
      </c>
      <c r="CG70" s="427">
        <v>7</v>
      </c>
      <c r="CH70" s="421">
        <v>26</v>
      </c>
      <c r="CI70" s="429">
        <v>1</v>
      </c>
      <c r="CJ70" s="428">
        <v>1</v>
      </c>
      <c r="CK70" s="427">
        <v>52</v>
      </c>
      <c r="CL70" s="421">
        <v>390</v>
      </c>
      <c r="CM70" s="429">
        <v>3</v>
      </c>
      <c r="CN70" s="428">
        <v>6</v>
      </c>
      <c r="CO70" s="427"/>
      <c r="CP70" s="421"/>
      <c r="CQ70" s="429"/>
      <c r="CR70" s="428"/>
      <c r="CX70" s="427">
        <v>1</v>
      </c>
      <c r="CY70" s="421">
        <v>0</v>
      </c>
      <c r="CZ70" s="429">
        <v>0</v>
      </c>
      <c r="DA70" s="429">
        <v>0</v>
      </c>
      <c r="DB70" s="428">
        <v>0</v>
      </c>
      <c r="DH70" s="433">
        <v>4</v>
      </c>
      <c r="DI70" s="434">
        <v>6.2830048799514699</v>
      </c>
      <c r="EL70" s="422"/>
      <c r="EM70" s="422"/>
      <c r="EN70" s="422"/>
      <c r="EO70" s="422"/>
      <c r="EP70" s="422"/>
      <c r="EQ70" s="422"/>
    </row>
    <row r="71" spans="1:269" ht="13" customHeight="1">
      <c r="A71" s="413" t="s">
        <v>17</v>
      </c>
      <c r="B71" s="413">
        <v>12122</v>
      </c>
      <c r="C71" s="413">
        <v>676059</v>
      </c>
      <c r="D71" s="413">
        <v>27815</v>
      </c>
      <c r="E71" s="413" t="s">
        <v>17</v>
      </c>
      <c r="F71" s="413" t="s">
        <v>17</v>
      </c>
      <c r="G71" s="414"/>
      <c r="H71" s="411" t="s">
        <v>3558</v>
      </c>
      <c r="I71" s="411" t="s">
        <v>539</v>
      </c>
      <c r="J71" s="413">
        <v>26</v>
      </c>
      <c r="K71" s="418">
        <v>5</v>
      </c>
      <c r="L71" s="418" t="s">
        <v>837</v>
      </c>
      <c r="T71" s="418" t="s">
        <v>2543</v>
      </c>
      <c r="U71" s="418" t="s">
        <v>4584</v>
      </c>
      <c r="V71" s="418" t="s">
        <v>4586</v>
      </c>
      <c r="Z71" s="421">
        <v>85</v>
      </c>
      <c r="AA71" s="421">
        <v>352</v>
      </c>
      <c r="AB71" s="421">
        <v>328</v>
      </c>
      <c r="AC71" s="421">
        <v>87</v>
      </c>
      <c r="AD71" s="421">
        <v>59</v>
      </c>
      <c r="AE71" s="421">
        <v>10</v>
      </c>
      <c r="AF71" s="421">
        <v>1</v>
      </c>
      <c r="AG71" s="421">
        <v>17</v>
      </c>
      <c r="AH71" s="421">
        <v>59</v>
      </c>
      <c r="AI71" s="421">
        <v>41</v>
      </c>
      <c r="AJ71" s="421">
        <v>1</v>
      </c>
      <c r="AK71" s="421">
        <v>2</v>
      </c>
      <c r="AL71" s="421">
        <v>17</v>
      </c>
      <c r="AM71" s="421">
        <v>0</v>
      </c>
      <c r="AN71" s="421">
        <v>80</v>
      </c>
      <c r="AO71" s="421">
        <v>6</v>
      </c>
      <c r="AP71" s="421">
        <v>1</v>
      </c>
      <c r="AQ71" s="421">
        <v>0</v>
      </c>
      <c r="AR71" s="421">
        <v>5</v>
      </c>
      <c r="AS71" s="422">
        <v>4.8295454000000002E-2</v>
      </c>
      <c r="AT71" s="422">
        <v>0.22727272700000001</v>
      </c>
      <c r="AU71" s="422">
        <v>0.34538152999999999</v>
      </c>
      <c r="AV71" s="422">
        <v>0.25301204999999999</v>
      </c>
      <c r="AW71" s="422">
        <v>0.1124498</v>
      </c>
      <c r="AX71" s="422">
        <v>0.43373494000000001</v>
      </c>
      <c r="AY71" s="423">
        <v>111.8</v>
      </c>
      <c r="AZ71" s="422">
        <v>0.13451191000000001</v>
      </c>
      <c r="BA71" s="422">
        <v>0.429718875</v>
      </c>
      <c r="BB71" s="422">
        <v>0.72492584000000004</v>
      </c>
      <c r="BC71" s="422">
        <v>0.42570281100000001</v>
      </c>
      <c r="BD71" s="424">
        <v>0.301724137</v>
      </c>
      <c r="BE71" s="424">
        <v>0.26524390199999998</v>
      </c>
      <c r="BF71" s="424">
        <v>0.3125</v>
      </c>
      <c r="BG71" s="424">
        <v>0.45731707300000002</v>
      </c>
      <c r="BH71" s="424">
        <v>0.76981707300000002</v>
      </c>
      <c r="BI71" s="424">
        <v>0.19207317099999999</v>
      </c>
      <c r="BJ71" s="424">
        <v>0.33207599784840203</v>
      </c>
      <c r="BK71" s="425">
        <v>118.644355840017</v>
      </c>
      <c r="BL71" s="425">
        <v>5.4329048159951903</v>
      </c>
      <c r="BM71" s="425">
        <v>47.024648523651997</v>
      </c>
      <c r="BN71" s="425">
        <v>114.743491137875</v>
      </c>
      <c r="BO71" s="425">
        <v>-0.32163214606457802</v>
      </c>
      <c r="BP71" s="425">
        <v>-1.31823616288602</v>
      </c>
      <c r="BQ71" s="425">
        <v>18.434569985368299</v>
      </c>
      <c r="BR71" s="425">
        <v>4.7980432964349697</v>
      </c>
      <c r="BS71" s="426">
        <v>1.8860872145826799</v>
      </c>
      <c r="BT71" s="427"/>
      <c r="BU71" s="421"/>
      <c r="BV71" s="428"/>
      <c r="BW71" s="427"/>
      <c r="BX71" s="427"/>
      <c r="BY71" s="427"/>
      <c r="BZ71" s="427"/>
      <c r="CA71" s="421"/>
      <c r="CB71" s="428"/>
      <c r="CC71" s="427"/>
      <c r="CD71" s="421"/>
      <c r="CE71" s="429"/>
      <c r="CF71" s="428"/>
      <c r="CG71" s="427">
        <v>17</v>
      </c>
      <c r="CH71" s="421">
        <v>142</v>
      </c>
      <c r="CI71" s="429">
        <v>1</v>
      </c>
      <c r="CJ71" s="428">
        <v>1</v>
      </c>
      <c r="CK71" s="427">
        <v>52</v>
      </c>
      <c r="CL71" s="421">
        <v>439.2</v>
      </c>
      <c r="CM71" s="429">
        <v>-5</v>
      </c>
      <c r="CN71" s="428">
        <v>2</v>
      </c>
      <c r="CO71" s="427"/>
      <c r="CP71" s="421"/>
      <c r="CQ71" s="429"/>
      <c r="CR71" s="428"/>
      <c r="DH71" s="433">
        <v>-4</v>
      </c>
      <c r="DI71" s="434">
        <v>1.5219957232475201</v>
      </c>
      <c r="EL71" s="422"/>
      <c r="EM71" s="422"/>
      <c r="EN71" s="422"/>
      <c r="EO71" s="422"/>
      <c r="EP71" s="422"/>
      <c r="EQ71" s="422"/>
    </row>
    <row r="72" spans="1:269" ht="13" customHeight="1">
      <c r="A72" s="413" t="s">
        <v>17</v>
      </c>
      <c r="B72" s="413">
        <v>9319</v>
      </c>
      <c r="C72" s="413">
        <v>593428</v>
      </c>
      <c r="D72" s="413">
        <v>12161</v>
      </c>
      <c r="E72" s="413" t="s">
        <v>2170</v>
      </c>
      <c r="F72" s="413" t="s">
        <v>2170</v>
      </c>
      <c r="G72" s="414"/>
      <c r="H72" s="415" t="s">
        <v>231</v>
      </c>
      <c r="I72" s="416" t="s">
        <v>232</v>
      </c>
      <c r="J72" s="417">
        <v>32</v>
      </c>
      <c r="K72" s="418">
        <v>6</v>
      </c>
      <c r="L72" s="418" t="s">
        <v>837</v>
      </c>
      <c r="T72" s="418" t="s">
        <v>4577</v>
      </c>
      <c r="U72" s="418" t="s">
        <v>4577</v>
      </c>
      <c r="V72" s="418" t="s">
        <v>4585</v>
      </c>
      <c r="Z72" s="421">
        <v>136</v>
      </c>
      <c r="AA72" s="421">
        <v>552</v>
      </c>
      <c r="AB72" s="421">
        <v>491</v>
      </c>
      <c r="AC72" s="421">
        <v>129</v>
      </c>
      <c r="AD72" s="421">
        <v>88</v>
      </c>
      <c r="AE72" s="421">
        <v>30</v>
      </c>
      <c r="AF72" s="421">
        <v>0</v>
      </c>
      <c r="AG72" s="421">
        <v>11</v>
      </c>
      <c r="AH72" s="421">
        <v>63</v>
      </c>
      <c r="AI72" s="421">
        <v>53</v>
      </c>
      <c r="AJ72" s="421">
        <v>20</v>
      </c>
      <c r="AK72" s="421">
        <v>2</v>
      </c>
      <c r="AL72" s="421">
        <v>48</v>
      </c>
      <c r="AM72" s="421">
        <v>3</v>
      </c>
      <c r="AN72" s="421">
        <v>94</v>
      </c>
      <c r="AO72" s="421">
        <v>4</v>
      </c>
      <c r="AP72" s="421">
        <v>8</v>
      </c>
      <c r="AQ72" s="421">
        <v>1</v>
      </c>
      <c r="AR72" s="421">
        <v>12</v>
      </c>
      <c r="AS72" s="422">
        <v>8.6956520999999995E-2</v>
      </c>
      <c r="AT72" s="422">
        <v>0.17028985499999999</v>
      </c>
      <c r="AU72" s="422">
        <v>0.45566501999999998</v>
      </c>
      <c r="AV72" s="422">
        <v>0.19704432999999999</v>
      </c>
      <c r="AW72" s="422">
        <v>6.8965520000000002E-2</v>
      </c>
      <c r="AX72" s="422">
        <v>0.39162562000000001</v>
      </c>
      <c r="AY72" s="423">
        <v>112.2</v>
      </c>
      <c r="AZ72" s="422">
        <v>8.2817710000000003E-2</v>
      </c>
      <c r="BA72" s="422">
        <v>0.43950617199999997</v>
      </c>
      <c r="BB72" s="422">
        <v>0.79619463400000001</v>
      </c>
      <c r="BC72" s="422">
        <v>0.34814814799999999</v>
      </c>
      <c r="BD72" s="424">
        <v>0.29949238500000003</v>
      </c>
      <c r="BE72" s="424">
        <v>0.26272912399999998</v>
      </c>
      <c r="BF72" s="424">
        <v>0.328493647</v>
      </c>
      <c r="BG72" s="424">
        <v>0.39103869600000002</v>
      </c>
      <c r="BH72" s="424">
        <v>0.71953234300000002</v>
      </c>
      <c r="BI72" s="424">
        <v>0.12830957200000001</v>
      </c>
      <c r="BJ72" s="424">
        <v>0.31318901620642098</v>
      </c>
      <c r="BK72" s="425">
        <v>82.645656409623399</v>
      </c>
      <c r="BL72" s="425">
        <v>5.50902861123529E-2</v>
      </c>
      <c r="BM72" s="425">
        <v>65.278506554937806</v>
      </c>
      <c r="BN72" s="425">
        <v>103.85396342534</v>
      </c>
      <c r="BO72" s="425">
        <v>0.76069553754279995</v>
      </c>
      <c r="BP72" s="425">
        <v>1.67891717422753</v>
      </c>
      <c r="BQ72" s="425">
        <v>31.492352529703599</v>
      </c>
      <c r="BR72" s="425">
        <v>4.2004923050244898</v>
      </c>
      <c r="BS72" s="426">
        <v>3.2220617844923298</v>
      </c>
      <c r="BT72" s="427"/>
      <c r="BU72" s="421"/>
      <c r="BV72" s="428"/>
      <c r="BW72" s="427"/>
      <c r="BX72" s="427"/>
      <c r="BY72" s="427"/>
      <c r="BZ72" s="427"/>
      <c r="CA72" s="421"/>
      <c r="CB72" s="428"/>
      <c r="CC72" s="427"/>
      <c r="CD72" s="421"/>
      <c r="CE72" s="429"/>
      <c r="CF72" s="428"/>
      <c r="CG72" s="427"/>
      <c r="CH72" s="421"/>
      <c r="CI72" s="429"/>
      <c r="CJ72" s="428"/>
      <c r="CK72" s="427"/>
      <c r="CL72" s="421"/>
      <c r="CM72" s="429"/>
      <c r="CN72" s="428"/>
      <c r="CO72" s="427">
        <v>125</v>
      </c>
      <c r="CP72" s="421">
        <v>1083.0999999999999</v>
      </c>
      <c r="CQ72" s="429">
        <v>-4</v>
      </c>
      <c r="CR72" s="428">
        <v>7</v>
      </c>
      <c r="DH72" s="433">
        <v>-4</v>
      </c>
      <c r="DI72" s="434">
        <v>8.9294252395629794</v>
      </c>
      <c r="EL72" s="422"/>
      <c r="EM72" s="422"/>
      <c r="EN72" s="422"/>
      <c r="EO72" s="422"/>
      <c r="EP72" s="422"/>
      <c r="EQ72" s="422"/>
    </row>
    <row r="73" spans="1:269" ht="13" customHeight="1">
      <c r="A73" s="413" t="s">
        <v>17</v>
      </c>
      <c r="B73" s="413">
        <v>11754</v>
      </c>
      <c r="C73" s="413">
        <v>671289</v>
      </c>
      <c r="D73" s="413">
        <v>22532</v>
      </c>
      <c r="E73" s="413" t="s">
        <v>246</v>
      </c>
      <c r="F73" s="413" t="s">
        <v>246</v>
      </c>
      <c r="G73" s="414"/>
      <c r="H73" s="411" t="s">
        <v>633</v>
      </c>
      <c r="I73" s="411" t="s">
        <v>571</v>
      </c>
      <c r="J73" s="413">
        <v>26</v>
      </c>
      <c r="K73" s="418">
        <v>7</v>
      </c>
      <c r="L73" s="418" t="s">
        <v>837</v>
      </c>
      <c r="T73" s="418" t="s">
        <v>4582</v>
      </c>
      <c r="U73" s="418" t="s">
        <v>4581</v>
      </c>
      <c r="V73" s="418" t="s">
        <v>4586</v>
      </c>
      <c r="W73" s="418" t="s">
        <v>2709</v>
      </c>
      <c r="Z73" s="421">
        <v>110</v>
      </c>
      <c r="AA73" s="421">
        <v>428</v>
      </c>
      <c r="AB73" s="421">
        <v>377</v>
      </c>
      <c r="AC73" s="421">
        <v>106</v>
      </c>
      <c r="AD73" s="421">
        <v>82</v>
      </c>
      <c r="AE73" s="421">
        <v>20</v>
      </c>
      <c r="AF73" s="421">
        <v>2</v>
      </c>
      <c r="AG73" s="421">
        <v>2</v>
      </c>
      <c r="AH73" s="421">
        <v>50</v>
      </c>
      <c r="AI73" s="421">
        <v>31</v>
      </c>
      <c r="AJ73" s="421">
        <v>18</v>
      </c>
      <c r="AK73" s="421">
        <v>9</v>
      </c>
      <c r="AL73" s="421">
        <v>34</v>
      </c>
      <c r="AM73" s="421">
        <v>0</v>
      </c>
      <c r="AN73" s="421">
        <v>51</v>
      </c>
      <c r="AO73" s="421">
        <v>11</v>
      </c>
      <c r="AP73" s="421">
        <v>4</v>
      </c>
      <c r="AQ73" s="421">
        <v>2</v>
      </c>
      <c r="AR73" s="421">
        <v>10</v>
      </c>
      <c r="AS73" s="422">
        <v>7.9439252000000002E-2</v>
      </c>
      <c r="AT73" s="422">
        <v>0.119158878</v>
      </c>
      <c r="AU73" s="422">
        <v>0.34337349</v>
      </c>
      <c r="AV73" s="422">
        <v>0.29216867000000002</v>
      </c>
      <c r="AW73" s="422">
        <v>2.108434E-2</v>
      </c>
      <c r="AX73" s="422">
        <v>0.40361446000000001</v>
      </c>
      <c r="AY73" s="423">
        <v>109.6</v>
      </c>
      <c r="AZ73" s="422">
        <v>5.2216150000000003E-2</v>
      </c>
      <c r="BA73" s="422">
        <v>0.51234567900000005</v>
      </c>
      <c r="BB73" s="422">
        <v>0.97247520799999998</v>
      </c>
      <c r="BC73" s="422">
        <v>0.27160493800000002</v>
      </c>
      <c r="BD73" s="424">
        <v>0.31707317000000002</v>
      </c>
      <c r="BE73" s="424">
        <v>0.281167108</v>
      </c>
      <c r="BF73" s="424">
        <v>0.35446009299999998</v>
      </c>
      <c r="BG73" s="424">
        <v>0.360742705</v>
      </c>
      <c r="BH73" s="424">
        <v>0.71520279799999997</v>
      </c>
      <c r="BI73" s="424">
        <v>7.9575596999999998E-2</v>
      </c>
      <c r="BJ73" s="424">
        <v>0.31947409616949402</v>
      </c>
      <c r="BK73" s="425">
        <v>51.255548169490098</v>
      </c>
      <c r="BL73" s="425">
        <v>2.2267726662811</v>
      </c>
      <c r="BM73" s="425">
        <v>52.798551947181998</v>
      </c>
      <c r="BN73" s="425">
        <v>90.768757989826796</v>
      </c>
      <c r="BO73" s="425">
        <v>-0.59572212521644596</v>
      </c>
      <c r="BP73" s="425">
        <v>-2.1692547472193802</v>
      </c>
      <c r="BQ73" s="425">
        <v>-7.3063039012942301</v>
      </c>
      <c r="BR73" s="425">
        <v>-6.85230859804338</v>
      </c>
      <c r="BS73" s="426">
        <v>-0.74752632608323399</v>
      </c>
      <c r="BT73" s="427"/>
      <c r="BU73" s="421"/>
      <c r="BV73" s="428"/>
      <c r="BW73" s="427"/>
      <c r="BX73" s="427"/>
      <c r="BY73" s="427"/>
      <c r="BZ73" s="427"/>
      <c r="CA73" s="421"/>
      <c r="CB73" s="428"/>
      <c r="CC73" s="427"/>
      <c r="CD73" s="421"/>
      <c r="CE73" s="429"/>
      <c r="CF73" s="428"/>
      <c r="CG73" s="427">
        <v>17</v>
      </c>
      <c r="CH73" s="421">
        <v>109</v>
      </c>
      <c r="CI73" s="429">
        <v>-4</v>
      </c>
      <c r="CJ73" s="428">
        <v>-5</v>
      </c>
      <c r="CK73" s="427">
        <v>1</v>
      </c>
      <c r="CL73" s="421">
        <v>2</v>
      </c>
      <c r="CM73" s="429">
        <v>0</v>
      </c>
      <c r="CN73" s="428">
        <v>0</v>
      </c>
      <c r="CO73" s="427"/>
      <c r="CP73" s="421"/>
      <c r="CQ73" s="429"/>
      <c r="CR73" s="428"/>
      <c r="CS73" s="427">
        <v>1</v>
      </c>
      <c r="CT73" s="421">
        <v>1</v>
      </c>
      <c r="CU73" s="429">
        <v>0</v>
      </c>
      <c r="CV73" s="429">
        <v>0</v>
      </c>
      <c r="DC73" s="427">
        <v>66</v>
      </c>
      <c r="DD73" s="421">
        <v>508.1</v>
      </c>
      <c r="DE73" s="429">
        <v>-10</v>
      </c>
      <c r="DF73" s="429">
        <v>-7</v>
      </c>
      <c r="DH73" s="433">
        <v>-14</v>
      </c>
      <c r="DI73" s="434">
        <v>-14.6915354728698</v>
      </c>
      <c r="EL73" s="422"/>
      <c r="EM73" s="422"/>
      <c r="EN73" s="422"/>
      <c r="EO73" s="422"/>
      <c r="EP73" s="422"/>
      <c r="EQ73" s="422"/>
    </row>
    <row r="74" spans="1:269" ht="13" customHeight="1">
      <c r="A74" s="413" t="s">
        <v>17</v>
      </c>
      <c r="B74" s="413">
        <v>10826</v>
      </c>
      <c r="C74" s="413">
        <v>669720</v>
      </c>
      <c r="D74" s="413">
        <v>19363</v>
      </c>
      <c r="E74" s="413" t="s">
        <v>188</v>
      </c>
      <c r="F74" s="413" t="s">
        <v>188</v>
      </c>
      <c r="G74" s="414"/>
      <c r="H74" s="415" t="s">
        <v>1032</v>
      </c>
      <c r="I74" s="416" t="s">
        <v>595</v>
      </c>
      <c r="J74" s="417">
        <v>29</v>
      </c>
      <c r="K74" s="418">
        <v>7</v>
      </c>
      <c r="L74" s="418" t="s">
        <v>837</v>
      </c>
      <c r="T74" s="418" t="s">
        <v>4577</v>
      </c>
      <c r="U74" s="418" t="s">
        <v>2543</v>
      </c>
      <c r="V74" s="418" t="s">
        <v>4585</v>
      </c>
      <c r="Z74" s="421">
        <v>103</v>
      </c>
      <c r="AA74" s="421">
        <v>416</v>
      </c>
      <c r="AB74" s="421">
        <v>380</v>
      </c>
      <c r="AC74" s="421">
        <v>101</v>
      </c>
      <c r="AD74" s="421">
        <v>65</v>
      </c>
      <c r="AE74" s="421">
        <v>16</v>
      </c>
      <c r="AF74" s="421">
        <v>5</v>
      </c>
      <c r="AG74" s="421">
        <v>15</v>
      </c>
      <c r="AH74" s="421">
        <v>60</v>
      </c>
      <c r="AI74" s="421">
        <v>64</v>
      </c>
      <c r="AJ74" s="421">
        <v>7</v>
      </c>
      <c r="AK74" s="421">
        <v>0</v>
      </c>
      <c r="AL74" s="421">
        <v>29</v>
      </c>
      <c r="AM74" s="421">
        <v>2</v>
      </c>
      <c r="AN74" s="421">
        <v>107</v>
      </c>
      <c r="AO74" s="421">
        <v>1</v>
      </c>
      <c r="AP74" s="421">
        <v>6</v>
      </c>
      <c r="AQ74" s="421">
        <v>0</v>
      </c>
      <c r="AR74" s="421">
        <v>9</v>
      </c>
      <c r="AS74" s="422">
        <v>6.9711538000000003E-2</v>
      </c>
      <c r="AT74" s="422">
        <v>0.25721153800000002</v>
      </c>
      <c r="AU74" s="422">
        <v>0.50537633999999998</v>
      </c>
      <c r="AV74" s="422">
        <v>0.17204301</v>
      </c>
      <c r="AW74" s="422">
        <v>0.10394265</v>
      </c>
      <c r="AX74" s="422">
        <v>0.38351254000000001</v>
      </c>
      <c r="AY74" s="423">
        <v>109.2</v>
      </c>
      <c r="AZ74" s="422">
        <v>0.15394484</v>
      </c>
      <c r="BA74" s="422">
        <v>0.41935483800000001</v>
      </c>
      <c r="BB74" s="422">
        <v>0.68476483600000004</v>
      </c>
      <c r="BC74" s="422">
        <v>0.36559139699999998</v>
      </c>
      <c r="BD74" s="424">
        <v>0.32575757500000002</v>
      </c>
      <c r="BE74" s="424">
        <v>0.265789473</v>
      </c>
      <c r="BF74" s="424">
        <v>0.31490384599999999</v>
      </c>
      <c r="BG74" s="424">
        <v>0.45263157799999998</v>
      </c>
      <c r="BH74" s="424">
        <v>0.76753542399999997</v>
      </c>
      <c r="BI74" s="424">
        <v>0.18684210500000001</v>
      </c>
      <c r="BJ74" s="424">
        <v>0.32672290568766299</v>
      </c>
      <c r="BK74" s="425">
        <v>120.347127435518</v>
      </c>
      <c r="BL74" s="425">
        <v>4.6126675451949204</v>
      </c>
      <c r="BM74" s="425">
        <v>53.766546472425702</v>
      </c>
      <c r="BN74" s="425">
        <v>104.506362296318</v>
      </c>
      <c r="BO74" s="425">
        <v>-0.95310461463239704</v>
      </c>
      <c r="BP74" s="425">
        <v>1.3308332497254001</v>
      </c>
      <c r="BQ74" s="425">
        <v>12.1047440622776</v>
      </c>
      <c r="BR74" s="425">
        <v>3.55283645585477</v>
      </c>
      <c r="BS74" s="426">
        <v>1.2384668061027899</v>
      </c>
      <c r="BT74" s="427"/>
      <c r="BU74" s="421"/>
      <c r="BV74" s="428"/>
      <c r="BW74" s="427"/>
      <c r="BX74" s="427"/>
      <c r="BY74" s="427"/>
      <c r="BZ74" s="427"/>
      <c r="CA74" s="421"/>
      <c r="CB74" s="428"/>
      <c r="CC74" s="427"/>
      <c r="CD74" s="421"/>
      <c r="CE74" s="429"/>
      <c r="CF74" s="428"/>
      <c r="CG74" s="427"/>
      <c r="CH74" s="421"/>
      <c r="CI74" s="429"/>
      <c r="CJ74" s="428"/>
      <c r="CK74" s="427"/>
      <c r="CL74" s="421"/>
      <c r="CM74" s="429"/>
      <c r="CN74" s="428"/>
      <c r="CO74" s="427"/>
      <c r="CP74" s="421"/>
      <c r="CQ74" s="429"/>
      <c r="CR74" s="428"/>
      <c r="CS74" s="427">
        <v>61</v>
      </c>
      <c r="CT74" s="421">
        <v>507.1</v>
      </c>
      <c r="CU74" s="429">
        <v>-2</v>
      </c>
      <c r="CV74" s="429">
        <v>1</v>
      </c>
      <c r="CW74" s="428">
        <v>0</v>
      </c>
      <c r="DH74" s="433">
        <v>-2</v>
      </c>
      <c r="DI74" s="434">
        <v>-5.2864491939544598</v>
      </c>
      <c r="EL74" s="422"/>
      <c r="EM74" s="422"/>
      <c r="EN74" s="422"/>
      <c r="EO74" s="422"/>
      <c r="EP74" s="422"/>
      <c r="EQ74" s="422"/>
    </row>
    <row r="75" spans="1:269" ht="13" customHeight="1">
      <c r="A75" s="413" t="s">
        <v>17</v>
      </c>
      <c r="B75" s="413">
        <v>12212</v>
      </c>
      <c r="C75" s="413">
        <v>663457</v>
      </c>
      <c r="D75" s="413">
        <v>21454</v>
      </c>
      <c r="E75" s="413" t="s">
        <v>276</v>
      </c>
      <c r="F75" s="413" t="s">
        <v>276</v>
      </c>
      <c r="G75" s="414"/>
      <c r="H75" s="411" t="s">
        <v>2467</v>
      </c>
      <c r="I75" s="411" t="s">
        <v>2468</v>
      </c>
      <c r="J75" s="418">
        <v>27</v>
      </c>
      <c r="K75" s="418">
        <v>7</v>
      </c>
      <c r="L75" s="418" t="s">
        <v>46</v>
      </c>
      <c r="T75" s="418" t="s">
        <v>4577</v>
      </c>
      <c r="U75" s="418" t="s">
        <v>4577</v>
      </c>
      <c r="V75" s="418" t="s">
        <v>4585</v>
      </c>
      <c r="Z75" s="421">
        <v>135</v>
      </c>
      <c r="AA75" s="421">
        <v>583</v>
      </c>
      <c r="AB75" s="421">
        <v>509</v>
      </c>
      <c r="AC75" s="421">
        <v>119</v>
      </c>
      <c r="AD75" s="421">
        <v>81</v>
      </c>
      <c r="AE75" s="421">
        <v>24</v>
      </c>
      <c r="AF75" s="421">
        <v>1</v>
      </c>
      <c r="AG75" s="421">
        <v>13</v>
      </c>
      <c r="AH75" s="421">
        <v>68</v>
      </c>
      <c r="AI75" s="421">
        <v>48</v>
      </c>
      <c r="AJ75" s="421">
        <v>4</v>
      </c>
      <c r="AK75" s="421">
        <v>5</v>
      </c>
      <c r="AL75" s="421">
        <v>64</v>
      </c>
      <c r="AM75" s="421">
        <v>3</v>
      </c>
      <c r="AN75" s="421">
        <v>119</v>
      </c>
      <c r="AO75" s="421">
        <v>6</v>
      </c>
      <c r="AP75" s="421">
        <v>3</v>
      </c>
      <c r="AQ75" s="421">
        <v>1</v>
      </c>
      <c r="AR75" s="421">
        <v>4</v>
      </c>
      <c r="AS75" s="422">
        <v>0.10977701500000001</v>
      </c>
      <c r="AT75" s="422">
        <v>0.20411663799999999</v>
      </c>
      <c r="AU75" s="422">
        <v>0.33756344999999999</v>
      </c>
      <c r="AV75" s="422">
        <v>0.26142132000000001</v>
      </c>
      <c r="AW75" s="422">
        <v>0.10152284</v>
      </c>
      <c r="AX75" s="422">
        <v>0.5</v>
      </c>
      <c r="AY75" s="423">
        <v>113</v>
      </c>
      <c r="AZ75" s="422">
        <v>7.6238879999999995E-2</v>
      </c>
      <c r="BA75" s="422">
        <v>0.375</v>
      </c>
      <c r="BB75" s="422">
        <v>0.67376111999999999</v>
      </c>
      <c r="BC75" s="422">
        <v>0.451530612</v>
      </c>
      <c r="BD75" s="424">
        <v>0.27894736799999997</v>
      </c>
      <c r="BE75" s="424">
        <v>0.23379174799999999</v>
      </c>
      <c r="BF75" s="424">
        <v>0.324742268</v>
      </c>
      <c r="BG75" s="424">
        <v>0.36149312300000003</v>
      </c>
      <c r="BH75" s="424">
        <v>0.68623539099999997</v>
      </c>
      <c r="BI75" s="424">
        <v>0.12770137500000001</v>
      </c>
      <c r="BJ75" s="424">
        <v>0.30415740881970899</v>
      </c>
      <c r="BK75" s="425">
        <v>82.253909796273604</v>
      </c>
      <c r="BL75" s="425">
        <v>-4.21688501543015</v>
      </c>
      <c r="BM75" s="425">
        <v>64.669440500376496</v>
      </c>
      <c r="BN75" s="425">
        <v>96.076846049333298</v>
      </c>
      <c r="BO75" s="425">
        <v>-1.0613327832400601</v>
      </c>
      <c r="BP75" s="425">
        <v>-1.50273826345801</v>
      </c>
      <c r="BQ75" s="425">
        <v>8.1268631319364104</v>
      </c>
      <c r="BR75" s="425">
        <v>-4.2137359791120899</v>
      </c>
      <c r="BS75" s="426">
        <v>0.83147980451806602</v>
      </c>
      <c r="BT75" s="427"/>
      <c r="BU75" s="421"/>
      <c r="BV75" s="428"/>
      <c r="BW75" s="427"/>
      <c r="BX75" s="427"/>
      <c r="BY75" s="427"/>
      <c r="BZ75" s="427"/>
      <c r="CA75" s="421"/>
      <c r="CB75" s="428"/>
      <c r="CC75" s="427"/>
      <c r="CD75" s="421"/>
      <c r="CE75" s="429"/>
      <c r="CF75" s="428"/>
      <c r="CG75" s="427"/>
      <c r="CH75" s="421"/>
      <c r="CI75" s="429"/>
      <c r="CJ75" s="428"/>
      <c r="CK75" s="427"/>
      <c r="CL75" s="421"/>
      <c r="CM75" s="429"/>
      <c r="CN75" s="428"/>
      <c r="CO75" s="427"/>
      <c r="CP75" s="421"/>
      <c r="CQ75" s="429"/>
      <c r="CR75" s="428"/>
      <c r="CS75" s="427">
        <v>107</v>
      </c>
      <c r="CT75" s="421">
        <v>846</v>
      </c>
      <c r="CU75" s="429">
        <v>-2</v>
      </c>
      <c r="CV75" s="429">
        <v>-3</v>
      </c>
      <c r="CW75" s="428">
        <v>0</v>
      </c>
      <c r="CX75" s="427">
        <v>12</v>
      </c>
      <c r="CY75" s="421">
        <v>84</v>
      </c>
      <c r="CZ75" s="429">
        <v>-1</v>
      </c>
      <c r="DA75" s="429">
        <v>0</v>
      </c>
      <c r="DB75" s="428">
        <v>0</v>
      </c>
      <c r="DC75" s="427">
        <v>23</v>
      </c>
      <c r="DD75" s="421">
        <v>198</v>
      </c>
      <c r="DE75" s="429">
        <v>4</v>
      </c>
      <c r="DF75" s="429">
        <v>2</v>
      </c>
      <c r="DG75" s="428">
        <v>0</v>
      </c>
      <c r="DH75" s="433">
        <v>1</v>
      </c>
      <c r="DI75" s="434">
        <v>-7.0530595779418901</v>
      </c>
      <c r="EL75" s="422"/>
      <c r="EM75" s="422"/>
      <c r="EN75" s="422"/>
      <c r="EO75" s="422"/>
      <c r="EP75" s="422"/>
      <c r="EQ75" s="422"/>
    </row>
    <row r="76" spans="1:269" ht="13" customHeight="1">
      <c r="A76" s="413" t="s">
        <v>17</v>
      </c>
      <c r="B76" s="413">
        <v>12504</v>
      </c>
      <c r="C76" s="413">
        <v>672016</v>
      </c>
      <c r="D76" s="413">
        <v>29858</v>
      </c>
      <c r="E76" s="413" t="s">
        <v>354</v>
      </c>
      <c r="F76" s="413" t="s">
        <v>354</v>
      </c>
      <c r="G76" s="414"/>
      <c r="H76" s="411" t="s">
        <v>1082</v>
      </c>
      <c r="I76" s="411" t="s">
        <v>4419</v>
      </c>
      <c r="J76" s="413">
        <v>25</v>
      </c>
      <c r="K76" s="418">
        <v>8</v>
      </c>
      <c r="L76" s="418" t="s">
        <v>837</v>
      </c>
      <c r="T76" s="418" t="s">
        <v>2543</v>
      </c>
      <c r="U76" s="418" t="s">
        <v>4577</v>
      </c>
      <c r="V76" s="418" t="s">
        <v>4586</v>
      </c>
      <c r="Z76" s="421">
        <v>47</v>
      </c>
      <c r="AA76" s="421">
        <v>159</v>
      </c>
      <c r="AB76" s="421">
        <v>148</v>
      </c>
      <c r="AC76" s="421">
        <v>34</v>
      </c>
      <c r="AD76" s="421">
        <v>21</v>
      </c>
      <c r="AE76" s="421">
        <v>8</v>
      </c>
      <c r="AF76" s="421">
        <v>2</v>
      </c>
      <c r="AG76" s="421">
        <v>3</v>
      </c>
      <c r="AH76" s="421">
        <v>18</v>
      </c>
      <c r="AI76" s="421">
        <v>8</v>
      </c>
      <c r="AJ76" s="421">
        <v>6</v>
      </c>
      <c r="AK76" s="421">
        <v>0</v>
      </c>
      <c r="AL76" s="421">
        <v>6</v>
      </c>
      <c r="AM76" s="421">
        <v>0</v>
      </c>
      <c r="AN76" s="421">
        <v>61</v>
      </c>
      <c r="AO76" s="421">
        <v>3</v>
      </c>
      <c r="AP76" s="421">
        <v>0</v>
      </c>
      <c r="AQ76" s="421">
        <v>2</v>
      </c>
      <c r="AR76" s="421">
        <v>1</v>
      </c>
      <c r="AS76" s="466">
        <v>3.7735849000000002E-2</v>
      </c>
      <c r="AT76" s="466">
        <v>0.38364779799999998</v>
      </c>
      <c r="AU76" s="466">
        <v>0.33707864999999998</v>
      </c>
      <c r="AV76" s="466">
        <v>0.24719100999999999</v>
      </c>
      <c r="AW76" s="466">
        <v>6.7415729999999993E-2</v>
      </c>
      <c r="AX76" s="466">
        <v>0.42696629000000003</v>
      </c>
      <c r="AY76" s="425">
        <v>113.4</v>
      </c>
      <c r="AZ76" s="466">
        <v>0.13924051000000001</v>
      </c>
      <c r="BA76" s="466">
        <v>0.53488371999999995</v>
      </c>
      <c r="BB76" s="466">
        <v>0.93052692999999997</v>
      </c>
      <c r="BC76" s="466">
        <v>0.29069767400000002</v>
      </c>
      <c r="BD76" s="424">
        <v>0.36904761899999999</v>
      </c>
      <c r="BE76" s="424">
        <v>0.22972972899999999</v>
      </c>
      <c r="BF76" s="424">
        <v>0.27388535000000003</v>
      </c>
      <c r="BG76" s="424">
        <v>0.37162162100000001</v>
      </c>
      <c r="BH76" s="424">
        <v>0.64550697099999998</v>
      </c>
      <c r="BI76" s="424">
        <v>0.14189189199999999</v>
      </c>
      <c r="BJ76" s="424">
        <v>0.28116493126389303</v>
      </c>
      <c r="BK76" s="425">
        <v>87.647181736075495</v>
      </c>
      <c r="BL76" s="425">
        <v>-4.1182545798490304</v>
      </c>
      <c r="BM76" s="425">
        <v>14.66892510628</v>
      </c>
      <c r="BN76" s="425">
        <v>75.406018260879407</v>
      </c>
      <c r="BO76" s="425">
        <v>-1.1934761403291401</v>
      </c>
      <c r="BP76" s="425">
        <v>1.80465806089341</v>
      </c>
      <c r="BQ76" s="425">
        <v>12.7614851940763</v>
      </c>
      <c r="BR76" s="425">
        <v>-2.8039555123666799</v>
      </c>
      <c r="BS76" s="426">
        <v>1.3056596428741001</v>
      </c>
      <c r="BT76" s="427"/>
      <c r="BU76" s="421"/>
      <c r="BV76" s="428"/>
      <c r="BW76" s="427"/>
      <c r="BX76" s="427"/>
      <c r="BY76" s="427"/>
      <c r="BZ76" s="427"/>
      <c r="CA76" s="421"/>
      <c r="CB76" s="428"/>
      <c r="CC76" s="427"/>
      <c r="CD76" s="421"/>
      <c r="CE76" s="429"/>
      <c r="CF76" s="428"/>
      <c r="CG76" s="427"/>
      <c r="CH76" s="421"/>
      <c r="CI76" s="429"/>
      <c r="CJ76" s="428"/>
      <c r="CK76" s="427"/>
      <c r="CL76" s="421"/>
      <c r="CM76" s="429"/>
      <c r="CN76" s="428"/>
      <c r="CO76" s="427"/>
      <c r="CP76" s="421"/>
      <c r="CQ76" s="429"/>
      <c r="CR76" s="428"/>
      <c r="CX76" s="427">
        <v>47</v>
      </c>
      <c r="CY76" s="421">
        <v>383.2</v>
      </c>
      <c r="CZ76" s="429">
        <v>7</v>
      </c>
      <c r="DA76" s="429">
        <v>13</v>
      </c>
      <c r="DB76" s="428">
        <v>1</v>
      </c>
      <c r="DH76" s="433">
        <v>7</v>
      </c>
      <c r="DI76" s="434">
        <v>10.0932520031929</v>
      </c>
    </row>
    <row r="77" spans="1:269" ht="13" customHeight="1">
      <c r="A77" s="413" t="s">
        <v>17</v>
      </c>
      <c r="B77" s="413">
        <v>11290</v>
      </c>
      <c r="C77" s="413">
        <v>670770</v>
      </c>
      <c r="D77" s="413">
        <v>19522</v>
      </c>
      <c r="E77" s="413" t="s">
        <v>188</v>
      </c>
      <c r="F77" s="413" t="s">
        <v>188</v>
      </c>
      <c r="G77" s="414"/>
      <c r="H77" s="411" t="s">
        <v>2371</v>
      </c>
      <c r="I77" s="411" t="s">
        <v>3383</v>
      </c>
      <c r="J77" s="413">
        <v>29</v>
      </c>
      <c r="K77" s="418">
        <v>8</v>
      </c>
      <c r="L77" s="418" t="s">
        <v>46</v>
      </c>
      <c r="T77" s="418" t="s">
        <v>4577</v>
      </c>
      <c r="U77" s="418" t="s">
        <v>4577</v>
      </c>
      <c r="V77" s="418" t="s">
        <v>4585</v>
      </c>
      <c r="Z77" s="421">
        <v>152</v>
      </c>
      <c r="AA77" s="421">
        <v>685</v>
      </c>
      <c r="AB77" s="421">
        <v>579</v>
      </c>
      <c r="AC77" s="421">
        <v>151</v>
      </c>
      <c r="AD77" s="421">
        <v>113</v>
      </c>
      <c r="AE77" s="421">
        <v>22</v>
      </c>
      <c r="AF77" s="421">
        <v>2</v>
      </c>
      <c r="AG77" s="421">
        <v>14</v>
      </c>
      <c r="AH77" s="421">
        <v>82</v>
      </c>
      <c r="AI77" s="421">
        <v>53</v>
      </c>
      <c r="AJ77" s="421">
        <v>12</v>
      </c>
      <c r="AK77" s="421">
        <v>3</v>
      </c>
      <c r="AL77" s="421">
        <v>81</v>
      </c>
      <c r="AM77" s="421">
        <v>0</v>
      </c>
      <c r="AN77" s="421">
        <v>115</v>
      </c>
      <c r="AO77" s="421">
        <v>16</v>
      </c>
      <c r="AP77" s="421">
        <v>5</v>
      </c>
      <c r="AQ77" s="421">
        <v>4</v>
      </c>
      <c r="AR77" s="421">
        <v>7</v>
      </c>
      <c r="AS77" s="422">
        <v>0.118248175</v>
      </c>
      <c r="AT77" s="422">
        <v>0.167883211</v>
      </c>
      <c r="AU77" s="422">
        <v>0.46934461</v>
      </c>
      <c r="AV77" s="422">
        <v>0.19238901</v>
      </c>
      <c r="AW77" s="422">
        <v>2.7484140000000001E-2</v>
      </c>
      <c r="AX77" s="422">
        <v>0.32135307000000002</v>
      </c>
      <c r="AY77" s="423">
        <v>107.6</v>
      </c>
      <c r="AZ77" s="422">
        <v>6.2712500000000004E-2</v>
      </c>
      <c r="BA77" s="422">
        <v>0.403547671</v>
      </c>
      <c r="BB77" s="422">
        <v>0.74438284200000004</v>
      </c>
      <c r="BC77" s="422">
        <v>0.37694013300000001</v>
      </c>
      <c r="BD77" s="424">
        <v>0.30109890099999997</v>
      </c>
      <c r="BE77" s="424">
        <v>0.26079447300000003</v>
      </c>
      <c r="BF77" s="424">
        <v>0.36417033700000001</v>
      </c>
      <c r="BG77" s="424">
        <v>0.37823834099999998</v>
      </c>
      <c r="BH77" s="424">
        <v>0.74240867799999999</v>
      </c>
      <c r="BI77" s="424">
        <v>0.11744386800000001</v>
      </c>
      <c r="BJ77" s="424">
        <v>0.33262167155479999</v>
      </c>
      <c r="BK77" s="425">
        <v>75.646932733476604</v>
      </c>
      <c r="BL77" s="425">
        <v>10.876038386527</v>
      </c>
      <c r="BM77" s="425">
        <v>91.814516908529697</v>
      </c>
      <c r="BN77" s="425">
        <v>108.54695849187399</v>
      </c>
      <c r="BO77" s="425">
        <v>-0.43632179710937002</v>
      </c>
      <c r="BP77" s="425">
        <v>1.8229209575801999</v>
      </c>
      <c r="BQ77" s="425">
        <v>27.9852410436547</v>
      </c>
      <c r="BR77" s="425">
        <v>8.76240868963629</v>
      </c>
      <c r="BS77" s="426">
        <v>2.8632403886472901</v>
      </c>
      <c r="BT77" s="427"/>
      <c r="BU77" s="421"/>
      <c r="BV77" s="428"/>
      <c r="BW77" s="427"/>
      <c r="BX77" s="427"/>
      <c r="BY77" s="427"/>
      <c r="BZ77" s="427"/>
      <c r="CA77" s="421"/>
      <c r="CB77" s="428"/>
      <c r="CC77" s="427"/>
      <c r="CD77" s="421"/>
      <c r="CE77" s="429"/>
      <c r="CF77" s="428"/>
      <c r="CG77" s="427"/>
      <c r="CH77" s="421"/>
      <c r="CI77" s="429"/>
      <c r="CJ77" s="428"/>
      <c r="CK77" s="427"/>
      <c r="CL77" s="421"/>
      <c r="CM77" s="429"/>
      <c r="CN77" s="428"/>
      <c r="CO77" s="427"/>
      <c r="CP77" s="421"/>
      <c r="CQ77" s="429"/>
      <c r="CR77" s="428"/>
      <c r="CX77" s="427">
        <v>149</v>
      </c>
      <c r="CY77" s="421">
        <v>1295</v>
      </c>
      <c r="CZ77" s="429">
        <v>-10</v>
      </c>
      <c r="DA77" s="429">
        <v>1</v>
      </c>
      <c r="DB77" s="428">
        <v>0</v>
      </c>
      <c r="DH77" s="433">
        <v>-10</v>
      </c>
      <c r="DI77" s="434">
        <v>-3.5638849735260001</v>
      </c>
      <c r="EL77" s="422"/>
      <c r="EM77" s="422"/>
      <c r="EN77" s="422"/>
      <c r="EO77" s="422"/>
      <c r="EP77" s="422"/>
      <c r="EQ77" s="422"/>
    </row>
    <row r="78" spans="1:269" s="412" customFormat="1" ht="13" customHeight="1">
      <c r="A78" s="413" t="s">
        <v>17</v>
      </c>
      <c r="B78" s="413">
        <v>12148</v>
      </c>
      <c r="C78" s="413">
        <v>681624</v>
      </c>
      <c r="D78" s="413">
        <v>24816</v>
      </c>
      <c r="E78" s="413" t="s">
        <v>15</v>
      </c>
      <c r="F78" s="413" t="s">
        <v>15</v>
      </c>
      <c r="G78" s="414"/>
      <c r="H78" s="411" t="s">
        <v>4037</v>
      </c>
      <c r="I78" s="411" t="s">
        <v>1954</v>
      </c>
      <c r="J78" s="413">
        <v>24</v>
      </c>
      <c r="K78" s="418">
        <v>8</v>
      </c>
      <c r="L78" s="418" t="s">
        <v>837</v>
      </c>
      <c r="M78" s="419"/>
      <c r="N78" s="420"/>
      <c r="O78" s="418"/>
      <c r="P78" s="418"/>
      <c r="Q78" s="418"/>
      <c r="R78" s="418"/>
      <c r="S78" s="418"/>
      <c r="T78" s="418" t="s">
        <v>4577</v>
      </c>
      <c r="U78" s="418" t="s">
        <v>4584</v>
      </c>
      <c r="V78" s="418" t="s">
        <v>4585</v>
      </c>
      <c r="W78" s="418" t="s">
        <v>2709</v>
      </c>
      <c r="X78" s="418"/>
      <c r="Y78" s="419"/>
      <c r="Z78" s="421">
        <v>156</v>
      </c>
      <c r="AA78" s="421">
        <v>624</v>
      </c>
      <c r="AB78" s="421">
        <v>581</v>
      </c>
      <c r="AC78" s="421">
        <v>158</v>
      </c>
      <c r="AD78" s="421">
        <v>103</v>
      </c>
      <c r="AE78" s="421">
        <v>27</v>
      </c>
      <c r="AF78" s="421">
        <v>1</v>
      </c>
      <c r="AG78" s="421">
        <v>27</v>
      </c>
      <c r="AH78" s="421">
        <v>74</v>
      </c>
      <c r="AI78" s="421">
        <v>86</v>
      </c>
      <c r="AJ78" s="421">
        <v>14</v>
      </c>
      <c r="AK78" s="421">
        <v>7</v>
      </c>
      <c r="AL78" s="421">
        <v>29</v>
      </c>
      <c r="AM78" s="421">
        <v>0</v>
      </c>
      <c r="AN78" s="421">
        <v>135</v>
      </c>
      <c r="AO78" s="421">
        <v>8</v>
      </c>
      <c r="AP78" s="421">
        <v>6</v>
      </c>
      <c r="AQ78" s="421">
        <v>0</v>
      </c>
      <c r="AR78" s="421">
        <v>9</v>
      </c>
      <c r="AS78" s="422">
        <v>4.6474358E-2</v>
      </c>
      <c r="AT78" s="422">
        <v>0.21634615300000001</v>
      </c>
      <c r="AU78" s="422">
        <v>0.40707965000000002</v>
      </c>
      <c r="AV78" s="422">
        <v>0.26106194999999999</v>
      </c>
      <c r="AW78" s="422">
        <v>8.4070800000000001E-2</v>
      </c>
      <c r="AX78" s="422">
        <v>0.37168141999999998</v>
      </c>
      <c r="AY78" s="423">
        <v>110.6</v>
      </c>
      <c r="AZ78" s="422">
        <v>0.10566357</v>
      </c>
      <c r="BA78" s="422">
        <v>0.35398230000000003</v>
      </c>
      <c r="BB78" s="422">
        <v>0.60230103000000002</v>
      </c>
      <c r="BC78" s="422">
        <v>0.422566371</v>
      </c>
      <c r="BD78" s="424">
        <v>0.30823529399999999</v>
      </c>
      <c r="BE78" s="424">
        <v>0.27194492199999998</v>
      </c>
      <c r="BF78" s="424">
        <v>0.3125</v>
      </c>
      <c r="BG78" s="424">
        <v>0.46127366600000003</v>
      </c>
      <c r="BH78" s="424">
        <v>0.77377366599999997</v>
      </c>
      <c r="BI78" s="424">
        <v>0.18932874399999999</v>
      </c>
      <c r="BJ78" s="424">
        <v>0.33191637312754602</v>
      </c>
      <c r="BK78" s="425">
        <v>121.948799931228</v>
      </c>
      <c r="BL78" s="425">
        <v>9.5501872646125996</v>
      </c>
      <c r="BM78" s="425">
        <v>83.281005655458799</v>
      </c>
      <c r="BN78" s="425">
        <v>113.45274361961</v>
      </c>
      <c r="BO78" s="425">
        <v>-0.69780117193690305</v>
      </c>
      <c r="BP78" s="425">
        <v>0.26451512798666899</v>
      </c>
      <c r="BQ78" s="425">
        <v>39.422577572098596</v>
      </c>
      <c r="BR78" s="425">
        <v>10.2144606123182</v>
      </c>
      <c r="BS78" s="426">
        <v>4.0334230515626404</v>
      </c>
      <c r="BT78" s="427"/>
      <c r="BU78" s="421"/>
      <c r="BV78" s="428"/>
      <c r="BW78" s="427"/>
      <c r="BX78" s="427"/>
      <c r="BY78" s="427"/>
      <c r="BZ78" s="427"/>
      <c r="CA78" s="421"/>
      <c r="CB78" s="428"/>
      <c r="CC78" s="427"/>
      <c r="CD78" s="421"/>
      <c r="CE78" s="429"/>
      <c r="CF78" s="428"/>
      <c r="CG78" s="427"/>
      <c r="CH78" s="421"/>
      <c r="CI78" s="429"/>
      <c r="CJ78" s="428"/>
      <c r="CK78" s="427"/>
      <c r="CL78" s="421"/>
      <c r="CM78" s="429"/>
      <c r="CN78" s="428"/>
      <c r="CO78" s="427"/>
      <c r="CP78" s="421"/>
      <c r="CQ78" s="429"/>
      <c r="CR78" s="428"/>
      <c r="CS78" s="427">
        <v>27</v>
      </c>
      <c r="CT78" s="421">
        <v>153</v>
      </c>
      <c r="CU78" s="429">
        <v>2</v>
      </c>
      <c r="CV78" s="429">
        <v>2</v>
      </c>
      <c r="CW78" s="428">
        <v>0</v>
      </c>
      <c r="CX78" s="427">
        <v>121</v>
      </c>
      <c r="CY78" s="421">
        <v>973</v>
      </c>
      <c r="CZ78" s="429">
        <v>-1</v>
      </c>
      <c r="DA78" s="429">
        <v>5</v>
      </c>
      <c r="DB78" s="428">
        <v>-1</v>
      </c>
      <c r="DC78" s="427">
        <v>51</v>
      </c>
      <c r="DD78" s="421">
        <v>243</v>
      </c>
      <c r="DE78" s="429">
        <v>7</v>
      </c>
      <c r="DF78" s="429">
        <v>3</v>
      </c>
      <c r="DG78" s="428">
        <v>0</v>
      </c>
      <c r="DH78" s="433">
        <v>8</v>
      </c>
      <c r="DI78" s="434">
        <v>8.4505817592143995</v>
      </c>
      <c r="DJ78" s="421"/>
      <c r="DK78" s="421"/>
      <c r="DL78" s="421"/>
      <c r="DM78" s="421"/>
      <c r="DN78" s="421"/>
      <c r="DO78" s="421"/>
      <c r="DP78" s="421"/>
      <c r="DQ78" s="421"/>
      <c r="DR78" s="421"/>
      <c r="DS78" s="421"/>
      <c r="DT78" s="421"/>
      <c r="DU78" s="421"/>
      <c r="DV78" s="421"/>
      <c r="DW78" s="421"/>
      <c r="DX78" s="421"/>
      <c r="DY78" s="421"/>
      <c r="DZ78" s="421"/>
      <c r="EA78" s="421"/>
      <c r="EB78" s="421"/>
      <c r="EC78" s="421"/>
      <c r="ED78" s="425"/>
      <c r="EE78" s="425"/>
      <c r="EF78" s="425"/>
      <c r="EG78" s="425"/>
      <c r="EH78" s="431"/>
      <c r="EI78" s="425"/>
      <c r="EJ78" s="424"/>
      <c r="EK78" s="424"/>
      <c r="EL78" s="422"/>
      <c r="EM78" s="422"/>
      <c r="EN78" s="422"/>
      <c r="EO78" s="422"/>
      <c r="EP78" s="422"/>
      <c r="EQ78" s="422"/>
      <c r="ER78" s="425"/>
      <c r="ES78" s="431"/>
      <c r="ET78" s="431"/>
      <c r="EU78" s="431"/>
      <c r="EV78" s="431"/>
      <c r="EW78" s="431"/>
      <c r="EX78" s="426"/>
      <c r="EY78" s="410"/>
      <c r="EZ78" s="411"/>
      <c r="FA78" s="411"/>
      <c r="FB78" s="411"/>
      <c r="FC78" s="411"/>
      <c r="FD78" s="411"/>
      <c r="FE78" s="411"/>
      <c r="FF78" s="411"/>
      <c r="FG78" s="411"/>
      <c r="FH78" s="411"/>
      <c r="FI78" s="411"/>
      <c r="FJ78" s="411"/>
      <c r="FK78" s="411"/>
      <c r="FL78" s="411"/>
      <c r="FM78" s="411"/>
      <c r="FN78" s="411"/>
      <c r="FO78" s="411"/>
      <c r="FP78" s="411"/>
      <c r="FQ78" s="411"/>
      <c r="FR78" s="411"/>
      <c r="FS78" s="411"/>
      <c r="FT78" s="411"/>
      <c r="FU78" s="411"/>
      <c r="FV78" s="411"/>
      <c r="FW78" s="411"/>
      <c r="FX78" s="411"/>
      <c r="FY78" s="411"/>
      <c r="FZ78" s="411"/>
      <c r="GA78" s="411"/>
      <c r="GB78" s="411"/>
      <c r="GC78" s="411"/>
      <c r="GD78" s="411"/>
      <c r="GE78" s="411"/>
      <c r="GF78" s="411"/>
      <c r="GG78" s="411"/>
      <c r="GH78" s="411"/>
      <c r="GI78" s="411"/>
      <c r="GJ78" s="411"/>
      <c r="GK78" s="411"/>
      <c r="GL78" s="411"/>
      <c r="GM78" s="411"/>
      <c r="GN78" s="411"/>
      <c r="GO78" s="411"/>
      <c r="GP78" s="411"/>
      <c r="GQ78" s="411"/>
      <c r="GR78" s="411"/>
      <c r="GS78" s="411"/>
      <c r="GT78" s="411"/>
      <c r="GU78" s="411"/>
      <c r="GV78" s="411"/>
      <c r="GW78" s="411"/>
      <c r="GX78" s="411"/>
      <c r="GY78" s="411"/>
      <c r="GZ78" s="411"/>
      <c r="HA78" s="411"/>
      <c r="HB78" s="411"/>
      <c r="HC78" s="411"/>
      <c r="HD78" s="411"/>
      <c r="HE78" s="411"/>
      <c r="HF78" s="411"/>
      <c r="HG78" s="411"/>
      <c r="HH78" s="411"/>
      <c r="HI78" s="411"/>
      <c r="HJ78" s="411"/>
      <c r="HK78" s="411"/>
      <c r="HL78" s="411"/>
      <c r="HM78" s="411"/>
      <c r="HN78" s="411"/>
      <c r="HO78" s="411"/>
      <c r="HP78" s="411"/>
      <c r="HQ78" s="411"/>
      <c r="HR78" s="411"/>
      <c r="HS78" s="411"/>
      <c r="HT78" s="411"/>
      <c r="HU78" s="411"/>
      <c r="HV78" s="411"/>
      <c r="HW78" s="411"/>
      <c r="HX78" s="411"/>
      <c r="HY78" s="411"/>
      <c r="HZ78" s="411"/>
      <c r="IA78" s="411"/>
      <c r="IB78" s="411"/>
      <c r="IC78" s="411"/>
      <c r="ID78" s="411"/>
      <c r="IE78" s="411"/>
      <c r="IF78" s="411"/>
      <c r="IG78" s="411"/>
      <c r="IH78" s="411"/>
      <c r="II78" s="411"/>
      <c r="IJ78" s="411"/>
      <c r="IK78" s="411"/>
      <c r="IL78" s="411"/>
      <c r="IM78" s="411"/>
      <c r="IN78" s="411"/>
      <c r="IO78" s="411"/>
      <c r="IP78" s="411"/>
      <c r="IQ78" s="411"/>
      <c r="IR78" s="411"/>
      <c r="IS78" s="411"/>
      <c r="IT78" s="411"/>
      <c r="IU78" s="411"/>
      <c r="IV78" s="411"/>
      <c r="IW78" s="411"/>
      <c r="IX78" s="411"/>
      <c r="IY78" s="411"/>
      <c r="IZ78" s="411"/>
      <c r="JA78" s="411"/>
      <c r="JB78" s="411"/>
      <c r="JC78" s="411"/>
      <c r="JD78" s="411"/>
      <c r="JE78" s="411"/>
      <c r="JF78" s="411"/>
      <c r="JG78" s="411"/>
      <c r="JH78" s="411"/>
      <c r="JI78" s="411"/>
    </row>
    <row r="79" spans="1:269" ht="13" customHeight="1">
      <c r="A79" s="435" t="s">
        <v>17</v>
      </c>
      <c r="B79" s="413">
        <v>10646</v>
      </c>
      <c r="C79" s="435">
        <v>660670</v>
      </c>
      <c r="D79" s="435">
        <v>18401</v>
      </c>
      <c r="E79" s="435" t="s">
        <v>555</v>
      </c>
      <c r="F79" s="435" t="s">
        <v>555</v>
      </c>
      <c r="G79" s="414"/>
      <c r="H79" s="467" t="s">
        <v>4325</v>
      </c>
      <c r="I79" s="468" t="s">
        <v>20</v>
      </c>
      <c r="J79" s="469">
        <v>27</v>
      </c>
      <c r="K79" s="418">
        <v>9</v>
      </c>
      <c r="L79" s="414" t="s">
        <v>837</v>
      </c>
      <c r="M79" s="437"/>
      <c r="N79" s="438"/>
      <c r="O79" s="414"/>
      <c r="P79" s="414"/>
      <c r="Q79" s="414"/>
      <c r="R79" s="414"/>
      <c r="S79" s="414"/>
      <c r="T79" s="414" t="s">
        <v>2543</v>
      </c>
      <c r="U79" s="414" t="s">
        <v>4584</v>
      </c>
      <c r="V79" s="414" t="s">
        <v>4586</v>
      </c>
      <c r="W79" s="414"/>
      <c r="X79" s="414"/>
      <c r="Y79" s="437"/>
      <c r="Z79" s="421">
        <v>95</v>
      </c>
      <c r="AA79" s="421">
        <v>412</v>
      </c>
      <c r="AB79" s="421">
        <v>338</v>
      </c>
      <c r="AC79" s="421">
        <v>98</v>
      </c>
      <c r="AD79" s="421">
        <v>64</v>
      </c>
      <c r="AE79" s="421">
        <v>12</v>
      </c>
      <c r="AF79" s="421">
        <v>1</v>
      </c>
      <c r="AG79" s="421">
        <v>21</v>
      </c>
      <c r="AH79" s="421">
        <v>74</v>
      </c>
      <c r="AI79" s="421">
        <v>42</v>
      </c>
      <c r="AJ79" s="421">
        <v>9</v>
      </c>
      <c r="AK79" s="421">
        <v>1</v>
      </c>
      <c r="AL79" s="421">
        <v>71</v>
      </c>
      <c r="AM79" s="421">
        <v>4</v>
      </c>
      <c r="AN79" s="421">
        <v>102</v>
      </c>
      <c r="AO79" s="421">
        <v>3</v>
      </c>
      <c r="AP79" s="421">
        <v>0</v>
      </c>
      <c r="AQ79" s="421">
        <v>0</v>
      </c>
      <c r="AR79" s="421">
        <v>5</v>
      </c>
      <c r="AS79" s="422">
        <v>0.17233009699999999</v>
      </c>
      <c r="AT79" s="422">
        <v>0.247572815</v>
      </c>
      <c r="AU79" s="422">
        <v>0.36440677999999999</v>
      </c>
      <c r="AV79" s="422">
        <v>0.24152541999999999</v>
      </c>
      <c r="AW79" s="422">
        <v>0.15677965999999999</v>
      </c>
      <c r="AX79" s="422">
        <v>0.52118644000000003</v>
      </c>
      <c r="AY79" s="423">
        <v>115.5</v>
      </c>
      <c r="AZ79" s="422">
        <v>0.12571757</v>
      </c>
      <c r="BA79" s="422">
        <v>0.47033898299999999</v>
      </c>
      <c r="BB79" s="422">
        <v>0.81496039600000003</v>
      </c>
      <c r="BC79" s="422">
        <v>0.38559322000000001</v>
      </c>
      <c r="BD79" s="424">
        <v>0.35813953399999998</v>
      </c>
      <c r="BE79" s="424">
        <v>0.28994082799999998</v>
      </c>
      <c r="BF79" s="424">
        <v>0.41747572799999999</v>
      </c>
      <c r="BG79" s="424">
        <v>0.51775147899999996</v>
      </c>
      <c r="BH79" s="424">
        <v>0.93522720699999995</v>
      </c>
      <c r="BI79" s="424">
        <v>0.227810651</v>
      </c>
      <c r="BJ79" s="424">
        <v>0.40285415027071397</v>
      </c>
      <c r="BK79" s="425">
        <v>146.73543443039901</v>
      </c>
      <c r="BL79" s="425">
        <v>30.034839724718299</v>
      </c>
      <c r="BM79" s="425">
        <v>78.7160852007258</v>
      </c>
      <c r="BN79" s="425">
        <v>161.06439584670699</v>
      </c>
      <c r="BO79" s="425">
        <v>-2.24760523764354</v>
      </c>
      <c r="BP79" s="425">
        <v>1.9089848678559</v>
      </c>
      <c r="BQ79" s="425">
        <v>34.227168618297803</v>
      </c>
      <c r="BR79" s="425">
        <v>31.729183140738598</v>
      </c>
      <c r="BS79" s="426">
        <v>3.50186769605016</v>
      </c>
      <c r="BT79" s="427"/>
      <c r="BU79" s="421"/>
      <c r="BV79" s="428"/>
      <c r="BW79" s="427"/>
      <c r="BX79" s="427"/>
      <c r="BY79" s="427"/>
      <c r="BZ79" s="427"/>
      <c r="CA79" s="421"/>
      <c r="CB79" s="428"/>
      <c r="CC79" s="427"/>
      <c r="CD79" s="421"/>
      <c r="CE79" s="429"/>
      <c r="CF79" s="428"/>
      <c r="CG79" s="427"/>
      <c r="CH79" s="421"/>
      <c r="CI79" s="429"/>
      <c r="CJ79" s="428"/>
      <c r="CK79" s="427"/>
      <c r="CL79" s="421"/>
      <c r="CM79" s="429"/>
      <c r="CN79" s="428"/>
      <c r="CO79" s="427"/>
      <c r="CP79" s="421"/>
      <c r="CQ79" s="429"/>
      <c r="CR79" s="428"/>
      <c r="DC79" s="427">
        <v>91</v>
      </c>
      <c r="DD79" s="421">
        <v>779.2</v>
      </c>
      <c r="DE79" s="429">
        <v>-12</v>
      </c>
      <c r="DF79" s="429">
        <v>-11</v>
      </c>
      <c r="DG79" s="428">
        <v>1</v>
      </c>
      <c r="DH79" s="433">
        <v>-12</v>
      </c>
      <c r="DI79" s="434">
        <v>-11.207310199737501</v>
      </c>
      <c r="EL79" s="422"/>
      <c r="EM79" s="422"/>
      <c r="EN79" s="422"/>
      <c r="EO79" s="422"/>
      <c r="EP79" s="422"/>
      <c r="EQ79" s="422"/>
    </row>
    <row r="80" spans="1:269" ht="13" customHeight="1">
      <c r="A80" s="413" t="s">
        <v>17</v>
      </c>
      <c r="B80" s="413">
        <v>9877</v>
      </c>
      <c r="C80" s="413">
        <v>592450</v>
      </c>
      <c r="D80" s="413">
        <v>15640</v>
      </c>
      <c r="E80" s="413" t="s">
        <v>16</v>
      </c>
      <c r="F80" s="413" t="s">
        <v>16</v>
      </c>
      <c r="G80" s="414"/>
      <c r="H80" s="415" t="s">
        <v>791</v>
      </c>
      <c r="I80" s="416" t="s">
        <v>216</v>
      </c>
      <c r="J80" s="417">
        <v>33</v>
      </c>
      <c r="K80" s="418">
        <v>9</v>
      </c>
      <c r="L80" s="418" t="s">
        <v>837</v>
      </c>
      <c r="T80" s="418" t="s">
        <v>4584</v>
      </c>
      <c r="U80" s="418" t="s">
        <v>4584</v>
      </c>
      <c r="V80" s="418" t="s">
        <v>4586</v>
      </c>
      <c r="W80" s="418" t="s">
        <v>2709</v>
      </c>
      <c r="Z80" s="421">
        <v>152</v>
      </c>
      <c r="AA80" s="421">
        <v>679</v>
      </c>
      <c r="AB80" s="421">
        <v>541</v>
      </c>
      <c r="AC80" s="421">
        <v>179</v>
      </c>
      <c r="AD80" s="421">
        <v>94</v>
      </c>
      <c r="AE80" s="421">
        <v>30</v>
      </c>
      <c r="AF80" s="421">
        <v>2</v>
      </c>
      <c r="AG80" s="421">
        <v>53</v>
      </c>
      <c r="AH80" s="421">
        <v>137</v>
      </c>
      <c r="AI80" s="421">
        <v>114</v>
      </c>
      <c r="AJ80" s="421">
        <v>12</v>
      </c>
      <c r="AK80" s="421">
        <v>5</v>
      </c>
      <c r="AL80" s="421">
        <v>124</v>
      </c>
      <c r="AM80" s="421">
        <v>36</v>
      </c>
      <c r="AN80" s="421">
        <v>160</v>
      </c>
      <c r="AO80" s="421">
        <v>7</v>
      </c>
      <c r="AP80" s="421">
        <v>7</v>
      </c>
      <c r="AQ80" s="421">
        <v>0</v>
      </c>
      <c r="AR80" s="421">
        <v>16</v>
      </c>
      <c r="AS80" s="422">
        <v>0.18262150199999999</v>
      </c>
      <c r="AT80" s="422">
        <v>0.23564064800000001</v>
      </c>
      <c r="AU80" s="422">
        <v>0.36597938000000002</v>
      </c>
      <c r="AV80" s="422">
        <v>0.26030927999999998</v>
      </c>
      <c r="AW80" s="422">
        <v>0.24742268000000001</v>
      </c>
      <c r="AX80" s="422">
        <v>0.58247422999999998</v>
      </c>
      <c r="AY80" s="423">
        <v>118.1</v>
      </c>
      <c r="AZ80" s="422">
        <v>0.14123007000000001</v>
      </c>
      <c r="BA80" s="422">
        <v>0.34020618499999999</v>
      </c>
      <c r="BB80" s="422">
        <v>0.5391823</v>
      </c>
      <c r="BC80" s="422">
        <v>0.463917525</v>
      </c>
      <c r="BD80" s="424">
        <v>0.37611940199999999</v>
      </c>
      <c r="BE80" s="424">
        <v>0.33086876100000001</v>
      </c>
      <c r="BF80" s="424">
        <v>0.45655375500000001</v>
      </c>
      <c r="BG80" s="424">
        <v>0.68761552599999998</v>
      </c>
      <c r="BH80" s="424">
        <v>1.1441692809999999</v>
      </c>
      <c r="BI80" s="424">
        <v>0.35674676500000002</v>
      </c>
      <c r="BJ80" s="424">
        <v>0.46277270504327001</v>
      </c>
      <c r="BK80" s="425">
        <v>220.36388482093099</v>
      </c>
      <c r="BL80" s="425">
        <v>82.5316044956935</v>
      </c>
      <c r="BM80" s="425">
        <v>162.76113284086099</v>
      </c>
      <c r="BN80" s="425">
        <v>204.46615514165001</v>
      </c>
      <c r="BO80" s="425">
        <v>-1.4913668164771099</v>
      </c>
      <c r="BP80" s="425">
        <v>-4.1441840445622802</v>
      </c>
      <c r="BQ80" s="425">
        <v>98.975499310859107</v>
      </c>
      <c r="BR80" s="425">
        <v>79.452626688268595</v>
      </c>
      <c r="BS80" s="426">
        <v>10.1264322387403</v>
      </c>
      <c r="BT80" s="427"/>
      <c r="BU80" s="421"/>
      <c r="BV80" s="428"/>
      <c r="BW80" s="427"/>
      <c r="BX80" s="427"/>
      <c r="BY80" s="427"/>
      <c r="BZ80" s="427"/>
      <c r="CA80" s="421"/>
      <c r="CB80" s="428"/>
      <c r="CC80" s="427"/>
      <c r="CD80" s="421"/>
      <c r="CE80" s="429"/>
      <c r="CF80" s="428"/>
      <c r="CG80" s="427"/>
      <c r="CH80" s="421"/>
      <c r="CI80" s="429"/>
      <c r="CJ80" s="428"/>
      <c r="CK80" s="427"/>
      <c r="CL80" s="421"/>
      <c r="CM80" s="429"/>
      <c r="CN80" s="428"/>
      <c r="CO80" s="427"/>
      <c r="CP80" s="421"/>
      <c r="CQ80" s="429"/>
      <c r="CR80" s="428"/>
      <c r="DC80" s="427">
        <v>95</v>
      </c>
      <c r="DD80" s="421">
        <v>822.1</v>
      </c>
      <c r="DE80" s="429">
        <v>3</v>
      </c>
      <c r="DF80" s="429">
        <v>3</v>
      </c>
      <c r="DG80" s="428">
        <v>0</v>
      </c>
      <c r="DH80" s="433">
        <v>3</v>
      </c>
      <c r="DI80" s="434">
        <v>-3.8457822799682599</v>
      </c>
      <c r="EL80" s="422"/>
      <c r="EM80" s="422"/>
      <c r="EN80" s="422"/>
      <c r="EO80" s="422"/>
      <c r="EP80" s="422"/>
      <c r="EQ80" s="422"/>
    </row>
    <row r="81" spans="1:154" ht="13" customHeight="1">
      <c r="A81" s="413" t="s">
        <v>17</v>
      </c>
      <c r="B81" s="413">
        <v>11529</v>
      </c>
      <c r="C81" s="413">
        <v>682622</v>
      </c>
      <c r="D81" s="413">
        <v>26517</v>
      </c>
      <c r="E81" s="413" t="s">
        <v>188</v>
      </c>
      <c r="F81" s="413" t="s">
        <v>188</v>
      </c>
      <c r="G81" s="414"/>
      <c r="H81" s="411" t="s">
        <v>309</v>
      </c>
      <c r="I81" s="411" t="s">
        <v>3526</v>
      </c>
      <c r="J81" s="413">
        <v>23</v>
      </c>
      <c r="K81" s="418">
        <v>9</v>
      </c>
      <c r="L81" s="418" t="s">
        <v>837</v>
      </c>
      <c r="T81" s="418" t="s">
        <v>4582</v>
      </c>
      <c r="U81" s="418" t="s">
        <v>4584</v>
      </c>
      <c r="V81" s="418" t="s">
        <v>4585</v>
      </c>
      <c r="Z81" s="421">
        <v>90</v>
      </c>
      <c r="AA81" s="421">
        <v>360</v>
      </c>
      <c r="AB81" s="421">
        <v>339</v>
      </c>
      <c r="AC81" s="421">
        <v>89</v>
      </c>
      <c r="AD81" s="421">
        <v>56</v>
      </c>
      <c r="AE81" s="421">
        <v>17</v>
      </c>
      <c r="AF81" s="421">
        <v>2</v>
      </c>
      <c r="AG81" s="421">
        <v>14</v>
      </c>
      <c r="AH81" s="421">
        <v>45</v>
      </c>
      <c r="AI81" s="421">
        <v>51</v>
      </c>
      <c r="AJ81" s="421">
        <v>10</v>
      </c>
      <c r="AK81" s="421">
        <v>3</v>
      </c>
      <c r="AL81" s="421">
        <v>16</v>
      </c>
      <c r="AM81" s="421">
        <v>0</v>
      </c>
      <c r="AN81" s="421">
        <v>85</v>
      </c>
      <c r="AO81" s="421">
        <v>3</v>
      </c>
      <c r="AP81" s="421">
        <v>2</v>
      </c>
      <c r="AQ81" s="421">
        <v>0</v>
      </c>
      <c r="AR81" s="421">
        <v>7</v>
      </c>
      <c r="AS81" s="422">
        <v>4.4444444E-2</v>
      </c>
      <c r="AT81" s="422">
        <v>0.23611111100000001</v>
      </c>
      <c r="AU81" s="422">
        <v>0.46875</v>
      </c>
      <c r="AV81" s="422">
        <v>0.2265625</v>
      </c>
      <c r="AW81" s="422">
        <v>8.984375E-2</v>
      </c>
      <c r="AX81" s="422">
        <v>0.36328125</v>
      </c>
      <c r="AY81" s="423">
        <v>116.7</v>
      </c>
      <c r="AZ81" s="422">
        <v>0.12707182</v>
      </c>
      <c r="BA81" s="422">
        <v>0.45490195999999999</v>
      </c>
      <c r="BB81" s="422">
        <v>0.78273210000000004</v>
      </c>
      <c r="BC81" s="422">
        <v>0.35686274499999998</v>
      </c>
      <c r="BD81" s="424">
        <v>0.30991735500000001</v>
      </c>
      <c r="BE81" s="424">
        <v>0.262536873</v>
      </c>
      <c r="BF81" s="424">
        <v>0.3</v>
      </c>
      <c r="BG81" s="424">
        <v>0.44837758100000003</v>
      </c>
      <c r="BH81" s="424">
        <v>0.74837758099999996</v>
      </c>
      <c r="BI81" s="424">
        <v>0.18584070799999999</v>
      </c>
      <c r="BJ81" s="424">
        <v>0.32116883148749598</v>
      </c>
      <c r="BK81" s="425">
        <v>119.702116224728</v>
      </c>
      <c r="BL81" s="425">
        <v>2.3683383527372999</v>
      </c>
      <c r="BM81" s="425">
        <v>44.905348962840897</v>
      </c>
      <c r="BN81" s="425">
        <v>100.70187647869</v>
      </c>
      <c r="BO81" s="425">
        <v>-0.105148646447132</v>
      </c>
      <c r="BP81" s="425">
        <v>1.1874015321955</v>
      </c>
      <c r="BQ81" s="425">
        <v>10.3229722601522</v>
      </c>
      <c r="BR81" s="425">
        <v>1.4868957453568501</v>
      </c>
      <c r="BS81" s="426">
        <v>1.05616925221572</v>
      </c>
      <c r="BT81" s="427"/>
      <c r="BU81" s="421"/>
      <c r="BV81" s="428"/>
      <c r="BW81" s="427"/>
      <c r="BX81" s="427"/>
      <c r="BY81" s="427"/>
      <c r="BZ81" s="427"/>
      <c r="CA81" s="421"/>
      <c r="CB81" s="428"/>
      <c r="CC81" s="427"/>
      <c r="CD81" s="421"/>
      <c r="CE81" s="429"/>
      <c r="CF81" s="428"/>
      <c r="CG81" s="427"/>
      <c r="CH81" s="421"/>
      <c r="CI81" s="429"/>
      <c r="CJ81" s="428"/>
      <c r="CK81" s="427">
        <v>38</v>
      </c>
      <c r="CL81" s="421">
        <v>287.10000000000002</v>
      </c>
      <c r="CM81" s="429">
        <v>-4</v>
      </c>
      <c r="CN81" s="428">
        <v>-2</v>
      </c>
      <c r="CO81" s="427"/>
      <c r="CP81" s="421"/>
      <c r="CQ81" s="429"/>
      <c r="CR81" s="428"/>
      <c r="CX81" s="427">
        <v>2</v>
      </c>
      <c r="CY81" s="421">
        <v>8</v>
      </c>
      <c r="CZ81" s="429">
        <v>-1</v>
      </c>
      <c r="DA81" s="429">
        <v>-1</v>
      </c>
      <c r="DB81" s="428">
        <v>0</v>
      </c>
      <c r="DC81" s="427">
        <v>54</v>
      </c>
      <c r="DD81" s="421">
        <v>437.1</v>
      </c>
      <c r="DE81" s="429">
        <v>5</v>
      </c>
      <c r="DF81" s="429">
        <v>-1</v>
      </c>
      <c r="DG81" s="428">
        <v>-1</v>
      </c>
      <c r="DH81" s="433">
        <v>0</v>
      </c>
      <c r="DI81" s="434">
        <v>-3.1394245624542201</v>
      </c>
      <c r="EL81" s="422"/>
      <c r="EM81" s="422"/>
      <c r="EN81" s="422"/>
      <c r="EO81" s="422"/>
      <c r="EP81" s="422"/>
      <c r="EQ81" s="422"/>
    </row>
    <row r="82" spans="1:154" ht="13" customHeight="1">
      <c r="A82" s="413" t="s">
        <v>17</v>
      </c>
      <c r="G82" s="414"/>
      <c r="H82" s="411" t="s">
        <v>4661</v>
      </c>
      <c r="Z82" s="421"/>
      <c r="BT82" s="427"/>
      <c r="BU82" s="421"/>
      <c r="BV82" s="428"/>
      <c r="BW82" s="427"/>
      <c r="BX82" s="427"/>
      <c r="BY82" s="427"/>
      <c r="BZ82" s="427"/>
      <c r="CA82" s="421"/>
      <c r="CB82" s="428"/>
      <c r="CC82" s="427"/>
      <c r="CD82" s="421"/>
      <c r="CE82" s="429"/>
      <c r="CF82" s="428"/>
      <c r="CG82" s="427"/>
      <c r="CH82" s="421"/>
      <c r="CI82" s="429"/>
      <c r="CJ82" s="428"/>
      <c r="CK82" s="427"/>
      <c r="CL82" s="421"/>
      <c r="CM82" s="429"/>
      <c r="CN82" s="428"/>
      <c r="CO82" s="427"/>
      <c r="CP82" s="421"/>
      <c r="CQ82" s="429"/>
      <c r="CR82" s="428"/>
      <c r="DH82" s="433"/>
      <c r="DI82" s="434"/>
    </row>
    <row r="83" spans="1:154" ht="13" customHeight="1">
      <c r="A83" s="413" t="s">
        <v>17</v>
      </c>
      <c r="G83" s="414"/>
      <c r="H83" s="411" t="s">
        <v>4686</v>
      </c>
      <c r="Z83" s="421"/>
      <c r="BT83" s="427"/>
      <c r="BU83" s="421"/>
      <c r="BV83" s="428"/>
      <c r="BW83" s="427"/>
      <c r="BX83" s="427"/>
      <c r="BY83" s="427"/>
      <c r="BZ83" s="427"/>
      <c r="CA83" s="421"/>
      <c r="CB83" s="428"/>
      <c r="CC83" s="427"/>
      <c r="CD83" s="421"/>
      <c r="CE83" s="429"/>
      <c r="CF83" s="428"/>
      <c r="CG83" s="427"/>
      <c r="CH83" s="421"/>
      <c r="CI83" s="429"/>
      <c r="CJ83" s="428"/>
      <c r="CK83" s="427"/>
      <c r="CL83" s="421"/>
      <c r="CM83" s="429"/>
      <c r="CN83" s="428"/>
      <c r="CO83" s="427"/>
      <c r="CP83" s="421"/>
      <c r="CQ83" s="429"/>
      <c r="CR83" s="428"/>
      <c r="DH83" s="433"/>
      <c r="DI83" s="434"/>
    </row>
    <row r="84" spans="1:154" ht="13" customHeight="1">
      <c r="A84" s="413" t="s">
        <v>17</v>
      </c>
      <c r="G84" s="414"/>
      <c r="H84" s="411" t="s">
        <v>4734</v>
      </c>
      <c r="Z84" s="421"/>
      <c r="BT84" s="427"/>
      <c r="BU84" s="421"/>
      <c r="BV84" s="428"/>
      <c r="BW84" s="427"/>
      <c r="BX84" s="427"/>
      <c r="BY84" s="427"/>
      <c r="BZ84" s="427"/>
      <c r="CA84" s="421"/>
      <c r="CB84" s="428"/>
      <c r="CC84" s="427"/>
      <c r="CD84" s="421"/>
      <c r="CE84" s="429"/>
      <c r="CF84" s="428"/>
      <c r="CG84" s="427"/>
      <c r="CH84" s="421"/>
      <c r="CI84" s="429"/>
      <c r="CJ84" s="428"/>
      <c r="CK84" s="427"/>
      <c r="CL84" s="421"/>
      <c r="CM84" s="429"/>
      <c r="CN84" s="428"/>
      <c r="CO84" s="427"/>
      <c r="CP84" s="421"/>
      <c r="CQ84" s="429"/>
      <c r="CR84" s="428"/>
      <c r="DH84" s="433"/>
      <c r="DI84" s="434"/>
    </row>
    <row r="85" spans="1:154" ht="13" customHeight="1">
      <c r="A85" s="413" t="s">
        <v>17</v>
      </c>
      <c r="G85" s="414"/>
      <c r="H85" s="411" t="s">
        <v>4714</v>
      </c>
      <c r="Z85" s="421"/>
      <c r="BT85" s="427"/>
      <c r="BU85" s="421"/>
      <c r="BV85" s="428"/>
      <c r="BW85" s="427"/>
      <c r="BX85" s="427"/>
      <c r="BY85" s="427"/>
      <c r="BZ85" s="427"/>
      <c r="CA85" s="421"/>
      <c r="CB85" s="428"/>
      <c r="CC85" s="427"/>
      <c r="CD85" s="421"/>
      <c r="CE85" s="429"/>
      <c r="CF85" s="428"/>
      <c r="CG85" s="427"/>
      <c r="CH85" s="421"/>
      <c r="CI85" s="429"/>
      <c r="CJ85" s="428"/>
      <c r="CK85" s="427"/>
      <c r="CL85" s="421"/>
      <c r="CM85" s="429"/>
      <c r="CN85" s="428"/>
      <c r="CO85" s="427"/>
      <c r="CP85" s="421"/>
      <c r="CQ85" s="429"/>
      <c r="CR85" s="428"/>
      <c r="DH85" s="433"/>
      <c r="DI85" s="434"/>
    </row>
    <row r="86" spans="1:154" ht="13" customHeight="1">
      <c r="A86" s="413" t="s">
        <v>4665</v>
      </c>
      <c r="B86" s="413">
        <v>11241</v>
      </c>
      <c r="C86" s="413">
        <v>656271</v>
      </c>
      <c r="D86" s="413">
        <v>17968</v>
      </c>
      <c r="E86" s="413" t="s">
        <v>18</v>
      </c>
      <c r="F86" s="413" t="s">
        <v>18</v>
      </c>
      <c r="G86" s="414"/>
      <c r="H86" s="411" t="s">
        <v>2863</v>
      </c>
      <c r="I86" s="411" t="s">
        <v>397</v>
      </c>
      <c r="J86" s="413">
        <v>28</v>
      </c>
      <c r="K86" s="418">
        <v>1</v>
      </c>
      <c r="M86" s="419" t="s">
        <v>46</v>
      </c>
      <c r="N86" s="420">
        <v>7</v>
      </c>
      <c r="O86" s="418" t="s">
        <v>838</v>
      </c>
      <c r="P86" s="418" t="s">
        <v>2543</v>
      </c>
      <c r="Z86" s="421"/>
      <c r="AS86" s="422"/>
      <c r="AT86" s="422"/>
      <c r="AU86" s="422"/>
      <c r="AV86" s="422"/>
      <c r="AW86" s="422"/>
      <c r="AX86" s="422"/>
      <c r="AY86" s="423"/>
      <c r="AZ86" s="422"/>
      <c r="BA86" s="422"/>
      <c r="BB86" s="422"/>
      <c r="BC86" s="422"/>
      <c r="BT86" s="427">
        <v>69</v>
      </c>
      <c r="BU86" s="421">
        <v>61.2</v>
      </c>
      <c r="BV86" s="428">
        <v>1</v>
      </c>
      <c r="BW86" s="427"/>
      <c r="BX86" s="427"/>
      <c r="BY86" s="427"/>
      <c r="BZ86" s="427"/>
      <c r="CA86" s="421"/>
      <c r="CB86" s="428"/>
      <c r="CC86" s="427"/>
      <c r="CD86" s="421"/>
      <c r="CE86" s="429"/>
      <c r="CF86" s="428"/>
      <c r="CG86" s="427"/>
      <c r="CH86" s="421"/>
      <c r="CI86" s="429"/>
      <c r="CJ86" s="428"/>
      <c r="CK86" s="427"/>
      <c r="CL86" s="421"/>
      <c r="CM86" s="429"/>
      <c r="CN86" s="428"/>
      <c r="CO86" s="427"/>
      <c r="CP86" s="421"/>
      <c r="CQ86" s="429"/>
      <c r="CR86" s="428"/>
      <c r="DH86" s="433">
        <v>1</v>
      </c>
      <c r="DI86" s="434"/>
      <c r="DJ86" s="421">
        <v>69</v>
      </c>
      <c r="DK86" s="421">
        <v>1</v>
      </c>
      <c r="DL86" s="421">
        <v>0</v>
      </c>
      <c r="DM86" s="421">
        <v>7</v>
      </c>
      <c r="DN86" s="421">
        <v>1</v>
      </c>
      <c r="DO86" s="421">
        <v>0</v>
      </c>
      <c r="DP86" s="421">
        <v>61.2</v>
      </c>
      <c r="DQ86" s="421">
        <v>1</v>
      </c>
      <c r="DR86" s="421">
        <v>60.200000762939403</v>
      </c>
      <c r="DS86" s="421">
        <v>257</v>
      </c>
      <c r="DT86" s="421">
        <v>58</v>
      </c>
      <c r="DU86" s="421">
        <v>24</v>
      </c>
      <c r="DV86" s="421">
        <v>23</v>
      </c>
      <c r="DW86" s="421">
        <v>8</v>
      </c>
      <c r="DX86" s="421">
        <v>18</v>
      </c>
      <c r="DY86" s="421">
        <v>4</v>
      </c>
      <c r="DZ86" s="421">
        <v>3</v>
      </c>
      <c r="EA86" s="421">
        <v>0</v>
      </c>
      <c r="EB86" s="421">
        <v>1</v>
      </c>
      <c r="EC86" s="421">
        <v>52</v>
      </c>
      <c r="ED86" s="425">
        <v>7.58919091056823</v>
      </c>
      <c r="EE86" s="425">
        <v>2.6270276228889999</v>
      </c>
      <c r="EF86" s="425">
        <v>1.16756783239511</v>
      </c>
      <c r="EG86" s="425">
        <v>8.4648667848645704</v>
      </c>
      <c r="EH86" s="431">
        <v>1.23243271197261</v>
      </c>
      <c r="EI86" s="425">
        <v>96.131768458632806</v>
      </c>
      <c r="EJ86" s="424">
        <v>0.24576271186440601</v>
      </c>
      <c r="EK86" s="424">
        <v>0.28409090909090901</v>
      </c>
      <c r="EL86" s="422">
        <v>0.50568181800000001</v>
      </c>
      <c r="EM86" s="422">
        <v>0.17613636299999999</v>
      </c>
      <c r="EN86" s="422">
        <v>0.31818181800000001</v>
      </c>
      <c r="EO86" s="422">
        <v>7.065217E-2</v>
      </c>
      <c r="EP86" s="422">
        <v>0.40760869999999999</v>
      </c>
      <c r="EQ86" s="422">
        <v>0.10946746</v>
      </c>
      <c r="ER86" s="425">
        <v>0.115390370200778</v>
      </c>
      <c r="ES86" s="431">
        <v>3.3567575181359501</v>
      </c>
      <c r="ET86" s="431">
        <v>3.8248048208000101</v>
      </c>
      <c r="EU86" s="431">
        <v>4.15759406709084</v>
      </c>
      <c r="EV86" s="431">
        <v>3.8712322433648998</v>
      </c>
      <c r="EW86" s="431">
        <v>3.74468501959324</v>
      </c>
      <c r="EX86" s="426">
        <v>0.273651123046875</v>
      </c>
    </row>
    <row r="87" spans="1:154" ht="13" customHeight="1">
      <c r="A87" s="413" t="s">
        <v>4665</v>
      </c>
      <c r="B87" s="413">
        <v>11453</v>
      </c>
      <c r="C87" s="413">
        <v>670329</v>
      </c>
      <c r="D87" s="413">
        <v>20023</v>
      </c>
      <c r="E87" s="413" t="s">
        <v>3323</v>
      </c>
      <c r="F87" s="413" t="s">
        <v>3323</v>
      </c>
      <c r="G87" s="414"/>
      <c r="H87" s="411" t="s">
        <v>528</v>
      </c>
      <c r="I87" s="411" t="s">
        <v>1708</v>
      </c>
      <c r="J87" s="413">
        <v>31</v>
      </c>
      <c r="K87" s="418">
        <v>1</v>
      </c>
      <c r="M87" s="419" t="s">
        <v>837</v>
      </c>
      <c r="N87" s="420">
        <v>20</v>
      </c>
      <c r="O87" s="418" t="s">
        <v>46</v>
      </c>
      <c r="P87" s="418" t="s">
        <v>2543</v>
      </c>
      <c r="Z87" s="421"/>
      <c r="BT87" s="427">
        <v>29</v>
      </c>
      <c r="BU87" s="421">
        <v>34.1</v>
      </c>
      <c r="BV87" s="428">
        <v>0</v>
      </c>
      <c r="BW87" s="427"/>
      <c r="BX87" s="427"/>
      <c r="BY87" s="427"/>
      <c r="BZ87" s="427"/>
      <c r="CA87" s="421"/>
      <c r="CB87" s="428"/>
      <c r="CC87" s="427"/>
      <c r="CD87" s="421"/>
      <c r="CE87" s="429"/>
      <c r="CF87" s="428"/>
      <c r="CG87" s="427"/>
      <c r="CH87" s="421"/>
      <c r="CI87" s="429"/>
      <c r="CJ87" s="428"/>
      <c r="CK87" s="427"/>
      <c r="CL87" s="421"/>
      <c r="CM87" s="429"/>
      <c r="CN87" s="428"/>
      <c r="CO87" s="427"/>
      <c r="CP87" s="421"/>
      <c r="CQ87" s="429"/>
      <c r="CR87" s="428"/>
      <c r="DH87" s="433">
        <v>0</v>
      </c>
      <c r="DI87" s="434"/>
      <c r="DJ87" s="421">
        <v>29</v>
      </c>
      <c r="DK87" s="421">
        <v>1</v>
      </c>
      <c r="DL87" s="421">
        <v>0</v>
      </c>
      <c r="DM87" s="421">
        <v>0</v>
      </c>
      <c r="DN87" s="421">
        <v>2</v>
      </c>
      <c r="DO87" s="421">
        <v>0</v>
      </c>
      <c r="DP87" s="421">
        <v>34.1</v>
      </c>
      <c r="DQ87" s="421">
        <v>1</v>
      </c>
      <c r="DR87" s="421">
        <v>32.399999856948803</v>
      </c>
      <c r="DS87" s="421">
        <v>142</v>
      </c>
      <c r="DT87" s="421">
        <v>31</v>
      </c>
      <c r="DU87" s="421">
        <v>12</v>
      </c>
      <c r="DV87" s="421">
        <v>12</v>
      </c>
      <c r="DW87" s="421">
        <v>5</v>
      </c>
      <c r="DX87" s="421">
        <v>10</v>
      </c>
      <c r="DY87" s="421">
        <v>1</v>
      </c>
      <c r="DZ87" s="421">
        <v>0</v>
      </c>
      <c r="EA87" s="421">
        <v>2</v>
      </c>
      <c r="EB87" s="421">
        <v>0</v>
      </c>
      <c r="EC87" s="421">
        <v>38</v>
      </c>
      <c r="ED87" s="425">
        <v>9.9611665242265897</v>
      </c>
      <c r="EE87" s="425">
        <v>2.62135961163857</v>
      </c>
      <c r="EF87" s="425">
        <v>1.3106798058192799</v>
      </c>
      <c r="EG87" s="425">
        <v>8.1262147960795801</v>
      </c>
      <c r="EH87" s="431">
        <v>1.1941749341909</v>
      </c>
      <c r="EI87" s="425">
        <v>92.930603689377605</v>
      </c>
      <c r="EJ87" s="424">
        <v>0.234848484848484</v>
      </c>
      <c r="EK87" s="424">
        <v>0.29213483146067398</v>
      </c>
      <c r="EL87" s="466">
        <v>0.48387096699999999</v>
      </c>
      <c r="EM87" s="466">
        <v>0.16129032200000001</v>
      </c>
      <c r="EN87" s="466">
        <v>0.35483870899999997</v>
      </c>
      <c r="EO87" s="466">
        <v>7.4468090000000001E-2</v>
      </c>
      <c r="EP87" s="466">
        <v>0.42553191000000001</v>
      </c>
      <c r="EQ87" s="466">
        <v>0.14139693</v>
      </c>
      <c r="ER87" s="425">
        <v>0.49058124378608098</v>
      </c>
      <c r="ES87" s="431">
        <v>3.1456315339662901</v>
      </c>
      <c r="ET87" s="431">
        <v>3.1660789895099999</v>
      </c>
      <c r="EU87" s="431">
        <v>3.6893703539799199</v>
      </c>
      <c r="EV87" s="431">
        <v>3.2780945410909599</v>
      </c>
      <c r="EW87" s="431">
        <v>3.1185801880256201</v>
      </c>
      <c r="EX87" s="426">
        <v>0.25910618511261402</v>
      </c>
    </row>
    <row r="88" spans="1:154" ht="13" customHeight="1">
      <c r="A88" s="413" t="s">
        <v>4665</v>
      </c>
      <c r="B88" s="413">
        <v>11211</v>
      </c>
      <c r="C88" s="413">
        <v>660761</v>
      </c>
      <c r="D88" s="413">
        <v>19911</v>
      </c>
      <c r="E88" s="413" t="s">
        <v>555</v>
      </c>
      <c r="F88" s="413" t="s">
        <v>555</v>
      </c>
      <c r="G88" s="414"/>
      <c r="H88" s="415" t="s">
        <v>295</v>
      </c>
      <c r="I88" s="416" t="s">
        <v>3351</v>
      </c>
      <c r="J88" s="417">
        <v>27</v>
      </c>
      <c r="K88" s="418">
        <v>1</v>
      </c>
      <c r="M88" s="419" t="s">
        <v>46</v>
      </c>
      <c r="N88" s="420">
        <v>20</v>
      </c>
      <c r="O88" s="418" t="s">
        <v>46</v>
      </c>
      <c r="P88" s="418" t="s">
        <v>2543</v>
      </c>
      <c r="Z88" s="421"/>
      <c r="AS88" s="422"/>
      <c r="AT88" s="422"/>
      <c r="AU88" s="422"/>
      <c r="AV88" s="422"/>
      <c r="AW88" s="422"/>
      <c r="AX88" s="422"/>
      <c r="AY88" s="423"/>
      <c r="AZ88" s="422"/>
      <c r="BA88" s="422"/>
      <c r="BB88" s="422"/>
      <c r="BC88" s="422"/>
      <c r="BT88" s="427">
        <v>7</v>
      </c>
      <c r="BU88" s="421">
        <v>19.100000000000001</v>
      </c>
      <c r="BV88" s="428">
        <v>0</v>
      </c>
      <c r="BW88" s="427"/>
      <c r="BX88" s="427"/>
      <c r="BY88" s="427"/>
      <c r="BZ88" s="427"/>
      <c r="CA88" s="421"/>
      <c r="CB88" s="428"/>
      <c r="CC88" s="427"/>
      <c r="CD88" s="421"/>
      <c r="CE88" s="429"/>
      <c r="CF88" s="428"/>
      <c r="CG88" s="427"/>
      <c r="CH88" s="421"/>
      <c r="CI88" s="429"/>
      <c r="CJ88" s="428"/>
      <c r="CK88" s="427"/>
      <c r="CL88" s="421"/>
      <c r="CM88" s="429"/>
      <c r="CN88" s="428"/>
      <c r="CO88" s="427"/>
      <c r="CP88" s="421"/>
      <c r="CQ88" s="429"/>
      <c r="CR88" s="428"/>
      <c r="DH88" s="433">
        <v>0</v>
      </c>
      <c r="DI88" s="434"/>
      <c r="DJ88" s="421">
        <v>7</v>
      </c>
      <c r="DK88" s="421">
        <v>1</v>
      </c>
      <c r="DL88" s="421">
        <v>0</v>
      </c>
      <c r="DM88" s="421">
        <v>2</v>
      </c>
      <c r="DN88" s="421">
        <v>0</v>
      </c>
      <c r="DO88" s="421">
        <v>1</v>
      </c>
      <c r="DP88" s="421">
        <v>19.100000000000001</v>
      </c>
      <c r="DQ88" s="421">
        <v>7</v>
      </c>
      <c r="DR88" s="421">
        <v>12.1000003814697</v>
      </c>
      <c r="DS88" s="421">
        <v>81</v>
      </c>
      <c r="DT88" s="421">
        <v>15</v>
      </c>
      <c r="DU88" s="421">
        <v>5</v>
      </c>
      <c r="DV88" s="421">
        <v>4</v>
      </c>
      <c r="DW88" s="421">
        <v>1</v>
      </c>
      <c r="DX88" s="421">
        <v>10</v>
      </c>
      <c r="DY88" s="421">
        <v>1</v>
      </c>
      <c r="DZ88" s="421">
        <v>0</v>
      </c>
      <c r="EA88" s="421">
        <v>0</v>
      </c>
      <c r="EB88" s="421">
        <v>0</v>
      </c>
      <c r="EC88" s="421">
        <v>16</v>
      </c>
      <c r="ED88" s="425">
        <v>7.4482759845384399</v>
      </c>
      <c r="EE88" s="425">
        <v>4.6551724903365201</v>
      </c>
      <c r="EF88" s="425">
        <v>0.46551724903365199</v>
      </c>
      <c r="EG88" s="425">
        <v>6.9827587355047802</v>
      </c>
      <c r="EH88" s="431">
        <v>1.29310346953792</v>
      </c>
      <c r="EI88" s="425">
        <v>99.793759026362494</v>
      </c>
      <c r="EJ88" s="424">
        <v>0.21126760563380201</v>
      </c>
      <c r="EK88" s="424">
        <v>0.25925925925925902</v>
      </c>
      <c r="EL88" s="422">
        <v>0.51851851800000004</v>
      </c>
      <c r="EM88" s="422">
        <v>0.16666666599999999</v>
      </c>
      <c r="EN88" s="422">
        <v>0.314814814</v>
      </c>
      <c r="EO88" s="422">
        <v>7.2727269999999997E-2</v>
      </c>
      <c r="EP88" s="422">
        <v>0.52727272999999997</v>
      </c>
      <c r="EQ88" s="422">
        <v>0.13898305</v>
      </c>
      <c r="ER88" s="425">
        <v>4.7790616398140001E-2</v>
      </c>
      <c r="ES88" s="431">
        <v>1.86206899613461</v>
      </c>
      <c r="ET88" s="431">
        <v>4.3147561240842096</v>
      </c>
      <c r="EU88" s="431">
        <v>3.7049377403418</v>
      </c>
      <c r="EV88" s="431">
        <v>4.3882481791196302</v>
      </c>
      <c r="EW88" s="431">
        <v>4.6236035587974698</v>
      </c>
      <c r="EX88" s="426">
        <v>0.201127253472805</v>
      </c>
    </row>
    <row r="89" spans="1:154" ht="13" customHeight="1">
      <c r="A89" s="439" t="s">
        <v>609</v>
      </c>
      <c r="B89" s="440"/>
      <c r="C89" s="441"/>
      <c r="D89" s="441"/>
      <c r="E89" s="439" cm="1">
        <f t="array" ref="E89">SUMPRODUCT(--($A90:$A$2513=A89),--(K90:$K$2513&gt;0))</f>
        <v>40</v>
      </c>
      <c r="F89" s="439"/>
      <c r="G89" s="382"/>
      <c r="H89" s="442" t="s">
        <v>4210</v>
      </c>
      <c r="I89" s="443"/>
      <c r="J89" s="444"/>
      <c r="K89" s="445">
        <v>0</v>
      </c>
      <c r="L89" s="445"/>
      <c r="M89" s="446"/>
      <c r="N89" s="447"/>
      <c r="O89" s="445"/>
      <c r="P89" s="445"/>
      <c r="Q89" s="445"/>
      <c r="R89" s="445"/>
      <c r="S89" s="445"/>
      <c r="T89" s="445"/>
      <c r="U89" s="445"/>
      <c r="V89" s="445"/>
      <c r="W89" s="445"/>
      <c r="X89" s="445"/>
      <c r="Y89" s="446"/>
      <c r="Z89" s="448" cm="1">
        <f t="array" ref="Z89">SUMPRODUCT(--($A90:$A$2498=$A89),--(Z90:Z$2498))</f>
        <v>2249</v>
      </c>
      <c r="AA89" s="448" cm="1">
        <f t="array" ref="AA89">SUMPRODUCT(--($A90:$A$2498=$A89),--(AA90:AA$2498))</f>
        <v>8083</v>
      </c>
      <c r="AB89" s="448" cm="1">
        <f t="array" ref="AB89">SUMPRODUCT(--($A90:$A$2498=$A89),--(AB90:AB$2498))</f>
        <v>7286</v>
      </c>
      <c r="AC89" s="448" cm="1">
        <f t="array" ref="AC89">SUMPRODUCT(--($A90:$A$2498=$A89),--(AC90:AC$2498))</f>
        <v>1798</v>
      </c>
      <c r="AD89" s="448" cm="1">
        <f t="array" ref="AD89">SUMPRODUCT(--($A90:$A$2498=$A89),--(AD90:AD$2498))</f>
        <v>1196</v>
      </c>
      <c r="AE89" s="448" cm="1">
        <f t="array" ref="AE89">SUMPRODUCT(--($A90:$A$2498=$A89),--(AE90:AE$2498))</f>
        <v>336</v>
      </c>
      <c r="AF89" s="448" cm="1">
        <f t="array" ref="AF89">SUMPRODUCT(--($A90:$A$2498=$A89),--(AF90:AF$2498))</f>
        <v>31</v>
      </c>
      <c r="AG89" s="448" cm="1">
        <f t="array" ref="AG89">SUMPRODUCT(--($A90:$A$2498=$A89),--(AG90:AG$2498))</f>
        <v>235</v>
      </c>
      <c r="AH89" s="448" cm="1">
        <f t="array" ref="AH89">SUMPRODUCT(--($A90:$A$2498=$A89),--(AH90:AH$2498))</f>
        <v>944</v>
      </c>
      <c r="AI89" s="448" cm="1">
        <f t="array" ref="AI89">SUMPRODUCT(--($A90:$A$2498=$A89),--(AI90:AI$2498))</f>
        <v>924</v>
      </c>
      <c r="AJ89" s="448" cm="1">
        <f t="array" ref="AJ89">SUMPRODUCT(--($A90:$A$2498=$A89),--(AJ90:AJ$2498))</f>
        <v>180</v>
      </c>
      <c r="AK89" s="448" cm="1">
        <f t="array" ref="AK89">SUMPRODUCT(--($A90:$A$2498=$A89),--(AK90:AK$2498))</f>
        <v>46</v>
      </c>
      <c r="AL89" s="448" cm="1">
        <f t="array" ref="AL89">SUMPRODUCT(--($A90:$A$2498=$A89),--(AL90:AL$2498))</f>
        <v>643</v>
      </c>
      <c r="AM89" s="448" cm="1">
        <f t="array" ref="AM89">SUMPRODUCT(--($A90:$A$2498=$A89),--(AM90:AM$2498))</f>
        <v>22</v>
      </c>
      <c r="AN89" s="448" cm="1">
        <f t="array" ref="AN89">SUMPRODUCT(--($A90:$A$2498=$A89),--(AN90:AN$2498))</f>
        <v>1664</v>
      </c>
      <c r="AO89" s="448" cm="1">
        <f t="array" ref="AO89">SUMPRODUCT(--($A90:$A$2498=$A89),--(AO90:AO$2498))</f>
        <v>68</v>
      </c>
      <c r="AP89" s="448" cm="1">
        <f t="array" ref="AP89">SUMPRODUCT(--($A90:$A$2498=$A89),--(AP90:AP$2498))</f>
        <v>62</v>
      </c>
      <c r="AQ89" s="448" cm="1">
        <f t="array" ref="AQ89">SUMPRODUCT(--($A90:$A$2498=$A89),--(AQ90:AQ$2498))</f>
        <v>19</v>
      </c>
      <c r="AR89" s="448" cm="1">
        <f t="array" ref="AR89">SUMPRODUCT(--($A90:$A$2498=$A89),--(AR90:AR$2498))</f>
        <v>158</v>
      </c>
      <c r="AS89" s="449"/>
      <c r="AT89" s="449"/>
      <c r="AU89" s="449"/>
      <c r="AV89" s="449"/>
      <c r="AW89" s="449"/>
      <c r="AX89" s="449"/>
      <c r="AY89" s="450"/>
      <c r="AZ89" s="449"/>
      <c r="BA89" s="449"/>
      <c r="BB89" s="449"/>
      <c r="BC89" s="449"/>
      <c r="BD89" s="451"/>
      <c r="BE89" s="451">
        <f>AC89/AB89</f>
        <v>0.246774636288773</v>
      </c>
      <c r="BF89" s="451">
        <f>(AC89+AL89+AM89+AO89)/(AA89-AP89-AQ89)</f>
        <v>0.31629592601849538</v>
      </c>
      <c r="BG89" s="451">
        <f>((AC89-AE89-AF89-AG89)+(AE89*2)+(AF89*3)+(AG89*4))/AB89</f>
        <v>0.3981608564370025</v>
      </c>
      <c r="BH89" s="451">
        <f>BF89+BG89</f>
        <v>0.71445678245549793</v>
      </c>
      <c r="BI89" s="451">
        <f>BG89+BH89</f>
        <v>1.1126176388925004</v>
      </c>
      <c r="BJ89" s="451"/>
      <c r="BK89" s="450"/>
      <c r="BL89" s="450"/>
      <c r="BM89" s="450"/>
      <c r="BN89" s="450"/>
      <c r="BO89" s="450"/>
      <c r="BP89" s="452" cm="1">
        <f t="array" ref="BP89">SUMPRODUCT(--($A90:$A$2498=$A89),--(BP90:BP$2498))</f>
        <v>14.877808202989366</v>
      </c>
      <c r="BQ89" s="450"/>
      <c r="BR89" s="452" cm="1">
        <f t="array" ref="BR89">SUMPRODUCT(--($A90:$A$2498=$A89),--(BR90:BR$2498))</f>
        <v>-17.489730003966883</v>
      </c>
      <c r="BS89" s="453" cm="1">
        <f t="array" ref="BS89">SUMPRODUCT(--($A90:$A$2498=$A89),--(BS90:BS$2498))</f>
        <v>28.551085495196908</v>
      </c>
      <c r="BT89" s="454"/>
      <c r="BU89" s="448"/>
      <c r="BV89" s="455"/>
      <c r="BW89" s="454"/>
      <c r="BX89" s="454"/>
      <c r="BY89" s="454"/>
      <c r="BZ89" s="454"/>
      <c r="CA89" s="448"/>
      <c r="CB89" s="455"/>
      <c r="CC89" s="454"/>
      <c r="CD89" s="448"/>
      <c r="CE89" s="456"/>
      <c r="CF89" s="455"/>
      <c r="CG89" s="454"/>
      <c r="CH89" s="448"/>
      <c r="CI89" s="456"/>
      <c r="CJ89" s="455"/>
      <c r="CK89" s="454"/>
      <c r="CL89" s="448"/>
      <c r="CM89" s="456"/>
      <c r="CN89" s="455"/>
      <c r="CO89" s="454"/>
      <c r="CP89" s="448"/>
      <c r="CQ89" s="456"/>
      <c r="CR89" s="455"/>
      <c r="CS89" s="457"/>
      <c r="CT89" s="458"/>
      <c r="CU89" s="459"/>
      <c r="CV89" s="459"/>
      <c r="CW89" s="460"/>
      <c r="CX89" s="457"/>
      <c r="CY89" s="458"/>
      <c r="CZ89" s="459"/>
      <c r="DA89" s="459"/>
      <c r="DB89" s="460"/>
      <c r="DC89" s="457"/>
      <c r="DD89" s="458"/>
      <c r="DE89" s="459"/>
      <c r="DF89" s="459"/>
      <c r="DG89" s="460"/>
      <c r="DH89" s="461" cm="1">
        <f t="array" ref="DH89">SUMPRODUCT(--($A90:$A$2498=$A89),--(DH90:DH$2498))</f>
        <v>23</v>
      </c>
      <c r="DI89" s="462" cm="1">
        <f t="array" ref="DI89">SUMPRODUCT(--($A90:$A$2498=$A89),--(DI90:DI$2498))</f>
        <v>22.397094272076931</v>
      </c>
      <c r="DJ89" s="448" cm="1">
        <f t="array" ref="DJ89">SUMPRODUCT(--($A90:$A$2498=$A89),--(DJ90:DJ$2498))</f>
        <v>807</v>
      </c>
      <c r="DK89" s="448" cm="1">
        <f t="array" ref="DK89">SUMPRODUCT(--($A90:$A$2498=$A89),--(DK90:DK$2498))</f>
        <v>206</v>
      </c>
      <c r="DL89" s="448" cm="1">
        <f t="array" ref="DL89">SUMPRODUCT(--($A90:$A$2498=$A89),--(DL90:DL$2498))</f>
        <v>4</v>
      </c>
      <c r="DM89" s="448" cm="1">
        <f t="array" ref="DM89">SUMPRODUCT(--($A90:$A$2498=$A89),--(DM90:DM$2498))</f>
        <v>112</v>
      </c>
      <c r="DN89" s="448" cm="1">
        <f t="array" ref="DN89">SUMPRODUCT(--($A90:$A$2498=$A89),--(DN90:DN$2498))</f>
        <v>94</v>
      </c>
      <c r="DO89" s="448" cm="1">
        <f t="array" ref="DO89">SUMPRODUCT(--($A90:$A$2498=$A89),--(DO90:DO$2498))</f>
        <v>41</v>
      </c>
      <c r="DP89" s="448" cm="1">
        <f t="array" ref="DP89">SUMPRODUCT(--($A90:$A$2498=$A89),--(DP90:DP$2498))</f>
        <v>1763.1999999999998</v>
      </c>
      <c r="DQ89" s="448" cm="1">
        <f t="array" ref="DQ89">SUMPRODUCT(--($A90:$A$2498=$A89),--(DQ90:DQ$2498))</f>
        <v>1134.3000001907328</v>
      </c>
      <c r="DR89" s="448" cm="1">
        <f t="array" ref="DR89">SUMPRODUCT(--($A90:$A$2498=$A89),--(DR90:DR$2498))</f>
        <v>628.8999977111813</v>
      </c>
      <c r="DS89" s="448" cm="1">
        <f t="array" ref="DS89">SUMPRODUCT(--($A90:$A$2498=$A89),--(DS90:DS$2498))</f>
        <v>7401</v>
      </c>
      <c r="DT89" s="448" cm="1">
        <f t="array" ref="DT89">SUMPRODUCT(--($A90:$A$2498=$A89),--(DT90:DT$2498))</f>
        <v>1555</v>
      </c>
      <c r="DU89" s="448" cm="1">
        <f t="array" ref="DU89">SUMPRODUCT(--($A90:$A$2498=$A89),--(DU90:DU$2498))</f>
        <v>783</v>
      </c>
      <c r="DV89" s="448" cm="1">
        <f t="array" ref="DV89">SUMPRODUCT(--($A90:$A$2498=$A89),--(DV90:DV$2498))</f>
        <v>714</v>
      </c>
      <c r="DW89" s="448" cm="1">
        <f t="array" ref="DW89">SUMPRODUCT(--($A90:$A$2498=$A89),--(DW90:DW$2498))</f>
        <v>192</v>
      </c>
      <c r="DX89" s="448" cm="1">
        <f t="array" ref="DX89">SUMPRODUCT(--($A90:$A$2498=$A89),--(DX90:DX$2498))</f>
        <v>604</v>
      </c>
      <c r="DY89" s="448" cm="1">
        <f t="array" ref="DY89">SUMPRODUCT(--($A90:$A$2498=$A89),--(DY90:DY$2498))</f>
        <v>12</v>
      </c>
      <c r="DZ89" s="448" cm="1">
        <f t="array" ref="DZ89">SUMPRODUCT(--($A90:$A$2498=$A89),--(DZ90:DZ$2498))</f>
        <v>81</v>
      </c>
      <c r="EA89" s="448" cm="1">
        <f t="array" ref="EA89">SUMPRODUCT(--($A90:$A$2498=$A89),--(EA90:EA$2498))</f>
        <v>62</v>
      </c>
      <c r="EB89" s="448" cm="1">
        <f t="array" ref="EB89">SUMPRODUCT(--($A90:$A$2498=$A89),--(EB90:EB$2498))</f>
        <v>6</v>
      </c>
      <c r="EC89" s="448" cm="1">
        <f t="array" ref="EC89">SUMPRODUCT(--($A90:$A$2498=$A89),--(EC90:EC$2498))</f>
        <v>1834</v>
      </c>
      <c r="ED89" s="450">
        <f>EC89/DP89*10</f>
        <v>10.401542649727769</v>
      </c>
      <c r="EE89" s="450">
        <f>DX89/DP89*10</f>
        <v>3.4255898366606177</v>
      </c>
      <c r="EF89" s="450">
        <f>DW89/DP89*10</f>
        <v>1.0889292196007261</v>
      </c>
      <c r="EG89" s="450">
        <f>DX89/DQ89*10</f>
        <v>5.3248699629589815</v>
      </c>
      <c r="EH89" s="463">
        <f>(DT89+DX89+DZ89)/DP89</f>
        <v>1.2704174228675138</v>
      </c>
      <c r="EI89" s="450"/>
      <c r="EJ89" s="451">
        <f>DT89/(DS89-DX89-DY89-DZ89)</f>
        <v>0.23195107398568018</v>
      </c>
      <c r="EK89" s="451"/>
      <c r="EL89" s="464"/>
      <c r="EM89" s="464"/>
      <c r="EN89" s="464"/>
      <c r="EO89" s="464"/>
      <c r="EP89" s="464"/>
      <c r="EQ89" s="464"/>
      <c r="ER89" s="465"/>
      <c r="ES89" s="463"/>
      <c r="ET89" s="463"/>
      <c r="EU89" s="463"/>
      <c r="EV89" s="463"/>
      <c r="EW89" s="463"/>
      <c r="EX89" s="453" cm="1">
        <f t="array" ref="EX89">SUMPRODUCT(--($A90:$A$2498=$A89),--(EX90:EX$2498))</f>
        <v>27.986844614148062</v>
      </c>
    </row>
    <row r="90" spans="1:154" ht="13" customHeight="1">
      <c r="A90" s="413" t="s">
        <v>609</v>
      </c>
      <c r="B90" s="413">
        <v>12796</v>
      </c>
      <c r="C90" s="413">
        <v>671106</v>
      </c>
      <c r="D90" s="413">
        <v>27589</v>
      </c>
      <c r="E90" s="413" t="s">
        <v>213</v>
      </c>
      <c r="F90" s="413" t="s">
        <v>213</v>
      </c>
      <c r="G90" s="414"/>
      <c r="H90" s="411" t="s">
        <v>460</v>
      </c>
      <c r="I90" s="411" t="s">
        <v>145</v>
      </c>
      <c r="J90" s="413">
        <v>26</v>
      </c>
      <c r="K90" s="418">
        <v>1</v>
      </c>
      <c r="M90" s="419" t="s">
        <v>46</v>
      </c>
      <c r="N90" s="420">
        <v>25</v>
      </c>
      <c r="O90" s="418" t="s">
        <v>46</v>
      </c>
      <c r="P90" s="418" t="s">
        <v>2543</v>
      </c>
      <c r="Z90" s="421"/>
      <c r="AS90" s="422"/>
      <c r="AT90" s="422"/>
      <c r="AU90" s="422"/>
      <c r="AV90" s="422"/>
      <c r="AW90" s="422"/>
      <c r="AX90" s="422"/>
      <c r="AY90" s="423"/>
      <c r="AZ90" s="422"/>
      <c r="BA90" s="422"/>
      <c r="BB90" s="422"/>
      <c r="BC90" s="422"/>
      <c r="BT90" s="427">
        <v>30</v>
      </c>
      <c r="BU90" s="421">
        <v>156.19999999999999</v>
      </c>
      <c r="BV90" s="428">
        <v>-1</v>
      </c>
      <c r="BW90" s="427"/>
      <c r="BX90" s="427"/>
      <c r="BY90" s="427"/>
      <c r="BZ90" s="427"/>
      <c r="CA90" s="421"/>
      <c r="CB90" s="428"/>
      <c r="CC90" s="427"/>
      <c r="CD90" s="421"/>
      <c r="CE90" s="429"/>
      <c r="CF90" s="428"/>
      <c r="CG90" s="427"/>
      <c r="CH90" s="421"/>
      <c r="CI90" s="429"/>
      <c r="CJ90" s="428"/>
      <c r="CK90" s="427"/>
      <c r="CL90" s="421"/>
      <c r="CM90" s="429"/>
      <c r="CN90" s="428"/>
      <c r="CO90" s="427"/>
      <c r="CP90" s="421"/>
      <c r="CQ90" s="429"/>
      <c r="CR90" s="428"/>
      <c r="DH90" s="433">
        <v>-1</v>
      </c>
      <c r="DI90" s="434"/>
      <c r="DJ90" s="421">
        <v>30</v>
      </c>
      <c r="DK90" s="421">
        <v>29</v>
      </c>
      <c r="DL90" s="421">
        <v>0</v>
      </c>
      <c r="DM90" s="421">
        <v>8</v>
      </c>
      <c r="DN90" s="421">
        <v>11</v>
      </c>
      <c r="DO90" s="421">
        <v>0</v>
      </c>
      <c r="DP90" s="421">
        <v>156.19999999999999</v>
      </c>
      <c r="DQ90" s="421">
        <v>155.19999694824199</v>
      </c>
      <c r="DR90" s="421">
        <v>1</v>
      </c>
      <c r="DS90" s="421">
        <v>676</v>
      </c>
      <c r="DT90" s="421">
        <v>157</v>
      </c>
      <c r="DU90" s="421">
        <v>84</v>
      </c>
      <c r="DV90" s="421">
        <v>74</v>
      </c>
      <c r="DW90" s="421">
        <v>18</v>
      </c>
      <c r="DX90" s="421">
        <v>62</v>
      </c>
      <c r="DY90" s="421">
        <v>1</v>
      </c>
      <c r="DZ90" s="421">
        <v>6</v>
      </c>
      <c r="EA90" s="421">
        <v>4</v>
      </c>
      <c r="EB90" s="421">
        <v>0</v>
      </c>
      <c r="EC90" s="421">
        <v>122</v>
      </c>
      <c r="ED90" s="425">
        <v>7.0085110933676198</v>
      </c>
      <c r="EE90" s="425">
        <v>3.56170235892453</v>
      </c>
      <c r="EF90" s="425">
        <v>1.03404262033292</v>
      </c>
      <c r="EG90" s="425">
        <v>9.0191495217927606</v>
      </c>
      <c r="EH90" s="431">
        <v>1.3978724311908099</v>
      </c>
      <c r="EI90" s="425">
        <v>109.036337306281</v>
      </c>
      <c r="EJ90" s="424">
        <v>0.25822368421052599</v>
      </c>
      <c r="EK90" s="424">
        <v>0.29700854700854701</v>
      </c>
      <c r="EL90" s="422">
        <v>0.44398340200000003</v>
      </c>
      <c r="EM90" s="422">
        <v>0.168049792</v>
      </c>
      <c r="EN90" s="422">
        <v>0.387966804</v>
      </c>
      <c r="EO90" s="422">
        <v>9.0534980000000001E-2</v>
      </c>
      <c r="EP90" s="422">
        <v>0.37448559999999997</v>
      </c>
      <c r="EQ90" s="422">
        <v>7.9734219999999995E-2</v>
      </c>
      <c r="ER90" s="425">
        <v>0.59090241067903904</v>
      </c>
      <c r="ES90" s="431">
        <v>4.2510641058131498</v>
      </c>
      <c r="ET90" s="431">
        <v>4.4763400622772398</v>
      </c>
      <c r="EU90" s="431">
        <v>4.3742701664894801</v>
      </c>
      <c r="EV90" s="431">
        <v>4.72097668426116</v>
      </c>
      <c r="EW90" s="431">
        <v>4.7870259863670901</v>
      </c>
      <c r="EX90" s="426">
        <v>1.7198831923305899</v>
      </c>
    </row>
    <row r="91" spans="1:154" ht="13" customHeight="1">
      <c r="A91" s="413" t="s">
        <v>609</v>
      </c>
      <c r="B91" s="413">
        <v>12330</v>
      </c>
      <c r="C91" s="413">
        <v>678394</v>
      </c>
      <c r="D91" s="413">
        <v>23920</v>
      </c>
      <c r="E91" s="413" t="s">
        <v>609</v>
      </c>
      <c r="F91" s="413" t="s">
        <v>609</v>
      </c>
      <c r="G91" s="414"/>
      <c r="H91" s="411" t="s">
        <v>3028</v>
      </c>
      <c r="I91" s="411" t="s">
        <v>3029</v>
      </c>
      <c r="J91" s="413">
        <v>26</v>
      </c>
      <c r="K91" s="418">
        <v>1</v>
      </c>
      <c r="M91" s="419" t="s">
        <v>837</v>
      </c>
      <c r="N91" s="420">
        <v>25</v>
      </c>
      <c r="O91" s="418" t="s">
        <v>46</v>
      </c>
      <c r="P91" s="418" t="s">
        <v>4577</v>
      </c>
      <c r="Q91" s="418" t="s">
        <v>4578</v>
      </c>
      <c r="Z91" s="421"/>
      <c r="AS91" s="422"/>
      <c r="AT91" s="422"/>
      <c r="AU91" s="422"/>
      <c r="AV91" s="422"/>
      <c r="AW91" s="422"/>
      <c r="AX91" s="422"/>
      <c r="AY91" s="423"/>
      <c r="AZ91" s="422"/>
      <c r="BA91" s="422"/>
      <c r="BB91" s="422"/>
      <c r="BC91" s="422"/>
      <c r="BT91" s="427">
        <v>29</v>
      </c>
      <c r="BU91" s="421">
        <v>166.2</v>
      </c>
      <c r="BV91" s="428">
        <v>0</v>
      </c>
      <c r="BW91" s="427"/>
      <c r="BX91" s="427"/>
      <c r="BY91" s="427"/>
      <c r="BZ91" s="427"/>
      <c r="CA91" s="421"/>
      <c r="CB91" s="428"/>
      <c r="CC91" s="427"/>
      <c r="CD91" s="421"/>
      <c r="CE91" s="429"/>
      <c r="CF91" s="428"/>
      <c r="CG91" s="427"/>
      <c r="CH91" s="421"/>
      <c r="CI91" s="429"/>
      <c r="CJ91" s="428"/>
      <c r="CK91" s="427"/>
      <c r="CL91" s="421"/>
      <c r="CM91" s="429"/>
      <c r="CN91" s="428"/>
      <c r="CO91" s="427"/>
      <c r="CP91" s="421"/>
      <c r="CQ91" s="429"/>
      <c r="CR91" s="428"/>
      <c r="DH91" s="433">
        <v>0</v>
      </c>
      <c r="DI91" s="434"/>
      <c r="DJ91" s="421">
        <v>29</v>
      </c>
      <c r="DK91" s="421">
        <v>28</v>
      </c>
      <c r="DL91" s="421">
        <v>1</v>
      </c>
      <c r="DM91" s="421">
        <v>11</v>
      </c>
      <c r="DN91" s="421">
        <v>9</v>
      </c>
      <c r="DO91" s="421">
        <v>0</v>
      </c>
      <c r="DP91" s="421">
        <v>166.2</v>
      </c>
      <c r="DQ91" s="421">
        <v>161.19999694824199</v>
      </c>
      <c r="DR91" s="421">
        <v>5</v>
      </c>
      <c r="DS91" s="421">
        <v>700</v>
      </c>
      <c r="DT91" s="421">
        <v>147</v>
      </c>
      <c r="DU91" s="421">
        <v>71</v>
      </c>
      <c r="DV91" s="421">
        <v>62</v>
      </c>
      <c r="DW91" s="421">
        <v>16</v>
      </c>
      <c r="DX91" s="421">
        <v>59</v>
      </c>
      <c r="DY91" s="421">
        <v>0</v>
      </c>
      <c r="DZ91" s="421">
        <v>13</v>
      </c>
      <c r="EA91" s="421">
        <v>5</v>
      </c>
      <c r="EB91" s="421">
        <v>0</v>
      </c>
      <c r="EC91" s="421">
        <v>124</v>
      </c>
      <c r="ED91" s="425">
        <v>6.6960004086914298</v>
      </c>
      <c r="EE91" s="425">
        <v>3.1860001944580199</v>
      </c>
      <c r="EF91" s="425">
        <v>0.86400005273437797</v>
      </c>
      <c r="EG91" s="425">
        <v>7.9380004844970999</v>
      </c>
      <c r="EH91" s="431">
        <v>1.23600007543945</v>
      </c>
      <c r="EI91" s="425">
        <v>96.410028647177299</v>
      </c>
      <c r="EJ91" s="424">
        <v>0.234076433121019</v>
      </c>
      <c r="EK91" s="424">
        <v>0.268442622950819</v>
      </c>
      <c r="EL91" s="422">
        <v>0.49800796800000002</v>
      </c>
      <c r="EM91" s="422">
        <v>0.19123505900000001</v>
      </c>
      <c r="EN91" s="422">
        <v>0.31075697200000002</v>
      </c>
      <c r="EO91" s="422">
        <v>7.1428569999999997E-2</v>
      </c>
      <c r="EP91" s="422">
        <v>0.39285713999999999</v>
      </c>
      <c r="EQ91" s="422">
        <v>8.5989620000000003E-2</v>
      </c>
      <c r="ER91" s="425">
        <v>0.57002740259681695</v>
      </c>
      <c r="ES91" s="431">
        <v>3.34800020434571</v>
      </c>
      <c r="ET91" s="431">
        <v>4.4194182881171198</v>
      </c>
      <c r="EU91" s="431">
        <v>4.1919722781982403</v>
      </c>
      <c r="EV91" s="431">
        <v>4.3871008487436596</v>
      </c>
      <c r="EW91" s="431">
        <v>4.5510439529607201</v>
      </c>
      <c r="EX91" s="426">
        <v>1.92262337356805</v>
      </c>
    </row>
    <row r="92" spans="1:154" ht="13" customHeight="1">
      <c r="A92" s="413" t="s">
        <v>609</v>
      </c>
      <c r="B92" s="413">
        <v>13181</v>
      </c>
      <c r="C92" s="413">
        <v>695505</v>
      </c>
      <c r="D92" s="413">
        <v>35333</v>
      </c>
      <c r="E92" s="413" t="s">
        <v>188</v>
      </c>
      <c r="F92" s="413" t="s">
        <v>188</v>
      </c>
      <c r="G92" s="414"/>
      <c r="H92" s="411" t="s">
        <v>2225</v>
      </c>
      <c r="I92" s="411" t="s">
        <v>352</v>
      </c>
      <c r="J92" s="413">
        <v>22</v>
      </c>
      <c r="K92" s="418">
        <v>1</v>
      </c>
      <c r="M92" s="419" t="s">
        <v>837</v>
      </c>
      <c r="N92" s="420">
        <v>20</v>
      </c>
      <c r="O92" s="418" t="s">
        <v>46</v>
      </c>
      <c r="P92" s="418" t="s">
        <v>4577</v>
      </c>
      <c r="Z92" s="421"/>
      <c r="BT92" s="427">
        <v>13</v>
      </c>
      <c r="BU92" s="421">
        <v>43.1</v>
      </c>
      <c r="BV92" s="428">
        <v>-1</v>
      </c>
      <c r="BW92" s="427"/>
      <c r="BX92" s="427"/>
      <c r="BY92" s="427"/>
      <c r="BZ92" s="427"/>
      <c r="CA92" s="421"/>
      <c r="CB92" s="428"/>
      <c r="CC92" s="427"/>
      <c r="CD92" s="421"/>
      <c r="CE92" s="429"/>
      <c r="CF92" s="428"/>
      <c r="CG92" s="427"/>
      <c r="CH92" s="421"/>
      <c r="CI92" s="429"/>
      <c r="CJ92" s="428"/>
      <c r="CK92" s="427"/>
      <c r="CL92" s="421"/>
      <c r="CM92" s="429"/>
      <c r="CN92" s="428"/>
      <c r="CO92" s="427"/>
      <c r="CP92" s="421"/>
      <c r="CQ92" s="429"/>
      <c r="CR92" s="428"/>
      <c r="DH92" s="433">
        <v>-1</v>
      </c>
      <c r="DI92" s="434"/>
      <c r="DJ92" s="421">
        <v>13</v>
      </c>
      <c r="DK92" s="421">
        <v>8</v>
      </c>
      <c r="DL92" s="421">
        <v>0</v>
      </c>
      <c r="DM92" s="421">
        <v>0</v>
      </c>
      <c r="DN92" s="421">
        <v>3</v>
      </c>
      <c r="DO92" s="421">
        <v>0</v>
      </c>
      <c r="DP92" s="421">
        <v>43.1</v>
      </c>
      <c r="DQ92" s="421">
        <v>34.099998474121001</v>
      </c>
      <c r="DR92" s="421">
        <v>9</v>
      </c>
      <c r="DS92" s="421">
        <v>188</v>
      </c>
      <c r="DT92" s="421">
        <v>41</v>
      </c>
      <c r="DU92" s="421">
        <v>25</v>
      </c>
      <c r="DV92" s="421">
        <v>22</v>
      </c>
      <c r="DW92" s="421">
        <v>5</v>
      </c>
      <c r="DX92" s="421">
        <v>16</v>
      </c>
      <c r="DY92" s="421">
        <v>0</v>
      </c>
      <c r="DZ92" s="421">
        <v>0</v>
      </c>
      <c r="EA92" s="421">
        <v>0</v>
      </c>
      <c r="EB92" s="421">
        <v>0</v>
      </c>
      <c r="EC92" s="421">
        <v>67</v>
      </c>
      <c r="ED92" s="425">
        <v>13.9153853299632</v>
      </c>
      <c r="EE92" s="425">
        <v>3.32307709372256</v>
      </c>
      <c r="EF92" s="425">
        <v>1.0384615917883</v>
      </c>
      <c r="EG92" s="425">
        <v>8.51538505266406</v>
      </c>
      <c r="EH92" s="431">
        <v>1.3153846829318401</v>
      </c>
      <c r="EI92" s="425">
        <v>101.513285802547</v>
      </c>
      <c r="EJ92" s="424">
        <v>0.23837209302325499</v>
      </c>
      <c r="EK92" s="424">
        <v>0.36</v>
      </c>
      <c r="EL92" s="466">
        <v>0.35922330000000002</v>
      </c>
      <c r="EM92" s="466">
        <v>0.22330096999999999</v>
      </c>
      <c r="EN92" s="466">
        <v>0.41747572799999999</v>
      </c>
      <c r="EO92" s="466">
        <v>9.5238100000000006E-2</v>
      </c>
      <c r="EP92" s="466">
        <v>0.45714285999999998</v>
      </c>
      <c r="EQ92" s="466">
        <v>0.15816992999999999</v>
      </c>
      <c r="ER92" s="425">
        <v>-0.35617275059828102</v>
      </c>
      <c r="ES92" s="431">
        <v>4.56923100386852</v>
      </c>
      <c r="ET92" s="431">
        <v>3.45456681970437</v>
      </c>
      <c r="EU92" s="431">
        <v>2.65135680424391</v>
      </c>
      <c r="EV92" s="431">
        <v>2.68130079052851</v>
      </c>
      <c r="EW92" s="431">
        <v>2.7571171432638102</v>
      </c>
      <c r="EX92" s="426">
        <v>1.3737847283482501</v>
      </c>
    </row>
    <row r="93" spans="1:154" ht="13" customHeight="1">
      <c r="A93" s="413" t="s">
        <v>609</v>
      </c>
      <c r="B93" s="413">
        <v>13075</v>
      </c>
      <c r="C93" s="413">
        <v>676508</v>
      </c>
      <c r="D93" s="413">
        <v>30085</v>
      </c>
      <c r="E93" s="413" t="s">
        <v>15</v>
      </c>
      <c r="F93" s="413" t="s">
        <v>15</v>
      </c>
      <c r="G93" s="414"/>
      <c r="H93" s="411" t="s">
        <v>3998</v>
      </c>
      <c r="I93" s="411" t="s">
        <v>607</v>
      </c>
      <c r="J93" s="413">
        <v>26</v>
      </c>
      <c r="K93" s="418">
        <v>1</v>
      </c>
      <c r="M93" s="419" t="s">
        <v>837</v>
      </c>
      <c r="N93" s="420">
        <v>20</v>
      </c>
      <c r="O93" s="418" t="s">
        <v>46</v>
      </c>
      <c r="P93" s="418" t="s">
        <v>2543</v>
      </c>
      <c r="Z93" s="421"/>
      <c r="AS93" s="422"/>
      <c r="AT93" s="422"/>
      <c r="AU93" s="422"/>
      <c r="AV93" s="422"/>
      <c r="AW93" s="422"/>
      <c r="AX93" s="422"/>
      <c r="AY93" s="423"/>
      <c r="AZ93" s="422"/>
      <c r="BA93" s="422"/>
      <c r="BB93" s="422"/>
      <c r="BC93" s="422"/>
      <c r="BT93" s="427">
        <v>46</v>
      </c>
      <c r="BU93" s="421">
        <v>77.2</v>
      </c>
      <c r="BV93" s="428">
        <v>-2</v>
      </c>
      <c r="BW93" s="427"/>
      <c r="BX93" s="427"/>
      <c r="BY93" s="427"/>
      <c r="BZ93" s="427"/>
      <c r="CA93" s="421"/>
      <c r="CB93" s="428"/>
      <c r="CC93" s="427"/>
      <c r="CD93" s="421"/>
      <c r="CE93" s="429"/>
      <c r="CF93" s="428"/>
      <c r="CG93" s="427"/>
      <c r="CH93" s="421"/>
      <c r="CI93" s="429"/>
      <c r="CJ93" s="428"/>
      <c r="CK93" s="427"/>
      <c r="CL93" s="421"/>
      <c r="CM93" s="429"/>
      <c r="CN93" s="428"/>
      <c r="CO93" s="427"/>
      <c r="CP93" s="421"/>
      <c r="CQ93" s="429"/>
      <c r="CR93" s="428"/>
      <c r="DH93" s="433">
        <v>-2</v>
      </c>
      <c r="DI93" s="434"/>
      <c r="DJ93" s="421">
        <v>46</v>
      </c>
      <c r="DK93" s="421">
        <v>3</v>
      </c>
      <c r="DL93" s="421">
        <v>0</v>
      </c>
      <c r="DM93" s="421">
        <v>7</v>
      </c>
      <c r="DN93" s="421">
        <v>5</v>
      </c>
      <c r="DO93" s="421">
        <v>2</v>
      </c>
      <c r="DP93" s="421">
        <v>77.2</v>
      </c>
      <c r="DQ93" s="421">
        <v>9.1999998092651296</v>
      </c>
      <c r="DR93" s="421">
        <v>68</v>
      </c>
      <c r="DS93" s="421">
        <v>333</v>
      </c>
      <c r="DT93" s="421">
        <v>78</v>
      </c>
      <c r="DU93" s="421">
        <v>41</v>
      </c>
      <c r="DV93" s="421">
        <v>40</v>
      </c>
      <c r="DW93" s="421">
        <v>8</v>
      </c>
      <c r="DX93" s="421">
        <v>21</v>
      </c>
      <c r="DY93" s="421">
        <v>0</v>
      </c>
      <c r="DZ93" s="421">
        <v>3</v>
      </c>
      <c r="EA93" s="421">
        <v>1</v>
      </c>
      <c r="EB93" s="421">
        <v>0</v>
      </c>
      <c r="EC93" s="421">
        <v>71</v>
      </c>
      <c r="ED93" s="425">
        <v>8.22746868671444</v>
      </c>
      <c r="EE93" s="425">
        <v>2.4334766538169399</v>
      </c>
      <c r="EF93" s="425">
        <v>0.92703872526359898</v>
      </c>
      <c r="EG93" s="425">
        <v>9.0386275713200899</v>
      </c>
      <c r="EH93" s="431">
        <v>1.2746782472374401</v>
      </c>
      <c r="EI93" s="425">
        <v>98.3718138861814</v>
      </c>
      <c r="EJ93" s="424">
        <v>0.25242718446601897</v>
      </c>
      <c r="EK93" s="424">
        <v>0.30434782608695599</v>
      </c>
      <c r="EL93" s="422">
        <v>0.334745762</v>
      </c>
      <c r="EM93" s="422">
        <v>0.21186440600000001</v>
      </c>
      <c r="EN93" s="422">
        <v>0.45338982999999999</v>
      </c>
      <c r="EO93" s="422">
        <v>7.1428569999999997E-2</v>
      </c>
      <c r="EP93" s="422">
        <v>0.31932772999999998</v>
      </c>
      <c r="EQ93" s="422">
        <v>0.12272367000000001</v>
      </c>
      <c r="ER93" s="425">
        <v>-6.8784324628661506E-2</v>
      </c>
      <c r="ES93" s="431">
        <v>4.6351936263179896</v>
      </c>
      <c r="ET93" s="431">
        <v>3.5541472008993802</v>
      </c>
      <c r="EU93" s="431">
        <v>3.5737405006751501</v>
      </c>
      <c r="EV93" s="431">
        <v>4.3588010521141696</v>
      </c>
      <c r="EW93" s="431">
        <v>3.8867397166445201</v>
      </c>
      <c r="EX93" s="426">
        <v>1.2652164548635401</v>
      </c>
    </row>
    <row r="94" spans="1:154" ht="13" customHeight="1">
      <c r="A94" s="413" t="s">
        <v>609</v>
      </c>
      <c r="B94" s="413">
        <v>12046</v>
      </c>
      <c r="C94" s="413">
        <v>676979</v>
      </c>
      <c r="D94" s="413">
        <v>27463</v>
      </c>
      <c r="E94" s="413" t="s">
        <v>609</v>
      </c>
      <c r="F94" s="413" t="s">
        <v>609</v>
      </c>
      <c r="G94" s="414"/>
      <c r="H94" s="411" t="s">
        <v>1672</v>
      </c>
      <c r="I94" s="411" t="s">
        <v>307</v>
      </c>
      <c r="J94" s="418">
        <v>26</v>
      </c>
      <c r="K94" s="418">
        <v>1</v>
      </c>
      <c r="M94" s="419" t="s">
        <v>46</v>
      </c>
      <c r="N94" s="420">
        <v>30</v>
      </c>
      <c r="P94" s="418" t="s">
        <v>2543</v>
      </c>
      <c r="Q94" s="418" t="s">
        <v>4578</v>
      </c>
      <c r="R94" s="418" t="s">
        <v>4580</v>
      </c>
      <c r="Z94" s="421"/>
      <c r="AS94" s="422"/>
      <c r="AT94" s="422"/>
      <c r="AU94" s="422"/>
      <c r="AV94" s="422"/>
      <c r="AW94" s="422"/>
      <c r="AX94" s="422"/>
      <c r="AY94" s="423"/>
      <c r="AZ94" s="422"/>
      <c r="BA94" s="422"/>
      <c r="BB94" s="422"/>
      <c r="BC94" s="422"/>
      <c r="BT94" s="427">
        <v>32</v>
      </c>
      <c r="BU94" s="421">
        <v>205.1</v>
      </c>
      <c r="BV94" s="428">
        <v>-2</v>
      </c>
      <c r="BW94" s="427"/>
      <c r="BX94" s="427"/>
      <c r="BY94" s="427"/>
      <c r="BZ94" s="427"/>
      <c r="CA94" s="421"/>
      <c r="CB94" s="428"/>
      <c r="CC94" s="427"/>
      <c r="CD94" s="421"/>
      <c r="CE94" s="429"/>
      <c r="CF94" s="428"/>
      <c r="CG94" s="427"/>
      <c r="CH94" s="421"/>
      <c r="CI94" s="429"/>
      <c r="CJ94" s="428"/>
      <c r="CK94" s="427"/>
      <c r="CL94" s="421"/>
      <c r="CM94" s="429"/>
      <c r="CN94" s="428"/>
      <c r="CO94" s="427"/>
      <c r="CP94" s="421"/>
      <c r="CQ94" s="429"/>
      <c r="CR94" s="428"/>
      <c r="DH94" s="433">
        <v>-2</v>
      </c>
      <c r="DI94" s="434"/>
      <c r="DJ94" s="421">
        <v>32</v>
      </c>
      <c r="DK94" s="421">
        <v>32</v>
      </c>
      <c r="DL94" s="421">
        <v>1</v>
      </c>
      <c r="DM94" s="421">
        <v>18</v>
      </c>
      <c r="DN94" s="421">
        <v>5</v>
      </c>
      <c r="DO94" s="421">
        <v>0</v>
      </c>
      <c r="DP94" s="421">
        <v>205.1</v>
      </c>
      <c r="DQ94" s="421">
        <v>205.100006103515</v>
      </c>
      <c r="DS94" s="421">
        <v>814</v>
      </c>
      <c r="DT94" s="421">
        <v>165</v>
      </c>
      <c r="DU94" s="421">
        <v>62</v>
      </c>
      <c r="DV94" s="421">
        <v>59</v>
      </c>
      <c r="DW94" s="421">
        <v>24</v>
      </c>
      <c r="DX94" s="421">
        <v>46</v>
      </c>
      <c r="DY94" s="421">
        <v>0</v>
      </c>
      <c r="DZ94" s="421">
        <v>3</v>
      </c>
      <c r="EA94" s="421">
        <v>7</v>
      </c>
      <c r="EB94" s="421">
        <v>3</v>
      </c>
      <c r="EC94" s="421">
        <v>255</v>
      </c>
      <c r="ED94" s="425">
        <v>11.1769483288095</v>
      </c>
      <c r="EE94" s="425">
        <v>2.0162338161774098</v>
      </c>
      <c r="EF94" s="425">
        <v>1.0519480780056001</v>
      </c>
      <c r="EG94" s="425">
        <v>7.2321430362885399</v>
      </c>
      <c r="EH94" s="431">
        <v>1.0275974280517699</v>
      </c>
      <c r="EI94" s="425">
        <v>80.1542810917813</v>
      </c>
      <c r="EJ94" s="424">
        <v>0.21568627450980299</v>
      </c>
      <c r="EK94" s="424">
        <v>0.29012345679012302</v>
      </c>
      <c r="EL94" s="422">
        <v>0.48310139099999999</v>
      </c>
      <c r="EM94" s="422">
        <v>0.17892644099999999</v>
      </c>
      <c r="EN94" s="422">
        <v>0.33797216600000002</v>
      </c>
      <c r="EO94" s="422">
        <v>7.2549020000000006E-2</v>
      </c>
      <c r="EP94" s="422">
        <v>0.37254902000000001</v>
      </c>
      <c r="EQ94" s="422">
        <v>0.13678197</v>
      </c>
      <c r="ER94" s="425">
        <v>0.810095136246896</v>
      </c>
      <c r="ES94" s="431">
        <v>2.5860390250971101</v>
      </c>
      <c r="ET94" s="431">
        <v>2.9212336392210898</v>
      </c>
      <c r="EU94" s="431">
        <v>2.8875955842160099</v>
      </c>
      <c r="EV94" s="431">
        <v>2.6446086430908502</v>
      </c>
      <c r="EW94" s="431">
        <v>2.85606303683352</v>
      </c>
      <c r="EX94" s="426">
        <v>5.7807021141052202</v>
      </c>
    </row>
    <row r="95" spans="1:154" ht="13" customHeight="1">
      <c r="A95" s="413" t="s">
        <v>609</v>
      </c>
      <c r="B95" s="413">
        <v>11926</v>
      </c>
      <c r="C95" s="413">
        <v>672282</v>
      </c>
      <c r="D95" s="413">
        <v>27468</v>
      </c>
      <c r="E95" s="413" t="s">
        <v>18</v>
      </c>
      <c r="F95" s="413" t="s">
        <v>18</v>
      </c>
      <c r="G95" s="414"/>
      <c r="H95" s="411" t="s">
        <v>2528</v>
      </c>
      <c r="I95" s="411" t="s">
        <v>2529</v>
      </c>
      <c r="J95" s="418">
        <v>25</v>
      </c>
      <c r="K95" s="418">
        <v>1</v>
      </c>
      <c r="M95" s="419" t="s">
        <v>46</v>
      </c>
      <c r="O95" s="418" t="s">
        <v>838</v>
      </c>
      <c r="P95" s="418" t="s">
        <v>4581</v>
      </c>
      <c r="Z95" s="421"/>
      <c r="AS95" s="422"/>
      <c r="AT95" s="422"/>
      <c r="AU95" s="422"/>
      <c r="AV95" s="422"/>
      <c r="AW95" s="422"/>
      <c r="AX95" s="422"/>
      <c r="AY95" s="423"/>
      <c r="AZ95" s="422"/>
      <c r="BA95" s="422"/>
      <c r="BB95" s="422"/>
      <c r="BC95" s="422"/>
      <c r="BT95" s="427">
        <v>61</v>
      </c>
      <c r="BU95" s="421">
        <v>63.2</v>
      </c>
      <c r="BV95" s="428">
        <v>-1</v>
      </c>
      <c r="BW95" s="427"/>
      <c r="BX95" s="427"/>
      <c r="BY95" s="427"/>
      <c r="BZ95" s="427"/>
      <c r="CA95" s="421"/>
      <c r="CB95" s="428"/>
      <c r="CC95" s="427"/>
      <c r="CD95" s="421"/>
      <c r="CE95" s="429"/>
      <c r="CF95" s="428"/>
      <c r="CG95" s="427"/>
      <c r="CH95" s="421"/>
      <c r="CI95" s="429"/>
      <c r="CJ95" s="428"/>
      <c r="CK95" s="427"/>
      <c r="CL95" s="421"/>
      <c r="CM95" s="429"/>
      <c r="CN95" s="428"/>
      <c r="CO95" s="427"/>
      <c r="CP95" s="421"/>
      <c r="CQ95" s="429"/>
      <c r="CR95" s="428"/>
      <c r="DH95" s="433">
        <v>-1</v>
      </c>
      <c r="DI95" s="434"/>
      <c r="DJ95" s="421">
        <v>61</v>
      </c>
      <c r="DK95" s="421">
        <v>0</v>
      </c>
      <c r="DL95" s="421">
        <v>0</v>
      </c>
      <c r="DM95" s="421">
        <v>5</v>
      </c>
      <c r="DN95" s="421">
        <v>3</v>
      </c>
      <c r="DO95" s="421">
        <v>3</v>
      </c>
      <c r="DP95" s="421">
        <v>63.2</v>
      </c>
      <c r="DR95" s="421">
        <v>63.200000762939403</v>
      </c>
      <c r="DS95" s="421">
        <v>266</v>
      </c>
      <c r="DT95" s="421">
        <v>58</v>
      </c>
      <c r="DU95" s="421">
        <v>29</v>
      </c>
      <c r="DV95" s="421">
        <v>28</v>
      </c>
      <c r="DW95" s="421">
        <v>6</v>
      </c>
      <c r="DX95" s="421">
        <v>25</v>
      </c>
      <c r="DY95" s="421">
        <v>4</v>
      </c>
      <c r="DZ95" s="421">
        <v>2</v>
      </c>
      <c r="EA95" s="421">
        <v>2</v>
      </c>
      <c r="EB95" s="421">
        <v>0</v>
      </c>
      <c r="EC95" s="421">
        <v>80</v>
      </c>
      <c r="ED95" s="425">
        <v>11.3089016528805</v>
      </c>
      <c r="EE95" s="425">
        <v>3.5340317665251599</v>
      </c>
      <c r="EF95" s="425">
        <v>0.84816762396603895</v>
      </c>
      <c r="EG95" s="425">
        <v>8.1989536983383804</v>
      </c>
      <c r="EH95" s="431">
        <v>1.3036650516515</v>
      </c>
      <c r="EI95" s="425">
        <v>101.68800752812</v>
      </c>
      <c r="EJ95" s="424">
        <v>0.24267782426778201</v>
      </c>
      <c r="EK95" s="424">
        <v>0.33986928104575098</v>
      </c>
      <c r="EL95" s="422">
        <v>0.44585987199999999</v>
      </c>
      <c r="EM95" s="422">
        <v>0.242038216</v>
      </c>
      <c r="EN95" s="422">
        <v>0.31210190999999998</v>
      </c>
      <c r="EO95" s="422">
        <v>8.1761009999999995E-2</v>
      </c>
      <c r="EP95" s="422">
        <v>0.42767295999999999</v>
      </c>
      <c r="EQ95" s="422">
        <v>0.14575646</v>
      </c>
      <c r="ER95" s="425">
        <v>7.79128055164027E-2</v>
      </c>
      <c r="ES95" s="431">
        <v>3.9581155785081799</v>
      </c>
      <c r="ET95" s="431">
        <v>3.5179480627759299</v>
      </c>
      <c r="EU95" s="431">
        <v>3.1202654058938899</v>
      </c>
      <c r="EV95" s="431">
        <v>3.0817585449729301</v>
      </c>
      <c r="EW95" s="431">
        <v>3.0592176052703999</v>
      </c>
      <c r="EX95" s="426">
        <v>1.20824682712554</v>
      </c>
    </row>
    <row r="96" spans="1:154" ht="13" customHeight="1">
      <c r="A96" s="413" t="s">
        <v>609</v>
      </c>
      <c r="B96" s="413">
        <v>13350</v>
      </c>
      <c r="C96" s="413">
        <v>813349</v>
      </c>
      <c r="D96" s="413">
        <v>33666</v>
      </c>
      <c r="E96" s="413" t="s">
        <v>609</v>
      </c>
      <c r="F96" s="413" t="s">
        <v>609</v>
      </c>
      <c r="G96" s="414"/>
      <c r="H96" s="411" t="s">
        <v>4548</v>
      </c>
      <c r="I96" s="411" t="s">
        <v>4549</v>
      </c>
      <c r="J96" s="413">
        <v>23</v>
      </c>
      <c r="K96" s="418">
        <v>1</v>
      </c>
      <c r="M96" s="419" t="s">
        <v>46</v>
      </c>
      <c r="N96" s="420">
        <v>20</v>
      </c>
      <c r="P96" s="418" t="s">
        <v>2543</v>
      </c>
      <c r="Z96" s="421"/>
      <c r="BT96" s="427">
        <v>4</v>
      </c>
      <c r="BU96" s="421">
        <v>19.100000000000001</v>
      </c>
      <c r="BV96" s="428">
        <v>0</v>
      </c>
      <c r="BW96" s="427"/>
      <c r="BX96" s="427"/>
      <c r="BY96" s="427"/>
      <c r="BZ96" s="427"/>
      <c r="CA96" s="421"/>
      <c r="CB96" s="428"/>
      <c r="CC96" s="427"/>
      <c r="CD96" s="421"/>
      <c r="CE96" s="429"/>
      <c r="CF96" s="428"/>
      <c r="CG96" s="427"/>
      <c r="CH96" s="421"/>
      <c r="CI96" s="429"/>
      <c r="CJ96" s="428"/>
      <c r="CK96" s="427"/>
      <c r="CL96" s="421"/>
      <c r="CM96" s="429"/>
      <c r="CN96" s="428"/>
      <c r="CO96" s="427"/>
      <c r="CP96" s="421"/>
      <c r="CQ96" s="429"/>
      <c r="CR96" s="428"/>
      <c r="DH96" s="433">
        <v>0</v>
      </c>
      <c r="DI96" s="434"/>
      <c r="DJ96" s="421">
        <v>4</v>
      </c>
      <c r="DK96" s="421">
        <v>4</v>
      </c>
      <c r="DL96" s="421">
        <v>0</v>
      </c>
      <c r="DM96" s="421">
        <v>1</v>
      </c>
      <c r="DN96" s="421">
        <v>2</v>
      </c>
      <c r="DO96" s="421">
        <v>0</v>
      </c>
      <c r="DP96" s="421">
        <v>19.100000000000001</v>
      </c>
      <c r="DQ96" s="421">
        <v>19.100000381469702</v>
      </c>
      <c r="DS96" s="421">
        <v>79</v>
      </c>
      <c r="DT96" s="421">
        <v>17</v>
      </c>
      <c r="DU96" s="421">
        <v>6</v>
      </c>
      <c r="DV96" s="421">
        <v>5</v>
      </c>
      <c r="DW96" s="421">
        <v>0</v>
      </c>
      <c r="DX96" s="421">
        <v>4</v>
      </c>
      <c r="DY96" s="421">
        <v>0</v>
      </c>
      <c r="DZ96" s="421">
        <v>1</v>
      </c>
      <c r="EA96" s="421">
        <v>0</v>
      </c>
      <c r="EB96" s="421">
        <v>0</v>
      </c>
      <c r="EC96" s="421">
        <v>29</v>
      </c>
      <c r="ED96" s="425">
        <v>13.500000887903701</v>
      </c>
      <c r="EE96" s="425">
        <v>1.8620690879867201</v>
      </c>
      <c r="EF96" s="425">
        <v>0</v>
      </c>
      <c r="EG96" s="425">
        <v>7.91379362394356</v>
      </c>
      <c r="EH96" s="431">
        <v>1.0862069679922499</v>
      </c>
      <c r="EI96" s="425">
        <v>84.725921123963801</v>
      </c>
      <c r="EJ96" s="424">
        <v>0.22972972972972899</v>
      </c>
      <c r="EK96" s="424">
        <v>0.37777777777777699</v>
      </c>
      <c r="EL96" s="466">
        <v>0.46666666600000001</v>
      </c>
      <c r="EM96" s="466">
        <v>0.133333333</v>
      </c>
      <c r="EN96" s="466">
        <v>0.4</v>
      </c>
      <c r="EO96" s="466">
        <v>4.4444440000000002E-2</v>
      </c>
      <c r="EP96" s="466">
        <v>0.4</v>
      </c>
      <c r="EQ96" s="466">
        <v>0.16099071000000001</v>
      </c>
      <c r="ER96" s="425">
        <v>-0.31030087053954197</v>
      </c>
      <c r="ES96" s="431">
        <v>2.3275863599834001</v>
      </c>
      <c r="ET96" s="431">
        <v>2.27261132918987</v>
      </c>
      <c r="EU96" s="431">
        <v>0.91183413642764399</v>
      </c>
      <c r="EV96" s="431">
        <v>2.3473069350528499</v>
      </c>
      <c r="EW96" s="431">
        <v>2.34547765293182</v>
      </c>
      <c r="EX96" s="426">
        <v>1.1005653142928999</v>
      </c>
    </row>
    <row r="97" spans="1:269" ht="13" customHeight="1">
      <c r="A97" s="413" t="s">
        <v>609</v>
      </c>
      <c r="B97" s="413">
        <v>12377</v>
      </c>
      <c r="C97" s="413">
        <v>682790</v>
      </c>
      <c r="D97" s="413">
        <v>26641</v>
      </c>
      <c r="E97" s="413" t="s">
        <v>164</v>
      </c>
      <c r="F97" s="413" t="s">
        <v>164</v>
      </c>
      <c r="G97" s="414"/>
      <c r="H97" s="411" t="s">
        <v>4386</v>
      </c>
      <c r="I97" s="411" t="s">
        <v>4387</v>
      </c>
      <c r="J97" s="413">
        <v>23</v>
      </c>
      <c r="K97" s="418">
        <v>1</v>
      </c>
      <c r="M97" s="419" t="s">
        <v>837</v>
      </c>
      <c r="O97" s="418" t="s">
        <v>46</v>
      </c>
      <c r="P97" s="418" t="s">
        <v>2543</v>
      </c>
      <c r="Z97" s="421"/>
      <c r="BT97" s="427">
        <v>16</v>
      </c>
      <c r="BU97" s="421">
        <v>20.100000000000001</v>
      </c>
      <c r="BV97" s="428">
        <v>0</v>
      </c>
      <c r="BW97" s="427"/>
      <c r="BX97" s="427"/>
      <c r="BY97" s="427"/>
      <c r="BZ97" s="427"/>
      <c r="CA97" s="421"/>
      <c r="CB97" s="428"/>
      <c r="CC97" s="427"/>
      <c r="CD97" s="421"/>
      <c r="CE97" s="429"/>
      <c r="CF97" s="428"/>
      <c r="CG97" s="427"/>
      <c r="CH97" s="421"/>
      <c r="CI97" s="429"/>
      <c r="CJ97" s="428"/>
      <c r="CK97" s="427"/>
      <c r="CL97" s="421"/>
      <c r="CM97" s="429"/>
      <c r="CN97" s="428"/>
      <c r="CO97" s="427"/>
      <c r="CP97" s="421"/>
      <c r="CQ97" s="429"/>
      <c r="CR97" s="428"/>
      <c r="DH97" s="433">
        <v>0</v>
      </c>
      <c r="DI97" s="434"/>
      <c r="DJ97" s="421">
        <v>16</v>
      </c>
      <c r="DK97" s="421">
        <v>0</v>
      </c>
      <c r="DL97" s="421">
        <v>0</v>
      </c>
      <c r="DM97" s="421">
        <v>1</v>
      </c>
      <c r="DN97" s="421">
        <v>0</v>
      </c>
      <c r="DO97" s="421">
        <v>0</v>
      </c>
      <c r="DP97" s="421">
        <v>20.100000000000001</v>
      </c>
      <c r="DR97" s="421">
        <v>20.100000381469702</v>
      </c>
      <c r="DS97" s="421">
        <v>87</v>
      </c>
      <c r="DT97" s="421">
        <v>13</v>
      </c>
      <c r="DU97" s="421">
        <v>9</v>
      </c>
      <c r="DV97" s="421">
        <v>6</v>
      </c>
      <c r="DW97" s="421">
        <v>1</v>
      </c>
      <c r="DX97" s="421">
        <v>12</v>
      </c>
      <c r="DY97" s="421">
        <v>0</v>
      </c>
      <c r="DZ97" s="421">
        <v>0</v>
      </c>
      <c r="EA97" s="421">
        <v>0</v>
      </c>
      <c r="EB97" s="421">
        <v>0</v>
      </c>
      <c r="EC97" s="421">
        <v>25</v>
      </c>
      <c r="ED97" s="425">
        <v>11.0655755004844</v>
      </c>
      <c r="EE97" s="425">
        <v>5.3114762402325297</v>
      </c>
      <c r="EF97" s="425">
        <v>0.44262302001937798</v>
      </c>
      <c r="EG97" s="425">
        <v>5.7540992602519099</v>
      </c>
      <c r="EH97" s="431">
        <v>1.2295083889427101</v>
      </c>
      <c r="EI97" s="425">
        <v>95.903666476530404</v>
      </c>
      <c r="EJ97" s="424">
        <v>0.17333333333333301</v>
      </c>
      <c r="EK97" s="424">
        <v>0.24489795918367299</v>
      </c>
      <c r="EL97" s="422">
        <v>0.30612244799999999</v>
      </c>
      <c r="EM97" s="422">
        <v>0.244897959</v>
      </c>
      <c r="EN97" s="422">
        <v>0.44897959100000001</v>
      </c>
      <c r="EO97" s="422">
        <v>0.06</v>
      </c>
      <c r="EP97" s="422">
        <v>0.38</v>
      </c>
      <c r="EQ97" s="422">
        <v>0.125</v>
      </c>
      <c r="ER97" s="425">
        <v>8.1462130681308198E-2</v>
      </c>
      <c r="ES97" s="431">
        <v>2.65573812011626</v>
      </c>
      <c r="ET97" s="431">
        <v>4.0524742140704904</v>
      </c>
      <c r="EU97" s="431">
        <v>3.0867918781874</v>
      </c>
      <c r="EV97" s="431">
        <v>4.1156291707081003</v>
      </c>
      <c r="EW97" s="431">
        <v>3.8898306976541899</v>
      </c>
      <c r="EX97" s="426">
        <v>0.28287497162818898</v>
      </c>
      <c r="GL97" s="412"/>
      <c r="GM97" s="412"/>
      <c r="GN97" s="412"/>
      <c r="GO97" s="412"/>
      <c r="GP97" s="412"/>
      <c r="GQ97" s="412"/>
      <c r="GR97" s="412"/>
      <c r="GS97" s="412"/>
      <c r="GT97" s="412"/>
      <c r="GU97" s="412"/>
      <c r="GV97" s="412"/>
      <c r="GW97" s="412"/>
      <c r="GX97" s="412"/>
      <c r="GY97" s="412"/>
      <c r="GZ97" s="412"/>
      <c r="HA97" s="412"/>
      <c r="HB97" s="412"/>
      <c r="HC97" s="412"/>
      <c r="HD97" s="412"/>
      <c r="HE97" s="412"/>
      <c r="HF97" s="412"/>
      <c r="HG97" s="412"/>
      <c r="HH97" s="412"/>
      <c r="HI97" s="412"/>
      <c r="HJ97" s="412"/>
      <c r="HK97" s="412"/>
      <c r="HL97" s="412"/>
      <c r="HM97" s="412"/>
      <c r="HN97" s="412"/>
      <c r="HO97" s="412"/>
      <c r="HP97" s="412"/>
      <c r="HQ97" s="412"/>
      <c r="HR97" s="412"/>
      <c r="HS97" s="412"/>
      <c r="HT97" s="412"/>
      <c r="HU97" s="412"/>
      <c r="HV97" s="412"/>
      <c r="HW97" s="412"/>
      <c r="HX97" s="412"/>
      <c r="HY97" s="412"/>
      <c r="HZ97" s="412"/>
      <c r="IA97" s="412"/>
      <c r="IB97" s="412"/>
      <c r="IC97" s="412"/>
      <c r="ID97" s="412"/>
      <c r="IE97" s="412"/>
      <c r="IF97" s="412"/>
      <c r="IG97" s="412"/>
      <c r="IH97" s="412"/>
      <c r="II97" s="412"/>
      <c r="IJ97" s="412"/>
      <c r="IK97" s="412"/>
      <c r="IL97" s="412"/>
      <c r="IM97" s="412"/>
      <c r="IN97" s="412"/>
      <c r="IO97" s="412"/>
      <c r="IP97" s="412"/>
      <c r="IQ97" s="412"/>
      <c r="IR97" s="412"/>
      <c r="IS97" s="412"/>
      <c r="IT97" s="412"/>
      <c r="IU97" s="412"/>
      <c r="IV97" s="412"/>
      <c r="IW97" s="412"/>
      <c r="IX97" s="412"/>
      <c r="IY97" s="412"/>
      <c r="IZ97" s="412"/>
      <c r="JA97" s="412"/>
      <c r="JB97" s="412"/>
      <c r="JC97" s="412"/>
      <c r="JD97" s="412"/>
      <c r="JE97" s="412"/>
      <c r="JF97" s="412"/>
      <c r="JG97" s="412"/>
      <c r="JH97" s="412"/>
      <c r="JI97" s="412"/>
    </row>
    <row r="98" spans="1:269" ht="13" customHeight="1">
      <c r="A98" s="413" t="s">
        <v>609</v>
      </c>
      <c r="B98" s="471">
        <v>11427</v>
      </c>
      <c r="C98" s="471">
        <v>669724</v>
      </c>
      <c r="D98" s="471">
        <v>22304</v>
      </c>
      <c r="E98" s="471" t="s">
        <v>239</v>
      </c>
      <c r="F98" s="413" t="s">
        <v>239</v>
      </c>
      <c r="G98" s="414"/>
      <c r="H98" s="411" t="s">
        <v>3636</v>
      </c>
      <c r="I98" s="411" t="s">
        <v>3637</v>
      </c>
      <c r="J98" s="413">
        <v>27</v>
      </c>
      <c r="K98" s="418">
        <v>1</v>
      </c>
      <c r="M98" s="419" t="s">
        <v>837</v>
      </c>
      <c r="O98" s="418" t="s">
        <v>46</v>
      </c>
      <c r="P98" s="418" t="s">
        <v>2543</v>
      </c>
      <c r="S98" s="418" t="s">
        <v>4579</v>
      </c>
      <c r="Z98" s="421"/>
      <c r="AS98" s="422"/>
      <c r="AT98" s="422"/>
      <c r="AU98" s="422"/>
      <c r="AV98" s="422"/>
      <c r="AW98" s="422"/>
      <c r="AX98" s="422"/>
      <c r="AY98" s="423"/>
      <c r="AZ98" s="422"/>
      <c r="BA98" s="422"/>
      <c r="BB98" s="422"/>
      <c r="BC98" s="422"/>
      <c r="BT98" s="427">
        <v>54</v>
      </c>
      <c r="BU98" s="421">
        <v>60</v>
      </c>
      <c r="BV98" s="428">
        <v>-1</v>
      </c>
      <c r="BW98" s="427"/>
      <c r="BX98" s="427"/>
      <c r="BY98" s="427"/>
      <c r="BZ98" s="427"/>
      <c r="CA98" s="421"/>
      <c r="CB98" s="428"/>
      <c r="CC98" s="427"/>
      <c r="CD98" s="421"/>
      <c r="CE98" s="429"/>
      <c r="CF98" s="428"/>
      <c r="CG98" s="427"/>
      <c r="CH98" s="421"/>
      <c r="CI98" s="429"/>
      <c r="CJ98" s="428"/>
      <c r="CK98" s="427"/>
      <c r="CL98" s="421"/>
      <c r="CM98" s="429"/>
      <c r="CN98" s="428"/>
      <c r="CO98" s="427"/>
      <c r="CP98" s="421"/>
      <c r="CQ98" s="429"/>
      <c r="CR98" s="428"/>
      <c r="DH98" s="433">
        <v>-1</v>
      </c>
      <c r="DI98" s="434"/>
      <c r="DJ98" s="421">
        <v>54</v>
      </c>
      <c r="DK98" s="421">
        <v>0</v>
      </c>
      <c r="DL98" s="421">
        <v>0</v>
      </c>
      <c r="DM98" s="421">
        <v>3</v>
      </c>
      <c r="DN98" s="421">
        <v>3</v>
      </c>
      <c r="DO98" s="421">
        <v>0</v>
      </c>
      <c r="DP98" s="421">
        <v>60</v>
      </c>
      <c r="DR98" s="421">
        <v>60</v>
      </c>
      <c r="DS98" s="421">
        <v>260</v>
      </c>
      <c r="DT98" s="421">
        <v>65</v>
      </c>
      <c r="DU98" s="421">
        <v>31</v>
      </c>
      <c r="DV98" s="421">
        <v>20</v>
      </c>
      <c r="DW98" s="421">
        <v>3</v>
      </c>
      <c r="DX98" s="421">
        <v>14</v>
      </c>
      <c r="DY98" s="421">
        <v>2</v>
      </c>
      <c r="DZ98" s="421">
        <v>2</v>
      </c>
      <c r="EA98" s="421">
        <v>2</v>
      </c>
      <c r="EB98" s="421">
        <v>0</v>
      </c>
      <c r="EC98" s="421">
        <v>40</v>
      </c>
      <c r="ED98" s="425">
        <v>6.0000011444093904</v>
      </c>
      <c r="EE98" s="425">
        <v>2.10000040054328</v>
      </c>
      <c r="EF98" s="425">
        <v>0.450000085830704</v>
      </c>
      <c r="EG98" s="425">
        <v>9.7500018596652698</v>
      </c>
      <c r="EH98" s="431">
        <v>1.31666691780095</v>
      </c>
      <c r="EI98" s="425">
        <v>102.702174365844</v>
      </c>
      <c r="EJ98" s="424">
        <v>0.26639344262295001</v>
      </c>
      <c r="EK98" s="424">
        <v>0.308457711442786</v>
      </c>
      <c r="EL98" s="422">
        <v>0.55882352899999999</v>
      </c>
      <c r="EM98" s="422">
        <v>0.19117646999999999</v>
      </c>
      <c r="EN98" s="422">
        <v>0.25</v>
      </c>
      <c r="EO98" s="422">
        <v>6.8627450000000007E-2</v>
      </c>
      <c r="EP98" s="422">
        <v>0.44607843000000003</v>
      </c>
      <c r="EQ98" s="422">
        <v>6.0190069999999998E-2</v>
      </c>
      <c r="ER98" s="425">
        <v>0.35994358054424702</v>
      </c>
      <c r="ES98" s="431">
        <v>3.0000005722046899</v>
      </c>
      <c r="ET98" s="431">
        <v>4.2113202126923301</v>
      </c>
      <c r="EU98" s="431">
        <v>3.25263890266418</v>
      </c>
      <c r="EV98" s="431">
        <v>3.9131724419419398</v>
      </c>
      <c r="EW98" s="431">
        <v>3.7734199748621302</v>
      </c>
      <c r="EX98" s="426">
        <v>0.63710373640060403</v>
      </c>
    </row>
    <row r="99" spans="1:269" ht="13" customHeight="1">
      <c r="A99" s="413" t="s">
        <v>609</v>
      </c>
      <c r="B99" s="413">
        <v>13103</v>
      </c>
      <c r="C99" s="413">
        <v>683618</v>
      </c>
      <c r="D99" s="413">
        <v>26944</v>
      </c>
      <c r="E99" s="413" t="s">
        <v>15</v>
      </c>
      <c r="F99" s="413" t="s">
        <v>15</v>
      </c>
      <c r="G99" s="414"/>
      <c r="H99" s="411" t="s">
        <v>3030</v>
      </c>
      <c r="I99" s="411" t="s">
        <v>4055</v>
      </c>
      <c r="J99" s="413">
        <v>23</v>
      </c>
      <c r="K99" s="418">
        <v>1</v>
      </c>
      <c r="M99" s="419" t="s">
        <v>837</v>
      </c>
      <c r="O99" s="418" t="s">
        <v>838</v>
      </c>
      <c r="P99" s="418" t="s">
        <v>4581</v>
      </c>
      <c r="Z99" s="421"/>
      <c r="AS99" s="422"/>
      <c r="AT99" s="422"/>
      <c r="AU99" s="422"/>
      <c r="AV99" s="422"/>
      <c r="AW99" s="422"/>
      <c r="AX99" s="422"/>
      <c r="AY99" s="423"/>
      <c r="AZ99" s="422"/>
      <c r="BA99" s="422"/>
      <c r="BB99" s="422"/>
      <c r="BC99" s="422"/>
      <c r="BT99" s="427">
        <v>22</v>
      </c>
      <c r="BU99" s="421">
        <v>19</v>
      </c>
      <c r="BV99" s="428">
        <v>0</v>
      </c>
      <c r="BW99" s="427"/>
      <c r="BX99" s="427"/>
      <c r="BY99" s="427"/>
      <c r="BZ99" s="427"/>
      <c r="CA99" s="421"/>
      <c r="CB99" s="428"/>
      <c r="CC99" s="427"/>
      <c r="CD99" s="421"/>
      <c r="CE99" s="429"/>
      <c r="CF99" s="428"/>
      <c r="CG99" s="427"/>
      <c r="CH99" s="421"/>
      <c r="CI99" s="429"/>
      <c r="CJ99" s="428"/>
      <c r="CK99" s="427"/>
      <c r="CL99" s="421"/>
      <c r="CM99" s="429"/>
      <c r="CN99" s="428"/>
      <c r="CO99" s="427"/>
      <c r="CP99" s="421"/>
      <c r="CQ99" s="429"/>
      <c r="CR99" s="428"/>
      <c r="DH99" s="433">
        <v>0</v>
      </c>
      <c r="DI99" s="434"/>
      <c r="DJ99" s="421">
        <v>22</v>
      </c>
      <c r="DK99" s="421">
        <v>0</v>
      </c>
      <c r="DL99" s="421">
        <v>0</v>
      </c>
      <c r="DM99" s="421">
        <v>2</v>
      </c>
      <c r="DN99" s="421">
        <v>1</v>
      </c>
      <c r="DO99" s="421">
        <v>1</v>
      </c>
      <c r="DP99" s="421">
        <v>19</v>
      </c>
      <c r="DR99" s="421">
        <v>19</v>
      </c>
      <c r="DS99" s="421">
        <v>78</v>
      </c>
      <c r="DT99" s="421">
        <v>17</v>
      </c>
      <c r="DU99" s="421">
        <v>5</v>
      </c>
      <c r="DV99" s="421">
        <v>5</v>
      </c>
      <c r="DW99" s="421">
        <v>2</v>
      </c>
      <c r="DX99" s="421">
        <v>5</v>
      </c>
      <c r="DY99" s="421">
        <v>0</v>
      </c>
      <c r="DZ99" s="421">
        <v>0</v>
      </c>
      <c r="EA99" s="421">
        <v>2</v>
      </c>
      <c r="EB99" s="421">
        <v>0</v>
      </c>
      <c r="EC99" s="421">
        <v>18</v>
      </c>
      <c r="ED99" s="425">
        <v>8.52631835726236</v>
      </c>
      <c r="EE99" s="425">
        <v>2.3684217659062101</v>
      </c>
      <c r="EF99" s="425">
        <v>0.94736870636248505</v>
      </c>
      <c r="EG99" s="425">
        <v>8.0526340040811206</v>
      </c>
      <c r="EH99" s="431">
        <v>1.1578950855541399</v>
      </c>
      <c r="EI99" s="425">
        <v>89.359208963294193</v>
      </c>
      <c r="EJ99" s="424">
        <v>0.232876712328767</v>
      </c>
      <c r="EK99" s="424">
        <v>0.28301886792452802</v>
      </c>
      <c r="EL99" s="422">
        <v>0.49056603700000001</v>
      </c>
      <c r="EM99" s="422">
        <v>0.132075471</v>
      </c>
      <c r="EN99" s="422">
        <v>0.37735848999999999</v>
      </c>
      <c r="EO99" s="422">
        <v>9.0909089999999998E-2</v>
      </c>
      <c r="EP99" s="422">
        <v>0.38181818000000001</v>
      </c>
      <c r="EQ99" s="422">
        <v>0.14285713999999999</v>
      </c>
      <c r="ER99" s="425">
        <v>-0.39973134895184598</v>
      </c>
      <c r="ES99" s="431">
        <v>2.3684217659062101</v>
      </c>
      <c r="ET99" s="431">
        <v>3.4393528674979699</v>
      </c>
      <c r="EU99" s="431">
        <v>3.39913018773469</v>
      </c>
      <c r="EV99" s="431">
        <v>3.6536608071644201</v>
      </c>
      <c r="EW99" s="431">
        <v>3.44557199460283</v>
      </c>
      <c r="EX99" s="426">
        <v>0.28751564025878901</v>
      </c>
    </row>
    <row r="100" spans="1:269" ht="13" customHeight="1">
      <c r="A100" s="413" t="s">
        <v>609</v>
      </c>
      <c r="B100" s="413">
        <v>9653</v>
      </c>
      <c r="C100" s="413">
        <v>592454</v>
      </c>
      <c r="D100" s="413">
        <v>11384</v>
      </c>
      <c r="E100" s="413" t="s">
        <v>239</v>
      </c>
      <c r="F100" s="413" t="s">
        <v>239</v>
      </c>
      <c r="G100" s="414"/>
      <c r="H100" s="415" t="s">
        <v>828</v>
      </c>
      <c r="I100" s="416" t="s">
        <v>324</v>
      </c>
      <c r="J100" s="417">
        <v>35</v>
      </c>
      <c r="K100" s="418">
        <v>1</v>
      </c>
      <c r="M100" s="419" t="s">
        <v>837</v>
      </c>
      <c r="O100" s="418" t="s">
        <v>838</v>
      </c>
      <c r="P100" s="418" t="s">
        <v>2543</v>
      </c>
      <c r="R100" s="418" t="s">
        <v>4580</v>
      </c>
      <c r="S100" s="418" t="s">
        <v>4579</v>
      </c>
      <c r="Z100" s="421"/>
      <c r="AS100" s="422"/>
      <c r="AT100" s="422"/>
      <c r="AU100" s="422"/>
      <c r="AV100" s="422"/>
      <c r="AW100" s="422"/>
      <c r="AX100" s="422"/>
      <c r="AY100" s="423"/>
      <c r="AZ100" s="422"/>
      <c r="BA100" s="422"/>
      <c r="BB100" s="422"/>
      <c r="BC100" s="422"/>
      <c r="BT100" s="427">
        <v>66</v>
      </c>
      <c r="BU100" s="421">
        <v>63</v>
      </c>
      <c r="BV100" s="428">
        <v>-1</v>
      </c>
      <c r="BW100" s="427"/>
      <c r="BX100" s="427"/>
      <c r="BY100" s="427"/>
      <c r="BZ100" s="427"/>
      <c r="CA100" s="421"/>
      <c r="CB100" s="428"/>
      <c r="CC100" s="427"/>
      <c r="CD100" s="421"/>
      <c r="CE100" s="429"/>
      <c r="CF100" s="428"/>
      <c r="CG100" s="427"/>
      <c r="CH100" s="421"/>
      <c r="CI100" s="429"/>
      <c r="CJ100" s="428"/>
      <c r="CK100" s="427"/>
      <c r="CL100" s="421"/>
      <c r="CM100" s="429"/>
      <c r="CN100" s="428"/>
      <c r="CO100" s="427"/>
      <c r="CP100" s="421"/>
      <c r="CQ100" s="429"/>
      <c r="CR100" s="428"/>
      <c r="DH100" s="433">
        <v>-1</v>
      </c>
      <c r="DI100" s="434"/>
      <c r="DJ100" s="421">
        <v>66</v>
      </c>
      <c r="DK100" s="421">
        <v>0</v>
      </c>
      <c r="DL100" s="421">
        <v>0</v>
      </c>
      <c r="DM100" s="421">
        <v>1</v>
      </c>
      <c r="DN100" s="421">
        <v>5</v>
      </c>
      <c r="DO100" s="421">
        <v>9</v>
      </c>
      <c r="DP100" s="421">
        <v>63</v>
      </c>
      <c r="DR100" s="421">
        <v>63</v>
      </c>
      <c r="DS100" s="421">
        <v>267</v>
      </c>
      <c r="DT100" s="421">
        <v>51</v>
      </c>
      <c r="DU100" s="421">
        <v>32</v>
      </c>
      <c r="DV100" s="421">
        <v>31</v>
      </c>
      <c r="DW100" s="421">
        <v>8</v>
      </c>
      <c r="DX100" s="421">
        <v>31</v>
      </c>
      <c r="DY100" s="421">
        <v>0</v>
      </c>
      <c r="DZ100" s="421">
        <v>1</v>
      </c>
      <c r="EA100" s="421">
        <v>3</v>
      </c>
      <c r="EB100" s="421">
        <v>0</v>
      </c>
      <c r="EC100" s="421">
        <v>50</v>
      </c>
      <c r="ED100" s="425">
        <v>7.1428584403734501</v>
      </c>
      <c r="EE100" s="425">
        <v>4.4285722330315398</v>
      </c>
      <c r="EF100" s="425">
        <v>1.1428573504597499</v>
      </c>
      <c r="EG100" s="425">
        <v>7.2857156091809196</v>
      </c>
      <c r="EH100" s="431">
        <v>1.3015875380235999</v>
      </c>
      <c r="EI100" s="425">
        <v>101.525958065211</v>
      </c>
      <c r="EJ100" s="424">
        <v>0.21702127659574399</v>
      </c>
      <c r="EK100" s="424">
        <v>0.242937853107344</v>
      </c>
      <c r="EL100" s="422">
        <v>0.47567567500000002</v>
      </c>
      <c r="EM100" s="422">
        <v>0.172972972</v>
      </c>
      <c r="EN100" s="422">
        <v>0.35135135099999998</v>
      </c>
      <c r="EO100" s="422">
        <v>9.1891890000000004E-2</v>
      </c>
      <c r="EP100" s="422">
        <v>0.37297297000000001</v>
      </c>
      <c r="EQ100" s="422">
        <v>9.3539049999999999E-2</v>
      </c>
      <c r="ER100" s="425">
        <v>0.38667959628232801</v>
      </c>
      <c r="ES100" s="431">
        <v>4.4285722330315398</v>
      </c>
      <c r="ET100" s="431">
        <v>4.5943134040790197</v>
      </c>
      <c r="EU100" s="431">
        <v>4.7232740893836596</v>
      </c>
      <c r="EV100" s="431">
        <v>4.66323060254597</v>
      </c>
      <c r="EW100" s="431">
        <v>4.5989421417687799</v>
      </c>
      <c r="EX100" s="426">
        <v>-0.24604898691177299</v>
      </c>
    </row>
    <row r="101" spans="1:269" ht="13" customHeight="1">
      <c r="A101" s="413" t="s">
        <v>609</v>
      </c>
      <c r="B101" s="413">
        <v>13032</v>
      </c>
      <c r="C101" s="413">
        <v>687911</v>
      </c>
      <c r="D101" s="413">
        <v>25890</v>
      </c>
      <c r="E101" s="413" t="s">
        <v>614</v>
      </c>
      <c r="F101" s="413" t="s">
        <v>614</v>
      </c>
      <c r="G101" s="414"/>
      <c r="H101" s="411" t="s">
        <v>1767</v>
      </c>
      <c r="I101" s="411" t="s">
        <v>577</v>
      </c>
      <c r="J101" s="413">
        <v>28</v>
      </c>
      <c r="K101" s="418">
        <v>1</v>
      </c>
      <c r="M101" s="419" t="s">
        <v>46</v>
      </c>
      <c r="O101" s="418" t="s">
        <v>838</v>
      </c>
      <c r="P101" s="418" t="s">
        <v>2543</v>
      </c>
      <c r="R101" s="418" t="s">
        <v>4580</v>
      </c>
      <c r="Z101" s="421"/>
      <c r="AS101" s="422"/>
      <c r="AT101" s="422"/>
      <c r="AU101" s="422"/>
      <c r="AV101" s="422"/>
      <c r="AW101" s="422"/>
      <c r="AX101" s="422"/>
      <c r="AY101" s="423"/>
      <c r="AZ101" s="422"/>
      <c r="BA101" s="422"/>
      <c r="BB101" s="422"/>
      <c r="BC101" s="422"/>
      <c r="BT101" s="427">
        <v>68</v>
      </c>
      <c r="BU101" s="421">
        <v>68</v>
      </c>
      <c r="BV101" s="428">
        <v>1</v>
      </c>
      <c r="BW101" s="427"/>
      <c r="BX101" s="427"/>
      <c r="BY101" s="427"/>
      <c r="BZ101" s="427"/>
      <c r="CA101" s="421"/>
      <c r="CB101" s="428"/>
      <c r="CC101" s="427"/>
      <c r="CD101" s="421"/>
      <c r="CE101" s="429"/>
      <c r="CF101" s="428"/>
      <c r="CG101" s="427"/>
      <c r="CH101" s="421"/>
      <c r="CI101" s="429"/>
      <c r="CJ101" s="428"/>
      <c r="CK101" s="427"/>
      <c r="CL101" s="421"/>
      <c r="CM101" s="429"/>
      <c r="CN101" s="428"/>
      <c r="CO101" s="427"/>
      <c r="CP101" s="421"/>
      <c r="CQ101" s="429"/>
      <c r="CR101" s="428"/>
      <c r="DH101" s="433">
        <v>1</v>
      </c>
      <c r="DI101" s="434"/>
      <c r="DJ101" s="421">
        <v>68</v>
      </c>
      <c r="DK101" s="421">
        <v>0</v>
      </c>
      <c r="DL101" s="421">
        <v>0</v>
      </c>
      <c r="DM101" s="421">
        <v>5</v>
      </c>
      <c r="DN101" s="421">
        <v>4</v>
      </c>
      <c r="DO101" s="421">
        <v>2</v>
      </c>
      <c r="DP101" s="421">
        <v>68</v>
      </c>
      <c r="DR101" s="421">
        <v>68</v>
      </c>
      <c r="DS101" s="421">
        <v>275</v>
      </c>
      <c r="DT101" s="421">
        <v>60</v>
      </c>
      <c r="DU101" s="421">
        <v>21</v>
      </c>
      <c r="DV101" s="421">
        <v>21</v>
      </c>
      <c r="DW101" s="421">
        <v>10</v>
      </c>
      <c r="DX101" s="421">
        <v>11</v>
      </c>
      <c r="DY101" s="421">
        <v>0</v>
      </c>
      <c r="DZ101" s="421">
        <v>4</v>
      </c>
      <c r="EA101" s="421">
        <v>3</v>
      </c>
      <c r="EB101" s="421">
        <v>0</v>
      </c>
      <c r="EC101" s="421">
        <v>69</v>
      </c>
      <c r="ED101" s="425">
        <v>9.1323549904217405</v>
      </c>
      <c r="EE101" s="425">
        <v>1.45588267963245</v>
      </c>
      <c r="EF101" s="425">
        <v>1.3235297087567699</v>
      </c>
      <c r="EG101" s="425">
        <v>7.9411782525406398</v>
      </c>
      <c r="EH101" s="431">
        <v>1.04411788135256</v>
      </c>
      <c r="EI101" s="425">
        <v>81.442903485616895</v>
      </c>
      <c r="EJ101" s="424">
        <v>0.23076923076923</v>
      </c>
      <c r="EK101" s="424">
        <v>0.27624309392265101</v>
      </c>
      <c r="EL101" s="422">
        <v>0.40957446800000002</v>
      </c>
      <c r="EM101" s="422">
        <v>0.223404255</v>
      </c>
      <c r="EN101" s="422">
        <v>0.36702127600000001</v>
      </c>
      <c r="EO101" s="422">
        <v>5.7591620000000003E-2</v>
      </c>
      <c r="EP101" s="422">
        <v>0.36125654000000001</v>
      </c>
      <c r="EQ101" s="422">
        <v>0.10898662000000001</v>
      </c>
      <c r="ER101" s="425">
        <v>1.0209220583559</v>
      </c>
      <c r="ES101" s="431">
        <v>2.7794123883892201</v>
      </c>
      <c r="ET101" s="431">
        <v>3.0571672436514099</v>
      </c>
      <c r="EU101" s="431">
        <v>3.6800899829006801</v>
      </c>
      <c r="EV101" s="431">
        <v>3.3328028031908601</v>
      </c>
      <c r="EW101" s="431">
        <v>3.0329729654428399</v>
      </c>
      <c r="EX101" s="426">
        <v>0.70244109630584695</v>
      </c>
    </row>
    <row r="102" spans="1:269" ht="13" customHeight="1">
      <c r="A102" s="413" t="s">
        <v>609</v>
      </c>
      <c r="B102" s="413">
        <v>11661</v>
      </c>
      <c r="C102" s="413">
        <v>650633</v>
      </c>
      <c r="D102" s="413">
        <v>19853</v>
      </c>
      <c r="E102" s="413" t="s">
        <v>2170</v>
      </c>
      <c r="F102" s="413" t="s">
        <v>2170</v>
      </c>
      <c r="G102" s="414"/>
      <c r="H102" s="411" t="s">
        <v>1767</v>
      </c>
      <c r="I102" s="411" t="s">
        <v>596</v>
      </c>
      <c r="J102" s="418">
        <v>30</v>
      </c>
      <c r="K102" s="418">
        <v>1</v>
      </c>
      <c r="M102" s="419" t="s">
        <v>837</v>
      </c>
      <c r="N102" s="420">
        <v>20</v>
      </c>
      <c r="P102" s="418" t="s">
        <v>4581</v>
      </c>
      <c r="Z102" s="421"/>
      <c r="AS102" s="422"/>
      <c r="AT102" s="422"/>
      <c r="AU102" s="422"/>
      <c r="AV102" s="422"/>
      <c r="AW102" s="422"/>
      <c r="AX102" s="422"/>
      <c r="AY102" s="423"/>
      <c r="AZ102" s="422"/>
      <c r="BA102" s="422"/>
      <c r="BB102" s="422"/>
      <c r="BC102" s="422"/>
      <c r="BT102" s="427">
        <v>15</v>
      </c>
      <c r="BU102" s="421">
        <v>73.099999999999994</v>
      </c>
      <c r="BV102" s="428">
        <v>0</v>
      </c>
      <c r="BW102" s="427"/>
      <c r="BX102" s="427"/>
      <c r="BY102" s="427"/>
      <c r="BZ102" s="427"/>
      <c r="CA102" s="421"/>
      <c r="CB102" s="428"/>
      <c r="CC102" s="427"/>
      <c r="CD102" s="421"/>
      <c r="CE102" s="429"/>
      <c r="CF102" s="428"/>
      <c r="CG102" s="427"/>
      <c r="CH102" s="421"/>
      <c r="CI102" s="429"/>
      <c r="CJ102" s="428"/>
      <c r="CK102" s="427"/>
      <c r="CL102" s="421"/>
      <c r="CM102" s="429"/>
      <c r="CN102" s="428"/>
      <c r="CO102" s="427"/>
      <c r="CP102" s="421"/>
      <c r="CQ102" s="429"/>
      <c r="CR102" s="428"/>
      <c r="DH102" s="433">
        <v>0</v>
      </c>
      <c r="DI102" s="434"/>
      <c r="DJ102" s="421">
        <v>15</v>
      </c>
      <c r="DK102" s="421">
        <v>15</v>
      </c>
      <c r="DL102" s="421">
        <v>1</v>
      </c>
      <c r="DM102" s="421">
        <v>5</v>
      </c>
      <c r="DN102" s="421">
        <v>3</v>
      </c>
      <c r="DO102" s="421">
        <v>0</v>
      </c>
      <c r="DP102" s="421">
        <v>73.099999999999994</v>
      </c>
      <c r="DQ102" s="421">
        <v>73.099998474121094</v>
      </c>
      <c r="DS102" s="421">
        <v>308</v>
      </c>
      <c r="DT102" s="421">
        <v>62</v>
      </c>
      <c r="DU102" s="421">
        <v>31</v>
      </c>
      <c r="DV102" s="421">
        <v>28</v>
      </c>
      <c r="DW102" s="421">
        <v>12</v>
      </c>
      <c r="DX102" s="421">
        <v>26</v>
      </c>
      <c r="DY102" s="421">
        <v>0</v>
      </c>
      <c r="DZ102" s="421">
        <v>4</v>
      </c>
      <c r="EA102" s="421">
        <v>2</v>
      </c>
      <c r="EB102" s="421">
        <v>0</v>
      </c>
      <c r="EC102" s="421">
        <v>76</v>
      </c>
      <c r="ED102" s="425">
        <v>9.3272733741949807</v>
      </c>
      <c r="EE102" s="425">
        <v>3.1909093122245999</v>
      </c>
      <c r="EF102" s="425">
        <v>1.47272737487289</v>
      </c>
      <c r="EG102" s="425">
        <v>7.6090914368432703</v>
      </c>
      <c r="EH102" s="431">
        <v>1.2000000832297599</v>
      </c>
      <c r="EI102" s="425">
        <v>92.608613276892896</v>
      </c>
      <c r="EJ102" s="424">
        <v>0.22302158273381201</v>
      </c>
      <c r="EK102" s="424">
        <v>0.26315789473684198</v>
      </c>
      <c r="EL102" s="422">
        <v>0.38308457699999998</v>
      </c>
      <c r="EM102" s="422">
        <v>0.16417910399999999</v>
      </c>
      <c r="EN102" s="422">
        <v>0.45273631800000003</v>
      </c>
      <c r="EO102" s="422">
        <v>0.11386139000000001</v>
      </c>
      <c r="EP102" s="422">
        <v>0.38118812000000002</v>
      </c>
      <c r="EQ102" s="422">
        <v>0.10418376</v>
      </c>
      <c r="ER102" s="425">
        <v>0.49404385100850401</v>
      </c>
      <c r="ES102" s="431">
        <v>3.4363638747034102</v>
      </c>
      <c r="ET102" s="431">
        <v>4.2604816368788496</v>
      </c>
      <c r="EU102" s="431">
        <v>4.4177904844678197</v>
      </c>
      <c r="EV102" s="431">
        <v>4.2037563617534897</v>
      </c>
      <c r="EW102" s="431">
        <v>3.99203145856452</v>
      </c>
      <c r="EX102" s="426">
        <v>0.83803862333297696</v>
      </c>
      <c r="FE102" s="412"/>
      <c r="FF102" s="412"/>
    </row>
    <row r="103" spans="1:269" ht="13" customHeight="1">
      <c r="A103" s="413" t="s">
        <v>609</v>
      </c>
      <c r="B103" s="413">
        <v>11826</v>
      </c>
      <c r="C103" s="413">
        <v>669923</v>
      </c>
      <c r="D103" s="413">
        <v>25436</v>
      </c>
      <c r="E103" s="413" t="s">
        <v>598</v>
      </c>
      <c r="F103" s="413" t="s">
        <v>598</v>
      </c>
      <c r="G103" s="414"/>
      <c r="H103" s="411" t="s">
        <v>823</v>
      </c>
      <c r="I103" s="411" t="s">
        <v>112</v>
      </c>
      <c r="J103" s="413">
        <v>27</v>
      </c>
      <c r="K103" s="418">
        <v>1</v>
      </c>
      <c r="M103" s="419" t="s">
        <v>837</v>
      </c>
      <c r="N103" s="420">
        <v>25</v>
      </c>
      <c r="P103" s="418" t="s">
        <v>4577</v>
      </c>
      <c r="Z103" s="421"/>
      <c r="AS103" s="422"/>
      <c r="AT103" s="422"/>
      <c r="AU103" s="422"/>
      <c r="AV103" s="422"/>
      <c r="AW103" s="422"/>
      <c r="AX103" s="422"/>
      <c r="AY103" s="423"/>
      <c r="AZ103" s="422"/>
      <c r="BA103" s="422"/>
      <c r="BB103" s="422"/>
      <c r="BC103" s="422"/>
      <c r="BT103" s="427">
        <v>23</v>
      </c>
      <c r="BU103" s="421">
        <v>126</v>
      </c>
      <c r="BV103" s="428">
        <v>0</v>
      </c>
      <c r="BW103" s="427"/>
      <c r="BX103" s="427"/>
      <c r="BY103" s="427"/>
      <c r="BZ103" s="427"/>
      <c r="CA103" s="421"/>
      <c r="CB103" s="428"/>
      <c r="CC103" s="427"/>
      <c r="CD103" s="421"/>
      <c r="CE103" s="429"/>
      <c r="CF103" s="428"/>
      <c r="CG103" s="427"/>
      <c r="CH103" s="421"/>
      <c r="CI103" s="429"/>
      <c r="CJ103" s="428"/>
      <c r="CK103" s="427"/>
      <c r="CL103" s="421"/>
      <c r="CM103" s="429"/>
      <c r="CN103" s="428"/>
      <c r="CO103" s="427"/>
      <c r="CP103" s="421"/>
      <c r="CQ103" s="429"/>
      <c r="CR103" s="428"/>
      <c r="DH103" s="433">
        <v>0</v>
      </c>
      <c r="DI103" s="434"/>
      <c r="DJ103" s="421">
        <v>23</v>
      </c>
      <c r="DK103" s="421">
        <v>23</v>
      </c>
      <c r="DL103" s="421">
        <v>0</v>
      </c>
      <c r="DM103" s="421">
        <v>10</v>
      </c>
      <c r="DN103" s="421">
        <v>8</v>
      </c>
      <c r="DO103" s="421">
        <v>0</v>
      </c>
      <c r="DP103" s="421">
        <v>126</v>
      </c>
      <c r="DQ103" s="421">
        <v>126</v>
      </c>
      <c r="DS103" s="421">
        <v>524</v>
      </c>
      <c r="DT103" s="421">
        <v>121</v>
      </c>
      <c r="DU103" s="421">
        <v>60</v>
      </c>
      <c r="DV103" s="421">
        <v>59</v>
      </c>
      <c r="DW103" s="421">
        <v>15</v>
      </c>
      <c r="DX103" s="421">
        <v>29</v>
      </c>
      <c r="DY103" s="421">
        <v>0</v>
      </c>
      <c r="DZ103" s="421">
        <v>7</v>
      </c>
      <c r="EA103" s="421">
        <v>3</v>
      </c>
      <c r="EB103" s="421">
        <v>0</v>
      </c>
      <c r="EC103" s="421">
        <v>137</v>
      </c>
      <c r="ED103" s="425">
        <v>9.7857142857142794</v>
      </c>
      <c r="EE103" s="425">
        <v>2.0714285714285698</v>
      </c>
      <c r="EF103" s="425">
        <v>1.0714285714285701</v>
      </c>
      <c r="EG103" s="425">
        <v>8.6428571428571406</v>
      </c>
      <c r="EH103" s="431">
        <v>1.19047619047619</v>
      </c>
      <c r="EI103" s="425">
        <v>92.859091118408202</v>
      </c>
      <c r="EJ103" s="424">
        <v>0.24795081967213101</v>
      </c>
      <c r="EK103" s="424">
        <v>0.31547619047619002</v>
      </c>
      <c r="EL103" s="422">
        <v>0.44126074399999998</v>
      </c>
      <c r="EM103" s="422">
        <v>0.22349570199999999</v>
      </c>
      <c r="EN103" s="422">
        <v>0.33524355300000003</v>
      </c>
      <c r="EO103" s="422">
        <v>8.5470089999999999E-2</v>
      </c>
      <c r="EP103" s="422">
        <v>0.43874644000000002</v>
      </c>
      <c r="EQ103" s="422">
        <v>0.1183517</v>
      </c>
      <c r="ER103" s="425">
        <v>9.8440037582686601E-3</v>
      </c>
      <c r="ES103" s="431">
        <v>4.21428571428571</v>
      </c>
      <c r="ET103" s="431">
        <v>3.84911654594571</v>
      </c>
      <c r="EU103" s="431">
        <v>3.36613094390384</v>
      </c>
      <c r="EV103" s="431">
        <v>3.2501870536614899</v>
      </c>
      <c r="EW103" s="431">
        <v>3.3917949904869098</v>
      </c>
      <c r="EX103" s="426">
        <v>2.3985929489135698</v>
      </c>
    </row>
    <row r="104" spans="1:269" ht="13" customHeight="1">
      <c r="A104" s="413" t="s">
        <v>609</v>
      </c>
      <c r="B104" s="413">
        <v>10941</v>
      </c>
      <c r="C104" s="413">
        <v>664192</v>
      </c>
      <c r="D104" s="413">
        <v>19320</v>
      </c>
      <c r="E104" s="413" t="s">
        <v>2175</v>
      </c>
      <c r="F104" s="413" t="s">
        <v>2175</v>
      </c>
      <c r="G104" s="414"/>
      <c r="H104" s="415" t="s">
        <v>1170</v>
      </c>
      <c r="I104" s="416" t="s">
        <v>554</v>
      </c>
      <c r="J104" s="417">
        <v>32</v>
      </c>
      <c r="K104" s="418">
        <v>1</v>
      </c>
      <c r="M104" s="419" t="s">
        <v>46</v>
      </c>
      <c r="O104" s="418" t="s">
        <v>838</v>
      </c>
      <c r="P104" s="418" t="s">
        <v>2543</v>
      </c>
      <c r="Z104" s="421"/>
      <c r="AS104" s="422"/>
      <c r="AT104" s="422"/>
      <c r="AU104" s="422"/>
      <c r="AV104" s="422"/>
      <c r="AW104" s="422"/>
      <c r="AX104" s="422"/>
      <c r="AY104" s="423"/>
      <c r="AZ104" s="422"/>
      <c r="BA104" s="422"/>
      <c r="BB104" s="422"/>
      <c r="BC104" s="422"/>
      <c r="BT104" s="427">
        <v>38</v>
      </c>
      <c r="BU104" s="421">
        <v>38.1</v>
      </c>
      <c r="BV104" s="428">
        <v>0</v>
      </c>
      <c r="BW104" s="427"/>
      <c r="BX104" s="427"/>
      <c r="BY104" s="427"/>
      <c r="BZ104" s="427"/>
      <c r="CA104" s="421"/>
      <c r="CB104" s="428"/>
      <c r="CC104" s="427"/>
      <c r="CD104" s="421"/>
      <c r="CE104" s="429"/>
      <c r="CF104" s="428"/>
      <c r="CG104" s="427"/>
      <c r="CH104" s="421"/>
      <c r="CI104" s="429"/>
      <c r="CJ104" s="428"/>
      <c r="CK104" s="427"/>
      <c r="CL104" s="421"/>
      <c r="CM104" s="429"/>
      <c r="CN104" s="428"/>
      <c r="CO104" s="427"/>
      <c r="CP104" s="421"/>
      <c r="CQ104" s="429"/>
      <c r="CR104" s="428"/>
      <c r="DH104" s="433">
        <v>0</v>
      </c>
      <c r="DI104" s="434"/>
      <c r="DJ104" s="421">
        <v>38</v>
      </c>
      <c r="DK104" s="421">
        <v>0</v>
      </c>
      <c r="DL104" s="421">
        <v>0</v>
      </c>
      <c r="DM104" s="421">
        <v>0</v>
      </c>
      <c r="DN104" s="421">
        <v>1</v>
      </c>
      <c r="DO104" s="421">
        <v>0</v>
      </c>
      <c r="DP104" s="421">
        <v>38.1</v>
      </c>
      <c r="DR104" s="421">
        <v>38.099998474121001</v>
      </c>
      <c r="DS104" s="421">
        <v>165</v>
      </c>
      <c r="DT104" s="421">
        <v>35</v>
      </c>
      <c r="DU104" s="421">
        <v>17</v>
      </c>
      <c r="DV104" s="421">
        <v>16</v>
      </c>
      <c r="DW104" s="421">
        <v>4</v>
      </c>
      <c r="DX104" s="421">
        <v>12</v>
      </c>
      <c r="DY104" s="421">
        <v>1</v>
      </c>
      <c r="DZ104" s="421">
        <v>2</v>
      </c>
      <c r="EA104" s="421">
        <v>2</v>
      </c>
      <c r="EB104" s="421">
        <v>1</v>
      </c>
      <c r="EC104" s="421">
        <v>31</v>
      </c>
      <c r="ED104" s="425">
        <v>7.2782618352822697</v>
      </c>
      <c r="EE104" s="425">
        <v>2.81739167817378</v>
      </c>
      <c r="EF104" s="425">
        <v>0.939130559391261</v>
      </c>
      <c r="EG104" s="425">
        <v>8.2173923946735403</v>
      </c>
      <c r="EH104" s="431">
        <v>1.22608711920525</v>
      </c>
      <c r="EI104" s="425">
        <v>94.621849992421005</v>
      </c>
      <c r="EJ104" s="424">
        <v>0.231788079470198</v>
      </c>
      <c r="EK104" s="424">
        <v>0.26724137931034397</v>
      </c>
      <c r="EL104" s="422">
        <v>0.52991452900000002</v>
      </c>
      <c r="EM104" s="422">
        <v>0.16239316200000001</v>
      </c>
      <c r="EN104" s="422">
        <v>0.307692307</v>
      </c>
      <c r="EO104" s="422">
        <v>6.6666669999999997E-2</v>
      </c>
      <c r="EP104" s="422">
        <v>0.31666666999999998</v>
      </c>
      <c r="EQ104" s="422">
        <v>7.5829380000000002E-2</v>
      </c>
      <c r="ER104" s="425">
        <v>0.41011141836299198</v>
      </c>
      <c r="ES104" s="431">
        <v>3.75652223756504</v>
      </c>
      <c r="ET104" s="431">
        <v>3.4557886787669498</v>
      </c>
      <c r="EU104" s="431">
        <v>3.97075493320401</v>
      </c>
      <c r="EV104" s="431">
        <v>4.0621882817596502</v>
      </c>
      <c r="EW104" s="431">
        <v>3.8682825661740301</v>
      </c>
      <c r="EX104" s="426">
        <v>5.0801780074834803E-2</v>
      </c>
    </row>
    <row r="105" spans="1:269" ht="13" customHeight="1">
      <c r="A105" s="413" t="s">
        <v>609</v>
      </c>
      <c r="B105" s="413">
        <v>12505</v>
      </c>
      <c r="C105" s="413">
        <v>695243</v>
      </c>
      <c r="D105" s="413">
        <v>31757</v>
      </c>
      <c r="E105" s="413" t="s">
        <v>3323</v>
      </c>
      <c r="F105" s="413" t="s">
        <v>3323</v>
      </c>
      <c r="G105" s="414"/>
      <c r="H105" s="411" t="s">
        <v>195</v>
      </c>
      <c r="I105" s="411" t="s">
        <v>1947</v>
      </c>
      <c r="J105" s="413">
        <v>26</v>
      </c>
      <c r="K105" s="418">
        <v>1</v>
      </c>
      <c r="M105" s="419" t="s">
        <v>837</v>
      </c>
      <c r="O105" s="418" t="s">
        <v>838</v>
      </c>
      <c r="P105" s="418" t="s">
        <v>2543</v>
      </c>
      <c r="Q105" s="418" t="s">
        <v>4583</v>
      </c>
      <c r="Z105" s="421"/>
      <c r="AS105" s="422"/>
      <c r="AT105" s="422"/>
      <c r="AU105" s="422"/>
      <c r="AV105" s="422"/>
      <c r="AW105" s="422"/>
      <c r="AX105" s="422"/>
      <c r="AY105" s="423"/>
      <c r="AZ105" s="422"/>
      <c r="BA105" s="422"/>
      <c r="BB105" s="422"/>
      <c r="BC105" s="422"/>
      <c r="BT105" s="427">
        <v>60</v>
      </c>
      <c r="BU105" s="421">
        <v>61.2</v>
      </c>
      <c r="BV105" s="428">
        <v>0</v>
      </c>
      <c r="BW105" s="427"/>
      <c r="BX105" s="427"/>
      <c r="BY105" s="427"/>
      <c r="BZ105" s="427"/>
      <c r="CA105" s="421"/>
      <c r="CB105" s="428"/>
      <c r="CC105" s="427"/>
      <c r="CD105" s="421"/>
      <c r="CE105" s="429"/>
      <c r="CF105" s="428"/>
      <c r="CG105" s="427"/>
      <c r="CH105" s="421"/>
      <c r="CI105" s="429"/>
      <c r="CJ105" s="428"/>
      <c r="CK105" s="427"/>
      <c r="CL105" s="421"/>
      <c r="CM105" s="429"/>
      <c r="CN105" s="428"/>
      <c r="CO105" s="427"/>
      <c r="CP105" s="421"/>
      <c r="CQ105" s="429"/>
      <c r="CR105" s="428"/>
      <c r="DH105" s="433">
        <v>0</v>
      </c>
      <c r="DI105" s="434"/>
      <c r="DJ105" s="421">
        <v>60</v>
      </c>
      <c r="DK105" s="421">
        <v>0</v>
      </c>
      <c r="DL105" s="421">
        <v>0</v>
      </c>
      <c r="DM105" s="421">
        <v>1</v>
      </c>
      <c r="DN105" s="421">
        <v>2</v>
      </c>
      <c r="DO105" s="421">
        <v>22</v>
      </c>
      <c r="DP105" s="421">
        <v>61.2</v>
      </c>
      <c r="DR105" s="421">
        <v>61.199998855590799</v>
      </c>
      <c r="DS105" s="421">
        <v>234</v>
      </c>
      <c r="DT105" s="421">
        <v>28</v>
      </c>
      <c r="DU105" s="421">
        <v>19</v>
      </c>
      <c r="DV105" s="421">
        <v>18</v>
      </c>
      <c r="DW105" s="421">
        <v>5</v>
      </c>
      <c r="DX105" s="421">
        <v>28</v>
      </c>
      <c r="DY105" s="421">
        <v>2</v>
      </c>
      <c r="DZ105" s="421">
        <v>1</v>
      </c>
      <c r="EA105" s="421">
        <v>3</v>
      </c>
      <c r="EB105" s="421">
        <v>1</v>
      </c>
      <c r="EC105" s="421">
        <v>104</v>
      </c>
      <c r="ED105" s="425">
        <v>15.1783804127352</v>
      </c>
      <c r="EE105" s="425">
        <v>4.0864870341979502</v>
      </c>
      <c r="EF105" s="425">
        <v>0.72972982753534799</v>
      </c>
      <c r="EG105" s="425">
        <v>4.0864870341979502</v>
      </c>
      <c r="EH105" s="431">
        <v>0.90810822982176598</v>
      </c>
      <c r="EI105" s="425">
        <v>70.605724416796207</v>
      </c>
      <c r="EJ105" s="424">
        <v>0.13658536585365799</v>
      </c>
      <c r="EK105" s="424">
        <v>0.23958333333333301</v>
      </c>
      <c r="EL105" s="422">
        <v>0.40404040400000002</v>
      </c>
      <c r="EM105" s="422">
        <v>0.15151515099999999</v>
      </c>
      <c r="EN105" s="422">
        <v>0.44444444399999999</v>
      </c>
      <c r="EO105" s="422">
        <v>9.9009899999999998E-2</v>
      </c>
      <c r="EP105" s="422">
        <v>0.37623761999999999</v>
      </c>
      <c r="EQ105" s="422">
        <v>0.21068859000000001</v>
      </c>
      <c r="ER105" s="425">
        <v>0.31484759191786899</v>
      </c>
      <c r="ES105" s="431">
        <v>2.62702737912725</v>
      </c>
      <c r="ET105" s="431">
        <v>2.5057439067027598</v>
      </c>
      <c r="EU105" s="431">
        <v>2.2278639839233501</v>
      </c>
      <c r="EV105" s="431">
        <v>2.2739079363865602</v>
      </c>
      <c r="EW105" s="431">
        <v>2.1170341767816199</v>
      </c>
      <c r="EX105" s="426">
        <v>2.0441181659698402</v>
      </c>
    </row>
    <row r="106" spans="1:269" ht="13" customHeight="1">
      <c r="A106" s="413" t="s">
        <v>609</v>
      </c>
      <c r="B106" s="413">
        <v>13090</v>
      </c>
      <c r="C106" s="413">
        <v>682254</v>
      </c>
      <c r="D106" s="413">
        <v>29770</v>
      </c>
      <c r="E106" s="413" t="s">
        <v>2176</v>
      </c>
      <c r="F106" s="413" t="s">
        <v>2176</v>
      </c>
      <c r="G106" s="414"/>
      <c r="H106" s="411" t="s">
        <v>410</v>
      </c>
      <c r="I106" s="411" t="s">
        <v>1947</v>
      </c>
      <c r="J106" s="413">
        <v>25</v>
      </c>
      <c r="K106" s="418">
        <v>1</v>
      </c>
      <c r="M106" s="419" t="s">
        <v>46</v>
      </c>
      <c r="O106" s="418" t="s">
        <v>838</v>
      </c>
      <c r="P106" s="418" t="s">
        <v>2543</v>
      </c>
      <c r="Z106" s="421"/>
      <c r="AS106" s="422"/>
      <c r="AT106" s="422"/>
      <c r="AU106" s="422"/>
      <c r="AV106" s="422"/>
      <c r="AW106" s="422"/>
      <c r="AX106" s="422"/>
      <c r="AY106" s="423"/>
      <c r="AZ106" s="422"/>
      <c r="BA106" s="422"/>
      <c r="BB106" s="422"/>
      <c r="BC106" s="422"/>
      <c r="BT106" s="427">
        <v>57</v>
      </c>
      <c r="BU106" s="421">
        <v>46</v>
      </c>
      <c r="BV106" s="428">
        <v>-2</v>
      </c>
      <c r="BW106" s="427"/>
      <c r="BX106" s="427"/>
      <c r="BY106" s="427"/>
      <c r="BZ106" s="427"/>
      <c r="CA106" s="421"/>
      <c r="CB106" s="428"/>
      <c r="CC106" s="427"/>
      <c r="CD106" s="421"/>
      <c r="CE106" s="429"/>
      <c r="CF106" s="428"/>
      <c r="CG106" s="427"/>
      <c r="CH106" s="421"/>
      <c r="CI106" s="429"/>
      <c r="CJ106" s="428"/>
      <c r="CK106" s="427"/>
      <c r="CL106" s="421"/>
      <c r="CM106" s="429"/>
      <c r="CN106" s="428"/>
      <c r="CO106" s="427"/>
      <c r="CP106" s="421"/>
      <c r="CQ106" s="429"/>
      <c r="CR106" s="428"/>
      <c r="DH106" s="433">
        <v>-2</v>
      </c>
      <c r="DI106" s="434"/>
      <c r="DJ106" s="421">
        <v>57</v>
      </c>
      <c r="DK106" s="421">
        <v>0</v>
      </c>
      <c r="DL106" s="421">
        <v>0</v>
      </c>
      <c r="DM106" s="421">
        <v>1</v>
      </c>
      <c r="DN106" s="421">
        <v>3</v>
      </c>
      <c r="DO106" s="421">
        <v>1</v>
      </c>
      <c r="DP106" s="421">
        <v>46</v>
      </c>
      <c r="DR106" s="421">
        <v>46</v>
      </c>
      <c r="DS106" s="421">
        <v>209</v>
      </c>
      <c r="DT106" s="421">
        <v>49</v>
      </c>
      <c r="DU106" s="421">
        <v>32</v>
      </c>
      <c r="DV106" s="421">
        <v>29</v>
      </c>
      <c r="DW106" s="421">
        <v>6</v>
      </c>
      <c r="DX106" s="421">
        <v>27</v>
      </c>
      <c r="DY106" s="421">
        <v>0</v>
      </c>
      <c r="DZ106" s="421">
        <v>1</v>
      </c>
      <c r="EA106" s="421">
        <v>1</v>
      </c>
      <c r="EB106" s="421">
        <v>0</v>
      </c>
      <c r="EC106" s="421">
        <v>63</v>
      </c>
      <c r="ED106" s="425">
        <v>12.326090023063101</v>
      </c>
      <c r="EE106" s="425">
        <v>5.2826100098842099</v>
      </c>
      <c r="EF106" s="425">
        <v>1.1739133355298199</v>
      </c>
      <c r="EG106" s="425">
        <v>9.5869589068269008</v>
      </c>
      <c r="EH106" s="431">
        <v>1.6521743240790101</v>
      </c>
      <c r="EI106" s="425">
        <v>128.872301126644</v>
      </c>
      <c r="EJ106" s="424">
        <v>0.27071823204419798</v>
      </c>
      <c r="EK106" s="424">
        <v>0.38392857142857101</v>
      </c>
      <c r="EL106" s="422">
        <v>0.42982456099999999</v>
      </c>
      <c r="EM106" s="422">
        <v>0.219298245</v>
      </c>
      <c r="EN106" s="422">
        <v>0.350877192</v>
      </c>
      <c r="EO106" s="422">
        <v>9.3220339999999999E-2</v>
      </c>
      <c r="EP106" s="422">
        <v>0.38983051000000002</v>
      </c>
      <c r="EQ106" s="422">
        <v>0.16298020999999999</v>
      </c>
      <c r="ER106" s="425">
        <v>-0.8026747329035</v>
      </c>
      <c r="ES106" s="431">
        <v>5.67391445506082</v>
      </c>
      <c r="ET106" s="431">
        <v>4.3834194543017402</v>
      </c>
      <c r="EU106" s="431">
        <v>3.91858110409833</v>
      </c>
      <c r="EV106" s="431">
        <v>3.5636279859101099</v>
      </c>
      <c r="EW106" s="431">
        <v>3.5523313256944098</v>
      </c>
      <c r="EX106" s="426">
        <v>0.273338913917541</v>
      </c>
    </row>
    <row r="107" spans="1:269" ht="13" customHeight="1">
      <c r="A107" s="413" t="s">
        <v>609</v>
      </c>
      <c r="B107" s="413">
        <v>12173</v>
      </c>
      <c r="C107" s="413">
        <v>683175</v>
      </c>
      <c r="D107" s="413">
        <v>27649</v>
      </c>
      <c r="E107" s="413" t="s">
        <v>188</v>
      </c>
      <c r="F107" s="413" t="s">
        <v>188</v>
      </c>
      <c r="G107" s="414"/>
      <c r="H107" s="411" t="s">
        <v>587</v>
      </c>
      <c r="I107" s="411" t="s">
        <v>986</v>
      </c>
      <c r="J107" s="413">
        <v>24</v>
      </c>
      <c r="K107" s="418">
        <v>1</v>
      </c>
      <c r="M107" s="419" t="s">
        <v>837</v>
      </c>
      <c r="O107" s="418" t="s">
        <v>46</v>
      </c>
      <c r="P107" s="418" t="s">
        <v>2543</v>
      </c>
      <c r="Z107" s="421"/>
      <c r="BT107" s="427">
        <v>21</v>
      </c>
      <c r="BU107" s="421">
        <v>25</v>
      </c>
      <c r="BV107" s="428">
        <v>0</v>
      </c>
      <c r="BW107" s="427"/>
      <c r="BX107" s="427"/>
      <c r="BY107" s="427"/>
      <c r="BZ107" s="427"/>
      <c r="CA107" s="421"/>
      <c r="CB107" s="428"/>
      <c r="CC107" s="427"/>
      <c r="CD107" s="421"/>
      <c r="CE107" s="429"/>
      <c r="CF107" s="428"/>
      <c r="CG107" s="427"/>
      <c r="CH107" s="421"/>
      <c r="CI107" s="429"/>
      <c r="CJ107" s="428"/>
      <c r="CK107" s="427"/>
      <c r="CL107" s="421"/>
      <c r="CM107" s="429"/>
      <c r="CN107" s="428"/>
      <c r="CO107" s="427"/>
      <c r="CP107" s="421"/>
      <c r="CQ107" s="429"/>
      <c r="CR107" s="428"/>
      <c r="DH107" s="433">
        <v>0</v>
      </c>
      <c r="DI107" s="434"/>
      <c r="DJ107" s="421">
        <v>21</v>
      </c>
      <c r="DK107" s="421">
        <v>0</v>
      </c>
      <c r="DL107" s="421">
        <v>0</v>
      </c>
      <c r="DM107" s="421">
        <v>5</v>
      </c>
      <c r="DN107" s="421">
        <v>0</v>
      </c>
      <c r="DO107" s="421">
        <v>0</v>
      </c>
      <c r="DP107" s="421">
        <v>25</v>
      </c>
      <c r="DR107" s="421">
        <v>25</v>
      </c>
      <c r="DS107" s="421">
        <v>98</v>
      </c>
      <c r="DT107" s="421">
        <v>11</v>
      </c>
      <c r="DU107" s="421">
        <v>9</v>
      </c>
      <c r="DV107" s="421">
        <v>8</v>
      </c>
      <c r="DW107" s="421">
        <v>3</v>
      </c>
      <c r="DX107" s="421">
        <v>12</v>
      </c>
      <c r="DY107" s="421">
        <v>0</v>
      </c>
      <c r="DZ107" s="421">
        <v>2</v>
      </c>
      <c r="EA107" s="421">
        <v>2</v>
      </c>
      <c r="EB107" s="421">
        <v>0</v>
      </c>
      <c r="EC107" s="421">
        <v>32</v>
      </c>
      <c r="ED107" s="425">
        <v>11.5200017578127</v>
      </c>
      <c r="EE107" s="425">
        <v>4.3200006591797804</v>
      </c>
      <c r="EF107" s="425">
        <v>1.08000016479494</v>
      </c>
      <c r="EG107" s="425">
        <v>3.9600006042481302</v>
      </c>
      <c r="EH107" s="431">
        <v>0.92000014038087996</v>
      </c>
      <c r="EI107" s="425">
        <v>70.999942754926394</v>
      </c>
      <c r="EJ107" s="424">
        <v>0.13095238095237999</v>
      </c>
      <c r="EK107" s="424">
        <v>0.163265306122448</v>
      </c>
      <c r="EL107" s="422">
        <v>0.307692307</v>
      </c>
      <c r="EM107" s="422">
        <v>0.192307692</v>
      </c>
      <c r="EN107" s="422">
        <v>0.5</v>
      </c>
      <c r="EO107" s="422">
        <v>0.15384614999999999</v>
      </c>
      <c r="EP107" s="422">
        <v>0.40384615000000001</v>
      </c>
      <c r="EQ107" s="422">
        <v>0.15384614999999999</v>
      </c>
      <c r="ER107" s="425">
        <v>0.52548829897889104</v>
      </c>
      <c r="ES107" s="431">
        <v>2.8800004394531902</v>
      </c>
      <c r="ET107" s="431">
        <v>3.8000392459813601</v>
      </c>
      <c r="EU107" s="431">
        <v>3.8159723175048899</v>
      </c>
      <c r="EV107" s="431">
        <v>3.8594485004007399</v>
      </c>
      <c r="EW107" s="431">
        <v>3.2747478906716001</v>
      </c>
      <c r="EX107" s="426">
        <v>0.185941576957702</v>
      </c>
    </row>
    <row r="108" spans="1:269" ht="13" customHeight="1">
      <c r="A108" s="413" t="s">
        <v>609</v>
      </c>
      <c r="B108" s="413">
        <v>9691</v>
      </c>
      <c r="C108" s="413">
        <v>592662</v>
      </c>
      <c r="D108" s="413">
        <v>11486</v>
      </c>
      <c r="E108" s="413" t="s">
        <v>2175</v>
      </c>
      <c r="F108" s="413" t="s">
        <v>2175</v>
      </c>
      <c r="G108" s="414"/>
      <c r="H108" s="415" t="s">
        <v>310</v>
      </c>
      <c r="I108" s="416" t="s">
        <v>35</v>
      </c>
      <c r="J108" s="417">
        <v>33</v>
      </c>
      <c r="K108" s="418">
        <v>1</v>
      </c>
      <c r="M108" s="419" t="s">
        <v>46</v>
      </c>
      <c r="N108" s="420">
        <v>30</v>
      </c>
      <c r="P108" s="418" t="s">
        <v>2543</v>
      </c>
      <c r="Z108" s="421"/>
      <c r="AS108" s="422"/>
      <c r="AT108" s="422"/>
      <c r="AU108" s="422"/>
      <c r="AV108" s="422"/>
      <c r="AW108" s="422"/>
      <c r="AX108" s="422"/>
      <c r="AY108" s="423"/>
      <c r="AZ108" s="422"/>
      <c r="BA108" s="422"/>
      <c r="BB108" s="422"/>
      <c r="BC108" s="422"/>
      <c r="BT108" s="427">
        <v>32</v>
      </c>
      <c r="BU108" s="421">
        <v>182.1</v>
      </c>
      <c r="BV108" s="428">
        <v>0</v>
      </c>
      <c r="BW108" s="427"/>
      <c r="BX108" s="427"/>
      <c r="BY108" s="427"/>
      <c r="BZ108" s="427"/>
      <c r="CA108" s="421"/>
      <c r="CB108" s="428"/>
      <c r="CC108" s="427"/>
      <c r="CD108" s="421"/>
      <c r="CE108" s="429"/>
      <c r="CF108" s="428"/>
      <c r="CG108" s="427"/>
      <c r="CH108" s="421"/>
      <c r="CI108" s="429"/>
      <c r="CJ108" s="428"/>
      <c r="CK108" s="427"/>
      <c r="CL108" s="421"/>
      <c r="CM108" s="429"/>
      <c r="CN108" s="428"/>
      <c r="CO108" s="427"/>
      <c r="CP108" s="421"/>
      <c r="CQ108" s="429"/>
      <c r="CR108" s="428"/>
      <c r="DH108" s="433">
        <v>0</v>
      </c>
      <c r="DI108" s="434"/>
      <c r="DJ108" s="421">
        <v>32</v>
      </c>
      <c r="DK108" s="421">
        <v>32</v>
      </c>
      <c r="DL108" s="421">
        <v>1</v>
      </c>
      <c r="DM108" s="421">
        <v>11</v>
      </c>
      <c r="DN108" s="421">
        <v>8</v>
      </c>
      <c r="DO108" s="421">
        <v>0</v>
      </c>
      <c r="DP108" s="421">
        <v>182.1</v>
      </c>
      <c r="DQ108" s="421">
        <v>182.100006103515</v>
      </c>
      <c r="DS108" s="421">
        <v>755</v>
      </c>
      <c r="DT108" s="421">
        <v>148</v>
      </c>
      <c r="DU108" s="421">
        <v>81</v>
      </c>
      <c r="DV108" s="421">
        <v>74</v>
      </c>
      <c r="DW108" s="421">
        <v>22</v>
      </c>
      <c r="DX108" s="421">
        <v>73</v>
      </c>
      <c r="DY108" s="421">
        <v>0</v>
      </c>
      <c r="DZ108" s="421">
        <v>4</v>
      </c>
      <c r="EA108" s="421">
        <v>7</v>
      </c>
      <c r="EB108" s="421">
        <v>1</v>
      </c>
      <c r="EC108" s="421">
        <v>186</v>
      </c>
      <c r="ED108" s="425">
        <v>9.1809874590324494</v>
      </c>
      <c r="EE108" s="425">
        <v>3.6032907769320901</v>
      </c>
      <c r="EF108" s="425">
        <v>1.08592324784254</v>
      </c>
      <c r="EG108" s="425">
        <v>7.3053018491225901</v>
      </c>
      <c r="EH108" s="431">
        <v>1.2120658473393999</v>
      </c>
      <c r="EI108" s="425">
        <v>93.539774614242901</v>
      </c>
      <c r="EJ108" s="424">
        <v>0.21828908554572199</v>
      </c>
      <c r="EK108" s="424">
        <v>0.268085106382978</v>
      </c>
      <c r="EL108" s="422">
        <v>0.36065573699999998</v>
      </c>
      <c r="EM108" s="422">
        <v>0.17213114700000001</v>
      </c>
      <c r="EN108" s="422">
        <v>0.46721311399999998</v>
      </c>
      <c r="EO108" s="422">
        <v>9.5528459999999996E-2</v>
      </c>
      <c r="EP108" s="422">
        <v>0.44715447000000003</v>
      </c>
      <c r="EQ108" s="422">
        <v>0.12532552</v>
      </c>
      <c r="ER108" s="425">
        <v>-0.13203057244883801</v>
      </c>
      <c r="ES108" s="431">
        <v>3.6526509245612901</v>
      </c>
      <c r="ET108" s="431">
        <v>3.7145920875915701</v>
      </c>
      <c r="EU108" s="431">
        <v>3.9312190366601101</v>
      </c>
      <c r="EV108" s="431">
        <v>4.2906229711745496</v>
      </c>
      <c r="EW108" s="431">
        <v>4.1718392043490802</v>
      </c>
      <c r="EX108" s="426">
        <v>2.1848278045654199</v>
      </c>
    </row>
    <row r="109" spans="1:269" ht="13" customHeight="1">
      <c r="A109" s="413" t="s">
        <v>609</v>
      </c>
      <c r="B109" s="413">
        <v>11323</v>
      </c>
      <c r="C109" s="413">
        <v>663903</v>
      </c>
      <c r="D109" s="413">
        <v>25377</v>
      </c>
      <c r="E109" s="413" t="s">
        <v>188</v>
      </c>
      <c r="F109" s="413" t="s">
        <v>188</v>
      </c>
      <c r="G109" s="414"/>
      <c r="H109" s="411" t="s">
        <v>1898</v>
      </c>
      <c r="I109" s="411" t="s">
        <v>1777</v>
      </c>
      <c r="J109" s="418">
        <v>28</v>
      </c>
      <c r="K109" s="418">
        <v>1</v>
      </c>
      <c r="M109" s="419" t="s">
        <v>837</v>
      </c>
      <c r="N109" s="420">
        <v>25</v>
      </c>
      <c r="P109" s="418" t="s">
        <v>2543</v>
      </c>
      <c r="Q109" s="418" t="s">
        <v>4578</v>
      </c>
      <c r="Z109" s="421"/>
      <c r="BT109" s="427">
        <v>32</v>
      </c>
      <c r="BU109" s="421">
        <v>169.2</v>
      </c>
      <c r="BV109" s="428">
        <v>0</v>
      </c>
      <c r="BW109" s="427"/>
      <c r="BX109" s="427"/>
      <c r="BY109" s="427"/>
      <c r="BZ109" s="427"/>
      <c r="CA109" s="421"/>
      <c r="CB109" s="428"/>
      <c r="CC109" s="427"/>
      <c r="CD109" s="421"/>
      <c r="CE109" s="429"/>
      <c r="CF109" s="428"/>
      <c r="CG109" s="427"/>
      <c r="CH109" s="421"/>
      <c r="CI109" s="429"/>
      <c r="CJ109" s="428"/>
      <c r="CK109" s="427"/>
      <c r="CL109" s="421"/>
      <c r="CM109" s="429"/>
      <c r="CN109" s="428"/>
      <c r="CO109" s="427"/>
      <c r="CP109" s="421"/>
      <c r="CQ109" s="429"/>
      <c r="CR109" s="428"/>
      <c r="DH109" s="433">
        <v>0</v>
      </c>
      <c r="DI109" s="434"/>
      <c r="DJ109" s="421">
        <v>32</v>
      </c>
      <c r="DK109" s="421">
        <v>32</v>
      </c>
      <c r="DL109" s="421">
        <v>0</v>
      </c>
      <c r="DM109" s="421">
        <v>14</v>
      </c>
      <c r="DN109" s="421">
        <v>12</v>
      </c>
      <c r="DO109" s="421">
        <v>0</v>
      </c>
      <c r="DP109" s="421">
        <v>169.2</v>
      </c>
      <c r="DQ109" s="421">
        <v>169.19999694824199</v>
      </c>
      <c r="DS109" s="421">
        <v>716</v>
      </c>
      <c r="DT109" s="421">
        <v>150</v>
      </c>
      <c r="DU109" s="421">
        <v>80</v>
      </c>
      <c r="DV109" s="421">
        <v>76</v>
      </c>
      <c r="DW109" s="421">
        <v>19</v>
      </c>
      <c r="DX109" s="421">
        <v>60</v>
      </c>
      <c r="DY109" s="421">
        <v>0</v>
      </c>
      <c r="DZ109" s="421">
        <v>14</v>
      </c>
      <c r="EA109" s="421">
        <v>3</v>
      </c>
      <c r="EB109" s="421">
        <v>0</v>
      </c>
      <c r="EC109" s="421">
        <v>163</v>
      </c>
      <c r="ED109" s="425">
        <v>8.6463659407979296</v>
      </c>
      <c r="EE109" s="425">
        <v>3.1827113892507701</v>
      </c>
      <c r="EF109" s="425">
        <v>1.00785860659607</v>
      </c>
      <c r="EG109" s="425">
        <v>7.9567784731269304</v>
      </c>
      <c r="EH109" s="431">
        <v>1.23772109581974</v>
      </c>
      <c r="EI109" s="425">
        <v>95.5196886311181</v>
      </c>
      <c r="EJ109" s="424">
        <v>0.233644859813084</v>
      </c>
      <c r="EK109" s="424">
        <v>0.28478260869565197</v>
      </c>
      <c r="EL109" s="466">
        <v>0.38865546200000001</v>
      </c>
      <c r="EM109" s="466">
        <v>0.212184873</v>
      </c>
      <c r="EN109" s="466">
        <v>0.399159663</v>
      </c>
      <c r="EO109" s="466">
        <v>9.3945719999999996E-2</v>
      </c>
      <c r="EP109" s="466">
        <v>0.40709812000000001</v>
      </c>
      <c r="EQ109" s="466">
        <v>9.5789470000000002E-2</v>
      </c>
      <c r="ER109" s="425">
        <v>0.59977814739621904</v>
      </c>
      <c r="ES109" s="431">
        <v>4.03143442638431</v>
      </c>
      <c r="ET109" s="431">
        <v>4.2993543006340502</v>
      </c>
      <c r="EU109" s="431">
        <v>3.9788013408985599</v>
      </c>
      <c r="EV109" s="431">
        <v>4.2495838500859797</v>
      </c>
      <c r="EW109" s="431">
        <v>4.1708989647677903</v>
      </c>
      <c r="EX109" s="426">
        <v>2.87831354141235</v>
      </c>
    </row>
    <row r="110" spans="1:269" ht="13" customHeight="1">
      <c r="A110" s="413" t="s">
        <v>609</v>
      </c>
      <c r="B110" s="413">
        <v>10882</v>
      </c>
      <c r="C110" s="413">
        <v>642397</v>
      </c>
      <c r="D110" s="413">
        <v>19677</v>
      </c>
      <c r="E110" s="413" t="s">
        <v>3323</v>
      </c>
      <c r="F110" s="413" t="s">
        <v>345</v>
      </c>
      <c r="G110" s="414"/>
      <c r="H110" s="415" t="s">
        <v>222</v>
      </c>
      <c r="I110" s="416" t="s">
        <v>379</v>
      </c>
      <c r="J110" s="417">
        <v>30</v>
      </c>
      <c r="K110" s="418">
        <v>1</v>
      </c>
      <c r="M110" s="419" t="s">
        <v>46</v>
      </c>
      <c r="O110" s="418" t="s">
        <v>838</v>
      </c>
      <c r="P110" s="418" t="s">
        <v>2543</v>
      </c>
      <c r="Z110" s="421"/>
      <c r="AS110" s="422"/>
      <c r="AT110" s="422"/>
      <c r="AU110" s="422"/>
      <c r="AV110" s="422"/>
      <c r="AW110" s="422"/>
      <c r="AX110" s="422"/>
      <c r="AY110" s="423"/>
      <c r="AZ110" s="422"/>
      <c r="BA110" s="422"/>
      <c r="BB110" s="422"/>
      <c r="BC110" s="422"/>
      <c r="BT110" s="427">
        <v>70</v>
      </c>
      <c r="BU110" s="421">
        <v>60.1</v>
      </c>
      <c r="BV110" s="428">
        <v>-6</v>
      </c>
      <c r="BW110" s="427"/>
      <c r="BX110" s="427"/>
      <c r="BY110" s="427"/>
      <c r="BZ110" s="427"/>
      <c r="CA110" s="421"/>
      <c r="CB110" s="428"/>
      <c r="CC110" s="427"/>
      <c r="CD110" s="421"/>
      <c r="CE110" s="429"/>
      <c r="CF110" s="428"/>
      <c r="CG110" s="427"/>
      <c r="CH110" s="421"/>
      <c r="CI110" s="429"/>
      <c r="CJ110" s="428"/>
      <c r="CK110" s="427"/>
      <c r="CL110" s="421"/>
      <c r="CM110" s="429"/>
      <c r="CN110" s="428"/>
      <c r="CO110" s="427"/>
      <c r="CP110" s="421"/>
      <c r="CQ110" s="429"/>
      <c r="CR110" s="428"/>
      <c r="DH110" s="433">
        <v>-6</v>
      </c>
      <c r="DI110" s="434"/>
      <c r="DJ110" s="421">
        <v>70</v>
      </c>
      <c r="DK110" s="421">
        <v>0</v>
      </c>
      <c r="DL110" s="421">
        <v>0</v>
      </c>
      <c r="DM110" s="421">
        <v>1</v>
      </c>
      <c r="DN110" s="421">
        <v>5</v>
      </c>
      <c r="DO110" s="421">
        <v>1</v>
      </c>
      <c r="DP110" s="421">
        <v>60.1</v>
      </c>
      <c r="DR110" s="421">
        <v>60.099998474121001</v>
      </c>
      <c r="DS110" s="421">
        <v>279</v>
      </c>
      <c r="DT110" s="421">
        <v>62</v>
      </c>
      <c r="DU110" s="421">
        <v>33</v>
      </c>
      <c r="DV110" s="421">
        <v>28</v>
      </c>
      <c r="DW110" s="421">
        <v>4</v>
      </c>
      <c r="DX110" s="421">
        <v>24</v>
      </c>
      <c r="DY110" s="421">
        <v>1</v>
      </c>
      <c r="DZ110" s="421">
        <v>11</v>
      </c>
      <c r="EA110" s="421">
        <v>10</v>
      </c>
      <c r="EB110" s="421">
        <v>0</v>
      </c>
      <c r="EC110" s="421">
        <v>70</v>
      </c>
      <c r="ED110" s="425">
        <v>10.4419924714289</v>
      </c>
      <c r="EE110" s="425">
        <v>3.5801117044899202</v>
      </c>
      <c r="EF110" s="425">
        <v>0.596685284081655</v>
      </c>
      <c r="EG110" s="425">
        <v>9.2486219032656507</v>
      </c>
      <c r="EH110" s="431">
        <v>1.4254148453061699</v>
      </c>
      <c r="EI110" s="425">
        <v>110.64959488297499</v>
      </c>
      <c r="EJ110" s="424">
        <v>0.25409836065573699</v>
      </c>
      <c r="EK110" s="424">
        <v>0.34117647058823503</v>
      </c>
      <c r="EL110" s="422">
        <v>0.43859649099999998</v>
      </c>
      <c r="EM110" s="422">
        <v>0.233918128</v>
      </c>
      <c r="EN110" s="422">
        <v>0.32748537999999999</v>
      </c>
      <c r="EO110" s="422">
        <v>4.0229889999999997E-2</v>
      </c>
      <c r="EP110" s="422">
        <v>0.37931034000000002</v>
      </c>
      <c r="EQ110" s="422">
        <v>0.12887597000000001</v>
      </c>
      <c r="ER110" s="425">
        <v>-0.15986510394276701</v>
      </c>
      <c r="ES110" s="431">
        <v>4.1767969885715797</v>
      </c>
      <c r="ET110" s="431">
        <v>3.80949718728926</v>
      </c>
      <c r="EU110" s="431">
        <v>3.4177402645614499</v>
      </c>
      <c r="EV110" s="431">
        <v>3.9869287141052498</v>
      </c>
      <c r="EW110" s="431">
        <v>3.4945747245243499</v>
      </c>
      <c r="EX110" s="426">
        <v>0.73564532399177496</v>
      </c>
    </row>
    <row r="111" spans="1:269" ht="13" customHeight="1">
      <c r="A111" s="413" t="s">
        <v>609</v>
      </c>
      <c r="B111" s="413">
        <v>11648</v>
      </c>
      <c r="C111" s="413">
        <v>642121</v>
      </c>
      <c r="D111" s="413">
        <v>15256</v>
      </c>
      <c r="E111" s="413" t="s">
        <v>2176</v>
      </c>
      <c r="F111" s="413" t="s">
        <v>2176</v>
      </c>
      <c r="G111" s="414"/>
      <c r="H111" s="411" t="s">
        <v>1911</v>
      </c>
      <c r="I111" s="411" t="s">
        <v>244</v>
      </c>
      <c r="J111" s="418">
        <v>35</v>
      </c>
      <c r="K111" s="418">
        <v>1</v>
      </c>
      <c r="M111" s="419" t="s">
        <v>837</v>
      </c>
      <c r="O111" s="418" t="s">
        <v>46</v>
      </c>
      <c r="P111" s="418" t="s">
        <v>2543</v>
      </c>
      <c r="Z111" s="421"/>
      <c r="AS111" s="422"/>
      <c r="AT111" s="422"/>
      <c r="AU111" s="422"/>
      <c r="AV111" s="422"/>
      <c r="AW111" s="422"/>
      <c r="AX111" s="422"/>
      <c r="AY111" s="423"/>
      <c r="AZ111" s="422"/>
      <c r="BA111" s="422"/>
      <c r="BB111" s="422"/>
      <c r="BC111" s="422"/>
      <c r="BT111" s="427">
        <v>18</v>
      </c>
      <c r="BU111" s="421">
        <v>22.2</v>
      </c>
      <c r="BV111" s="428">
        <v>0</v>
      </c>
      <c r="BW111" s="427"/>
      <c r="BX111" s="427"/>
      <c r="BY111" s="427"/>
      <c r="BZ111" s="427"/>
      <c r="CA111" s="421"/>
      <c r="CB111" s="428"/>
      <c r="CC111" s="427"/>
      <c r="CD111" s="421"/>
      <c r="CE111" s="429"/>
      <c r="CF111" s="428"/>
      <c r="CG111" s="427"/>
      <c r="CH111" s="421"/>
      <c r="CI111" s="429"/>
      <c r="CJ111" s="428"/>
      <c r="CK111" s="427"/>
      <c r="CL111" s="421"/>
      <c r="CM111" s="429"/>
      <c r="CN111" s="428"/>
      <c r="CO111" s="427"/>
      <c r="CP111" s="421"/>
      <c r="CQ111" s="429"/>
      <c r="CR111" s="428"/>
      <c r="DH111" s="433">
        <v>0</v>
      </c>
      <c r="DI111" s="434"/>
      <c r="DJ111" s="421">
        <v>18</v>
      </c>
      <c r="DK111" s="421">
        <v>0</v>
      </c>
      <c r="DL111" s="421">
        <v>0</v>
      </c>
      <c r="DM111" s="421">
        <v>2</v>
      </c>
      <c r="DN111" s="421">
        <v>1</v>
      </c>
      <c r="DO111" s="421">
        <v>0</v>
      </c>
      <c r="DP111" s="421">
        <v>22.2</v>
      </c>
      <c r="DR111" s="421">
        <v>22.2000007629394</v>
      </c>
      <c r="DS111" s="421">
        <v>90</v>
      </c>
      <c r="DT111" s="421">
        <v>20</v>
      </c>
      <c r="DU111" s="421">
        <v>5</v>
      </c>
      <c r="DV111" s="421">
        <v>5</v>
      </c>
      <c r="DW111" s="421">
        <v>1</v>
      </c>
      <c r="DX111" s="421">
        <v>7</v>
      </c>
      <c r="DY111" s="421">
        <v>1</v>
      </c>
      <c r="DZ111" s="421">
        <v>0</v>
      </c>
      <c r="EA111" s="421">
        <v>0</v>
      </c>
      <c r="EB111" s="421">
        <v>0</v>
      </c>
      <c r="EC111" s="421">
        <v>22</v>
      </c>
      <c r="ED111" s="425">
        <v>8.7352950977207708</v>
      </c>
      <c r="EE111" s="425">
        <v>2.7794120765475099</v>
      </c>
      <c r="EF111" s="425">
        <v>0.397058868078217</v>
      </c>
      <c r="EG111" s="425">
        <v>7.94117736156434</v>
      </c>
      <c r="EH111" s="431">
        <v>1.1911766042346501</v>
      </c>
      <c r="EI111" s="425">
        <v>92.913724537822901</v>
      </c>
      <c r="EJ111" s="424">
        <v>0.240963855421686</v>
      </c>
      <c r="EK111" s="424">
        <v>0.31666666666666599</v>
      </c>
      <c r="EL111" s="422">
        <v>0.40983606500000003</v>
      </c>
      <c r="EM111" s="422">
        <v>0.26229508099999999</v>
      </c>
      <c r="EN111" s="422">
        <v>0.32786885199999999</v>
      </c>
      <c r="EO111" s="422">
        <v>1.6393439999999999E-2</v>
      </c>
      <c r="EP111" s="422">
        <v>0.47540983999999997</v>
      </c>
      <c r="EQ111" s="422">
        <v>0.13953488</v>
      </c>
      <c r="ER111" s="425">
        <v>-0.76472652929054996</v>
      </c>
      <c r="ES111" s="431">
        <v>1.9852943403910801</v>
      </c>
      <c r="ET111" s="431">
        <v>2.70094052921828</v>
      </c>
      <c r="EU111" s="431">
        <v>2.6947956936581998</v>
      </c>
      <c r="EV111" s="431">
        <v>3.4816816780942399</v>
      </c>
      <c r="EW111" s="431">
        <v>3.4818182031720202</v>
      </c>
      <c r="EX111" s="426">
        <v>0.36231747269630399</v>
      </c>
    </row>
    <row r="112" spans="1:269" ht="13" customHeight="1">
      <c r="A112" s="413" t="s">
        <v>609</v>
      </c>
      <c r="B112" s="413">
        <v>9336</v>
      </c>
      <c r="C112" s="413">
        <v>595978</v>
      </c>
      <c r="D112" s="413">
        <v>12976</v>
      </c>
      <c r="E112" s="413" t="s">
        <v>213</v>
      </c>
      <c r="F112" s="413" t="s">
        <v>213</v>
      </c>
      <c r="G112" s="414"/>
      <c r="H112" s="415" t="s">
        <v>672</v>
      </c>
      <c r="I112" s="416" t="s">
        <v>595</v>
      </c>
      <c r="J112" s="417">
        <v>32</v>
      </c>
      <c r="K112" s="418">
        <v>2</v>
      </c>
      <c r="L112" s="418" t="s">
        <v>837</v>
      </c>
      <c r="T112" s="418" t="s">
        <v>4577</v>
      </c>
      <c r="U112" s="418" t="s">
        <v>2543</v>
      </c>
      <c r="V112" s="418" t="s">
        <v>4585</v>
      </c>
      <c r="Z112" s="421">
        <v>70</v>
      </c>
      <c r="AA112" s="421">
        <v>180</v>
      </c>
      <c r="AB112" s="421">
        <v>155</v>
      </c>
      <c r="AC112" s="421">
        <v>25</v>
      </c>
      <c r="AD112" s="421">
        <v>17</v>
      </c>
      <c r="AE112" s="421">
        <v>3</v>
      </c>
      <c r="AF112" s="421">
        <v>0</v>
      </c>
      <c r="AG112" s="421">
        <v>5</v>
      </c>
      <c r="AH112" s="421">
        <v>13</v>
      </c>
      <c r="AI112" s="421">
        <v>10</v>
      </c>
      <c r="AJ112" s="421">
        <v>1</v>
      </c>
      <c r="AK112" s="421">
        <v>2</v>
      </c>
      <c r="AL112" s="421">
        <v>18</v>
      </c>
      <c r="AM112" s="421">
        <v>0</v>
      </c>
      <c r="AN112" s="421">
        <v>43</v>
      </c>
      <c r="AO112" s="421">
        <v>1</v>
      </c>
      <c r="AP112" s="421">
        <v>2</v>
      </c>
      <c r="AQ112" s="421">
        <v>4</v>
      </c>
      <c r="AR112" s="421">
        <v>2</v>
      </c>
      <c r="AS112" s="422">
        <v>0.1</v>
      </c>
      <c r="AT112" s="422">
        <v>0.23888888799999999</v>
      </c>
      <c r="AU112" s="422">
        <v>0.54237287999999995</v>
      </c>
      <c r="AV112" s="422">
        <v>0.22881356</v>
      </c>
      <c r="AW112" s="422">
        <v>3.3898310000000001E-2</v>
      </c>
      <c r="AX112" s="422">
        <v>0.32203389999999998</v>
      </c>
      <c r="AY112" s="423">
        <v>108.6</v>
      </c>
      <c r="AZ112" s="422">
        <v>0.14511494</v>
      </c>
      <c r="BA112" s="422">
        <v>0.292035398</v>
      </c>
      <c r="BB112" s="422">
        <v>0.43895585599999998</v>
      </c>
      <c r="BC112" s="422">
        <v>0.52212389299999995</v>
      </c>
      <c r="BD112" s="424">
        <v>0.183486238</v>
      </c>
      <c r="BE112" s="424">
        <v>0.16129032200000001</v>
      </c>
      <c r="BF112" s="424">
        <v>0.25</v>
      </c>
      <c r="BG112" s="424">
        <v>0.27741935400000001</v>
      </c>
      <c r="BH112" s="424">
        <v>0.52741935399999995</v>
      </c>
      <c r="BI112" s="424">
        <v>0.11612903199999999</v>
      </c>
      <c r="BJ112" s="424">
        <v>0.239278562028299</v>
      </c>
      <c r="BK112" s="425">
        <v>71.733361427998503</v>
      </c>
      <c r="BL112" s="425">
        <v>-10.7836313869509</v>
      </c>
      <c r="BM112" s="425">
        <v>10.484873918100799</v>
      </c>
      <c r="BN112" s="425">
        <v>50.554166838549897</v>
      </c>
      <c r="BO112" s="425">
        <v>-0.302368111244739</v>
      </c>
      <c r="BP112" s="425">
        <v>-0.97768403962254502</v>
      </c>
      <c r="BQ112" s="425">
        <v>11.5986604720649</v>
      </c>
      <c r="BR112" s="425">
        <v>-11.466984561428699</v>
      </c>
      <c r="BS112" s="426">
        <v>1.1866881212857301</v>
      </c>
      <c r="BT112" s="427"/>
      <c r="BU112" s="421"/>
      <c r="BV112" s="428"/>
      <c r="BW112" s="427">
        <v>67</v>
      </c>
      <c r="BX112" s="427">
        <v>479.2</v>
      </c>
      <c r="BY112" s="427">
        <v>10</v>
      </c>
      <c r="BZ112" s="427">
        <v>3</v>
      </c>
      <c r="CA112" s="421">
        <v>0</v>
      </c>
      <c r="CB112" s="428">
        <v>11</v>
      </c>
      <c r="CC112" s="427"/>
      <c r="CD112" s="421"/>
      <c r="CE112" s="429"/>
      <c r="CF112" s="428"/>
      <c r="CG112" s="427"/>
      <c r="CH112" s="421"/>
      <c r="CI112" s="429"/>
      <c r="CJ112" s="428"/>
      <c r="CK112" s="427"/>
      <c r="CL112" s="421"/>
      <c r="CM112" s="429"/>
      <c r="CN112" s="428"/>
      <c r="CO112" s="427"/>
      <c r="CP112" s="421"/>
      <c r="CQ112" s="429"/>
      <c r="CR112" s="428"/>
      <c r="DH112" s="433">
        <v>10</v>
      </c>
      <c r="DI112" s="434">
        <v>16.8707144260406</v>
      </c>
      <c r="EL112" s="422"/>
      <c r="EM112" s="422"/>
      <c r="EN112" s="422"/>
      <c r="EO112" s="422"/>
      <c r="EP112" s="422"/>
      <c r="EQ112" s="422"/>
    </row>
    <row r="113" spans="1:269" ht="13" customHeight="1">
      <c r="A113" s="413" t="s">
        <v>609</v>
      </c>
      <c r="B113" s="413">
        <v>11662</v>
      </c>
      <c r="C113" s="413">
        <v>641680</v>
      </c>
      <c r="D113" s="413">
        <v>16930</v>
      </c>
      <c r="E113" s="413" t="s">
        <v>14</v>
      </c>
      <c r="F113" s="413" t="s">
        <v>14</v>
      </c>
      <c r="G113" s="414"/>
      <c r="H113" s="411" t="s">
        <v>1735</v>
      </c>
      <c r="I113" s="411" t="s">
        <v>1736</v>
      </c>
      <c r="J113" s="418">
        <v>30</v>
      </c>
      <c r="K113" s="418">
        <v>2</v>
      </c>
      <c r="L113" s="418" t="s">
        <v>2543</v>
      </c>
      <c r="T113" s="418" t="s">
        <v>2543</v>
      </c>
      <c r="U113" s="418" t="s">
        <v>4577</v>
      </c>
      <c r="V113" s="418" t="s">
        <v>4585</v>
      </c>
      <c r="Z113" s="421">
        <v>124</v>
      </c>
      <c r="AA113" s="421">
        <v>433</v>
      </c>
      <c r="AB113" s="421">
        <v>395</v>
      </c>
      <c r="AC113" s="421">
        <v>84</v>
      </c>
      <c r="AD113" s="421">
        <v>59</v>
      </c>
      <c r="AE113" s="421">
        <v>14</v>
      </c>
      <c r="AF113" s="421">
        <v>0</v>
      </c>
      <c r="AG113" s="421">
        <v>11</v>
      </c>
      <c r="AH113" s="421">
        <v>38</v>
      </c>
      <c r="AI113" s="421">
        <v>43</v>
      </c>
      <c r="AJ113" s="421">
        <v>3</v>
      </c>
      <c r="AK113" s="421">
        <v>0</v>
      </c>
      <c r="AL113" s="421">
        <v>32</v>
      </c>
      <c r="AM113" s="421">
        <v>0</v>
      </c>
      <c r="AN113" s="421">
        <v>88</v>
      </c>
      <c r="AO113" s="421">
        <v>1</v>
      </c>
      <c r="AP113" s="421">
        <v>4</v>
      </c>
      <c r="AQ113" s="421">
        <v>1</v>
      </c>
      <c r="AR113" s="421">
        <v>10</v>
      </c>
      <c r="AS113" s="422">
        <v>7.3903001999999995E-2</v>
      </c>
      <c r="AT113" s="422">
        <v>0.203233256</v>
      </c>
      <c r="AU113" s="422">
        <v>0.43589744000000002</v>
      </c>
      <c r="AV113" s="422">
        <v>0.22115385000000001</v>
      </c>
      <c r="AW113" s="422">
        <v>6.0897439999999997E-2</v>
      </c>
      <c r="AX113" s="422">
        <v>0.35897435999999999</v>
      </c>
      <c r="AY113" s="423">
        <v>109.6</v>
      </c>
      <c r="AZ113" s="422">
        <v>0.10856808</v>
      </c>
      <c r="BA113" s="422">
        <v>0.404530744</v>
      </c>
      <c r="BB113" s="422">
        <v>0.70049340800000004</v>
      </c>
      <c r="BC113" s="422">
        <v>0.394822006</v>
      </c>
      <c r="BD113" s="424">
        <v>0.24333333300000001</v>
      </c>
      <c r="BE113" s="424">
        <v>0.21265822700000001</v>
      </c>
      <c r="BF113" s="424">
        <v>0.27083333300000001</v>
      </c>
      <c r="BG113" s="424">
        <v>0.33164556899999997</v>
      </c>
      <c r="BH113" s="424">
        <v>0.60247890199999998</v>
      </c>
      <c r="BI113" s="424">
        <v>0.118987342</v>
      </c>
      <c r="BJ113" s="424">
        <v>0.26585805429904502</v>
      </c>
      <c r="BK113" s="425">
        <v>73.498950796755693</v>
      </c>
      <c r="BL113" s="425">
        <v>-16.5963815816371</v>
      </c>
      <c r="BM113" s="425">
        <v>34.566189513292997</v>
      </c>
      <c r="BN113" s="425">
        <v>69.086033369901202</v>
      </c>
      <c r="BO113" s="425">
        <v>0.20901554855677801</v>
      </c>
      <c r="BP113" s="425">
        <v>-3.2113201953470698</v>
      </c>
      <c r="BQ113" s="425">
        <v>-4.6961726274034197</v>
      </c>
      <c r="BR113" s="425">
        <v>-18.9869589985041</v>
      </c>
      <c r="BS113" s="426">
        <v>-0.48047723147591398</v>
      </c>
      <c r="BT113" s="427"/>
      <c r="BU113" s="421"/>
      <c r="BV113" s="428"/>
      <c r="BW113" s="427">
        <v>96</v>
      </c>
      <c r="BX113" s="427">
        <v>800.1</v>
      </c>
      <c r="BY113" s="427">
        <v>-5</v>
      </c>
      <c r="BZ113" s="427">
        <v>0</v>
      </c>
      <c r="CA113" s="421">
        <v>0</v>
      </c>
      <c r="CB113" s="428">
        <v>-2</v>
      </c>
      <c r="CC113" s="427"/>
      <c r="CD113" s="421"/>
      <c r="CE113" s="429"/>
      <c r="CF113" s="428"/>
      <c r="CG113" s="427"/>
      <c r="CH113" s="421"/>
      <c r="CI113" s="429"/>
      <c r="CJ113" s="428"/>
      <c r="CK113" s="427"/>
      <c r="CL113" s="421"/>
      <c r="CM113" s="429"/>
      <c r="CN113" s="428"/>
      <c r="CO113" s="427"/>
      <c r="CP113" s="421"/>
      <c r="CQ113" s="429"/>
      <c r="CR113" s="428"/>
      <c r="DH113" s="433">
        <v>-5</v>
      </c>
      <c r="DI113" s="434">
        <v>-0.61146336793899503</v>
      </c>
      <c r="EL113" s="422"/>
      <c r="EM113" s="422"/>
      <c r="EN113" s="422"/>
      <c r="EO113" s="422"/>
      <c r="EP113" s="422"/>
      <c r="EQ113" s="422"/>
    </row>
    <row r="114" spans="1:269" ht="13" customHeight="1">
      <c r="A114" s="413" t="s">
        <v>609</v>
      </c>
      <c r="B114" s="413">
        <v>12161</v>
      </c>
      <c r="C114" s="413">
        <v>669224</v>
      </c>
      <c r="D114" s="413">
        <v>27562</v>
      </c>
      <c r="E114" s="413" t="s">
        <v>16</v>
      </c>
      <c r="F114" s="413" t="s">
        <v>16</v>
      </c>
      <c r="G114" s="414"/>
      <c r="H114" s="411" t="s">
        <v>2393</v>
      </c>
      <c r="I114" s="411" t="s">
        <v>595</v>
      </c>
      <c r="J114" s="413">
        <v>25</v>
      </c>
      <c r="K114" s="418">
        <v>2</v>
      </c>
      <c r="L114" s="418" t="s">
        <v>46</v>
      </c>
      <c r="T114" s="418" t="s">
        <v>2543</v>
      </c>
      <c r="U114" s="418" t="s">
        <v>4584</v>
      </c>
      <c r="V114" s="418" t="s">
        <v>4586</v>
      </c>
      <c r="Z114" s="421">
        <v>126</v>
      </c>
      <c r="AA114" s="421">
        <v>448</v>
      </c>
      <c r="AB114" s="421">
        <v>401</v>
      </c>
      <c r="AC114" s="421">
        <v>88</v>
      </c>
      <c r="AD114" s="421">
        <v>44</v>
      </c>
      <c r="AE114" s="421">
        <v>22</v>
      </c>
      <c r="AF114" s="421">
        <v>1</v>
      </c>
      <c r="AG114" s="421">
        <v>21</v>
      </c>
      <c r="AH114" s="421">
        <v>51</v>
      </c>
      <c r="AI114" s="421">
        <v>71</v>
      </c>
      <c r="AJ114" s="421">
        <v>5</v>
      </c>
      <c r="AK114" s="421">
        <v>1</v>
      </c>
      <c r="AL114" s="421">
        <v>30</v>
      </c>
      <c r="AM114" s="421">
        <v>0</v>
      </c>
      <c r="AN114" s="421">
        <v>118</v>
      </c>
      <c r="AO114" s="421">
        <v>5</v>
      </c>
      <c r="AP114" s="421">
        <v>11</v>
      </c>
      <c r="AQ114" s="421">
        <v>0</v>
      </c>
      <c r="AR114" s="421">
        <v>10</v>
      </c>
      <c r="AS114" s="422">
        <v>6.6964284999999998E-2</v>
      </c>
      <c r="AT114" s="422">
        <v>0.26339285699999998</v>
      </c>
      <c r="AU114" s="422">
        <v>0.38775510000000002</v>
      </c>
      <c r="AV114" s="422">
        <v>0.28911565</v>
      </c>
      <c r="AW114" s="422">
        <v>0.10169491999999999</v>
      </c>
      <c r="AX114" s="422">
        <v>0.45084745999999998</v>
      </c>
      <c r="AY114" s="423">
        <v>111.9</v>
      </c>
      <c r="AZ114" s="422">
        <v>0.12687813000000001</v>
      </c>
      <c r="BA114" s="422">
        <v>0.31849315</v>
      </c>
      <c r="BB114" s="422">
        <v>0.51010816999999997</v>
      </c>
      <c r="BC114" s="422">
        <v>0.51369863000000004</v>
      </c>
      <c r="BD114" s="424">
        <v>0.24542124500000001</v>
      </c>
      <c r="BE114" s="424">
        <v>0.21945137100000001</v>
      </c>
      <c r="BF114" s="424">
        <v>0.275167785</v>
      </c>
      <c r="BG114" s="424">
        <v>0.43640897699999998</v>
      </c>
      <c r="BH114" s="424">
        <v>0.71157676199999997</v>
      </c>
      <c r="BI114" s="424">
        <v>0.216957606</v>
      </c>
      <c r="BJ114" s="424">
        <v>0.30222438819189701</v>
      </c>
      <c r="BK114" s="425">
        <v>134.01556955844799</v>
      </c>
      <c r="BL114" s="425">
        <v>-3.9435305999182999</v>
      </c>
      <c r="BM114" s="425">
        <v>48.991415937099497</v>
      </c>
      <c r="BN114" s="425">
        <v>93.862120154139603</v>
      </c>
      <c r="BO114" s="425">
        <v>-2.36435703425673E-2</v>
      </c>
      <c r="BP114" s="425">
        <v>-0.54924955684691601</v>
      </c>
      <c r="BQ114" s="425">
        <v>29.7515022676847</v>
      </c>
      <c r="BR114" s="425">
        <v>-3.78996367040657</v>
      </c>
      <c r="BS114" s="426">
        <v>3.0439510162833101</v>
      </c>
      <c r="BT114" s="427"/>
      <c r="BU114" s="421"/>
      <c r="BV114" s="428"/>
      <c r="BW114" s="427">
        <v>122</v>
      </c>
      <c r="BX114" s="427">
        <v>1000</v>
      </c>
      <c r="BY114" s="427">
        <v>-7</v>
      </c>
      <c r="BZ114" s="427">
        <v>0</v>
      </c>
      <c r="CA114" s="421">
        <v>0</v>
      </c>
      <c r="CB114" s="428">
        <v>11</v>
      </c>
      <c r="CC114" s="427"/>
      <c r="CD114" s="421"/>
      <c r="CE114" s="429"/>
      <c r="CF114" s="428"/>
      <c r="CG114" s="427"/>
      <c r="CH114" s="421"/>
      <c r="CI114" s="429"/>
      <c r="CJ114" s="428"/>
      <c r="CK114" s="427"/>
      <c r="CL114" s="421"/>
      <c r="CM114" s="429"/>
      <c r="CN114" s="428"/>
      <c r="CO114" s="427"/>
      <c r="CP114" s="421"/>
      <c r="CQ114" s="429"/>
      <c r="CR114" s="428"/>
      <c r="DH114" s="433">
        <v>-7</v>
      </c>
      <c r="DI114" s="434">
        <v>18.122971981763801</v>
      </c>
      <c r="EL114" s="422"/>
      <c r="EM114" s="422"/>
      <c r="EN114" s="422"/>
      <c r="EO114" s="422"/>
      <c r="EP114" s="422"/>
      <c r="EQ114" s="422"/>
    </row>
    <row r="115" spans="1:269" s="412" customFormat="1" ht="13" customHeight="1">
      <c r="A115" s="413" t="s">
        <v>609</v>
      </c>
      <c r="B115" s="413">
        <v>9483</v>
      </c>
      <c r="C115" s="413">
        <v>527038</v>
      </c>
      <c r="D115" s="413">
        <v>5827</v>
      </c>
      <c r="E115" s="413" t="s">
        <v>2175</v>
      </c>
      <c r="F115" s="413" t="s">
        <v>2175</v>
      </c>
      <c r="G115" s="414"/>
      <c r="H115" s="415" t="s">
        <v>445</v>
      </c>
      <c r="I115" s="416" t="s">
        <v>325</v>
      </c>
      <c r="J115" s="417">
        <v>33</v>
      </c>
      <c r="K115" s="418">
        <v>3</v>
      </c>
      <c r="L115" s="418" t="s">
        <v>837</v>
      </c>
      <c r="M115" s="419"/>
      <c r="N115" s="420"/>
      <c r="O115" s="418"/>
      <c r="P115" s="418"/>
      <c r="Q115" s="418"/>
      <c r="R115" s="418"/>
      <c r="S115" s="418"/>
      <c r="T115" s="418" t="s">
        <v>2543</v>
      </c>
      <c r="U115" s="418" t="s">
        <v>2543</v>
      </c>
      <c r="V115" s="418" t="s">
        <v>4585</v>
      </c>
      <c r="W115" s="418" t="s">
        <v>2709</v>
      </c>
      <c r="X115" s="418"/>
      <c r="Y115" s="419"/>
      <c r="Z115" s="421">
        <v>125</v>
      </c>
      <c r="AA115" s="421">
        <v>463</v>
      </c>
      <c r="AB115" s="421">
        <v>419</v>
      </c>
      <c r="AC115" s="421">
        <v>101</v>
      </c>
      <c r="AD115" s="421">
        <v>75</v>
      </c>
      <c r="AE115" s="421">
        <v>10</v>
      </c>
      <c r="AF115" s="421">
        <v>0</v>
      </c>
      <c r="AG115" s="421">
        <v>16</v>
      </c>
      <c r="AH115" s="421">
        <v>44</v>
      </c>
      <c r="AI115" s="421">
        <v>71</v>
      </c>
      <c r="AJ115" s="421">
        <v>1</v>
      </c>
      <c r="AK115" s="421">
        <v>0</v>
      </c>
      <c r="AL115" s="421">
        <v>34</v>
      </c>
      <c r="AM115" s="421">
        <v>0</v>
      </c>
      <c r="AN115" s="421">
        <v>88</v>
      </c>
      <c r="AO115" s="421">
        <v>7</v>
      </c>
      <c r="AP115" s="421">
        <v>3</v>
      </c>
      <c r="AQ115" s="421">
        <v>0</v>
      </c>
      <c r="AR115" s="421">
        <v>14</v>
      </c>
      <c r="AS115" s="466">
        <v>7.3434125000000003E-2</v>
      </c>
      <c r="AT115" s="466">
        <v>0.19006479400000001</v>
      </c>
      <c r="AU115" s="466">
        <v>0.39820359</v>
      </c>
      <c r="AV115" s="466">
        <v>0.26347304999999999</v>
      </c>
      <c r="AW115" s="466">
        <v>4.7904189999999999E-2</v>
      </c>
      <c r="AX115" s="466">
        <v>0.26946108000000002</v>
      </c>
      <c r="AY115" s="425">
        <v>108.6</v>
      </c>
      <c r="AZ115" s="466">
        <v>8.7408949999999999E-2</v>
      </c>
      <c r="BA115" s="466">
        <v>0.353293413</v>
      </c>
      <c r="BB115" s="466">
        <v>0.61917787599999996</v>
      </c>
      <c r="BC115" s="466">
        <v>0.44610778400000001</v>
      </c>
      <c r="BD115" s="424">
        <v>0.267295597</v>
      </c>
      <c r="BE115" s="424">
        <v>0.24105011900000001</v>
      </c>
      <c r="BF115" s="424">
        <v>0.30669546399999997</v>
      </c>
      <c r="BG115" s="424">
        <v>0.37947493999999998</v>
      </c>
      <c r="BH115" s="424">
        <v>0.68617040399999996</v>
      </c>
      <c r="BI115" s="424">
        <v>0.138424821</v>
      </c>
      <c r="BJ115" s="424">
        <v>0.30208498291011499</v>
      </c>
      <c r="BK115" s="425">
        <v>89.161003474702795</v>
      </c>
      <c r="BL115" s="425">
        <v>-4.1279730967302797</v>
      </c>
      <c r="BM115" s="425">
        <v>50.579348882375101</v>
      </c>
      <c r="BN115" s="425">
        <v>94.902604609132695</v>
      </c>
      <c r="BO115" s="425">
        <v>0.65056593165600496</v>
      </c>
      <c r="BP115" s="425">
        <v>-3.50138856098055</v>
      </c>
      <c r="BQ115" s="425">
        <v>-2.25194115709151</v>
      </c>
      <c r="BR115" s="425">
        <v>-6.2987884863336596</v>
      </c>
      <c r="BS115" s="426">
        <v>-0.230401762978686</v>
      </c>
      <c r="BT115" s="427"/>
      <c r="BU115" s="421"/>
      <c r="BV115" s="428"/>
      <c r="BW115" s="427"/>
      <c r="BX115" s="427"/>
      <c r="BY115" s="427"/>
      <c r="BZ115" s="427"/>
      <c r="CA115" s="421"/>
      <c r="CB115" s="428"/>
      <c r="CC115" s="427">
        <v>30</v>
      </c>
      <c r="CD115" s="421">
        <v>208</v>
      </c>
      <c r="CE115" s="429">
        <v>1</v>
      </c>
      <c r="CF115" s="428">
        <v>-1</v>
      </c>
      <c r="CG115" s="427"/>
      <c r="CH115" s="421"/>
      <c r="CI115" s="429"/>
      <c r="CJ115" s="428"/>
      <c r="CK115" s="427">
        <v>2</v>
      </c>
      <c r="CL115" s="421">
        <v>9</v>
      </c>
      <c r="CM115" s="429">
        <v>0</v>
      </c>
      <c r="CN115" s="428">
        <v>0</v>
      </c>
      <c r="CO115" s="427"/>
      <c r="CP115" s="421"/>
      <c r="CQ115" s="429"/>
      <c r="CR115" s="428"/>
      <c r="CS115" s="427"/>
      <c r="CT115" s="421"/>
      <c r="CU115" s="429"/>
      <c r="CV115" s="429"/>
      <c r="CW115" s="428"/>
      <c r="CX115" s="427"/>
      <c r="CY115" s="421"/>
      <c r="CZ115" s="429"/>
      <c r="DA115" s="429"/>
      <c r="DB115" s="428"/>
      <c r="DC115" s="427"/>
      <c r="DD115" s="421"/>
      <c r="DE115" s="429"/>
      <c r="DF115" s="429"/>
      <c r="DG115" s="428"/>
      <c r="DH115" s="433">
        <v>1</v>
      </c>
      <c r="DI115" s="434">
        <v>-11.3549776673316</v>
      </c>
      <c r="DJ115" s="421"/>
      <c r="DK115" s="421"/>
      <c r="DL115" s="421"/>
      <c r="DM115" s="421"/>
      <c r="DN115" s="421"/>
      <c r="DO115" s="421"/>
      <c r="DP115" s="421"/>
      <c r="DQ115" s="421"/>
      <c r="DR115" s="421"/>
      <c r="DS115" s="421"/>
      <c r="DT115" s="421"/>
      <c r="DU115" s="421"/>
      <c r="DV115" s="421"/>
      <c r="DW115" s="421"/>
      <c r="DX115" s="421"/>
      <c r="DY115" s="421"/>
      <c r="DZ115" s="421"/>
      <c r="EA115" s="421"/>
      <c r="EB115" s="421"/>
      <c r="EC115" s="421"/>
      <c r="ED115" s="425"/>
      <c r="EE115" s="425"/>
      <c r="EF115" s="425"/>
      <c r="EG115" s="425"/>
      <c r="EH115" s="431"/>
      <c r="EI115" s="425"/>
      <c r="EJ115" s="424"/>
      <c r="EK115" s="424"/>
      <c r="EL115" s="466"/>
      <c r="EM115" s="466"/>
      <c r="EN115" s="466"/>
      <c r="EO115" s="466"/>
      <c r="EP115" s="466"/>
      <c r="EQ115" s="466"/>
      <c r="ER115" s="425"/>
      <c r="ES115" s="431"/>
      <c r="ET115" s="431"/>
      <c r="EU115" s="431"/>
      <c r="EV115" s="431"/>
      <c r="EW115" s="431"/>
      <c r="EX115" s="426"/>
      <c r="EY115" s="410"/>
      <c r="EZ115" s="411"/>
      <c r="FA115" s="411"/>
      <c r="FB115" s="411"/>
      <c r="FC115" s="411"/>
      <c r="FD115" s="411"/>
      <c r="FE115" s="411"/>
      <c r="FF115" s="411"/>
      <c r="FG115" s="411"/>
      <c r="FH115" s="411"/>
      <c r="FI115" s="411"/>
      <c r="FJ115" s="411"/>
      <c r="FK115" s="411"/>
      <c r="FL115" s="411"/>
      <c r="FM115" s="411"/>
      <c r="FN115" s="411"/>
      <c r="FO115" s="411"/>
      <c r="FP115" s="411"/>
      <c r="FQ115" s="411"/>
      <c r="FR115" s="411"/>
      <c r="FS115" s="411"/>
      <c r="FT115" s="411"/>
      <c r="FU115" s="411"/>
      <c r="FV115" s="411"/>
      <c r="FW115" s="411"/>
      <c r="FX115" s="411"/>
      <c r="FY115" s="411"/>
      <c r="FZ115" s="411"/>
      <c r="GA115" s="411"/>
      <c r="GB115" s="411"/>
      <c r="GC115" s="411"/>
      <c r="GD115" s="411"/>
      <c r="GE115" s="411"/>
      <c r="GF115" s="411"/>
      <c r="GG115" s="411"/>
      <c r="GH115" s="411"/>
      <c r="GI115" s="411"/>
      <c r="GJ115" s="411"/>
      <c r="GK115" s="411"/>
      <c r="GL115" s="411"/>
      <c r="GM115" s="411"/>
      <c r="GN115" s="411"/>
      <c r="GO115" s="411"/>
      <c r="GP115" s="411"/>
      <c r="GQ115" s="411"/>
      <c r="GR115" s="411"/>
      <c r="GS115" s="411"/>
      <c r="GT115" s="411"/>
      <c r="GU115" s="411"/>
      <c r="GV115" s="411"/>
      <c r="GW115" s="411"/>
      <c r="GX115" s="411"/>
      <c r="GY115" s="411"/>
      <c r="GZ115" s="411"/>
      <c r="HA115" s="411"/>
      <c r="HB115" s="411"/>
      <c r="HC115" s="411"/>
      <c r="HD115" s="411"/>
      <c r="HE115" s="411"/>
      <c r="HF115" s="411"/>
      <c r="HG115" s="411"/>
      <c r="HH115" s="411"/>
      <c r="HI115" s="411"/>
      <c r="HJ115" s="411"/>
      <c r="HK115" s="411"/>
      <c r="HL115" s="411"/>
      <c r="HM115" s="411"/>
      <c r="HN115" s="411"/>
      <c r="HO115" s="411"/>
      <c r="HP115" s="411"/>
      <c r="HQ115" s="411"/>
      <c r="HR115" s="411"/>
      <c r="HS115" s="411"/>
      <c r="HT115" s="411"/>
      <c r="HU115" s="411"/>
      <c r="HV115" s="411"/>
      <c r="HW115" s="411"/>
      <c r="HX115" s="411"/>
      <c r="HY115" s="411"/>
      <c r="HZ115" s="411"/>
      <c r="IA115" s="411"/>
      <c r="IB115" s="411"/>
      <c r="IC115" s="411"/>
      <c r="ID115" s="411"/>
      <c r="IE115" s="411"/>
      <c r="IF115" s="411"/>
      <c r="IG115" s="411"/>
      <c r="IH115" s="411"/>
      <c r="II115" s="411"/>
      <c r="IJ115" s="411"/>
      <c r="IK115" s="411"/>
      <c r="IL115" s="411"/>
      <c r="IM115" s="411"/>
      <c r="IN115" s="411"/>
      <c r="IO115" s="411"/>
      <c r="IP115" s="411"/>
      <c r="IQ115" s="411"/>
      <c r="IR115" s="411"/>
      <c r="IS115" s="411"/>
      <c r="IT115" s="411"/>
      <c r="IU115" s="411"/>
      <c r="IV115" s="411"/>
      <c r="IW115" s="411"/>
      <c r="IX115" s="411"/>
      <c r="IY115" s="411"/>
      <c r="IZ115" s="411"/>
      <c r="JA115" s="411"/>
      <c r="JB115" s="411"/>
      <c r="JC115" s="411"/>
      <c r="JD115" s="411"/>
      <c r="JE115" s="411"/>
      <c r="JF115" s="411"/>
      <c r="JG115" s="411"/>
      <c r="JH115" s="411"/>
      <c r="JI115" s="411"/>
    </row>
    <row r="116" spans="1:269" ht="13" customHeight="1">
      <c r="A116" s="413" t="s">
        <v>609</v>
      </c>
      <c r="B116" s="413">
        <v>10572</v>
      </c>
      <c r="C116" s="413">
        <v>647304</v>
      </c>
      <c r="D116" s="413">
        <v>18839</v>
      </c>
      <c r="E116" s="413" t="s">
        <v>3323</v>
      </c>
      <c r="F116" s="413" t="s">
        <v>3323</v>
      </c>
      <c r="G116" s="414"/>
      <c r="H116" s="415" t="s">
        <v>964</v>
      </c>
      <c r="I116" s="416" t="s">
        <v>533</v>
      </c>
      <c r="J116" s="417">
        <v>28</v>
      </c>
      <c r="K116" s="418">
        <v>3</v>
      </c>
      <c r="L116" s="418" t="s">
        <v>46</v>
      </c>
      <c r="T116" s="418" t="s">
        <v>2543</v>
      </c>
      <c r="U116" s="418" t="s">
        <v>2543</v>
      </c>
      <c r="V116" s="418" t="s">
        <v>4585</v>
      </c>
      <c r="Z116" s="421">
        <v>147</v>
      </c>
      <c r="AA116" s="421">
        <v>604</v>
      </c>
      <c r="AB116" s="421">
        <v>543</v>
      </c>
      <c r="AC116" s="421">
        <v>160</v>
      </c>
      <c r="AD116" s="421">
        <v>110</v>
      </c>
      <c r="AE116" s="421">
        <v>29</v>
      </c>
      <c r="AF116" s="421">
        <v>1</v>
      </c>
      <c r="AG116" s="421">
        <v>20</v>
      </c>
      <c r="AH116" s="421">
        <v>81</v>
      </c>
      <c r="AI116" s="421">
        <v>92</v>
      </c>
      <c r="AJ116" s="421">
        <v>30</v>
      </c>
      <c r="AK116" s="421">
        <v>2</v>
      </c>
      <c r="AL116" s="421">
        <v>48</v>
      </c>
      <c r="AM116" s="421">
        <v>4</v>
      </c>
      <c r="AN116" s="421">
        <v>83</v>
      </c>
      <c r="AO116" s="421">
        <v>4</v>
      </c>
      <c r="AP116" s="421">
        <v>5</v>
      </c>
      <c r="AQ116" s="421">
        <v>0</v>
      </c>
      <c r="AR116" s="421">
        <v>17</v>
      </c>
      <c r="AS116" s="422">
        <v>7.9470198000000006E-2</v>
      </c>
      <c r="AT116" s="422">
        <v>0.13741721800000001</v>
      </c>
      <c r="AU116" s="422">
        <v>0.43870967999999999</v>
      </c>
      <c r="AV116" s="422">
        <v>0.16989246999999999</v>
      </c>
      <c r="AW116" s="422">
        <v>6.6098080000000003E-2</v>
      </c>
      <c r="AX116" s="422">
        <v>0.41577825000000002</v>
      </c>
      <c r="AY116" s="423">
        <v>117.9</v>
      </c>
      <c r="AZ116" s="422">
        <v>0.11089109</v>
      </c>
      <c r="BA116" s="422">
        <v>0.45689655099999998</v>
      </c>
      <c r="BB116" s="422">
        <v>0.802902012</v>
      </c>
      <c r="BC116" s="422">
        <v>0.37284482699999999</v>
      </c>
      <c r="BD116" s="424">
        <v>0.31460674100000002</v>
      </c>
      <c r="BE116" s="424">
        <v>0.29465930000000001</v>
      </c>
      <c r="BF116" s="424">
        <v>0.35333333300000003</v>
      </c>
      <c r="BG116" s="424">
        <v>0.462246777</v>
      </c>
      <c r="BH116" s="424">
        <v>0.81558010999999997</v>
      </c>
      <c r="BI116" s="424">
        <v>0.16758747700000001</v>
      </c>
      <c r="BJ116" s="424">
        <v>0.35070162551515</v>
      </c>
      <c r="BK116" s="425">
        <v>106.145600289369</v>
      </c>
      <c r="BL116" s="425">
        <v>18.4497664414688</v>
      </c>
      <c r="BM116" s="425">
        <v>89.817417576198196</v>
      </c>
      <c r="BN116" s="425">
        <v>127.551225805375</v>
      </c>
      <c r="BO116" s="425">
        <v>0.204753698470969</v>
      </c>
      <c r="BP116" s="425">
        <v>0.58273137174546696</v>
      </c>
      <c r="BQ116" s="425">
        <v>30.753839163795799</v>
      </c>
      <c r="BR116" s="425">
        <v>20.254333053936001</v>
      </c>
      <c r="BS116" s="426">
        <v>3.1465026248079599</v>
      </c>
      <c r="BT116" s="427"/>
      <c r="BU116" s="421"/>
      <c r="BV116" s="428"/>
      <c r="BW116" s="427"/>
      <c r="BX116" s="427"/>
      <c r="BY116" s="427"/>
      <c r="BZ116" s="427"/>
      <c r="CA116" s="421"/>
      <c r="CB116" s="428"/>
      <c r="CC116" s="427">
        <v>129</v>
      </c>
      <c r="CD116" s="421">
        <v>1081</v>
      </c>
      <c r="CE116" s="429">
        <v>-1</v>
      </c>
      <c r="CF116" s="428">
        <v>1</v>
      </c>
      <c r="CG116" s="427"/>
      <c r="CH116" s="421"/>
      <c r="CI116" s="429"/>
      <c r="CJ116" s="428"/>
      <c r="CK116" s="427"/>
      <c r="CL116" s="421"/>
      <c r="CM116" s="429"/>
      <c r="CN116" s="428"/>
      <c r="CO116" s="427"/>
      <c r="CP116" s="421"/>
      <c r="CQ116" s="429"/>
      <c r="CR116" s="428"/>
      <c r="DH116" s="433">
        <v>-1</v>
      </c>
      <c r="DI116" s="434">
        <v>-9.8344335556030202</v>
      </c>
      <c r="EL116" s="422"/>
      <c r="EM116" s="422"/>
      <c r="EN116" s="422"/>
      <c r="EO116" s="422"/>
      <c r="EP116" s="422"/>
      <c r="EQ116" s="422"/>
    </row>
    <row r="117" spans="1:269" ht="13" customHeight="1">
      <c r="A117" s="413" t="s">
        <v>609</v>
      </c>
      <c r="B117" s="413">
        <v>13175</v>
      </c>
      <c r="C117" s="413">
        <v>692225</v>
      </c>
      <c r="D117" s="413">
        <v>33644</v>
      </c>
      <c r="E117" s="413" t="s">
        <v>609</v>
      </c>
      <c r="F117" s="413" t="s">
        <v>609</v>
      </c>
      <c r="G117" s="414"/>
      <c r="H117" s="411" t="s">
        <v>2179</v>
      </c>
      <c r="I117" s="411" t="s">
        <v>4462</v>
      </c>
      <c r="J117" s="413">
        <v>23</v>
      </c>
      <c r="K117" s="418">
        <v>4</v>
      </c>
      <c r="L117" s="418" t="s">
        <v>837</v>
      </c>
      <c r="T117" s="418" t="s">
        <v>4577</v>
      </c>
      <c r="U117" s="418" t="s">
        <v>4577</v>
      </c>
      <c r="V117" s="418" t="s">
        <v>4586</v>
      </c>
      <c r="X117" s="418">
        <v>58</v>
      </c>
      <c r="Z117" s="421">
        <v>67</v>
      </c>
      <c r="AA117" s="421">
        <v>263</v>
      </c>
      <c r="AB117" s="421">
        <v>229</v>
      </c>
      <c r="AC117" s="421">
        <v>51</v>
      </c>
      <c r="AD117" s="421">
        <v>35</v>
      </c>
      <c r="AE117" s="421">
        <v>10</v>
      </c>
      <c r="AF117" s="421">
        <v>0</v>
      </c>
      <c r="AG117" s="421">
        <v>6</v>
      </c>
      <c r="AH117" s="421">
        <v>24</v>
      </c>
      <c r="AI117" s="421">
        <v>21</v>
      </c>
      <c r="AJ117" s="421">
        <v>2</v>
      </c>
      <c r="AK117" s="421">
        <v>1</v>
      </c>
      <c r="AL117" s="421">
        <v>29</v>
      </c>
      <c r="AM117" s="421">
        <v>0</v>
      </c>
      <c r="AN117" s="421">
        <v>72</v>
      </c>
      <c r="AO117" s="421">
        <v>4</v>
      </c>
      <c r="AP117" s="421">
        <v>1</v>
      </c>
      <c r="AQ117" s="421">
        <v>0</v>
      </c>
      <c r="AR117" s="421">
        <v>1</v>
      </c>
      <c r="AS117" s="422">
        <v>0.110266159</v>
      </c>
      <c r="AT117" s="422">
        <v>0.27376425799999998</v>
      </c>
      <c r="AU117" s="422">
        <v>0.2866242</v>
      </c>
      <c r="AV117" s="422">
        <v>0.33757962000000002</v>
      </c>
      <c r="AW117" s="422">
        <v>5.0632910000000003E-2</v>
      </c>
      <c r="AX117" s="422">
        <v>0.41772152000000001</v>
      </c>
      <c r="AY117" s="423">
        <v>112.2</v>
      </c>
      <c r="AZ117" s="422">
        <v>0.10654205999999999</v>
      </c>
      <c r="BA117" s="422">
        <v>0.54777070000000005</v>
      </c>
      <c r="BB117" s="422">
        <v>0.98899934</v>
      </c>
      <c r="BC117" s="422">
        <v>0.26751592299999999</v>
      </c>
      <c r="BD117" s="424">
        <v>0.29605263100000001</v>
      </c>
      <c r="BE117" s="424">
        <v>0.22270742299999999</v>
      </c>
      <c r="BF117" s="424">
        <v>0.31939163399999998</v>
      </c>
      <c r="BG117" s="424">
        <v>0.344978165</v>
      </c>
      <c r="BH117" s="424">
        <v>0.66436979900000004</v>
      </c>
      <c r="BI117" s="424">
        <v>0.122270742</v>
      </c>
      <c r="BJ117" s="424">
        <v>0.29874755810422099</v>
      </c>
      <c r="BK117" s="425">
        <v>75.527119936344207</v>
      </c>
      <c r="BL117" s="425">
        <v>-3.05748216882386</v>
      </c>
      <c r="BM117" s="425">
        <v>28.018167249112899</v>
      </c>
      <c r="BN117" s="425">
        <v>86.142189427551102</v>
      </c>
      <c r="BO117" s="425">
        <v>8.0332423144799298E-2</v>
      </c>
      <c r="BP117" s="425">
        <v>7.2718370705842902E-2</v>
      </c>
      <c r="BQ117" s="425">
        <v>-1.73734480263703</v>
      </c>
      <c r="BR117" s="425">
        <v>-4.2225934088233901</v>
      </c>
      <c r="BS117" s="426">
        <v>-0.177752115844101</v>
      </c>
      <c r="BT117" s="427"/>
      <c r="BU117" s="421"/>
      <c r="BV117" s="428"/>
      <c r="BW117" s="427"/>
      <c r="BX117" s="427"/>
      <c r="BY117" s="427"/>
      <c r="BZ117" s="427"/>
      <c r="CA117" s="421"/>
      <c r="CB117" s="428"/>
      <c r="CC117" s="427"/>
      <c r="CD117" s="421"/>
      <c r="CE117" s="429"/>
      <c r="CF117" s="428"/>
      <c r="CG117" s="427">
        <v>59</v>
      </c>
      <c r="CH117" s="421">
        <v>471.2</v>
      </c>
      <c r="CI117" s="429">
        <v>-16</v>
      </c>
      <c r="CJ117" s="428">
        <v>-8</v>
      </c>
      <c r="CK117" s="427"/>
      <c r="CL117" s="421"/>
      <c r="CM117" s="429"/>
      <c r="CN117" s="428"/>
      <c r="CO117" s="427"/>
      <c r="CP117" s="421"/>
      <c r="CQ117" s="429"/>
      <c r="CR117" s="428"/>
      <c r="CS117" s="427">
        <v>2</v>
      </c>
      <c r="CT117" s="421">
        <v>12</v>
      </c>
      <c r="CU117" s="429">
        <v>0</v>
      </c>
      <c r="CV117" s="429">
        <v>0</v>
      </c>
      <c r="CW117" s="428">
        <v>0</v>
      </c>
      <c r="CX117" s="427">
        <v>7</v>
      </c>
      <c r="CY117" s="421">
        <v>57</v>
      </c>
      <c r="CZ117" s="429">
        <v>0</v>
      </c>
      <c r="DA117" s="429">
        <v>-1</v>
      </c>
      <c r="DB117" s="428">
        <v>4</v>
      </c>
      <c r="DH117" s="433">
        <v>-16</v>
      </c>
      <c r="DI117" s="434">
        <v>-6.5662333369255004</v>
      </c>
      <c r="EL117" s="422"/>
      <c r="EM117" s="422"/>
      <c r="EN117" s="422"/>
      <c r="EO117" s="422"/>
      <c r="EP117" s="422"/>
      <c r="EQ117" s="422"/>
    </row>
    <row r="118" spans="1:269" ht="13" customHeight="1">
      <c r="A118" s="435" t="s">
        <v>609</v>
      </c>
      <c r="B118" s="413">
        <v>10524</v>
      </c>
      <c r="C118" s="435">
        <v>643289</v>
      </c>
      <c r="D118" s="435">
        <v>16530</v>
      </c>
      <c r="E118" s="435" t="s">
        <v>614</v>
      </c>
      <c r="F118" s="435" t="s">
        <v>614</v>
      </c>
      <c r="G118" s="414"/>
      <c r="H118" s="467" t="s">
        <v>3364</v>
      </c>
      <c r="I118" s="468" t="s">
        <v>254</v>
      </c>
      <c r="J118" s="469">
        <v>30</v>
      </c>
      <c r="K118" s="418">
        <v>4</v>
      </c>
      <c r="L118" s="414" t="s">
        <v>837</v>
      </c>
      <c r="M118" s="437"/>
      <c r="N118" s="438"/>
      <c r="O118" s="414"/>
      <c r="P118" s="414"/>
      <c r="Q118" s="414"/>
      <c r="R118" s="414"/>
      <c r="S118" s="414"/>
      <c r="T118" s="414" t="s">
        <v>4582</v>
      </c>
      <c r="U118" s="414" t="s">
        <v>4577</v>
      </c>
      <c r="V118" s="414" t="s">
        <v>4586</v>
      </c>
      <c r="W118" s="414"/>
      <c r="X118" s="414"/>
      <c r="Y118" s="437"/>
      <c r="Z118" s="421">
        <v>133</v>
      </c>
      <c r="AA118" s="421">
        <v>398</v>
      </c>
      <c r="AB118" s="421">
        <v>369</v>
      </c>
      <c r="AC118" s="421">
        <v>89</v>
      </c>
      <c r="AD118" s="421">
        <v>61</v>
      </c>
      <c r="AE118" s="421">
        <v>21</v>
      </c>
      <c r="AF118" s="421">
        <v>0</v>
      </c>
      <c r="AG118" s="421">
        <v>7</v>
      </c>
      <c r="AH118" s="421">
        <v>43</v>
      </c>
      <c r="AI118" s="421">
        <v>33</v>
      </c>
      <c r="AJ118" s="421">
        <v>3</v>
      </c>
      <c r="AK118" s="421">
        <v>0</v>
      </c>
      <c r="AL118" s="421">
        <v>24</v>
      </c>
      <c r="AM118" s="421">
        <v>0</v>
      </c>
      <c r="AN118" s="421">
        <v>42</v>
      </c>
      <c r="AO118" s="421">
        <v>1</v>
      </c>
      <c r="AP118" s="421">
        <v>1</v>
      </c>
      <c r="AQ118" s="421">
        <v>3</v>
      </c>
      <c r="AR118" s="421">
        <v>12</v>
      </c>
      <c r="AS118" s="422">
        <v>6.0301506999999997E-2</v>
      </c>
      <c r="AT118" s="422">
        <v>0.10552763800000001</v>
      </c>
      <c r="AU118" s="422">
        <v>0.38066464999999999</v>
      </c>
      <c r="AV118" s="422">
        <v>0.28096676999999998</v>
      </c>
      <c r="AW118" s="422">
        <v>1.2084589999999999E-2</v>
      </c>
      <c r="AX118" s="422">
        <v>0.26283988000000003</v>
      </c>
      <c r="AY118" s="423">
        <v>110.8</v>
      </c>
      <c r="AZ118" s="422">
        <v>7.6523030000000006E-2</v>
      </c>
      <c r="BA118" s="422">
        <v>0.42056074700000001</v>
      </c>
      <c r="BB118" s="422">
        <v>0.76459846399999998</v>
      </c>
      <c r="BC118" s="422">
        <v>0.398753894</v>
      </c>
      <c r="BD118" s="424">
        <v>0.25545171300000002</v>
      </c>
      <c r="BE118" s="424">
        <v>0.241192411</v>
      </c>
      <c r="BF118" s="424">
        <v>0.28860759400000002</v>
      </c>
      <c r="BG118" s="424">
        <v>0.35501355000000001</v>
      </c>
      <c r="BH118" s="424">
        <v>0.64362114400000003</v>
      </c>
      <c r="BI118" s="424">
        <v>0.113821139</v>
      </c>
      <c r="BJ118" s="424">
        <v>0.28277791376355299</v>
      </c>
      <c r="BK118" s="425">
        <v>70.307766812638704</v>
      </c>
      <c r="BL118" s="425">
        <v>-9.7873655031192008</v>
      </c>
      <c r="BM118" s="425">
        <v>37.2396628936064</v>
      </c>
      <c r="BN118" s="425">
        <v>79.912229058449498</v>
      </c>
      <c r="BO118" s="425">
        <v>-0.63540331781251502</v>
      </c>
      <c r="BP118" s="425">
        <v>0.21816819719970201</v>
      </c>
      <c r="BQ118" s="425">
        <v>21.586776880106001</v>
      </c>
      <c r="BR118" s="425">
        <v>-9.2041798769253198</v>
      </c>
      <c r="BS118" s="426">
        <v>2.2085974291742398</v>
      </c>
      <c r="BT118" s="427"/>
      <c r="BU118" s="421"/>
      <c r="BV118" s="428"/>
      <c r="BW118" s="427"/>
      <c r="BX118" s="427"/>
      <c r="BY118" s="427"/>
      <c r="BZ118" s="427"/>
      <c r="CA118" s="421"/>
      <c r="CB118" s="428"/>
      <c r="CC118" s="427">
        <v>4</v>
      </c>
      <c r="CD118" s="421">
        <v>13</v>
      </c>
      <c r="CE118" s="429">
        <v>1</v>
      </c>
      <c r="CF118" s="428">
        <v>0</v>
      </c>
      <c r="CG118" s="427">
        <v>46</v>
      </c>
      <c r="CH118" s="421">
        <v>318</v>
      </c>
      <c r="CI118" s="429">
        <v>5</v>
      </c>
      <c r="CJ118" s="428">
        <v>8</v>
      </c>
      <c r="CK118" s="427">
        <v>24</v>
      </c>
      <c r="CL118" s="421">
        <v>141</v>
      </c>
      <c r="CM118" s="429">
        <v>1</v>
      </c>
      <c r="CN118" s="428">
        <v>3</v>
      </c>
      <c r="CO118" s="427">
        <v>33</v>
      </c>
      <c r="CP118" s="421">
        <v>206.1</v>
      </c>
      <c r="CQ118" s="429">
        <v>-1</v>
      </c>
      <c r="CR118" s="428">
        <v>8</v>
      </c>
      <c r="CS118" s="427">
        <v>48</v>
      </c>
      <c r="CT118" s="421">
        <v>175.1</v>
      </c>
      <c r="CU118" s="429">
        <v>6</v>
      </c>
      <c r="CV118" s="429">
        <v>0</v>
      </c>
      <c r="CW118" s="428">
        <v>-1</v>
      </c>
      <c r="CX118" s="427">
        <v>17</v>
      </c>
      <c r="CY118" s="421">
        <v>89</v>
      </c>
      <c r="CZ118" s="429">
        <v>1</v>
      </c>
      <c r="DA118" s="429">
        <v>1</v>
      </c>
      <c r="DB118" s="428">
        <v>1</v>
      </c>
      <c r="DC118" s="427">
        <v>3</v>
      </c>
      <c r="DD118" s="421">
        <v>18</v>
      </c>
      <c r="DE118" s="429">
        <v>1</v>
      </c>
      <c r="DF118" s="429">
        <v>0</v>
      </c>
      <c r="DG118" s="428">
        <v>0</v>
      </c>
      <c r="DH118" s="433">
        <v>14</v>
      </c>
      <c r="DI118" s="434">
        <v>17.093276858329698</v>
      </c>
      <c r="EL118" s="422"/>
      <c r="EM118" s="422"/>
      <c r="EN118" s="422"/>
      <c r="EO118" s="422"/>
      <c r="EP118" s="422"/>
      <c r="EQ118" s="422"/>
    </row>
    <row r="119" spans="1:269" ht="13" customHeight="1">
      <c r="A119" s="413" t="s">
        <v>609</v>
      </c>
      <c r="B119" s="413">
        <v>12732</v>
      </c>
      <c r="C119" s="413">
        <v>666152</v>
      </c>
      <c r="D119" s="413">
        <v>27531</v>
      </c>
      <c r="E119" s="413" t="s">
        <v>609</v>
      </c>
      <c r="F119" s="413" t="s">
        <v>609</v>
      </c>
      <c r="G119" s="414"/>
      <c r="H119" s="411" t="s">
        <v>543</v>
      </c>
      <c r="I119" s="411" t="s">
        <v>617</v>
      </c>
      <c r="J119" s="413">
        <v>27</v>
      </c>
      <c r="K119" s="418">
        <v>4</v>
      </c>
      <c r="L119" s="418" t="s">
        <v>46</v>
      </c>
      <c r="T119" s="418" t="s">
        <v>4581</v>
      </c>
      <c r="U119" s="418" t="s">
        <v>2543</v>
      </c>
      <c r="V119" s="418" t="s">
        <v>4585</v>
      </c>
      <c r="X119" s="418">
        <v>19</v>
      </c>
      <c r="Z119" s="421">
        <v>91</v>
      </c>
      <c r="AA119" s="421">
        <v>194</v>
      </c>
      <c r="AB119" s="421">
        <v>177</v>
      </c>
      <c r="AC119" s="421">
        <v>35</v>
      </c>
      <c r="AD119" s="421">
        <v>24</v>
      </c>
      <c r="AE119" s="421">
        <v>4</v>
      </c>
      <c r="AF119" s="421">
        <v>1</v>
      </c>
      <c r="AG119" s="421">
        <v>6</v>
      </c>
      <c r="AH119" s="421">
        <v>27</v>
      </c>
      <c r="AI119" s="421">
        <v>19</v>
      </c>
      <c r="AJ119" s="421">
        <v>22</v>
      </c>
      <c r="AK119" s="421">
        <v>6</v>
      </c>
      <c r="AL119" s="421">
        <v>13</v>
      </c>
      <c r="AM119" s="421">
        <v>0</v>
      </c>
      <c r="AN119" s="421">
        <v>47</v>
      </c>
      <c r="AO119" s="421">
        <v>1</v>
      </c>
      <c r="AP119" s="421">
        <v>0</v>
      </c>
      <c r="AQ119" s="421">
        <v>3</v>
      </c>
      <c r="AR119" s="421">
        <v>3</v>
      </c>
      <c r="AS119" s="422">
        <v>6.7010309000000004E-2</v>
      </c>
      <c r="AT119" s="422">
        <v>0.24226804099999999</v>
      </c>
      <c r="AU119" s="422">
        <v>0.42857142999999998</v>
      </c>
      <c r="AV119" s="422">
        <v>0.24812029999999999</v>
      </c>
      <c r="AW119" s="422">
        <v>6.0150380000000003E-2</v>
      </c>
      <c r="AX119" s="422">
        <v>0.27819548999999999</v>
      </c>
      <c r="AY119" s="423">
        <v>108.1</v>
      </c>
      <c r="AZ119" s="422">
        <v>9.5430109999999999E-2</v>
      </c>
      <c r="BA119" s="422">
        <v>0.40157480299999998</v>
      </c>
      <c r="BB119" s="422">
        <v>0.70771949599999995</v>
      </c>
      <c r="BC119" s="422">
        <v>0.393700787</v>
      </c>
      <c r="BD119" s="424">
        <v>0.23387096700000001</v>
      </c>
      <c r="BE119" s="424">
        <v>0.197740112</v>
      </c>
      <c r="BF119" s="424">
        <v>0.25654450200000001</v>
      </c>
      <c r="BG119" s="424">
        <v>0.33333333300000001</v>
      </c>
      <c r="BH119" s="424">
        <v>0.58987783500000002</v>
      </c>
      <c r="BI119" s="424">
        <v>0.13559322100000001</v>
      </c>
      <c r="BJ119" s="424">
        <v>0.26024156621613398</v>
      </c>
      <c r="BK119" s="425">
        <v>83.756467798504303</v>
      </c>
      <c r="BL119" s="425">
        <v>-8.3204516367090093</v>
      </c>
      <c r="BM119" s="425">
        <v>14.6022707476245</v>
      </c>
      <c r="BN119" s="425">
        <v>59.614860100508203</v>
      </c>
      <c r="BO119" s="425">
        <v>0.22278027509154799</v>
      </c>
      <c r="BP119" s="425">
        <v>2.42961214296519</v>
      </c>
      <c r="BQ119" s="425">
        <v>1.2961434815975501</v>
      </c>
      <c r="BR119" s="425">
        <v>-6.8039153282565303</v>
      </c>
      <c r="BS119" s="426">
        <v>0.13261169915252499</v>
      </c>
      <c r="BT119" s="427"/>
      <c r="BU119" s="421"/>
      <c r="BV119" s="428"/>
      <c r="BW119" s="427"/>
      <c r="BX119" s="427"/>
      <c r="BY119" s="427"/>
      <c r="BZ119" s="427"/>
      <c r="CA119" s="421"/>
      <c r="CB119" s="428"/>
      <c r="CC119" s="427"/>
      <c r="CD119" s="421"/>
      <c r="CE119" s="429"/>
      <c r="CF119" s="428"/>
      <c r="CG119" s="427">
        <v>68</v>
      </c>
      <c r="CH119" s="421">
        <v>401.2</v>
      </c>
      <c r="CI119" s="429">
        <v>8</v>
      </c>
      <c r="CJ119" s="428">
        <v>2</v>
      </c>
      <c r="CK119" s="427">
        <v>1</v>
      </c>
      <c r="CL119" s="421">
        <v>1.1000000000000001</v>
      </c>
      <c r="CM119" s="429">
        <v>0</v>
      </c>
      <c r="CN119" s="428">
        <v>0</v>
      </c>
      <c r="CO119" s="427">
        <v>12</v>
      </c>
      <c r="CP119" s="421">
        <v>69</v>
      </c>
      <c r="CQ119" s="429">
        <v>1</v>
      </c>
      <c r="CR119" s="428">
        <v>-1</v>
      </c>
      <c r="DH119" s="433">
        <v>9</v>
      </c>
      <c r="DI119" s="434">
        <v>1.42330026626586</v>
      </c>
      <c r="EL119" s="422"/>
      <c r="EM119" s="422"/>
      <c r="EN119" s="422"/>
      <c r="EO119" s="422"/>
      <c r="EP119" s="422"/>
      <c r="EQ119" s="422"/>
    </row>
    <row r="120" spans="1:269" ht="13" customHeight="1">
      <c r="A120" s="413" t="s">
        <v>609</v>
      </c>
      <c r="B120" s="413">
        <v>11210</v>
      </c>
      <c r="C120" s="413">
        <v>650859</v>
      </c>
      <c r="D120" s="413">
        <v>19858</v>
      </c>
      <c r="E120" s="413" t="s">
        <v>18</v>
      </c>
      <c r="F120" s="413" t="s">
        <v>18</v>
      </c>
      <c r="G120" s="414"/>
      <c r="H120" s="415" t="s">
        <v>1252</v>
      </c>
      <c r="I120" s="416" t="s">
        <v>589</v>
      </c>
      <c r="J120" s="417">
        <v>28</v>
      </c>
      <c r="K120" s="418">
        <v>4</v>
      </c>
      <c r="L120" s="418" t="s">
        <v>2543</v>
      </c>
      <c r="T120" s="418" t="s">
        <v>2543</v>
      </c>
      <c r="U120" s="418" t="s">
        <v>4582</v>
      </c>
      <c r="V120" s="418" t="s">
        <v>4586</v>
      </c>
      <c r="W120" s="418" t="s">
        <v>2709</v>
      </c>
      <c r="Z120" s="421">
        <v>147</v>
      </c>
      <c r="AA120" s="421">
        <v>541</v>
      </c>
      <c r="AB120" s="421">
        <v>501</v>
      </c>
      <c r="AC120" s="421">
        <v>119</v>
      </c>
      <c r="AD120" s="421">
        <v>91</v>
      </c>
      <c r="AE120" s="421">
        <v>16</v>
      </c>
      <c r="AF120" s="421">
        <v>3</v>
      </c>
      <c r="AG120" s="421">
        <v>9</v>
      </c>
      <c r="AH120" s="421">
        <v>55</v>
      </c>
      <c r="AI120" s="421">
        <v>43</v>
      </c>
      <c r="AJ120" s="421">
        <v>10</v>
      </c>
      <c r="AK120" s="421">
        <v>7</v>
      </c>
      <c r="AL120" s="421">
        <v>33</v>
      </c>
      <c r="AM120" s="421">
        <v>0</v>
      </c>
      <c r="AN120" s="421">
        <v>104</v>
      </c>
      <c r="AO120" s="421">
        <v>3</v>
      </c>
      <c r="AP120" s="421">
        <v>3</v>
      </c>
      <c r="AQ120" s="421">
        <v>1</v>
      </c>
      <c r="AR120" s="421">
        <v>7</v>
      </c>
      <c r="AS120" s="422">
        <v>6.0998151E-2</v>
      </c>
      <c r="AT120" s="422">
        <v>0.19223659800000001</v>
      </c>
      <c r="AU120" s="422">
        <v>0.34663342000000003</v>
      </c>
      <c r="AV120" s="422">
        <v>0.26433915000000002</v>
      </c>
      <c r="AW120" s="422">
        <v>4.9875309999999999E-2</v>
      </c>
      <c r="AX120" s="422">
        <v>0.32668329000000002</v>
      </c>
      <c r="AY120" s="423">
        <v>109.2</v>
      </c>
      <c r="AZ120" s="422">
        <v>0.1024366</v>
      </c>
      <c r="BA120" s="422">
        <v>0.50502512499999996</v>
      </c>
      <c r="BB120" s="422">
        <v>0.90761365000000005</v>
      </c>
      <c r="BC120" s="422">
        <v>0.25628140700000002</v>
      </c>
      <c r="BD120" s="424">
        <v>0.28132992299999998</v>
      </c>
      <c r="BE120" s="424">
        <v>0.23752495000000001</v>
      </c>
      <c r="BF120" s="424">
        <v>0.28703703699999999</v>
      </c>
      <c r="BG120" s="424">
        <v>0.335329341</v>
      </c>
      <c r="BH120" s="424">
        <v>0.62236637800000005</v>
      </c>
      <c r="BI120" s="424">
        <v>9.7804391000000004E-2</v>
      </c>
      <c r="BJ120" s="424">
        <v>0.27482655677530499</v>
      </c>
      <c r="BK120" s="425">
        <v>60.414158354891697</v>
      </c>
      <c r="BL120" s="425">
        <v>-16.796525112624099</v>
      </c>
      <c r="BM120" s="425">
        <v>47.127149165337002</v>
      </c>
      <c r="BN120" s="425">
        <v>72.680819852369197</v>
      </c>
      <c r="BO120" s="425">
        <v>4.0413159474265103E-2</v>
      </c>
      <c r="BP120" s="425">
        <v>-0.49403598625212902</v>
      </c>
      <c r="BQ120" s="425">
        <v>0.19317336586219999</v>
      </c>
      <c r="BR120" s="425">
        <v>-17.912475753846401</v>
      </c>
      <c r="BS120" s="426">
        <v>1.97640528550318E-2</v>
      </c>
      <c r="BT120" s="427"/>
      <c r="BU120" s="421"/>
      <c r="BV120" s="428"/>
      <c r="BW120" s="427"/>
      <c r="BX120" s="427"/>
      <c r="BY120" s="427"/>
      <c r="BZ120" s="427"/>
      <c r="CA120" s="421"/>
      <c r="CB120" s="428"/>
      <c r="CC120" s="427"/>
      <c r="CD120" s="421"/>
      <c r="CE120" s="429"/>
      <c r="CF120" s="428"/>
      <c r="CG120" s="427">
        <v>74</v>
      </c>
      <c r="CH120" s="421">
        <v>585.1</v>
      </c>
      <c r="CI120" s="429">
        <v>5</v>
      </c>
      <c r="CJ120" s="428">
        <v>4</v>
      </c>
      <c r="CK120" s="427">
        <v>76</v>
      </c>
      <c r="CL120" s="421">
        <v>567.20000000000005</v>
      </c>
      <c r="CM120" s="429">
        <v>-5</v>
      </c>
      <c r="CN120" s="428">
        <v>-7</v>
      </c>
      <c r="CO120" s="427">
        <v>1</v>
      </c>
      <c r="CP120" s="421">
        <v>2</v>
      </c>
      <c r="CQ120" s="429">
        <v>0</v>
      </c>
      <c r="CR120" s="428">
        <v>0</v>
      </c>
      <c r="CS120" s="427">
        <v>2</v>
      </c>
      <c r="CT120" s="421">
        <v>2.2000000000000002</v>
      </c>
      <c r="CU120" s="429">
        <v>0</v>
      </c>
      <c r="CV120" s="429">
        <v>0</v>
      </c>
      <c r="CW120" s="428">
        <v>-2</v>
      </c>
      <c r="CX120" s="427">
        <v>1</v>
      </c>
      <c r="CY120" s="421">
        <v>2</v>
      </c>
      <c r="CZ120" s="429">
        <v>-1</v>
      </c>
      <c r="DA120" s="429">
        <v>-1</v>
      </c>
      <c r="DB120" s="428">
        <v>0</v>
      </c>
      <c r="DC120" s="427">
        <v>7</v>
      </c>
      <c r="DD120" s="421">
        <v>14.1</v>
      </c>
      <c r="DE120" s="429">
        <v>1</v>
      </c>
      <c r="DF120" s="429">
        <v>0</v>
      </c>
      <c r="DG120" s="428">
        <v>0</v>
      </c>
      <c r="DH120" s="433">
        <v>0</v>
      </c>
      <c r="DI120" s="434">
        <v>-0.51355898380279497</v>
      </c>
      <c r="EL120" s="422"/>
      <c r="EM120" s="422"/>
      <c r="EN120" s="422"/>
      <c r="EO120" s="422"/>
      <c r="EP120" s="422"/>
      <c r="EQ120" s="422"/>
    </row>
    <row r="121" spans="1:269" ht="13" customHeight="1">
      <c r="A121" s="413" t="s">
        <v>609</v>
      </c>
      <c r="B121" s="413">
        <v>11556</v>
      </c>
      <c r="C121" s="413">
        <v>669289</v>
      </c>
      <c r="D121" s="413">
        <v>19997</v>
      </c>
      <c r="E121" s="413" t="s">
        <v>188</v>
      </c>
      <c r="F121" s="413" t="s">
        <v>188</v>
      </c>
      <c r="G121" s="414"/>
      <c r="H121" s="411" t="s">
        <v>1691</v>
      </c>
      <c r="I121" s="411" t="s">
        <v>473</v>
      </c>
      <c r="J121" s="418">
        <v>30</v>
      </c>
      <c r="K121" s="418">
        <v>5</v>
      </c>
      <c r="L121" s="418" t="s">
        <v>837</v>
      </c>
      <c r="T121" s="418" t="s">
        <v>4581</v>
      </c>
      <c r="U121" s="418" t="s">
        <v>4581</v>
      </c>
      <c r="V121" s="418" t="s">
        <v>4585</v>
      </c>
      <c r="Z121" s="421">
        <v>114</v>
      </c>
      <c r="AA121" s="421">
        <v>328</v>
      </c>
      <c r="AB121" s="421">
        <v>301</v>
      </c>
      <c r="AC121" s="421">
        <v>73</v>
      </c>
      <c r="AD121" s="421">
        <v>61</v>
      </c>
      <c r="AE121" s="421">
        <v>12</v>
      </c>
      <c r="AF121" s="421">
        <v>0</v>
      </c>
      <c r="AG121" s="421">
        <v>0</v>
      </c>
      <c r="AH121" s="421">
        <v>25</v>
      </c>
      <c r="AI121" s="421">
        <v>16</v>
      </c>
      <c r="AJ121" s="421">
        <v>2</v>
      </c>
      <c r="AK121" s="421">
        <v>1</v>
      </c>
      <c r="AL121" s="421">
        <v>21</v>
      </c>
      <c r="AM121" s="421">
        <v>0</v>
      </c>
      <c r="AN121" s="421">
        <v>38</v>
      </c>
      <c r="AO121" s="421">
        <v>1</v>
      </c>
      <c r="AP121" s="421">
        <v>2</v>
      </c>
      <c r="AQ121" s="421">
        <v>3</v>
      </c>
      <c r="AR121" s="421">
        <v>11</v>
      </c>
      <c r="AS121" s="422">
        <v>6.402439E-2</v>
      </c>
      <c r="AT121" s="422">
        <v>0.115853658</v>
      </c>
      <c r="AU121" s="422">
        <v>0.37686566999999999</v>
      </c>
      <c r="AV121" s="422">
        <v>0.25</v>
      </c>
      <c r="AW121" s="422">
        <v>7.4626900000000001E-3</v>
      </c>
      <c r="AX121" s="422">
        <v>0.25746268999999999</v>
      </c>
      <c r="AY121" s="423">
        <v>107.4</v>
      </c>
      <c r="AZ121" s="422">
        <v>5.7559480000000003E-2</v>
      </c>
      <c r="BA121" s="422">
        <v>0.42145593799999997</v>
      </c>
      <c r="BB121" s="422">
        <v>0.78535239599999995</v>
      </c>
      <c r="BC121" s="422">
        <v>0.39463601500000001</v>
      </c>
      <c r="BD121" s="424">
        <v>0.27547169799999999</v>
      </c>
      <c r="BE121" s="424">
        <v>0.24252491600000001</v>
      </c>
      <c r="BF121" s="424">
        <v>0.29230769200000001</v>
      </c>
      <c r="BG121" s="424">
        <v>0.28239202600000002</v>
      </c>
      <c r="BH121" s="424">
        <v>0.57469971799999997</v>
      </c>
      <c r="BI121" s="424">
        <v>3.9867109999999997E-2</v>
      </c>
      <c r="BJ121" s="424">
        <v>0.25875034864132201</v>
      </c>
      <c r="BK121" s="425">
        <v>25.678859525029502</v>
      </c>
      <c r="BL121" s="425">
        <v>-14.464690125474799</v>
      </c>
      <c r="BM121" s="425">
        <v>24.291252874841799</v>
      </c>
      <c r="BN121" s="425">
        <v>57.945833943472103</v>
      </c>
      <c r="BO121" s="425">
        <v>-1.44909191857385</v>
      </c>
      <c r="BP121" s="425">
        <v>0.69217149075120599</v>
      </c>
      <c r="BQ121" s="425">
        <v>-3.15410186901885</v>
      </c>
      <c r="BR121" s="425">
        <v>-15.6574655174483</v>
      </c>
      <c r="BS121" s="426">
        <v>-0.32270409417575302</v>
      </c>
      <c r="BT121" s="427"/>
      <c r="BU121" s="421"/>
      <c r="BV121" s="428"/>
      <c r="BW121" s="427"/>
      <c r="BX121" s="427"/>
      <c r="BY121" s="427"/>
      <c r="BZ121" s="427"/>
      <c r="CA121" s="421"/>
      <c r="CB121" s="428"/>
      <c r="CC121" s="427">
        <v>3</v>
      </c>
      <c r="CD121" s="421">
        <v>16</v>
      </c>
      <c r="CE121" s="429">
        <v>-1</v>
      </c>
      <c r="CF121" s="428">
        <v>-1</v>
      </c>
      <c r="CG121" s="427">
        <v>19</v>
      </c>
      <c r="CH121" s="421">
        <v>127</v>
      </c>
      <c r="CI121" s="429">
        <v>-1</v>
      </c>
      <c r="CJ121" s="428">
        <v>0</v>
      </c>
      <c r="CK121" s="427">
        <v>75</v>
      </c>
      <c r="CL121" s="421">
        <v>487.1</v>
      </c>
      <c r="CM121" s="429">
        <v>0</v>
      </c>
      <c r="CN121" s="428">
        <v>3</v>
      </c>
      <c r="CO121" s="427">
        <v>2</v>
      </c>
      <c r="CP121" s="421">
        <v>6</v>
      </c>
      <c r="CQ121" s="429">
        <v>0</v>
      </c>
      <c r="CR121" s="428">
        <v>0</v>
      </c>
      <c r="CS121" s="427">
        <v>10</v>
      </c>
      <c r="CT121" s="421">
        <v>42</v>
      </c>
      <c r="CU121" s="429">
        <v>0</v>
      </c>
      <c r="CV121" s="429">
        <v>-1</v>
      </c>
      <c r="CW121" s="428">
        <v>1</v>
      </c>
      <c r="DC121" s="427">
        <v>6</v>
      </c>
      <c r="DD121" s="421">
        <v>39</v>
      </c>
      <c r="DE121" s="429">
        <v>0</v>
      </c>
      <c r="DF121" s="429">
        <v>0</v>
      </c>
      <c r="DG121" s="428">
        <v>0</v>
      </c>
      <c r="DH121" s="433">
        <v>-2</v>
      </c>
      <c r="DI121" s="434">
        <v>1.59235155582427</v>
      </c>
      <c r="EL121" s="422"/>
      <c r="EM121" s="422"/>
      <c r="EN121" s="422"/>
      <c r="EO121" s="422"/>
      <c r="EP121" s="422"/>
      <c r="EQ121" s="422"/>
    </row>
    <row r="122" spans="1:269" ht="13" customHeight="1">
      <c r="A122" s="413" t="s">
        <v>609</v>
      </c>
      <c r="B122" s="413">
        <v>12430</v>
      </c>
      <c r="C122" s="413">
        <v>690993</v>
      </c>
      <c r="D122" s="413">
        <v>27899</v>
      </c>
      <c r="E122" s="413" t="s">
        <v>239</v>
      </c>
      <c r="F122" s="413" t="s">
        <v>239</v>
      </c>
      <c r="G122" s="414"/>
      <c r="H122" s="411" t="s">
        <v>4096</v>
      </c>
      <c r="I122" s="411" t="s">
        <v>4095</v>
      </c>
      <c r="J122" s="413">
        <v>23</v>
      </c>
      <c r="K122" s="418">
        <v>5</v>
      </c>
      <c r="L122" s="418" t="s">
        <v>46</v>
      </c>
      <c r="T122" s="418" t="s">
        <v>4581</v>
      </c>
      <c r="U122" s="418" t="s">
        <v>2543</v>
      </c>
      <c r="V122" s="418" t="s">
        <v>4585</v>
      </c>
      <c r="Z122" s="421">
        <v>137</v>
      </c>
      <c r="AA122" s="421">
        <v>468</v>
      </c>
      <c r="AB122" s="421">
        <v>414</v>
      </c>
      <c r="AC122" s="421">
        <v>106</v>
      </c>
      <c r="AD122" s="421">
        <v>69</v>
      </c>
      <c r="AE122" s="421">
        <v>22</v>
      </c>
      <c r="AF122" s="421">
        <v>2</v>
      </c>
      <c r="AG122" s="421">
        <v>13</v>
      </c>
      <c r="AH122" s="421">
        <v>65</v>
      </c>
      <c r="AI122" s="421">
        <v>45</v>
      </c>
      <c r="AJ122" s="421">
        <v>1</v>
      </c>
      <c r="AK122" s="421">
        <v>1</v>
      </c>
      <c r="AL122" s="421">
        <v>48</v>
      </c>
      <c r="AM122" s="421">
        <v>1</v>
      </c>
      <c r="AN122" s="421">
        <v>102</v>
      </c>
      <c r="AO122" s="421">
        <v>2</v>
      </c>
      <c r="AP122" s="421">
        <v>4</v>
      </c>
      <c r="AQ122" s="421">
        <v>0</v>
      </c>
      <c r="AR122" s="421">
        <v>7</v>
      </c>
      <c r="AS122" s="422">
        <v>0.102564102</v>
      </c>
      <c r="AT122" s="422">
        <v>0.21794871699999999</v>
      </c>
      <c r="AU122" s="422">
        <v>0.37658227999999999</v>
      </c>
      <c r="AV122" s="422">
        <v>0.23734177000000001</v>
      </c>
      <c r="AW122" s="422">
        <v>9.1772149999999997E-2</v>
      </c>
      <c r="AX122" s="422">
        <v>0.43670885999999998</v>
      </c>
      <c r="AY122" s="423">
        <v>110</v>
      </c>
      <c r="AZ122" s="422">
        <v>9.2552029999999993E-2</v>
      </c>
      <c r="BA122" s="422">
        <v>0.379746835</v>
      </c>
      <c r="BB122" s="422">
        <v>0.66694164</v>
      </c>
      <c r="BC122" s="422">
        <v>0.38607594899999997</v>
      </c>
      <c r="BD122" s="424">
        <v>0.30693069299999998</v>
      </c>
      <c r="BE122" s="424">
        <v>0.25603864700000001</v>
      </c>
      <c r="BF122" s="424">
        <v>0.33333333300000001</v>
      </c>
      <c r="BG122" s="424">
        <v>0.41304347800000002</v>
      </c>
      <c r="BH122" s="424">
        <v>0.74637681099999997</v>
      </c>
      <c r="BI122" s="424">
        <v>0.15700483100000001</v>
      </c>
      <c r="BJ122" s="424">
        <v>0.32554305697406299</v>
      </c>
      <c r="BK122" s="425">
        <v>96.982503807186006</v>
      </c>
      <c r="BL122" s="425">
        <v>4.7409375940849801</v>
      </c>
      <c r="BM122" s="425">
        <v>60.039051387219601</v>
      </c>
      <c r="BN122" s="425">
        <v>108.547587355958</v>
      </c>
      <c r="BO122" s="425">
        <v>0.70712906150722998</v>
      </c>
      <c r="BP122" s="425">
        <v>3.21608795039355</v>
      </c>
      <c r="BQ122" s="425">
        <v>16.0185426135947</v>
      </c>
      <c r="BR122" s="425">
        <v>7.9305671618720304</v>
      </c>
      <c r="BS122" s="426">
        <v>1.63889737833477</v>
      </c>
      <c r="BT122" s="427"/>
      <c r="BU122" s="421"/>
      <c r="BV122" s="428"/>
      <c r="BW122" s="427"/>
      <c r="BX122" s="427"/>
      <c r="BY122" s="427"/>
      <c r="BZ122" s="427"/>
      <c r="CA122" s="421"/>
      <c r="CB122" s="428"/>
      <c r="CC122" s="427">
        <v>18</v>
      </c>
      <c r="CD122" s="421">
        <v>144</v>
      </c>
      <c r="CE122" s="429">
        <v>0</v>
      </c>
      <c r="CF122" s="428">
        <v>0</v>
      </c>
      <c r="CG122" s="427">
        <v>26</v>
      </c>
      <c r="CH122" s="421">
        <v>184.2</v>
      </c>
      <c r="CI122" s="429">
        <v>-1</v>
      </c>
      <c r="CJ122" s="428">
        <v>-1</v>
      </c>
      <c r="CK122" s="427">
        <v>37</v>
      </c>
      <c r="CL122" s="421">
        <v>254.1</v>
      </c>
      <c r="CM122" s="429">
        <v>0</v>
      </c>
      <c r="CN122" s="428">
        <v>-2</v>
      </c>
      <c r="CO122" s="427"/>
      <c r="CP122" s="421"/>
      <c r="CQ122" s="429"/>
      <c r="CR122" s="428"/>
      <c r="DH122" s="433">
        <v>-1</v>
      </c>
      <c r="DI122" s="434">
        <v>-8.0188441276550293</v>
      </c>
      <c r="EL122" s="422"/>
      <c r="EM122" s="422"/>
      <c r="EN122" s="422"/>
      <c r="EO122" s="422"/>
      <c r="EP122" s="422"/>
      <c r="EQ122" s="422"/>
    </row>
    <row r="123" spans="1:269" ht="13" customHeight="1">
      <c r="A123" s="413" t="s">
        <v>609</v>
      </c>
      <c r="B123" s="413">
        <v>12952</v>
      </c>
      <c r="C123" s="413">
        <v>807713</v>
      </c>
      <c r="D123" s="413">
        <v>33322</v>
      </c>
      <c r="E123" s="413" t="s">
        <v>129</v>
      </c>
      <c r="F123" s="413" t="s">
        <v>129</v>
      </c>
      <c r="G123" s="414"/>
      <c r="H123" s="411" t="s">
        <v>656</v>
      </c>
      <c r="I123" s="411" t="s">
        <v>531</v>
      </c>
      <c r="J123" s="413">
        <v>23</v>
      </c>
      <c r="K123" s="418">
        <v>5</v>
      </c>
      <c r="L123" s="418" t="s">
        <v>837</v>
      </c>
      <c r="T123" s="418" t="s">
        <v>4584</v>
      </c>
      <c r="U123" s="418" t="s">
        <v>4577</v>
      </c>
      <c r="V123" s="418" t="s">
        <v>4585</v>
      </c>
      <c r="Z123" s="421">
        <v>126</v>
      </c>
      <c r="AA123" s="421">
        <v>437</v>
      </c>
      <c r="AB123" s="421">
        <v>393</v>
      </c>
      <c r="AC123" s="421">
        <v>89</v>
      </c>
      <c r="AD123" s="421">
        <v>52</v>
      </c>
      <c r="AE123" s="421">
        <v>21</v>
      </c>
      <c r="AF123" s="421">
        <v>3</v>
      </c>
      <c r="AG123" s="421">
        <v>13</v>
      </c>
      <c r="AH123" s="421">
        <v>57</v>
      </c>
      <c r="AI123" s="421">
        <v>44</v>
      </c>
      <c r="AJ123" s="421">
        <v>17</v>
      </c>
      <c r="AK123" s="421">
        <v>5</v>
      </c>
      <c r="AL123" s="421">
        <v>38</v>
      </c>
      <c r="AM123" s="421">
        <v>0</v>
      </c>
      <c r="AN123" s="421">
        <v>94</v>
      </c>
      <c r="AO123" s="421">
        <v>2</v>
      </c>
      <c r="AP123" s="421">
        <v>4</v>
      </c>
      <c r="AQ123" s="421">
        <v>0</v>
      </c>
      <c r="AR123" s="421">
        <v>2</v>
      </c>
      <c r="AS123" s="422">
        <v>8.6956520999999995E-2</v>
      </c>
      <c r="AT123" s="422">
        <v>0.215102974</v>
      </c>
      <c r="AU123" s="422">
        <v>0.41584157999999999</v>
      </c>
      <c r="AV123" s="422">
        <v>0.24422442</v>
      </c>
      <c r="AW123" s="422">
        <v>6.9306930000000003E-2</v>
      </c>
      <c r="AX123" s="422">
        <v>0.29042904000000003</v>
      </c>
      <c r="AY123" s="423">
        <v>109.2</v>
      </c>
      <c r="AZ123" s="422">
        <v>9.1753769999999998E-2</v>
      </c>
      <c r="BA123" s="422">
        <v>0.39333333300000001</v>
      </c>
      <c r="BB123" s="422">
        <v>0.69491289599999995</v>
      </c>
      <c r="BC123" s="422">
        <v>0.4</v>
      </c>
      <c r="BD123" s="424">
        <v>0.26206896499999999</v>
      </c>
      <c r="BE123" s="424">
        <v>0.226463104</v>
      </c>
      <c r="BF123" s="424">
        <v>0.29519450800000002</v>
      </c>
      <c r="BG123" s="424">
        <v>0.39440203499999998</v>
      </c>
      <c r="BH123" s="424">
        <v>0.68959654299999995</v>
      </c>
      <c r="BI123" s="424">
        <v>0.16793893100000001</v>
      </c>
      <c r="BJ123" s="424">
        <v>0.30008382273484102</v>
      </c>
      <c r="BK123" s="425">
        <v>108.171377808239</v>
      </c>
      <c r="BL123" s="425">
        <v>-4.6061883414712401</v>
      </c>
      <c r="BM123" s="425">
        <v>47.0290162046823</v>
      </c>
      <c r="BN123" s="425">
        <v>92.930775544987497</v>
      </c>
      <c r="BO123" s="425">
        <v>-1.08283273795693</v>
      </c>
      <c r="BP123" s="425">
        <v>1.65345772728323</v>
      </c>
      <c r="BQ123" s="425">
        <v>14.0675371371127</v>
      </c>
      <c r="BR123" s="425">
        <v>-2.0082059683826401</v>
      </c>
      <c r="BS123" s="426">
        <v>1.43928510163429</v>
      </c>
      <c r="BT123" s="427"/>
      <c r="BU123" s="421"/>
      <c r="BV123" s="428"/>
      <c r="BW123" s="427"/>
      <c r="BX123" s="427"/>
      <c r="BY123" s="427"/>
      <c r="BZ123" s="427"/>
      <c r="CA123" s="421"/>
      <c r="CB123" s="428"/>
      <c r="CC123" s="427"/>
      <c r="CD123" s="421"/>
      <c r="CE123" s="429"/>
      <c r="CF123" s="428"/>
      <c r="CG123" s="427">
        <v>4</v>
      </c>
      <c r="CH123" s="421">
        <v>6</v>
      </c>
      <c r="CI123" s="429">
        <v>-1</v>
      </c>
      <c r="CJ123" s="428">
        <v>0</v>
      </c>
      <c r="CK123" s="427">
        <v>124</v>
      </c>
      <c r="CL123" s="421">
        <v>1010</v>
      </c>
      <c r="CM123" s="429">
        <v>12</v>
      </c>
      <c r="CN123" s="428">
        <v>-1</v>
      </c>
      <c r="CO123" s="427"/>
      <c r="CP123" s="421"/>
      <c r="CQ123" s="429"/>
      <c r="CR123" s="428"/>
      <c r="DH123" s="433">
        <v>11</v>
      </c>
      <c r="DI123" s="434">
        <v>1.5388154089450801</v>
      </c>
      <c r="EL123" s="422"/>
      <c r="EM123" s="422"/>
      <c r="EN123" s="422"/>
      <c r="EO123" s="422"/>
      <c r="EP123" s="422"/>
      <c r="EQ123" s="422"/>
      <c r="FG123" s="412"/>
      <c r="FH123" s="412"/>
      <c r="FI123" s="412"/>
      <c r="FJ123" s="412"/>
      <c r="FK123" s="412"/>
      <c r="FL123" s="412"/>
      <c r="FM123" s="412"/>
      <c r="FN123" s="412"/>
      <c r="FO123" s="412"/>
      <c r="FP123" s="412"/>
      <c r="FQ123" s="412"/>
      <c r="FR123" s="412"/>
      <c r="FS123" s="412"/>
      <c r="FT123" s="412"/>
      <c r="FU123" s="412"/>
      <c r="FV123" s="412"/>
      <c r="FW123" s="412"/>
      <c r="FX123" s="412"/>
      <c r="FY123" s="412"/>
      <c r="FZ123" s="412"/>
      <c r="GA123" s="412"/>
      <c r="GB123" s="412"/>
    </row>
    <row r="124" spans="1:269" ht="13" customHeight="1">
      <c r="A124" s="413" t="s">
        <v>609</v>
      </c>
      <c r="B124" s="413">
        <v>12393</v>
      </c>
      <c r="C124" s="413">
        <v>682829</v>
      </c>
      <c r="D124" s="413">
        <v>26668</v>
      </c>
      <c r="E124" s="413" t="s">
        <v>188</v>
      </c>
      <c r="F124" s="413" t="s">
        <v>188</v>
      </c>
      <c r="G124" s="414"/>
      <c r="H124" s="411" t="s">
        <v>2381</v>
      </c>
      <c r="I124" s="411" t="s">
        <v>3527</v>
      </c>
      <c r="J124" s="413">
        <v>23</v>
      </c>
      <c r="K124" s="418">
        <v>6</v>
      </c>
      <c r="L124" s="418" t="s">
        <v>2543</v>
      </c>
      <c r="T124" s="418" t="s">
        <v>4577</v>
      </c>
      <c r="U124" s="418" t="s">
        <v>2543</v>
      </c>
      <c r="V124" s="418" t="s">
        <v>4585</v>
      </c>
      <c r="Z124" s="421">
        <v>162</v>
      </c>
      <c r="AA124" s="421">
        <v>699</v>
      </c>
      <c r="AB124" s="421">
        <v>629</v>
      </c>
      <c r="AC124" s="421">
        <v>166</v>
      </c>
      <c r="AD124" s="421">
        <v>106</v>
      </c>
      <c r="AE124" s="421">
        <v>31</v>
      </c>
      <c r="AF124" s="421">
        <v>7</v>
      </c>
      <c r="AG124" s="421">
        <v>22</v>
      </c>
      <c r="AH124" s="421">
        <v>102</v>
      </c>
      <c r="AI124" s="421">
        <v>86</v>
      </c>
      <c r="AJ124" s="421">
        <v>37</v>
      </c>
      <c r="AK124" s="421">
        <v>8</v>
      </c>
      <c r="AL124" s="421">
        <v>67</v>
      </c>
      <c r="AM124" s="421">
        <v>10</v>
      </c>
      <c r="AN124" s="421">
        <v>181</v>
      </c>
      <c r="AO124" s="421">
        <v>2</v>
      </c>
      <c r="AP124" s="421">
        <v>1</v>
      </c>
      <c r="AQ124" s="421">
        <v>0</v>
      </c>
      <c r="AR124" s="421">
        <v>14</v>
      </c>
      <c r="AS124" s="422">
        <v>9.5851216000000003E-2</v>
      </c>
      <c r="AT124" s="422">
        <v>0.25894134400000002</v>
      </c>
      <c r="AU124" s="422">
        <v>0.39420935000000001</v>
      </c>
      <c r="AV124" s="422">
        <v>0.26057905999999997</v>
      </c>
      <c r="AW124" s="422">
        <v>0.10244989</v>
      </c>
      <c r="AX124" s="422">
        <v>0.44097996</v>
      </c>
      <c r="AY124" s="423">
        <v>117.4</v>
      </c>
      <c r="AZ124" s="422">
        <v>0.13507463</v>
      </c>
      <c r="BA124" s="422">
        <v>0.51339285700000004</v>
      </c>
      <c r="BB124" s="422">
        <v>0.89171108399999999</v>
      </c>
      <c r="BC124" s="422">
        <v>0.3125</v>
      </c>
      <c r="BD124" s="424">
        <v>0.337236533</v>
      </c>
      <c r="BE124" s="424">
        <v>0.263910969</v>
      </c>
      <c r="BF124" s="424">
        <v>0.336194563</v>
      </c>
      <c r="BG124" s="424">
        <v>0.44038155800000001</v>
      </c>
      <c r="BH124" s="424">
        <v>0.77657612099999995</v>
      </c>
      <c r="BI124" s="424">
        <v>0.17647058900000001</v>
      </c>
      <c r="BJ124" s="424">
        <v>0.332538202296839</v>
      </c>
      <c r="BK124" s="425">
        <v>113.66671587757899</v>
      </c>
      <c r="BL124" s="425">
        <v>11.0509513049026</v>
      </c>
      <c r="BM124" s="425">
        <v>93.643646906187101</v>
      </c>
      <c r="BN124" s="425">
        <v>108.489782876879</v>
      </c>
      <c r="BO124" s="425">
        <v>1.1955295392039</v>
      </c>
      <c r="BP124" s="425">
        <v>9.3629986057057906</v>
      </c>
      <c r="BQ124" s="425">
        <v>42.364070679816699</v>
      </c>
      <c r="BR124" s="425">
        <v>16.396944206265101</v>
      </c>
      <c r="BS124" s="426">
        <v>4.3343746086997701</v>
      </c>
      <c r="BT124" s="427"/>
      <c r="BU124" s="421"/>
      <c r="BV124" s="428"/>
      <c r="BW124" s="427"/>
      <c r="BX124" s="427"/>
      <c r="BY124" s="427"/>
      <c r="BZ124" s="427"/>
      <c r="CA124" s="421"/>
      <c r="CB124" s="428"/>
      <c r="CC124" s="427"/>
      <c r="CD124" s="421"/>
      <c r="CE124" s="429"/>
      <c r="CF124" s="428"/>
      <c r="CG124" s="427"/>
      <c r="CH124" s="421"/>
      <c r="CI124" s="429"/>
      <c r="CJ124" s="428"/>
      <c r="CK124" s="427"/>
      <c r="CL124" s="421"/>
      <c r="CM124" s="429"/>
      <c r="CN124" s="428"/>
      <c r="CO124" s="427">
        <v>158</v>
      </c>
      <c r="CP124" s="421">
        <v>1382</v>
      </c>
      <c r="CQ124" s="429">
        <v>-5</v>
      </c>
      <c r="CR124" s="428">
        <v>-3</v>
      </c>
      <c r="DH124" s="433">
        <v>-5</v>
      </c>
      <c r="DI124" s="434">
        <v>2.71469521522521</v>
      </c>
      <c r="EL124" s="422"/>
      <c r="EM124" s="422"/>
      <c r="EN124" s="422"/>
      <c r="EO124" s="422"/>
      <c r="EP124" s="422"/>
      <c r="EQ124" s="422"/>
    </row>
    <row r="125" spans="1:269" ht="13" customHeight="1">
      <c r="A125" s="413" t="s">
        <v>609</v>
      </c>
      <c r="B125" s="413">
        <v>10616</v>
      </c>
      <c r="C125" s="413">
        <v>666971</v>
      </c>
      <c r="D125" s="413">
        <v>19238</v>
      </c>
      <c r="E125" s="413" t="s">
        <v>45</v>
      </c>
      <c r="F125" s="413" t="s">
        <v>45</v>
      </c>
      <c r="G125" s="414"/>
      <c r="H125" s="415" t="s">
        <v>4326</v>
      </c>
      <c r="I125" s="416" t="s">
        <v>1051</v>
      </c>
      <c r="J125" s="417">
        <v>31</v>
      </c>
      <c r="K125" s="418">
        <v>7</v>
      </c>
      <c r="L125" s="418" t="s">
        <v>837</v>
      </c>
      <c r="T125" s="418" t="s">
        <v>2543</v>
      </c>
      <c r="U125" s="418" t="s">
        <v>2543</v>
      </c>
      <c r="V125" s="418" t="s">
        <v>4585</v>
      </c>
      <c r="Z125" s="421">
        <v>129</v>
      </c>
      <c r="AA125" s="421">
        <v>546</v>
      </c>
      <c r="AB125" s="421">
        <v>500</v>
      </c>
      <c r="AC125" s="421">
        <v>124</v>
      </c>
      <c r="AD125" s="421">
        <v>79</v>
      </c>
      <c r="AE125" s="421">
        <v>24</v>
      </c>
      <c r="AF125" s="421">
        <v>2</v>
      </c>
      <c r="AG125" s="421">
        <v>19</v>
      </c>
      <c r="AH125" s="421">
        <v>52</v>
      </c>
      <c r="AI125" s="421">
        <v>80</v>
      </c>
      <c r="AJ125" s="421">
        <v>10</v>
      </c>
      <c r="AK125" s="421">
        <v>4</v>
      </c>
      <c r="AL125" s="421">
        <v>31</v>
      </c>
      <c r="AM125" s="421">
        <v>0</v>
      </c>
      <c r="AN125" s="421">
        <v>76</v>
      </c>
      <c r="AO125" s="421">
        <v>6</v>
      </c>
      <c r="AP125" s="421">
        <v>9</v>
      </c>
      <c r="AQ125" s="421">
        <v>0</v>
      </c>
      <c r="AR125" s="421">
        <v>11</v>
      </c>
      <c r="AS125" s="422">
        <v>5.6776555999999999E-2</v>
      </c>
      <c r="AT125" s="422">
        <v>0.13919413899999999</v>
      </c>
      <c r="AU125" s="422">
        <v>0.41570438999999998</v>
      </c>
      <c r="AV125" s="422">
        <v>0.22170901000000001</v>
      </c>
      <c r="AW125" s="422">
        <v>7.1593530000000002E-2</v>
      </c>
      <c r="AX125" s="422">
        <v>0.38337181999999997</v>
      </c>
      <c r="AY125" s="423">
        <v>109.1</v>
      </c>
      <c r="AZ125" s="422">
        <v>9.8098099999999994E-2</v>
      </c>
      <c r="BA125" s="422">
        <v>0.37413394900000002</v>
      </c>
      <c r="BB125" s="422">
        <v>0.65016979799999997</v>
      </c>
      <c r="BC125" s="422">
        <v>0.43879907600000001</v>
      </c>
      <c r="BD125" s="424">
        <v>0.253623188</v>
      </c>
      <c r="BE125" s="424">
        <v>0.248</v>
      </c>
      <c r="BF125" s="424">
        <v>0.29487179400000002</v>
      </c>
      <c r="BG125" s="424">
        <v>0.41799999999999998</v>
      </c>
      <c r="BH125" s="424">
        <v>0.712871794</v>
      </c>
      <c r="BI125" s="424">
        <v>0.17</v>
      </c>
      <c r="BJ125" s="424">
        <v>0.30660437183938999</v>
      </c>
      <c r="BK125" s="425">
        <v>109.498935820906</v>
      </c>
      <c r="BL125" s="425">
        <v>-2.8645112749789501</v>
      </c>
      <c r="BM125" s="425">
        <v>61.649954817011498</v>
      </c>
      <c r="BN125" s="425">
        <v>94.620972531119406</v>
      </c>
      <c r="BO125" s="425">
        <v>0.17261172766060801</v>
      </c>
      <c r="BP125" s="425">
        <v>-0.68459760770201605</v>
      </c>
      <c r="BQ125" s="425">
        <v>7.4094382088962298</v>
      </c>
      <c r="BR125" s="425">
        <v>-4.16573890043838</v>
      </c>
      <c r="BS125" s="426">
        <v>0.75807825645684002</v>
      </c>
      <c r="BT125" s="427"/>
      <c r="BU125" s="421"/>
      <c r="BV125" s="428"/>
      <c r="BW125" s="427"/>
      <c r="BX125" s="427"/>
      <c r="BY125" s="427"/>
      <c r="BZ125" s="427"/>
      <c r="CA125" s="421"/>
      <c r="CB125" s="428"/>
      <c r="CC125" s="427"/>
      <c r="CD125" s="421"/>
      <c r="CE125" s="429"/>
      <c r="CF125" s="428"/>
      <c r="CG125" s="427"/>
      <c r="CH125" s="421"/>
      <c r="CI125" s="429"/>
      <c r="CJ125" s="428"/>
      <c r="CK125" s="427"/>
      <c r="CL125" s="421"/>
      <c r="CM125" s="429"/>
      <c r="CN125" s="428"/>
      <c r="CO125" s="427"/>
      <c r="CP125" s="421"/>
      <c r="CQ125" s="429"/>
      <c r="CR125" s="428"/>
      <c r="CS125" s="427">
        <v>118</v>
      </c>
      <c r="CT125" s="421">
        <v>1006.1</v>
      </c>
      <c r="CU125" s="429">
        <v>-3</v>
      </c>
      <c r="CV125" s="429">
        <v>-3</v>
      </c>
      <c r="CW125" s="428">
        <v>1</v>
      </c>
      <c r="DH125" s="433">
        <v>-3</v>
      </c>
      <c r="DI125" s="434">
        <v>-6.58766619116067</v>
      </c>
      <c r="EL125" s="422"/>
      <c r="EM125" s="422"/>
      <c r="EN125" s="422"/>
      <c r="EO125" s="422"/>
      <c r="EP125" s="422"/>
      <c r="EQ125" s="422"/>
    </row>
    <row r="126" spans="1:269" ht="13" customHeight="1">
      <c r="A126" s="413" t="s">
        <v>609</v>
      </c>
      <c r="B126" s="413">
        <v>11733</v>
      </c>
      <c r="C126" s="413">
        <v>669065</v>
      </c>
      <c r="D126" s="413">
        <v>26151</v>
      </c>
      <c r="E126" s="413" t="s">
        <v>686</v>
      </c>
      <c r="F126" s="413" t="s">
        <v>686</v>
      </c>
      <c r="G126" s="414"/>
      <c r="H126" s="411" t="s">
        <v>3077</v>
      </c>
      <c r="I126" s="411" t="s">
        <v>547</v>
      </c>
      <c r="J126" s="413">
        <v>27</v>
      </c>
      <c r="K126" s="418">
        <v>7</v>
      </c>
      <c r="L126" s="418" t="s">
        <v>46</v>
      </c>
      <c r="T126" s="418" t="s">
        <v>4582</v>
      </c>
      <c r="U126" s="418" t="s">
        <v>4584</v>
      </c>
      <c r="V126" s="418" t="s">
        <v>4585</v>
      </c>
      <c r="Z126" s="421">
        <v>117</v>
      </c>
      <c r="AA126" s="421">
        <v>457</v>
      </c>
      <c r="AB126" s="421">
        <v>399</v>
      </c>
      <c r="AC126" s="421">
        <v>115</v>
      </c>
      <c r="AD126" s="421">
        <v>66</v>
      </c>
      <c r="AE126" s="421">
        <v>21</v>
      </c>
      <c r="AF126" s="421">
        <v>3</v>
      </c>
      <c r="AG126" s="421">
        <v>25</v>
      </c>
      <c r="AH126" s="421">
        <v>61</v>
      </c>
      <c r="AI126" s="421">
        <v>73</v>
      </c>
      <c r="AJ126" s="421">
        <v>5</v>
      </c>
      <c r="AK126" s="421">
        <v>1</v>
      </c>
      <c r="AL126" s="421">
        <v>48</v>
      </c>
      <c r="AM126" s="421">
        <v>3</v>
      </c>
      <c r="AN126" s="421">
        <v>125</v>
      </c>
      <c r="AO126" s="421">
        <v>5</v>
      </c>
      <c r="AP126" s="421">
        <v>4</v>
      </c>
      <c r="AQ126" s="421">
        <v>1</v>
      </c>
      <c r="AR126" s="421">
        <v>6</v>
      </c>
      <c r="AS126" s="422">
        <v>0.105032822</v>
      </c>
      <c r="AT126" s="422">
        <v>0.273522975</v>
      </c>
      <c r="AU126" s="422">
        <v>0.45519713000000001</v>
      </c>
      <c r="AV126" s="422">
        <v>0.26164874999999999</v>
      </c>
      <c r="AW126" s="422">
        <v>0.18996415999999999</v>
      </c>
      <c r="AX126" s="422">
        <v>0.51971325999999995</v>
      </c>
      <c r="AY126" s="423">
        <v>113.7</v>
      </c>
      <c r="AZ126" s="422">
        <v>0.16121495</v>
      </c>
      <c r="BA126" s="422">
        <v>0.38489208600000002</v>
      </c>
      <c r="BB126" s="422">
        <v>0.60856922199999997</v>
      </c>
      <c r="BC126" s="422">
        <v>0.39208632999999998</v>
      </c>
      <c r="BD126" s="424">
        <v>0.35573122499999998</v>
      </c>
      <c r="BE126" s="424">
        <v>0.28822055099999999</v>
      </c>
      <c r="BF126" s="424">
        <v>0.36842105200000003</v>
      </c>
      <c r="BG126" s="424">
        <v>0.54385964899999995</v>
      </c>
      <c r="BH126" s="424">
        <v>0.91228070100000003</v>
      </c>
      <c r="BI126" s="424">
        <v>0.25563909800000001</v>
      </c>
      <c r="BJ126" s="424">
        <v>0.38619528977286699</v>
      </c>
      <c r="BK126" s="425">
        <v>164.66005403068399</v>
      </c>
      <c r="BL126" s="425">
        <v>27.134169204379301</v>
      </c>
      <c r="BM126" s="425">
        <v>81.132541006649703</v>
      </c>
      <c r="BN126" s="425">
        <v>148.783190040319</v>
      </c>
      <c r="BO126" s="425">
        <v>-0.39978706383565699</v>
      </c>
      <c r="BP126" s="425">
        <v>0.964778441935777</v>
      </c>
      <c r="BQ126" s="425">
        <v>38.939500793334901</v>
      </c>
      <c r="BR126" s="425">
        <v>27.389574395711399</v>
      </c>
      <c r="BS126" s="426">
        <v>3.98399825148261</v>
      </c>
      <c r="BT126" s="427"/>
      <c r="BU126" s="421"/>
      <c r="BV126" s="428"/>
      <c r="BW126" s="427"/>
      <c r="BX126" s="427"/>
      <c r="BY126" s="427"/>
      <c r="BZ126" s="427"/>
      <c r="CA126" s="421"/>
      <c r="CB126" s="428"/>
      <c r="CC126" s="427"/>
      <c r="CD126" s="421"/>
      <c r="CE126" s="429"/>
      <c r="CF126" s="428"/>
      <c r="CG126" s="427"/>
      <c r="CH126" s="421"/>
      <c r="CI126" s="429"/>
      <c r="CJ126" s="428"/>
      <c r="CK126" s="427"/>
      <c r="CL126" s="421"/>
      <c r="CM126" s="429"/>
      <c r="CN126" s="428"/>
      <c r="CO126" s="427"/>
      <c r="CP126" s="421"/>
      <c r="CQ126" s="429"/>
      <c r="CR126" s="428"/>
      <c r="CS126" s="427">
        <v>76</v>
      </c>
      <c r="CT126" s="421">
        <v>541.20000000000005</v>
      </c>
      <c r="CU126" s="429">
        <v>2</v>
      </c>
      <c r="CV126" s="429">
        <v>-1</v>
      </c>
      <c r="CW126" s="428">
        <v>0</v>
      </c>
      <c r="CX126" s="427">
        <v>11</v>
      </c>
      <c r="CY126" s="421">
        <v>57</v>
      </c>
      <c r="CZ126" s="429">
        <v>0</v>
      </c>
      <c r="DA126" s="429">
        <v>0</v>
      </c>
      <c r="DB126" s="428">
        <v>3</v>
      </c>
      <c r="DC126" s="427">
        <v>42</v>
      </c>
      <c r="DD126" s="421">
        <v>258.10000000000002</v>
      </c>
      <c r="DE126" s="429">
        <v>-1</v>
      </c>
      <c r="DF126" s="429">
        <v>-2</v>
      </c>
      <c r="DG126" s="428">
        <v>2</v>
      </c>
      <c r="DH126" s="433">
        <v>1</v>
      </c>
      <c r="DI126" s="434">
        <v>-3.6523069143295199</v>
      </c>
      <c r="EL126" s="422"/>
      <c r="EM126" s="422"/>
      <c r="EN126" s="422"/>
      <c r="EO126" s="422"/>
      <c r="EP126" s="422"/>
      <c r="EQ126" s="422"/>
    </row>
    <row r="127" spans="1:269" ht="13" customHeight="1">
      <c r="A127" s="413" t="s">
        <v>609</v>
      </c>
      <c r="B127" s="413">
        <v>12730</v>
      </c>
      <c r="C127" s="413">
        <v>678882</v>
      </c>
      <c r="D127" s="413">
        <v>24262</v>
      </c>
      <c r="E127" s="413" t="s">
        <v>609</v>
      </c>
      <c r="F127" s="413" t="s">
        <v>609</v>
      </c>
      <c r="G127" s="414"/>
      <c r="H127" s="411" t="s">
        <v>3453</v>
      </c>
      <c r="I127" s="411" t="s">
        <v>3454</v>
      </c>
      <c r="J127" s="413">
        <v>24</v>
      </c>
      <c r="K127" s="418">
        <v>8</v>
      </c>
      <c r="L127" s="418" t="s">
        <v>837</v>
      </c>
      <c r="T127" s="418" t="s">
        <v>2543</v>
      </c>
      <c r="U127" s="418" t="s">
        <v>4577</v>
      </c>
      <c r="V127" s="418" t="s">
        <v>4586</v>
      </c>
      <c r="Z127" s="421">
        <v>156</v>
      </c>
      <c r="AA127" s="421">
        <v>587</v>
      </c>
      <c r="AB127" s="421">
        <v>546</v>
      </c>
      <c r="AC127" s="421">
        <v>136</v>
      </c>
      <c r="AD127" s="421">
        <v>82</v>
      </c>
      <c r="AE127" s="421">
        <v>34</v>
      </c>
      <c r="AF127" s="421">
        <v>4</v>
      </c>
      <c r="AG127" s="421">
        <v>16</v>
      </c>
      <c r="AH127" s="421">
        <v>84</v>
      </c>
      <c r="AI127" s="421">
        <v>63</v>
      </c>
      <c r="AJ127" s="421">
        <v>20</v>
      </c>
      <c r="AK127" s="421">
        <v>5</v>
      </c>
      <c r="AL127" s="421">
        <v>28</v>
      </c>
      <c r="AM127" s="421">
        <v>0</v>
      </c>
      <c r="AN127" s="421">
        <v>117</v>
      </c>
      <c r="AO127" s="421">
        <v>8</v>
      </c>
      <c r="AP127" s="421">
        <v>2</v>
      </c>
      <c r="AQ127" s="421">
        <v>3</v>
      </c>
      <c r="AR127" s="421">
        <v>9</v>
      </c>
      <c r="AS127" s="422">
        <v>4.770017E-2</v>
      </c>
      <c r="AT127" s="422">
        <v>0.199318568</v>
      </c>
      <c r="AU127" s="422">
        <v>0.38018433000000001</v>
      </c>
      <c r="AV127" s="422">
        <v>0.22119816</v>
      </c>
      <c r="AW127" s="422">
        <v>9.2165899999999995E-2</v>
      </c>
      <c r="AX127" s="422">
        <v>0.38709676999999998</v>
      </c>
      <c r="AY127" s="423">
        <v>112.1</v>
      </c>
      <c r="AZ127" s="422">
        <v>0.14332707</v>
      </c>
      <c r="BA127" s="422">
        <v>0.42790697599999999</v>
      </c>
      <c r="BB127" s="422">
        <v>0.71248688199999999</v>
      </c>
      <c r="BC127" s="422">
        <v>0.4</v>
      </c>
      <c r="BD127" s="424">
        <v>0.28915662600000003</v>
      </c>
      <c r="BE127" s="424">
        <v>0.24908424900000001</v>
      </c>
      <c r="BF127" s="424">
        <v>0.29452054700000002</v>
      </c>
      <c r="BG127" s="424">
        <v>0.41391941300000001</v>
      </c>
      <c r="BH127" s="424">
        <v>0.70843995999999998</v>
      </c>
      <c r="BI127" s="424">
        <v>0.16483516400000001</v>
      </c>
      <c r="BJ127" s="424">
        <v>0.30650536695571701</v>
      </c>
      <c r="BK127" s="425">
        <v>101.819331407631</v>
      </c>
      <c r="BL127" s="425">
        <v>-3.1267969708329599</v>
      </c>
      <c r="BM127" s="425">
        <v>66.232161996196993</v>
      </c>
      <c r="BN127" s="425">
        <v>91.486655059238103</v>
      </c>
      <c r="BO127" s="425">
        <v>1.1067928424725599</v>
      </c>
      <c r="BP127" s="425">
        <v>3.9436393957584999</v>
      </c>
      <c r="BQ127" s="425">
        <v>37.160678968541397</v>
      </c>
      <c r="BR127" s="425">
        <v>-1.9459179609453801</v>
      </c>
      <c r="BS127" s="426">
        <v>3.8020025171949898</v>
      </c>
      <c r="BT127" s="427"/>
      <c r="BU127" s="421"/>
      <c r="BV127" s="428"/>
      <c r="BW127" s="427"/>
      <c r="BX127" s="427"/>
      <c r="BY127" s="427"/>
      <c r="BZ127" s="427"/>
      <c r="CA127" s="421"/>
      <c r="CB127" s="428"/>
      <c r="CC127" s="427"/>
      <c r="CD127" s="421"/>
      <c r="CE127" s="429"/>
      <c r="CF127" s="428"/>
      <c r="CG127" s="427">
        <v>24</v>
      </c>
      <c r="CH127" s="421">
        <v>165</v>
      </c>
      <c r="CI127" s="429">
        <v>1</v>
      </c>
      <c r="CJ127" s="428">
        <v>0</v>
      </c>
      <c r="CK127" s="427"/>
      <c r="CL127" s="421"/>
      <c r="CM127" s="429"/>
      <c r="CN127" s="428"/>
      <c r="CO127" s="427"/>
      <c r="CP127" s="421"/>
      <c r="CQ127" s="429"/>
      <c r="CR127" s="428"/>
      <c r="CX127" s="427">
        <v>141</v>
      </c>
      <c r="CY127" s="421">
        <v>1167.0999999999999</v>
      </c>
      <c r="CZ127" s="429">
        <v>20</v>
      </c>
      <c r="DA127" s="429">
        <v>22</v>
      </c>
      <c r="DB127" s="428">
        <v>0</v>
      </c>
      <c r="DH127" s="433">
        <v>21</v>
      </c>
      <c r="DI127" s="434">
        <v>18.904239892959499</v>
      </c>
      <c r="EL127" s="422"/>
      <c r="EM127" s="422"/>
      <c r="EN127" s="422"/>
      <c r="EO127" s="422"/>
      <c r="EP127" s="422"/>
      <c r="EQ127" s="422"/>
    </row>
    <row r="128" spans="1:269" ht="13" customHeight="1">
      <c r="A128" s="413" t="s">
        <v>609</v>
      </c>
      <c r="B128" s="413">
        <v>10485</v>
      </c>
      <c r="C128" s="413">
        <v>656811</v>
      </c>
      <c r="D128" s="413">
        <v>16442</v>
      </c>
      <c r="E128" s="413" t="s">
        <v>2170</v>
      </c>
      <c r="F128" s="413" t="s">
        <v>2170</v>
      </c>
      <c r="G128" s="414"/>
      <c r="H128" s="415" t="s">
        <v>1219</v>
      </c>
      <c r="I128" s="416" t="s">
        <v>549</v>
      </c>
      <c r="J128" s="417">
        <v>31</v>
      </c>
      <c r="K128" s="418">
        <v>9</v>
      </c>
      <c r="L128" s="418" t="s">
        <v>46</v>
      </c>
      <c r="T128" s="418" t="s">
        <v>2543</v>
      </c>
      <c r="U128" s="418" t="s">
        <v>2543</v>
      </c>
      <c r="V128" s="418" t="s">
        <v>4585</v>
      </c>
      <c r="Z128" s="421">
        <v>144</v>
      </c>
      <c r="AA128" s="421">
        <v>544</v>
      </c>
      <c r="AB128" s="421">
        <v>474</v>
      </c>
      <c r="AC128" s="421">
        <v>133</v>
      </c>
      <c r="AD128" s="421">
        <v>94</v>
      </c>
      <c r="AE128" s="421">
        <v>21</v>
      </c>
      <c r="AF128" s="421">
        <v>1</v>
      </c>
      <c r="AG128" s="421">
        <v>17</v>
      </c>
      <c r="AH128" s="421">
        <v>67</v>
      </c>
      <c r="AI128" s="421">
        <v>63</v>
      </c>
      <c r="AJ128" s="421">
        <v>3</v>
      </c>
      <c r="AK128" s="421">
        <v>1</v>
      </c>
      <c r="AL128" s="421">
        <v>58</v>
      </c>
      <c r="AM128" s="421">
        <v>4</v>
      </c>
      <c r="AN128" s="421">
        <v>109</v>
      </c>
      <c r="AO128" s="421">
        <v>8</v>
      </c>
      <c r="AP128" s="421">
        <v>4</v>
      </c>
      <c r="AQ128" s="421">
        <v>0</v>
      </c>
      <c r="AR128" s="421">
        <v>11</v>
      </c>
      <c r="AS128" s="422">
        <v>0.106617647</v>
      </c>
      <c r="AT128" s="422">
        <v>0.20036764700000001</v>
      </c>
      <c r="AU128" s="422">
        <v>0.35772357999999999</v>
      </c>
      <c r="AV128" s="422">
        <v>0.26287263</v>
      </c>
      <c r="AW128" s="422">
        <v>7.5880760000000005E-2</v>
      </c>
      <c r="AX128" s="422">
        <v>0.42276423000000002</v>
      </c>
      <c r="AY128" s="423">
        <v>109.4</v>
      </c>
      <c r="AZ128" s="422">
        <v>9.6596139999999997E-2</v>
      </c>
      <c r="BA128" s="422">
        <v>0.447154471</v>
      </c>
      <c r="BB128" s="422">
        <v>0.79771280200000005</v>
      </c>
      <c r="BC128" s="422">
        <v>0.34146341400000002</v>
      </c>
      <c r="BD128" s="424">
        <v>0.32954545400000002</v>
      </c>
      <c r="BE128" s="424">
        <v>0.28059071699999999</v>
      </c>
      <c r="BF128" s="424">
        <v>0.36580882300000001</v>
      </c>
      <c r="BG128" s="424">
        <v>0.43670885999999998</v>
      </c>
      <c r="BH128" s="424">
        <v>0.80251768300000004</v>
      </c>
      <c r="BI128" s="424">
        <v>0.15611814299999999</v>
      </c>
      <c r="BJ128" s="424">
        <v>0.349215511260209</v>
      </c>
      <c r="BK128" s="425">
        <v>97.437607759563207</v>
      </c>
      <c r="BL128" s="425">
        <v>15.9769773452939</v>
      </c>
      <c r="BM128" s="425">
        <v>80.255126711672702</v>
      </c>
      <c r="BN128" s="425">
        <v>127.266199800186</v>
      </c>
      <c r="BO128" s="425">
        <v>0.76466959266734502</v>
      </c>
      <c r="BP128" s="425">
        <v>-0.60140304267406397</v>
      </c>
      <c r="BQ128" s="425">
        <v>29.611066173755201</v>
      </c>
      <c r="BR128" s="425">
        <v>16.894114938324901</v>
      </c>
      <c r="BS128" s="426">
        <v>3.0295826463437598</v>
      </c>
      <c r="BT128" s="427"/>
      <c r="BU128" s="421"/>
      <c r="BV128" s="428"/>
      <c r="BW128" s="427"/>
      <c r="BX128" s="427"/>
      <c r="BY128" s="427"/>
      <c r="BZ128" s="427"/>
      <c r="CA128" s="421"/>
      <c r="CB128" s="428"/>
      <c r="CC128" s="427">
        <v>75</v>
      </c>
      <c r="CD128" s="421">
        <v>541.1</v>
      </c>
      <c r="CE128" s="429">
        <v>4</v>
      </c>
      <c r="CF128" s="428">
        <v>6</v>
      </c>
      <c r="CG128" s="427"/>
      <c r="CH128" s="421"/>
      <c r="CI128" s="429"/>
      <c r="CJ128" s="428"/>
      <c r="CK128" s="427"/>
      <c r="CL128" s="421"/>
      <c r="CM128" s="429"/>
      <c r="CN128" s="428"/>
      <c r="CO128" s="427"/>
      <c r="CP128" s="421"/>
      <c r="CQ128" s="429"/>
      <c r="CR128" s="428"/>
      <c r="CS128" s="427">
        <v>2</v>
      </c>
      <c r="CT128" s="421">
        <v>16</v>
      </c>
      <c r="CU128" s="429">
        <v>0</v>
      </c>
      <c r="CV128" s="429">
        <v>0</v>
      </c>
      <c r="CW128" s="428">
        <v>0</v>
      </c>
      <c r="DC128" s="427">
        <v>21</v>
      </c>
      <c r="DD128" s="421">
        <v>149</v>
      </c>
      <c r="DE128" s="429">
        <v>-4</v>
      </c>
      <c r="DF128" s="429">
        <v>-1</v>
      </c>
      <c r="DG128" s="428">
        <v>0</v>
      </c>
      <c r="DH128" s="433">
        <v>0</v>
      </c>
      <c r="DI128" s="434">
        <v>-5.7948726415634102</v>
      </c>
      <c r="EL128" s="422"/>
      <c r="EM128" s="422"/>
      <c r="EN128" s="422"/>
      <c r="EO128" s="422"/>
      <c r="EP128" s="422"/>
      <c r="EQ128" s="422"/>
    </row>
    <row r="129" spans="1:193" ht="13" customHeight="1">
      <c r="A129" s="413" t="s">
        <v>609</v>
      </c>
      <c r="B129" s="413">
        <v>13182</v>
      </c>
      <c r="C129" s="413">
        <v>701358</v>
      </c>
      <c r="D129" s="413">
        <v>35108</v>
      </c>
      <c r="E129" s="413" t="s">
        <v>614</v>
      </c>
      <c r="F129" s="413" t="s">
        <v>614</v>
      </c>
      <c r="G129" s="414"/>
      <c r="H129" s="411" t="s">
        <v>601</v>
      </c>
      <c r="I129" s="411" t="s">
        <v>372</v>
      </c>
      <c r="J129" s="413">
        <v>22</v>
      </c>
      <c r="K129" s="418">
        <v>9</v>
      </c>
      <c r="L129" s="418" t="s">
        <v>837</v>
      </c>
      <c r="T129" s="418" t="s">
        <v>2543</v>
      </c>
      <c r="U129" s="418" t="s">
        <v>4577</v>
      </c>
      <c r="V129" s="418" t="s">
        <v>4585</v>
      </c>
      <c r="Z129" s="421">
        <v>134</v>
      </c>
      <c r="AA129" s="421">
        <v>493</v>
      </c>
      <c r="AB129" s="421">
        <v>441</v>
      </c>
      <c r="AC129" s="421">
        <v>104</v>
      </c>
      <c r="AD129" s="421">
        <v>71</v>
      </c>
      <c r="AE129" s="421">
        <v>21</v>
      </c>
      <c r="AF129" s="421">
        <v>3</v>
      </c>
      <c r="AG129" s="421">
        <v>9</v>
      </c>
      <c r="AH129" s="421">
        <v>55</v>
      </c>
      <c r="AI129" s="421">
        <v>51</v>
      </c>
      <c r="AJ129" s="421">
        <v>8</v>
      </c>
      <c r="AK129" s="421">
        <v>1</v>
      </c>
      <c r="AL129" s="421">
        <v>43</v>
      </c>
      <c r="AM129" s="421">
        <v>0</v>
      </c>
      <c r="AN129" s="421">
        <v>137</v>
      </c>
      <c r="AO129" s="421">
        <v>7</v>
      </c>
      <c r="AP129" s="421">
        <v>2</v>
      </c>
      <c r="AQ129" s="421">
        <v>0</v>
      </c>
      <c r="AR129" s="421">
        <v>11</v>
      </c>
      <c r="AS129" s="422">
        <v>8.7221094999999998E-2</v>
      </c>
      <c r="AT129" s="422">
        <v>0.277890466</v>
      </c>
      <c r="AU129" s="422">
        <v>0.37581699000000002</v>
      </c>
      <c r="AV129" s="422">
        <v>0.27777777999999997</v>
      </c>
      <c r="AW129" s="422">
        <v>6.8627450000000007E-2</v>
      </c>
      <c r="AX129" s="422">
        <v>0.40849672999999997</v>
      </c>
      <c r="AY129" s="423">
        <v>113.9</v>
      </c>
      <c r="AZ129" s="422">
        <v>0.12641975</v>
      </c>
      <c r="BA129" s="422">
        <v>0.45098039200000001</v>
      </c>
      <c r="BB129" s="422">
        <v>0.77554103399999996</v>
      </c>
      <c r="BC129" s="422">
        <v>0.30718954199999998</v>
      </c>
      <c r="BD129" s="424">
        <v>0.31986531899999998</v>
      </c>
      <c r="BE129" s="424">
        <v>0.23582766399999999</v>
      </c>
      <c r="BF129" s="424">
        <v>0.31237322499999998</v>
      </c>
      <c r="BG129" s="424">
        <v>0.35827664300000001</v>
      </c>
      <c r="BH129" s="424">
        <v>0.67064986800000004</v>
      </c>
      <c r="BI129" s="424">
        <v>0.122448979</v>
      </c>
      <c r="BJ129" s="424">
        <v>0.29781315208206699</v>
      </c>
      <c r="BK129" s="425">
        <v>75.637217634746193</v>
      </c>
      <c r="BL129" s="425">
        <v>-6.1053435310664996</v>
      </c>
      <c r="BM129" s="425">
        <v>52.1467293322142</v>
      </c>
      <c r="BN129" s="425">
        <v>90.270220083456806</v>
      </c>
      <c r="BO129" s="425">
        <v>0.52476330901968005</v>
      </c>
      <c r="BP129" s="425">
        <v>1.7611234979704</v>
      </c>
      <c r="BQ129" s="425">
        <v>10.1462367328871</v>
      </c>
      <c r="BR129" s="425">
        <v>-3.8920753283369698</v>
      </c>
      <c r="BS129" s="426">
        <v>1.0380869959655401</v>
      </c>
      <c r="BT129" s="427"/>
      <c r="BU129" s="421"/>
      <c r="BV129" s="428"/>
      <c r="BW129" s="427"/>
      <c r="BX129" s="427"/>
      <c r="BY129" s="427"/>
      <c r="BZ129" s="427"/>
      <c r="CA129" s="421"/>
      <c r="CB129" s="428"/>
      <c r="CC129" s="427"/>
      <c r="CD129" s="421"/>
      <c r="CE129" s="429"/>
      <c r="CF129" s="428"/>
      <c r="CG129" s="427"/>
      <c r="CH129" s="421"/>
      <c r="CI129" s="429"/>
      <c r="CJ129" s="428"/>
      <c r="CK129" s="427"/>
      <c r="CL129" s="421"/>
      <c r="CM129" s="429"/>
      <c r="CN129" s="428"/>
      <c r="CO129" s="427"/>
      <c r="CP129" s="421"/>
      <c r="CQ129" s="429"/>
      <c r="CR129" s="428"/>
      <c r="DC129" s="427">
        <v>132</v>
      </c>
      <c r="DD129" s="421">
        <v>1079.0999999999999</v>
      </c>
      <c r="DE129" s="429">
        <v>12</v>
      </c>
      <c r="DF129" s="429">
        <v>1</v>
      </c>
      <c r="DG129" s="428">
        <v>-1</v>
      </c>
      <c r="DH129" s="433">
        <v>12</v>
      </c>
      <c r="DI129" s="434">
        <v>-2.9289145469665501</v>
      </c>
      <c r="EL129" s="422"/>
      <c r="EM129" s="422"/>
      <c r="EN129" s="422"/>
      <c r="EO129" s="422"/>
      <c r="EP129" s="422"/>
      <c r="EQ129" s="422"/>
    </row>
    <row r="130" spans="1:193" ht="13" customHeight="1">
      <c r="A130" s="439" t="s">
        <v>129</v>
      </c>
      <c r="B130" s="440"/>
      <c r="C130" s="441"/>
      <c r="D130" s="441"/>
      <c r="E130" s="439" cm="1">
        <f t="array" ref="E130">SUMPRODUCT(--($A131:$A$2513=A130),--(K131:$K$2513&gt;0))</f>
        <v>41</v>
      </c>
      <c r="F130" s="439"/>
      <c r="G130" s="382"/>
      <c r="H130" s="442" t="s">
        <v>4210</v>
      </c>
      <c r="I130" s="443"/>
      <c r="J130" s="444"/>
      <c r="K130" s="445">
        <v>0</v>
      </c>
      <c r="L130" s="445"/>
      <c r="M130" s="446"/>
      <c r="N130" s="447"/>
      <c r="O130" s="445"/>
      <c r="P130" s="445"/>
      <c r="Q130" s="445"/>
      <c r="R130" s="445"/>
      <c r="S130" s="445"/>
      <c r="T130" s="445"/>
      <c r="U130" s="445"/>
      <c r="V130" s="445"/>
      <c r="W130" s="445"/>
      <c r="X130" s="445"/>
      <c r="Y130" s="446"/>
      <c r="Z130" s="448" cm="1">
        <f t="array" ref="Z130">SUMPRODUCT(--($A131:$A$2498=$A130),--(Z131:Z$2498))</f>
        <v>1871</v>
      </c>
      <c r="AA130" s="448" cm="1">
        <f t="array" ref="AA130">SUMPRODUCT(--($A131:$A$2498=$A130),--(AA131:AA$2498))</f>
        <v>6851</v>
      </c>
      <c r="AB130" s="448" cm="1">
        <f t="array" ref="AB130">SUMPRODUCT(--($A131:$A$2498=$A130),--(AB131:AB$2498))</f>
        <v>6243</v>
      </c>
      <c r="AC130" s="448" cm="1">
        <f t="array" ref="AC130">SUMPRODUCT(--($A131:$A$2498=$A130),--(AC131:AC$2498))</f>
        <v>1553</v>
      </c>
      <c r="AD130" s="448" cm="1">
        <f t="array" ref="AD130">SUMPRODUCT(--($A131:$A$2498=$A130),--(AD131:AD$2498))</f>
        <v>995</v>
      </c>
      <c r="AE130" s="448" cm="1">
        <f t="array" ref="AE130">SUMPRODUCT(--($A131:$A$2498=$A130),--(AE131:AE$2498))</f>
        <v>301</v>
      </c>
      <c r="AF130" s="448" cm="1">
        <f t="array" ref="AF130">SUMPRODUCT(--($A131:$A$2498=$A130),--(AF131:AF$2498))</f>
        <v>21</v>
      </c>
      <c r="AG130" s="448" cm="1">
        <f t="array" ref="AG130">SUMPRODUCT(--($A131:$A$2498=$A130),--(AG131:AG$2498))</f>
        <v>236</v>
      </c>
      <c r="AH130" s="448" cm="1">
        <f t="array" ref="AH130">SUMPRODUCT(--($A131:$A$2498=$A130),--(AH131:AH$2498))</f>
        <v>774</v>
      </c>
      <c r="AI130" s="448" cm="1">
        <f t="array" ref="AI130">SUMPRODUCT(--($A131:$A$2498=$A130),--(AI131:AI$2498))</f>
        <v>822</v>
      </c>
      <c r="AJ130" s="448" cm="1">
        <f t="array" ref="AJ130">SUMPRODUCT(--($A131:$A$2498=$A130),--(AJ131:AJ$2498))</f>
        <v>70</v>
      </c>
      <c r="AK130" s="448" cm="1">
        <f t="array" ref="AK130">SUMPRODUCT(--($A131:$A$2498=$A130),--(AK131:AK$2498))</f>
        <v>19</v>
      </c>
      <c r="AL130" s="448" cm="1">
        <f t="array" ref="AL130">SUMPRODUCT(--($A131:$A$2498=$A130),--(AL131:AL$2498))</f>
        <v>500</v>
      </c>
      <c r="AM130" s="448" cm="1">
        <f t="array" ref="AM130">SUMPRODUCT(--($A131:$A$2498=$A130),--(AM131:AM$2498))</f>
        <v>8</v>
      </c>
      <c r="AN130" s="448" cm="1">
        <f t="array" ref="AN130">SUMPRODUCT(--($A131:$A$2498=$A130),--(AN131:AN$2498))</f>
        <v>1554</v>
      </c>
      <c r="AO130" s="448" cm="1">
        <f t="array" ref="AO130">SUMPRODUCT(--($A131:$A$2498=$A130),--(AO131:AO$2498))</f>
        <v>43</v>
      </c>
      <c r="AP130" s="448" cm="1">
        <f t="array" ref="AP130">SUMPRODUCT(--($A131:$A$2498=$A130),--(AP131:AP$2498))</f>
        <v>36</v>
      </c>
      <c r="AQ130" s="448" cm="1">
        <f t="array" ref="AQ130">SUMPRODUCT(--($A131:$A$2498=$A130),--(AQ131:AQ$2498))</f>
        <v>22</v>
      </c>
      <c r="AR130" s="448" cm="1">
        <f t="array" ref="AR130">SUMPRODUCT(--($A131:$A$2498=$A130),--(AR131:AR$2498))</f>
        <v>143</v>
      </c>
      <c r="AS130" s="449"/>
      <c r="AT130" s="449"/>
      <c r="AU130" s="449"/>
      <c r="AV130" s="449"/>
      <c r="AW130" s="449"/>
      <c r="AX130" s="449"/>
      <c r="AY130" s="450"/>
      <c r="AZ130" s="449"/>
      <c r="BA130" s="449"/>
      <c r="BB130" s="449"/>
      <c r="BC130" s="449"/>
      <c r="BD130" s="451"/>
      <c r="BE130" s="451">
        <f>AC130/AB130</f>
        <v>0.24875860964279994</v>
      </c>
      <c r="BF130" s="451">
        <f>(AC130+AL130+AM130+AO130)/(AA130-AP130-AQ130)</f>
        <v>0.30973060503459443</v>
      </c>
      <c r="BG130" s="451">
        <f>((AC130-AE130-AF130-AG130)+(AE130*2)+(AF130*3)+(AG130*4))/AB130</f>
        <v>0.41710716001922155</v>
      </c>
      <c r="BH130" s="451">
        <f>BF130+BG130</f>
        <v>0.72683776505381603</v>
      </c>
      <c r="BI130" s="451">
        <f>BG130+BH130</f>
        <v>1.1439449250730376</v>
      </c>
      <c r="BJ130" s="451"/>
      <c r="BK130" s="450"/>
      <c r="BL130" s="450"/>
      <c r="BM130" s="450"/>
      <c r="BN130" s="450"/>
      <c r="BO130" s="450"/>
      <c r="BP130" s="452" cm="1">
        <f t="array" ref="BP130">SUMPRODUCT(--($A131:$A$2498=$A130),--(BP131:BP$2498))</f>
        <v>-10.686381215229625</v>
      </c>
      <c r="BQ130" s="450"/>
      <c r="BR130" s="452" cm="1">
        <f t="array" ref="BR130">SUMPRODUCT(--($A131:$A$2498=$A130),--(BR131:BR$2498))</f>
        <v>-3.0824157059823811</v>
      </c>
      <c r="BS130" s="453" cm="1">
        <f t="array" ref="BS130">SUMPRODUCT(--($A131:$A$2498=$A130),--(BS131:BS$2498))</f>
        <v>18.794115742176515</v>
      </c>
      <c r="BT130" s="454"/>
      <c r="BU130" s="448"/>
      <c r="BV130" s="455"/>
      <c r="BW130" s="454"/>
      <c r="BX130" s="454"/>
      <c r="BY130" s="454"/>
      <c r="BZ130" s="454"/>
      <c r="CA130" s="448"/>
      <c r="CB130" s="455"/>
      <c r="CC130" s="454"/>
      <c r="CD130" s="448"/>
      <c r="CE130" s="456"/>
      <c r="CF130" s="455"/>
      <c r="CG130" s="454"/>
      <c r="CH130" s="448"/>
      <c r="CI130" s="456"/>
      <c r="CJ130" s="455"/>
      <c r="CK130" s="454"/>
      <c r="CL130" s="448"/>
      <c r="CM130" s="456"/>
      <c r="CN130" s="455"/>
      <c r="CO130" s="454"/>
      <c r="CP130" s="448"/>
      <c r="CQ130" s="456"/>
      <c r="CR130" s="455"/>
      <c r="CS130" s="457"/>
      <c r="CT130" s="458"/>
      <c r="CU130" s="459"/>
      <c r="CV130" s="459"/>
      <c r="CW130" s="460"/>
      <c r="CX130" s="457"/>
      <c r="CY130" s="458"/>
      <c r="CZ130" s="459"/>
      <c r="DA130" s="459"/>
      <c r="DB130" s="460"/>
      <c r="DC130" s="457"/>
      <c r="DD130" s="458"/>
      <c r="DE130" s="459"/>
      <c r="DF130" s="459"/>
      <c r="DG130" s="460"/>
      <c r="DH130" s="461" cm="1">
        <f t="array" ref="DH130">SUMPRODUCT(--($A131:$A$2498=$A130),--(DH131:DH$2498))</f>
        <v>-21</v>
      </c>
      <c r="DI130" s="462" cm="1">
        <f t="array" ref="DI130">SUMPRODUCT(--($A131:$A$2498=$A130),--(DI131:DI$2498))</f>
        <v>-44.897777695208603</v>
      </c>
      <c r="DJ130" s="448" cm="1">
        <f t="array" ref="DJ130">SUMPRODUCT(--($A131:$A$2498=$A130),--(DJ131:DJ$2498))</f>
        <v>795</v>
      </c>
      <c r="DK130" s="448" cm="1">
        <f t="array" ref="DK130">SUMPRODUCT(--($A131:$A$2498=$A130),--(DK131:DK$2498))</f>
        <v>194</v>
      </c>
      <c r="DL130" s="448" cm="1">
        <f t="array" ref="DL130">SUMPRODUCT(--($A131:$A$2498=$A130),--(DL131:DL$2498))</f>
        <v>1</v>
      </c>
      <c r="DM130" s="448" cm="1">
        <f t="array" ref="DM130">SUMPRODUCT(--($A131:$A$2498=$A130),--(DM131:DM$2498))</f>
        <v>100</v>
      </c>
      <c r="DN130" s="448" cm="1">
        <f t="array" ref="DN130">SUMPRODUCT(--($A131:$A$2498=$A130),--(DN131:DN$2498))</f>
        <v>104</v>
      </c>
      <c r="DO130" s="448" cm="1">
        <f t="array" ref="DO130">SUMPRODUCT(--($A131:$A$2498=$A130),--(DO131:DO$2498))</f>
        <v>67</v>
      </c>
      <c r="DP130" s="448" cm="1">
        <f t="array" ref="DP130">SUMPRODUCT(--($A131:$A$2498=$A130),--(DP131:DP$2498))</f>
        <v>1612.3999999999999</v>
      </c>
      <c r="DQ130" s="448" cm="1">
        <f t="array" ref="DQ130">SUMPRODUCT(--($A131:$A$2498=$A130),--(DQ131:DQ$2498))</f>
        <v>1009.4999877214416</v>
      </c>
      <c r="DR130" s="448" cm="1">
        <f t="array" ref="DR130">SUMPRODUCT(--($A131:$A$2498=$A130),--(DR131:DR$2498))</f>
        <v>602.89999389648403</v>
      </c>
      <c r="DS130" s="448" cm="1">
        <f t="array" ref="DS130">SUMPRODUCT(--($A131:$A$2498=$A130),--(DS131:DS$2498))</f>
        <v>6835</v>
      </c>
      <c r="DT130" s="448" cm="1">
        <f t="array" ref="DT130">SUMPRODUCT(--($A131:$A$2498=$A130),--(DT131:DT$2498))</f>
        <v>1426</v>
      </c>
      <c r="DU130" s="448" cm="1">
        <f t="array" ref="DU130">SUMPRODUCT(--($A131:$A$2498=$A130),--(DU131:DU$2498))</f>
        <v>771</v>
      </c>
      <c r="DV130" s="448" cm="1">
        <f t="array" ref="DV130">SUMPRODUCT(--($A131:$A$2498=$A130),--(DV131:DV$2498))</f>
        <v>728</v>
      </c>
      <c r="DW130" s="448" cm="1">
        <f t="array" ref="DW130">SUMPRODUCT(--($A131:$A$2498=$A130),--(DW131:DW$2498))</f>
        <v>223</v>
      </c>
      <c r="DX130" s="448" cm="1">
        <f t="array" ref="DX130">SUMPRODUCT(--($A131:$A$2498=$A130),--(DX131:DX$2498))</f>
        <v>607</v>
      </c>
      <c r="DY130" s="448" cm="1">
        <f t="array" ref="DY130">SUMPRODUCT(--($A131:$A$2498=$A130),--(DY131:DY$2498))</f>
        <v>22</v>
      </c>
      <c r="DZ130" s="448" cm="1">
        <f t="array" ref="DZ130">SUMPRODUCT(--($A131:$A$2498=$A130),--(DZ131:DZ$2498))</f>
        <v>76</v>
      </c>
      <c r="EA130" s="448" cm="1">
        <f t="array" ref="EA130">SUMPRODUCT(--($A131:$A$2498=$A130),--(EA131:EA$2498))</f>
        <v>48</v>
      </c>
      <c r="EB130" s="448" cm="1">
        <f t="array" ref="EB130">SUMPRODUCT(--($A131:$A$2498=$A130),--(EB131:EB$2498))</f>
        <v>3</v>
      </c>
      <c r="EC130" s="448" cm="1">
        <f t="array" ref="EC130">SUMPRODUCT(--($A131:$A$2498=$A130),--(EC131:EC$2498))</f>
        <v>1635</v>
      </c>
      <c r="ED130" s="450">
        <f>EC130/DP130*10</f>
        <v>10.140163731084099</v>
      </c>
      <c r="EE130" s="450">
        <f>DX130/DP130*10</f>
        <v>3.7645745472587451</v>
      </c>
      <c r="EF130" s="450">
        <f>DW130/DP130*10</f>
        <v>1.383031505829819</v>
      </c>
      <c r="EG130" s="450">
        <f>DX130/DQ130*10</f>
        <v>6.0128777353437055</v>
      </c>
      <c r="EH130" s="463">
        <f>(DT130+DX130+DZ130)/DP130</f>
        <v>1.3079880922847931</v>
      </c>
      <c r="EI130" s="450"/>
      <c r="EJ130" s="451">
        <f>DT130/(DS130-DX130-DY130-DZ130)</f>
        <v>0.23262642740619902</v>
      </c>
      <c r="EK130" s="451"/>
      <c r="EL130" s="464"/>
      <c r="EM130" s="464"/>
      <c r="EN130" s="464"/>
      <c r="EO130" s="464"/>
      <c r="EP130" s="464"/>
      <c r="EQ130" s="464"/>
      <c r="ER130" s="465"/>
      <c r="ES130" s="463"/>
      <c r="ET130" s="463"/>
      <c r="EU130" s="463"/>
      <c r="EV130" s="463"/>
      <c r="EW130" s="463"/>
      <c r="EX130" s="453" cm="1">
        <f t="array" ref="EX130">SUMPRODUCT(--($A131:$A$2498=$A130),--(EX131:EX$2498))</f>
        <v>15.346884462982398</v>
      </c>
    </row>
    <row r="131" spans="1:193" ht="13" customHeight="1">
      <c r="A131" s="413" t="s">
        <v>129</v>
      </c>
      <c r="B131" s="413">
        <v>10998</v>
      </c>
      <c r="C131" s="413">
        <v>605130</v>
      </c>
      <c r="D131" s="413">
        <v>14993</v>
      </c>
      <c r="E131" s="413" t="s">
        <v>188</v>
      </c>
      <c r="F131" s="413" t="s">
        <v>188</v>
      </c>
      <c r="G131" s="414"/>
      <c r="H131" s="415" t="s">
        <v>1175</v>
      </c>
      <c r="I131" s="416" t="s">
        <v>524</v>
      </c>
      <c r="J131" s="417">
        <v>32</v>
      </c>
      <c r="K131" s="418">
        <v>1</v>
      </c>
      <c r="M131" s="419" t="s">
        <v>837</v>
      </c>
      <c r="N131" s="420">
        <v>7</v>
      </c>
      <c r="O131" s="418" t="s">
        <v>838</v>
      </c>
      <c r="P131" s="418" t="s">
        <v>2543</v>
      </c>
      <c r="Z131" s="421"/>
      <c r="AS131" s="422"/>
      <c r="AT131" s="422"/>
      <c r="AU131" s="422"/>
      <c r="AV131" s="422"/>
      <c r="AW131" s="422"/>
      <c r="AX131" s="422"/>
      <c r="AY131" s="423"/>
      <c r="AZ131" s="422"/>
      <c r="BA131" s="422"/>
      <c r="BB131" s="422"/>
      <c r="BC131" s="422"/>
      <c r="BT131" s="427">
        <v>75</v>
      </c>
      <c r="BU131" s="421">
        <v>68.099999999999994</v>
      </c>
      <c r="BV131" s="428">
        <v>-3</v>
      </c>
      <c r="BW131" s="427"/>
      <c r="BX131" s="427"/>
      <c r="BY131" s="427"/>
      <c r="BZ131" s="427"/>
      <c r="CA131" s="421"/>
      <c r="CB131" s="428"/>
      <c r="CC131" s="427"/>
      <c r="CD131" s="421"/>
      <c r="CE131" s="429"/>
      <c r="CF131" s="428"/>
      <c r="CG131" s="427"/>
      <c r="CH131" s="421"/>
      <c r="CI131" s="429"/>
      <c r="CJ131" s="428"/>
      <c r="CK131" s="427"/>
      <c r="CL131" s="421"/>
      <c r="CM131" s="429"/>
      <c r="CN131" s="428"/>
      <c r="CO131" s="427"/>
      <c r="CP131" s="421"/>
      <c r="CQ131" s="429"/>
      <c r="CR131" s="428"/>
      <c r="DH131" s="433">
        <v>-3</v>
      </c>
      <c r="DI131" s="434"/>
      <c r="DJ131" s="421">
        <v>75</v>
      </c>
      <c r="DK131" s="421">
        <v>1</v>
      </c>
      <c r="DL131" s="421">
        <v>0</v>
      </c>
      <c r="DM131" s="421">
        <v>6</v>
      </c>
      <c r="DN131" s="421">
        <v>3</v>
      </c>
      <c r="DO131" s="421">
        <v>1</v>
      </c>
      <c r="DP131" s="421">
        <v>68.099999999999994</v>
      </c>
      <c r="DQ131" s="421">
        <v>1</v>
      </c>
      <c r="DR131" s="421">
        <v>67.099998474121094</v>
      </c>
      <c r="DS131" s="421">
        <v>303</v>
      </c>
      <c r="DT131" s="421">
        <v>50</v>
      </c>
      <c r="DU131" s="421">
        <v>35</v>
      </c>
      <c r="DV131" s="421">
        <v>32</v>
      </c>
      <c r="DW131" s="421">
        <v>8</v>
      </c>
      <c r="DX131" s="421">
        <v>45</v>
      </c>
      <c r="DY131" s="421">
        <v>3</v>
      </c>
      <c r="DZ131" s="421">
        <v>6</v>
      </c>
      <c r="EA131" s="421">
        <v>2</v>
      </c>
      <c r="EB131" s="421">
        <v>0</v>
      </c>
      <c r="EC131" s="421">
        <v>75</v>
      </c>
      <c r="ED131" s="425">
        <v>9.8780506186230497</v>
      </c>
      <c r="EE131" s="425">
        <v>5.9268303711738302</v>
      </c>
      <c r="EF131" s="425">
        <v>1.0536587326531199</v>
      </c>
      <c r="EG131" s="425">
        <v>6.5853670790820296</v>
      </c>
      <c r="EH131" s="431">
        <v>1.39024416113954</v>
      </c>
      <c r="EI131" s="425">
        <v>107.290479124724</v>
      </c>
      <c r="EJ131" s="424">
        <v>0.19841269841269801</v>
      </c>
      <c r="EK131" s="424">
        <v>0.24852071005917101</v>
      </c>
      <c r="EL131" s="422">
        <v>0.42857142799999998</v>
      </c>
      <c r="EM131" s="422">
        <v>0.182857142</v>
      </c>
      <c r="EN131" s="422">
        <v>0.388571428</v>
      </c>
      <c r="EO131" s="422">
        <v>7.3446330000000004E-2</v>
      </c>
      <c r="EP131" s="422">
        <v>0.30508475000000002</v>
      </c>
      <c r="EQ131" s="422">
        <v>0.11764706</v>
      </c>
      <c r="ER131" s="425">
        <v>0.86253793310760096</v>
      </c>
      <c r="ES131" s="431">
        <v>4.2146349306125002</v>
      </c>
      <c r="ET131" s="431">
        <v>4.2934574820497797</v>
      </c>
      <c r="EU131" s="431">
        <v>4.7018261636601801</v>
      </c>
      <c r="EV131" s="431">
        <v>4.7141579668809301</v>
      </c>
      <c r="EW131" s="431">
        <v>4.44044817504441</v>
      </c>
      <c r="EX131" s="426">
        <v>0.11378015577793101</v>
      </c>
      <c r="GC131" s="412"/>
      <c r="GD131" s="412"/>
      <c r="GE131" s="412"/>
      <c r="GF131" s="412"/>
      <c r="GG131" s="412"/>
      <c r="GH131" s="412"/>
      <c r="GI131" s="412"/>
      <c r="GJ131" s="412"/>
      <c r="GK131" s="412"/>
    </row>
    <row r="132" spans="1:193" ht="13" customHeight="1">
      <c r="A132" s="413" t="s">
        <v>129</v>
      </c>
      <c r="B132" s="413">
        <v>12635</v>
      </c>
      <c r="C132" s="413">
        <v>656234</v>
      </c>
      <c r="D132" s="413">
        <v>21267</v>
      </c>
      <c r="E132" s="413" t="s">
        <v>3323</v>
      </c>
      <c r="F132" s="413" t="s">
        <v>3323</v>
      </c>
      <c r="G132" s="414"/>
      <c r="H132" s="411" t="s">
        <v>2957</v>
      </c>
      <c r="I132" s="411" t="s">
        <v>247</v>
      </c>
      <c r="J132" s="413">
        <v>29</v>
      </c>
      <c r="K132" s="418">
        <v>1</v>
      </c>
      <c r="M132" s="419" t="s">
        <v>837</v>
      </c>
      <c r="O132" s="418" t="s">
        <v>46</v>
      </c>
      <c r="P132" s="418" t="s">
        <v>2543</v>
      </c>
      <c r="Z132" s="421"/>
      <c r="AS132" s="422"/>
      <c r="AT132" s="422"/>
      <c r="AU132" s="422"/>
      <c r="AV132" s="422"/>
      <c r="AW132" s="422"/>
      <c r="AX132" s="422"/>
      <c r="AY132" s="423"/>
      <c r="AZ132" s="422"/>
      <c r="BA132" s="422"/>
      <c r="BB132" s="422"/>
      <c r="BC132" s="422"/>
      <c r="BT132" s="427">
        <v>48</v>
      </c>
      <c r="BU132" s="421">
        <v>55.1</v>
      </c>
      <c r="BV132" s="428">
        <v>1</v>
      </c>
      <c r="BW132" s="427"/>
      <c r="BX132" s="427"/>
      <c r="BY132" s="427"/>
      <c r="BZ132" s="427"/>
      <c r="CA132" s="421"/>
      <c r="CB132" s="428"/>
      <c r="CC132" s="427"/>
      <c r="CD132" s="421"/>
      <c r="CE132" s="429"/>
      <c r="CF132" s="428"/>
      <c r="CG132" s="427"/>
      <c r="CH132" s="421"/>
      <c r="CI132" s="429"/>
      <c r="CJ132" s="428"/>
      <c r="CK132" s="427"/>
      <c r="CL132" s="421"/>
      <c r="CM132" s="429"/>
      <c r="CN132" s="428"/>
      <c r="CO132" s="427"/>
      <c r="CP132" s="421"/>
      <c r="CQ132" s="429"/>
      <c r="CR132" s="428"/>
      <c r="DH132" s="433">
        <v>1</v>
      </c>
      <c r="DI132" s="434"/>
      <c r="DJ132" s="421">
        <v>48</v>
      </c>
      <c r="DK132" s="421">
        <v>0</v>
      </c>
      <c r="DL132" s="421">
        <v>0</v>
      </c>
      <c r="DM132" s="421">
        <v>4</v>
      </c>
      <c r="DN132" s="421">
        <v>2</v>
      </c>
      <c r="DO132" s="421">
        <v>0</v>
      </c>
      <c r="DP132" s="421">
        <v>55.1</v>
      </c>
      <c r="DR132" s="421">
        <v>55.099998474121001</v>
      </c>
      <c r="DS132" s="421">
        <v>248</v>
      </c>
      <c r="DT132" s="421">
        <v>60</v>
      </c>
      <c r="DU132" s="421">
        <v>37</v>
      </c>
      <c r="DV132" s="421">
        <v>34</v>
      </c>
      <c r="DW132" s="421">
        <v>7</v>
      </c>
      <c r="DX132" s="421">
        <v>25</v>
      </c>
      <c r="DY132" s="421">
        <v>4</v>
      </c>
      <c r="DZ132" s="421">
        <v>3</v>
      </c>
      <c r="EA132" s="421">
        <v>4</v>
      </c>
      <c r="EB132" s="421">
        <v>0</v>
      </c>
      <c r="EC132" s="421">
        <v>66</v>
      </c>
      <c r="ED132" s="425">
        <v>10.7349409539411</v>
      </c>
      <c r="EE132" s="425">
        <v>4.0662655128564804</v>
      </c>
      <c r="EF132" s="425">
        <v>1.13855434359981</v>
      </c>
      <c r="EG132" s="425">
        <v>9.7590372308555597</v>
      </c>
      <c r="EH132" s="431">
        <v>1.53614474930133</v>
      </c>
      <c r="EI132" s="425">
        <v>118.639948816174</v>
      </c>
      <c r="EJ132" s="424">
        <v>0.27272727272727199</v>
      </c>
      <c r="EK132" s="424">
        <v>0.36054421768707401</v>
      </c>
      <c r="EL132" s="422">
        <v>0.47402597400000002</v>
      </c>
      <c r="EM132" s="422">
        <v>0.22077922</v>
      </c>
      <c r="EN132" s="422">
        <v>0.30519480500000001</v>
      </c>
      <c r="EO132" s="422">
        <v>8.4415580000000004E-2</v>
      </c>
      <c r="EP132" s="422">
        <v>0.42857142999999998</v>
      </c>
      <c r="EQ132" s="422">
        <v>0.11574557000000001</v>
      </c>
      <c r="ER132" s="425">
        <v>-1.0379364715355901</v>
      </c>
      <c r="ES132" s="431">
        <v>5.5301210974848196</v>
      </c>
      <c r="ET132" s="431">
        <v>3.79544925368001</v>
      </c>
      <c r="EU132" s="431">
        <v>3.9130807339799101</v>
      </c>
      <c r="EV132" s="431">
        <v>3.5781069991322099</v>
      </c>
      <c r="EW132" s="431">
        <v>3.4681982559583702</v>
      </c>
      <c r="EX132" s="426">
        <v>0.45179836452007199</v>
      </c>
    </row>
    <row r="133" spans="1:193" ht="13" customHeight="1">
      <c r="A133" s="413" t="s">
        <v>129</v>
      </c>
      <c r="B133" s="413">
        <v>12590</v>
      </c>
      <c r="C133" s="413">
        <v>669854</v>
      </c>
      <c r="D133" s="413">
        <v>19407</v>
      </c>
      <c r="E133" s="413" t="s">
        <v>614</v>
      </c>
      <c r="F133" s="413" t="s">
        <v>614</v>
      </c>
      <c r="G133" s="414"/>
      <c r="H133" s="411" t="s">
        <v>2883</v>
      </c>
      <c r="I133" s="411" t="s">
        <v>2884</v>
      </c>
      <c r="J133" s="413">
        <v>31</v>
      </c>
      <c r="K133" s="418">
        <v>1</v>
      </c>
      <c r="M133" s="419" t="s">
        <v>837</v>
      </c>
      <c r="N133" s="420">
        <v>25</v>
      </c>
      <c r="P133" s="418" t="s">
        <v>4581</v>
      </c>
      <c r="Z133" s="421"/>
      <c r="AS133" s="422"/>
      <c r="AT133" s="422"/>
      <c r="AU133" s="422"/>
      <c r="AV133" s="422"/>
      <c r="AW133" s="422"/>
      <c r="AX133" s="422"/>
      <c r="AY133" s="423"/>
      <c r="AZ133" s="422"/>
      <c r="BA133" s="422"/>
      <c r="BB133" s="422"/>
      <c r="BC133" s="422"/>
      <c r="BT133" s="427">
        <v>9</v>
      </c>
      <c r="BU133" s="421">
        <v>48.1</v>
      </c>
      <c r="BV133" s="428">
        <v>-1</v>
      </c>
      <c r="BW133" s="427"/>
      <c r="BX133" s="427"/>
      <c r="BY133" s="427"/>
      <c r="BZ133" s="427"/>
      <c r="CA133" s="421"/>
      <c r="CB133" s="428"/>
      <c r="CC133" s="427"/>
      <c r="CD133" s="421"/>
      <c r="CE133" s="429"/>
      <c r="CF133" s="428"/>
      <c r="CG133" s="427"/>
      <c r="CH133" s="421"/>
      <c r="CI133" s="429"/>
      <c r="CJ133" s="428"/>
      <c r="CK133" s="427"/>
      <c r="CL133" s="421"/>
      <c r="CM133" s="429"/>
      <c r="CN133" s="428"/>
      <c r="CO133" s="427"/>
      <c r="CP133" s="421"/>
      <c r="CQ133" s="429"/>
      <c r="CR133" s="428"/>
      <c r="DH133" s="433">
        <v>-1</v>
      </c>
      <c r="DI133" s="434"/>
      <c r="DJ133" s="421">
        <v>9</v>
      </c>
      <c r="DK133" s="421">
        <v>9</v>
      </c>
      <c r="DL133" s="421">
        <v>0</v>
      </c>
      <c r="DM133" s="421">
        <v>3</v>
      </c>
      <c r="DN133" s="421">
        <v>4</v>
      </c>
      <c r="DO133" s="421">
        <v>0</v>
      </c>
      <c r="DP133" s="421">
        <v>48.1</v>
      </c>
      <c r="DQ133" s="421">
        <v>48.099998474121001</v>
      </c>
      <c r="DS133" s="421">
        <v>199</v>
      </c>
      <c r="DT133" s="421">
        <v>37</v>
      </c>
      <c r="DU133" s="421">
        <v>22</v>
      </c>
      <c r="DV133" s="421">
        <v>22</v>
      </c>
      <c r="DW133" s="421">
        <v>7</v>
      </c>
      <c r="DX133" s="421">
        <v>20</v>
      </c>
      <c r="DY133" s="421">
        <v>0</v>
      </c>
      <c r="DZ133" s="421">
        <v>0</v>
      </c>
      <c r="EA133" s="421">
        <v>0</v>
      </c>
      <c r="EB133" s="421">
        <v>0</v>
      </c>
      <c r="EC133" s="421">
        <v>48</v>
      </c>
      <c r="ED133" s="425">
        <v>8.9379312696241495</v>
      </c>
      <c r="EE133" s="425">
        <v>3.7241380290100601</v>
      </c>
      <c r="EF133" s="425">
        <v>1.3034483101535199</v>
      </c>
      <c r="EG133" s="425">
        <v>6.8896553536686103</v>
      </c>
      <c r="EH133" s="431">
        <v>1.17931037585318</v>
      </c>
      <c r="EI133" s="425">
        <v>91.988139304517603</v>
      </c>
      <c r="EJ133" s="424">
        <v>0.206703910614525</v>
      </c>
      <c r="EK133" s="424">
        <v>0.241935483870967</v>
      </c>
      <c r="EL133" s="422">
        <v>0.338582677</v>
      </c>
      <c r="EM133" s="422">
        <v>0.16535432999999999</v>
      </c>
      <c r="EN133" s="422">
        <v>0.49606299199999998</v>
      </c>
      <c r="EO133" s="422">
        <v>8.3969470000000004E-2</v>
      </c>
      <c r="EP133" s="422">
        <v>0.30534350999999998</v>
      </c>
      <c r="EQ133" s="422">
        <v>0.14357682999999999</v>
      </c>
      <c r="ER133" s="425">
        <v>-0.42285413797831201</v>
      </c>
      <c r="ES133" s="431">
        <v>4.0965518319110696</v>
      </c>
      <c r="ET133" s="431">
        <v>3.0713109729950099</v>
      </c>
      <c r="EU133" s="431">
        <v>4.2739032781648501</v>
      </c>
      <c r="EV133" s="431">
        <v>4.4008064467123402</v>
      </c>
      <c r="EW133" s="431">
        <v>4.32368797639589</v>
      </c>
      <c r="EX133" s="426">
        <v>0.59273797273635798</v>
      </c>
    </row>
    <row r="134" spans="1:193" ht="13" customHeight="1">
      <c r="A134" s="413" t="s">
        <v>129</v>
      </c>
      <c r="B134" s="413">
        <v>10773</v>
      </c>
      <c r="C134" s="413">
        <v>607481</v>
      </c>
      <c r="D134" s="413">
        <v>16258</v>
      </c>
      <c r="E134" s="413" t="s">
        <v>555</v>
      </c>
      <c r="F134" s="413" t="s">
        <v>555</v>
      </c>
      <c r="G134" s="414"/>
      <c r="H134" s="415" t="s">
        <v>1109</v>
      </c>
      <c r="I134" s="416" t="s">
        <v>216</v>
      </c>
      <c r="J134" s="417">
        <v>31</v>
      </c>
      <c r="K134" s="418">
        <v>1</v>
      </c>
      <c r="M134" s="419" t="s">
        <v>46</v>
      </c>
      <c r="N134" s="420">
        <v>20</v>
      </c>
      <c r="O134" s="418" t="s">
        <v>46</v>
      </c>
      <c r="P134" s="418" t="s">
        <v>4581</v>
      </c>
      <c r="Z134" s="421"/>
      <c r="AS134" s="422"/>
      <c r="AT134" s="422"/>
      <c r="AU134" s="422"/>
      <c r="AV134" s="422"/>
      <c r="AW134" s="422"/>
      <c r="AX134" s="422"/>
      <c r="AY134" s="423"/>
      <c r="AZ134" s="422"/>
      <c r="BA134" s="422"/>
      <c r="BB134" s="422"/>
      <c r="BC134" s="422"/>
      <c r="BT134" s="427">
        <v>42</v>
      </c>
      <c r="BU134" s="421">
        <v>54.1</v>
      </c>
      <c r="BV134" s="428">
        <v>0</v>
      </c>
      <c r="BW134" s="427"/>
      <c r="BX134" s="427"/>
      <c r="BY134" s="427"/>
      <c r="BZ134" s="427"/>
      <c r="CA134" s="421"/>
      <c r="CB134" s="428"/>
      <c r="CC134" s="427"/>
      <c r="CD134" s="421"/>
      <c r="CE134" s="429"/>
      <c r="CF134" s="428"/>
      <c r="CG134" s="427"/>
      <c r="CH134" s="421"/>
      <c r="CI134" s="429"/>
      <c r="CJ134" s="428"/>
      <c r="CK134" s="427"/>
      <c r="CL134" s="421"/>
      <c r="CM134" s="429"/>
      <c r="CN134" s="428"/>
      <c r="CO134" s="427"/>
      <c r="CP134" s="421"/>
      <c r="CQ134" s="429"/>
      <c r="CR134" s="428"/>
      <c r="DH134" s="433">
        <v>0</v>
      </c>
      <c r="DI134" s="434"/>
      <c r="DJ134" s="421">
        <v>42</v>
      </c>
      <c r="DK134" s="421">
        <v>2</v>
      </c>
      <c r="DL134" s="421">
        <v>0</v>
      </c>
      <c r="DM134" s="421">
        <v>3</v>
      </c>
      <c r="DN134" s="421">
        <v>2</v>
      </c>
      <c r="DO134" s="421">
        <v>0</v>
      </c>
      <c r="DP134" s="421">
        <v>54.1</v>
      </c>
      <c r="DQ134" s="421">
        <v>4.0999999046325604</v>
      </c>
      <c r="DR134" s="421">
        <v>50</v>
      </c>
      <c r="DS134" s="421">
        <v>235</v>
      </c>
      <c r="DT134" s="421">
        <v>51</v>
      </c>
      <c r="DU134" s="421">
        <v>27</v>
      </c>
      <c r="DV134" s="421">
        <v>23</v>
      </c>
      <c r="DW134" s="421">
        <v>3</v>
      </c>
      <c r="DX134" s="421">
        <v>17</v>
      </c>
      <c r="DY134" s="421">
        <v>4</v>
      </c>
      <c r="DZ134" s="421">
        <v>11</v>
      </c>
      <c r="EA134" s="421">
        <v>1</v>
      </c>
      <c r="EB134" s="421">
        <v>0</v>
      </c>
      <c r="EC134" s="421">
        <v>51</v>
      </c>
      <c r="ED134" s="425">
        <v>8.4478551826295902</v>
      </c>
      <c r="EE134" s="425">
        <v>2.8159517275431898</v>
      </c>
      <c r="EF134" s="425">
        <v>0.49693265780174001</v>
      </c>
      <c r="EG134" s="425">
        <v>8.4478551826295902</v>
      </c>
      <c r="EH134" s="431">
        <v>1.2515341011303001</v>
      </c>
      <c r="EI134" s="425">
        <v>96.585691279680205</v>
      </c>
      <c r="EJ134" s="424">
        <v>0.24637681159420199</v>
      </c>
      <c r="EK134" s="424">
        <v>0.31372549019607798</v>
      </c>
      <c r="EL134" s="422">
        <v>0.53896103799999995</v>
      </c>
      <c r="EM134" s="422">
        <v>0.25974025899999997</v>
      </c>
      <c r="EN134" s="422">
        <v>0.201298701</v>
      </c>
      <c r="EO134" s="422">
        <v>3.2051280000000001E-2</v>
      </c>
      <c r="EP134" s="422">
        <v>0.39102564000000001</v>
      </c>
      <c r="EQ134" s="422">
        <v>9.0128760000000002E-2</v>
      </c>
      <c r="ER134" s="425">
        <v>-5.42119901494936E-2</v>
      </c>
      <c r="ES134" s="431">
        <v>3.80981704314667</v>
      </c>
      <c r="ET134" s="431">
        <v>4.1287322282968297</v>
      </c>
      <c r="EU134" s="431">
        <v>3.5224753920353602</v>
      </c>
      <c r="EV134" s="431">
        <v>3.6843636191472098</v>
      </c>
      <c r="EW134" s="431">
        <v>3.38917434782921</v>
      </c>
      <c r="EX134" s="426">
        <v>0.42487186193466098</v>
      </c>
    </row>
    <row r="135" spans="1:193" ht="13" customHeight="1">
      <c r="A135" s="413" t="s">
        <v>129</v>
      </c>
      <c r="B135" s="413">
        <v>10894</v>
      </c>
      <c r="C135" s="413">
        <v>656288</v>
      </c>
      <c r="D135" s="413">
        <v>19867</v>
      </c>
      <c r="E135" s="413" t="s">
        <v>345</v>
      </c>
      <c r="F135" s="413" t="s">
        <v>345</v>
      </c>
      <c r="G135" s="414"/>
      <c r="H135" s="415" t="s">
        <v>1129</v>
      </c>
      <c r="I135" s="416" t="s">
        <v>408</v>
      </c>
      <c r="J135" s="417">
        <v>29</v>
      </c>
      <c r="K135" s="418">
        <v>1</v>
      </c>
      <c r="M135" s="419" t="s">
        <v>837</v>
      </c>
      <c r="N135" s="420">
        <v>25</v>
      </c>
      <c r="P135" s="418" t="s">
        <v>4581</v>
      </c>
      <c r="Z135" s="421"/>
      <c r="AS135" s="422"/>
      <c r="AT135" s="422"/>
      <c r="AU135" s="422"/>
      <c r="AV135" s="422"/>
      <c r="AW135" s="422"/>
      <c r="AX135" s="422"/>
      <c r="AY135" s="423"/>
      <c r="AZ135" s="422"/>
      <c r="BA135" s="422"/>
      <c r="BB135" s="422"/>
      <c r="BC135" s="422"/>
      <c r="BT135" s="427">
        <v>16</v>
      </c>
      <c r="BU135" s="421">
        <v>76.099999999999994</v>
      </c>
      <c r="BV135" s="428">
        <v>2</v>
      </c>
      <c r="BW135" s="427"/>
      <c r="BX135" s="427"/>
      <c r="BY135" s="427"/>
      <c r="BZ135" s="427"/>
      <c r="CA135" s="421"/>
      <c r="CB135" s="428"/>
      <c r="CC135" s="427"/>
      <c r="CD135" s="421"/>
      <c r="CE135" s="429"/>
      <c r="CF135" s="428"/>
      <c r="CG135" s="427"/>
      <c r="CH135" s="421"/>
      <c r="CI135" s="429"/>
      <c r="CJ135" s="428"/>
      <c r="CK135" s="427"/>
      <c r="CL135" s="421"/>
      <c r="CM135" s="429"/>
      <c r="CN135" s="428"/>
      <c r="CO135" s="427"/>
      <c r="CP135" s="421"/>
      <c r="CQ135" s="429"/>
      <c r="CR135" s="428"/>
      <c r="DH135" s="433">
        <v>2</v>
      </c>
      <c r="DI135" s="434"/>
      <c r="DJ135" s="421">
        <v>16</v>
      </c>
      <c r="DK135" s="421">
        <v>16</v>
      </c>
      <c r="DL135" s="421">
        <v>0</v>
      </c>
      <c r="DM135" s="421">
        <v>7</v>
      </c>
      <c r="DN135" s="421">
        <v>3</v>
      </c>
      <c r="DO135" s="421">
        <v>0</v>
      </c>
      <c r="DP135" s="421">
        <v>76.099999999999994</v>
      </c>
      <c r="DQ135" s="421">
        <v>76.099998474121094</v>
      </c>
      <c r="DS135" s="421">
        <v>328</v>
      </c>
      <c r="DT135" s="421">
        <v>70</v>
      </c>
      <c r="DU135" s="421">
        <v>35</v>
      </c>
      <c r="DV135" s="421">
        <v>32</v>
      </c>
      <c r="DW135" s="421">
        <v>8</v>
      </c>
      <c r="DX135" s="421">
        <v>35</v>
      </c>
      <c r="DY135" s="421">
        <v>0</v>
      </c>
      <c r="DZ135" s="421">
        <v>0</v>
      </c>
      <c r="EA135" s="421">
        <v>3</v>
      </c>
      <c r="EB135" s="421">
        <v>0</v>
      </c>
      <c r="EC135" s="421">
        <v>70</v>
      </c>
      <c r="ED135" s="425">
        <v>8.2532756591047693</v>
      </c>
      <c r="EE135" s="425">
        <v>4.1266378295523802</v>
      </c>
      <c r="EF135" s="425">
        <v>0.94323150389768795</v>
      </c>
      <c r="EG135" s="425">
        <v>8.2532756591047693</v>
      </c>
      <c r="EH135" s="431">
        <v>1.3755459431841199</v>
      </c>
      <c r="EI135" s="425">
        <v>106.156161217988</v>
      </c>
      <c r="EJ135" s="424">
        <v>0.23890784982935101</v>
      </c>
      <c r="EK135" s="424">
        <v>0.28837209302325501</v>
      </c>
      <c r="EL135" s="422">
        <v>0.50909090899999998</v>
      </c>
      <c r="EM135" s="422">
        <v>0.17272727199999999</v>
      </c>
      <c r="EN135" s="422">
        <v>0.31818181800000001</v>
      </c>
      <c r="EO135" s="422">
        <v>9.4170400000000001E-2</v>
      </c>
      <c r="EP135" s="422">
        <v>0.4573991</v>
      </c>
      <c r="EQ135" s="422">
        <v>0.11094564</v>
      </c>
      <c r="ER135" s="425">
        <v>0.32177459303966699</v>
      </c>
      <c r="ES135" s="431">
        <v>3.77292601559075</v>
      </c>
      <c r="ET135" s="431">
        <v>4.6643170295194301</v>
      </c>
      <c r="EU135" s="431">
        <v>4.0399024049804</v>
      </c>
      <c r="EV135" s="431">
        <v>4.0913384052795401</v>
      </c>
      <c r="EW135" s="431">
        <v>4.4504248389189298</v>
      </c>
      <c r="EX135" s="426">
        <v>0.94679886102676303</v>
      </c>
    </row>
    <row r="136" spans="1:193" ht="13" customHeight="1">
      <c r="A136" s="413" t="s">
        <v>129</v>
      </c>
      <c r="B136" s="413">
        <v>13003</v>
      </c>
      <c r="C136" s="413">
        <v>686563</v>
      </c>
      <c r="D136" s="413">
        <v>31730</v>
      </c>
      <c r="E136" s="413" t="s">
        <v>164</v>
      </c>
      <c r="F136" s="413" t="s">
        <v>164</v>
      </c>
      <c r="G136" s="414"/>
      <c r="H136" s="411" t="s">
        <v>4065</v>
      </c>
      <c r="I136" s="411" t="s">
        <v>616</v>
      </c>
      <c r="J136" s="413">
        <v>24</v>
      </c>
      <c r="K136" s="418">
        <v>1</v>
      </c>
      <c r="M136" s="419" t="s">
        <v>837</v>
      </c>
      <c r="N136" s="420">
        <v>25</v>
      </c>
      <c r="O136" s="418" t="s">
        <v>46</v>
      </c>
      <c r="P136" s="418" t="s">
        <v>4577</v>
      </c>
      <c r="S136" s="418" t="s">
        <v>4579</v>
      </c>
      <c r="Z136" s="421"/>
      <c r="AS136" s="422"/>
      <c r="AT136" s="422"/>
      <c r="AU136" s="422"/>
      <c r="AV136" s="422"/>
      <c r="AW136" s="422"/>
      <c r="AX136" s="422"/>
      <c r="AY136" s="423"/>
      <c r="AZ136" s="422"/>
      <c r="BA136" s="422"/>
      <c r="BB136" s="422"/>
      <c r="BC136" s="422"/>
      <c r="BT136" s="427">
        <v>22</v>
      </c>
      <c r="BU136" s="421">
        <v>103.2</v>
      </c>
      <c r="BV136" s="428">
        <v>-1</v>
      </c>
      <c r="BW136" s="427"/>
      <c r="BX136" s="427"/>
      <c r="BY136" s="427"/>
      <c r="BZ136" s="427"/>
      <c r="CA136" s="421"/>
      <c r="CB136" s="428"/>
      <c r="CC136" s="427"/>
      <c r="CD136" s="421"/>
      <c r="CE136" s="429"/>
      <c r="CF136" s="428"/>
      <c r="CG136" s="427"/>
      <c r="CH136" s="421"/>
      <c r="CI136" s="429"/>
      <c r="CJ136" s="428"/>
      <c r="CK136" s="427"/>
      <c r="CL136" s="421"/>
      <c r="CM136" s="429"/>
      <c r="CN136" s="428"/>
      <c r="CO136" s="427"/>
      <c r="CP136" s="421"/>
      <c r="CQ136" s="429"/>
      <c r="CR136" s="428"/>
      <c r="DH136" s="433">
        <v>-1</v>
      </c>
      <c r="DI136" s="434"/>
      <c r="DJ136" s="421">
        <v>22</v>
      </c>
      <c r="DK136" s="421">
        <v>17</v>
      </c>
      <c r="DL136" s="421">
        <v>0</v>
      </c>
      <c r="DM136" s="421">
        <v>4</v>
      </c>
      <c r="DN136" s="421">
        <v>10</v>
      </c>
      <c r="DO136" s="421">
        <v>0</v>
      </c>
      <c r="DP136" s="421">
        <v>103.2</v>
      </c>
      <c r="DQ136" s="421">
        <v>82.099998474121094</v>
      </c>
      <c r="DR136" s="421">
        <v>21.100000381469702</v>
      </c>
      <c r="DS136" s="421">
        <v>466</v>
      </c>
      <c r="DT136" s="421">
        <v>116</v>
      </c>
      <c r="DU136" s="421">
        <v>69</v>
      </c>
      <c r="DV136" s="421">
        <v>67</v>
      </c>
      <c r="DW136" s="421">
        <v>19</v>
      </c>
      <c r="DX136" s="421">
        <v>38</v>
      </c>
      <c r="DY136" s="421">
        <v>1</v>
      </c>
      <c r="DZ136" s="421">
        <v>6</v>
      </c>
      <c r="EA136" s="421">
        <v>2</v>
      </c>
      <c r="EB136" s="421">
        <v>1</v>
      </c>
      <c r="EC136" s="421">
        <v>86</v>
      </c>
      <c r="ED136" s="425">
        <v>7.4662384000231299</v>
      </c>
      <c r="EE136" s="425">
        <v>3.2990355721032398</v>
      </c>
      <c r="EF136" s="425">
        <v>1.6495177860516199</v>
      </c>
      <c r="EG136" s="425">
        <v>10.070740167473</v>
      </c>
      <c r="EH136" s="431">
        <v>1.4855306377307</v>
      </c>
      <c r="EI136" s="425">
        <v>115.873820872506</v>
      </c>
      <c r="EJ136" s="424">
        <v>0.27488151658767701</v>
      </c>
      <c r="EK136" s="424">
        <v>0.305993690851735</v>
      </c>
      <c r="EL136" s="422">
        <v>0.37425149699999999</v>
      </c>
      <c r="EM136" s="422">
        <v>0.188622754</v>
      </c>
      <c r="EN136" s="422">
        <v>0.43712574799999998</v>
      </c>
      <c r="EO136" s="422">
        <v>0.10714286000000001</v>
      </c>
      <c r="EP136" s="422">
        <v>0.45238095</v>
      </c>
      <c r="EQ136" s="422">
        <v>9.1922009999999998E-2</v>
      </c>
      <c r="ER136" s="425">
        <v>0.31763045922280803</v>
      </c>
      <c r="ES136" s="431">
        <v>5.8167206139715102</v>
      </c>
      <c r="ET136" s="431">
        <v>5.3714429578972096</v>
      </c>
      <c r="EU136" s="431">
        <v>5.1327569021233899</v>
      </c>
      <c r="EV136" s="431">
        <v>4.9215355349852397</v>
      </c>
      <c r="EW136" s="431">
        <v>4.6378351670982498</v>
      </c>
      <c r="EX136" s="426">
        <v>0.38714108616113602</v>
      </c>
    </row>
    <row r="137" spans="1:193" ht="13" customHeight="1">
      <c r="A137" s="413" t="s">
        <v>129</v>
      </c>
      <c r="B137" s="413">
        <v>11704</v>
      </c>
      <c r="C137" s="413">
        <v>664076</v>
      </c>
      <c r="D137" s="413">
        <v>17897</v>
      </c>
      <c r="E137" s="413" t="s">
        <v>2176</v>
      </c>
      <c r="F137" s="413" t="s">
        <v>2176</v>
      </c>
      <c r="G137" s="414"/>
      <c r="H137" s="411" t="s">
        <v>1661</v>
      </c>
      <c r="I137" s="411" t="s">
        <v>307</v>
      </c>
      <c r="J137" s="418">
        <v>31</v>
      </c>
      <c r="K137" s="418">
        <v>1</v>
      </c>
      <c r="M137" s="419" t="s">
        <v>46</v>
      </c>
      <c r="O137" s="418" t="s">
        <v>838</v>
      </c>
      <c r="P137" s="418" t="s">
        <v>2543</v>
      </c>
      <c r="Z137" s="421"/>
      <c r="AS137" s="422"/>
      <c r="AT137" s="422"/>
      <c r="AU137" s="422"/>
      <c r="AV137" s="422"/>
      <c r="AW137" s="422"/>
      <c r="AX137" s="422"/>
      <c r="AY137" s="423"/>
      <c r="AZ137" s="422"/>
      <c r="BA137" s="422"/>
      <c r="BB137" s="422"/>
      <c r="BC137" s="422"/>
      <c r="BT137" s="427">
        <v>67</v>
      </c>
      <c r="BU137" s="421">
        <v>61.1</v>
      </c>
      <c r="BV137" s="428">
        <v>1</v>
      </c>
      <c r="BW137" s="427"/>
      <c r="BX137" s="427"/>
      <c r="BY137" s="427"/>
      <c r="BZ137" s="427"/>
      <c r="CA137" s="421"/>
      <c r="CB137" s="428"/>
      <c r="CC137" s="427"/>
      <c r="CD137" s="421"/>
      <c r="CE137" s="429"/>
      <c r="CF137" s="428"/>
      <c r="CG137" s="427"/>
      <c r="CH137" s="421"/>
      <c r="CI137" s="429"/>
      <c r="CJ137" s="428"/>
      <c r="CK137" s="427"/>
      <c r="CL137" s="421"/>
      <c r="CM137" s="429"/>
      <c r="CN137" s="428"/>
      <c r="CO137" s="427"/>
      <c r="CP137" s="421"/>
      <c r="CQ137" s="429"/>
      <c r="CR137" s="428"/>
      <c r="DH137" s="433">
        <v>1</v>
      </c>
      <c r="DI137" s="434"/>
      <c r="DJ137" s="421">
        <v>67</v>
      </c>
      <c r="DK137" s="421">
        <v>0</v>
      </c>
      <c r="DL137" s="421">
        <v>0</v>
      </c>
      <c r="DM137" s="421">
        <v>2</v>
      </c>
      <c r="DN137" s="421">
        <v>6</v>
      </c>
      <c r="DO137" s="421">
        <v>2</v>
      </c>
      <c r="DP137" s="421">
        <v>61.1</v>
      </c>
      <c r="DR137" s="421">
        <v>61.099998474121001</v>
      </c>
      <c r="DS137" s="421">
        <v>243</v>
      </c>
      <c r="DT137" s="421">
        <v>40</v>
      </c>
      <c r="DU137" s="421">
        <v>17</v>
      </c>
      <c r="DV137" s="421">
        <v>16</v>
      </c>
      <c r="DW137" s="421">
        <v>9</v>
      </c>
      <c r="DX137" s="421">
        <v>18</v>
      </c>
      <c r="DY137" s="421">
        <v>0</v>
      </c>
      <c r="DZ137" s="421">
        <v>7</v>
      </c>
      <c r="EA137" s="421">
        <v>1</v>
      </c>
      <c r="EB137" s="421">
        <v>0</v>
      </c>
      <c r="EC137" s="421">
        <v>82</v>
      </c>
      <c r="ED137" s="425">
        <v>12.0326111902591</v>
      </c>
      <c r="EE137" s="425">
        <v>2.6413048954227398</v>
      </c>
      <c r="EF137" s="425">
        <v>1.3206524477113699</v>
      </c>
      <c r="EG137" s="425">
        <v>5.8695664342727696</v>
      </c>
      <c r="EH137" s="431">
        <v>0.94565236996616897</v>
      </c>
      <c r="EI137" s="425">
        <v>73.762432454782797</v>
      </c>
      <c r="EJ137" s="424">
        <v>0.18348623853210999</v>
      </c>
      <c r="EK137" s="424">
        <v>0.244094488188976</v>
      </c>
      <c r="EL137" s="422">
        <v>0.44360902200000002</v>
      </c>
      <c r="EM137" s="422">
        <v>0.195488721</v>
      </c>
      <c r="EN137" s="422">
        <v>0.36090225500000001</v>
      </c>
      <c r="EO137" s="422">
        <v>5.8823529999999999E-2</v>
      </c>
      <c r="EP137" s="422">
        <v>0.41176470999999998</v>
      </c>
      <c r="EQ137" s="422">
        <v>0.16247139999999999</v>
      </c>
      <c r="ER137" s="425">
        <v>-0.42429203791878101</v>
      </c>
      <c r="ES137" s="431">
        <v>2.3478265737091002</v>
      </c>
      <c r="ET137" s="431">
        <v>3.1373205844690699</v>
      </c>
      <c r="EU137" s="431">
        <v>3.5924940475218801</v>
      </c>
      <c r="EV137" s="431">
        <v>2.8915144361707901</v>
      </c>
      <c r="EW137" s="431">
        <v>2.4962382144281299</v>
      </c>
      <c r="EX137" s="426">
        <v>0.72216367721557595</v>
      </c>
    </row>
    <row r="138" spans="1:193" ht="13" customHeight="1">
      <c r="A138" s="413" t="s">
        <v>129</v>
      </c>
      <c r="B138" s="413">
        <v>9168</v>
      </c>
      <c r="C138" s="413">
        <v>571578</v>
      </c>
      <c r="D138" s="413">
        <v>9323</v>
      </c>
      <c r="E138" s="413" t="s">
        <v>14</v>
      </c>
      <c r="F138" s="413" t="s">
        <v>14</v>
      </c>
      <c r="G138" s="414"/>
      <c r="H138" s="415" t="s">
        <v>41</v>
      </c>
      <c r="I138" s="416" t="s">
        <v>645</v>
      </c>
      <c r="J138" s="417">
        <v>35</v>
      </c>
      <c r="K138" s="418">
        <v>1</v>
      </c>
      <c r="M138" s="419" t="s">
        <v>46</v>
      </c>
      <c r="N138" s="420">
        <v>25</v>
      </c>
      <c r="O138" s="418" t="s">
        <v>46</v>
      </c>
      <c r="P138" s="418" t="s">
        <v>2543</v>
      </c>
      <c r="Z138" s="421"/>
      <c r="AS138" s="422"/>
      <c r="AT138" s="422"/>
      <c r="AU138" s="422"/>
      <c r="AV138" s="422"/>
      <c r="AW138" s="422"/>
      <c r="AX138" s="422"/>
      <c r="AY138" s="423"/>
      <c r="AZ138" s="422"/>
      <c r="BA138" s="422"/>
      <c r="BB138" s="422"/>
      <c r="BC138" s="422"/>
      <c r="BT138" s="427">
        <v>31</v>
      </c>
      <c r="BU138" s="421">
        <v>155.1</v>
      </c>
      <c r="BV138" s="428">
        <v>-1</v>
      </c>
      <c r="BW138" s="427"/>
      <c r="BX138" s="427"/>
      <c r="BY138" s="427"/>
      <c r="BZ138" s="427"/>
      <c r="CA138" s="421"/>
      <c r="CB138" s="428"/>
      <c r="CC138" s="427"/>
      <c r="CD138" s="421"/>
      <c r="CE138" s="429"/>
      <c r="CF138" s="428"/>
      <c r="CG138" s="427"/>
      <c r="CH138" s="421"/>
      <c r="CI138" s="429"/>
      <c r="CJ138" s="428"/>
      <c r="CK138" s="427"/>
      <c r="CL138" s="421"/>
      <c r="CM138" s="429"/>
      <c r="CN138" s="428"/>
      <c r="CO138" s="427"/>
      <c r="CP138" s="421"/>
      <c r="CQ138" s="429"/>
      <c r="CR138" s="428"/>
      <c r="DH138" s="433">
        <v>-1</v>
      </c>
      <c r="DI138" s="434"/>
      <c r="DJ138" s="421">
        <v>31</v>
      </c>
      <c r="DK138" s="421">
        <v>30</v>
      </c>
      <c r="DL138" s="421">
        <v>1</v>
      </c>
      <c r="DM138" s="421">
        <v>7</v>
      </c>
      <c r="DN138" s="421">
        <v>11</v>
      </c>
      <c r="DO138" s="421">
        <v>0</v>
      </c>
      <c r="DP138" s="421">
        <v>155.1</v>
      </c>
      <c r="DQ138" s="421">
        <v>154.100006103515</v>
      </c>
      <c r="DR138" s="421">
        <v>1</v>
      </c>
      <c r="DS138" s="421">
        <v>663</v>
      </c>
      <c r="DT138" s="421">
        <v>161</v>
      </c>
      <c r="DU138" s="421">
        <v>79</v>
      </c>
      <c r="DV138" s="421">
        <v>76</v>
      </c>
      <c r="DW138" s="421">
        <v>21</v>
      </c>
      <c r="DX138" s="421">
        <v>51</v>
      </c>
      <c r="DY138" s="421">
        <v>1</v>
      </c>
      <c r="DZ138" s="421">
        <v>3</v>
      </c>
      <c r="EA138" s="421">
        <v>6</v>
      </c>
      <c r="EB138" s="421">
        <v>0</v>
      </c>
      <c r="EC138" s="421">
        <v>131</v>
      </c>
      <c r="ED138" s="425">
        <v>7.5901290038973697</v>
      </c>
      <c r="EE138" s="425">
        <v>2.95493571907455</v>
      </c>
      <c r="EF138" s="425">
        <v>1.2167382372659901</v>
      </c>
      <c r="EG138" s="425">
        <v>9.3283264857059294</v>
      </c>
      <c r="EH138" s="431">
        <v>1.3648069116422701</v>
      </c>
      <c r="EI138" s="425">
        <v>106.457172668467</v>
      </c>
      <c r="EJ138" s="424">
        <v>0.26436781609195398</v>
      </c>
      <c r="EK138" s="424">
        <v>0.30634573304157497</v>
      </c>
      <c r="EL138" s="422">
        <v>0.39614560999999998</v>
      </c>
      <c r="EM138" s="422">
        <v>0.23340470999999999</v>
      </c>
      <c r="EN138" s="422">
        <v>0.370449678</v>
      </c>
      <c r="EO138" s="422">
        <v>8.3682010000000001E-2</v>
      </c>
      <c r="EP138" s="422">
        <v>0.40376569000000001</v>
      </c>
      <c r="EQ138" s="422">
        <v>0.11548861000000001</v>
      </c>
      <c r="ER138" s="425">
        <v>-0.40668862813710199</v>
      </c>
      <c r="ES138" s="431">
        <v>4.40343362058168</v>
      </c>
      <c r="ET138" s="431">
        <v>4.71724849428269</v>
      </c>
      <c r="EU138" s="431">
        <v>4.2497061557928202</v>
      </c>
      <c r="EV138" s="431">
        <v>4.2093548328305896</v>
      </c>
      <c r="EW138" s="431">
        <v>4.4230256094448297</v>
      </c>
      <c r="EX138" s="426">
        <v>1.8694455698132499</v>
      </c>
    </row>
    <row r="139" spans="1:193" ht="13" customHeight="1">
      <c r="A139" s="413" t="s">
        <v>129</v>
      </c>
      <c r="C139" s="413">
        <v>676710</v>
      </c>
      <c r="D139" s="413">
        <v>20531</v>
      </c>
      <c r="E139" s="413" t="s">
        <v>609</v>
      </c>
      <c r="F139" s="413" t="s">
        <v>609</v>
      </c>
      <c r="G139" s="414"/>
      <c r="H139" s="411" t="s">
        <v>240</v>
      </c>
      <c r="I139" s="411" t="s">
        <v>2451</v>
      </c>
      <c r="J139" s="418">
        <v>29</v>
      </c>
      <c r="K139" s="418">
        <v>1</v>
      </c>
      <c r="M139" s="419" t="s">
        <v>837</v>
      </c>
      <c r="Z139" s="421"/>
      <c r="AS139" s="422"/>
      <c r="AT139" s="422"/>
      <c r="AU139" s="422"/>
      <c r="AV139" s="422"/>
      <c r="AW139" s="422"/>
      <c r="AX139" s="422"/>
      <c r="AY139" s="423"/>
      <c r="AZ139" s="422"/>
      <c r="BA139" s="422"/>
      <c r="BB139" s="422"/>
      <c r="BC139" s="422"/>
      <c r="BT139" s="427"/>
      <c r="BU139" s="421"/>
      <c r="BV139" s="428"/>
      <c r="BW139" s="427"/>
      <c r="BX139" s="427"/>
      <c r="BY139" s="427"/>
      <c r="BZ139" s="427"/>
      <c r="CA139" s="421"/>
      <c r="CB139" s="428"/>
      <c r="CC139" s="427"/>
      <c r="CD139" s="421"/>
      <c r="CE139" s="429"/>
      <c r="CF139" s="428"/>
      <c r="CG139" s="427"/>
      <c r="CH139" s="421"/>
      <c r="CI139" s="429"/>
      <c r="CJ139" s="428"/>
      <c r="CK139" s="427"/>
      <c r="CL139" s="421"/>
      <c r="CM139" s="429"/>
      <c r="CN139" s="428"/>
      <c r="CO139" s="427"/>
      <c r="CP139" s="421"/>
      <c r="CQ139" s="429"/>
      <c r="CR139" s="428"/>
      <c r="DH139" s="433"/>
      <c r="DI139" s="434"/>
      <c r="EL139" s="422"/>
      <c r="EM139" s="422"/>
      <c r="EN139" s="422"/>
      <c r="EO139" s="422"/>
      <c r="EP139" s="422"/>
      <c r="EQ139" s="422"/>
    </row>
    <row r="140" spans="1:193" ht="13" customHeight="1">
      <c r="A140" s="413" t="s">
        <v>129</v>
      </c>
      <c r="B140" s="413">
        <v>11626</v>
      </c>
      <c r="C140" s="413">
        <v>656464</v>
      </c>
      <c r="D140" s="413">
        <v>19876</v>
      </c>
      <c r="E140" s="413" t="s">
        <v>45</v>
      </c>
      <c r="F140" s="413" t="s">
        <v>45</v>
      </c>
      <c r="G140" s="414"/>
      <c r="H140" s="415" t="s">
        <v>1303</v>
      </c>
      <c r="I140" s="416" t="s">
        <v>105</v>
      </c>
      <c r="J140" s="417">
        <v>31</v>
      </c>
      <c r="K140" s="418">
        <v>1</v>
      </c>
      <c r="M140" s="419" t="s">
        <v>837</v>
      </c>
      <c r="O140" s="418" t="s">
        <v>838</v>
      </c>
      <c r="P140" s="418" t="s">
        <v>4581</v>
      </c>
      <c r="Z140" s="421"/>
      <c r="AS140" s="422"/>
      <c r="AT140" s="422"/>
      <c r="AU140" s="422"/>
      <c r="AV140" s="422"/>
      <c r="AW140" s="422"/>
      <c r="AX140" s="422"/>
      <c r="AY140" s="423"/>
      <c r="AZ140" s="422"/>
      <c r="BA140" s="422"/>
      <c r="BB140" s="422"/>
      <c r="BC140" s="422"/>
      <c r="BT140" s="427">
        <v>29</v>
      </c>
      <c r="BU140" s="421">
        <v>25.2</v>
      </c>
      <c r="BV140" s="428">
        <v>-2</v>
      </c>
      <c r="BW140" s="427"/>
      <c r="BX140" s="427"/>
      <c r="BY140" s="427"/>
      <c r="BZ140" s="427"/>
      <c r="CA140" s="421"/>
      <c r="CB140" s="428"/>
      <c r="CC140" s="427"/>
      <c r="CD140" s="421"/>
      <c r="CE140" s="429"/>
      <c r="CF140" s="428"/>
      <c r="CG140" s="427"/>
      <c r="CH140" s="421"/>
      <c r="CI140" s="429"/>
      <c r="CJ140" s="428"/>
      <c r="CK140" s="427"/>
      <c r="CL140" s="421"/>
      <c r="CM140" s="429"/>
      <c r="CN140" s="428"/>
      <c r="CO140" s="427"/>
      <c r="CP140" s="421"/>
      <c r="CQ140" s="429"/>
      <c r="CR140" s="428"/>
      <c r="DH140" s="433">
        <v>-2</v>
      </c>
      <c r="DI140" s="434"/>
      <c r="DJ140" s="421">
        <v>29</v>
      </c>
      <c r="DK140" s="421">
        <v>0</v>
      </c>
      <c r="DL140" s="421">
        <v>0</v>
      </c>
      <c r="DM140" s="421">
        <v>1</v>
      </c>
      <c r="DN140" s="421">
        <v>4</v>
      </c>
      <c r="DO140" s="421">
        <v>3</v>
      </c>
      <c r="DP140" s="421">
        <v>25.2</v>
      </c>
      <c r="DR140" s="421">
        <v>25.2000007629394</v>
      </c>
      <c r="DS140" s="421">
        <v>121</v>
      </c>
      <c r="DT140" s="421">
        <v>29</v>
      </c>
      <c r="DU140" s="421">
        <v>22</v>
      </c>
      <c r="DV140" s="421">
        <v>21</v>
      </c>
      <c r="DW140" s="421">
        <v>2</v>
      </c>
      <c r="DX140" s="421">
        <v>13</v>
      </c>
      <c r="DY140" s="421">
        <v>0</v>
      </c>
      <c r="DZ140" s="421">
        <v>2</v>
      </c>
      <c r="EA140" s="421">
        <v>1</v>
      </c>
      <c r="EB140" s="421">
        <v>0</v>
      </c>
      <c r="EC140" s="421">
        <v>29</v>
      </c>
      <c r="ED140" s="425">
        <v>10.16883217639</v>
      </c>
      <c r="EE140" s="425">
        <v>4.5584420101058702</v>
      </c>
      <c r="EF140" s="425">
        <v>0.70129877078551905</v>
      </c>
      <c r="EG140" s="425">
        <v>10.16883217639</v>
      </c>
      <c r="EH140" s="431">
        <v>1.6363637984995401</v>
      </c>
      <c r="EI140" s="425">
        <v>126.284476404104</v>
      </c>
      <c r="EJ140" s="424">
        <v>0.27358490566037702</v>
      </c>
      <c r="EK140" s="424">
        <v>0.36</v>
      </c>
      <c r="EL140" s="422">
        <v>0.45945945900000001</v>
      </c>
      <c r="EM140" s="422">
        <v>0.121621621</v>
      </c>
      <c r="EN140" s="422">
        <v>0.41891891799999997</v>
      </c>
      <c r="EO140" s="422">
        <v>0.10389610000000001</v>
      </c>
      <c r="EP140" s="422">
        <v>0.45454545000000002</v>
      </c>
      <c r="EQ140" s="422">
        <v>0.12627290999999999</v>
      </c>
      <c r="ER140" s="425">
        <v>0.114062337807579</v>
      </c>
      <c r="ES140" s="431">
        <v>7.3636370932479496</v>
      </c>
      <c r="ET140" s="431">
        <v>4.4756491188105203</v>
      </c>
      <c r="EU140" s="431">
        <v>3.6424657704235401</v>
      </c>
      <c r="EV140" s="431">
        <v>4.4916577176054897</v>
      </c>
      <c r="EW140" s="431">
        <v>3.9388620616880101</v>
      </c>
      <c r="EX140" s="426">
        <v>0.19307197630405401</v>
      </c>
    </row>
    <row r="141" spans="1:193" ht="13" customHeight="1">
      <c r="A141" s="413" t="s">
        <v>129</v>
      </c>
      <c r="B141" s="413">
        <v>10940</v>
      </c>
      <c r="C141" s="413">
        <v>669022</v>
      </c>
      <c r="D141" s="413">
        <v>22201</v>
      </c>
      <c r="E141" s="413" t="s">
        <v>2169</v>
      </c>
      <c r="F141" s="413" t="s">
        <v>2169</v>
      </c>
      <c r="G141" s="414"/>
      <c r="H141" s="411" t="s">
        <v>865</v>
      </c>
      <c r="I141" s="411" t="s">
        <v>2991</v>
      </c>
      <c r="J141" s="413">
        <v>26</v>
      </c>
      <c r="K141" s="418">
        <v>1</v>
      </c>
      <c r="M141" s="419" t="s">
        <v>46</v>
      </c>
      <c r="N141" s="420">
        <v>25</v>
      </c>
      <c r="P141" s="418" t="s">
        <v>4577</v>
      </c>
      <c r="Z141" s="421"/>
      <c r="AS141" s="422"/>
      <c r="AT141" s="422"/>
      <c r="AU141" s="422"/>
      <c r="AV141" s="422"/>
      <c r="AW141" s="422"/>
      <c r="AX141" s="422"/>
      <c r="AY141" s="423"/>
      <c r="AZ141" s="422"/>
      <c r="BA141" s="422"/>
      <c r="BB141" s="422"/>
      <c r="BC141" s="422"/>
      <c r="BT141" s="427">
        <v>30</v>
      </c>
      <c r="BU141" s="421">
        <v>159.19999999999999</v>
      </c>
      <c r="BV141" s="428">
        <v>1</v>
      </c>
      <c r="BW141" s="427"/>
      <c r="BX141" s="427"/>
      <c r="BY141" s="427"/>
      <c r="BZ141" s="427"/>
      <c r="CA141" s="421"/>
      <c r="CB141" s="428"/>
      <c r="CC141" s="427"/>
      <c r="CD141" s="421"/>
      <c r="CE141" s="429"/>
      <c r="CF141" s="428"/>
      <c r="CG141" s="427"/>
      <c r="CH141" s="421"/>
      <c r="CI141" s="429"/>
      <c r="CJ141" s="428"/>
      <c r="CK141" s="427"/>
      <c r="CL141" s="421"/>
      <c r="CM141" s="429"/>
      <c r="CN141" s="428"/>
      <c r="CO141" s="427"/>
      <c r="CP141" s="421"/>
      <c r="CQ141" s="429"/>
      <c r="CR141" s="428"/>
      <c r="DH141" s="433">
        <v>1</v>
      </c>
      <c r="DI141" s="434"/>
      <c r="DJ141" s="421">
        <v>30</v>
      </c>
      <c r="DK141" s="421">
        <v>30</v>
      </c>
      <c r="DL141" s="421">
        <v>0</v>
      </c>
      <c r="DM141" s="421">
        <v>5</v>
      </c>
      <c r="DN141" s="421">
        <v>15</v>
      </c>
      <c r="DO141" s="421">
        <v>0</v>
      </c>
      <c r="DP141" s="421">
        <v>159.19999999999999</v>
      </c>
      <c r="DQ141" s="421">
        <v>159.19999694824199</v>
      </c>
      <c r="DS141" s="421">
        <v>680</v>
      </c>
      <c r="DT141" s="421">
        <v>152</v>
      </c>
      <c r="DU141" s="421">
        <v>75</v>
      </c>
      <c r="DV141" s="421">
        <v>74</v>
      </c>
      <c r="DW141" s="421">
        <v>20</v>
      </c>
      <c r="DX141" s="421">
        <v>64</v>
      </c>
      <c r="DY141" s="421">
        <v>0</v>
      </c>
      <c r="DZ141" s="421">
        <v>5</v>
      </c>
      <c r="EA141" s="421">
        <v>12</v>
      </c>
      <c r="EB141" s="421">
        <v>0</v>
      </c>
      <c r="EC141" s="421">
        <v>185</v>
      </c>
      <c r="ED141" s="425">
        <v>10.427975612184801</v>
      </c>
      <c r="EE141" s="425">
        <v>3.60751588745855</v>
      </c>
      <c r="EF141" s="425">
        <v>1.1273487148307899</v>
      </c>
      <c r="EG141" s="425">
        <v>8.5678502327140595</v>
      </c>
      <c r="EH141" s="431">
        <v>1.35281845779695</v>
      </c>
      <c r="EI141" s="425">
        <v>104.402193918826</v>
      </c>
      <c r="EJ141" s="424">
        <v>0.248772504091653</v>
      </c>
      <c r="EK141" s="424">
        <v>0.32512315270935899</v>
      </c>
      <c r="EL141" s="422">
        <v>0.37203791400000003</v>
      </c>
      <c r="EM141" s="422">
        <v>0.220379146</v>
      </c>
      <c r="EN141" s="422">
        <v>0.40758293800000001</v>
      </c>
      <c r="EO141" s="422">
        <v>0.1056338</v>
      </c>
      <c r="EP141" s="422">
        <v>0.44131455000000003</v>
      </c>
      <c r="EQ141" s="422">
        <v>0.1330259</v>
      </c>
      <c r="ER141" s="425">
        <v>0.296795101886216</v>
      </c>
      <c r="ES141" s="431">
        <v>4.1711902448739497</v>
      </c>
      <c r="ET141" s="431">
        <v>4.2762169381122597</v>
      </c>
      <c r="EU141" s="431">
        <v>3.7434879100706002</v>
      </c>
      <c r="EV141" s="431">
        <v>3.7759949519504299</v>
      </c>
      <c r="EW141" s="431">
        <v>3.8012669775731802</v>
      </c>
      <c r="EX141" s="426">
        <v>2.8896796703338601</v>
      </c>
    </row>
    <row r="142" spans="1:193" ht="13" customHeight="1">
      <c r="A142" s="413" t="s">
        <v>129</v>
      </c>
      <c r="B142" s="413">
        <v>12840</v>
      </c>
      <c r="C142" s="413">
        <v>678226</v>
      </c>
      <c r="D142" s="413">
        <v>20271</v>
      </c>
      <c r="E142" s="413" t="s">
        <v>555</v>
      </c>
      <c r="F142" s="413" t="s">
        <v>555</v>
      </c>
      <c r="G142" s="414"/>
      <c r="H142" s="411" t="s">
        <v>584</v>
      </c>
      <c r="I142" s="411" t="s">
        <v>3394</v>
      </c>
      <c r="J142" s="413">
        <v>28</v>
      </c>
      <c r="K142" s="418">
        <v>1</v>
      </c>
      <c r="M142" s="419" t="s">
        <v>837</v>
      </c>
      <c r="O142" s="418" t="s">
        <v>838</v>
      </c>
      <c r="P142" s="418" t="s">
        <v>4582</v>
      </c>
      <c r="Z142" s="421"/>
      <c r="AS142" s="422"/>
      <c r="AT142" s="422"/>
      <c r="AU142" s="422"/>
      <c r="AV142" s="422"/>
      <c r="AW142" s="422"/>
      <c r="AX142" s="422"/>
      <c r="AY142" s="423"/>
      <c r="AZ142" s="422"/>
      <c r="BA142" s="422"/>
      <c r="BB142" s="422"/>
      <c r="BC142" s="422"/>
      <c r="BT142" s="427">
        <v>39</v>
      </c>
      <c r="BU142" s="421">
        <v>37</v>
      </c>
      <c r="BV142" s="428">
        <v>-1</v>
      </c>
      <c r="BW142" s="427"/>
      <c r="BX142" s="427"/>
      <c r="BY142" s="427"/>
      <c r="BZ142" s="427"/>
      <c r="CA142" s="421"/>
      <c r="CB142" s="428"/>
      <c r="CC142" s="427"/>
      <c r="CD142" s="421"/>
      <c r="CE142" s="429"/>
      <c r="CF142" s="428"/>
      <c r="CG142" s="427"/>
      <c r="CH142" s="421"/>
      <c r="CI142" s="429"/>
      <c r="CJ142" s="428"/>
      <c r="CK142" s="427"/>
      <c r="CL142" s="421"/>
      <c r="CM142" s="429"/>
      <c r="CN142" s="428"/>
      <c r="CO142" s="427"/>
      <c r="CP142" s="421"/>
      <c r="CQ142" s="429"/>
      <c r="CR142" s="428"/>
      <c r="DH142" s="433">
        <v>-1</v>
      </c>
      <c r="DI142" s="434"/>
      <c r="DJ142" s="421">
        <v>39</v>
      </c>
      <c r="DK142" s="421">
        <v>0</v>
      </c>
      <c r="DL142" s="421">
        <v>0</v>
      </c>
      <c r="DM142" s="421">
        <v>4</v>
      </c>
      <c r="DN142" s="421">
        <v>3</v>
      </c>
      <c r="DO142" s="421">
        <v>0</v>
      </c>
      <c r="DP142" s="421">
        <v>37</v>
      </c>
      <c r="DR142" s="421">
        <v>37</v>
      </c>
      <c r="DS142" s="421">
        <v>164</v>
      </c>
      <c r="DT142" s="421">
        <v>27</v>
      </c>
      <c r="DU142" s="421">
        <v>16</v>
      </c>
      <c r="DV142" s="421">
        <v>14</v>
      </c>
      <c r="DW142" s="421">
        <v>3</v>
      </c>
      <c r="DX142" s="421">
        <v>30</v>
      </c>
      <c r="DY142" s="421">
        <v>1</v>
      </c>
      <c r="DZ142" s="421">
        <v>2</v>
      </c>
      <c r="EA142" s="421">
        <v>2</v>
      </c>
      <c r="EB142" s="421">
        <v>0</v>
      </c>
      <c r="EC142" s="421">
        <v>33</v>
      </c>
      <c r="ED142" s="425">
        <v>8.0270286821991501</v>
      </c>
      <c r="EE142" s="425">
        <v>7.2972988019992302</v>
      </c>
      <c r="EF142" s="425">
        <v>0.72972988019992302</v>
      </c>
      <c r="EG142" s="425">
        <v>6.5675689217992996</v>
      </c>
      <c r="EH142" s="431">
        <v>1.5405408581998301</v>
      </c>
      <c r="EI142" s="425">
        <v>118.889452232617</v>
      </c>
      <c r="EJ142" s="424">
        <v>0.204545454545454</v>
      </c>
      <c r="EK142" s="424">
        <v>0.25</v>
      </c>
      <c r="EL142" s="422">
        <v>0.463917525</v>
      </c>
      <c r="EM142" s="422">
        <v>0.113402061</v>
      </c>
      <c r="EN142" s="422">
        <v>0.42268041200000001</v>
      </c>
      <c r="EO142" s="422">
        <v>9.0909089999999998E-2</v>
      </c>
      <c r="EP142" s="422">
        <v>0.37373737000000001</v>
      </c>
      <c r="EQ142" s="422">
        <v>0.11682893</v>
      </c>
      <c r="ER142" s="425">
        <v>9.8876620926997505E-2</v>
      </c>
      <c r="ES142" s="431">
        <v>3.40540610759964</v>
      </c>
      <c r="ET142" s="431">
        <v>4.1596013579592501</v>
      </c>
      <c r="EU142" s="431">
        <v>5.0008374631449204</v>
      </c>
      <c r="EV142" s="431">
        <v>5.6552690748749503</v>
      </c>
      <c r="EW142" s="431">
        <v>5.5464864207312701</v>
      </c>
      <c r="EX142" s="426">
        <v>-0.35065433382987898</v>
      </c>
    </row>
    <row r="143" spans="1:193" ht="13" customHeight="1">
      <c r="A143" s="413" t="s">
        <v>129</v>
      </c>
      <c r="B143" s="413">
        <v>9896</v>
      </c>
      <c r="C143" s="413">
        <v>656546</v>
      </c>
      <c r="D143" s="413">
        <v>17432</v>
      </c>
      <c r="E143" s="413" t="s">
        <v>470</v>
      </c>
      <c r="F143" s="413" t="s">
        <v>470</v>
      </c>
      <c r="G143" s="414"/>
      <c r="H143" s="415" t="s">
        <v>891</v>
      </c>
      <c r="I143" s="416" t="s">
        <v>581</v>
      </c>
      <c r="J143" s="417">
        <v>32</v>
      </c>
      <c r="K143" s="418">
        <v>1</v>
      </c>
      <c r="M143" s="419" t="s">
        <v>837</v>
      </c>
      <c r="O143" s="418" t="s">
        <v>838</v>
      </c>
      <c r="P143" s="418" t="s">
        <v>2543</v>
      </c>
      <c r="Z143" s="421"/>
      <c r="AS143" s="422"/>
      <c r="AT143" s="422"/>
      <c r="AU143" s="422"/>
      <c r="AV143" s="422"/>
      <c r="AW143" s="422"/>
      <c r="AX143" s="422"/>
      <c r="AY143" s="423"/>
      <c r="AZ143" s="422"/>
      <c r="BA143" s="422"/>
      <c r="BB143" s="422"/>
      <c r="BC143" s="422"/>
      <c r="BT143" s="427">
        <v>71</v>
      </c>
      <c r="BU143" s="421">
        <v>68</v>
      </c>
      <c r="BV143" s="428">
        <v>-2</v>
      </c>
      <c r="BW143" s="427"/>
      <c r="BX143" s="427"/>
      <c r="BY143" s="427"/>
      <c r="BZ143" s="427"/>
      <c r="CA143" s="421"/>
      <c r="CB143" s="428"/>
      <c r="CC143" s="427"/>
      <c r="CD143" s="421"/>
      <c r="CE143" s="429"/>
      <c r="CF143" s="428"/>
      <c r="CG143" s="427"/>
      <c r="CH143" s="421"/>
      <c r="CI143" s="429"/>
      <c r="CJ143" s="428"/>
      <c r="CK143" s="427"/>
      <c r="CL143" s="421"/>
      <c r="CM143" s="429"/>
      <c r="CN143" s="428"/>
      <c r="CO143" s="427"/>
      <c r="CP143" s="421"/>
      <c r="CQ143" s="429"/>
      <c r="CR143" s="428"/>
      <c r="DH143" s="433">
        <v>-2</v>
      </c>
      <c r="DI143" s="434"/>
      <c r="DJ143" s="421">
        <v>71</v>
      </c>
      <c r="DK143" s="421">
        <v>0</v>
      </c>
      <c r="DL143" s="421">
        <v>0</v>
      </c>
      <c r="DM143" s="421">
        <v>9</v>
      </c>
      <c r="DN143" s="421">
        <v>7</v>
      </c>
      <c r="DO143" s="421">
        <v>33</v>
      </c>
      <c r="DP143" s="421">
        <v>68</v>
      </c>
      <c r="DR143" s="421">
        <v>68</v>
      </c>
      <c r="DS143" s="421">
        <v>287</v>
      </c>
      <c r="DT143" s="421">
        <v>54</v>
      </c>
      <c r="DU143" s="421">
        <v>34</v>
      </c>
      <c r="DV143" s="421">
        <v>33</v>
      </c>
      <c r="DW143" s="421">
        <v>15</v>
      </c>
      <c r="DX143" s="421">
        <v>27</v>
      </c>
      <c r="DY143" s="421">
        <v>1</v>
      </c>
      <c r="DZ143" s="421">
        <v>4</v>
      </c>
      <c r="EA143" s="421">
        <v>2</v>
      </c>
      <c r="EB143" s="421">
        <v>0</v>
      </c>
      <c r="EC143" s="421">
        <v>84</v>
      </c>
      <c r="ED143" s="425">
        <v>11.11764830619</v>
      </c>
      <c r="EE143" s="425">
        <v>3.5735298127039501</v>
      </c>
      <c r="EF143" s="425">
        <v>1.9852943403910801</v>
      </c>
      <c r="EG143" s="425">
        <v>7.1470596254079002</v>
      </c>
      <c r="EH143" s="431">
        <v>1.1911766042346501</v>
      </c>
      <c r="EI143" s="425">
        <v>92.913724537822901</v>
      </c>
      <c r="EJ143" s="424">
        <v>0.2109375</v>
      </c>
      <c r="EK143" s="424">
        <v>0.248407643312101</v>
      </c>
      <c r="EL143" s="422">
        <v>0.39411764700000002</v>
      </c>
      <c r="EM143" s="422">
        <v>0.164705882</v>
      </c>
      <c r="EN143" s="422">
        <v>0.44117646999999999</v>
      </c>
      <c r="EO143" s="422">
        <v>0.12790698</v>
      </c>
      <c r="EP143" s="422">
        <v>0.39534883999999998</v>
      </c>
      <c r="EQ143" s="422">
        <v>0.14804965</v>
      </c>
      <c r="ER143" s="425">
        <v>-0.14383573576606901</v>
      </c>
      <c r="ES143" s="431">
        <v>4.3676475488603801</v>
      </c>
      <c r="ET143" s="431">
        <v>3.9104768055097798</v>
      </c>
      <c r="EU143" s="431">
        <v>4.9006782940927396</v>
      </c>
      <c r="EV143" s="431">
        <v>3.73355023921411</v>
      </c>
      <c r="EW143" s="431">
        <v>3.2146759387414301</v>
      </c>
      <c r="EX143" s="426">
        <v>-0.37724545598030002</v>
      </c>
    </row>
    <row r="144" spans="1:193" ht="13" customHeight="1">
      <c r="A144" s="413" t="s">
        <v>129</v>
      </c>
      <c r="B144" s="413">
        <v>10729</v>
      </c>
      <c r="C144" s="413">
        <v>664208</v>
      </c>
      <c r="D144" s="413">
        <v>18064</v>
      </c>
      <c r="E144" s="413" t="s">
        <v>3323</v>
      </c>
      <c r="F144" s="413" t="s">
        <v>3323</v>
      </c>
      <c r="G144" s="414"/>
      <c r="H144" s="415" t="s">
        <v>1102</v>
      </c>
      <c r="I144" s="416" t="s">
        <v>619</v>
      </c>
      <c r="J144" s="417">
        <v>32</v>
      </c>
      <c r="K144" s="418">
        <v>1</v>
      </c>
      <c r="M144" s="419" t="s">
        <v>837</v>
      </c>
      <c r="O144" s="418" t="s">
        <v>838</v>
      </c>
      <c r="P144" s="418" t="s">
        <v>2543</v>
      </c>
      <c r="Z144" s="421"/>
      <c r="AS144" s="422"/>
      <c r="AT144" s="422"/>
      <c r="AU144" s="422"/>
      <c r="AV144" s="422"/>
      <c r="AW144" s="422"/>
      <c r="AX144" s="422"/>
      <c r="AY144" s="423"/>
      <c r="AZ144" s="422"/>
      <c r="BA144" s="422"/>
      <c r="BB144" s="422"/>
      <c r="BC144" s="422"/>
      <c r="BT144" s="427">
        <v>63</v>
      </c>
      <c r="BU144" s="421">
        <v>61.1</v>
      </c>
      <c r="BV144" s="428">
        <v>-1</v>
      </c>
      <c r="BW144" s="427"/>
      <c r="BX144" s="427"/>
      <c r="BY144" s="427"/>
      <c r="BZ144" s="427"/>
      <c r="CA144" s="421"/>
      <c r="CB144" s="428"/>
      <c r="CC144" s="427"/>
      <c r="CD144" s="421"/>
      <c r="CE144" s="429"/>
      <c r="CF144" s="428"/>
      <c r="CG144" s="427"/>
      <c r="CH144" s="421"/>
      <c r="CI144" s="429"/>
      <c r="CJ144" s="428"/>
      <c r="CK144" s="427"/>
      <c r="CL144" s="421"/>
      <c r="CM144" s="429"/>
      <c r="CN144" s="428"/>
      <c r="CO144" s="427"/>
      <c r="CP144" s="421"/>
      <c r="CQ144" s="429"/>
      <c r="CR144" s="428"/>
      <c r="DH144" s="433">
        <v>-1</v>
      </c>
      <c r="DI144" s="434"/>
      <c r="DJ144" s="421">
        <v>63</v>
      </c>
      <c r="DK144" s="421">
        <v>0</v>
      </c>
      <c r="DL144" s="421">
        <v>0</v>
      </c>
      <c r="DM144" s="421">
        <v>4</v>
      </c>
      <c r="DN144" s="421">
        <v>5</v>
      </c>
      <c r="DO144" s="421">
        <v>5</v>
      </c>
      <c r="DP144" s="421">
        <v>61.1</v>
      </c>
      <c r="DR144" s="421">
        <v>61.099998474121001</v>
      </c>
      <c r="DS144" s="421">
        <v>248</v>
      </c>
      <c r="DT144" s="421">
        <v>42</v>
      </c>
      <c r="DU144" s="421">
        <v>21</v>
      </c>
      <c r="DV144" s="421">
        <v>19</v>
      </c>
      <c r="DW144" s="421">
        <v>3</v>
      </c>
      <c r="DX144" s="421">
        <v>23</v>
      </c>
      <c r="DY144" s="421">
        <v>2</v>
      </c>
      <c r="DZ144" s="421">
        <v>7</v>
      </c>
      <c r="EA144" s="421">
        <v>1</v>
      </c>
      <c r="EB144" s="421">
        <v>0</v>
      </c>
      <c r="EC144" s="421">
        <v>81</v>
      </c>
      <c r="ED144" s="425">
        <v>11.8858716597745</v>
      </c>
      <c r="EE144" s="425">
        <v>3.37500059475079</v>
      </c>
      <c r="EF144" s="425">
        <v>0.44021746888053898</v>
      </c>
      <c r="EG144" s="425">
        <v>6.1630445643275404</v>
      </c>
      <c r="EH144" s="431">
        <v>1.05978279545314</v>
      </c>
      <c r="EI144" s="425">
        <v>82.084434293274796</v>
      </c>
      <c r="EJ144" s="424">
        <v>0.192660550458715</v>
      </c>
      <c r="EK144" s="424">
        <v>0.29104477611940299</v>
      </c>
      <c r="EL144" s="422">
        <v>0.44444444399999999</v>
      </c>
      <c r="EM144" s="422">
        <v>0.23703703700000001</v>
      </c>
      <c r="EN144" s="422">
        <v>0.31851851799999997</v>
      </c>
      <c r="EO144" s="422">
        <v>3.6496349999999997E-2</v>
      </c>
      <c r="EP144" s="422">
        <v>0.30656934000000002</v>
      </c>
      <c r="EQ144" s="422">
        <v>0.1555996</v>
      </c>
      <c r="ER144" s="425">
        <v>-0.79784078150650695</v>
      </c>
      <c r="ES144" s="431">
        <v>2.7880439695767398</v>
      </c>
      <c r="ET144" s="431">
        <v>2.77357759891661</v>
      </c>
      <c r="EU144" s="431">
        <v>2.5979286406689002</v>
      </c>
      <c r="EV144" s="431">
        <v>3.0429978387582302</v>
      </c>
      <c r="EW144" s="431">
        <v>2.8011359354139098</v>
      </c>
      <c r="EX144" s="426">
        <v>1.53653973340988</v>
      </c>
    </row>
    <row r="145" spans="1:269" ht="13" customHeight="1">
      <c r="A145" s="413" t="s">
        <v>129</v>
      </c>
      <c r="B145" s="413">
        <v>12540</v>
      </c>
      <c r="C145" s="413">
        <v>682243</v>
      </c>
      <c r="D145" s="413">
        <v>29837</v>
      </c>
      <c r="E145" s="413" t="s">
        <v>598</v>
      </c>
      <c r="F145" s="413" t="s">
        <v>598</v>
      </c>
      <c r="G145" s="414"/>
      <c r="H145" s="411" t="s">
        <v>195</v>
      </c>
      <c r="I145" s="411" t="s">
        <v>356</v>
      </c>
      <c r="J145" s="413">
        <v>26</v>
      </c>
      <c r="K145" s="418">
        <v>1</v>
      </c>
      <c r="M145" s="419" t="s">
        <v>837</v>
      </c>
      <c r="N145" s="420">
        <v>25</v>
      </c>
      <c r="P145" s="418" t="s">
        <v>4581</v>
      </c>
      <c r="Z145" s="421"/>
      <c r="AS145" s="422"/>
      <c r="AT145" s="422"/>
      <c r="AU145" s="422"/>
      <c r="AV145" s="422"/>
      <c r="AW145" s="422"/>
      <c r="AX145" s="422"/>
      <c r="AY145" s="423"/>
      <c r="AZ145" s="422"/>
      <c r="BA145" s="422"/>
      <c r="BB145" s="422"/>
      <c r="BC145" s="422"/>
      <c r="BT145" s="427">
        <v>18</v>
      </c>
      <c r="BU145" s="421">
        <v>90.1</v>
      </c>
      <c r="BV145" s="428">
        <v>-1</v>
      </c>
      <c r="BW145" s="427"/>
      <c r="BX145" s="427"/>
      <c r="BY145" s="427"/>
      <c r="BZ145" s="427"/>
      <c r="CA145" s="421"/>
      <c r="CB145" s="428"/>
      <c r="CC145" s="427"/>
      <c r="CD145" s="421"/>
      <c r="CE145" s="429"/>
      <c r="CF145" s="428"/>
      <c r="CG145" s="427"/>
      <c r="CH145" s="421"/>
      <c r="CI145" s="429"/>
      <c r="CJ145" s="428"/>
      <c r="CK145" s="427"/>
      <c r="CL145" s="421"/>
      <c r="CM145" s="429"/>
      <c r="CN145" s="428"/>
      <c r="CO145" s="427"/>
      <c r="CP145" s="421"/>
      <c r="CQ145" s="429"/>
      <c r="CR145" s="428"/>
      <c r="DH145" s="433">
        <v>-1</v>
      </c>
      <c r="DI145" s="434"/>
      <c r="DJ145" s="421">
        <v>18</v>
      </c>
      <c r="DK145" s="421">
        <v>18</v>
      </c>
      <c r="DL145" s="421">
        <v>0</v>
      </c>
      <c r="DM145" s="421">
        <v>4</v>
      </c>
      <c r="DN145" s="421">
        <v>6</v>
      </c>
      <c r="DO145" s="421">
        <v>0</v>
      </c>
      <c r="DP145" s="421">
        <v>90.1</v>
      </c>
      <c r="DQ145" s="421">
        <v>90.099998474121094</v>
      </c>
      <c r="DS145" s="421">
        <v>392</v>
      </c>
      <c r="DT145" s="421">
        <v>93</v>
      </c>
      <c r="DU145" s="421">
        <v>57</v>
      </c>
      <c r="DV145" s="421">
        <v>57</v>
      </c>
      <c r="DW145" s="421">
        <v>17</v>
      </c>
      <c r="DX145" s="421">
        <v>34</v>
      </c>
      <c r="DY145" s="421">
        <v>0</v>
      </c>
      <c r="DZ145" s="421">
        <v>3</v>
      </c>
      <c r="EA145" s="421">
        <v>2</v>
      </c>
      <c r="EB145" s="421">
        <v>0</v>
      </c>
      <c r="EC145" s="421">
        <v>74</v>
      </c>
      <c r="ED145" s="425">
        <v>7.3726941420604604</v>
      </c>
      <c r="EE145" s="425">
        <v>3.3874540652710201</v>
      </c>
      <c r="EF145" s="425">
        <v>1.6937270326355101</v>
      </c>
      <c r="EG145" s="425">
        <v>9.2656831785354399</v>
      </c>
      <c r="EH145" s="431">
        <v>1.40590413820071</v>
      </c>
      <c r="EI145" s="425">
        <v>109.66282359725901</v>
      </c>
      <c r="EJ145" s="424">
        <v>0.26197183098591498</v>
      </c>
      <c r="EK145" s="424">
        <v>0.28787878787878701</v>
      </c>
      <c r="EL145" s="422">
        <v>0.37906137099999998</v>
      </c>
      <c r="EM145" s="422">
        <v>0.22382671400000001</v>
      </c>
      <c r="EN145" s="422">
        <v>0.39711191299999998</v>
      </c>
      <c r="EO145" s="422">
        <v>9.2526689999999995E-2</v>
      </c>
      <c r="EP145" s="422">
        <v>0.48398576999999998</v>
      </c>
      <c r="EQ145" s="422">
        <v>0.10550162</v>
      </c>
      <c r="ER145" s="425">
        <v>-3.36875401945269E-4</v>
      </c>
      <c r="ES145" s="431">
        <v>5.6789671094249403</v>
      </c>
      <c r="ET145" s="431">
        <v>5.3228143936956602</v>
      </c>
      <c r="EU145" s="431">
        <v>5.1728726974374899</v>
      </c>
      <c r="EV145" s="431">
        <v>4.6038517250295801</v>
      </c>
      <c r="EW145" s="431">
        <v>4.6823892045755899</v>
      </c>
      <c r="EX145" s="426">
        <v>2.6130449026822999E-2</v>
      </c>
    </row>
    <row r="146" spans="1:269" ht="13" customHeight="1">
      <c r="A146" s="413" t="s">
        <v>129</v>
      </c>
      <c r="C146" s="413">
        <v>605397</v>
      </c>
      <c r="D146" s="413">
        <v>12970</v>
      </c>
      <c r="E146" s="413" t="s">
        <v>2170</v>
      </c>
      <c r="F146" s="413" t="s">
        <v>2170</v>
      </c>
      <c r="G146" s="414"/>
      <c r="H146" s="415" t="s">
        <v>977</v>
      </c>
      <c r="I146" s="416" t="s">
        <v>536</v>
      </c>
      <c r="J146" s="417">
        <v>32</v>
      </c>
      <c r="K146" s="418">
        <v>1</v>
      </c>
      <c r="M146" s="419" t="s">
        <v>837</v>
      </c>
      <c r="Z146" s="421"/>
      <c r="AS146" s="422"/>
      <c r="AT146" s="422"/>
      <c r="AU146" s="422"/>
      <c r="AV146" s="422"/>
      <c r="AW146" s="422"/>
      <c r="AX146" s="422"/>
      <c r="AY146" s="423"/>
      <c r="AZ146" s="422"/>
      <c r="BA146" s="422"/>
      <c r="BB146" s="422"/>
      <c r="BC146" s="422"/>
      <c r="BT146" s="427"/>
      <c r="BU146" s="421"/>
      <c r="BV146" s="428"/>
      <c r="BW146" s="427"/>
      <c r="BX146" s="427"/>
      <c r="BY146" s="427"/>
      <c r="BZ146" s="427"/>
      <c r="CA146" s="421"/>
      <c r="CB146" s="428"/>
      <c r="CC146" s="427"/>
      <c r="CD146" s="421"/>
      <c r="CE146" s="429"/>
      <c r="CF146" s="428"/>
      <c r="CG146" s="427"/>
      <c r="CH146" s="421"/>
      <c r="CI146" s="429"/>
      <c r="CJ146" s="428"/>
      <c r="CK146" s="427"/>
      <c r="CL146" s="421"/>
      <c r="CM146" s="429"/>
      <c r="CN146" s="428"/>
      <c r="CO146" s="427"/>
      <c r="CP146" s="421"/>
      <c r="CQ146" s="429"/>
      <c r="CR146" s="428"/>
      <c r="DH146" s="433"/>
      <c r="DI146" s="434"/>
      <c r="EL146" s="422"/>
      <c r="EM146" s="422"/>
      <c r="EN146" s="422"/>
      <c r="EO146" s="422"/>
      <c r="EP146" s="422"/>
      <c r="EQ146" s="422"/>
    </row>
    <row r="147" spans="1:269" ht="13" customHeight="1">
      <c r="A147" s="413" t="s">
        <v>129</v>
      </c>
      <c r="B147" s="413">
        <v>11838</v>
      </c>
      <c r="C147" s="413">
        <v>670912</v>
      </c>
      <c r="D147" s="413">
        <v>22487</v>
      </c>
      <c r="E147" s="413" t="s">
        <v>438</v>
      </c>
      <c r="F147" s="413" t="s">
        <v>438</v>
      </c>
      <c r="G147" s="414"/>
      <c r="H147" s="411" t="s">
        <v>1848</v>
      </c>
      <c r="I147" s="411" t="s">
        <v>1054</v>
      </c>
      <c r="J147" s="418">
        <v>27</v>
      </c>
      <c r="K147" s="418">
        <v>1</v>
      </c>
      <c r="M147" s="419" t="s">
        <v>837</v>
      </c>
      <c r="N147" s="420">
        <v>20</v>
      </c>
      <c r="P147" s="418" t="s">
        <v>4581</v>
      </c>
      <c r="Z147" s="421"/>
      <c r="BT147" s="427">
        <v>9</v>
      </c>
      <c r="BU147" s="421">
        <v>40.1</v>
      </c>
      <c r="BV147" s="428">
        <v>0</v>
      </c>
      <c r="BW147" s="427"/>
      <c r="BX147" s="427"/>
      <c r="BY147" s="427"/>
      <c r="BZ147" s="427"/>
      <c r="CA147" s="421"/>
      <c r="CB147" s="428"/>
      <c r="CC147" s="427"/>
      <c r="CD147" s="421"/>
      <c r="CE147" s="429"/>
      <c r="CF147" s="428"/>
      <c r="CG147" s="427"/>
      <c r="CH147" s="421"/>
      <c r="CI147" s="429"/>
      <c r="CJ147" s="428"/>
      <c r="CK147" s="427"/>
      <c r="CL147" s="421"/>
      <c r="CM147" s="429"/>
      <c r="CN147" s="428"/>
      <c r="CO147" s="427"/>
      <c r="CP147" s="421"/>
      <c r="CQ147" s="429"/>
      <c r="CR147" s="428"/>
      <c r="DH147" s="433">
        <v>0</v>
      </c>
      <c r="DI147" s="434"/>
      <c r="DJ147" s="421">
        <v>9</v>
      </c>
      <c r="DK147" s="421">
        <v>9</v>
      </c>
      <c r="DL147" s="421">
        <v>0</v>
      </c>
      <c r="DM147" s="421">
        <v>2</v>
      </c>
      <c r="DN147" s="421">
        <v>1</v>
      </c>
      <c r="DO147" s="421">
        <v>0</v>
      </c>
      <c r="DP147" s="421">
        <v>40.1</v>
      </c>
      <c r="DQ147" s="421">
        <v>40.099998474121001</v>
      </c>
      <c r="DS147" s="421">
        <v>170</v>
      </c>
      <c r="DT147" s="421">
        <v>26</v>
      </c>
      <c r="DU147" s="421">
        <v>17</v>
      </c>
      <c r="DV147" s="421">
        <v>16</v>
      </c>
      <c r="DW147" s="421">
        <v>6</v>
      </c>
      <c r="DX147" s="421">
        <v>23</v>
      </c>
      <c r="DY147" s="421">
        <v>0</v>
      </c>
      <c r="DZ147" s="421">
        <v>3</v>
      </c>
      <c r="EA147" s="421">
        <v>1</v>
      </c>
      <c r="EB147" s="421">
        <v>1</v>
      </c>
      <c r="EC147" s="421">
        <v>42</v>
      </c>
      <c r="ED147" s="425">
        <v>9.3719011219088006</v>
      </c>
      <c r="EE147" s="425">
        <v>5.1322315667595797</v>
      </c>
      <c r="EF147" s="425">
        <v>1.3388430174155399</v>
      </c>
      <c r="EG147" s="425">
        <v>5.8016530754673497</v>
      </c>
      <c r="EH147" s="431">
        <v>1.21487607135854</v>
      </c>
      <c r="EI147" s="425">
        <v>93.756650390375697</v>
      </c>
      <c r="EJ147" s="424">
        <v>0.180555555555555</v>
      </c>
      <c r="EK147" s="424">
        <v>0.20833333333333301</v>
      </c>
      <c r="EL147" s="422">
        <v>0.30392156799999998</v>
      </c>
      <c r="EM147" s="422">
        <v>0.20588235199999999</v>
      </c>
      <c r="EN147" s="422">
        <v>0.49019607799999998</v>
      </c>
      <c r="EO147" s="422">
        <v>6.8627450000000007E-2</v>
      </c>
      <c r="EP147" s="422">
        <v>0.35294118000000002</v>
      </c>
      <c r="EQ147" s="422">
        <v>0.11694153</v>
      </c>
      <c r="ER147" s="425">
        <v>4.2281203887929303E-2</v>
      </c>
      <c r="ES147" s="431">
        <v>3.5702480464414501</v>
      </c>
      <c r="ET147" s="431">
        <v>4.0403198422050304</v>
      </c>
      <c r="EU147" s="431">
        <v>4.9210962369658402</v>
      </c>
      <c r="EV147" s="431">
        <v>4.8985392308453299</v>
      </c>
      <c r="EW147" s="431">
        <v>4.7272306197686103</v>
      </c>
      <c r="EX147" s="426">
        <v>0.227202102541923</v>
      </c>
    </row>
    <row r="148" spans="1:269" s="412" customFormat="1" ht="13" customHeight="1">
      <c r="A148" s="413" t="s">
        <v>129</v>
      </c>
      <c r="B148" s="413">
        <v>10391</v>
      </c>
      <c r="C148" s="413">
        <v>593974</v>
      </c>
      <c r="D148" s="413">
        <v>14295</v>
      </c>
      <c r="E148" s="413" t="s">
        <v>2170</v>
      </c>
      <c r="F148" s="413" t="s">
        <v>2170</v>
      </c>
      <c r="G148" s="414"/>
      <c r="H148" s="415" t="s">
        <v>125</v>
      </c>
      <c r="I148" s="416" t="s">
        <v>1028</v>
      </c>
      <c r="J148" s="417">
        <v>33</v>
      </c>
      <c r="K148" s="418">
        <v>1</v>
      </c>
      <c r="L148" s="418"/>
      <c r="M148" s="419" t="s">
        <v>46</v>
      </c>
      <c r="N148" s="420">
        <v>7</v>
      </c>
      <c r="O148" s="418" t="s">
        <v>838</v>
      </c>
      <c r="P148" s="418" t="s">
        <v>2543</v>
      </c>
      <c r="Q148" s="418"/>
      <c r="R148" s="418"/>
      <c r="S148" s="418"/>
      <c r="T148" s="418"/>
      <c r="U148" s="418"/>
      <c r="V148" s="418"/>
      <c r="W148" s="418"/>
      <c r="X148" s="418"/>
      <c r="Y148" s="419"/>
      <c r="Z148" s="421"/>
      <c r="AA148" s="421"/>
      <c r="AB148" s="421"/>
      <c r="AC148" s="421"/>
      <c r="AD148" s="421"/>
      <c r="AE148" s="421"/>
      <c r="AF148" s="421"/>
      <c r="AG148" s="421"/>
      <c r="AH148" s="421"/>
      <c r="AI148" s="421"/>
      <c r="AJ148" s="421"/>
      <c r="AK148" s="421"/>
      <c r="AL148" s="421"/>
      <c r="AM148" s="421"/>
      <c r="AN148" s="421"/>
      <c r="AO148" s="421"/>
      <c r="AP148" s="421"/>
      <c r="AQ148" s="421"/>
      <c r="AR148" s="421"/>
      <c r="AS148" s="422"/>
      <c r="AT148" s="422"/>
      <c r="AU148" s="422"/>
      <c r="AV148" s="422"/>
      <c r="AW148" s="422"/>
      <c r="AX148" s="422"/>
      <c r="AY148" s="423"/>
      <c r="AZ148" s="422"/>
      <c r="BA148" s="422"/>
      <c r="BB148" s="422"/>
      <c r="BC148" s="422"/>
      <c r="BD148" s="424"/>
      <c r="BE148" s="424"/>
      <c r="BF148" s="424"/>
      <c r="BG148" s="424"/>
      <c r="BH148" s="424"/>
      <c r="BI148" s="424"/>
      <c r="BJ148" s="424"/>
      <c r="BK148" s="425"/>
      <c r="BL148" s="425"/>
      <c r="BM148" s="425"/>
      <c r="BN148" s="425"/>
      <c r="BO148" s="425"/>
      <c r="BP148" s="425"/>
      <c r="BQ148" s="425"/>
      <c r="BR148" s="425"/>
      <c r="BS148" s="426"/>
      <c r="BT148" s="427">
        <v>71</v>
      </c>
      <c r="BU148" s="421">
        <v>71.2</v>
      </c>
      <c r="BV148" s="428">
        <v>-3</v>
      </c>
      <c r="BW148" s="427"/>
      <c r="BX148" s="427"/>
      <c r="BY148" s="427"/>
      <c r="BZ148" s="427"/>
      <c r="CA148" s="421"/>
      <c r="CB148" s="428"/>
      <c r="CC148" s="427"/>
      <c r="CD148" s="421"/>
      <c r="CE148" s="429"/>
      <c r="CF148" s="428"/>
      <c r="CG148" s="427"/>
      <c r="CH148" s="421"/>
      <c r="CI148" s="429"/>
      <c r="CJ148" s="428"/>
      <c r="CK148" s="427"/>
      <c r="CL148" s="421"/>
      <c r="CM148" s="429"/>
      <c r="CN148" s="428"/>
      <c r="CO148" s="427"/>
      <c r="CP148" s="421"/>
      <c r="CQ148" s="429"/>
      <c r="CR148" s="428"/>
      <c r="CS148" s="427"/>
      <c r="CT148" s="421"/>
      <c r="CU148" s="429"/>
      <c r="CV148" s="429"/>
      <c r="CW148" s="428"/>
      <c r="CX148" s="427"/>
      <c r="CY148" s="421"/>
      <c r="CZ148" s="429"/>
      <c r="DA148" s="429"/>
      <c r="DB148" s="428"/>
      <c r="DC148" s="427"/>
      <c r="DD148" s="421"/>
      <c r="DE148" s="429"/>
      <c r="DF148" s="429"/>
      <c r="DG148" s="428"/>
      <c r="DH148" s="433">
        <v>-3</v>
      </c>
      <c r="DI148" s="434"/>
      <c r="DJ148" s="421">
        <v>71</v>
      </c>
      <c r="DK148" s="421">
        <v>1</v>
      </c>
      <c r="DL148" s="421">
        <v>0</v>
      </c>
      <c r="DM148" s="421">
        <v>6</v>
      </c>
      <c r="DN148" s="421">
        <v>1</v>
      </c>
      <c r="DO148" s="421">
        <v>0</v>
      </c>
      <c r="DP148" s="421">
        <v>71.2</v>
      </c>
      <c r="DQ148" s="421">
        <v>1.1000000238418499</v>
      </c>
      <c r="DR148" s="421">
        <v>70.099998474121094</v>
      </c>
      <c r="DS148" s="421">
        <v>313</v>
      </c>
      <c r="DT148" s="421">
        <v>66</v>
      </c>
      <c r="DU148" s="421">
        <v>29</v>
      </c>
      <c r="DV148" s="421">
        <v>25</v>
      </c>
      <c r="DW148" s="421">
        <v>5</v>
      </c>
      <c r="DX148" s="421">
        <v>30</v>
      </c>
      <c r="DY148" s="421">
        <v>3</v>
      </c>
      <c r="DZ148" s="421">
        <v>2</v>
      </c>
      <c r="EA148" s="421">
        <v>1</v>
      </c>
      <c r="EB148" s="421">
        <v>1</v>
      </c>
      <c r="EC148" s="421">
        <v>63</v>
      </c>
      <c r="ED148" s="425">
        <v>7.91163018805908</v>
      </c>
      <c r="EE148" s="425">
        <v>3.7674429466947998</v>
      </c>
      <c r="EF148" s="425">
        <v>0.62790715778246697</v>
      </c>
      <c r="EG148" s="425">
        <v>8.2883744827285604</v>
      </c>
      <c r="EH148" s="431">
        <v>1.33953526993592</v>
      </c>
      <c r="EI148" s="425">
        <v>103.377079316837</v>
      </c>
      <c r="EJ148" s="424">
        <v>0.23487544483985701</v>
      </c>
      <c r="EK148" s="424">
        <v>0.28638497652582101</v>
      </c>
      <c r="EL148" s="422">
        <v>0.59722222199999997</v>
      </c>
      <c r="EM148" s="422">
        <v>0.157407407</v>
      </c>
      <c r="EN148" s="422">
        <v>0.24537037</v>
      </c>
      <c r="EO148" s="422">
        <v>6.8807339999999995E-2</v>
      </c>
      <c r="EP148" s="422">
        <v>0.36238532000000001</v>
      </c>
      <c r="EQ148" s="422">
        <v>0.12883436000000001</v>
      </c>
      <c r="ER148" s="425">
        <v>-0.80125984725018595</v>
      </c>
      <c r="ES148" s="431">
        <v>3.1395357889123301</v>
      </c>
      <c r="ET148" s="431">
        <v>4.0038480589114203</v>
      </c>
      <c r="EU148" s="431">
        <v>3.6243444475759201</v>
      </c>
      <c r="EV148" s="431">
        <v>3.85758562406216</v>
      </c>
      <c r="EW148" s="431">
        <v>3.7786390678644799</v>
      </c>
      <c r="EX148" s="426">
        <v>0.48712766170501698</v>
      </c>
      <c r="EY148" s="410"/>
      <c r="EZ148" s="411"/>
      <c r="FA148" s="411"/>
      <c r="FB148" s="411"/>
      <c r="FC148" s="411"/>
      <c r="FD148" s="411"/>
      <c r="FE148" s="411"/>
      <c r="FF148" s="411"/>
      <c r="FG148" s="411"/>
      <c r="FH148" s="411"/>
      <c r="FI148" s="411"/>
      <c r="FJ148" s="411"/>
      <c r="FK148" s="411"/>
      <c r="FL148" s="411"/>
      <c r="FM148" s="411"/>
      <c r="FN148" s="411"/>
      <c r="FO148" s="411"/>
      <c r="FP148" s="411"/>
      <c r="FQ148" s="411"/>
      <c r="FR148" s="411"/>
      <c r="FS148" s="411"/>
      <c r="FT148" s="411"/>
      <c r="FU148" s="411"/>
      <c r="FV148" s="411"/>
      <c r="FW148" s="411"/>
      <c r="FX148" s="411"/>
      <c r="FY148" s="411"/>
      <c r="FZ148" s="411"/>
      <c r="GA148" s="411"/>
      <c r="GB148" s="411"/>
      <c r="GC148" s="411"/>
      <c r="GD148" s="411"/>
      <c r="GE148" s="411"/>
      <c r="GF148" s="411"/>
      <c r="GG148" s="411"/>
      <c r="GH148" s="411"/>
      <c r="GI148" s="411"/>
      <c r="GJ148" s="411"/>
      <c r="GK148" s="411"/>
      <c r="GL148" s="411"/>
      <c r="GM148" s="411"/>
      <c r="GN148" s="411"/>
      <c r="GO148" s="411"/>
      <c r="GP148" s="411"/>
      <c r="GQ148" s="411"/>
      <c r="GR148" s="411"/>
      <c r="GS148" s="411"/>
      <c r="GT148" s="411"/>
      <c r="GU148" s="411"/>
      <c r="GV148" s="411"/>
      <c r="GW148" s="411"/>
      <c r="GX148" s="411"/>
      <c r="GY148" s="411"/>
      <c r="GZ148" s="411"/>
      <c r="HA148" s="411"/>
      <c r="HB148" s="411"/>
      <c r="HC148" s="411"/>
      <c r="HD148" s="411"/>
      <c r="HE148" s="411"/>
      <c r="HF148" s="411"/>
      <c r="HG148" s="411"/>
      <c r="HH148" s="411"/>
      <c r="HI148" s="411"/>
      <c r="HJ148" s="411"/>
      <c r="HK148" s="411"/>
      <c r="HL148" s="411"/>
      <c r="HM148" s="411"/>
      <c r="HN148" s="411"/>
      <c r="HO148" s="411"/>
      <c r="HP148" s="411"/>
      <c r="HQ148" s="411"/>
      <c r="HR148" s="411"/>
      <c r="HS148" s="411"/>
      <c r="HT148" s="411"/>
      <c r="HU148" s="411"/>
      <c r="HV148" s="411"/>
      <c r="HW148" s="411"/>
      <c r="HX148" s="411"/>
      <c r="HY148" s="411"/>
      <c r="HZ148" s="411"/>
      <c r="IA148" s="411"/>
      <c r="IB148" s="411"/>
      <c r="IC148" s="411"/>
      <c r="ID148" s="411"/>
      <c r="IE148" s="411"/>
      <c r="IF148" s="411"/>
      <c r="IG148" s="411"/>
      <c r="IH148" s="411"/>
      <c r="II148" s="411"/>
      <c r="IJ148" s="411"/>
      <c r="IK148" s="411"/>
      <c r="IL148" s="411"/>
      <c r="IM148" s="411"/>
      <c r="IN148" s="411"/>
      <c r="IO148" s="411"/>
      <c r="IP148" s="411"/>
      <c r="IQ148" s="411"/>
      <c r="IR148" s="411"/>
      <c r="IS148" s="411"/>
      <c r="IT148" s="411"/>
      <c r="IU148" s="411"/>
      <c r="IV148" s="411"/>
      <c r="IW148" s="411"/>
      <c r="IX148" s="411"/>
      <c r="IY148" s="411"/>
      <c r="IZ148" s="411"/>
      <c r="JA148" s="411"/>
      <c r="JB148" s="411"/>
      <c r="JC148" s="411"/>
      <c r="JD148" s="411"/>
      <c r="JE148" s="411"/>
      <c r="JF148" s="411"/>
      <c r="JG148" s="411"/>
      <c r="JH148" s="411"/>
      <c r="JI148" s="411"/>
    </row>
    <row r="149" spans="1:269" ht="13" customHeight="1">
      <c r="A149" s="413" t="s">
        <v>129</v>
      </c>
      <c r="B149" s="413">
        <v>13082</v>
      </c>
      <c r="C149" s="413">
        <v>681870</v>
      </c>
      <c r="D149" s="413">
        <v>24978</v>
      </c>
      <c r="E149" s="413" t="s">
        <v>213</v>
      </c>
      <c r="F149" s="413" t="s">
        <v>213</v>
      </c>
      <c r="G149" s="414"/>
      <c r="H149" s="411" t="s">
        <v>4038</v>
      </c>
      <c r="I149" s="411" t="s">
        <v>333</v>
      </c>
      <c r="J149" s="413">
        <v>27</v>
      </c>
      <c r="K149" s="418">
        <v>1</v>
      </c>
      <c r="M149" s="419" t="s">
        <v>46</v>
      </c>
      <c r="O149" s="418" t="s">
        <v>838</v>
      </c>
      <c r="P149" s="418" t="s">
        <v>4581</v>
      </c>
      <c r="Z149" s="421"/>
      <c r="AS149" s="422"/>
      <c r="AT149" s="422"/>
      <c r="AU149" s="422"/>
      <c r="AV149" s="422"/>
      <c r="AW149" s="422"/>
      <c r="AX149" s="422"/>
      <c r="AY149" s="423"/>
      <c r="AZ149" s="422"/>
      <c r="BA149" s="422"/>
      <c r="BB149" s="422"/>
      <c r="BC149" s="422"/>
      <c r="BT149" s="427">
        <v>33</v>
      </c>
      <c r="BU149" s="421">
        <v>29.1</v>
      </c>
      <c r="BV149" s="428">
        <v>-1</v>
      </c>
      <c r="BW149" s="427"/>
      <c r="BX149" s="427"/>
      <c r="BY149" s="427"/>
      <c r="BZ149" s="427"/>
      <c r="CA149" s="421"/>
      <c r="CB149" s="428"/>
      <c r="CC149" s="427"/>
      <c r="CD149" s="421"/>
      <c r="CE149" s="429"/>
      <c r="CF149" s="428"/>
      <c r="CG149" s="427"/>
      <c r="CH149" s="421"/>
      <c r="CI149" s="429"/>
      <c r="CJ149" s="428"/>
      <c r="CK149" s="427"/>
      <c r="CL149" s="421"/>
      <c r="CM149" s="429"/>
      <c r="CN149" s="428"/>
      <c r="CO149" s="427"/>
      <c r="CP149" s="421"/>
      <c r="CQ149" s="429"/>
      <c r="CR149" s="428"/>
      <c r="DH149" s="433">
        <v>-1</v>
      </c>
      <c r="DI149" s="434"/>
      <c r="DJ149" s="421">
        <v>33</v>
      </c>
      <c r="DK149" s="421">
        <v>0</v>
      </c>
      <c r="DL149" s="421">
        <v>0</v>
      </c>
      <c r="DM149" s="421">
        <v>0</v>
      </c>
      <c r="DN149" s="421">
        <v>1</v>
      </c>
      <c r="DO149" s="421">
        <v>0</v>
      </c>
      <c r="DP149" s="421">
        <v>29.1</v>
      </c>
      <c r="DR149" s="421">
        <v>29.100000381469702</v>
      </c>
      <c r="DS149" s="421">
        <v>121</v>
      </c>
      <c r="DT149" s="421">
        <v>14</v>
      </c>
      <c r="DU149" s="421">
        <v>8</v>
      </c>
      <c r="DV149" s="421">
        <v>6</v>
      </c>
      <c r="DW149" s="421">
        <v>2</v>
      </c>
      <c r="DX149" s="421">
        <v>21</v>
      </c>
      <c r="DY149" s="421">
        <v>0</v>
      </c>
      <c r="DZ149" s="421">
        <v>3</v>
      </c>
      <c r="EA149" s="421">
        <v>0</v>
      </c>
      <c r="EB149" s="421">
        <v>0</v>
      </c>
      <c r="EC149" s="421">
        <v>42</v>
      </c>
      <c r="ED149" s="425">
        <v>12.886369222454199</v>
      </c>
      <c r="EE149" s="425">
        <v>6.4431846112271201</v>
      </c>
      <c r="EF149" s="425">
        <v>0.613636629640678</v>
      </c>
      <c r="EG149" s="425">
        <v>4.2954564074847497</v>
      </c>
      <c r="EH149" s="431">
        <v>1.19318233541243</v>
      </c>
      <c r="EI149" s="425">
        <v>93.0701748521479</v>
      </c>
      <c r="EJ149" s="424">
        <v>0.14432989690721601</v>
      </c>
      <c r="EK149" s="424">
        <v>0.22641509433962201</v>
      </c>
      <c r="EL149" s="422">
        <v>0.28301886700000001</v>
      </c>
      <c r="EM149" s="422">
        <v>0.24528301799999999</v>
      </c>
      <c r="EN149" s="422">
        <v>0.47169811299999997</v>
      </c>
      <c r="EO149" s="422">
        <v>3.6363640000000003E-2</v>
      </c>
      <c r="EP149" s="422">
        <v>0.41818181999999998</v>
      </c>
      <c r="EQ149" s="422">
        <v>0.15936254999999999</v>
      </c>
      <c r="ER149" s="425">
        <v>0.479752194522023</v>
      </c>
      <c r="ES149" s="431">
        <v>1.8409098889220299</v>
      </c>
      <c r="ET149" s="431">
        <v>3.2237684331564398</v>
      </c>
      <c r="EU149" s="431">
        <v>3.6132451479100798</v>
      </c>
      <c r="EV149" s="431">
        <v>4.04091921026468</v>
      </c>
      <c r="EW149" s="431">
        <v>3.77797872143897</v>
      </c>
      <c r="EX149" s="426">
        <v>0.32045873999595598</v>
      </c>
    </row>
    <row r="150" spans="1:269" ht="13" customHeight="1">
      <c r="A150" s="413" t="s">
        <v>129</v>
      </c>
      <c r="B150" s="413">
        <v>10432</v>
      </c>
      <c r="C150" s="413">
        <v>656945</v>
      </c>
      <c r="D150" s="413">
        <v>17586</v>
      </c>
      <c r="E150" s="413" t="s">
        <v>15</v>
      </c>
      <c r="F150" s="413" t="s">
        <v>15</v>
      </c>
      <c r="G150" s="414"/>
      <c r="H150" s="415" t="s">
        <v>524</v>
      </c>
      <c r="I150" s="416" t="s">
        <v>502</v>
      </c>
      <c r="J150" s="417">
        <v>30</v>
      </c>
      <c r="K150" s="418">
        <v>1</v>
      </c>
      <c r="M150" s="419" t="s">
        <v>46</v>
      </c>
      <c r="O150" s="418" t="s">
        <v>838</v>
      </c>
      <c r="P150" s="418" t="s">
        <v>4577</v>
      </c>
      <c r="S150" s="418" t="s">
        <v>4579</v>
      </c>
      <c r="Z150" s="421"/>
      <c r="AS150" s="422"/>
      <c r="AT150" s="422"/>
      <c r="AU150" s="422"/>
      <c r="AV150" s="422"/>
      <c r="AW150" s="422"/>
      <c r="AX150" s="422"/>
      <c r="AY150" s="423"/>
      <c r="AZ150" s="422"/>
      <c r="BA150" s="422"/>
      <c r="BB150" s="422"/>
      <c r="BC150" s="422"/>
      <c r="BT150" s="427">
        <v>61</v>
      </c>
      <c r="BU150" s="421">
        <v>57</v>
      </c>
      <c r="BV150" s="428">
        <v>0</v>
      </c>
      <c r="BW150" s="427"/>
      <c r="BX150" s="427"/>
      <c r="BY150" s="427"/>
      <c r="BZ150" s="427"/>
      <c r="CA150" s="421"/>
      <c r="CB150" s="428"/>
      <c r="CC150" s="427"/>
      <c r="CD150" s="421"/>
      <c r="CE150" s="429"/>
      <c r="CF150" s="428"/>
      <c r="CG150" s="427"/>
      <c r="CH150" s="421"/>
      <c r="CI150" s="429"/>
      <c r="CJ150" s="428"/>
      <c r="CK150" s="427"/>
      <c r="CL150" s="421"/>
      <c r="CM150" s="429"/>
      <c r="CN150" s="428"/>
      <c r="CO150" s="427"/>
      <c r="CP150" s="421"/>
      <c r="CQ150" s="429"/>
      <c r="CR150" s="428"/>
      <c r="DH150" s="433">
        <v>0</v>
      </c>
      <c r="DI150" s="434"/>
      <c r="DJ150" s="421">
        <v>61</v>
      </c>
      <c r="DK150" s="421">
        <v>0</v>
      </c>
      <c r="DL150" s="421">
        <v>0</v>
      </c>
      <c r="DM150" s="421">
        <v>1</v>
      </c>
      <c r="DN150" s="421">
        <v>4</v>
      </c>
      <c r="DO150" s="421">
        <v>23</v>
      </c>
      <c r="DP150" s="421">
        <v>57</v>
      </c>
      <c r="DR150" s="421">
        <v>57</v>
      </c>
      <c r="DS150" s="421">
        <v>238</v>
      </c>
      <c r="DT150" s="421">
        <v>54</v>
      </c>
      <c r="DU150" s="421">
        <v>33</v>
      </c>
      <c r="DV150" s="421">
        <v>30</v>
      </c>
      <c r="DW150" s="421">
        <v>11</v>
      </c>
      <c r="DX150" s="421">
        <v>18</v>
      </c>
      <c r="DY150" s="421">
        <v>2</v>
      </c>
      <c r="DZ150" s="421">
        <v>4</v>
      </c>
      <c r="EA150" s="421">
        <v>2</v>
      </c>
      <c r="EB150" s="421">
        <v>0</v>
      </c>
      <c r="EC150" s="421">
        <v>60</v>
      </c>
      <c r="ED150" s="425">
        <v>9.4736854785698892</v>
      </c>
      <c r="EE150" s="425">
        <v>2.8421056435709602</v>
      </c>
      <c r="EF150" s="425">
        <v>1.7368423377378099</v>
      </c>
      <c r="EG150" s="425">
        <v>8.5263169307129001</v>
      </c>
      <c r="EH150" s="431">
        <v>1.2631580638093101</v>
      </c>
      <c r="EI150" s="425">
        <v>97.482757104532695</v>
      </c>
      <c r="EJ150" s="424">
        <v>0.25</v>
      </c>
      <c r="EK150" s="424">
        <v>0.29655172413793102</v>
      </c>
      <c r="EL150" s="422">
        <v>0.39215686199999999</v>
      </c>
      <c r="EM150" s="422">
        <v>0.20261437900000001</v>
      </c>
      <c r="EN150" s="422">
        <v>0.40522875800000002</v>
      </c>
      <c r="EO150" s="422">
        <v>8.9743589999999998E-2</v>
      </c>
      <c r="EP150" s="422">
        <v>0.42307692000000002</v>
      </c>
      <c r="EQ150" s="422">
        <v>0.15367728</v>
      </c>
      <c r="ER150" s="425">
        <v>-0.58233955462902498</v>
      </c>
      <c r="ES150" s="431">
        <v>4.7368427392849402</v>
      </c>
      <c r="ET150" s="431">
        <v>4.2539199416004001</v>
      </c>
      <c r="EU150" s="431">
        <v>4.6973759315094101</v>
      </c>
      <c r="EV150" s="431">
        <v>3.8656538722799998</v>
      </c>
      <c r="EW150" s="431">
        <v>3.4297118538657698</v>
      </c>
      <c r="EX150" s="426">
        <v>-2.310561388731E-2</v>
      </c>
    </row>
    <row r="151" spans="1:269" ht="13" customHeight="1">
      <c r="A151" s="413" t="s">
        <v>129</v>
      </c>
      <c r="B151" s="413">
        <v>9123</v>
      </c>
      <c r="C151" s="435">
        <v>592791</v>
      </c>
      <c r="D151" s="435">
        <v>11674</v>
      </c>
      <c r="E151" s="435" t="s">
        <v>129</v>
      </c>
      <c r="F151" s="435" t="s">
        <v>129</v>
      </c>
      <c r="G151" s="414"/>
      <c r="H151" s="436" t="s">
        <v>357</v>
      </c>
      <c r="I151" s="436" t="s">
        <v>358</v>
      </c>
      <c r="J151" s="414">
        <v>33</v>
      </c>
      <c r="K151" s="418">
        <v>1</v>
      </c>
      <c r="L151" s="414"/>
      <c r="M151" s="437" t="s">
        <v>837</v>
      </c>
      <c r="N151" s="438">
        <v>25</v>
      </c>
      <c r="O151" s="414"/>
      <c r="P151" s="414" t="s">
        <v>4582</v>
      </c>
      <c r="Q151" s="414"/>
      <c r="R151" s="414"/>
      <c r="S151" s="414"/>
      <c r="T151" s="414"/>
      <c r="U151" s="414"/>
      <c r="V151" s="414"/>
      <c r="W151" s="414"/>
      <c r="X151" s="414"/>
      <c r="Y151" s="437"/>
      <c r="Z151" s="421"/>
      <c r="AS151" s="422"/>
      <c r="AT151" s="422"/>
      <c r="AU151" s="422"/>
      <c r="AV151" s="422"/>
      <c r="AW151" s="422"/>
      <c r="AX151" s="422"/>
      <c r="AY151" s="423"/>
      <c r="AZ151" s="422"/>
      <c r="BA151" s="422"/>
      <c r="BB151" s="422"/>
      <c r="BC151" s="422"/>
      <c r="BT151" s="427">
        <v>23</v>
      </c>
      <c r="BU151" s="421">
        <v>129.19999999999999</v>
      </c>
      <c r="BV151" s="428">
        <v>0</v>
      </c>
      <c r="BW151" s="427"/>
      <c r="BX151" s="427"/>
      <c r="BY151" s="427"/>
      <c r="BZ151" s="427"/>
      <c r="CA151" s="421"/>
      <c r="CB151" s="428"/>
      <c r="CC151" s="427"/>
      <c r="CD151" s="421"/>
      <c r="CE151" s="429"/>
      <c r="CF151" s="428"/>
      <c r="CG151" s="427"/>
      <c r="CH151" s="421"/>
      <c r="CI151" s="429"/>
      <c r="CJ151" s="428"/>
      <c r="CK151" s="427"/>
      <c r="CL151" s="421"/>
      <c r="CM151" s="429"/>
      <c r="CN151" s="428"/>
      <c r="CO151" s="427"/>
      <c r="CP151" s="421"/>
      <c r="CQ151" s="429"/>
      <c r="CR151" s="428"/>
      <c r="DH151" s="433">
        <v>0</v>
      </c>
      <c r="DI151" s="434"/>
      <c r="DJ151" s="421">
        <v>23</v>
      </c>
      <c r="DK151" s="421">
        <v>23</v>
      </c>
      <c r="DL151" s="421">
        <v>0</v>
      </c>
      <c r="DM151" s="421">
        <v>11</v>
      </c>
      <c r="DN151" s="421">
        <v>7</v>
      </c>
      <c r="DO151" s="421">
        <v>0</v>
      </c>
      <c r="DP151" s="421">
        <v>129.19999999999999</v>
      </c>
      <c r="DQ151" s="421">
        <v>129.19999694824199</v>
      </c>
      <c r="DS151" s="421">
        <v>519</v>
      </c>
      <c r="DT151" s="421">
        <v>110</v>
      </c>
      <c r="DU151" s="421">
        <v>54</v>
      </c>
      <c r="DV151" s="421">
        <v>53</v>
      </c>
      <c r="DW151" s="421">
        <v>24</v>
      </c>
      <c r="DX151" s="421">
        <v>27</v>
      </c>
      <c r="DY151" s="421">
        <v>0</v>
      </c>
      <c r="DZ151" s="421">
        <v>0</v>
      </c>
      <c r="EA151" s="421">
        <v>1</v>
      </c>
      <c r="EB151" s="421">
        <v>0</v>
      </c>
      <c r="EC151" s="421">
        <v>98</v>
      </c>
      <c r="ED151" s="425">
        <v>6.8020570889005301</v>
      </c>
      <c r="EE151" s="425">
        <v>1.8740361367378999</v>
      </c>
      <c r="EF151" s="425">
        <v>1.6658098993225801</v>
      </c>
      <c r="EG151" s="425">
        <v>7.6349620385618202</v>
      </c>
      <c r="EH151" s="431">
        <v>1.05655535281108</v>
      </c>
      <c r="EI151" s="425">
        <v>81.538432739740003</v>
      </c>
      <c r="EJ151" s="424">
        <v>0.223577235772357</v>
      </c>
      <c r="EK151" s="424">
        <v>0.232432432432432</v>
      </c>
      <c r="EL151" s="422">
        <v>0.33759590699999997</v>
      </c>
      <c r="EM151" s="422">
        <v>0.21227621399999999</v>
      </c>
      <c r="EN151" s="422">
        <v>0.45012787700000001</v>
      </c>
      <c r="EO151" s="422">
        <v>8.1218269999999995E-2</v>
      </c>
      <c r="EP151" s="422">
        <v>0.38324872999999998</v>
      </c>
      <c r="EQ151" s="422">
        <v>9.2470940000000001E-2</v>
      </c>
      <c r="ER151" s="425">
        <v>1.0683266018674</v>
      </c>
      <c r="ES151" s="431">
        <v>3.67866352767069</v>
      </c>
      <c r="ET151" s="431">
        <v>3.8902873956169599</v>
      </c>
      <c r="EU151" s="431">
        <v>4.6552525385902399</v>
      </c>
      <c r="EV151" s="431">
        <v>4.3418142627307699</v>
      </c>
      <c r="EW151" s="431">
        <v>4.4008918030689701</v>
      </c>
      <c r="EX151" s="426">
        <v>1.1009504795074401</v>
      </c>
    </row>
    <row r="152" spans="1:269" ht="13" customHeight="1">
      <c r="A152" s="413" t="s">
        <v>129</v>
      </c>
      <c r="B152" s="413">
        <v>11379</v>
      </c>
      <c r="C152" s="413">
        <v>677960</v>
      </c>
      <c r="D152" s="413">
        <v>23796</v>
      </c>
      <c r="E152" s="413" t="s">
        <v>686</v>
      </c>
      <c r="F152" s="413" t="s">
        <v>686</v>
      </c>
      <c r="G152" s="414"/>
      <c r="H152" s="411" t="s">
        <v>2517</v>
      </c>
      <c r="I152" s="411" t="s">
        <v>549</v>
      </c>
      <c r="J152" s="418">
        <v>25</v>
      </c>
      <c r="K152" s="418">
        <v>1</v>
      </c>
      <c r="M152" s="419" t="s">
        <v>46</v>
      </c>
      <c r="N152" s="420">
        <v>20</v>
      </c>
      <c r="P152" s="418" t="s">
        <v>4581</v>
      </c>
      <c r="Z152" s="421"/>
      <c r="AS152" s="422"/>
      <c r="AT152" s="422"/>
      <c r="AU152" s="422"/>
      <c r="AV152" s="422"/>
      <c r="AW152" s="422"/>
      <c r="AX152" s="422"/>
      <c r="AY152" s="423"/>
      <c r="AZ152" s="422"/>
      <c r="BA152" s="422"/>
      <c r="BB152" s="422"/>
      <c r="BC152" s="422"/>
      <c r="BT152" s="427">
        <v>8</v>
      </c>
      <c r="BU152" s="421">
        <v>38.1</v>
      </c>
      <c r="BV152" s="428">
        <v>-1</v>
      </c>
      <c r="BW152" s="427"/>
      <c r="BX152" s="427"/>
      <c r="BY152" s="427"/>
      <c r="BZ152" s="427"/>
      <c r="CA152" s="421"/>
      <c r="CB152" s="428"/>
      <c r="CC152" s="427"/>
      <c r="CD152" s="421"/>
      <c r="CE152" s="429"/>
      <c r="CF152" s="428"/>
      <c r="CG152" s="427"/>
      <c r="CH152" s="421"/>
      <c r="CI152" s="429"/>
      <c r="CJ152" s="428"/>
      <c r="CK152" s="427"/>
      <c r="CL152" s="421"/>
      <c r="CM152" s="429"/>
      <c r="CN152" s="428"/>
      <c r="CO152" s="427"/>
      <c r="CP152" s="421"/>
      <c r="CQ152" s="429"/>
      <c r="CR152" s="428"/>
      <c r="DH152" s="433">
        <v>-1</v>
      </c>
      <c r="DI152" s="434"/>
      <c r="DJ152" s="421">
        <v>8</v>
      </c>
      <c r="DK152" s="421">
        <v>8</v>
      </c>
      <c r="DL152" s="421">
        <v>0</v>
      </c>
      <c r="DM152" s="421">
        <v>2</v>
      </c>
      <c r="DN152" s="421">
        <v>2</v>
      </c>
      <c r="DO152" s="421">
        <v>0</v>
      </c>
      <c r="DP152" s="421">
        <v>38.1</v>
      </c>
      <c r="DQ152" s="421">
        <v>38.099998474121001</v>
      </c>
      <c r="DS152" s="421">
        <v>166</v>
      </c>
      <c r="DT152" s="421">
        <v>37</v>
      </c>
      <c r="DU152" s="421">
        <v>20</v>
      </c>
      <c r="DV152" s="421">
        <v>17</v>
      </c>
      <c r="DW152" s="421">
        <v>7</v>
      </c>
      <c r="DX152" s="421">
        <v>12</v>
      </c>
      <c r="DY152" s="421">
        <v>0</v>
      </c>
      <c r="DZ152" s="421">
        <v>1</v>
      </c>
      <c r="EA152" s="421">
        <v>1</v>
      </c>
      <c r="EB152" s="421">
        <v>0</v>
      </c>
      <c r="EC152" s="421">
        <v>37</v>
      </c>
      <c r="ED152" s="425">
        <v>8.6869568098966106</v>
      </c>
      <c r="EE152" s="425">
        <v>2.8173913978042999</v>
      </c>
      <c r="EF152" s="425">
        <v>1.6434783153858401</v>
      </c>
      <c r="EG152" s="425">
        <v>8.6869568098966106</v>
      </c>
      <c r="EH152" s="431">
        <v>1.2782609119667601</v>
      </c>
      <c r="EI152" s="425">
        <v>98.648301877353305</v>
      </c>
      <c r="EJ152" s="424">
        <v>0.24183006535947699</v>
      </c>
      <c r="EK152" s="424">
        <v>0.27522935779816499</v>
      </c>
      <c r="EL152" s="422">
        <v>0.43478260800000001</v>
      </c>
      <c r="EM152" s="422">
        <v>0.17391304299999999</v>
      </c>
      <c r="EN152" s="422">
        <v>0.391304347</v>
      </c>
      <c r="EO152" s="422">
        <v>9.4827590000000003E-2</v>
      </c>
      <c r="EP152" s="422">
        <v>0.42241379000000001</v>
      </c>
      <c r="EQ152" s="422">
        <v>0.13239875000000001</v>
      </c>
      <c r="ER152" s="425">
        <v>0.24206598369948301</v>
      </c>
      <c r="ES152" s="431">
        <v>3.9913044802227602</v>
      </c>
      <c r="ET152" s="431">
        <v>3.9008235930623201</v>
      </c>
      <c r="EU152" s="431">
        <v>4.5968418274214198</v>
      </c>
      <c r="EV152" s="431">
        <v>4.0328726096783596</v>
      </c>
      <c r="EW152" s="431">
        <v>4.0563703724306501</v>
      </c>
      <c r="EX152" s="426">
        <v>0.19453597068786599</v>
      </c>
    </row>
    <row r="153" spans="1:269" ht="13" customHeight="1">
      <c r="A153" s="413" t="s">
        <v>129</v>
      </c>
      <c r="B153" s="413">
        <v>12812</v>
      </c>
      <c r="C153" s="413">
        <v>693433</v>
      </c>
      <c r="D153" s="413">
        <v>30279</v>
      </c>
      <c r="E153" s="413" t="s">
        <v>598</v>
      </c>
      <c r="F153" s="413" t="s">
        <v>598</v>
      </c>
      <c r="G153" s="414"/>
      <c r="H153" s="411" t="s">
        <v>3582</v>
      </c>
      <c r="I153" s="411" t="s">
        <v>577</v>
      </c>
      <c r="J153" s="413">
        <v>25</v>
      </c>
      <c r="K153" s="418">
        <v>1</v>
      </c>
      <c r="M153" s="419" t="s">
        <v>837</v>
      </c>
      <c r="N153" s="420">
        <v>30</v>
      </c>
      <c r="P153" s="418" t="s">
        <v>2543</v>
      </c>
      <c r="Q153" s="418" t="s">
        <v>4578</v>
      </c>
      <c r="R153" s="418" t="s">
        <v>4580</v>
      </c>
      <c r="Z153" s="421"/>
      <c r="BT153" s="427">
        <v>30</v>
      </c>
      <c r="BU153" s="421">
        <v>186.2</v>
      </c>
      <c r="BV153" s="428">
        <v>2</v>
      </c>
      <c r="BW153" s="427"/>
      <c r="BX153" s="427"/>
      <c r="BY153" s="427"/>
      <c r="BZ153" s="427"/>
      <c r="CA153" s="421"/>
      <c r="CB153" s="428"/>
      <c r="CC153" s="427"/>
      <c r="CD153" s="421"/>
      <c r="CE153" s="429"/>
      <c r="CF153" s="428"/>
      <c r="CG153" s="427"/>
      <c r="CH153" s="421"/>
      <c r="CI153" s="429"/>
      <c r="CJ153" s="428"/>
      <c r="CK153" s="427"/>
      <c r="CL153" s="421"/>
      <c r="CM153" s="429"/>
      <c r="CN153" s="428"/>
      <c r="CO153" s="427"/>
      <c r="CP153" s="421"/>
      <c r="CQ153" s="429"/>
      <c r="CR153" s="428"/>
      <c r="DH153" s="433">
        <v>2</v>
      </c>
      <c r="DI153" s="434"/>
      <c r="DJ153" s="421">
        <v>30</v>
      </c>
      <c r="DK153" s="421">
        <v>30</v>
      </c>
      <c r="DL153" s="421">
        <v>0</v>
      </c>
      <c r="DM153" s="421">
        <v>15</v>
      </c>
      <c r="DN153" s="421">
        <v>7</v>
      </c>
      <c r="DO153" s="421">
        <v>0</v>
      </c>
      <c r="DP153" s="421">
        <v>186.2</v>
      </c>
      <c r="DQ153" s="421">
        <v>186.19999694824199</v>
      </c>
      <c r="DS153" s="421">
        <v>731</v>
      </c>
      <c r="DT153" s="421">
        <v>137</v>
      </c>
      <c r="DU153" s="421">
        <v>64</v>
      </c>
      <c r="DV153" s="421">
        <v>61</v>
      </c>
      <c r="DW153" s="421">
        <v>26</v>
      </c>
      <c r="DX153" s="421">
        <v>36</v>
      </c>
      <c r="DY153" s="421">
        <v>0</v>
      </c>
      <c r="DZ153" s="421">
        <v>4</v>
      </c>
      <c r="EA153" s="421">
        <v>3</v>
      </c>
      <c r="EB153" s="421">
        <v>0</v>
      </c>
      <c r="EC153" s="421">
        <v>198</v>
      </c>
      <c r="ED153" s="425">
        <v>9.5464290916676706</v>
      </c>
      <c r="EE153" s="425">
        <v>1.73571438030321</v>
      </c>
      <c r="EF153" s="425">
        <v>1.2535714968856499</v>
      </c>
      <c r="EG153" s="425">
        <v>6.60535750282056</v>
      </c>
      <c r="EH153" s="431">
        <v>0.92678576479152996</v>
      </c>
      <c r="EI153" s="425">
        <v>72.290806375217102</v>
      </c>
      <c r="EJ153" s="424">
        <v>0.19826338639652599</v>
      </c>
      <c r="EK153" s="424">
        <v>0.23768736616702299</v>
      </c>
      <c r="EL153" s="466">
        <v>0.40778688499999999</v>
      </c>
      <c r="EM153" s="466">
        <v>0.17622950800000001</v>
      </c>
      <c r="EN153" s="466">
        <v>0.41598360600000001</v>
      </c>
      <c r="EO153" s="466">
        <v>9.127789E-2</v>
      </c>
      <c r="EP153" s="466">
        <v>0.4178499</v>
      </c>
      <c r="EQ153" s="466">
        <v>0.12380251</v>
      </c>
      <c r="ER153" s="425">
        <v>-0.38850309260369797</v>
      </c>
      <c r="ES153" s="431">
        <v>2.9410715888471102</v>
      </c>
      <c r="ET153" s="431">
        <v>3.1047856542669998</v>
      </c>
      <c r="EU153" s="431">
        <v>3.4681150889883199</v>
      </c>
      <c r="EV153" s="431">
        <v>3.3341126629761102</v>
      </c>
      <c r="EW153" s="431">
        <v>3.3040997894150199</v>
      </c>
      <c r="EX153" s="426">
        <v>3.6134555339813201</v>
      </c>
    </row>
    <row r="154" spans="1:269" ht="13" customHeight="1">
      <c r="A154" s="413" t="s">
        <v>129</v>
      </c>
      <c r="B154" s="413">
        <v>12435</v>
      </c>
      <c r="C154" s="413">
        <v>673237</v>
      </c>
      <c r="D154" s="413">
        <v>23003</v>
      </c>
      <c r="E154" s="413" t="s">
        <v>614</v>
      </c>
      <c r="F154" s="413" t="s">
        <v>614</v>
      </c>
      <c r="G154" s="414"/>
      <c r="H154" s="411" t="s">
        <v>259</v>
      </c>
      <c r="I154" s="411" t="s">
        <v>3014</v>
      </c>
      <c r="J154" s="413">
        <v>26</v>
      </c>
      <c r="K154" s="418">
        <v>2</v>
      </c>
      <c r="L154" s="418" t="s">
        <v>837</v>
      </c>
      <c r="T154" s="418" t="s">
        <v>4584</v>
      </c>
      <c r="U154" s="418" t="s">
        <v>2543</v>
      </c>
      <c r="V154" s="418" t="s">
        <v>4586</v>
      </c>
      <c r="Z154" s="421">
        <v>143</v>
      </c>
      <c r="AA154" s="421">
        <v>567</v>
      </c>
      <c r="AB154" s="421">
        <v>542</v>
      </c>
      <c r="AC154" s="421">
        <v>139</v>
      </c>
      <c r="AD154" s="421">
        <v>93</v>
      </c>
      <c r="AE154" s="421">
        <v>25</v>
      </c>
      <c r="AF154" s="421">
        <v>1</v>
      </c>
      <c r="AG154" s="421">
        <v>20</v>
      </c>
      <c r="AH154" s="421">
        <v>56</v>
      </c>
      <c r="AI154" s="421">
        <v>70</v>
      </c>
      <c r="AJ154" s="421">
        <v>1</v>
      </c>
      <c r="AK154" s="421">
        <v>1</v>
      </c>
      <c r="AL154" s="421">
        <v>20</v>
      </c>
      <c r="AM154" s="421">
        <v>2</v>
      </c>
      <c r="AN154" s="421">
        <v>95</v>
      </c>
      <c r="AO154" s="421">
        <v>2</v>
      </c>
      <c r="AP154" s="421">
        <v>3</v>
      </c>
      <c r="AQ154" s="421">
        <v>0</v>
      </c>
      <c r="AR154" s="421">
        <v>13</v>
      </c>
      <c r="AS154" s="422">
        <v>3.5273367999999999E-2</v>
      </c>
      <c r="AT154" s="422">
        <v>0.16754849999999999</v>
      </c>
      <c r="AU154" s="422">
        <v>0.39555555999999997</v>
      </c>
      <c r="AV154" s="422">
        <v>0.22444444</v>
      </c>
      <c r="AW154" s="422">
        <v>9.5555559999999998E-2</v>
      </c>
      <c r="AX154" s="422">
        <v>0.42222221999999998</v>
      </c>
      <c r="AY154" s="423">
        <v>111.6</v>
      </c>
      <c r="AZ154" s="422">
        <v>0.12987707000000001</v>
      </c>
      <c r="BA154" s="422">
        <v>0.46222222200000002</v>
      </c>
      <c r="BB154" s="422">
        <v>0.79456737399999999</v>
      </c>
      <c r="BC154" s="422">
        <v>0.35111111099999998</v>
      </c>
      <c r="BD154" s="424">
        <v>0.276744186</v>
      </c>
      <c r="BE154" s="424">
        <v>0.25645756400000003</v>
      </c>
      <c r="BF154" s="424">
        <v>0.28395061700000002</v>
      </c>
      <c r="BG154" s="424">
        <v>0.41697416900000001</v>
      </c>
      <c r="BH154" s="424">
        <v>0.70092478599999997</v>
      </c>
      <c r="BI154" s="424">
        <v>0.16051660500000001</v>
      </c>
      <c r="BJ154" s="424">
        <v>0.30015194627036001</v>
      </c>
      <c r="BK154" s="425">
        <v>99.1517404679674</v>
      </c>
      <c r="BL154" s="425">
        <v>-5.94508932860795</v>
      </c>
      <c r="BM154" s="425">
        <v>61.050702382305197</v>
      </c>
      <c r="BN154" s="425">
        <v>91.881448897957299</v>
      </c>
      <c r="BO154" s="425">
        <v>-1.65593249898822</v>
      </c>
      <c r="BP154" s="425">
        <v>-1.6553910998627499</v>
      </c>
      <c r="BQ154" s="425">
        <v>15.3961228923476</v>
      </c>
      <c r="BR154" s="425">
        <v>-7.0804681615367802</v>
      </c>
      <c r="BS154" s="426">
        <v>1.5752160513887099</v>
      </c>
      <c r="BT154" s="427"/>
      <c r="BU154" s="421"/>
      <c r="BV154" s="428"/>
      <c r="BW154" s="427">
        <v>113</v>
      </c>
      <c r="BX154" s="427">
        <v>990</v>
      </c>
      <c r="BY154" s="427">
        <v>1</v>
      </c>
      <c r="BZ154" s="427">
        <v>1</v>
      </c>
      <c r="CA154" s="421">
        <v>0</v>
      </c>
      <c r="CB154" s="428">
        <v>-4</v>
      </c>
      <c r="CC154" s="427"/>
      <c r="CD154" s="421"/>
      <c r="CE154" s="429"/>
      <c r="CF154" s="428"/>
      <c r="CG154" s="427"/>
      <c r="CH154" s="421"/>
      <c r="CI154" s="429"/>
      <c r="CJ154" s="428"/>
      <c r="CK154" s="427"/>
      <c r="CL154" s="421"/>
      <c r="CM154" s="429"/>
      <c r="CN154" s="428"/>
      <c r="CO154" s="427"/>
      <c r="CP154" s="421"/>
      <c r="CQ154" s="429"/>
      <c r="CR154" s="428"/>
      <c r="DH154" s="433">
        <v>1</v>
      </c>
      <c r="DI154" s="434">
        <v>2.96255964040756</v>
      </c>
      <c r="EL154" s="422"/>
      <c r="EM154" s="422"/>
      <c r="EN154" s="422"/>
      <c r="EO154" s="422"/>
      <c r="EP154" s="422"/>
      <c r="EQ154" s="422"/>
    </row>
    <row r="155" spans="1:269" ht="13" customHeight="1">
      <c r="A155" s="413" t="s">
        <v>129</v>
      </c>
      <c r="B155" s="413">
        <v>10076</v>
      </c>
      <c r="C155" s="413">
        <v>553869</v>
      </c>
      <c r="D155" s="413">
        <v>11680</v>
      </c>
      <c r="E155" s="413" t="s">
        <v>2170</v>
      </c>
      <c r="F155" s="413" t="s">
        <v>2170</v>
      </c>
      <c r="G155" s="414"/>
      <c r="H155" s="415" t="s">
        <v>3340</v>
      </c>
      <c r="I155" s="416" t="s">
        <v>846</v>
      </c>
      <c r="J155" s="417">
        <v>34</v>
      </c>
      <c r="K155" s="418">
        <v>2</v>
      </c>
      <c r="L155" s="418" t="s">
        <v>837</v>
      </c>
      <c r="T155" s="418" t="s">
        <v>2543</v>
      </c>
      <c r="U155" s="418" t="s">
        <v>2543</v>
      </c>
      <c r="V155" s="418" t="s">
        <v>4585</v>
      </c>
      <c r="Z155" s="421">
        <v>106</v>
      </c>
      <c r="AA155" s="421">
        <v>283</v>
      </c>
      <c r="AB155" s="421">
        <v>255</v>
      </c>
      <c r="AC155" s="421">
        <v>52</v>
      </c>
      <c r="AD155" s="421">
        <v>36</v>
      </c>
      <c r="AE155" s="421">
        <v>7</v>
      </c>
      <c r="AF155" s="421">
        <v>0</v>
      </c>
      <c r="AG155" s="421">
        <v>9</v>
      </c>
      <c r="AH155" s="421">
        <v>34</v>
      </c>
      <c r="AI155" s="421">
        <v>29</v>
      </c>
      <c r="AJ155" s="421">
        <v>0</v>
      </c>
      <c r="AK155" s="421">
        <v>0</v>
      </c>
      <c r="AL155" s="421">
        <v>21</v>
      </c>
      <c r="AM155" s="421">
        <v>0</v>
      </c>
      <c r="AN155" s="421">
        <v>74</v>
      </c>
      <c r="AO155" s="421">
        <v>2</v>
      </c>
      <c r="AP155" s="421">
        <v>0</v>
      </c>
      <c r="AQ155" s="421">
        <v>5</v>
      </c>
      <c r="AR155" s="421">
        <v>11</v>
      </c>
      <c r="AS155" s="422">
        <v>7.4204945999999994E-2</v>
      </c>
      <c r="AT155" s="422">
        <v>0.261484098</v>
      </c>
      <c r="AU155" s="422">
        <v>0.39784945999999999</v>
      </c>
      <c r="AV155" s="422">
        <v>0.27956988999999999</v>
      </c>
      <c r="AW155" s="422">
        <v>7.526882E-2</v>
      </c>
      <c r="AX155" s="422">
        <v>0.38709676999999998</v>
      </c>
      <c r="AY155" s="423">
        <v>111.4</v>
      </c>
      <c r="AZ155" s="422">
        <v>0.16872038</v>
      </c>
      <c r="BA155" s="422">
        <v>0.37016574499999999</v>
      </c>
      <c r="BB155" s="422">
        <v>0.57161110999999998</v>
      </c>
      <c r="BC155" s="422">
        <v>0.49171270700000003</v>
      </c>
      <c r="BD155" s="424">
        <v>0.25</v>
      </c>
      <c r="BE155" s="424">
        <v>0.203921568</v>
      </c>
      <c r="BF155" s="424">
        <v>0.26978417199999999</v>
      </c>
      <c r="BG155" s="424">
        <v>0.337254901</v>
      </c>
      <c r="BH155" s="424">
        <v>0.60703907300000004</v>
      </c>
      <c r="BI155" s="424">
        <v>0.133333333</v>
      </c>
      <c r="BJ155" s="424">
        <v>0.26918286342414999</v>
      </c>
      <c r="BK155" s="425">
        <v>85.881518076203307</v>
      </c>
      <c r="BL155" s="425">
        <v>-10.0831116551301</v>
      </c>
      <c r="BM155" s="425">
        <v>23.355705018923398</v>
      </c>
      <c r="BN155" s="425">
        <v>73.710184621760803</v>
      </c>
      <c r="BO155" s="425">
        <v>-0.92929489065326298</v>
      </c>
      <c r="BP155" s="425">
        <v>-3.4785559335723502</v>
      </c>
      <c r="BQ155" s="425">
        <v>3.6317778141934798</v>
      </c>
      <c r="BR155" s="425">
        <v>-12.297147278837</v>
      </c>
      <c r="BS155" s="426">
        <v>0.37157632138922397</v>
      </c>
      <c r="BT155" s="427"/>
      <c r="BU155" s="421"/>
      <c r="BV155" s="428"/>
      <c r="BW155" s="427">
        <v>105</v>
      </c>
      <c r="BX155" s="427">
        <v>650</v>
      </c>
      <c r="BY155" s="427">
        <v>0</v>
      </c>
      <c r="BZ155" s="427">
        <v>0</v>
      </c>
      <c r="CA155" s="421">
        <v>0</v>
      </c>
      <c r="CB155" s="428">
        <v>2</v>
      </c>
      <c r="CC155" s="427"/>
      <c r="CD155" s="421"/>
      <c r="CE155" s="429"/>
      <c r="CF155" s="428"/>
      <c r="CG155" s="427"/>
      <c r="CH155" s="421"/>
      <c r="CI155" s="429"/>
      <c r="CJ155" s="428"/>
      <c r="CK155" s="427"/>
      <c r="CL155" s="421"/>
      <c r="CM155" s="429"/>
      <c r="CN155" s="428"/>
      <c r="CO155" s="427"/>
      <c r="CP155" s="421"/>
      <c r="CQ155" s="429"/>
      <c r="CR155" s="428"/>
      <c r="DH155" s="433">
        <v>0</v>
      </c>
      <c r="DI155" s="434">
        <v>6.5148506350815296</v>
      </c>
      <c r="EL155" s="422"/>
      <c r="EM155" s="422"/>
      <c r="EN155" s="422"/>
      <c r="EO155" s="422"/>
      <c r="EP155" s="422"/>
      <c r="EQ155" s="422"/>
    </row>
    <row r="156" spans="1:269" ht="13" customHeight="1">
      <c r="A156" s="413" t="s">
        <v>129</v>
      </c>
      <c r="B156" s="413">
        <v>10678</v>
      </c>
      <c r="C156" s="413">
        <v>543309</v>
      </c>
      <c r="D156" s="413">
        <v>5517</v>
      </c>
      <c r="E156" s="413" t="s">
        <v>14</v>
      </c>
      <c r="F156" s="413" t="s">
        <v>14</v>
      </c>
      <c r="G156" s="414"/>
      <c r="H156" s="415" t="s">
        <v>1047</v>
      </c>
      <c r="I156" s="416" t="s">
        <v>547</v>
      </c>
      <c r="J156" s="417">
        <v>35</v>
      </c>
      <c r="K156" s="418">
        <v>2</v>
      </c>
      <c r="L156" s="418" t="s">
        <v>837</v>
      </c>
      <c r="T156" s="418" t="s">
        <v>4577</v>
      </c>
      <c r="U156" s="418" t="s">
        <v>2543</v>
      </c>
      <c r="V156" s="418" t="s">
        <v>4585</v>
      </c>
      <c r="Z156" s="421">
        <v>94</v>
      </c>
      <c r="AA156" s="421">
        <v>327</v>
      </c>
      <c r="AB156" s="421">
        <v>303</v>
      </c>
      <c r="AC156" s="421">
        <v>73</v>
      </c>
      <c r="AD156" s="421">
        <v>47</v>
      </c>
      <c r="AE156" s="421">
        <v>14</v>
      </c>
      <c r="AF156" s="421">
        <v>1</v>
      </c>
      <c r="AG156" s="421">
        <v>11</v>
      </c>
      <c r="AH156" s="421">
        <v>33</v>
      </c>
      <c r="AI156" s="421">
        <v>47</v>
      </c>
      <c r="AJ156" s="421">
        <v>3</v>
      </c>
      <c r="AK156" s="421">
        <v>1</v>
      </c>
      <c r="AL156" s="421">
        <v>20</v>
      </c>
      <c r="AM156" s="421">
        <v>0</v>
      </c>
      <c r="AN156" s="421">
        <v>72</v>
      </c>
      <c r="AO156" s="421">
        <v>2</v>
      </c>
      <c r="AP156" s="421">
        <v>2</v>
      </c>
      <c r="AQ156" s="421">
        <v>0</v>
      </c>
      <c r="AR156" s="421">
        <v>5</v>
      </c>
      <c r="AS156" s="422">
        <v>6.1162079000000001E-2</v>
      </c>
      <c r="AT156" s="422">
        <v>0.22018348600000001</v>
      </c>
      <c r="AU156" s="422">
        <v>0.51931329999999998</v>
      </c>
      <c r="AV156" s="422">
        <v>0.18025751000000001</v>
      </c>
      <c r="AW156" s="422">
        <v>8.5836910000000002E-2</v>
      </c>
      <c r="AX156" s="422">
        <v>0.39055793999999999</v>
      </c>
      <c r="AY156" s="423">
        <v>108.8</v>
      </c>
      <c r="AZ156" s="422">
        <v>9.6093750000000006E-2</v>
      </c>
      <c r="BA156" s="422">
        <v>0.35344827499999998</v>
      </c>
      <c r="BB156" s="422">
        <v>0.61080279999999998</v>
      </c>
      <c r="BC156" s="422">
        <v>0.43534482699999999</v>
      </c>
      <c r="BD156" s="424">
        <v>0.27927927899999999</v>
      </c>
      <c r="BE156" s="424">
        <v>0.24092409200000001</v>
      </c>
      <c r="BF156" s="424">
        <v>0.29051987699999998</v>
      </c>
      <c r="BG156" s="424">
        <v>0.40264026400000003</v>
      </c>
      <c r="BH156" s="424">
        <v>0.69316014100000001</v>
      </c>
      <c r="BI156" s="424">
        <v>0.16171617199999999</v>
      </c>
      <c r="BJ156" s="424">
        <v>0.30052125453948902</v>
      </c>
      <c r="BK156" s="425">
        <v>99.892717738561501</v>
      </c>
      <c r="BL156" s="425">
        <v>-3.3305996890795702</v>
      </c>
      <c r="BM156" s="425">
        <v>35.3071849484312</v>
      </c>
      <c r="BN156" s="425">
        <v>92.966008491175202</v>
      </c>
      <c r="BO156" s="425">
        <v>0.69261219547674802</v>
      </c>
      <c r="BP156" s="425">
        <v>-1.2924050381407099</v>
      </c>
      <c r="BQ156" s="425">
        <v>9.5680492774898802</v>
      </c>
      <c r="BR156" s="425">
        <v>-4.0031828136799197</v>
      </c>
      <c r="BS156" s="426">
        <v>0.97893118337417995</v>
      </c>
      <c r="BT156" s="427"/>
      <c r="BU156" s="421"/>
      <c r="BV156" s="428"/>
      <c r="BW156" s="427">
        <v>71</v>
      </c>
      <c r="BX156" s="427">
        <v>604.1</v>
      </c>
      <c r="BY156" s="427">
        <v>4</v>
      </c>
      <c r="BZ156" s="427">
        <v>-3</v>
      </c>
      <c r="CA156" s="421">
        <v>-1</v>
      </c>
      <c r="CB156" s="428">
        <v>3</v>
      </c>
      <c r="CC156" s="427"/>
      <c r="CD156" s="421"/>
      <c r="CE156" s="429"/>
      <c r="CF156" s="428"/>
      <c r="CG156" s="427"/>
      <c r="CH156" s="421"/>
      <c r="CI156" s="429"/>
      <c r="CJ156" s="428"/>
      <c r="CK156" s="427"/>
      <c r="CL156" s="421"/>
      <c r="CM156" s="429"/>
      <c r="CN156" s="428"/>
      <c r="CO156" s="427"/>
      <c r="CP156" s="421"/>
      <c r="CQ156" s="429"/>
      <c r="CR156" s="428"/>
      <c r="DH156" s="433">
        <v>4</v>
      </c>
      <c r="DI156" s="434">
        <v>2.3171081542968701</v>
      </c>
      <c r="EL156" s="422"/>
      <c r="EM156" s="422"/>
      <c r="EN156" s="422"/>
      <c r="EO156" s="422"/>
      <c r="EP156" s="422"/>
      <c r="EQ156" s="422"/>
      <c r="GL156" s="412"/>
      <c r="GM156" s="412"/>
      <c r="GN156" s="412"/>
      <c r="GO156" s="412"/>
      <c r="GP156" s="412"/>
      <c r="GQ156" s="412"/>
      <c r="GR156" s="412"/>
      <c r="GS156" s="412"/>
      <c r="GT156" s="412"/>
      <c r="GU156" s="412"/>
      <c r="GV156" s="412"/>
      <c r="GW156" s="412"/>
      <c r="GX156" s="412"/>
      <c r="GY156" s="412"/>
      <c r="GZ156" s="412"/>
      <c r="HA156" s="412"/>
      <c r="HB156" s="412"/>
      <c r="HC156" s="412"/>
      <c r="HD156" s="412"/>
      <c r="HE156" s="412"/>
      <c r="HF156" s="412"/>
      <c r="HG156" s="412"/>
      <c r="HH156" s="412"/>
      <c r="HI156" s="412"/>
      <c r="HJ156" s="412"/>
      <c r="HK156" s="412"/>
      <c r="HL156" s="412"/>
      <c r="HM156" s="412"/>
      <c r="HN156" s="412"/>
      <c r="HO156" s="412"/>
      <c r="HP156" s="412"/>
      <c r="HQ156" s="412"/>
      <c r="HR156" s="412"/>
      <c r="HS156" s="412"/>
      <c r="HT156" s="412"/>
      <c r="HU156" s="412"/>
      <c r="HV156" s="412"/>
      <c r="HW156" s="412"/>
      <c r="HX156" s="412"/>
      <c r="HY156" s="412"/>
      <c r="HZ156" s="412"/>
      <c r="IA156" s="412"/>
      <c r="IB156" s="412"/>
      <c r="IC156" s="412"/>
      <c r="ID156" s="412"/>
      <c r="IE156" s="412"/>
      <c r="IF156" s="412"/>
      <c r="IG156" s="412"/>
      <c r="IH156" s="412"/>
      <c r="II156" s="412"/>
      <c r="IJ156" s="412"/>
      <c r="IK156" s="412"/>
      <c r="IL156" s="412"/>
      <c r="IM156" s="412"/>
      <c r="IN156" s="412"/>
      <c r="IO156" s="412"/>
      <c r="IP156" s="412"/>
      <c r="IQ156" s="412"/>
    </row>
    <row r="157" spans="1:269" ht="13" customHeight="1">
      <c r="A157" s="413" t="s">
        <v>129</v>
      </c>
      <c r="B157" s="413">
        <v>12550</v>
      </c>
      <c r="C157" s="413">
        <v>676475</v>
      </c>
      <c r="D157" s="413">
        <v>27615</v>
      </c>
      <c r="E157" s="413" t="s">
        <v>276</v>
      </c>
      <c r="F157" s="413" t="s">
        <v>276</v>
      </c>
      <c r="G157" s="414"/>
      <c r="H157" s="411" t="s">
        <v>3104</v>
      </c>
      <c r="I157" s="411" t="s">
        <v>904</v>
      </c>
      <c r="J157" s="413">
        <v>26</v>
      </c>
      <c r="K157" s="418">
        <v>3</v>
      </c>
      <c r="L157" s="418" t="s">
        <v>46</v>
      </c>
      <c r="T157" s="418" t="s">
        <v>4577</v>
      </c>
      <c r="U157" s="418" t="s">
        <v>2543</v>
      </c>
      <c r="V157" s="418" t="s">
        <v>4585</v>
      </c>
      <c r="Z157" s="421">
        <v>139</v>
      </c>
      <c r="AA157" s="421">
        <v>546</v>
      </c>
      <c r="AB157" s="421">
        <v>497</v>
      </c>
      <c r="AC157" s="421">
        <v>144</v>
      </c>
      <c r="AD157" s="421">
        <v>98</v>
      </c>
      <c r="AE157" s="421">
        <v>26</v>
      </c>
      <c r="AF157" s="421">
        <v>2</v>
      </c>
      <c r="AG157" s="421">
        <v>18</v>
      </c>
      <c r="AH157" s="421">
        <v>54</v>
      </c>
      <c r="AI157" s="421">
        <v>69</v>
      </c>
      <c r="AJ157" s="421">
        <v>5</v>
      </c>
      <c r="AK157" s="421">
        <v>1</v>
      </c>
      <c r="AL157" s="421">
        <v>39</v>
      </c>
      <c r="AM157" s="421">
        <v>1</v>
      </c>
      <c r="AN157" s="421">
        <v>79</v>
      </c>
      <c r="AO157" s="421">
        <v>3</v>
      </c>
      <c r="AP157" s="421">
        <v>4</v>
      </c>
      <c r="AQ157" s="421">
        <v>1</v>
      </c>
      <c r="AR157" s="421">
        <v>14</v>
      </c>
      <c r="AS157" s="422">
        <v>7.1428570999999996E-2</v>
      </c>
      <c r="AT157" s="422">
        <v>0.14468864400000001</v>
      </c>
      <c r="AU157" s="422">
        <v>0.35224586000000002</v>
      </c>
      <c r="AV157" s="422">
        <v>0.24349882</v>
      </c>
      <c r="AW157" s="422">
        <v>9.4117649999999997E-2</v>
      </c>
      <c r="AX157" s="422">
        <v>0.42823528999999999</v>
      </c>
      <c r="AY157" s="423">
        <v>111.1</v>
      </c>
      <c r="AZ157" s="422">
        <v>7.9668909999999996E-2</v>
      </c>
      <c r="BA157" s="422">
        <v>0.39523809500000001</v>
      </c>
      <c r="BB157" s="422">
        <v>0.71080728000000004</v>
      </c>
      <c r="BC157" s="422">
        <v>0.42142857099999997</v>
      </c>
      <c r="BD157" s="424">
        <v>0.31188118799999998</v>
      </c>
      <c r="BE157" s="424">
        <v>0.28973842999999999</v>
      </c>
      <c r="BF157" s="424">
        <v>0.34254143599999998</v>
      </c>
      <c r="BG157" s="424">
        <v>0.45875251500000003</v>
      </c>
      <c r="BH157" s="424">
        <v>0.801293951</v>
      </c>
      <c r="BI157" s="424">
        <v>0.16901408500000001</v>
      </c>
      <c r="BJ157" s="424">
        <v>0.34559385374023399</v>
      </c>
      <c r="BK157" s="425">
        <v>108.86389674261299</v>
      </c>
      <c r="BL157" s="425">
        <v>14.4197031316729</v>
      </c>
      <c r="BM157" s="425">
        <v>78.934169223663403</v>
      </c>
      <c r="BN157" s="425">
        <v>124.460400418899</v>
      </c>
      <c r="BO157" s="425">
        <v>-3.1155904317119398E-2</v>
      </c>
      <c r="BP157" s="425">
        <v>-0.95908631477504902</v>
      </c>
      <c r="BQ157" s="425">
        <v>20.5631530318791</v>
      </c>
      <c r="BR157" s="425">
        <v>14.870933224578399</v>
      </c>
      <c r="BS157" s="426">
        <v>2.10386789904606</v>
      </c>
      <c r="BT157" s="427"/>
      <c r="BU157" s="421"/>
      <c r="BV157" s="428"/>
      <c r="BW157" s="427"/>
      <c r="BX157" s="427"/>
      <c r="BY157" s="427"/>
      <c r="BZ157" s="427"/>
      <c r="CA157" s="421"/>
      <c r="CB157" s="428"/>
      <c r="CC157" s="427">
        <v>50</v>
      </c>
      <c r="CD157" s="421">
        <v>356</v>
      </c>
      <c r="CE157" s="429">
        <v>-3</v>
      </c>
      <c r="CF157" s="428">
        <v>0</v>
      </c>
      <c r="CG157" s="427"/>
      <c r="CH157" s="421"/>
      <c r="CI157" s="429"/>
      <c r="CJ157" s="428"/>
      <c r="CK157" s="427"/>
      <c r="CL157" s="421"/>
      <c r="CM157" s="429"/>
      <c r="CN157" s="428"/>
      <c r="CO157" s="427"/>
      <c r="CP157" s="421"/>
      <c r="CQ157" s="429"/>
      <c r="CR157" s="428"/>
      <c r="CS157" s="427">
        <v>41</v>
      </c>
      <c r="CT157" s="421">
        <v>327</v>
      </c>
      <c r="CU157" s="429">
        <v>-2</v>
      </c>
      <c r="CV157" s="429">
        <v>-1</v>
      </c>
      <c r="CW157" s="428">
        <v>0</v>
      </c>
      <c r="DC157" s="427">
        <v>34</v>
      </c>
      <c r="DD157" s="421">
        <v>261</v>
      </c>
      <c r="DE157" s="429">
        <v>-1</v>
      </c>
      <c r="DF157" s="429">
        <v>-3</v>
      </c>
      <c r="DG157" s="428">
        <v>0</v>
      </c>
      <c r="DH157" s="433">
        <v>-6</v>
      </c>
      <c r="DI157" s="434">
        <v>-12.4706234931945</v>
      </c>
      <c r="EL157" s="422"/>
      <c r="EM157" s="422"/>
      <c r="EN157" s="422"/>
      <c r="EO157" s="422"/>
      <c r="EP157" s="422"/>
      <c r="EQ157" s="422"/>
    </row>
    <row r="158" spans="1:269" ht="13" customHeight="1">
      <c r="A158" s="413" t="s">
        <v>129</v>
      </c>
      <c r="B158" s="413">
        <v>9605</v>
      </c>
      <c r="C158" s="413">
        <v>621566</v>
      </c>
      <c r="D158" s="413">
        <v>14344</v>
      </c>
      <c r="E158" s="413" t="s">
        <v>555</v>
      </c>
      <c r="F158" s="413" t="s">
        <v>555</v>
      </c>
      <c r="G158" s="414"/>
      <c r="H158" s="415" t="s">
        <v>306</v>
      </c>
      <c r="I158" s="416" t="s">
        <v>531</v>
      </c>
      <c r="J158" s="417">
        <v>31</v>
      </c>
      <c r="K158" s="418">
        <v>3</v>
      </c>
      <c r="L158" s="418" t="s">
        <v>46</v>
      </c>
      <c r="T158" s="418" t="s">
        <v>2543</v>
      </c>
      <c r="U158" s="418" t="s">
        <v>4584</v>
      </c>
      <c r="V158" s="418" t="s">
        <v>4585</v>
      </c>
      <c r="Z158" s="421">
        <v>162</v>
      </c>
      <c r="AA158" s="421">
        <v>724</v>
      </c>
      <c r="AB158" s="421">
        <v>624</v>
      </c>
      <c r="AC158" s="421">
        <v>170</v>
      </c>
      <c r="AD158" s="421">
        <v>98</v>
      </c>
      <c r="AE158" s="421">
        <v>41</v>
      </c>
      <c r="AF158" s="421">
        <v>2</v>
      </c>
      <c r="AG158" s="421">
        <v>29</v>
      </c>
      <c r="AH158" s="421">
        <v>98</v>
      </c>
      <c r="AI158" s="421">
        <v>95</v>
      </c>
      <c r="AJ158" s="421">
        <v>1</v>
      </c>
      <c r="AK158" s="421">
        <v>0</v>
      </c>
      <c r="AL158" s="421">
        <v>91</v>
      </c>
      <c r="AM158" s="421">
        <v>2</v>
      </c>
      <c r="AN158" s="421">
        <v>176</v>
      </c>
      <c r="AO158" s="421">
        <v>4</v>
      </c>
      <c r="AP158" s="421">
        <v>5</v>
      </c>
      <c r="AQ158" s="421">
        <v>0</v>
      </c>
      <c r="AR158" s="421">
        <v>14</v>
      </c>
      <c r="AS158" s="422">
        <v>0.12569060700000001</v>
      </c>
      <c r="AT158" s="422">
        <v>0.24309392199999999</v>
      </c>
      <c r="AU158" s="422">
        <v>0.37527593999999997</v>
      </c>
      <c r="AV158" s="422">
        <v>0.28697571999999999</v>
      </c>
      <c r="AW158" s="422">
        <v>0.14348785999999999</v>
      </c>
      <c r="AX158" s="422">
        <v>0.53200882999999999</v>
      </c>
      <c r="AY158" s="423">
        <v>114</v>
      </c>
      <c r="AZ158" s="422">
        <v>0.10830439</v>
      </c>
      <c r="BA158" s="422">
        <v>0.39514348700000002</v>
      </c>
      <c r="BB158" s="422">
        <v>0.681982584</v>
      </c>
      <c r="BC158" s="422">
        <v>0.39955849799999998</v>
      </c>
      <c r="BD158" s="424">
        <v>0.33254716899999998</v>
      </c>
      <c r="BE158" s="424">
        <v>0.27243589699999998</v>
      </c>
      <c r="BF158" s="424">
        <v>0.36602209899999999</v>
      </c>
      <c r="BG158" s="424">
        <v>0.48397435799999999</v>
      </c>
      <c r="BH158" s="424">
        <v>0.84999645700000004</v>
      </c>
      <c r="BI158" s="424">
        <v>0.21153846100000001</v>
      </c>
      <c r="BJ158" s="424">
        <v>0.36633071575798798</v>
      </c>
      <c r="BK158" s="425">
        <v>136.25433155701299</v>
      </c>
      <c r="BL158" s="425">
        <v>31.310279358548598</v>
      </c>
      <c r="BM158" s="425">
        <v>116.856934029979</v>
      </c>
      <c r="BN158" s="425">
        <v>136.04620494631601</v>
      </c>
      <c r="BO158" s="425">
        <v>-0.57658965665795803</v>
      </c>
      <c r="BP158" s="425">
        <v>-4.7799936057999703</v>
      </c>
      <c r="BQ158" s="425">
        <v>46.022605918718099</v>
      </c>
      <c r="BR158" s="425">
        <v>26.153100288843302</v>
      </c>
      <c r="BS158" s="426">
        <v>4.7086885495006099</v>
      </c>
      <c r="BT158" s="427"/>
      <c r="BU158" s="421"/>
      <c r="BV158" s="428"/>
      <c r="BW158" s="427"/>
      <c r="BX158" s="427"/>
      <c r="BY158" s="427"/>
      <c r="BZ158" s="427"/>
      <c r="CA158" s="421"/>
      <c r="CB158" s="428"/>
      <c r="CC158" s="427">
        <v>162</v>
      </c>
      <c r="CD158" s="421">
        <v>1429</v>
      </c>
      <c r="CE158" s="429">
        <v>17</v>
      </c>
      <c r="CF158" s="428">
        <v>9</v>
      </c>
      <c r="CG158" s="427"/>
      <c r="CH158" s="421"/>
      <c r="CI158" s="429"/>
      <c r="CJ158" s="428"/>
      <c r="CK158" s="427"/>
      <c r="CL158" s="421"/>
      <c r="CM158" s="429"/>
      <c r="CN158" s="428"/>
      <c r="CO158" s="427"/>
      <c r="CP158" s="421"/>
      <c r="CQ158" s="429"/>
      <c r="CR158" s="428"/>
      <c r="DH158" s="433">
        <v>17</v>
      </c>
      <c r="DI158" s="434">
        <v>-4.2145576477050701</v>
      </c>
      <c r="EL158" s="422"/>
      <c r="EM158" s="422"/>
      <c r="EN158" s="422"/>
      <c r="EO158" s="422"/>
      <c r="EP158" s="422"/>
      <c r="EQ158" s="422"/>
    </row>
    <row r="159" spans="1:269" ht="13" customHeight="1">
      <c r="A159" s="413" t="s">
        <v>129</v>
      </c>
      <c r="B159" s="413">
        <v>13206</v>
      </c>
      <c r="C159" s="413">
        <v>694728</v>
      </c>
      <c r="D159" s="413">
        <v>33280</v>
      </c>
      <c r="E159" s="413" t="s">
        <v>614</v>
      </c>
      <c r="F159" s="413" t="s">
        <v>614</v>
      </c>
      <c r="G159" s="414"/>
      <c r="H159" s="411" t="s">
        <v>4148</v>
      </c>
      <c r="I159" s="411" t="s">
        <v>702</v>
      </c>
      <c r="J159" s="413">
        <v>23</v>
      </c>
      <c r="K159" s="418">
        <v>4</v>
      </c>
      <c r="L159" s="418" t="s">
        <v>837</v>
      </c>
      <c r="T159" s="418" t="s">
        <v>4581</v>
      </c>
      <c r="U159" s="418" t="s">
        <v>4584</v>
      </c>
      <c r="V159" s="418" t="s">
        <v>4585</v>
      </c>
      <c r="Y159" s="419">
        <v>32</v>
      </c>
      <c r="Z159" s="421">
        <v>13</v>
      </c>
      <c r="AA159" s="421">
        <v>47</v>
      </c>
      <c r="AB159" s="421">
        <v>42</v>
      </c>
      <c r="AC159" s="421">
        <v>7</v>
      </c>
      <c r="AD159" s="421">
        <v>3</v>
      </c>
      <c r="AE159" s="421">
        <v>0</v>
      </c>
      <c r="AF159" s="421">
        <v>0</v>
      </c>
      <c r="AG159" s="421">
        <v>4</v>
      </c>
      <c r="AH159" s="421">
        <v>6</v>
      </c>
      <c r="AI159" s="421">
        <v>9</v>
      </c>
      <c r="AJ159" s="421">
        <v>1</v>
      </c>
      <c r="AK159" s="421">
        <v>0</v>
      </c>
      <c r="AL159" s="421">
        <v>2</v>
      </c>
      <c r="AM159" s="421">
        <v>0</v>
      </c>
      <c r="AN159" s="421">
        <v>20</v>
      </c>
      <c r="AO159" s="421">
        <v>1</v>
      </c>
      <c r="AP159" s="421">
        <v>0</v>
      </c>
      <c r="AQ159" s="421">
        <v>2</v>
      </c>
      <c r="AR159" s="421">
        <v>0</v>
      </c>
      <c r="AS159" s="466">
        <v>4.2553190999999997E-2</v>
      </c>
      <c r="AT159" s="466">
        <v>0.42553191400000001</v>
      </c>
      <c r="AU159" s="466">
        <v>0.5</v>
      </c>
      <c r="AV159" s="466">
        <v>0.16666666999999999</v>
      </c>
      <c r="AW159" s="466">
        <v>0.25</v>
      </c>
      <c r="AX159" s="466">
        <v>0.41666667000000002</v>
      </c>
      <c r="AY159" s="425">
        <v>108.7</v>
      </c>
      <c r="AZ159" s="466">
        <v>0.22346368999999999</v>
      </c>
      <c r="BA159" s="466">
        <v>0.36363636300000002</v>
      </c>
      <c r="BB159" s="466">
        <v>0.50380903600000004</v>
      </c>
      <c r="BC159" s="466">
        <v>0.59090909000000003</v>
      </c>
      <c r="BD159" s="424">
        <v>0.16666666599999999</v>
      </c>
      <c r="BE159" s="424">
        <v>0.16666666599999999</v>
      </c>
      <c r="BF159" s="424">
        <v>0.222222222</v>
      </c>
      <c r="BG159" s="424">
        <v>0.452380952</v>
      </c>
      <c r="BH159" s="424">
        <v>0.67460317400000003</v>
      </c>
      <c r="BI159" s="424">
        <v>0.28571428599999998</v>
      </c>
      <c r="BJ159" s="424">
        <v>0.28671315643522399</v>
      </c>
      <c r="BK159" s="425">
        <v>176.48684217724701</v>
      </c>
      <c r="BL159" s="425">
        <v>-1.0056258937795399</v>
      </c>
      <c r="BM159" s="425">
        <v>4.5478171580950901</v>
      </c>
      <c r="BN159" s="425">
        <v>82.623274098833406</v>
      </c>
      <c r="BO159" s="425">
        <v>0.43296421833876497</v>
      </c>
      <c r="BP159" s="425">
        <v>0.42642196826636702</v>
      </c>
      <c r="BQ159" s="425">
        <v>1.1058051437619301</v>
      </c>
      <c r="BR159" s="425">
        <v>-0.53609885223999298</v>
      </c>
      <c r="BS159" s="426">
        <v>0.11313770514444001</v>
      </c>
      <c r="BT159" s="427"/>
      <c r="BU159" s="421"/>
      <c r="BV159" s="428"/>
      <c r="BW159" s="427"/>
      <c r="BX159" s="427"/>
      <c r="BY159" s="427"/>
      <c r="BZ159" s="427"/>
      <c r="CA159" s="421"/>
      <c r="CB159" s="428"/>
      <c r="CC159" s="427"/>
      <c r="CD159" s="421"/>
      <c r="CE159" s="429"/>
      <c r="CF159" s="428"/>
      <c r="CG159" s="427">
        <v>13</v>
      </c>
      <c r="CH159" s="421">
        <v>109</v>
      </c>
      <c r="CI159" s="429">
        <v>1</v>
      </c>
      <c r="CJ159" s="428">
        <v>0</v>
      </c>
      <c r="CK159" s="427">
        <v>1</v>
      </c>
      <c r="CL159" s="421">
        <v>1.1000000000000001</v>
      </c>
      <c r="CM159" s="429">
        <v>0</v>
      </c>
      <c r="CN159" s="428">
        <v>0</v>
      </c>
      <c r="CO159" s="427"/>
      <c r="CP159" s="421"/>
      <c r="CQ159" s="429"/>
      <c r="CR159" s="428"/>
      <c r="DH159" s="433">
        <v>1</v>
      </c>
      <c r="DI159" s="434">
        <v>2.4338781833648598E-2</v>
      </c>
    </row>
    <row r="160" spans="1:269" ht="13" customHeight="1">
      <c r="A160" s="413" t="s">
        <v>129</v>
      </c>
      <c r="B160" s="413">
        <v>13017</v>
      </c>
      <c r="C160" s="413">
        <v>682177</v>
      </c>
      <c r="D160" s="413">
        <v>25180</v>
      </c>
      <c r="E160" s="413" t="s">
        <v>213</v>
      </c>
      <c r="F160" s="413" t="s">
        <v>213</v>
      </c>
      <c r="G160" s="414"/>
      <c r="H160" s="411" t="s">
        <v>4040</v>
      </c>
      <c r="I160" s="411" t="s">
        <v>197</v>
      </c>
      <c r="J160" s="413">
        <v>28</v>
      </c>
      <c r="K160" s="418">
        <v>4</v>
      </c>
      <c r="L160" s="418" t="s">
        <v>46</v>
      </c>
      <c r="T160" s="418" t="s">
        <v>4581</v>
      </c>
      <c r="U160" s="418" t="s">
        <v>2543</v>
      </c>
      <c r="V160" s="418" t="s">
        <v>4586</v>
      </c>
      <c r="Z160" s="421">
        <v>131</v>
      </c>
      <c r="AA160" s="421">
        <v>422</v>
      </c>
      <c r="AB160" s="421">
        <v>379</v>
      </c>
      <c r="AC160" s="421">
        <v>78</v>
      </c>
      <c r="AD160" s="421">
        <v>47</v>
      </c>
      <c r="AE160" s="421">
        <v>18</v>
      </c>
      <c r="AF160" s="421">
        <v>1</v>
      </c>
      <c r="AG160" s="421">
        <v>12</v>
      </c>
      <c r="AH160" s="421">
        <v>48</v>
      </c>
      <c r="AI160" s="421">
        <v>41</v>
      </c>
      <c r="AJ160" s="421">
        <v>9</v>
      </c>
      <c r="AK160" s="421">
        <v>3</v>
      </c>
      <c r="AL160" s="421">
        <v>38</v>
      </c>
      <c r="AM160" s="421">
        <v>1</v>
      </c>
      <c r="AN160" s="421">
        <v>117</v>
      </c>
      <c r="AO160" s="421">
        <v>3</v>
      </c>
      <c r="AP160" s="421">
        <v>1</v>
      </c>
      <c r="AQ160" s="421">
        <v>1</v>
      </c>
      <c r="AR160" s="421">
        <v>4</v>
      </c>
      <c r="AS160" s="422">
        <v>9.0047393000000003E-2</v>
      </c>
      <c r="AT160" s="422">
        <v>0.27725118399999998</v>
      </c>
      <c r="AU160" s="422">
        <v>0.43560606000000002</v>
      </c>
      <c r="AV160" s="422">
        <v>0.21590909</v>
      </c>
      <c r="AW160" s="422">
        <v>0.11363636000000001</v>
      </c>
      <c r="AX160" s="422">
        <v>0.41666667000000002</v>
      </c>
      <c r="AY160" s="423">
        <v>111.2</v>
      </c>
      <c r="AZ160" s="422">
        <v>0.12470024</v>
      </c>
      <c r="BA160" s="422">
        <v>0.46360153199999998</v>
      </c>
      <c r="BB160" s="422">
        <v>0.80250282399999995</v>
      </c>
      <c r="BC160" s="422">
        <v>0.37547892700000002</v>
      </c>
      <c r="BD160" s="424">
        <v>0.26294820699999999</v>
      </c>
      <c r="BE160" s="424">
        <v>0.20580474900000001</v>
      </c>
      <c r="BF160" s="424">
        <v>0.28266033200000001</v>
      </c>
      <c r="BG160" s="424">
        <v>0.35356200500000001</v>
      </c>
      <c r="BH160" s="424">
        <v>0.63622233699999997</v>
      </c>
      <c r="BI160" s="424">
        <v>0.147757256</v>
      </c>
      <c r="BJ160" s="424">
        <v>0.28046032772177698</v>
      </c>
      <c r="BK160" s="425">
        <v>91.270240229482894</v>
      </c>
      <c r="BL160" s="425">
        <v>-11.1716266916902</v>
      </c>
      <c r="BM160" s="425">
        <v>38.691202412375603</v>
      </c>
      <c r="BN160" s="425">
        <v>78.924875064819005</v>
      </c>
      <c r="BO160" s="425">
        <v>0.18067517381912401</v>
      </c>
      <c r="BP160" s="425">
        <v>1.01404524873942</v>
      </c>
      <c r="BQ160" s="425">
        <v>13.0681979293166</v>
      </c>
      <c r="BR160" s="425">
        <v>-9.4675390813336993</v>
      </c>
      <c r="BS160" s="426">
        <v>1.3370401941397601</v>
      </c>
      <c r="BT160" s="427"/>
      <c r="BU160" s="421"/>
      <c r="BV160" s="428"/>
      <c r="BW160" s="427"/>
      <c r="BX160" s="427"/>
      <c r="BY160" s="427"/>
      <c r="BZ160" s="427"/>
      <c r="CA160" s="421"/>
      <c r="CB160" s="428"/>
      <c r="CC160" s="427"/>
      <c r="CD160" s="421"/>
      <c r="CE160" s="429"/>
      <c r="CF160" s="428"/>
      <c r="CG160" s="427">
        <v>74</v>
      </c>
      <c r="CH160" s="421">
        <v>514.20000000000005</v>
      </c>
      <c r="CI160" s="429">
        <v>3</v>
      </c>
      <c r="CJ160" s="428">
        <v>5</v>
      </c>
      <c r="CK160" s="427">
        <v>27</v>
      </c>
      <c r="CL160" s="421">
        <v>141.1</v>
      </c>
      <c r="CM160" s="429">
        <v>-1</v>
      </c>
      <c r="CN160" s="428">
        <v>1</v>
      </c>
      <c r="CO160" s="427">
        <v>11</v>
      </c>
      <c r="CP160" s="421">
        <v>54</v>
      </c>
      <c r="CQ160" s="429">
        <v>1</v>
      </c>
      <c r="CR160" s="428">
        <v>1</v>
      </c>
      <c r="CS160" s="427">
        <v>5</v>
      </c>
      <c r="CT160" s="421">
        <v>30</v>
      </c>
      <c r="CU160" s="429">
        <v>0</v>
      </c>
      <c r="CV160" s="429">
        <v>0</v>
      </c>
      <c r="CW160" s="428">
        <v>-1</v>
      </c>
      <c r="CX160" s="427">
        <v>24</v>
      </c>
      <c r="CY160" s="421">
        <v>134.1</v>
      </c>
      <c r="CZ160" s="429">
        <v>3</v>
      </c>
      <c r="DA160" s="429">
        <v>-1</v>
      </c>
      <c r="DB160" s="428">
        <v>-1</v>
      </c>
      <c r="DC160" s="427">
        <v>15</v>
      </c>
      <c r="DD160" s="421">
        <v>59</v>
      </c>
      <c r="DE160" s="429">
        <v>2</v>
      </c>
      <c r="DF160" s="429">
        <v>1</v>
      </c>
      <c r="DG160" s="428">
        <v>0</v>
      </c>
      <c r="DH160" s="433">
        <v>8</v>
      </c>
      <c r="DI160" s="434">
        <v>8.0120663642883301</v>
      </c>
      <c r="EL160" s="422"/>
      <c r="EM160" s="422"/>
      <c r="EN160" s="422"/>
      <c r="EO160" s="422"/>
      <c r="EP160" s="422"/>
      <c r="EQ160" s="422"/>
    </row>
    <row r="161" spans="1:155" ht="13" customHeight="1">
      <c r="A161" s="413" t="s">
        <v>129</v>
      </c>
      <c r="B161" s="413">
        <v>11325</v>
      </c>
      <c r="C161" s="413">
        <v>669236</v>
      </c>
      <c r="D161" s="413">
        <v>22239</v>
      </c>
      <c r="E161" s="413" t="s">
        <v>17</v>
      </c>
      <c r="F161" s="413" t="s">
        <v>17</v>
      </c>
      <c r="G161" s="414"/>
      <c r="H161" s="411" t="s">
        <v>279</v>
      </c>
      <c r="I161" s="411" t="s">
        <v>2995</v>
      </c>
      <c r="J161" s="413">
        <v>25</v>
      </c>
      <c r="K161" s="418">
        <v>5</v>
      </c>
      <c r="L161" s="418" t="s">
        <v>837</v>
      </c>
      <c r="T161" s="418" t="s">
        <v>4577</v>
      </c>
      <c r="U161" s="418" t="s">
        <v>2543</v>
      </c>
      <c r="V161" s="418" t="s">
        <v>4586</v>
      </c>
      <c r="Y161" s="419">
        <v>120</v>
      </c>
      <c r="Z161" s="421">
        <v>48</v>
      </c>
      <c r="AA161" s="421">
        <v>183</v>
      </c>
      <c r="AB161" s="421">
        <v>170</v>
      </c>
      <c r="AC161" s="421">
        <v>47</v>
      </c>
      <c r="AD161" s="421">
        <v>30</v>
      </c>
      <c r="AE161" s="421">
        <v>10</v>
      </c>
      <c r="AF161" s="421">
        <v>2</v>
      </c>
      <c r="AG161" s="421">
        <v>5</v>
      </c>
      <c r="AH161" s="421">
        <v>20</v>
      </c>
      <c r="AI161" s="421">
        <v>21</v>
      </c>
      <c r="AJ161" s="421">
        <v>0</v>
      </c>
      <c r="AK161" s="421">
        <v>2</v>
      </c>
      <c r="AL161" s="421">
        <v>11</v>
      </c>
      <c r="AM161" s="421">
        <v>0</v>
      </c>
      <c r="AN161" s="421">
        <v>50</v>
      </c>
      <c r="AO161" s="421">
        <v>2</v>
      </c>
      <c r="AP161" s="421">
        <v>0</v>
      </c>
      <c r="AQ161" s="421">
        <v>0</v>
      </c>
      <c r="AR161" s="421">
        <v>6</v>
      </c>
      <c r="AS161" s="422">
        <v>6.0109289000000003E-2</v>
      </c>
      <c r="AT161" s="422">
        <v>0.27322404300000003</v>
      </c>
      <c r="AU161" s="422">
        <v>0.36666666999999997</v>
      </c>
      <c r="AV161" s="422">
        <v>0.23333333000000001</v>
      </c>
      <c r="AW161" s="422">
        <v>7.4999999999999997E-2</v>
      </c>
      <c r="AX161" s="422">
        <v>0.46666667000000001</v>
      </c>
      <c r="AY161" s="423">
        <v>110.5</v>
      </c>
      <c r="AZ161" s="422">
        <v>0.16407355000000001</v>
      </c>
      <c r="BA161" s="422">
        <v>0.5</v>
      </c>
      <c r="BB161" s="422">
        <v>0.83592644999999999</v>
      </c>
      <c r="BC161" s="422">
        <v>0.35</v>
      </c>
      <c r="BD161" s="424">
        <v>0.365217391</v>
      </c>
      <c r="BE161" s="424">
        <v>0.27647058800000002</v>
      </c>
      <c r="BF161" s="424">
        <v>0.32786885199999999</v>
      </c>
      <c r="BG161" s="424">
        <v>0.44705882299999999</v>
      </c>
      <c r="BH161" s="424">
        <v>0.77492767500000004</v>
      </c>
      <c r="BI161" s="424">
        <v>0.170588235</v>
      </c>
      <c r="BJ161" s="424">
        <v>0.33551045910256799</v>
      </c>
      <c r="BK161" s="425">
        <v>105.37302607171701</v>
      </c>
      <c r="BL161" s="425">
        <v>3.33478570358377</v>
      </c>
      <c r="BM161" s="425">
        <v>24.957766097053099</v>
      </c>
      <c r="BN161" s="425">
        <v>117.109540687125</v>
      </c>
      <c r="BO161" s="425">
        <v>0.195998689097442</v>
      </c>
      <c r="BP161" s="425">
        <v>-0.996148959733545</v>
      </c>
      <c r="BQ161" s="425">
        <v>7.8517064736365896</v>
      </c>
      <c r="BR161" s="425">
        <v>2.6939139021701801</v>
      </c>
      <c r="BS161" s="426">
        <v>0.80332783484160997</v>
      </c>
      <c r="BT161" s="427"/>
      <c r="BU161" s="421"/>
      <c r="BV161" s="428"/>
      <c r="BW161" s="427"/>
      <c r="BX161" s="427"/>
      <c r="BY161" s="427"/>
      <c r="BZ161" s="427"/>
      <c r="CA161" s="421"/>
      <c r="CB161" s="428"/>
      <c r="CC161" s="427"/>
      <c r="CD161" s="421"/>
      <c r="CE161" s="429"/>
      <c r="CF161" s="428"/>
      <c r="CG161" s="427">
        <v>1</v>
      </c>
      <c r="CH161" s="421">
        <v>1</v>
      </c>
      <c r="CI161" s="429">
        <v>0</v>
      </c>
      <c r="CJ161" s="428">
        <v>0</v>
      </c>
      <c r="CK161" s="427">
        <v>13</v>
      </c>
      <c r="CL161" s="421">
        <v>84</v>
      </c>
      <c r="CM161" s="429">
        <v>0</v>
      </c>
      <c r="CN161" s="428">
        <v>-1</v>
      </c>
      <c r="CO161" s="427"/>
      <c r="CP161" s="421"/>
      <c r="CQ161" s="429"/>
      <c r="CR161" s="428"/>
      <c r="DC161" s="427">
        <v>34</v>
      </c>
      <c r="DD161" s="421">
        <v>250</v>
      </c>
      <c r="DE161" s="429">
        <v>-2</v>
      </c>
      <c r="DF161" s="429">
        <v>-2</v>
      </c>
      <c r="DG161" s="428">
        <v>0</v>
      </c>
      <c r="DH161" s="433">
        <v>-2</v>
      </c>
      <c r="DI161" s="434">
        <v>-1.1403868794441201</v>
      </c>
      <c r="EL161" s="422"/>
      <c r="EM161" s="422"/>
      <c r="EN161" s="422"/>
      <c r="EO161" s="422"/>
      <c r="EP161" s="422"/>
      <c r="EQ161" s="422"/>
    </row>
    <row r="162" spans="1:155" ht="13" customHeight="1">
      <c r="A162" s="413" t="s">
        <v>129</v>
      </c>
      <c r="B162" s="413">
        <v>10233</v>
      </c>
      <c r="C162" s="413">
        <v>642708</v>
      </c>
      <c r="D162" s="413">
        <v>15518</v>
      </c>
      <c r="E162" s="413" t="s">
        <v>3323</v>
      </c>
      <c r="F162" s="413" t="s">
        <v>3323</v>
      </c>
      <c r="G162" s="414"/>
      <c r="H162" s="415" t="s">
        <v>6</v>
      </c>
      <c r="I162" s="416" t="s">
        <v>817</v>
      </c>
      <c r="J162" s="417">
        <v>29</v>
      </c>
      <c r="K162" s="418">
        <v>5</v>
      </c>
      <c r="L162" s="418" t="s">
        <v>837</v>
      </c>
      <c r="T162" s="418" t="s">
        <v>2543</v>
      </c>
      <c r="U162" s="418" t="s">
        <v>2543</v>
      </c>
      <c r="V162" s="418" t="s">
        <v>4586</v>
      </c>
      <c r="Z162" s="421">
        <v>63</v>
      </c>
      <c r="AA162" s="421">
        <v>191</v>
      </c>
      <c r="AB162" s="421">
        <v>181</v>
      </c>
      <c r="AC162" s="421">
        <v>50</v>
      </c>
      <c r="AD162" s="421">
        <v>33</v>
      </c>
      <c r="AE162" s="421">
        <v>11</v>
      </c>
      <c r="AF162" s="421">
        <v>0</v>
      </c>
      <c r="AG162" s="421">
        <v>6</v>
      </c>
      <c r="AH162" s="421">
        <v>20</v>
      </c>
      <c r="AI162" s="421">
        <v>23</v>
      </c>
      <c r="AJ162" s="421">
        <v>1</v>
      </c>
      <c r="AK162" s="421">
        <v>0</v>
      </c>
      <c r="AL162" s="421">
        <v>7</v>
      </c>
      <c r="AM162" s="421">
        <v>0</v>
      </c>
      <c r="AN162" s="421">
        <v>31</v>
      </c>
      <c r="AO162" s="421">
        <v>2</v>
      </c>
      <c r="AP162" s="421">
        <v>1</v>
      </c>
      <c r="AQ162" s="421">
        <v>0</v>
      </c>
      <c r="AR162" s="421">
        <v>6</v>
      </c>
      <c r="AS162" s="422">
        <v>3.6649213999999999E-2</v>
      </c>
      <c r="AT162" s="422">
        <v>0.16230366399999999</v>
      </c>
      <c r="AU162" s="422">
        <v>0.45033113000000002</v>
      </c>
      <c r="AV162" s="422">
        <v>0.20529801</v>
      </c>
      <c r="AW162" s="422">
        <v>5.960265E-2</v>
      </c>
      <c r="AX162" s="422">
        <v>0.45033113000000002</v>
      </c>
      <c r="AY162" s="423">
        <v>110.9</v>
      </c>
      <c r="AZ162" s="422">
        <v>0.1130031</v>
      </c>
      <c r="BA162" s="422">
        <v>0.476821192</v>
      </c>
      <c r="BB162" s="422">
        <v>0.84063928399999999</v>
      </c>
      <c r="BC162" s="422">
        <v>0.33774834399999998</v>
      </c>
      <c r="BD162" s="424">
        <v>0.30344827499999999</v>
      </c>
      <c r="BE162" s="424">
        <v>0.276243093</v>
      </c>
      <c r="BF162" s="424">
        <v>0.30890052299999998</v>
      </c>
      <c r="BG162" s="424">
        <v>0.43646408799999997</v>
      </c>
      <c r="BH162" s="424">
        <v>0.74536461099999995</v>
      </c>
      <c r="BI162" s="424">
        <v>0.160220995</v>
      </c>
      <c r="BJ162" s="424">
        <v>0.32146604897464098</v>
      </c>
      <c r="BK162" s="425">
        <v>102.324781944048</v>
      </c>
      <c r="BL162" s="425">
        <v>1.3026261906808201</v>
      </c>
      <c r="BM162" s="425">
        <v>23.870873486596899</v>
      </c>
      <c r="BN162" s="425">
        <v>106.041966680979</v>
      </c>
      <c r="BO162" s="425">
        <v>-0.63832641557593595</v>
      </c>
      <c r="BP162" s="425">
        <v>1.1089723724871801</v>
      </c>
      <c r="BQ162" s="425">
        <v>4.3265652600413196</v>
      </c>
      <c r="BR162" s="425">
        <v>2.4730026647185901</v>
      </c>
      <c r="BS162" s="426">
        <v>0.44266177223002301</v>
      </c>
      <c r="BT162" s="427"/>
      <c r="BU162" s="421"/>
      <c r="BV162" s="428"/>
      <c r="BW162" s="427"/>
      <c r="BX162" s="427"/>
      <c r="BY162" s="427"/>
      <c r="BZ162" s="427"/>
      <c r="CA162" s="421"/>
      <c r="CB162" s="428"/>
      <c r="CC162" s="427"/>
      <c r="CD162" s="421"/>
      <c r="CE162" s="429"/>
      <c r="CF162" s="428"/>
      <c r="CG162" s="427">
        <v>17</v>
      </c>
      <c r="CH162" s="421">
        <v>124</v>
      </c>
      <c r="CI162" s="429">
        <v>-2</v>
      </c>
      <c r="CJ162" s="428">
        <v>-3</v>
      </c>
      <c r="CK162" s="427">
        <v>33</v>
      </c>
      <c r="CL162" s="421">
        <v>230.2</v>
      </c>
      <c r="CM162" s="429">
        <v>-4</v>
      </c>
      <c r="CN162" s="428">
        <v>-5</v>
      </c>
      <c r="CO162" s="427">
        <v>1</v>
      </c>
      <c r="CP162" s="421">
        <v>2</v>
      </c>
      <c r="CQ162" s="429">
        <v>0</v>
      </c>
      <c r="CR162" s="428">
        <v>0</v>
      </c>
      <c r="DC162" s="427">
        <v>6</v>
      </c>
      <c r="DD162" s="421">
        <v>14</v>
      </c>
      <c r="DE162" s="429">
        <v>0</v>
      </c>
      <c r="DF162" s="429">
        <v>0</v>
      </c>
      <c r="DG162" s="428">
        <v>1</v>
      </c>
      <c r="DH162" s="433">
        <v>-6</v>
      </c>
      <c r="DI162" s="434">
        <v>-4.5380890443921</v>
      </c>
      <c r="EL162" s="422"/>
      <c r="EM162" s="422"/>
      <c r="EN162" s="422"/>
      <c r="EO162" s="422"/>
      <c r="EP162" s="422"/>
      <c r="EQ162" s="422"/>
    </row>
    <row r="163" spans="1:155" ht="13" customHeight="1">
      <c r="A163" s="413" t="s">
        <v>129</v>
      </c>
      <c r="B163" s="413">
        <v>10922</v>
      </c>
      <c r="C163" s="413">
        <v>668901</v>
      </c>
      <c r="D163" s="413">
        <v>22184</v>
      </c>
      <c r="E163" s="413" t="s">
        <v>345</v>
      </c>
      <c r="F163" s="413" t="s">
        <v>345</v>
      </c>
      <c r="G163" s="414"/>
      <c r="H163" s="411" t="s">
        <v>2988</v>
      </c>
      <c r="I163" s="411" t="s">
        <v>168</v>
      </c>
      <c r="J163" s="413">
        <v>25</v>
      </c>
      <c r="K163" s="418">
        <v>5</v>
      </c>
      <c r="L163" s="418" t="s">
        <v>837</v>
      </c>
      <c r="T163" s="418" t="s">
        <v>2543</v>
      </c>
      <c r="U163" s="418" t="s">
        <v>2543</v>
      </c>
      <c r="V163" s="418" t="s">
        <v>4585</v>
      </c>
      <c r="Z163" s="421">
        <v>121</v>
      </c>
      <c r="AA163" s="421">
        <v>463</v>
      </c>
      <c r="AB163" s="421">
        <v>424</v>
      </c>
      <c r="AC163" s="421">
        <v>99</v>
      </c>
      <c r="AD163" s="421">
        <v>59</v>
      </c>
      <c r="AE163" s="421">
        <v>21</v>
      </c>
      <c r="AF163" s="421">
        <v>2</v>
      </c>
      <c r="AG163" s="421">
        <v>17</v>
      </c>
      <c r="AH163" s="421">
        <v>44</v>
      </c>
      <c r="AI163" s="421">
        <v>61</v>
      </c>
      <c r="AJ163" s="421">
        <v>1</v>
      </c>
      <c r="AK163" s="421">
        <v>0</v>
      </c>
      <c r="AL163" s="421">
        <v>30</v>
      </c>
      <c r="AM163" s="421">
        <v>0</v>
      </c>
      <c r="AN163" s="421">
        <v>115</v>
      </c>
      <c r="AO163" s="421">
        <v>5</v>
      </c>
      <c r="AP163" s="421">
        <v>4</v>
      </c>
      <c r="AQ163" s="421">
        <v>0</v>
      </c>
      <c r="AR163" s="421">
        <v>11</v>
      </c>
      <c r="AS163" s="422">
        <v>6.4794816000000005E-2</v>
      </c>
      <c r="AT163" s="422">
        <v>0.24838012900000001</v>
      </c>
      <c r="AU163" s="422">
        <v>0.38977635999999999</v>
      </c>
      <c r="AV163" s="422">
        <v>0.22044728</v>
      </c>
      <c r="AW163" s="422">
        <v>0.11501597</v>
      </c>
      <c r="AX163" s="422">
        <v>0.50479233000000001</v>
      </c>
      <c r="AY163" s="423">
        <v>110.4</v>
      </c>
      <c r="AZ163" s="422">
        <v>0.15628539</v>
      </c>
      <c r="BA163" s="422">
        <v>0.41533546300000002</v>
      </c>
      <c r="BB163" s="422">
        <v>0.67438553599999995</v>
      </c>
      <c r="BC163" s="422">
        <v>0.36421725199999999</v>
      </c>
      <c r="BD163" s="424">
        <v>0.27702702699999998</v>
      </c>
      <c r="BE163" s="424">
        <v>0.23349056600000001</v>
      </c>
      <c r="BF163" s="424">
        <v>0.28941684600000001</v>
      </c>
      <c r="BG163" s="424">
        <v>0.41273584899999999</v>
      </c>
      <c r="BH163" s="424">
        <v>0.70215269499999999</v>
      </c>
      <c r="BI163" s="424">
        <v>0.17924528300000001</v>
      </c>
      <c r="BJ163" s="424">
        <v>0.30348479734898598</v>
      </c>
      <c r="BK163" s="425">
        <v>115.45392787892401</v>
      </c>
      <c r="BL163" s="425">
        <v>-3.60176079355751</v>
      </c>
      <c r="BM163" s="425">
        <v>51.105561185547899</v>
      </c>
      <c r="BN163" s="425">
        <v>96.769104453285095</v>
      </c>
      <c r="BO163" s="425">
        <v>0.34650178058437198</v>
      </c>
      <c r="BP163" s="425">
        <v>-0.37940754182636699</v>
      </c>
      <c r="BQ163" s="425">
        <v>4.0691456745042096</v>
      </c>
      <c r="BR163" s="425">
        <v>-2.1524909046349401</v>
      </c>
      <c r="BS163" s="426">
        <v>0.41632452707322998</v>
      </c>
      <c r="BT163" s="427"/>
      <c r="BU163" s="421"/>
      <c r="BV163" s="428"/>
      <c r="BW163" s="427"/>
      <c r="BX163" s="427"/>
      <c r="BY163" s="427"/>
      <c r="BZ163" s="427"/>
      <c r="CA163" s="421"/>
      <c r="CB163" s="428"/>
      <c r="CC163" s="427">
        <v>3</v>
      </c>
      <c r="CD163" s="421">
        <v>23</v>
      </c>
      <c r="CE163" s="429">
        <v>-1</v>
      </c>
      <c r="CF163" s="428">
        <v>0</v>
      </c>
      <c r="CG163" s="427"/>
      <c r="CH163" s="421"/>
      <c r="CI163" s="429"/>
      <c r="CJ163" s="428"/>
      <c r="CK163" s="427">
        <v>72</v>
      </c>
      <c r="CL163" s="421">
        <v>556</v>
      </c>
      <c r="CM163" s="429">
        <v>-10</v>
      </c>
      <c r="CN163" s="428">
        <v>-7</v>
      </c>
      <c r="CO163" s="427"/>
      <c r="CP163" s="421"/>
      <c r="CQ163" s="429"/>
      <c r="CR163" s="428"/>
      <c r="DH163" s="433">
        <v>-11</v>
      </c>
      <c r="DI163" s="434">
        <v>-9.1801884174346906</v>
      </c>
      <c r="EL163" s="422"/>
      <c r="EM163" s="422"/>
      <c r="EN163" s="422"/>
      <c r="EO163" s="422"/>
      <c r="EP163" s="422"/>
      <c r="EQ163" s="422"/>
    </row>
    <row r="164" spans="1:155" ht="13" customHeight="1">
      <c r="A164" s="413" t="s">
        <v>129</v>
      </c>
      <c r="B164" s="413">
        <v>9610</v>
      </c>
      <c r="C164" s="413">
        <v>641487</v>
      </c>
      <c r="D164" s="413">
        <v>15491</v>
      </c>
      <c r="E164" s="413" t="s">
        <v>598</v>
      </c>
      <c r="F164" s="413" t="s">
        <v>598</v>
      </c>
      <c r="G164" s="414"/>
      <c r="H164" s="411" t="s">
        <v>240</v>
      </c>
      <c r="I164" s="411" t="s">
        <v>1669</v>
      </c>
      <c r="J164" s="418">
        <v>30</v>
      </c>
      <c r="K164" s="418">
        <v>6</v>
      </c>
      <c r="L164" s="418" t="s">
        <v>46</v>
      </c>
      <c r="T164" s="418" t="s">
        <v>4577</v>
      </c>
      <c r="U164" s="418" t="s">
        <v>4577</v>
      </c>
      <c r="V164" s="418" t="s">
        <v>4585</v>
      </c>
      <c r="Z164" s="421">
        <v>157</v>
      </c>
      <c r="AA164" s="421">
        <v>654</v>
      </c>
      <c r="AB164" s="421">
        <v>570</v>
      </c>
      <c r="AC164" s="421">
        <v>151</v>
      </c>
      <c r="AD164" s="421">
        <v>115</v>
      </c>
      <c r="AE164" s="421">
        <v>24</v>
      </c>
      <c r="AF164" s="421">
        <v>0</v>
      </c>
      <c r="AG164" s="421">
        <v>12</v>
      </c>
      <c r="AH164" s="421">
        <v>69</v>
      </c>
      <c r="AI164" s="421">
        <v>58</v>
      </c>
      <c r="AJ164" s="421">
        <v>8</v>
      </c>
      <c r="AK164" s="421">
        <v>1</v>
      </c>
      <c r="AL164" s="421">
        <v>74</v>
      </c>
      <c r="AM164" s="421">
        <v>1</v>
      </c>
      <c r="AN164" s="421">
        <v>122</v>
      </c>
      <c r="AO164" s="421">
        <v>3</v>
      </c>
      <c r="AP164" s="421">
        <v>1</v>
      </c>
      <c r="AQ164" s="421">
        <v>6</v>
      </c>
      <c r="AR164" s="421">
        <v>11</v>
      </c>
      <c r="AS164" s="422">
        <v>0.113149847</v>
      </c>
      <c r="AT164" s="422">
        <v>0.186544342</v>
      </c>
      <c r="AU164" s="422">
        <v>0.34065933999999998</v>
      </c>
      <c r="AV164" s="422">
        <v>0.34065933999999998</v>
      </c>
      <c r="AW164" s="422">
        <v>4.8351650000000003E-2</v>
      </c>
      <c r="AX164" s="422">
        <v>0.34725275</v>
      </c>
      <c r="AY164" s="423">
        <v>110.1</v>
      </c>
      <c r="AZ164" s="422">
        <v>8.1229419999999997E-2</v>
      </c>
      <c r="BA164" s="422">
        <v>0.43526785699999998</v>
      </c>
      <c r="BB164" s="422">
        <v>0.78930629399999996</v>
      </c>
      <c r="BC164" s="422">
        <v>0.31696428500000001</v>
      </c>
      <c r="BD164" s="424">
        <v>0.31807780299999999</v>
      </c>
      <c r="BE164" s="424">
        <v>0.26491228</v>
      </c>
      <c r="BF164" s="424">
        <v>0.35185185099999999</v>
      </c>
      <c r="BG164" s="424">
        <v>0.37017543800000002</v>
      </c>
      <c r="BH164" s="424">
        <v>0.72202728900000002</v>
      </c>
      <c r="BI164" s="424">
        <v>0.105263158</v>
      </c>
      <c r="BJ164" s="424">
        <v>0.32243961961781498</v>
      </c>
      <c r="BK164" s="425">
        <v>65.021468170564901</v>
      </c>
      <c r="BL164" s="425">
        <v>4.9772585971085999</v>
      </c>
      <c r="BM164" s="425">
        <v>82.252827872130098</v>
      </c>
      <c r="BN164" s="425">
        <v>113.19229124954801</v>
      </c>
      <c r="BO164" s="425">
        <v>1.04478194610561</v>
      </c>
      <c r="BP164" s="425">
        <v>-2.2204439016059001</v>
      </c>
      <c r="BQ164" s="425">
        <v>27.372086717355099</v>
      </c>
      <c r="BR164" s="425">
        <v>7.9477144997371996</v>
      </c>
      <c r="BS164" s="426">
        <v>2.8005070275589898</v>
      </c>
      <c r="BT164" s="427"/>
      <c r="BU164" s="421"/>
      <c r="BV164" s="428"/>
      <c r="BW164" s="427"/>
      <c r="BX164" s="427"/>
      <c r="BY164" s="427"/>
      <c r="BZ164" s="427"/>
      <c r="CA164" s="421"/>
      <c r="CB164" s="428"/>
      <c r="CC164" s="427"/>
      <c r="CD164" s="421"/>
      <c r="CE164" s="429"/>
      <c r="CF164" s="428"/>
      <c r="CG164" s="427"/>
      <c r="CH164" s="421"/>
      <c r="CI164" s="429"/>
      <c r="CJ164" s="428"/>
      <c r="CK164" s="427"/>
      <c r="CL164" s="421"/>
      <c r="CM164" s="429"/>
      <c r="CN164" s="428"/>
      <c r="CO164" s="427">
        <v>157</v>
      </c>
      <c r="CP164" s="421">
        <v>1384.2</v>
      </c>
      <c r="CQ164" s="429">
        <v>-3</v>
      </c>
      <c r="CR164" s="428">
        <v>-12</v>
      </c>
      <c r="DH164" s="433">
        <v>-3</v>
      </c>
      <c r="DI164" s="434">
        <v>-3.0838756561279199</v>
      </c>
      <c r="EL164" s="422"/>
      <c r="EM164" s="422"/>
      <c r="EN164" s="422"/>
      <c r="EO164" s="422"/>
      <c r="EP164" s="422"/>
      <c r="EQ164" s="422"/>
      <c r="EY164" s="432"/>
    </row>
    <row r="165" spans="1:155" ht="13" customHeight="1">
      <c r="A165" s="413" t="s">
        <v>129</v>
      </c>
      <c r="B165" s="413">
        <v>12116</v>
      </c>
      <c r="C165" s="413">
        <v>673490</v>
      </c>
      <c r="D165" s="413">
        <v>27506</v>
      </c>
      <c r="E165" s="413" t="s">
        <v>3323</v>
      </c>
      <c r="F165" s="413" t="s">
        <v>3323</v>
      </c>
      <c r="G165" s="414"/>
      <c r="H165" s="411" t="s">
        <v>1765</v>
      </c>
      <c r="I165" s="411" t="s">
        <v>3538</v>
      </c>
      <c r="J165" s="418">
        <v>29</v>
      </c>
      <c r="K165" s="418">
        <v>6</v>
      </c>
      <c r="L165" s="418" t="s">
        <v>837</v>
      </c>
      <c r="T165" s="418" t="s">
        <v>4577</v>
      </c>
      <c r="U165" s="418" t="s">
        <v>2543</v>
      </c>
      <c r="V165" s="418" t="s">
        <v>4585</v>
      </c>
      <c r="X165" s="418">
        <v>56</v>
      </c>
      <c r="Z165" s="421">
        <v>48</v>
      </c>
      <c r="AA165" s="421">
        <v>191</v>
      </c>
      <c r="AB165" s="421">
        <v>171</v>
      </c>
      <c r="AC165" s="421">
        <v>40</v>
      </c>
      <c r="AD165" s="421">
        <v>31</v>
      </c>
      <c r="AE165" s="421">
        <v>4</v>
      </c>
      <c r="AF165" s="421">
        <v>0</v>
      </c>
      <c r="AG165" s="421">
        <v>5</v>
      </c>
      <c r="AH165" s="421">
        <v>19</v>
      </c>
      <c r="AI165" s="421">
        <v>17</v>
      </c>
      <c r="AJ165" s="421">
        <v>6</v>
      </c>
      <c r="AK165" s="421">
        <v>2</v>
      </c>
      <c r="AL165" s="421">
        <v>16</v>
      </c>
      <c r="AM165" s="421">
        <v>0</v>
      </c>
      <c r="AN165" s="421">
        <v>39</v>
      </c>
      <c r="AO165" s="421">
        <v>2</v>
      </c>
      <c r="AP165" s="421">
        <v>2</v>
      </c>
      <c r="AQ165" s="421">
        <v>0</v>
      </c>
      <c r="AR165" s="421">
        <v>2</v>
      </c>
      <c r="AS165" s="422">
        <v>8.3769632999999996E-2</v>
      </c>
      <c r="AT165" s="422">
        <v>0.20418848100000001</v>
      </c>
      <c r="AU165" s="422">
        <v>0.41791044999999999</v>
      </c>
      <c r="AV165" s="422">
        <v>0.21641790999999999</v>
      </c>
      <c r="AW165" s="422">
        <v>5.2238809999999997E-2</v>
      </c>
      <c r="AX165" s="422">
        <v>0.43283581999999998</v>
      </c>
      <c r="AY165" s="423">
        <v>108.5</v>
      </c>
      <c r="AZ165" s="422">
        <v>5.8227849999999998E-2</v>
      </c>
      <c r="BA165" s="422">
        <v>0.38345864600000001</v>
      </c>
      <c r="BB165" s="422">
        <v>0.70868944199999995</v>
      </c>
      <c r="BC165" s="422">
        <v>0.41353383399999999</v>
      </c>
      <c r="BD165" s="424">
        <v>0.27131782900000001</v>
      </c>
      <c r="BE165" s="424">
        <v>0.233918128</v>
      </c>
      <c r="BF165" s="424">
        <v>0.30366492099999998</v>
      </c>
      <c r="BG165" s="424">
        <v>0.34502923899999999</v>
      </c>
      <c r="BH165" s="424">
        <v>0.64869416000000002</v>
      </c>
      <c r="BI165" s="424">
        <v>0.111111111</v>
      </c>
      <c r="BJ165" s="424">
        <v>0.28826166946850501</v>
      </c>
      <c r="BK165" s="425">
        <v>70.178066352084301</v>
      </c>
      <c r="BL165" s="425">
        <v>-3.84655618654606</v>
      </c>
      <c r="BM165" s="425">
        <v>18.721691109369999</v>
      </c>
      <c r="BN165" s="425">
        <v>82.379729394545095</v>
      </c>
      <c r="BO165" s="425">
        <v>-2.24970982190454E-2</v>
      </c>
      <c r="BP165" s="425">
        <v>0.56192487198859398</v>
      </c>
      <c r="BQ165" s="425">
        <v>2.8945834656614302</v>
      </c>
      <c r="BR165" s="425">
        <v>-3.4101601269659101</v>
      </c>
      <c r="BS165" s="426">
        <v>0.296152113689642</v>
      </c>
      <c r="BT165" s="427"/>
      <c r="BU165" s="421"/>
      <c r="BV165" s="428"/>
      <c r="BW165" s="427"/>
      <c r="BX165" s="427"/>
      <c r="BY165" s="427"/>
      <c r="BZ165" s="427"/>
      <c r="CA165" s="421"/>
      <c r="CB165" s="428"/>
      <c r="CC165" s="427"/>
      <c r="CD165" s="421"/>
      <c r="CE165" s="429"/>
      <c r="CF165" s="428"/>
      <c r="CG165" s="427">
        <v>5</v>
      </c>
      <c r="CH165" s="421">
        <v>43</v>
      </c>
      <c r="CI165" s="429">
        <v>0</v>
      </c>
      <c r="CJ165" s="428">
        <v>0</v>
      </c>
      <c r="CK165" s="427"/>
      <c r="CL165" s="421"/>
      <c r="CM165" s="429"/>
      <c r="CN165" s="428"/>
      <c r="CO165" s="427">
        <v>43</v>
      </c>
      <c r="CP165" s="421">
        <v>361</v>
      </c>
      <c r="CQ165" s="429">
        <v>-3</v>
      </c>
      <c r="CR165" s="428">
        <v>-3</v>
      </c>
      <c r="DH165" s="433">
        <v>-3</v>
      </c>
      <c r="DI165" s="434">
        <v>-0.15596807003021201</v>
      </c>
      <c r="EL165" s="422"/>
      <c r="EM165" s="422"/>
      <c r="EN165" s="422"/>
      <c r="EO165" s="422"/>
      <c r="EP165" s="422"/>
      <c r="EQ165" s="422"/>
    </row>
    <row r="166" spans="1:155" ht="13" customHeight="1">
      <c r="A166" s="413" t="s">
        <v>129</v>
      </c>
      <c r="B166" s="413">
        <v>13052</v>
      </c>
      <c r="C166" s="413">
        <v>681460</v>
      </c>
      <c r="D166" s="413">
        <v>31394</v>
      </c>
      <c r="E166" s="413" t="s">
        <v>164</v>
      </c>
      <c r="F166" s="413" t="s">
        <v>164</v>
      </c>
      <c r="G166" s="414"/>
      <c r="H166" s="411" t="s">
        <v>4035</v>
      </c>
      <c r="I166" s="411" t="s">
        <v>63</v>
      </c>
      <c r="J166" s="413">
        <v>24</v>
      </c>
      <c r="K166" s="418">
        <v>7</v>
      </c>
      <c r="L166" s="418" t="s">
        <v>2543</v>
      </c>
      <c r="T166" s="418" t="s">
        <v>4577</v>
      </c>
      <c r="U166" s="418" t="s">
        <v>2543</v>
      </c>
      <c r="V166" s="418" t="s">
        <v>4586</v>
      </c>
      <c r="Z166" s="421">
        <v>103</v>
      </c>
      <c r="AA166" s="421">
        <v>328</v>
      </c>
      <c r="AB166" s="421">
        <v>300</v>
      </c>
      <c r="AC166" s="421">
        <v>72</v>
      </c>
      <c r="AD166" s="421">
        <v>45</v>
      </c>
      <c r="AE166" s="421">
        <v>15</v>
      </c>
      <c r="AF166" s="421">
        <v>1</v>
      </c>
      <c r="AG166" s="421">
        <v>11</v>
      </c>
      <c r="AH166" s="421">
        <v>32</v>
      </c>
      <c r="AI166" s="421">
        <v>38</v>
      </c>
      <c r="AJ166" s="421">
        <v>5</v>
      </c>
      <c r="AK166" s="421">
        <v>0</v>
      </c>
      <c r="AL166" s="421">
        <v>21</v>
      </c>
      <c r="AM166" s="421">
        <v>0</v>
      </c>
      <c r="AN166" s="421">
        <v>86</v>
      </c>
      <c r="AO166" s="421">
        <v>1</v>
      </c>
      <c r="AP166" s="421">
        <v>2</v>
      </c>
      <c r="AQ166" s="421">
        <v>4</v>
      </c>
      <c r="AR166" s="421">
        <v>9</v>
      </c>
      <c r="AS166" s="422">
        <v>6.402439E-2</v>
      </c>
      <c r="AT166" s="422">
        <v>0.26219512099999998</v>
      </c>
      <c r="AU166" s="422">
        <v>0.45909091000000002</v>
      </c>
      <c r="AV166" s="422">
        <v>0.21818182</v>
      </c>
      <c r="AW166" s="422">
        <v>0.10909091</v>
      </c>
      <c r="AX166" s="422">
        <v>0.40909090999999997</v>
      </c>
      <c r="AY166" s="423">
        <v>110.2</v>
      </c>
      <c r="AZ166" s="422">
        <v>0.11900958</v>
      </c>
      <c r="BA166" s="422">
        <v>0.39810426500000001</v>
      </c>
      <c r="BB166" s="422">
        <v>0.67719894999999997</v>
      </c>
      <c r="BC166" s="422">
        <v>0.40758293800000001</v>
      </c>
      <c r="BD166" s="424">
        <v>0.29756097500000001</v>
      </c>
      <c r="BE166" s="424">
        <v>0.24</v>
      </c>
      <c r="BF166" s="424">
        <v>0.290123456</v>
      </c>
      <c r="BG166" s="424">
        <v>0.40666666600000001</v>
      </c>
      <c r="BH166" s="424">
        <v>0.69679012200000001</v>
      </c>
      <c r="BI166" s="424">
        <v>0.16666666599999999</v>
      </c>
      <c r="BJ166" s="424">
        <v>0.301625757121745</v>
      </c>
      <c r="BK166" s="425">
        <v>102.950657421974</v>
      </c>
      <c r="BL166" s="425">
        <v>-3.04664769854713</v>
      </c>
      <c r="BM166" s="425">
        <v>35.709295301769401</v>
      </c>
      <c r="BN166" s="425">
        <v>92.064187578699901</v>
      </c>
      <c r="BO166" s="425">
        <v>-0.25319384339656797</v>
      </c>
      <c r="BP166" s="425">
        <v>1.54195580538362</v>
      </c>
      <c r="BQ166" s="425">
        <v>-1.6544420923324199</v>
      </c>
      <c r="BR166" s="425">
        <v>-1.52572070986349</v>
      </c>
      <c r="BS166" s="426">
        <v>-0.16927013106854799</v>
      </c>
      <c r="BT166" s="427"/>
      <c r="BU166" s="421"/>
      <c r="BV166" s="428"/>
      <c r="BW166" s="427"/>
      <c r="BX166" s="427"/>
      <c r="BY166" s="427"/>
      <c r="BZ166" s="427"/>
      <c r="CA166" s="421"/>
      <c r="CB166" s="428"/>
      <c r="CC166" s="427"/>
      <c r="CD166" s="421"/>
      <c r="CE166" s="429"/>
      <c r="CF166" s="428"/>
      <c r="CG166" s="427">
        <v>10</v>
      </c>
      <c r="CH166" s="421">
        <v>46.2</v>
      </c>
      <c r="CI166" s="429">
        <v>-4</v>
      </c>
      <c r="CJ166" s="428">
        <v>-2</v>
      </c>
      <c r="CK166" s="427">
        <v>15</v>
      </c>
      <c r="CL166" s="421">
        <v>96.2</v>
      </c>
      <c r="CM166" s="429">
        <v>-1</v>
      </c>
      <c r="CN166" s="428">
        <v>-3</v>
      </c>
      <c r="CO166" s="427">
        <v>10</v>
      </c>
      <c r="CP166" s="421">
        <v>43</v>
      </c>
      <c r="CQ166" s="429">
        <v>-1</v>
      </c>
      <c r="CR166" s="428">
        <v>-1</v>
      </c>
      <c r="CS166" s="427">
        <v>37</v>
      </c>
      <c r="CT166" s="421">
        <v>258.10000000000002</v>
      </c>
      <c r="CU166" s="429">
        <v>-4</v>
      </c>
      <c r="CV166" s="429">
        <v>-4</v>
      </c>
      <c r="CW166" s="428">
        <v>2</v>
      </c>
      <c r="CX166" s="427">
        <v>26</v>
      </c>
      <c r="CY166" s="421">
        <v>175.2</v>
      </c>
      <c r="CZ166" s="429">
        <v>-1</v>
      </c>
      <c r="DA166" s="429">
        <v>0</v>
      </c>
      <c r="DB166" s="428">
        <v>0</v>
      </c>
      <c r="DC166" s="427">
        <v>20</v>
      </c>
      <c r="DD166" s="421">
        <v>117.1</v>
      </c>
      <c r="DE166" s="429">
        <v>-1</v>
      </c>
      <c r="DF166" s="429">
        <v>-1</v>
      </c>
      <c r="DG166" s="428">
        <v>1</v>
      </c>
      <c r="DH166" s="433">
        <v>-12</v>
      </c>
      <c r="DI166" s="434">
        <v>-11.4172616004943</v>
      </c>
      <c r="EL166" s="422"/>
      <c r="EM166" s="422"/>
      <c r="EN166" s="422"/>
      <c r="EO166" s="422"/>
      <c r="EP166" s="422"/>
      <c r="EQ166" s="422"/>
    </row>
    <row r="167" spans="1:155" ht="13" customHeight="1">
      <c r="A167" s="413" t="s">
        <v>129</v>
      </c>
      <c r="B167" s="413">
        <v>12136</v>
      </c>
      <c r="C167" s="413">
        <v>686668</v>
      </c>
      <c r="D167" s="413">
        <v>25479</v>
      </c>
      <c r="E167" s="413" t="s">
        <v>246</v>
      </c>
      <c r="F167" s="413" t="s">
        <v>246</v>
      </c>
      <c r="G167" s="414"/>
      <c r="H167" s="411" t="s">
        <v>1685</v>
      </c>
      <c r="I167" s="411" t="s">
        <v>3481</v>
      </c>
      <c r="J167" s="413">
        <v>27</v>
      </c>
      <c r="K167" s="418">
        <v>8</v>
      </c>
      <c r="L167" s="418" t="s">
        <v>837</v>
      </c>
      <c r="T167" s="418" t="s">
        <v>2543</v>
      </c>
      <c r="U167" s="418" t="s">
        <v>4577</v>
      </c>
      <c r="V167" s="418" t="s">
        <v>4586</v>
      </c>
      <c r="Z167" s="421">
        <v>138</v>
      </c>
      <c r="AA167" s="421">
        <v>538</v>
      </c>
      <c r="AB167" s="421">
        <v>502</v>
      </c>
      <c r="AC167" s="421">
        <v>118</v>
      </c>
      <c r="AD167" s="421">
        <v>78</v>
      </c>
      <c r="AE167" s="421">
        <v>23</v>
      </c>
      <c r="AF167" s="421">
        <v>2</v>
      </c>
      <c r="AG167" s="421">
        <v>15</v>
      </c>
      <c r="AH167" s="421">
        <v>57</v>
      </c>
      <c r="AI167" s="421">
        <v>57</v>
      </c>
      <c r="AJ167" s="421">
        <v>18</v>
      </c>
      <c r="AK167" s="421">
        <v>2</v>
      </c>
      <c r="AL167" s="421">
        <v>30</v>
      </c>
      <c r="AM167" s="421">
        <v>0</v>
      </c>
      <c r="AN167" s="421">
        <v>138</v>
      </c>
      <c r="AO167" s="421">
        <v>0</v>
      </c>
      <c r="AP167" s="421">
        <v>4</v>
      </c>
      <c r="AQ167" s="421">
        <v>2</v>
      </c>
      <c r="AR167" s="421">
        <v>14</v>
      </c>
      <c r="AS167" s="422">
        <v>5.5762080999999998E-2</v>
      </c>
      <c r="AT167" s="422">
        <v>0.25650557600000001</v>
      </c>
      <c r="AU167" s="422">
        <v>0.44054053999999998</v>
      </c>
      <c r="AV167" s="422">
        <v>0.22162161999999999</v>
      </c>
      <c r="AW167" s="422">
        <v>0.10810810999999999</v>
      </c>
      <c r="AX167" s="422">
        <v>0.44594594999999998</v>
      </c>
      <c r="AY167" s="423">
        <v>111.3</v>
      </c>
      <c r="AZ167" s="422">
        <v>0.13680449</v>
      </c>
      <c r="BA167" s="422">
        <v>0.46174863300000002</v>
      </c>
      <c r="BB167" s="422">
        <v>0.78669277599999998</v>
      </c>
      <c r="BC167" s="422">
        <v>0.366120218</v>
      </c>
      <c r="BD167" s="424">
        <v>0.29178470200000001</v>
      </c>
      <c r="BE167" s="424">
        <v>0.23505976000000001</v>
      </c>
      <c r="BF167" s="424">
        <v>0.27611940200000001</v>
      </c>
      <c r="BG167" s="424">
        <v>0.37848605499999999</v>
      </c>
      <c r="BH167" s="424">
        <v>0.65460545699999995</v>
      </c>
      <c r="BI167" s="424">
        <v>0.14342629500000001</v>
      </c>
      <c r="BJ167" s="424">
        <v>0.28376275212017399</v>
      </c>
      <c r="BK167" s="425">
        <v>92.382509830796494</v>
      </c>
      <c r="BL167" s="425">
        <v>-12.799970897418801</v>
      </c>
      <c r="BM167" s="425">
        <v>50.769228292124801</v>
      </c>
      <c r="BN167" s="425">
        <v>66.3068410136419</v>
      </c>
      <c r="BO167" s="425">
        <v>0.142535510915069</v>
      </c>
      <c r="BP167" s="425">
        <v>1.2906443141400801</v>
      </c>
      <c r="BQ167" s="425">
        <v>5.2155783604444697</v>
      </c>
      <c r="BR167" s="425">
        <v>-20.195043093097699</v>
      </c>
      <c r="BS167" s="426">
        <v>0.53361893822834905</v>
      </c>
      <c r="BT167" s="427"/>
      <c r="BU167" s="421"/>
      <c r="BV167" s="428"/>
      <c r="BW167" s="427"/>
      <c r="BX167" s="427"/>
      <c r="BY167" s="427"/>
      <c r="BZ167" s="427"/>
      <c r="CA167" s="421"/>
      <c r="CB167" s="428"/>
      <c r="CC167" s="427"/>
      <c r="CD167" s="421"/>
      <c r="CE167" s="429"/>
      <c r="CF167" s="428"/>
      <c r="CG167" s="427"/>
      <c r="CH167" s="421"/>
      <c r="CI167" s="429"/>
      <c r="CJ167" s="428"/>
      <c r="CK167" s="427"/>
      <c r="CL167" s="421"/>
      <c r="CM167" s="429"/>
      <c r="CN167" s="428"/>
      <c r="CO167" s="427"/>
      <c r="CP167" s="421"/>
      <c r="CQ167" s="429"/>
      <c r="CR167" s="428"/>
      <c r="CX167" s="427">
        <v>131</v>
      </c>
      <c r="CY167" s="421">
        <v>1090.2</v>
      </c>
      <c r="CZ167" s="429">
        <v>0</v>
      </c>
      <c r="DA167" s="429">
        <v>6</v>
      </c>
      <c r="DB167" s="428">
        <v>0</v>
      </c>
      <c r="DH167" s="433">
        <v>0</v>
      </c>
      <c r="DI167" s="434">
        <v>7.51390039920806</v>
      </c>
      <c r="EL167" s="422"/>
      <c r="EM167" s="422"/>
      <c r="EN167" s="422"/>
      <c r="EO167" s="422"/>
      <c r="EP167" s="422"/>
      <c r="EQ167" s="422"/>
    </row>
    <row r="168" spans="1:155" ht="13" customHeight="1">
      <c r="A168" s="413" t="s">
        <v>129</v>
      </c>
      <c r="B168" s="413">
        <v>12667</v>
      </c>
      <c r="C168" s="413">
        <v>681481</v>
      </c>
      <c r="D168" s="413">
        <v>25961</v>
      </c>
      <c r="E168" s="413" t="s">
        <v>239</v>
      </c>
      <c r="F168" s="413" t="s">
        <v>239</v>
      </c>
      <c r="G168" s="414"/>
      <c r="H168" s="411" t="s">
        <v>113</v>
      </c>
      <c r="I168" s="411" t="s">
        <v>3072</v>
      </c>
      <c r="J168" s="413">
        <v>27</v>
      </c>
      <c r="K168" s="418">
        <v>9</v>
      </c>
      <c r="L168" s="418" t="s">
        <v>46</v>
      </c>
      <c r="T168" s="418" t="s">
        <v>4584</v>
      </c>
      <c r="U168" s="418" t="s">
        <v>4584</v>
      </c>
      <c r="V168" s="418" t="s">
        <v>4585</v>
      </c>
      <c r="Z168" s="421">
        <v>130</v>
      </c>
      <c r="AA168" s="421">
        <v>464</v>
      </c>
      <c r="AB168" s="421">
        <v>433</v>
      </c>
      <c r="AC168" s="421">
        <v>109</v>
      </c>
      <c r="AD168" s="421">
        <v>60</v>
      </c>
      <c r="AE168" s="421">
        <v>18</v>
      </c>
      <c r="AF168" s="421">
        <v>5</v>
      </c>
      <c r="AG168" s="421">
        <v>26</v>
      </c>
      <c r="AH168" s="421">
        <v>66</v>
      </c>
      <c r="AI168" s="421">
        <v>62</v>
      </c>
      <c r="AJ168" s="421">
        <v>1</v>
      </c>
      <c r="AK168" s="421">
        <v>1</v>
      </c>
      <c r="AL168" s="421">
        <v>18</v>
      </c>
      <c r="AM168" s="421">
        <v>0</v>
      </c>
      <c r="AN168" s="421">
        <v>106</v>
      </c>
      <c r="AO168" s="421">
        <v>7</v>
      </c>
      <c r="AP168" s="421">
        <v>2</v>
      </c>
      <c r="AQ168" s="421">
        <v>0</v>
      </c>
      <c r="AR168" s="421">
        <v>3</v>
      </c>
      <c r="AS168" s="422">
        <v>3.8793103000000002E-2</v>
      </c>
      <c r="AT168" s="422">
        <v>0.22844827500000001</v>
      </c>
      <c r="AU168" s="422">
        <v>0.47112461999999999</v>
      </c>
      <c r="AV168" s="422">
        <v>0.17933130999999999</v>
      </c>
      <c r="AW168" s="422">
        <v>0.12312312</v>
      </c>
      <c r="AX168" s="422">
        <v>0.46246246000000002</v>
      </c>
      <c r="AY168" s="423">
        <v>109.5</v>
      </c>
      <c r="AZ168" s="422">
        <v>0.12550374</v>
      </c>
      <c r="BA168" s="422">
        <v>0.33130699000000002</v>
      </c>
      <c r="BB168" s="422">
        <v>0.53711023999999996</v>
      </c>
      <c r="BC168" s="422">
        <v>0.45592705100000003</v>
      </c>
      <c r="BD168" s="424">
        <v>0.27392739199999999</v>
      </c>
      <c r="BE168" s="424">
        <v>0.25173210099999999</v>
      </c>
      <c r="BF168" s="424">
        <v>0.29130434700000002</v>
      </c>
      <c r="BG168" s="424">
        <v>0.49653579599999997</v>
      </c>
      <c r="BH168" s="424">
        <v>0.78784014300000005</v>
      </c>
      <c r="BI168" s="424">
        <v>0.24480369499999999</v>
      </c>
      <c r="BJ168" s="424">
        <v>0.33451425757097097</v>
      </c>
      <c r="BK168" s="425">
        <v>151.216208642336</v>
      </c>
      <c r="BL168" s="425">
        <v>8.0801162504699704</v>
      </c>
      <c r="BM168" s="425">
        <v>62.905596592381301</v>
      </c>
      <c r="BN168" s="425">
        <v>114.72797594028</v>
      </c>
      <c r="BO168" s="425">
        <v>-1.6754456707168099</v>
      </c>
      <c r="BP168" s="425">
        <v>0.29062534961849401</v>
      </c>
      <c r="BQ168" s="425">
        <v>14.7878130394142</v>
      </c>
      <c r="BR168" s="425">
        <v>8.3445093575042399</v>
      </c>
      <c r="BS168" s="426">
        <v>1.5129783405534101</v>
      </c>
      <c r="BT168" s="427"/>
      <c r="BU168" s="421"/>
      <c r="BV168" s="428"/>
      <c r="BW168" s="427"/>
      <c r="BX168" s="427"/>
      <c r="BY168" s="427"/>
      <c r="BZ168" s="427"/>
      <c r="CA168" s="421"/>
      <c r="CB168" s="428"/>
      <c r="CC168" s="427"/>
      <c r="CD168" s="421"/>
      <c r="CE168" s="429"/>
      <c r="CF168" s="428"/>
      <c r="CG168" s="427"/>
      <c r="CH168" s="421"/>
      <c r="CI168" s="429"/>
      <c r="CJ168" s="428"/>
      <c r="CK168" s="427"/>
      <c r="CL168" s="421"/>
      <c r="CM168" s="429"/>
      <c r="CN168" s="428"/>
      <c r="CO168" s="427"/>
      <c r="CP168" s="421"/>
      <c r="CQ168" s="429"/>
      <c r="CR168" s="428"/>
      <c r="CS168" s="427">
        <v>24</v>
      </c>
      <c r="CT168" s="421">
        <v>188</v>
      </c>
      <c r="CU168" s="429">
        <v>1</v>
      </c>
      <c r="CV168" s="429">
        <v>0</v>
      </c>
      <c r="CW168" s="428">
        <v>0</v>
      </c>
      <c r="DC168" s="427">
        <v>55</v>
      </c>
      <c r="DD168" s="421">
        <v>413.2</v>
      </c>
      <c r="DE168" s="429">
        <v>-1</v>
      </c>
      <c r="DF168" s="429">
        <v>-3</v>
      </c>
      <c r="DG168" s="428">
        <v>0</v>
      </c>
      <c r="DH168" s="433">
        <v>0</v>
      </c>
      <c r="DI168" s="434">
        <v>-9.5258507728576607</v>
      </c>
      <c r="EL168" s="422"/>
      <c r="EM168" s="422"/>
      <c r="EN168" s="422"/>
      <c r="EO168" s="422"/>
      <c r="EP168" s="422"/>
      <c r="EQ168" s="422"/>
    </row>
    <row r="169" spans="1:155" ht="13" customHeight="1">
      <c r="A169" s="413" t="s">
        <v>129</v>
      </c>
      <c r="B169" s="413">
        <v>11568</v>
      </c>
      <c r="C169" s="413">
        <v>641584</v>
      </c>
      <c r="D169" s="413">
        <v>19260</v>
      </c>
      <c r="E169" s="413" t="s">
        <v>3323</v>
      </c>
      <c r="F169" s="413" t="s">
        <v>3323</v>
      </c>
      <c r="G169" s="414"/>
      <c r="H169" s="411" t="s">
        <v>1703</v>
      </c>
      <c r="I169" s="411" t="s">
        <v>247</v>
      </c>
      <c r="J169" s="418">
        <v>30</v>
      </c>
      <c r="K169" s="418">
        <v>9</v>
      </c>
      <c r="L169" s="418" t="s">
        <v>46</v>
      </c>
      <c r="T169" s="418" t="s">
        <v>4581</v>
      </c>
      <c r="U169" s="418" t="s">
        <v>2543</v>
      </c>
      <c r="V169" s="418" t="s">
        <v>4585</v>
      </c>
      <c r="X169" s="418">
        <v>9</v>
      </c>
      <c r="Z169" s="421">
        <v>76</v>
      </c>
      <c r="AA169" s="421">
        <v>217</v>
      </c>
      <c r="AB169" s="421">
        <v>191</v>
      </c>
      <c r="AC169" s="421">
        <v>46</v>
      </c>
      <c r="AD169" s="421">
        <v>31</v>
      </c>
      <c r="AE169" s="421">
        <v>9</v>
      </c>
      <c r="AF169" s="421">
        <v>0</v>
      </c>
      <c r="AG169" s="421">
        <v>6</v>
      </c>
      <c r="AH169" s="421">
        <v>31</v>
      </c>
      <c r="AI169" s="421">
        <v>23</v>
      </c>
      <c r="AJ169" s="421">
        <v>4</v>
      </c>
      <c r="AK169" s="421">
        <v>3</v>
      </c>
      <c r="AL169" s="421">
        <v>25</v>
      </c>
      <c r="AM169" s="421">
        <v>1</v>
      </c>
      <c r="AN169" s="421">
        <v>49</v>
      </c>
      <c r="AO169" s="421">
        <v>1</v>
      </c>
      <c r="AP169" s="421">
        <v>0</v>
      </c>
      <c r="AQ169" s="421">
        <v>0</v>
      </c>
      <c r="AR169" s="421">
        <v>1</v>
      </c>
      <c r="AS169" s="422">
        <v>0.115207373</v>
      </c>
      <c r="AT169" s="422">
        <v>0.22580645099999999</v>
      </c>
      <c r="AU169" s="422">
        <v>0.46478872999999998</v>
      </c>
      <c r="AV169" s="422">
        <v>0.1971831</v>
      </c>
      <c r="AW169" s="422">
        <v>4.9295770000000003E-2</v>
      </c>
      <c r="AX169" s="422">
        <v>0.34507041999999999</v>
      </c>
      <c r="AY169" s="423">
        <v>108.5</v>
      </c>
      <c r="AZ169" s="422">
        <v>0.11017964</v>
      </c>
      <c r="BA169" s="422">
        <v>0.34507042199999999</v>
      </c>
      <c r="BB169" s="422">
        <v>0.57996120399999995</v>
      </c>
      <c r="BC169" s="422">
        <v>0.415492957</v>
      </c>
      <c r="BD169" s="424">
        <v>0.29411764699999998</v>
      </c>
      <c r="BE169" s="424">
        <v>0.24083769599999999</v>
      </c>
      <c r="BF169" s="424">
        <v>0.33179723500000002</v>
      </c>
      <c r="BG169" s="424">
        <v>0.38219895199999998</v>
      </c>
      <c r="BH169" s="424">
        <v>0.713996187</v>
      </c>
      <c r="BI169" s="424">
        <v>0.14136125599999999</v>
      </c>
      <c r="BJ169" s="424">
        <v>0.31557707460942003</v>
      </c>
      <c r="BK169" s="425">
        <v>91.052394547540302</v>
      </c>
      <c r="BL169" s="425">
        <v>0.44381799211654099</v>
      </c>
      <c r="BM169" s="425">
        <v>26.084182720984501</v>
      </c>
      <c r="BN169" s="425">
        <v>97.364720646993206</v>
      </c>
      <c r="BO169" s="425">
        <v>0.39929815959659498</v>
      </c>
      <c r="BP169" s="425">
        <v>-0.26402233541011799</v>
      </c>
      <c r="BQ169" s="425">
        <v>2.92885078268985</v>
      </c>
      <c r="BR169" s="425">
        <v>-0.94183805922117703</v>
      </c>
      <c r="BS169" s="426">
        <v>0.29965808907049701</v>
      </c>
      <c r="BT169" s="427"/>
      <c r="BU169" s="421"/>
      <c r="BV169" s="428"/>
      <c r="BW169" s="427"/>
      <c r="BX169" s="427"/>
      <c r="BY169" s="427"/>
      <c r="BZ169" s="427"/>
      <c r="CA169" s="421"/>
      <c r="CB169" s="428"/>
      <c r="CC169" s="427"/>
      <c r="CD169" s="421"/>
      <c r="CE169" s="429"/>
      <c r="CF169" s="428"/>
      <c r="CG169" s="427"/>
      <c r="CH169" s="421"/>
      <c r="CI169" s="429"/>
      <c r="CJ169" s="428"/>
      <c r="CK169" s="427"/>
      <c r="CL169" s="421"/>
      <c r="CM169" s="429"/>
      <c r="CN169" s="428"/>
      <c r="CO169" s="427"/>
      <c r="CP169" s="421"/>
      <c r="CQ169" s="429"/>
      <c r="CR169" s="428"/>
      <c r="CS169" s="427">
        <v>7</v>
      </c>
      <c r="CT169" s="421">
        <v>40.200000000000003</v>
      </c>
      <c r="CU169" s="429">
        <v>-2</v>
      </c>
      <c r="CV169" s="429">
        <v>0</v>
      </c>
      <c r="CW169" s="428">
        <v>-1</v>
      </c>
      <c r="DC169" s="427">
        <v>62</v>
      </c>
      <c r="DD169" s="421">
        <v>441.1</v>
      </c>
      <c r="DE169" s="429">
        <v>2</v>
      </c>
      <c r="DF169" s="429">
        <v>0</v>
      </c>
      <c r="DG169" s="428">
        <v>-2</v>
      </c>
      <c r="DH169" s="433">
        <v>0</v>
      </c>
      <c r="DI169" s="434">
        <v>-3.3478770852088902</v>
      </c>
      <c r="EL169" s="422"/>
      <c r="EM169" s="422"/>
      <c r="EN169" s="422"/>
      <c r="EO169" s="422"/>
      <c r="EP169" s="422"/>
      <c r="EQ169" s="422"/>
    </row>
    <row r="170" spans="1:155" ht="13" customHeight="1">
      <c r="A170" s="413" t="s">
        <v>129</v>
      </c>
      <c r="B170" s="413">
        <v>10366</v>
      </c>
      <c r="C170" s="413">
        <v>606192</v>
      </c>
      <c r="D170" s="413">
        <v>13066</v>
      </c>
      <c r="E170" s="413" t="s">
        <v>15</v>
      </c>
      <c r="F170" s="413" t="s">
        <v>15</v>
      </c>
      <c r="G170" s="414"/>
      <c r="H170" s="415" t="s">
        <v>3334</v>
      </c>
      <c r="I170" s="416" t="s">
        <v>760</v>
      </c>
      <c r="J170" s="417">
        <v>32</v>
      </c>
      <c r="K170" s="418">
        <v>9</v>
      </c>
      <c r="L170" s="418" t="s">
        <v>837</v>
      </c>
      <c r="T170" s="418" t="s">
        <v>4584</v>
      </c>
      <c r="U170" s="418" t="s">
        <v>2543</v>
      </c>
      <c r="V170" s="418" t="s">
        <v>4586</v>
      </c>
      <c r="W170" s="418" t="s">
        <v>2709</v>
      </c>
      <c r="Z170" s="421">
        <v>134</v>
      </c>
      <c r="AA170" s="421">
        <v>546</v>
      </c>
      <c r="AB170" s="421">
        <v>511</v>
      </c>
      <c r="AC170" s="421">
        <v>126</v>
      </c>
      <c r="AD170" s="421">
        <v>71</v>
      </c>
      <c r="AE170" s="421">
        <v>29</v>
      </c>
      <c r="AF170" s="421">
        <v>1</v>
      </c>
      <c r="AG170" s="421">
        <v>25</v>
      </c>
      <c r="AH170" s="421">
        <v>65</v>
      </c>
      <c r="AI170" s="421">
        <v>89</v>
      </c>
      <c r="AJ170" s="421">
        <v>5</v>
      </c>
      <c r="AK170" s="421">
        <v>2</v>
      </c>
      <c r="AL170" s="421">
        <v>26</v>
      </c>
      <c r="AM170" s="421">
        <v>0</v>
      </c>
      <c r="AN170" s="421">
        <v>134</v>
      </c>
      <c r="AO170" s="421">
        <v>3</v>
      </c>
      <c r="AP170" s="421">
        <v>5</v>
      </c>
      <c r="AQ170" s="421">
        <v>0</v>
      </c>
      <c r="AR170" s="421">
        <v>13</v>
      </c>
      <c r="AS170" s="422">
        <v>4.7619046999999998E-2</v>
      </c>
      <c r="AT170" s="422">
        <v>0.24542124500000001</v>
      </c>
      <c r="AU170" s="422">
        <v>0.37958114999999998</v>
      </c>
      <c r="AV170" s="422">
        <v>0.2486911</v>
      </c>
      <c r="AW170" s="422">
        <v>0.11488250999999999</v>
      </c>
      <c r="AX170" s="422">
        <v>0.45953002999999998</v>
      </c>
      <c r="AY170" s="423">
        <v>112.5</v>
      </c>
      <c r="AZ170" s="422">
        <v>0.14939309000000001</v>
      </c>
      <c r="BA170" s="422">
        <v>0.45287958099999998</v>
      </c>
      <c r="BB170" s="422">
        <v>0.75636607199999994</v>
      </c>
      <c r="BC170" s="422">
        <v>0.36910994699999999</v>
      </c>
      <c r="BD170" s="424">
        <v>0.28291316500000002</v>
      </c>
      <c r="BE170" s="424">
        <v>0.246575342</v>
      </c>
      <c r="BF170" s="424">
        <v>0.28440366900000003</v>
      </c>
      <c r="BG170" s="424">
        <v>0.45401174100000002</v>
      </c>
      <c r="BH170" s="424">
        <v>0.73841540999999999</v>
      </c>
      <c r="BI170" s="424">
        <v>0.20743639899999999</v>
      </c>
      <c r="BJ170" s="424">
        <v>0.31490222303145499</v>
      </c>
      <c r="BK170" s="425">
        <v>133.61214671188799</v>
      </c>
      <c r="BL170" s="425">
        <v>0.813963845128582</v>
      </c>
      <c r="BM170" s="425">
        <v>65.328429937118997</v>
      </c>
      <c r="BN170" s="425">
        <v>101.798219317861</v>
      </c>
      <c r="BO170" s="425">
        <v>-0.26307876705925698</v>
      </c>
      <c r="BP170" s="425">
        <v>-0.75864007696509295</v>
      </c>
      <c r="BQ170" s="425">
        <v>6.3337664774045503</v>
      </c>
      <c r="BR170" s="425">
        <v>0.40511221041755502</v>
      </c>
      <c r="BS170" s="426">
        <v>0.64802357650147502</v>
      </c>
      <c r="BT170" s="427"/>
      <c r="BU170" s="421"/>
      <c r="BV170" s="428"/>
      <c r="BW170" s="427"/>
      <c r="BX170" s="427"/>
      <c r="BY170" s="427"/>
      <c r="BZ170" s="427"/>
      <c r="CA170" s="421"/>
      <c r="CB170" s="428"/>
      <c r="CC170" s="427"/>
      <c r="CD170" s="421"/>
      <c r="CE170" s="429"/>
      <c r="CF170" s="428"/>
      <c r="CG170" s="427"/>
      <c r="CH170" s="421"/>
      <c r="CI170" s="429"/>
      <c r="CJ170" s="428"/>
      <c r="CK170" s="427"/>
      <c r="CL170" s="421"/>
      <c r="CM170" s="429"/>
      <c r="CN170" s="428"/>
      <c r="CO170" s="427"/>
      <c r="CP170" s="421"/>
      <c r="CQ170" s="429"/>
      <c r="CR170" s="428"/>
      <c r="DC170" s="427">
        <v>133</v>
      </c>
      <c r="DD170" s="421">
        <v>1106</v>
      </c>
      <c r="DE170" s="429">
        <v>1</v>
      </c>
      <c r="DF170" s="429">
        <v>-9</v>
      </c>
      <c r="DG170" s="428">
        <v>0</v>
      </c>
      <c r="DH170" s="433">
        <v>1</v>
      </c>
      <c r="DI170" s="434">
        <v>-12.234189033508301</v>
      </c>
      <c r="EL170" s="422"/>
      <c r="EM170" s="422"/>
      <c r="EN170" s="422"/>
      <c r="EO170" s="422"/>
      <c r="EP170" s="422"/>
      <c r="EQ170" s="422"/>
    </row>
    <row r="171" spans="1:155" ht="13" customHeight="1">
      <c r="A171" s="413" t="s">
        <v>129</v>
      </c>
      <c r="B171" s="413">
        <v>10719</v>
      </c>
      <c r="C171" s="413">
        <v>596103</v>
      </c>
      <c r="D171" s="413">
        <v>16153</v>
      </c>
      <c r="E171" s="413" t="s">
        <v>3323</v>
      </c>
      <c r="F171" s="413" t="s">
        <v>3323</v>
      </c>
      <c r="G171" s="414"/>
      <c r="H171" s="415" t="s">
        <v>1099</v>
      </c>
      <c r="I171" s="416" t="s">
        <v>595</v>
      </c>
      <c r="J171" s="417">
        <v>32</v>
      </c>
      <c r="K171" s="418">
        <v>9</v>
      </c>
      <c r="L171" s="418" t="s">
        <v>837</v>
      </c>
      <c r="T171" s="418" t="s">
        <v>4584</v>
      </c>
      <c r="U171" s="418" t="s">
        <v>4581</v>
      </c>
      <c r="V171" s="418" t="s">
        <v>4585</v>
      </c>
      <c r="Z171" s="421">
        <v>65</v>
      </c>
      <c r="AA171" s="421">
        <v>160</v>
      </c>
      <c r="AB171" s="421">
        <v>148</v>
      </c>
      <c r="AC171" s="421">
        <v>32</v>
      </c>
      <c r="AD171" s="421">
        <v>20</v>
      </c>
      <c r="AE171" s="421">
        <v>6</v>
      </c>
      <c r="AF171" s="421">
        <v>1</v>
      </c>
      <c r="AG171" s="421">
        <v>5</v>
      </c>
      <c r="AH171" s="421">
        <v>22</v>
      </c>
      <c r="AI171" s="421">
        <v>13</v>
      </c>
      <c r="AJ171" s="421">
        <v>1</v>
      </c>
      <c r="AK171" s="421">
        <v>0</v>
      </c>
      <c r="AL171" s="421">
        <v>11</v>
      </c>
      <c r="AM171" s="421">
        <v>0</v>
      </c>
      <c r="AN171" s="421">
        <v>51</v>
      </c>
      <c r="AO171" s="421">
        <v>0</v>
      </c>
      <c r="AP171" s="421">
        <v>0</v>
      </c>
      <c r="AQ171" s="421">
        <v>1</v>
      </c>
      <c r="AR171" s="421">
        <v>6</v>
      </c>
      <c r="AS171" s="422">
        <v>6.8750000000000006E-2</v>
      </c>
      <c r="AT171" s="422">
        <v>0.31874999999999998</v>
      </c>
      <c r="AU171" s="422">
        <v>0.42857142999999998</v>
      </c>
      <c r="AV171" s="422">
        <v>0.14285713999999999</v>
      </c>
      <c r="AW171" s="422">
        <v>0.14285713999999999</v>
      </c>
      <c r="AX171" s="422">
        <v>0.47959183999999999</v>
      </c>
      <c r="AY171" s="423">
        <v>110.9</v>
      </c>
      <c r="AZ171" s="422">
        <v>0.11180124</v>
      </c>
      <c r="BA171" s="422">
        <v>0.46875</v>
      </c>
      <c r="BB171" s="422">
        <v>0.82569875999999998</v>
      </c>
      <c r="BC171" s="422">
        <v>0.33333333300000001</v>
      </c>
      <c r="BD171" s="424">
        <v>0.29347825999999999</v>
      </c>
      <c r="BE171" s="424">
        <v>0.21621621599999999</v>
      </c>
      <c r="BF171" s="424">
        <v>0.27044025100000002</v>
      </c>
      <c r="BG171" s="424">
        <v>0.37162162100000001</v>
      </c>
      <c r="BH171" s="424">
        <v>0.64206187199999998</v>
      </c>
      <c r="BI171" s="424">
        <v>0.155405405</v>
      </c>
      <c r="BJ171" s="424">
        <v>0.28011081728545301</v>
      </c>
      <c r="BK171" s="425">
        <v>95.994532346204593</v>
      </c>
      <c r="BL171" s="425">
        <v>-4.2547009511624703</v>
      </c>
      <c r="BM171" s="425">
        <v>14.6506370977724</v>
      </c>
      <c r="BN171" s="425">
        <v>77.598678951923603</v>
      </c>
      <c r="BO171" s="425">
        <v>-0.32398311815379299</v>
      </c>
      <c r="BP171" s="425">
        <v>-0.136876338161528</v>
      </c>
      <c r="BQ171" s="425">
        <v>0.211858241934577</v>
      </c>
      <c r="BR171" s="425">
        <v>-4.3610127725412404</v>
      </c>
      <c r="BS171" s="426">
        <v>2.1675749514847499E-2</v>
      </c>
      <c r="BT171" s="427"/>
      <c r="BU171" s="421"/>
      <c r="BV171" s="428"/>
      <c r="BW171" s="427"/>
      <c r="BX171" s="427"/>
      <c r="BY171" s="427"/>
      <c r="BZ171" s="427"/>
      <c r="CA171" s="421"/>
      <c r="CB171" s="428"/>
      <c r="CC171" s="427">
        <v>1</v>
      </c>
      <c r="CD171" s="421">
        <v>1</v>
      </c>
      <c r="CE171" s="429">
        <v>0</v>
      </c>
      <c r="CF171" s="428"/>
      <c r="CG171" s="427"/>
      <c r="CH171" s="421"/>
      <c r="CI171" s="429"/>
      <c r="CJ171" s="428"/>
      <c r="CK171" s="427"/>
      <c r="CL171" s="421"/>
      <c r="CM171" s="429"/>
      <c r="CN171" s="428"/>
      <c r="CO171" s="427"/>
      <c r="CP171" s="421"/>
      <c r="CQ171" s="429"/>
      <c r="CR171" s="428"/>
      <c r="CS171" s="427">
        <v>27</v>
      </c>
      <c r="CT171" s="421">
        <v>126</v>
      </c>
      <c r="CU171" s="429">
        <v>1</v>
      </c>
      <c r="CV171" s="429">
        <v>1</v>
      </c>
      <c r="CW171" s="428">
        <v>-1</v>
      </c>
      <c r="CX171" s="427">
        <v>2</v>
      </c>
      <c r="CY171" s="421">
        <v>3</v>
      </c>
      <c r="CZ171" s="429">
        <v>0</v>
      </c>
      <c r="DA171" s="429">
        <v>0</v>
      </c>
      <c r="DB171" s="428">
        <v>0</v>
      </c>
      <c r="DC171" s="427">
        <v>27</v>
      </c>
      <c r="DD171" s="421">
        <v>165</v>
      </c>
      <c r="DE171" s="429">
        <v>0</v>
      </c>
      <c r="DF171" s="429">
        <v>0</v>
      </c>
      <c r="DG171" s="428">
        <v>0</v>
      </c>
      <c r="DH171" s="433">
        <v>1</v>
      </c>
      <c r="DI171" s="434">
        <v>-0.933733969926834</v>
      </c>
      <c r="EL171" s="422"/>
      <c r="EM171" s="422"/>
      <c r="EN171" s="422"/>
      <c r="EO171" s="422"/>
      <c r="EP171" s="422"/>
      <c r="EQ171" s="422"/>
    </row>
    <row r="172" spans="1:155" ht="13" customHeight="1">
      <c r="A172" s="413" t="s">
        <v>129</v>
      </c>
      <c r="G172" s="414"/>
      <c r="H172" s="411" t="s">
        <v>4735</v>
      </c>
      <c r="Z172" s="421"/>
      <c r="BT172" s="427"/>
      <c r="BU172" s="421"/>
      <c r="BV172" s="428"/>
      <c r="BW172" s="427"/>
      <c r="BX172" s="427"/>
      <c r="BY172" s="427"/>
      <c r="BZ172" s="427"/>
      <c r="CA172" s="421"/>
      <c r="CB172" s="428"/>
      <c r="CC172" s="427"/>
      <c r="CD172" s="421"/>
      <c r="CE172" s="429"/>
      <c r="CF172" s="428"/>
      <c r="CG172" s="427"/>
      <c r="CH172" s="421"/>
      <c r="CI172" s="429"/>
      <c r="CJ172" s="428"/>
      <c r="CK172" s="427"/>
      <c r="CL172" s="421"/>
      <c r="CM172" s="429"/>
      <c r="CN172" s="428"/>
      <c r="CO172" s="427"/>
      <c r="CP172" s="421"/>
      <c r="CQ172" s="429"/>
      <c r="CR172" s="428"/>
      <c r="DH172" s="433"/>
      <c r="DI172" s="434"/>
    </row>
    <row r="173" spans="1:155" ht="13" customHeight="1">
      <c r="A173" s="413" t="s">
        <v>4678</v>
      </c>
      <c r="B173" s="413">
        <v>10133</v>
      </c>
      <c r="C173" s="413">
        <v>573124</v>
      </c>
      <c r="D173" s="413">
        <v>13449</v>
      </c>
      <c r="E173" s="413" t="s">
        <v>3323</v>
      </c>
      <c r="F173" s="413" t="s">
        <v>129</v>
      </c>
      <c r="G173" s="414"/>
      <c r="H173" s="415" t="s">
        <v>200</v>
      </c>
      <c r="I173" s="416" t="s">
        <v>288</v>
      </c>
      <c r="J173" s="417">
        <v>34</v>
      </c>
      <c r="K173" s="418">
        <v>1</v>
      </c>
      <c r="M173" s="419" t="s">
        <v>46</v>
      </c>
      <c r="O173" s="418" t="s">
        <v>838</v>
      </c>
      <c r="P173" s="418" t="s">
        <v>2543</v>
      </c>
      <c r="Z173" s="421"/>
      <c r="AS173" s="422"/>
      <c r="AT173" s="422"/>
      <c r="AU173" s="422"/>
      <c r="AV173" s="422"/>
      <c r="AW173" s="422"/>
      <c r="AX173" s="422"/>
      <c r="AY173" s="423"/>
      <c r="AZ173" s="422"/>
      <c r="BA173" s="422"/>
      <c r="BB173" s="422"/>
      <c r="BC173" s="422"/>
      <c r="BT173" s="427">
        <v>57</v>
      </c>
      <c r="BU173" s="421">
        <v>50.2</v>
      </c>
      <c r="BV173" s="428">
        <v>2</v>
      </c>
      <c r="BW173" s="427"/>
      <c r="BX173" s="427"/>
      <c r="BY173" s="427"/>
      <c r="BZ173" s="427"/>
      <c r="CA173" s="421"/>
      <c r="CB173" s="428"/>
      <c r="CC173" s="427"/>
      <c r="CD173" s="421"/>
      <c r="CE173" s="429"/>
      <c r="CF173" s="428"/>
      <c r="CG173" s="427"/>
      <c r="CH173" s="421"/>
      <c r="CI173" s="429"/>
      <c r="CJ173" s="428"/>
      <c r="CK173" s="427"/>
      <c r="CL173" s="421"/>
      <c r="CM173" s="429"/>
      <c r="CN173" s="428"/>
      <c r="CO173" s="427"/>
      <c r="CP173" s="421"/>
      <c r="CQ173" s="429"/>
      <c r="CR173" s="428"/>
      <c r="DH173" s="433">
        <v>2</v>
      </c>
      <c r="DI173" s="434"/>
      <c r="DJ173" s="421">
        <v>57</v>
      </c>
      <c r="DK173" s="421">
        <v>0</v>
      </c>
      <c r="DL173" s="421">
        <v>0</v>
      </c>
      <c r="DM173" s="421">
        <v>3</v>
      </c>
      <c r="DN173" s="421">
        <v>2</v>
      </c>
      <c r="DO173" s="421">
        <v>0</v>
      </c>
      <c r="DP173" s="421">
        <v>50.2</v>
      </c>
      <c r="DR173" s="421">
        <v>50.200000762939403</v>
      </c>
      <c r="DS173" s="421">
        <v>221</v>
      </c>
      <c r="DT173" s="421">
        <v>47</v>
      </c>
      <c r="DU173" s="421">
        <v>25</v>
      </c>
      <c r="DV173" s="421">
        <v>19</v>
      </c>
      <c r="DW173" s="421">
        <v>7</v>
      </c>
      <c r="DX173" s="421">
        <v>23</v>
      </c>
      <c r="DY173" s="421">
        <v>2</v>
      </c>
      <c r="DZ173" s="421">
        <v>3</v>
      </c>
      <c r="EA173" s="421">
        <v>0</v>
      </c>
      <c r="EB173" s="421">
        <v>0</v>
      </c>
      <c r="EC173" s="421">
        <v>53</v>
      </c>
      <c r="ED173" s="425">
        <v>9.4144752199797601</v>
      </c>
      <c r="EE173" s="425">
        <v>4.0855269822553604</v>
      </c>
      <c r="EF173" s="425">
        <v>1.24342125546902</v>
      </c>
      <c r="EG173" s="425">
        <v>8.3486855724348796</v>
      </c>
      <c r="EH173" s="431">
        <v>1.38157917274336</v>
      </c>
      <c r="EI173" s="425">
        <v>106.621768704912</v>
      </c>
      <c r="EJ173" s="424">
        <v>0.241025641025641</v>
      </c>
      <c r="EK173" s="424">
        <v>0.296296296296296</v>
      </c>
      <c r="EL173" s="422">
        <v>0.42857142799999998</v>
      </c>
      <c r="EM173" s="422">
        <v>0.19285714200000001</v>
      </c>
      <c r="EN173" s="422">
        <v>0.37857142799999999</v>
      </c>
      <c r="EO173" s="422">
        <v>9.859155E-2</v>
      </c>
      <c r="EP173" s="422">
        <v>0.44366197000000002</v>
      </c>
      <c r="EQ173" s="422">
        <v>0.10290828</v>
      </c>
      <c r="ER173" s="425">
        <v>-1.02408981725634</v>
      </c>
      <c r="ES173" s="431">
        <v>3.3750005505587799</v>
      </c>
      <c r="ET173" s="431">
        <v>4.2281623594781204</v>
      </c>
      <c r="EU173" s="431">
        <v>4.3793934692141399</v>
      </c>
      <c r="EV173" s="431">
        <v>4.1961489556782796</v>
      </c>
      <c r="EW173" s="431">
        <v>3.8869714488174898</v>
      </c>
      <c r="EX173" s="426">
        <v>0.167164426296949</v>
      </c>
    </row>
    <row r="174" spans="1:155" ht="13" customHeight="1">
      <c r="A174" s="439" t="s">
        <v>188</v>
      </c>
      <c r="B174" s="440"/>
      <c r="C174" s="441"/>
      <c r="D174" s="441"/>
      <c r="E174" s="439" cm="1">
        <f t="array" ref="E174">SUMPRODUCT(--($A175:$A$2513=A174),--(K175:$K$2513&gt;0))</f>
        <v>37</v>
      </c>
      <c r="F174" s="439"/>
      <c r="G174" s="382"/>
      <c r="H174" s="442" t="s">
        <v>4210</v>
      </c>
      <c r="I174" s="443"/>
      <c r="J174" s="444"/>
      <c r="K174" s="445">
        <v>0</v>
      </c>
      <c r="L174" s="445"/>
      <c r="M174" s="446"/>
      <c r="N174" s="447"/>
      <c r="O174" s="445"/>
      <c r="P174" s="445"/>
      <c r="Q174" s="445"/>
      <c r="R174" s="445"/>
      <c r="S174" s="445"/>
      <c r="T174" s="445"/>
      <c r="U174" s="445"/>
      <c r="V174" s="445"/>
      <c r="W174" s="445"/>
      <c r="X174" s="445"/>
      <c r="Y174" s="446"/>
      <c r="Z174" s="448" cm="1">
        <f t="array" ref="Z174">SUMPRODUCT(--($A175:$A$2498=$A174),--(Z175:Z$2498))</f>
        <v>2146</v>
      </c>
      <c r="AA174" s="448" cm="1">
        <f t="array" ref="AA174">SUMPRODUCT(--($A175:$A$2498=$A174),--(AA175:AA$2498))</f>
        <v>8355</v>
      </c>
      <c r="AB174" s="448" cm="1">
        <f t="array" ref="AB174">SUMPRODUCT(--($A175:$A$2498=$A174),--(AB175:AB$2498))</f>
        <v>7343</v>
      </c>
      <c r="AC174" s="448" cm="1">
        <f t="array" ref="AC174">SUMPRODUCT(--($A175:$A$2498=$A174),--(AC175:AC$2498))</f>
        <v>1826</v>
      </c>
      <c r="AD174" s="448" cm="1">
        <f t="array" ref="AD174">SUMPRODUCT(--($A175:$A$2498=$A174),--(AD175:AD$2498))</f>
        <v>1157</v>
      </c>
      <c r="AE174" s="448" cm="1">
        <f t="array" ref="AE174">SUMPRODUCT(--($A175:$A$2498=$A174),--(AE175:AE$2498))</f>
        <v>353</v>
      </c>
      <c r="AF174" s="448" cm="1">
        <f t="array" ref="AF174">SUMPRODUCT(--($A175:$A$2498=$A174),--(AF175:AF$2498))</f>
        <v>23</v>
      </c>
      <c r="AG174" s="448" cm="1">
        <f t="array" ref="AG174">SUMPRODUCT(--($A175:$A$2498=$A174),--(AG175:AG$2498))</f>
        <v>293</v>
      </c>
      <c r="AH174" s="448" cm="1">
        <f t="array" ref="AH174">SUMPRODUCT(--($A175:$A$2498=$A174),--(AH175:AH$2498))</f>
        <v>1085</v>
      </c>
      <c r="AI174" s="448" cm="1">
        <f t="array" ref="AI174">SUMPRODUCT(--($A175:$A$2498=$A174),--(AI175:AI$2498))</f>
        <v>1000</v>
      </c>
      <c r="AJ174" s="448" cm="1">
        <f t="array" ref="AJ174">SUMPRODUCT(--($A175:$A$2498=$A174),--(AJ175:AJ$2498))</f>
        <v>158</v>
      </c>
      <c r="AK174" s="448" cm="1">
        <f t="array" ref="AK174">SUMPRODUCT(--($A175:$A$2498=$A174),--(AK175:AK$2498))</f>
        <v>33</v>
      </c>
      <c r="AL174" s="448" cm="1">
        <f t="array" ref="AL174">SUMPRODUCT(--($A175:$A$2498=$A174),--(AL175:AL$2498))</f>
        <v>851</v>
      </c>
      <c r="AM174" s="448" cm="1">
        <f t="array" ref="AM174">SUMPRODUCT(--($A175:$A$2498=$A174),--(AM175:AM$2498))</f>
        <v>46</v>
      </c>
      <c r="AN174" s="448" cm="1">
        <f t="array" ref="AN174">SUMPRODUCT(--($A175:$A$2498=$A174),--(AN175:AN$2498))</f>
        <v>1699</v>
      </c>
      <c r="AO174" s="448" cm="1">
        <f t="array" ref="AO174">SUMPRODUCT(--($A175:$A$2498=$A174),--(AO175:AO$2498))</f>
        <v>77</v>
      </c>
      <c r="AP174" s="448" cm="1">
        <f t="array" ref="AP174">SUMPRODUCT(--($A175:$A$2498=$A174),--(AP175:AP$2498))</f>
        <v>63</v>
      </c>
      <c r="AQ174" s="448" cm="1">
        <f t="array" ref="AQ174">SUMPRODUCT(--($A175:$A$2498=$A174),--(AQ175:AQ$2498))</f>
        <v>18</v>
      </c>
      <c r="AR174" s="448" cm="1">
        <f t="array" ref="AR174">SUMPRODUCT(--($A175:$A$2498=$A174),--(AR175:AR$2498))</f>
        <v>144</v>
      </c>
      <c r="AS174" s="449"/>
      <c r="AT174" s="449"/>
      <c r="AU174" s="449"/>
      <c r="AV174" s="449"/>
      <c r="AW174" s="449"/>
      <c r="AX174" s="449"/>
      <c r="AY174" s="450"/>
      <c r="AZ174" s="449"/>
      <c r="BA174" s="449"/>
      <c r="BB174" s="449"/>
      <c r="BC174" s="449"/>
      <c r="BD174" s="451"/>
      <c r="BE174" s="451">
        <f>AC174/AB174</f>
        <v>0.24867220482091787</v>
      </c>
      <c r="BF174" s="451">
        <f>(AC174+AL174+AM174+AO174)/(AA174-AP174-AQ174)</f>
        <v>0.33840947546531303</v>
      </c>
      <c r="BG174" s="451">
        <f>((AC174-AE174-AF174-AG174)+(AE174*2)+(AF174*3)+(AG174*4))/AB174</f>
        <v>0.42271551137137409</v>
      </c>
      <c r="BH174" s="451">
        <f>BF174+BG174</f>
        <v>0.76112498683668717</v>
      </c>
      <c r="BI174" s="451">
        <f>BG174+BH174</f>
        <v>1.1838404982080613</v>
      </c>
      <c r="BJ174" s="451"/>
      <c r="BK174" s="450"/>
      <c r="BL174" s="450"/>
      <c r="BM174" s="450"/>
      <c r="BN174" s="450"/>
      <c r="BO174" s="450"/>
      <c r="BP174" s="452" cm="1">
        <f t="array" ref="BP174">SUMPRODUCT(--($A175:$A$2498=$A174),--(BP175:BP$2498))</f>
        <v>6.7464180877432156</v>
      </c>
      <c r="BQ174" s="450"/>
      <c r="BR174" s="452" cm="1">
        <f t="array" ref="BR174">SUMPRODUCT(--($A175:$A$2498=$A174),--(BR175:BR$2498))</f>
        <v>104.69060359746803</v>
      </c>
      <c r="BS174" s="453" cm="1">
        <f t="array" ref="BS174">SUMPRODUCT(--($A175:$A$2498=$A174),--(BS175:BS$2498))</f>
        <v>36.756310254264584</v>
      </c>
      <c r="BT174" s="454"/>
      <c r="BU174" s="448"/>
      <c r="BV174" s="455"/>
      <c r="BW174" s="454"/>
      <c r="BX174" s="454"/>
      <c r="BY174" s="454"/>
      <c r="BZ174" s="454"/>
      <c r="CA174" s="448"/>
      <c r="CB174" s="455"/>
      <c r="CC174" s="454"/>
      <c r="CD174" s="448"/>
      <c r="CE174" s="456"/>
      <c r="CF174" s="455"/>
      <c r="CG174" s="454"/>
      <c r="CH174" s="448"/>
      <c r="CI174" s="456"/>
      <c r="CJ174" s="455"/>
      <c r="CK174" s="454"/>
      <c r="CL174" s="448"/>
      <c r="CM174" s="456"/>
      <c r="CN174" s="455"/>
      <c r="CO174" s="454"/>
      <c r="CP174" s="448"/>
      <c r="CQ174" s="456"/>
      <c r="CR174" s="455"/>
      <c r="CS174" s="457"/>
      <c r="CT174" s="458"/>
      <c r="CU174" s="459"/>
      <c r="CV174" s="459"/>
      <c r="CW174" s="460"/>
      <c r="CX174" s="457"/>
      <c r="CY174" s="458"/>
      <c r="CZ174" s="459"/>
      <c r="DA174" s="459"/>
      <c r="DB174" s="460"/>
      <c r="DC174" s="457"/>
      <c r="DD174" s="458"/>
      <c r="DE174" s="459"/>
      <c r="DF174" s="459"/>
      <c r="DG174" s="460"/>
      <c r="DH174" s="461" cm="1">
        <f t="array" ref="DH174">SUMPRODUCT(--($A175:$A$2498=$A174),--(DH175:DH$2498))</f>
        <v>26</v>
      </c>
      <c r="DI174" s="462" cm="1">
        <f t="array" ref="DI174">SUMPRODUCT(--($A175:$A$2498=$A174),--(DI175:DI$2498))</f>
        <v>-26.650557320565003</v>
      </c>
      <c r="DJ174" s="448" cm="1">
        <f t="array" ref="DJ174">SUMPRODUCT(--($A175:$A$2498=$A174),--(DJ175:DJ$2498))</f>
        <v>629</v>
      </c>
      <c r="DK174" s="448" cm="1">
        <f t="array" ref="DK174">SUMPRODUCT(--($A175:$A$2498=$A174),--(DK175:DK$2498))</f>
        <v>225</v>
      </c>
      <c r="DL174" s="448" cm="1">
        <f t="array" ref="DL174">SUMPRODUCT(--($A175:$A$2498=$A174),--(DL175:DL$2498))</f>
        <v>1</v>
      </c>
      <c r="DM174" s="448" cm="1">
        <f t="array" ref="DM174">SUMPRODUCT(--($A175:$A$2498=$A174),--(DM175:DM$2498))</f>
        <v>108</v>
      </c>
      <c r="DN174" s="448" cm="1">
        <f t="array" ref="DN174">SUMPRODUCT(--($A175:$A$2498=$A174),--(DN175:DN$2498))</f>
        <v>84</v>
      </c>
      <c r="DO174" s="448" cm="1">
        <f t="array" ref="DO174">SUMPRODUCT(--($A175:$A$2498=$A174),--(DO175:DO$2498))</f>
        <v>15</v>
      </c>
      <c r="DP174" s="448" cm="1">
        <f t="array" ref="DP174">SUMPRODUCT(--($A175:$A$2498=$A174),--(DP175:DP$2498))</f>
        <v>1644.3000000000002</v>
      </c>
      <c r="DQ174" s="448" cm="1">
        <f t="array" ref="DQ174">SUMPRODUCT(--($A175:$A$2498=$A174),--(DQ175:DQ$2498))</f>
        <v>1196.3999900817855</v>
      </c>
      <c r="DR174" s="448" cm="1">
        <f t="array" ref="DR174">SUMPRODUCT(--($A175:$A$2498=$A174),--(DR175:DR$2498))</f>
        <v>446.49999999999966</v>
      </c>
      <c r="DS174" s="448" cm="1">
        <f t="array" ref="DS174">SUMPRODUCT(--($A175:$A$2498=$A174),--(DS175:DS$2498))</f>
        <v>6886</v>
      </c>
      <c r="DT174" s="448" cm="1">
        <f t="array" ref="DT174">SUMPRODUCT(--($A175:$A$2498=$A174),--(DT175:DT$2498))</f>
        <v>1523</v>
      </c>
      <c r="DU174" s="448" cm="1">
        <f t="array" ref="DU174">SUMPRODUCT(--($A175:$A$2498=$A174),--(DU175:DU$2498))</f>
        <v>769</v>
      </c>
      <c r="DV174" s="448" cm="1">
        <f t="array" ref="DV174">SUMPRODUCT(--($A175:$A$2498=$A174),--(DV175:DV$2498))</f>
        <v>703</v>
      </c>
      <c r="DW174" s="448" cm="1">
        <f t="array" ref="DW174">SUMPRODUCT(--($A175:$A$2498=$A174),--(DW175:DW$2498))</f>
        <v>200</v>
      </c>
      <c r="DX174" s="448" cm="1">
        <f t="array" ref="DX174">SUMPRODUCT(--($A175:$A$2498=$A174),--(DX175:DX$2498))</f>
        <v>510</v>
      </c>
      <c r="DY174" s="448" cm="1">
        <f t="array" ref="DY174">SUMPRODUCT(--($A175:$A$2498=$A174),--(DY175:DY$2498))</f>
        <v>12</v>
      </c>
      <c r="DZ174" s="448" cm="1">
        <f t="array" ref="DZ174">SUMPRODUCT(--($A175:$A$2498=$A174),--(DZ175:DZ$2498))</f>
        <v>63</v>
      </c>
      <c r="EA174" s="448" cm="1">
        <f t="array" ref="EA174">SUMPRODUCT(--($A175:$A$2498=$A174),--(EA175:EA$2498))</f>
        <v>48</v>
      </c>
      <c r="EB174" s="448" cm="1">
        <f t="array" ref="EB174">SUMPRODUCT(--($A175:$A$2498=$A174),--(EB175:EB$2498))</f>
        <v>7</v>
      </c>
      <c r="EC174" s="448" cm="1">
        <f t="array" ref="EC174">SUMPRODUCT(--($A175:$A$2498=$A174),--(EC175:EC$2498))</f>
        <v>1366</v>
      </c>
      <c r="ED174" s="450">
        <f>EC174/DP174*10</f>
        <v>8.3074864684060081</v>
      </c>
      <c r="EE174" s="450">
        <f>DX174/DP174*10</f>
        <v>3.1016237912789633</v>
      </c>
      <c r="EF174" s="450">
        <f>DW174/DP174*10</f>
        <v>1.2163230554035152</v>
      </c>
      <c r="EG174" s="450">
        <f>DX174/DQ174*10</f>
        <v>4.26278840043401</v>
      </c>
      <c r="EH174" s="463">
        <f>(DT174+DX174+DZ174)/DP174</f>
        <v>1.2747065620628837</v>
      </c>
      <c r="EI174" s="450"/>
      <c r="EJ174" s="451">
        <f>DT174/(DS174-DX174-DY174-DZ174)</f>
        <v>0.24170766544992858</v>
      </c>
      <c r="EK174" s="451"/>
      <c r="EL174" s="464"/>
      <c r="EM174" s="464"/>
      <c r="EN174" s="464"/>
      <c r="EO174" s="464"/>
      <c r="EP174" s="464"/>
      <c r="EQ174" s="464"/>
      <c r="ER174" s="465"/>
      <c r="ES174" s="463"/>
      <c r="ET174" s="463"/>
      <c r="EU174" s="463"/>
      <c r="EV174" s="463"/>
      <c r="EW174" s="463"/>
      <c r="EX174" s="453" cm="1">
        <f t="array" ref="EX174">SUMPRODUCT(--($A175:$A$2498=$A174),--(EX175:EX$2498))</f>
        <v>17.966423306614143</v>
      </c>
    </row>
    <row r="175" spans="1:155" ht="13" customHeight="1">
      <c r="A175" s="413" t="s">
        <v>188</v>
      </c>
      <c r="B175" s="413">
        <v>12395</v>
      </c>
      <c r="C175" s="413">
        <v>671096</v>
      </c>
      <c r="D175" s="413">
        <v>29911</v>
      </c>
      <c r="E175" s="413" t="s">
        <v>188</v>
      </c>
      <c r="F175" s="413" t="s">
        <v>188</v>
      </c>
      <c r="G175" s="414"/>
      <c r="H175" s="411" t="s">
        <v>2431</v>
      </c>
      <c r="I175" s="411" t="s">
        <v>136</v>
      </c>
      <c r="J175" s="413">
        <v>26</v>
      </c>
      <c r="K175" s="418">
        <v>1</v>
      </c>
      <c r="M175" s="419" t="s">
        <v>46</v>
      </c>
      <c r="N175" s="420">
        <v>25</v>
      </c>
      <c r="P175" s="418" t="s">
        <v>4577</v>
      </c>
      <c r="Q175" s="418" t="s">
        <v>4578</v>
      </c>
      <c r="Z175" s="421"/>
      <c r="AS175" s="422"/>
      <c r="AT175" s="422"/>
      <c r="AU175" s="422"/>
      <c r="AV175" s="422"/>
      <c r="AW175" s="422"/>
      <c r="AX175" s="422"/>
      <c r="AY175" s="423"/>
      <c r="AZ175" s="422"/>
      <c r="BA175" s="422"/>
      <c r="BB175" s="422"/>
      <c r="BC175" s="422"/>
      <c r="BT175" s="427">
        <v>29</v>
      </c>
      <c r="BU175" s="421">
        <v>166.1</v>
      </c>
      <c r="BV175" s="428">
        <v>1</v>
      </c>
      <c r="BW175" s="427"/>
      <c r="BX175" s="427"/>
      <c r="BY175" s="427"/>
      <c r="BZ175" s="427"/>
      <c r="CA175" s="421"/>
      <c r="CB175" s="428"/>
      <c r="CC175" s="427"/>
      <c r="CD175" s="421"/>
      <c r="CE175" s="429"/>
      <c r="CF175" s="428"/>
      <c r="CG175" s="427"/>
      <c r="CH175" s="421"/>
      <c r="CI175" s="429"/>
      <c r="CJ175" s="428"/>
      <c r="CK175" s="427"/>
      <c r="CL175" s="421"/>
      <c r="CM175" s="429"/>
      <c r="CN175" s="428"/>
      <c r="CO175" s="427"/>
      <c r="CP175" s="421"/>
      <c r="CQ175" s="429"/>
      <c r="CR175" s="428"/>
      <c r="DH175" s="433">
        <v>1</v>
      </c>
      <c r="DI175" s="434"/>
      <c r="DJ175" s="421">
        <v>29</v>
      </c>
      <c r="DK175" s="421">
        <v>29</v>
      </c>
      <c r="DL175" s="421">
        <v>1</v>
      </c>
      <c r="DM175" s="421">
        <v>10</v>
      </c>
      <c r="DN175" s="421">
        <v>7</v>
      </c>
      <c r="DO175" s="421">
        <v>0</v>
      </c>
      <c r="DP175" s="421">
        <v>166.1</v>
      </c>
      <c r="DQ175" s="421">
        <v>166.100006103515</v>
      </c>
      <c r="DS175" s="421">
        <v>684</v>
      </c>
      <c r="DT175" s="421">
        <v>148</v>
      </c>
      <c r="DU175" s="421">
        <v>60</v>
      </c>
      <c r="DV175" s="421">
        <v>53</v>
      </c>
      <c r="DW175" s="421">
        <v>19</v>
      </c>
      <c r="DX175" s="421">
        <v>43</v>
      </c>
      <c r="DY175" s="421">
        <v>0</v>
      </c>
      <c r="DZ175" s="421">
        <v>3</v>
      </c>
      <c r="EA175" s="421">
        <v>4</v>
      </c>
      <c r="EB175" s="421">
        <v>0</v>
      </c>
      <c r="EC175" s="421">
        <v>149</v>
      </c>
      <c r="ED175" s="425">
        <v>8.0621244950265591</v>
      </c>
      <c r="EE175" s="425">
        <v>2.3266533777593401</v>
      </c>
      <c r="EF175" s="425">
        <v>1.0280561436611</v>
      </c>
      <c r="EG175" s="425">
        <v>8.0080162769391396</v>
      </c>
      <c r="EH175" s="431">
        <v>1.1482966282998299</v>
      </c>
      <c r="EI175" s="425">
        <v>88.618459168071396</v>
      </c>
      <c r="EJ175" s="424">
        <v>0.23197492163009401</v>
      </c>
      <c r="EK175" s="424">
        <v>0.27446808510638299</v>
      </c>
      <c r="EL175" s="422">
        <v>0.31808731800000001</v>
      </c>
      <c r="EM175" s="422">
        <v>0.20374220300000001</v>
      </c>
      <c r="EN175" s="422">
        <v>0.47817047800000001</v>
      </c>
      <c r="EO175" s="422">
        <v>7.9754599999999995E-2</v>
      </c>
      <c r="EP175" s="422">
        <v>0.33742330999999998</v>
      </c>
      <c r="EQ175" s="422">
        <v>0.10945088</v>
      </c>
      <c r="ER175" s="425">
        <v>0.72644619232104601</v>
      </c>
      <c r="ES175" s="431">
        <v>2.8677355586336102</v>
      </c>
      <c r="ET175" s="431">
        <v>3.5667138689681899</v>
      </c>
      <c r="EU175" s="431">
        <v>3.6590183219235701</v>
      </c>
      <c r="EV175" s="431">
        <v>4.30600185030299</v>
      </c>
      <c r="EW175" s="431">
        <v>4.2038677120818599</v>
      </c>
      <c r="EX175" s="426">
        <v>3.9309930801391602</v>
      </c>
    </row>
    <row r="176" spans="1:155" ht="13" customHeight="1">
      <c r="A176" s="413" t="s">
        <v>188</v>
      </c>
      <c r="B176" s="413">
        <v>12769</v>
      </c>
      <c r="C176" s="413">
        <v>663671</v>
      </c>
      <c r="D176" s="413">
        <v>25553</v>
      </c>
      <c r="E176" s="413" t="s">
        <v>213</v>
      </c>
      <c r="F176" s="413" t="s">
        <v>213</v>
      </c>
      <c r="G176" s="414"/>
      <c r="H176" s="411" t="s">
        <v>4365</v>
      </c>
      <c r="I176" s="411" t="s">
        <v>4366</v>
      </c>
      <c r="J176" s="413">
        <v>28</v>
      </c>
      <c r="K176" s="418">
        <v>1</v>
      </c>
      <c r="M176" s="419" t="s">
        <v>837</v>
      </c>
      <c r="O176" s="418" t="s">
        <v>46</v>
      </c>
      <c r="P176" s="418" t="s">
        <v>4577</v>
      </c>
      <c r="Z176" s="421"/>
      <c r="BT176" s="427">
        <v>27</v>
      </c>
      <c r="BU176" s="421">
        <v>31</v>
      </c>
      <c r="BV176" s="428">
        <v>0</v>
      </c>
      <c r="BW176" s="427"/>
      <c r="BX176" s="427"/>
      <c r="BY176" s="427"/>
      <c r="BZ176" s="427"/>
      <c r="CA176" s="421"/>
      <c r="CB176" s="428"/>
      <c r="CC176" s="427"/>
      <c r="CD176" s="421"/>
      <c r="CE176" s="429"/>
      <c r="CF176" s="428"/>
      <c r="CG176" s="427"/>
      <c r="CH176" s="421"/>
      <c r="CI176" s="429"/>
      <c r="CJ176" s="428"/>
      <c r="CK176" s="427"/>
      <c r="CL176" s="421"/>
      <c r="CM176" s="429"/>
      <c r="CN176" s="428"/>
      <c r="CO176" s="427"/>
      <c r="CP176" s="421"/>
      <c r="CQ176" s="429"/>
      <c r="CR176" s="428"/>
      <c r="DH176" s="433">
        <v>0</v>
      </c>
      <c r="DI176" s="434"/>
      <c r="DJ176" s="421">
        <v>27</v>
      </c>
      <c r="DK176" s="421">
        <v>0</v>
      </c>
      <c r="DL176" s="421">
        <v>0</v>
      </c>
      <c r="DM176" s="421">
        <v>2</v>
      </c>
      <c r="DN176" s="421">
        <v>1</v>
      </c>
      <c r="DO176" s="421">
        <v>1</v>
      </c>
      <c r="DP176" s="421">
        <v>31</v>
      </c>
      <c r="DR176" s="421">
        <v>31</v>
      </c>
      <c r="DS176" s="421">
        <v>127</v>
      </c>
      <c r="DT176" s="421">
        <v>24</v>
      </c>
      <c r="DU176" s="421">
        <v>8</v>
      </c>
      <c r="DV176" s="421">
        <v>7</v>
      </c>
      <c r="DW176" s="421">
        <v>3</v>
      </c>
      <c r="DX176" s="421">
        <v>12</v>
      </c>
      <c r="DY176" s="421">
        <v>0</v>
      </c>
      <c r="DZ176" s="421">
        <v>2</v>
      </c>
      <c r="EA176" s="421">
        <v>0</v>
      </c>
      <c r="EB176" s="421">
        <v>1</v>
      </c>
      <c r="EC176" s="421">
        <v>30</v>
      </c>
      <c r="ED176" s="425">
        <v>8.7096790270058992</v>
      </c>
      <c r="EE176" s="425">
        <v>3.48387161080236</v>
      </c>
      <c r="EF176" s="425">
        <v>0.87096790270058999</v>
      </c>
      <c r="EG176" s="425">
        <v>6.9677432216047199</v>
      </c>
      <c r="EH176" s="431">
        <v>1.16129053693412</v>
      </c>
      <c r="EI176" s="425">
        <v>90.582562378652995</v>
      </c>
      <c r="EJ176" s="424">
        <v>0.212389380530973</v>
      </c>
      <c r="EK176" s="424">
        <v>0.26250000000000001</v>
      </c>
      <c r="EL176" s="466">
        <v>0.34146341400000002</v>
      </c>
      <c r="EM176" s="466">
        <v>0.20731707299999999</v>
      </c>
      <c r="EN176" s="466">
        <v>0.45121951199999999</v>
      </c>
      <c r="EO176" s="466">
        <v>6.0240960000000003E-2</v>
      </c>
      <c r="EP176" s="466">
        <v>0.36144577999999999</v>
      </c>
      <c r="EQ176" s="466">
        <v>0.11842105</v>
      </c>
      <c r="ER176" s="425">
        <v>-0.15037717951976501</v>
      </c>
      <c r="ES176" s="431">
        <v>2.0322584396347101</v>
      </c>
      <c r="ET176" s="431">
        <v>3.6579205826486798</v>
      </c>
      <c r="EU176" s="431">
        <v>3.8133916936233501</v>
      </c>
      <c r="EV176" s="431">
        <v>4.3955449810316196</v>
      </c>
      <c r="EW176" s="431">
        <v>3.90122072212775</v>
      </c>
      <c r="EX176" s="426">
        <v>0.229888170957565</v>
      </c>
    </row>
    <row r="177" spans="1:269" ht="13" customHeight="1">
      <c r="A177" s="413" t="s">
        <v>188</v>
      </c>
      <c r="B177" s="413">
        <v>12104</v>
      </c>
      <c r="C177" s="413">
        <v>663559</v>
      </c>
      <c r="D177" s="413">
        <v>20070</v>
      </c>
      <c r="E177" s="413" t="s">
        <v>3323</v>
      </c>
      <c r="F177" s="413" t="s">
        <v>3323</v>
      </c>
      <c r="G177" s="414"/>
      <c r="H177" s="411" t="s">
        <v>2415</v>
      </c>
      <c r="I177" s="411" t="s">
        <v>334</v>
      </c>
      <c r="J177" s="418">
        <v>28</v>
      </c>
      <c r="K177" s="418">
        <v>1</v>
      </c>
      <c r="M177" s="419" t="s">
        <v>46</v>
      </c>
      <c r="N177" s="420">
        <v>25</v>
      </c>
      <c r="O177" s="418" t="s">
        <v>46</v>
      </c>
      <c r="P177" s="418" t="s">
        <v>4577</v>
      </c>
      <c r="Z177" s="421"/>
      <c r="AS177" s="422"/>
      <c r="AT177" s="422"/>
      <c r="AU177" s="422"/>
      <c r="AV177" s="422"/>
      <c r="AW177" s="422"/>
      <c r="AX177" s="422"/>
      <c r="AY177" s="423"/>
      <c r="AZ177" s="422"/>
      <c r="BA177" s="422"/>
      <c r="BB177" s="422"/>
      <c r="BC177" s="422"/>
      <c r="BT177" s="427">
        <v>26</v>
      </c>
      <c r="BU177" s="421">
        <v>125.1</v>
      </c>
      <c r="BV177" s="428">
        <v>1</v>
      </c>
      <c r="BW177" s="427"/>
      <c r="BX177" s="427"/>
      <c r="BY177" s="427"/>
      <c r="BZ177" s="427"/>
      <c r="CA177" s="421"/>
      <c r="CB177" s="428"/>
      <c r="CC177" s="427"/>
      <c r="CD177" s="421"/>
      <c r="CE177" s="429"/>
      <c r="CF177" s="428"/>
      <c r="CG177" s="427"/>
      <c r="CH177" s="421"/>
      <c r="CI177" s="429"/>
      <c r="CJ177" s="428"/>
      <c r="CK177" s="427"/>
      <c r="CL177" s="421"/>
      <c r="CM177" s="429"/>
      <c r="CN177" s="428"/>
      <c r="CO177" s="427"/>
      <c r="CP177" s="421"/>
      <c r="CQ177" s="429"/>
      <c r="CR177" s="428"/>
      <c r="DH177" s="433">
        <v>1</v>
      </c>
      <c r="DI177" s="434"/>
      <c r="DJ177" s="421">
        <v>26</v>
      </c>
      <c r="DK177" s="421">
        <v>24</v>
      </c>
      <c r="DL177" s="421">
        <v>0</v>
      </c>
      <c r="DM177" s="421">
        <v>7</v>
      </c>
      <c r="DN177" s="421">
        <v>7</v>
      </c>
      <c r="DO177" s="421">
        <v>0</v>
      </c>
      <c r="DP177" s="421">
        <v>125.1</v>
      </c>
      <c r="DQ177" s="421">
        <v>121.09999847412099</v>
      </c>
      <c r="DR177" s="421">
        <v>4</v>
      </c>
      <c r="DS177" s="421">
        <v>518</v>
      </c>
      <c r="DT177" s="421">
        <v>115</v>
      </c>
      <c r="DU177" s="421">
        <v>68</v>
      </c>
      <c r="DV177" s="421">
        <v>62</v>
      </c>
      <c r="DW177" s="421">
        <v>19</v>
      </c>
      <c r="DX177" s="421">
        <v>46</v>
      </c>
      <c r="DY177" s="421">
        <v>0</v>
      </c>
      <c r="DZ177" s="421">
        <v>1</v>
      </c>
      <c r="EA177" s="421">
        <v>5</v>
      </c>
      <c r="EB177" s="421">
        <v>0</v>
      </c>
      <c r="EC177" s="421">
        <v>81</v>
      </c>
      <c r="ED177" s="425">
        <v>5.8164895977462399</v>
      </c>
      <c r="EE177" s="425">
        <v>3.3031916234114398</v>
      </c>
      <c r="EF177" s="425">
        <v>1.3643617574960301</v>
      </c>
      <c r="EG177" s="425">
        <v>8.2579790585286101</v>
      </c>
      <c r="EH177" s="431">
        <v>1.2845745202155601</v>
      </c>
      <c r="EI177" s="425">
        <v>99.313875986984996</v>
      </c>
      <c r="EJ177" s="424">
        <v>0.24416135881104001</v>
      </c>
      <c r="EK177" s="424">
        <v>0.25876010781671099</v>
      </c>
      <c r="EL177" s="422">
        <v>0.35492227900000001</v>
      </c>
      <c r="EM177" s="422">
        <v>0.20984455900000001</v>
      </c>
      <c r="EN177" s="422">
        <v>0.43523316000000001</v>
      </c>
      <c r="EO177" s="422">
        <v>9.4871789999999998E-2</v>
      </c>
      <c r="EP177" s="422">
        <v>0.45128204999999999</v>
      </c>
      <c r="EQ177" s="422">
        <v>7.479508E-2</v>
      </c>
      <c r="ER177" s="425">
        <v>0.37697022602320301</v>
      </c>
      <c r="ES177" s="431">
        <v>4.4521278402502098</v>
      </c>
      <c r="ET177" s="431">
        <v>4.8941953485595997</v>
      </c>
      <c r="EU177" s="431">
        <v>4.9391637762837304</v>
      </c>
      <c r="EV177" s="431">
        <v>5.0350925670936402</v>
      </c>
      <c r="EW177" s="431">
        <v>5.1786842096589103</v>
      </c>
      <c r="EX177" s="426">
        <v>0.53932836651801996</v>
      </c>
    </row>
    <row r="178" spans="1:269" ht="13" customHeight="1">
      <c r="A178" s="413" t="s">
        <v>188</v>
      </c>
      <c r="B178" s="413">
        <v>10769</v>
      </c>
      <c r="C178" s="413">
        <v>623167</v>
      </c>
      <c r="D178" s="413">
        <v>13896</v>
      </c>
      <c r="E178" s="413" t="s">
        <v>129</v>
      </c>
      <c r="F178" s="413" t="s">
        <v>129</v>
      </c>
      <c r="G178" s="414"/>
      <c r="H178" s="411" t="s">
        <v>2248</v>
      </c>
      <c r="I178" s="411" t="s">
        <v>545</v>
      </c>
      <c r="J178" s="418">
        <v>30</v>
      </c>
      <c r="K178" s="418">
        <v>1</v>
      </c>
      <c r="M178" s="419" t="s">
        <v>837</v>
      </c>
      <c r="N178" s="420">
        <v>20</v>
      </c>
      <c r="O178" s="418" t="s">
        <v>46</v>
      </c>
      <c r="P178" s="418" t="s">
        <v>2543</v>
      </c>
      <c r="Z178" s="421"/>
      <c r="AS178" s="422"/>
      <c r="AT178" s="422"/>
      <c r="AU178" s="422"/>
      <c r="AV178" s="422"/>
      <c r="AW178" s="422"/>
      <c r="AX178" s="422"/>
      <c r="AY178" s="423"/>
      <c r="AZ178" s="422"/>
      <c r="BA178" s="422"/>
      <c r="BB178" s="422"/>
      <c r="BC178" s="422"/>
      <c r="BT178" s="427">
        <v>21</v>
      </c>
      <c r="BU178" s="421">
        <v>43.2</v>
      </c>
      <c r="BV178" s="428">
        <v>1</v>
      </c>
      <c r="BW178" s="427"/>
      <c r="BX178" s="427"/>
      <c r="BY178" s="427"/>
      <c r="BZ178" s="427"/>
      <c r="CA178" s="421"/>
      <c r="CB178" s="428"/>
      <c r="CC178" s="427"/>
      <c r="CD178" s="421"/>
      <c r="CE178" s="429"/>
      <c r="CF178" s="428"/>
      <c r="CG178" s="427"/>
      <c r="CH178" s="421"/>
      <c r="CI178" s="429"/>
      <c r="CJ178" s="428"/>
      <c r="CK178" s="427"/>
      <c r="CL178" s="421"/>
      <c r="CM178" s="429"/>
      <c r="CN178" s="428"/>
      <c r="CO178" s="427"/>
      <c r="CP178" s="421"/>
      <c r="CQ178" s="429"/>
      <c r="CR178" s="428"/>
      <c r="DH178" s="433">
        <v>1</v>
      </c>
      <c r="DI178" s="434"/>
      <c r="DJ178" s="421">
        <v>21</v>
      </c>
      <c r="DK178" s="421">
        <v>1</v>
      </c>
      <c r="DL178" s="421">
        <v>0</v>
      </c>
      <c r="DM178" s="421">
        <v>5</v>
      </c>
      <c r="DN178" s="421">
        <v>1</v>
      </c>
      <c r="DO178" s="421">
        <v>1</v>
      </c>
      <c r="DP178" s="421">
        <v>43.2</v>
      </c>
      <c r="DQ178" s="421">
        <v>4</v>
      </c>
      <c r="DR178" s="421">
        <v>39.200000762939403</v>
      </c>
      <c r="DS178" s="421">
        <v>178</v>
      </c>
      <c r="DT178" s="421">
        <v>38</v>
      </c>
      <c r="DU178" s="421">
        <v>18</v>
      </c>
      <c r="DV178" s="421">
        <v>15</v>
      </c>
      <c r="DW178" s="421">
        <v>7</v>
      </c>
      <c r="DX178" s="421">
        <v>12</v>
      </c>
      <c r="DY178" s="421">
        <v>0</v>
      </c>
      <c r="DZ178" s="421">
        <v>0</v>
      </c>
      <c r="EA178" s="421">
        <v>3</v>
      </c>
      <c r="EB178" s="421">
        <v>0</v>
      </c>
      <c r="EC178" s="421">
        <v>22</v>
      </c>
      <c r="ED178" s="425">
        <v>4.5343514091172201</v>
      </c>
      <c r="EE178" s="425">
        <v>2.47328258679121</v>
      </c>
      <c r="EF178" s="425">
        <v>1.4427481756281999</v>
      </c>
      <c r="EG178" s="425">
        <v>7.8320615248388297</v>
      </c>
      <c r="EH178" s="431">
        <v>1.1450382346255601</v>
      </c>
      <c r="EI178" s="425">
        <v>88.366996419108702</v>
      </c>
      <c r="EJ178" s="424">
        <v>0.22891566265060201</v>
      </c>
      <c r="EK178" s="424">
        <v>0.226277372262773</v>
      </c>
      <c r="EL178" s="422">
        <v>0.35460992899999999</v>
      </c>
      <c r="EM178" s="422">
        <v>0.21276595700000001</v>
      </c>
      <c r="EN178" s="422">
        <v>0.43262411299999998</v>
      </c>
      <c r="EO178" s="422">
        <v>9.0277780000000002E-2</v>
      </c>
      <c r="EP178" s="422">
        <v>0.41666667000000002</v>
      </c>
      <c r="EQ178" s="422">
        <v>7.2808319999999996E-2</v>
      </c>
      <c r="ER178" s="425">
        <v>0.89662651581581798</v>
      </c>
      <c r="ES178" s="431">
        <v>3.09160323348901</v>
      </c>
      <c r="ET178" s="431">
        <v>5.1395532608022503</v>
      </c>
      <c r="EU178" s="431">
        <v>5.0367356832235401</v>
      </c>
      <c r="EV178" s="431">
        <v>5.1065840450126299</v>
      </c>
      <c r="EW178" s="431">
        <v>5.0551437537028097</v>
      </c>
      <c r="EX178" s="426">
        <v>-0.26371696591377197</v>
      </c>
    </row>
    <row r="179" spans="1:269" ht="13" customHeight="1">
      <c r="A179" s="413" t="s">
        <v>188</v>
      </c>
      <c r="B179" s="413">
        <v>13258</v>
      </c>
      <c r="C179" s="413">
        <v>689254</v>
      </c>
      <c r="D179" s="413">
        <v>31553</v>
      </c>
      <c r="E179" s="413" t="s">
        <v>470</v>
      </c>
      <c r="F179" s="413" t="s">
        <v>470</v>
      </c>
      <c r="G179" s="414"/>
      <c r="H179" s="411" t="s">
        <v>4439</v>
      </c>
      <c r="I179" s="411" t="s">
        <v>1947</v>
      </c>
      <c r="J179" s="413">
        <v>23</v>
      </c>
      <c r="K179" s="418">
        <v>1</v>
      </c>
      <c r="M179" s="419" t="s">
        <v>46</v>
      </c>
      <c r="O179" s="418" t="s">
        <v>838</v>
      </c>
      <c r="P179" s="418" t="s">
        <v>2543</v>
      </c>
      <c r="Z179" s="421"/>
      <c r="BT179" s="427">
        <v>55</v>
      </c>
      <c r="BU179" s="421">
        <v>52.2</v>
      </c>
      <c r="BV179" s="428">
        <v>1</v>
      </c>
      <c r="BW179" s="427"/>
      <c r="BX179" s="427"/>
      <c r="BY179" s="427"/>
      <c r="BZ179" s="427"/>
      <c r="CA179" s="421"/>
      <c r="CB179" s="428"/>
      <c r="CC179" s="427"/>
      <c r="CD179" s="421"/>
      <c r="CE179" s="429"/>
      <c r="CF179" s="428"/>
      <c r="CG179" s="427"/>
      <c r="CH179" s="421"/>
      <c r="CI179" s="429"/>
      <c r="CJ179" s="428"/>
      <c r="CK179" s="427"/>
      <c r="CL179" s="421"/>
      <c r="CM179" s="429"/>
      <c r="CN179" s="428"/>
      <c r="CO179" s="427"/>
      <c r="CP179" s="421"/>
      <c r="CQ179" s="429"/>
      <c r="CR179" s="428"/>
      <c r="DH179" s="433">
        <v>1</v>
      </c>
      <c r="DI179" s="434"/>
      <c r="DJ179" s="421">
        <v>55</v>
      </c>
      <c r="DK179" s="421">
        <v>0</v>
      </c>
      <c r="DL179" s="421">
        <v>0</v>
      </c>
      <c r="DM179" s="421">
        <v>5</v>
      </c>
      <c r="DN179" s="421">
        <v>2</v>
      </c>
      <c r="DO179" s="421">
        <v>1</v>
      </c>
      <c r="DP179" s="421">
        <v>52.2</v>
      </c>
      <c r="DR179" s="421">
        <v>52.200000762939403</v>
      </c>
      <c r="DS179" s="421">
        <v>215</v>
      </c>
      <c r="DT179" s="421">
        <v>36</v>
      </c>
      <c r="DU179" s="421">
        <v>28</v>
      </c>
      <c r="DV179" s="421">
        <v>26</v>
      </c>
      <c r="DW179" s="421">
        <v>6</v>
      </c>
      <c r="DX179" s="421">
        <v>24</v>
      </c>
      <c r="DY179" s="421">
        <v>4</v>
      </c>
      <c r="DZ179" s="421">
        <v>2</v>
      </c>
      <c r="EA179" s="421">
        <v>1</v>
      </c>
      <c r="EB179" s="421">
        <v>0</v>
      </c>
      <c r="EC179" s="421">
        <v>56</v>
      </c>
      <c r="ED179" s="425">
        <v>9.5696234878039892</v>
      </c>
      <c r="EE179" s="425">
        <v>4.1012672090588502</v>
      </c>
      <c r="EF179" s="425">
        <v>1.0253168022647099</v>
      </c>
      <c r="EG179" s="425">
        <v>6.1519008135882798</v>
      </c>
      <c r="EH179" s="431">
        <v>1.1392408914052301</v>
      </c>
      <c r="EI179" s="425">
        <v>88.862653942285107</v>
      </c>
      <c r="EJ179" s="424">
        <v>0.19047619047618999</v>
      </c>
      <c r="EK179" s="424">
        <v>0.23622047244094399</v>
      </c>
      <c r="EL179" s="466">
        <v>0.41221374</v>
      </c>
      <c r="EM179" s="466">
        <v>0.16030534299999999</v>
      </c>
      <c r="EN179" s="466">
        <v>0.42748091599999999</v>
      </c>
      <c r="EO179" s="466">
        <v>7.5187970000000007E-2</v>
      </c>
      <c r="EP179" s="466">
        <v>0.33082707</v>
      </c>
      <c r="EQ179" s="466">
        <v>0.13853318000000001</v>
      </c>
      <c r="ER179" s="425">
        <v>0.10680511180869599</v>
      </c>
      <c r="ES179" s="431">
        <v>4.4430394764804202</v>
      </c>
      <c r="ET179" s="431">
        <v>3.2014910566290302</v>
      </c>
      <c r="EU179" s="431">
        <v>3.9714155341089499</v>
      </c>
      <c r="EV179" s="431">
        <v>4.1297894776849304</v>
      </c>
      <c r="EW179" s="431">
        <v>3.7791369110027002</v>
      </c>
      <c r="EX179" s="426">
        <v>0.18970026075839899</v>
      </c>
    </row>
    <row r="180" spans="1:269" ht="13" customHeight="1">
      <c r="A180" s="413" t="s">
        <v>188</v>
      </c>
      <c r="B180" s="413">
        <v>11988</v>
      </c>
      <c r="C180" s="413">
        <v>676106</v>
      </c>
      <c r="D180" s="413">
        <v>27470</v>
      </c>
      <c r="E180" s="413" t="s">
        <v>598</v>
      </c>
      <c r="F180" s="413" t="s">
        <v>598</v>
      </c>
      <c r="G180" s="414"/>
      <c r="H180" s="411" t="s">
        <v>3529</v>
      </c>
      <c r="I180" s="411" t="s">
        <v>3530</v>
      </c>
      <c r="J180" s="413">
        <v>26</v>
      </c>
      <c r="K180" s="418">
        <v>1</v>
      </c>
      <c r="M180" s="419" t="s">
        <v>837</v>
      </c>
      <c r="N180" s="420">
        <v>25</v>
      </c>
      <c r="O180" s="418" t="s">
        <v>46</v>
      </c>
      <c r="P180" s="418" t="s">
        <v>2543</v>
      </c>
      <c r="Z180" s="421"/>
      <c r="AS180" s="422"/>
      <c r="AT180" s="422"/>
      <c r="AU180" s="422"/>
      <c r="AV180" s="422"/>
      <c r="AW180" s="422"/>
      <c r="AX180" s="422"/>
      <c r="AY180" s="423"/>
      <c r="AZ180" s="422"/>
      <c r="BA180" s="422"/>
      <c r="BB180" s="422"/>
      <c r="BC180" s="422"/>
      <c r="BT180" s="427">
        <v>22</v>
      </c>
      <c r="BU180" s="421">
        <v>90</v>
      </c>
      <c r="BV180" s="428">
        <v>3</v>
      </c>
      <c r="BW180" s="427"/>
      <c r="BX180" s="427"/>
      <c r="BY180" s="427"/>
      <c r="BZ180" s="427"/>
      <c r="CA180" s="421"/>
      <c r="CB180" s="428"/>
      <c r="CC180" s="427"/>
      <c r="CD180" s="421"/>
      <c r="CE180" s="429"/>
      <c r="CF180" s="428"/>
      <c r="CG180" s="427"/>
      <c r="CH180" s="421"/>
      <c r="CI180" s="429"/>
      <c r="CJ180" s="428"/>
      <c r="CK180" s="427"/>
      <c r="CL180" s="421"/>
      <c r="CM180" s="429"/>
      <c r="CN180" s="428"/>
      <c r="CO180" s="427"/>
      <c r="CP180" s="421"/>
      <c r="CQ180" s="429"/>
      <c r="CR180" s="428"/>
      <c r="DH180" s="433">
        <v>3</v>
      </c>
      <c r="DI180" s="434"/>
      <c r="DJ180" s="421">
        <v>22</v>
      </c>
      <c r="DK180" s="421">
        <v>16</v>
      </c>
      <c r="DL180" s="421">
        <v>0</v>
      </c>
      <c r="DM180" s="421">
        <v>4</v>
      </c>
      <c r="DN180" s="421">
        <v>5</v>
      </c>
      <c r="DO180" s="421">
        <v>0</v>
      </c>
      <c r="DP180" s="421">
        <v>90</v>
      </c>
      <c r="DQ180" s="421">
        <v>81.099998474121094</v>
      </c>
      <c r="DR180" s="421">
        <v>8.1999998092651296</v>
      </c>
      <c r="DS180" s="421">
        <v>385</v>
      </c>
      <c r="DT180" s="421">
        <v>93</v>
      </c>
      <c r="DU180" s="421">
        <v>51</v>
      </c>
      <c r="DV180" s="421">
        <v>49</v>
      </c>
      <c r="DW180" s="421">
        <v>15</v>
      </c>
      <c r="DX180" s="421">
        <v>31</v>
      </c>
      <c r="DY180" s="421">
        <v>0</v>
      </c>
      <c r="DZ180" s="421">
        <v>5</v>
      </c>
      <c r="EA180" s="421">
        <v>2</v>
      </c>
      <c r="EB180" s="421">
        <v>1</v>
      </c>
      <c r="EC180" s="421">
        <v>64</v>
      </c>
      <c r="ED180" s="425">
        <v>6.4000004069010599</v>
      </c>
      <c r="EE180" s="425">
        <v>3.1000001970927</v>
      </c>
      <c r="EF180" s="425">
        <v>1.50000009536743</v>
      </c>
      <c r="EG180" s="425">
        <v>9.3000005912781099</v>
      </c>
      <c r="EH180" s="431">
        <v>1.3777778653745301</v>
      </c>
      <c r="EI180" s="425">
        <v>107.468928287061</v>
      </c>
      <c r="EJ180" s="424">
        <v>0.26647564469913998</v>
      </c>
      <c r="EK180" s="424">
        <v>0.28888888888888797</v>
      </c>
      <c r="EL180" s="422">
        <v>0.42957746400000002</v>
      </c>
      <c r="EM180" s="422">
        <v>0.22183098500000001</v>
      </c>
      <c r="EN180" s="422">
        <v>0.348591549</v>
      </c>
      <c r="EO180" s="422">
        <v>7.7192979999999994E-2</v>
      </c>
      <c r="EP180" s="422">
        <v>0.42456139999999998</v>
      </c>
      <c r="EQ180" s="422">
        <v>8.9248069999999999E-2</v>
      </c>
      <c r="ER180" s="425">
        <v>0.91215637011275397</v>
      </c>
      <c r="ES180" s="431">
        <v>4.9000003115336197</v>
      </c>
      <c r="ET180" s="431">
        <v>5.51784912513605</v>
      </c>
      <c r="EU180" s="431">
        <v>5.0804167818140096</v>
      </c>
      <c r="EV180" s="431">
        <v>4.6097345024222598</v>
      </c>
      <c r="EW180" s="431">
        <v>4.76124651992526</v>
      </c>
      <c r="EX180" s="426">
        <v>-3.6827743053436203E-2</v>
      </c>
      <c r="EZ180" s="412"/>
      <c r="FA180" s="412"/>
    </row>
    <row r="181" spans="1:269" ht="13" customHeight="1">
      <c r="A181" s="413" t="s">
        <v>188</v>
      </c>
      <c r="B181" s="413">
        <v>10986</v>
      </c>
      <c r="C181" s="413">
        <v>657612</v>
      </c>
      <c r="D181" s="413">
        <v>16814</v>
      </c>
      <c r="E181" s="413" t="s">
        <v>16</v>
      </c>
      <c r="F181" s="413" t="s">
        <v>16</v>
      </c>
      <c r="G181" s="414"/>
      <c r="H181" s="415" t="s">
        <v>100</v>
      </c>
      <c r="I181" s="416" t="s">
        <v>175</v>
      </c>
      <c r="J181" s="417">
        <v>35</v>
      </c>
      <c r="K181" s="418">
        <v>1</v>
      </c>
      <c r="M181" s="419" t="s">
        <v>46</v>
      </c>
      <c r="O181" s="418" t="s">
        <v>838</v>
      </c>
      <c r="P181" s="418" t="s">
        <v>2543</v>
      </c>
      <c r="R181" s="418" t="s">
        <v>4580</v>
      </c>
      <c r="Z181" s="421"/>
      <c r="AS181" s="422"/>
      <c r="AT181" s="422"/>
      <c r="AU181" s="422"/>
      <c r="AV181" s="422"/>
      <c r="AW181" s="422"/>
      <c r="AX181" s="422"/>
      <c r="AY181" s="423"/>
      <c r="AZ181" s="422"/>
      <c r="BA181" s="422"/>
      <c r="BB181" s="422"/>
      <c r="BC181" s="422"/>
      <c r="BT181" s="427">
        <v>70</v>
      </c>
      <c r="BU181" s="421">
        <v>67</v>
      </c>
      <c r="BV181" s="428">
        <v>4</v>
      </c>
      <c r="BW181" s="427"/>
      <c r="BX181" s="427"/>
      <c r="BY181" s="427"/>
      <c r="BZ181" s="427"/>
      <c r="CA181" s="421"/>
      <c r="CB181" s="428"/>
      <c r="CC181" s="427"/>
      <c r="CD181" s="421"/>
      <c r="CE181" s="429"/>
      <c r="CF181" s="428"/>
      <c r="CG181" s="427"/>
      <c r="CH181" s="421"/>
      <c r="CI181" s="429"/>
      <c r="CJ181" s="428"/>
      <c r="CK181" s="427"/>
      <c r="CL181" s="421"/>
      <c r="CM181" s="429"/>
      <c r="CN181" s="428"/>
      <c r="CO181" s="427"/>
      <c r="CP181" s="421"/>
      <c r="CQ181" s="429"/>
      <c r="CR181" s="428"/>
      <c r="DH181" s="433">
        <v>4</v>
      </c>
      <c r="DI181" s="434"/>
      <c r="DJ181" s="421">
        <v>70</v>
      </c>
      <c r="DK181" s="421">
        <v>0</v>
      </c>
      <c r="DL181" s="421">
        <v>0</v>
      </c>
      <c r="DM181" s="421">
        <v>4</v>
      </c>
      <c r="DN181" s="421">
        <v>4</v>
      </c>
      <c r="DO181" s="421">
        <v>0</v>
      </c>
      <c r="DP181" s="421">
        <v>67</v>
      </c>
      <c r="DR181" s="421">
        <v>67</v>
      </c>
      <c r="DS181" s="421">
        <v>269</v>
      </c>
      <c r="DT181" s="421">
        <v>58</v>
      </c>
      <c r="DU181" s="421">
        <v>27</v>
      </c>
      <c r="DV181" s="421">
        <v>23</v>
      </c>
      <c r="DW181" s="421">
        <v>8</v>
      </c>
      <c r="DX181" s="421">
        <v>16</v>
      </c>
      <c r="DY181" s="421">
        <v>3</v>
      </c>
      <c r="DZ181" s="421">
        <v>0</v>
      </c>
      <c r="EA181" s="421">
        <v>1</v>
      </c>
      <c r="EB181" s="421">
        <v>0</v>
      </c>
      <c r="EC181" s="421">
        <v>37</v>
      </c>
      <c r="ED181" s="425">
        <v>4.9701503856488998</v>
      </c>
      <c r="EE181" s="425">
        <v>2.14925422082114</v>
      </c>
      <c r="EF181" s="425">
        <v>1.07462711041057</v>
      </c>
      <c r="EG181" s="425">
        <v>7.7910465504766497</v>
      </c>
      <c r="EH181" s="431">
        <v>1.1044778634775301</v>
      </c>
      <c r="EI181" s="425">
        <v>86.151080872857094</v>
      </c>
      <c r="EJ181" s="424">
        <v>0.22924901185770699</v>
      </c>
      <c r="EK181" s="424">
        <v>0.240384615384615</v>
      </c>
      <c r="EL181" s="422">
        <v>0.64788732299999996</v>
      </c>
      <c r="EM181" s="422">
        <v>0.112676056</v>
      </c>
      <c r="EN181" s="422">
        <v>0.23943661899999999</v>
      </c>
      <c r="EO181" s="422">
        <v>7.8703700000000001E-2</v>
      </c>
      <c r="EP181" s="422">
        <v>0.44907406999999999</v>
      </c>
      <c r="EQ181" s="422">
        <v>7.2222220000000004E-2</v>
      </c>
      <c r="ER181" s="425">
        <v>0.59874886190746002</v>
      </c>
      <c r="ES181" s="431">
        <v>3.08955294243039</v>
      </c>
      <c r="ET181" s="431">
        <v>3.5021434654521699</v>
      </c>
      <c r="EU181" s="431">
        <v>4.3001515833565698</v>
      </c>
      <c r="EV181" s="431">
        <v>3.92152470305912</v>
      </c>
      <c r="EW181" s="431">
        <v>3.7013128846170602</v>
      </c>
      <c r="EX181" s="426">
        <v>-2.02878676354885E-2</v>
      </c>
    </row>
    <row r="182" spans="1:269" s="412" customFormat="1" ht="13" customHeight="1">
      <c r="A182" s="413" t="s">
        <v>188</v>
      </c>
      <c r="B182" s="413">
        <v>10569</v>
      </c>
      <c r="C182" s="413">
        <v>605280</v>
      </c>
      <c r="D182" s="413">
        <v>13649</v>
      </c>
      <c r="E182" s="413" t="s">
        <v>345</v>
      </c>
      <c r="F182" s="413" t="s">
        <v>345</v>
      </c>
      <c r="G182" s="414"/>
      <c r="H182" s="415" t="s">
        <v>697</v>
      </c>
      <c r="I182" s="416" t="s">
        <v>519</v>
      </c>
      <c r="J182" s="417">
        <v>32</v>
      </c>
      <c r="K182" s="418">
        <v>1</v>
      </c>
      <c r="L182" s="418"/>
      <c r="M182" s="419" t="s">
        <v>837</v>
      </c>
      <c r="N182" s="420">
        <v>25</v>
      </c>
      <c r="O182" s="418" t="s">
        <v>46</v>
      </c>
      <c r="P182" s="418" t="s">
        <v>2543</v>
      </c>
      <c r="Q182" s="418"/>
      <c r="R182" s="418"/>
      <c r="S182" s="418"/>
      <c r="T182" s="418"/>
      <c r="U182" s="418"/>
      <c r="V182" s="418"/>
      <c r="W182" s="418"/>
      <c r="X182" s="418"/>
      <c r="Y182" s="419"/>
      <c r="Z182" s="421"/>
      <c r="AA182" s="421"/>
      <c r="AB182" s="421"/>
      <c r="AC182" s="421"/>
      <c r="AD182" s="421"/>
      <c r="AE182" s="421"/>
      <c r="AF182" s="421"/>
      <c r="AG182" s="421"/>
      <c r="AH182" s="421"/>
      <c r="AI182" s="421"/>
      <c r="AJ182" s="421"/>
      <c r="AK182" s="421"/>
      <c r="AL182" s="421"/>
      <c r="AM182" s="421"/>
      <c r="AN182" s="421"/>
      <c r="AO182" s="421"/>
      <c r="AP182" s="421"/>
      <c r="AQ182" s="421"/>
      <c r="AR182" s="421"/>
      <c r="AS182" s="422"/>
      <c r="AT182" s="422"/>
      <c r="AU182" s="422"/>
      <c r="AV182" s="422"/>
      <c r="AW182" s="422"/>
      <c r="AX182" s="422"/>
      <c r="AY182" s="423"/>
      <c r="AZ182" s="422"/>
      <c r="BA182" s="422"/>
      <c r="BB182" s="422"/>
      <c r="BC182" s="422"/>
      <c r="BD182" s="424"/>
      <c r="BE182" s="424"/>
      <c r="BF182" s="424"/>
      <c r="BG182" s="424"/>
      <c r="BH182" s="424"/>
      <c r="BI182" s="424"/>
      <c r="BJ182" s="424"/>
      <c r="BK182" s="425"/>
      <c r="BL182" s="425"/>
      <c r="BM182" s="425"/>
      <c r="BN182" s="425"/>
      <c r="BO182" s="425"/>
      <c r="BP182" s="425"/>
      <c r="BQ182" s="425"/>
      <c r="BR182" s="425"/>
      <c r="BS182" s="426"/>
      <c r="BT182" s="427">
        <v>33</v>
      </c>
      <c r="BU182" s="421">
        <v>165.2</v>
      </c>
      <c r="BV182" s="428">
        <v>3</v>
      </c>
      <c r="BW182" s="427"/>
      <c r="BX182" s="427"/>
      <c r="BY182" s="427"/>
      <c r="BZ182" s="427"/>
      <c r="CA182" s="421"/>
      <c r="CB182" s="428"/>
      <c r="CC182" s="427"/>
      <c r="CD182" s="421"/>
      <c r="CE182" s="429"/>
      <c r="CF182" s="428"/>
      <c r="CG182" s="427"/>
      <c r="CH182" s="421"/>
      <c r="CI182" s="429"/>
      <c r="CJ182" s="428"/>
      <c r="CK182" s="427"/>
      <c r="CL182" s="421"/>
      <c r="CM182" s="429"/>
      <c r="CN182" s="428"/>
      <c r="CO182" s="427"/>
      <c r="CP182" s="421"/>
      <c r="CQ182" s="429"/>
      <c r="CR182" s="428"/>
      <c r="CS182" s="427"/>
      <c r="CT182" s="421"/>
      <c r="CU182" s="429"/>
      <c r="CV182" s="429"/>
      <c r="CW182" s="428"/>
      <c r="CX182" s="427"/>
      <c r="CY182" s="421"/>
      <c r="CZ182" s="429"/>
      <c r="DA182" s="429"/>
      <c r="DB182" s="428"/>
      <c r="DC182" s="427"/>
      <c r="DD182" s="421"/>
      <c r="DE182" s="429"/>
      <c r="DF182" s="429"/>
      <c r="DG182" s="428"/>
      <c r="DH182" s="433">
        <v>3</v>
      </c>
      <c r="DI182" s="434"/>
      <c r="DJ182" s="421">
        <v>33</v>
      </c>
      <c r="DK182" s="421">
        <v>31</v>
      </c>
      <c r="DL182" s="421">
        <v>0</v>
      </c>
      <c r="DM182" s="421">
        <v>12</v>
      </c>
      <c r="DN182" s="421">
        <v>8</v>
      </c>
      <c r="DO182" s="421">
        <v>0</v>
      </c>
      <c r="DP182" s="421">
        <v>165.2</v>
      </c>
      <c r="DQ182" s="421">
        <v>161</v>
      </c>
      <c r="DR182" s="421">
        <v>4.1999998092651296</v>
      </c>
      <c r="DS182" s="421">
        <v>708</v>
      </c>
      <c r="DT182" s="421">
        <v>150</v>
      </c>
      <c r="DU182" s="421">
        <v>74</v>
      </c>
      <c r="DV182" s="421">
        <v>65</v>
      </c>
      <c r="DW182" s="421">
        <v>14</v>
      </c>
      <c r="DX182" s="421">
        <v>66</v>
      </c>
      <c r="DY182" s="421">
        <v>0</v>
      </c>
      <c r="DZ182" s="421">
        <v>13</v>
      </c>
      <c r="EA182" s="421">
        <v>6</v>
      </c>
      <c r="EB182" s="421">
        <v>1</v>
      </c>
      <c r="EC182" s="421">
        <v>129</v>
      </c>
      <c r="ED182" s="425">
        <v>7.0080483166333796</v>
      </c>
      <c r="EE182" s="425">
        <v>3.5855130922310301</v>
      </c>
      <c r="EF182" s="425">
        <v>0.76056338320052197</v>
      </c>
      <c r="EG182" s="425">
        <v>8.1488933914341608</v>
      </c>
      <c r="EH182" s="431">
        <v>1.3038229426294601</v>
      </c>
      <c r="EI182" s="425">
        <v>100.62102191737399</v>
      </c>
      <c r="EJ182" s="424">
        <v>0.23847376788553201</v>
      </c>
      <c r="EK182" s="424">
        <v>0.27983539094650201</v>
      </c>
      <c r="EL182" s="422">
        <v>0.55757575699999995</v>
      </c>
      <c r="EM182" s="422">
        <v>0.173737373</v>
      </c>
      <c r="EN182" s="422">
        <v>0.26868686800000002</v>
      </c>
      <c r="EO182" s="422">
        <v>6.8000000000000005E-2</v>
      </c>
      <c r="EP182" s="422">
        <v>0.42199999999999999</v>
      </c>
      <c r="EQ182" s="422">
        <v>9.1106290000000006E-2</v>
      </c>
      <c r="ER182" s="425">
        <v>-0.19324383196633099</v>
      </c>
      <c r="ES182" s="431">
        <v>3.5311871362881302</v>
      </c>
      <c r="ET182" s="431">
        <v>4.3876572312959397</v>
      </c>
      <c r="EU182" s="431">
        <v>4.1078032033902199</v>
      </c>
      <c r="EV182" s="431">
        <v>4.2469979770409996</v>
      </c>
      <c r="EW182" s="431">
        <v>4.4335791342971804</v>
      </c>
      <c r="EX182" s="426">
        <v>1.9093766212463299</v>
      </c>
      <c r="EY182" s="410"/>
      <c r="EZ182" s="411"/>
      <c r="FA182" s="411"/>
      <c r="FB182" s="411"/>
      <c r="FC182" s="411"/>
      <c r="FD182" s="411"/>
      <c r="FG182" s="411"/>
      <c r="FH182" s="411"/>
      <c r="FI182" s="411"/>
      <c r="FJ182" s="411"/>
      <c r="FK182" s="411"/>
      <c r="FL182" s="411"/>
      <c r="FM182" s="411"/>
      <c r="FN182" s="411"/>
      <c r="FO182" s="411"/>
      <c r="FP182" s="411"/>
      <c r="FQ182" s="411"/>
      <c r="FR182" s="411"/>
      <c r="FS182" s="411"/>
      <c r="FT182" s="411"/>
      <c r="FU182" s="411"/>
      <c r="FV182" s="411"/>
      <c r="FW182" s="411"/>
      <c r="FX182" s="411"/>
      <c r="FY182" s="411"/>
      <c r="FZ182" s="411"/>
      <c r="GA182" s="411"/>
      <c r="GB182" s="411"/>
      <c r="GC182" s="411"/>
      <c r="GD182" s="411"/>
      <c r="GE182" s="411"/>
      <c r="GF182" s="411"/>
      <c r="GG182" s="411"/>
      <c r="GH182" s="411"/>
      <c r="GI182" s="411"/>
      <c r="GJ182" s="411"/>
      <c r="GK182" s="411"/>
      <c r="GL182" s="411"/>
      <c r="GM182" s="411"/>
      <c r="GN182" s="411"/>
      <c r="GO182" s="411"/>
      <c r="GP182" s="411"/>
      <c r="GQ182" s="411"/>
      <c r="GR182" s="411"/>
      <c r="GS182" s="411"/>
      <c r="GT182" s="411"/>
      <c r="GU182" s="411"/>
      <c r="GV182" s="411"/>
      <c r="GW182" s="411"/>
      <c r="GX182" s="411"/>
      <c r="GY182" s="411"/>
      <c r="GZ182" s="411"/>
      <c r="HA182" s="411"/>
      <c r="HB182" s="411"/>
      <c r="HC182" s="411"/>
      <c r="HD182" s="411"/>
      <c r="HE182" s="411"/>
      <c r="HF182" s="411"/>
      <c r="HG182" s="411"/>
      <c r="HH182" s="411"/>
      <c r="HI182" s="411"/>
      <c r="HJ182" s="411"/>
      <c r="HK182" s="411"/>
      <c r="HL182" s="411"/>
      <c r="HM182" s="411"/>
      <c r="HN182" s="411"/>
      <c r="HO182" s="411"/>
      <c r="HP182" s="411"/>
      <c r="HQ182" s="411"/>
      <c r="HR182" s="411"/>
      <c r="HS182" s="411"/>
      <c r="HT182" s="411"/>
      <c r="HU182" s="411"/>
      <c r="HV182" s="411"/>
      <c r="HW182" s="411"/>
      <c r="HX182" s="411"/>
      <c r="HY182" s="411"/>
      <c r="HZ182" s="411"/>
      <c r="IA182" s="411"/>
      <c r="IB182" s="411"/>
      <c r="IC182" s="411"/>
      <c r="ID182" s="411"/>
      <c r="IE182" s="411"/>
      <c r="IF182" s="411"/>
      <c r="IG182" s="411"/>
      <c r="IH182" s="411"/>
      <c r="II182" s="411"/>
      <c r="IJ182" s="411"/>
      <c r="IK182" s="411"/>
      <c r="IL182" s="411"/>
      <c r="IM182" s="411"/>
      <c r="IN182" s="411"/>
      <c r="IO182" s="411"/>
      <c r="IP182" s="411"/>
      <c r="IQ182" s="411"/>
      <c r="IR182" s="411"/>
      <c r="IS182" s="411"/>
      <c r="IT182" s="411"/>
      <c r="IU182" s="411"/>
      <c r="IV182" s="411"/>
      <c r="IW182" s="411"/>
      <c r="IX182" s="411"/>
      <c r="IY182" s="411"/>
      <c r="IZ182" s="411"/>
      <c r="JA182" s="411"/>
      <c r="JB182" s="411"/>
      <c r="JC182" s="411"/>
      <c r="JD182" s="411"/>
      <c r="JE182" s="411"/>
      <c r="JF182" s="411"/>
      <c r="JG182" s="411"/>
      <c r="JH182" s="411"/>
      <c r="JI182" s="411"/>
    </row>
    <row r="183" spans="1:269" ht="13" customHeight="1">
      <c r="A183" s="413" t="s">
        <v>188</v>
      </c>
      <c r="B183" s="413">
        <v>10098</v>
      </c>
      <c r="C183" s="413">
        <v>605288</v>
      </c>
      <c r="D183" s="413">
        <v>12718</v>
      </c>
      <c r="E183" s="413" t="s">
        <v>3323</v>
      </c>
      <c r="F183" s="413" t="s">
        <v>3323</v>
      </c>
      <c r="G183" s="414"/>
      <c r="H183" s="415" t="s">
        <v>950</v>
      </c>
      <c r="I183" s="416" t="s">
        <v>550</v>
      </c>
      <c r="J183" s="417">
        <v>32</v>
      </c>
      <c r="K183" s="418">
        <v>1</v>
      </c>
      <c r="M183" s="419" t="s">
        <v>837</v>
      </c>
      <c r="N183" s="420">
        <v>25</v>
      </c>
      <c r="P183" s="418" t="s">
        <v>2543</v>
      </c>
      <c r="Z183" s="421"/>
      <c r="AS183" s="422"/>
      <c r="AT183" s="422"/>
      <c r="AU183" s="422"/>
      <c r="AV183" s="422"/>
      <c r="AW183" s="422"/>
      <c r="AX183" s="422"/>
      <c r="AY183" s="423"/>
      <c r="AZ183" s="422"/>
      <c r="BA183" s="422"/>
      <c r="BB183" s="422"/>
      <c r="BC183" s="422"/>
      <c r="BT183" s="427">
        <v>21</v>
      </c>
      <c r="BU183" s="421">
        <v>125</v>
      </c>
      <c r="BV183" s="428">
        <v>4</v>
      </c>
      <c r="BW183" s="427"/>
      <c r="BX183" s="427"/>
      <c r="BY183" s="427"/>
      <c r="BZ183" s="427"/>
      <c r="CA183" s="421"/>
      <c r="CB183" s="428"/>
      <c r="CC183" s="427"/>
      <c r="CD183" s="421"/>
      <c r="CE183" s="429"/>
      <c r="CF183" s="428"/>
      <c r="CG183" s="427"/>
      <c r="CH183" s="421"/>
      <c r="CI183" s="429"/>
      <c r="CJ183" s="428"/>
      <c r="CK183" s="427"/>
      <c r="CL183" s="421"/>
      <c r="CM183" s="429"/>
      <c r="CN183" s="428"/>
      <c r="CO183" s="427"/>
      <c r="CP183" s="421"/>
      <c r="CQ183" s="429"/>
      <c r="CR183" s="428"/>
      <c r="DH183" s="433">
        <v>4</v>
      </c>
      <c r="DI183" s="434"/>
      <c r="DJ183" s="421">
        <v>21</v>
      </c>
      <c r="DK183" s="421">
        <v>21</v>
      </c>
      <c r="DL183" s="421">
        <v>0</v>
      </c>
      <c r="DM183" s="421">
        <v>8</v>
      </c>
      <c r="DN183" s="421">
        <v>5</v>
      </c>
      <c r="DO183" s="421">
        <v>0</v>
      </c>
      <c r="DP183" s="421">
        <v>125</v>
      </c>
      <c r="DQ183" s="421">
        <v>124.299995422363</v>
      </c>
      <c r="DS183" s="421">
        <v>518</v>
      </c>
      <c r="DT183" s="421">
        <v>122</v>
      </c>
      <c r="DU183" s="421">
        <v>49</v>
      </c>
      <c r="DV183" s="421">
        <v>46</v>
      </c>
      <c r="DW183" s="421">
        <v>10</v>
      </c>
      <c r="DX183" s="421">
        <v>38</v>
      </c>
      <c r="DY183" s="421">
        <v>0</v>
      </c>
      <c r="DZ183" s="421">
        <v>8</v>
      </c>
      <c r="EA183" s="421">
        <v>5</v>
      </c>
      <c r="EB183" s="421">
        <v>3</v>
      </c>
      <c r="EC183" s="421">
        <v>92</v>
      </c>
      <c r="ED183" s="425">
        <v>6.6240002021484399</v>
      </c>
      <c r="EE183" s="425">
        <v>2.7360000834960898</v>
      </c>
      <c r="EF183" s="425">
        <v>0.720000021972656</v>
      </c>
      <c r="EG183" s="425">
        <v>8.7840002680664107</v>
      </c>
      <c r="EH183" s="431">
        <v>1.2800000390624999</v>
      </c>
      <c r="EI183" s="425">
        <v>99.842097817451503</v>
      </c>
      <c r="EJ183" s="424">
        <v>0.25847457627118597</v>
      </c>
      <c r="EK183" s="424">
        <v>0.302702702702702</v>
      </c>
      <c r="EL183" s="422">
        <v>0.489417989</v>
      </c>
      <c r="EM183" s="422">
        <v>0.18253968200000001</v>
      </c>
      <c r="EN183" s="422">
        <v>0.32804232799999999</v>
      </c>
      <c r="EO183" s="422">
        <v>6.0526320000000002E-2</v>
      </c>
      <c r="EP183" s="422">
        <v>0.47631579000000002</v>
      </c>
      <c r="EQ183" s="422">
        <v>8.509514E-2</v>
      </c>
      <c r="ER183" s="425">
        <v>0.62055247328880603</v>
      </c>
      <c r="ES183" s="431">
        <v>3.3120001010742199</v>
      </c>
      <c r="ET183" s="431">
        <v>4.0597973539360197</v>
      </c>
      <c r="EU183" s="431">
        <v>3.8079722342529299</v>
      </c>
      <c r="EV183" s="431">
        <v>4.2974418327016997</v>
      </c>
      <c r="EW183" s="431">
        <v>4.4564659448278396</v>
      </c>
      <c r="EX183" s="426">
        <v>2.28376293182373</v>
      </c>
    </row>
    <row r="184" spans="1:269" ht="13" customHeight="1">
      <c r="A184" s="413" t="s">
        <v>188</v>
      </c>
      <c r="B184" s="413">
        <v>9559</v>
      </c>
      <c r="C184" s="413">
        <v>572955</v>
      </c>
      <c r="D184" s="413">
        <v>13435</v>
      </c>
      <c r="E184" s="413" t="s">
        <v>555</v>
      </c>
      <c r="F184" s="413" t="s">
        <v>555</v>
      </c>
      <c r="G184" s="414"/>
      <c r="H184" s="411" t="s">
        <v>186</v>
      </c>
      <c r="I184" s="411" t="s">
        <v>1754</v>
      </c>
      <c r="J184" s="418">
        <v>34</v>
      </c>
      <c r="K184" s="418">
        <v>1</v>
      </c>
      <c r="M184" s="419" t="s">
        <v>837</v>
      </c>
      <c r="O184" s="418" t="s">
        <v>838</v>
      </c>
      <c r="P184" s="418" t="s">
        <v>2543</v>
      </c>
      <c r="Z184" s="421"/>
      <c r="AS184" s="422"/>
      <c r="AT184" s="422"/>
      <c r="AU184" s="422"/>
      <c r="AV184" s="422"/>
      <c r="AW184" s="422"/>
      <c r="AX184" s="422"/>
      <c r="AY184" s="423"/>
      <c r="AZ184" s="422"/>
      <c r="BA184" s="422"/>
      <c r="BB184" s="422"/>
      <c r="BC184" s="422"/>
      <c r="BT184" s="427">
        <v>65</v>
      </c>
      <c r="BU184" s="421">
        <v>59</v>
      </c>
      <c r="BV184" s="428">
        <v>0</v>
      </c>
      <c r="BW184" s="427"/>
      <c r="BX184" s="427"/>
      <c r="BY184" s="427"/>
      <c r="BZ184" s="427"/>
      <c r="CA184" s="421"/>
      <c r="CB184" s="428"/>
      <c r="CC184" s="427"/>
      <c r="CD184" s="421"/>
      <c r="CE184" s="429"/>
      <c r="CF184" s="428"/>
      <c r="CG184" s="427"/>
      <c r="CH184" s="421"/>
      <c r="CI184" s="429"/>
      <c r="CJ184" s="428"/>
      <c r="CK184" s="427"/>
      <c r="CL184" s="421"/>
      <c r="CM184" s="429"/>
      <c r="CN184" s="428"/>
      <c r="CO184" s="427"/>
      <c r="CP184" s="421"/>
      <c r="CQ184" s="429"/>
      <c r="CR184" s="428"/>
      <c r="DH184" s="433">
        <v>0</v>
      </c>
      <c r="DI184" s="434"/>
      <c r="DJ184" s="421">
        <v>65</v>
      </c>
      <c r="DK184" s="421">
        <v>0</v>
      </c>
      <c r="DL184" s="421">
        <v>0</v>
      </c>
      <c r="DM184" s="421">
        <v>3</v>
      </c>
      <c r="DN184" s="421">
        <v>3</v>
      </c>
      <c r="DO184" s="421">
        <v>1</v>
      </c>
      <c r="DP184" s="421">
        <v>59</v>
      </c>
      <c r="DR184" s="421">
        <v>59</v>
      </c>
      <c r="DS184" s="421">
        <v>238</v>
      </c>
      <c r="DT184" s="421">
        <v>52</v>
      </c>
      <c r="DU184" s="421">
        <v>21</v>
      </c>
      <c r="DV184" s="421">
        <v>20</v>
      </c>
      <c r="DW184" s="421">
        <v>8</v>
      </c>
      <c r="DX184" s="421">
        <v>19</v>
      </c>
      <c r="DY184" s="421">
        <v>2</v>
      </c>
      <c r="DZ184" s="421">
        <v>1</v>
      </c>
      <c r="EA184" s="421">
        <v>2</v>
      </c>
      <c r="EB184" s="421">
        <v>0</v>
      </c>
      <c r="EC184" s="421">
        <v>59</v>
      </c>
      <c r="ED184" s="425">
        <v>9.0000023276124903</v>
      </c>
      <c r="EE184" s="425">
        <v>2.8983058343158801</v>
      </c>
      <c r="EF184" s="425">
        <v>1.22033929865932</v>
      </c>
      <c r="EG184" s="425">
        <v>7.9322054412855802</v>
      </c>
      <c r="EH184" s="431">
        <v>1.20339014173349</v>
      </c>
      <c r="EI184" s="425">
        <v>92.8702371062124</v>
      </c>
      <c r="EJ184" s="424">
        <v>0.23853211009174299</v>
      </c>
      <c r="EK184" s="424">
        <v>0.29139072847682101</v>
      </c>
      <c r="EL184" s="422">
        <v>0.33121019099999999</v>
      </c>
      <c r="EM184" s="422">
        <v>0.210191082</v>
      </c>
      <c r="EN184" s="422">
        <v>0.45859872600000001</v>
      </c>
      <c r="EO184" s="422">
        <v>8.8050310000000007E-2</v>
      </c>
      <c r="EP184" s="422">
        <v>0.42767295999999999</v>
      </c>
      <c r="EQ184" s="422">
        <v>0.10298661000000001</v>
      </c>
      <c r="ER184" s="425">
        <v>-9.4648080462122197E-2</v>
      </c>
      <c r="ES184" s="431">
        <v>3.0508482466482998</v>
      </c>
      <c r="ET184" s="431">
        <v>3.5786021561660601</v>
      </c>
      <c r="EU184" s="431">
        <v>3.91563343233301</v>
      </c>
      <c r="EV184" s="431">
        <v>4.0344451431592301</v>
      </c>
      <c r="EW184" s="431">
        <v>3.6097406260995402</v>
      </c>
      <c r="EX184" s="426">
        <v>0.28866618871688798</v>
      </c>
    </row>
    <row r="185" spans="1:269" ht="13" customHeight="1">
      <c r="A185" s="413" t="s">
        <v>188</v>
      </c>
      <c r="B185" s="413">
        <v>11977</v>
      </c>
      <c r="C185" s="413">
        <v>668820</v>
      </c>
      <c r="D185" s="413">
        <v>22175</v>
      </c>
      <c r="E185" s="413" t="s">
        <v>345</v>
      </c>
      <c r="F185" s="413" t="s">
        <v>345</v>
      </c>
      <c r="G185" s="414"/>
      <c r="H185" s="411" t="s">
        <v>2494</v>
      </c>
      <c r="I185" s="411" t="s">
        <v>273</v>
      </c>
      <c r="J185" s="413">
        <v>27</v>
      </c>
      <c r="K185" s="418">
        <v>1</v>
      </c>
      <c r="M185" s="419" t="s">
        <v>837</v>
      </c>
      <c r="O185" s="418" t="s">
        <v>46</v>
      </c>
      <c r="P185" s="418" t="s">
        <v>4581</v>
      </c>
      <c r="Z185" s="421"/>
      <c r="BT185" s="427">
        <v>24</v>
      </c>
      <c r="BU185" s="421">
        <v>37</v>
      </c>
      <c r="BV185" s="428">
        <v>0</v>
      </c>
      <c r="BW185" s="427"/>
      <c r="BX185" s="427"/>
      <c r="BY185" s="427"/>
      <c r="BZ185" s="427"/>
      <c r="CA185" s="421"/>
      <c r="CB185" s="428"/>
      <c r="CC185" s="427"/>
      <c r="CD185" s="421"/>
      <c r="CE185" s="429"/>
      <c r="CF185" s="428"/>
      <c r="CG185" s="427"/>
      <c r="CH185" s="421"/>
      <c r="CI185" s="429"/>
      <c r="CJ185" s="428"/>
      <c r="CK185" s="427"/>
      <c r="CL185" s="421"/>
      <c r="CM185" s="429"/>
      <c r="CN185" s="428"/>
      <c r="CO185" s="427"/>
      <c r="CP185" s="421"/>
      <c r="CQ185" s="429"/>
      <c r="CR185" s="428"/>
      <c r="DH185" s="433">
        <v>0</v>
      </c>
      <c r="DI185" s="434"/>
      <c r="DJ185" s="421">
        <v>24</v>
      </c>
      <c r="DK185" s="421">
        <v>0</v>
      </c>
      <c r="DL185" s="421">
        <v>0</v>
      </c>
      <c r="DM185" s="421">
        <v>3</v>
      </c>
      <c r="DN185" s="421">
        <v>2</v>
      </c>
      <c r="DO185" s="421">
        <v>0</v>
      </c>
      <c r="DP185" s="421">
        <v>37</v>
      </c>
      <c r="DR185" s="421">
        <v>37</v>
      </c>
      <c r="DS185" s="421">
        <v>148</v>
      </c>
      <c r="DT185" s="421">
        <v>34</v>
      </c>
      <c r="DU185" s="421">
        <v>15</v>
      </c>
      <c r="DV185" s="421">
        <v>15</v>
      </c>
      <c r="DW185" s="421">
        <v>5</v>
      </c>
      <c r="DX185" s="421">
        <v>5</v>
      </c>
      <c r="DY185" s="421">
        <v>0</v>
      </c>
      <c r="DZ185" s="421">
        <v>0</v>
      </c>
      <c r="EA185" s="421">
        <v>0</v>
      </c>
      <c r="EB185" s="421">
        <v>0</v>
      </c>
      <c r="EC185" s="421">
        <v>25</v>
      </c>
      <c r="ED185" s="425">
        <v>6.0810823349993601</v>
      </c>
      <c r="EE185" s="425">
        <v>1.2162164669998701</v>
      </c>
      <c r="EF185" s="425">
        <v>1.2162164669998701</v>
      </c>
      <c r="EG185" s="425">
        <v>8.2702719755991296</v>
      </c>
      <c r="EH185" s="431">
        <v>1.0540542713998799</v>
      </c>
      <c r="EI185" s="425">
        <v>81.345414685474793</v>
      </c>
      <c r="EJ185" s="424">
        <v>0.23776223776223701</v>
      </c>
      <c r="EK185" s="424">
        <v>0.25663716814159199</v>
      </c>
      <c r="EL185" s="466">
        <v>0.36752136699999999</v>
      </c>
      <c r="EM185" s="466">
        <v>0.18803418799999999</v>
      </c>
      <c r="EN185" s="466">
        <v>0.44444444399999999</v>
      </c>
      <c r="EO185" s="466">
        <v>9.3220339999999999E-2</v>
      </c>
      <c r="EP185" s="466">
        <v>0.44915253999999999</v>
      </c>
      <c r="EQ185" s="466">
        <v>9.6408320000000006E-2</v>
      </c>
      <c r="ER185" s="425">
        <v>-0.300658672515485</v>
      </c>
      <c r="ES185" s="431">
        <v>3.6486494009996102</v>
      </c>
      <c r="ET185" s="431">
        <v>4.6130215982194596</v>
      </c>
      <c r="EU185" s="431">
        <v>3.94678319174503</v>
      </c>
      <c r="EV185" s="431">
        <v>4.3568862172026703</v>
      </c>
      <c r="EW185" s="431">
        <v>4.0663429961602402</v>
      </c>
      <c r="EX185" s="426">
        <v>0.293877363204956</v>
      </c>
      <c r="GL185" s="412"/>
      <c r="GM185" s="412"/>
      <c r="GN185" s="412"/>
      <c r="GO185" s="412"/>
      <c r="GP185" s="412"/>
      <c r="GQ185" s="412"/>
      <c r="GR185" s="412"/>
      <c r="GS185" s="412"/>
      <c r="GT185" s="412"/>
      <c r="GU185" s="412"/>
      <c r="GV185" s="412"/>
      <c r="GW185" s="412"/>
      <c r="GX185" s="412"/>
      <c r="GY185" s="412"/>
      <c r="GZ185" s="412"/>
      <c r="HA185" s="412"/>
      <c r="HB185" s="412"/>
      <c r="HC185" s="412"/>
      <c r="HD185" s="412"/>
      <c r="HE185" s="412"/>
      <c r="HF185" s="412"/>
      <c r="HG185" s="412"/>
      <c r="HH185" s="412"/>
      <c r="HI185" s="412"/>
      <c r="HJ185" s="412"/>
      <c r="HK185" s="412"/>
      <c r="HL185" s="412"/>
      <c r="HM185" s="412"/>
      <c r="HN185" s="412"/>
      <c r="HO185" s="412"/>
      <c r="HP185" s="412"/>
      <c r="HQ185" s="412"/>
      <c r="HR185" s="412"/>
      <c r="HS185" s="412"/>
      <c r="HT185" s="412"/>
      <c r="HU185" s="412"/>
      <c r="HV185" s="412"/>
      <c r="HW185" s="412"/>
      <c r="HX185" s="412"/>
      <c r="HY185" s="412"/>
      <c r="HZ185" s="412"/>
      <c r="IA185" s="412"/>
      <c r="IB185" s="412"/>
      <c r="IC185" s="412"/>
      <c r="ID185" s="412"/>
      <c r="IE185" s="412"/>
      <c r="IF185" s="412"/>
      <c r="IG185" s="412"/>
      <c r="IH185" s="412"/>
      <c r="II185" s="412"/>
      <c r="IJ185" s="412"/>
      <c r="IK185" s="412"/>
      <c r="IL185" s="412"/>
      <c r="IM185" s="412"/>
      <c r="IN185" s="412"/>
      <c r="IO185" s="412"/>
      <c r="IP185" s="412"/>
      <c r="IQ185" s="412"/>
      <c r="IR185" s="412"/>
      <c r="IS185" s="412"/>
      <c r="IT185" s="412"/>
      <c r="IU185" s="412"/>
      <c r="IV185" s="412"/>
      <c r="IW185" s="412"/>
      <c r="IX185" s="412"/>
      <c r="IY185" s="412"/>
      <c r="IZ185" s="412"/>
      <c r="JA185" s="412"/>
      <c r="JB185" s="412"/>
      <c r="JC185" s="412"/>
      <c r="JD185" s="412"/>
      <c r="JE185" s="412"/>
      <c r="JF185" s="412"/>
      <c r="JG185" s="412"/>
      <c r="JH185" s="412"/>
      <c r="JI185" s="412"/>
    </row>
    <row r="186" spans="1:269" ht="13" customHeight="1">
      <c r="A186" s="413" t="s">
        <v>188</v>
      </c>
      <c r="B186" s="413">
        <v>11397</v>
      </c>
      <c r="C186" s="413">
        <v>669461</v>
      </c>
      <c r="D186" s="413">
        <v>22294</v>
      </c>
      <c r="E186" s="413" t="s">
        <v>276</v>
      </c>
      <c r="F186" s="413" t="s">
        <v>276</v>
      </c>
      <c r="G186" s="414"/>
      <c r="H186" s="411" t="s">
        <v>2998</v>
      </c>
      <c r="I186" s="411" t="s">
        <v>1634</v>
      </c>
      <c r="J186" s="413">
        <v>25</v>
      </c>
      <c r="K186" s="418">
        <v>1</v>
      </c>
      <c r="M186" s="419" t="s">
        <v>46</v>
      </c>
      <c r="N186" s="420">
        <v>25</v>
      </c>
      <c r="P186" s="418" t="s">
        <v>2543</v>
      </c>
      <c r="Z186" s="421"/>
      <c r="AS186" s="422"/>
      <c r="AT186" s="422"/>
      <c r="AU186" s="422"/>
      <c r="AV186" s="422"/>
      <c r="AW186" s="422"/>
      <c r="AX186" s="422"/>
      <c r="AY186" s="423"/>
      <c r="AZ186" s="422"/>
      <c r="BA186" s="422"/>
      <c r="BB186" s="422"/>
      <c r="BC186" s="422"/>
      <c r="BT186" s="427">
        <v>29</v>
      </c>
      <c r="BU186" s="421">
        <v>151.19999999999999</v>
      </c>
      <c r="BV186" s="428">
        <v>-2</v>
      </c>
      <c r="BW186" s="427"/>
      <c r="BX186" s="427"/>
      <c r="BY186" s="427"/>
      <c r="BZ186" s="427"/>
      <c r="CA186" s="421"/>
      <c r="CB186" s="428"/>
      <c r="CC186" s="427"/>
      <c r="CD186" s="421"/>
      <c r="CE186" s="429"/>
      <c r="CF186" s="428"/>
      <c r="CG186" s="427"/>
      <c r="CH186" s="421"/>
      <c r="CI186" s="429"/>
      <c r="CJ186" s="428"/>
      <c r="CK186" s="427"/>
      <c r="CL186" s="421"/>
      <c r="CM186" s="429"/>
      <c r="CN186" s="428"/>
      <c r="CO186" s="427"/>
      <c r="CP186" s="421"/>
      <c r="CQ186" s="429"/>
      <c r="CR186" s="428"/>
      <c r="DH186" s="433">
        <v>-2</v>
      </c>
      <c r="DI186" s="434"/>
      <c r="DJ186" s="421">
        <v>29</v>
      </c>
      <c r="DK186" s="421">
        <v>29</v>
      </c>
      <c r="DL186" s="421">
        <v>0</v>
      </c>
      <c r="DM186" s="421">
        <v>8</v>
      </c>
      <c r="DN186" s="421">
        <v>12</v>
      </c>
      <c r="DO186" s="421">
        <v>0</v>
      </c>
      <c r="DP186" s="421">
        <v>151.19999999999999</v>
      </c>
      <c r="DQ186" s="421">
        <v>151.19999694824199</v>
      </c>
      <c r="DS186" s="421">
        <v>648</v>
      </c>
      <c r="DT186" s="421">
        <v>158</v>
      </c>
      <c r="DU186" s="421">
        <v>79</v>
      </c>
      <c r="DV186" s="421">
        <v>71</v>
      </c>
      <c r="DW186" s="421">
        <v>19</v>
      </c>
      <c r="DX186" s="421">
        <v>40</v>
      </c>
      <c r="DY186" s="421">
        <v>0</v>
      </c>
      <c r="DZ186" s="421">
        <v>4</v>
      </c>
      <c r="EA186" s="421">
        <v>6</v>
      </c>
      <c r="EB186" s="421">
        <v>0</v>
      </c>
      <c r="EC186" s="421">
        <v>122</v>
      </c>
      <c r="ED186" s="425">
        <v>7.2395609251293704</v>
      </c>
      <c r="EE186" s="425">
        <v>2.3736265328293</v>
      </c>
      <c r="EF186" s="425">
        <v>1.12747260309391</v>
      </c>
      <c r="EG186" s="425">
        <v>9.3758248046757497</v>
      </c>
      <c r="EH186" s="431">
        <v>1.3054945930561099</v>
      </c>
      <c r="EI186" s="425">
        <v>100.750029598339</v>
      </c>
      <c r="EJ186" s="424">
        <v>0.26158940397350899</v>
      </c>
      <c r="EK186" s="424">
        <v>0.300215982721382</v>
      </c>
      <c r="EL186" s="422">
        <v>0.37420718800000002</v>
      </c>
      <c r="EM186" s="422">
        <v>0.22832980899999999</v>
      </c>
      <c r="EN186" s="422">
        <v>0.39746300200000001</v>
      </c>
      <c r="EO186" s="422">
        <v>0.10580913</v>
      </c>
      <c r="EP186" s="422">
        <v>0.41078838000000001</v>
      </c>
      <c r="EQ186" s="422">
        <v>8.8702929999999999E-2</v>
      </c>
      <c r="ER186" s="425">
        <v>-0.378454300075242</v>
      </c>
      <c r="ES186" s="431">
        <v>4.2131870957720103</v>
      </c>
      <c r="ET186" s="431">
        <v>4.8879769155633497</v>
      </c>
      <c r="EU186" s="431">
        <v>4.0260821635560999</v>
      </c>
      <c r="EV186" s="431">
        <v>4.3086700172766497</v>
      </c>
      <c r="EW186" s="431">
        <v>4.4039088804703601</v>
      </c>
      <c r="EX186" s="426">
        <v>1.7864670753478999</v>
      </c>
    </row>
    <row r="187" spans="1:269" ht="13" customHeight="1">
      <c r="A187" s="413" t="s">
        <v>188</v>
      </c>
      <c r="B187" s="413">
        <v>12199</v>
      </c>
      <c r="C187" s="413">
        <v>667297</v>
      </c>
      <c r="D187" s="413">
        <v>19178</v>
      </c>
      <c r="E187" s="413" t="s">
        <v>470</v>
      </c>
      <c r="F187" s="413" t="s">
        <v>470</v>
      </c>
      <c r="G187" s="414"/>
      <c r="H187" s="411" t="s">
        <v>2362</v>
      </c>
      <c r="I187" s="411" t="s">
        <v>324</v>
      </c>
      <c r="J187" s="418">
        <v>34</v>
      </c>
      <c r="K187" s="418">
        <v>1</v>
      </c>
      <c r="M187" s="419" t="s">
        <v>837</v>
      </c>
      <c r="O187" s="418" t="s">
        <v>46</v>
      </c>
      <c r="P187" s="418" t="s">
        <v>2543</v>
      </c>
      <c r="Z187" s="421"/>
      <c r="AS187" s="422"/>
      <c r="AT187" s="422"/>
      <c r="AU187" s="422"/>
      <c r="AV187" s="422"/>
      <c r="AW187" s="422"/>
      <c r="AX187" s="422"/>
      <c r="AY187" s="423"/>
      <c r="AZ187" s="422"/>
      <c r="BA187" s="422"/>
      <c r="BB187" s="422"/>
      <c r="BC187" s="422"/>
      <c r="BT187" s="427">
        <v>30</v>
      </c>
      <c r="BU187" s="421">
        <v>31.2</v>
      </c>
      <c r="BV187" s="428">
        <v>-1</v>
      </c>
      <c r="BW187" s="427"/>
      <c r="BX187" s="427"/>
      <c r="BY187" s="427"/>
      <c r="BZ187" s="427"/>
      <c r="CA187" s="421"/>
      <c r="CB187" s="428"/>
      <c r="CC187" s="427"/>
      <c r="CD187" s="421"/>
      <c r="CE187" s="429"/>
      <c r="CF187" s="428"/>
      <c r="CG187" s="427"/>
      <c r="CH187" s="421"/>
      <c r="CI187" s="429"/>
      <c r="CJ187" s="428"/>
      <c r="CK187" s="427"/>
      <c r="CL187" s="421"/>
      <c r="CM187" s="429"/>
      <c r="CN187" s="428"/>
      <c r="CO187" s="427"/>
      <c r="CP187" s="421"/>
      <c r="CQ187" s="429"/>
      <c r="CR187" s="428"/>
      <c r="DH187" s="433">
        <v>-1</v>
      </c>
      <c r="DI187" s="434"/>
      <c r="DJ187" s="421">
        <v>30</v>
      </c>
      <c r="DK187" s="421">
        <v>0</v>
      </c>
      <c r="DL187" s="421">
        <v>0</v>
      </c>
      <c r="DM187" s="421">
        <v>2</v>
      </c>
      <c r="DN187" s="421">
        <v>0</v>
      </c>
      <c r="DO187" s="421">
        <v>0</v>
      </c>
      <c r="DP187" s="421">
        <v>31.2</v>
      </c>
      <c r="DR187" s="421">
        <v>31.2000007629394</v>
      </c>
      <c r="DS187" s="421">
        <v>126</v>
      </c>
      <c r="DT187" s="421">
        <v>25</v>
      </c>
      <c r="DU187" s="421">
        <v>11</v>
      </c>
      <c r="DV187" s="421">
        <v>7</v>
      </c>
      <c r="DW187" s="421">
        <v>0</v>
      </c>
      <c r="DX187" s="421">
        <v>7</v>
      </c>
      <c r="DY187" s="421">
        <v>0</v>
      </c>
      <c r="DZ187" s="421">
        <v>1</v>
      </c>
      <c r="EA187" s="421">
        <v>1</v>
      </c>
      <c r="EB187" s="421">
        <v>0</v>
      </c>
      <c r="EC187" s="421">
        <v>32</v>
      </c>
      <c r="ED187" s="425">
        <v>9.0947386680881408</v>
      </c>
      <c r="EE187" s="425">
        <v>1.9894740836442799</v>
      </c>
      <c r="EF187" s="425">
        <v>0</v>
      </c>
      <c r="EG187" s="425">
        <v>7.1052645844438604</v>
      </c>
      <c r="EH187" s="431">
        <v>1.01052651867646</v>
      </c>
      <c r="EI187" s="425">
        <v>78.82272222329</v>
      </c>
      <c r="EJ187" s="424">
        <v>0.21186440677966101</v>
      </c>
      <c r="EK187" s="424">
        <v>0.290697674418604</v>
      </c>
      <c r="EL187" s="422">
        <v>0.52941176400000001</v>
      </c>
      <c r="EM187" s="422">
        <v>0.235294117</v>
      </c>
      <c r="EN187" s="422">
        <v>0.235294117</v>
      </c>
      <c r="EO187" s="422">
        <v>8.1395350000000005E-2</v>
      </c>
      <c r="EP187" s="422">
        <v>0.45348836999999997</v>
      </c>
      <c r="EQ187" s="422">
        <v>0.10845987</v>
      </c>
      <c r="ER187" s="425">
        <v>0.69322581072459</v>
      </c>
      <c r="ES187" s="431">
        <v>1.9894740836442799</v>
      </c>
      <c r="ET187" s="431">
        <v>3.8294939496482598</v>
      </c>
      <c r="EU187" s="431">
        <v>1.87281406539954</v>
      </c>
      <c r="EV187" s="431">
        <v>2.8465852181510898</v>
      </c>
      <c r="EW187" s="431">
        <v>2.8436074731255099</v>
      </c>
      <c r="EX187" s="426">
        <v>0.75617629289626997</v>
      </c>
    </row>
    <row r="188" spans="1:269" ht="13" customHeight="1">
      <c r="A188" s="435" t="s">
        <v>188</v>
      </c>
      <c r="B188" s="413">
        <v>13307</v>
      </c>
      <c r="C188" s="435">
        <v>678022</v>
      </c>
      <c r="D188" s="435">
        <v>31468</v>
      </c>
      <c r="E188" s="435" t="s">
        <v>354</v>
      </c>
      <c r="F188" s="413" t="s">
        <v>354</v>
      </c>
      <c r="G188" s="414"/>
      <c r="H188" s="436" t="s">
        <v>3389</v>
      </c>
      <c r="I188" s="436" t="s">
        <v>124</v>
      </c>
      <c r="J188" s="435">
        <v>25</v>
      </c>
      <c r="K188" s="418">
        <v>1</v>
      </c>
      <c r="L188" s="414"/>
      <c r="M188" s="437" t="s">
        <v>837</v>
      </c>
      <c r="N188" s="438">
        <v>20</v>
      </c>
      <c r="O188" s="414" t="s">
        <v>46</v>
      </c>
      <c r="P188" s="414" t="s">
        <v>4577</v>
      </c>
      <c r="Q188" s="414"/>
      <c r="R188" s="414"/>
      <c r="S188" s="414"/>
      <c r="T188" s="414"/>
      <c r="U188" s="414"/>
      <c r="V188" s="414"/>
      <c r="W188" s="414"/>
      <c r="X188" s="414"/>
      <c r="Y188" s="437"/>
      <c r="Z188" s="421"/>
      <c r="BT188" s="427">
        <v>12</v>
      </c>
      <c r="BU188" s="421">
        <v>38.200000000000003</v>
      </c>
      <c r="BV188" s="428">
        <v>0</v>
      </c>
      <c r="BW188" s="427"/>
      <c r="BX188" s="427"/>
      <c r="BY188" s="427"/>
      <c r="BZ188" s="427"/>
      <c r="CA188" s="421"/>
      <c r="CB188" s="428"/>
      <c r="CC188" s="427"/>
      <c r="CD188" s="421"/>
      <c r="CE188" s="429"/>
      <c r="CF188" s="428"/>
      <c r="CG188" s="427"/>
      <c r="CH188" s="421"/>
      <c r="CI188" s="429"/>
      <c r="CJ188" s="428"/>
      <c r="CK188" s="427"/>
      <c r="CL188" s="421"/>
      <c r="CM188" s="429"/>
      <c r="CN188" s="428"/>
      <c r="CO188" s="427"/>
      <c r="CP188" s="421"/>
      <c r="CQ188" s="429"/>
      <c r="CR188" s="428"/>
      <c r="DH188" s="433">
        <v>0</v>
      </c>
      <c r="DI188" s="434"/>
      <c r="DJ188" s="421">
        <v>12</v>
      </c>
      <c r="DK188" s="421">
        <v>4</v>
      </c>
      <c r="DL188" s="421">
        <v>0</v>
      </c>
      <c r="DM188" s="421">
        <v>3</v>
      </c>
      <c r="DN188" s="421">
        <v>2</v>
      </c>
      <c r="DO188" s="421">
        <v>3</v>
      </c>
      <c r="DP188" s="421">
        <v>38.200000000000003</v>
      </c>
      <c r="DQ188" s="421">
        <v>19</v>
      </c>
      <c r="DR188" s="421">
        <v>19.2000007629394</v>
      </c>
      <c r="DS188" s="421">
        <v>161</v>
      </c>
      <c r="DT188" s="421">
        <v>27</v>
      </c>
      <c r="DU188" s="421">
        <v>18</v>
      </c>
      <c r="DV188" s="421">
        <v>18</v>
      </c>
      <c r="DW188" s="421">
        <v>4</v>
      </c>
      <c r="DX188" s="421">
        <v>18</v>
      </c>
      <c r="DY188" s="421">
        <v>0</v>
      </c>
      <c r="DZ188" s="421">
        <v>2</v>
      </c>
      <c r="EA188" s="421">
        <v>3</v>
      </c>
      <c r="EB188" s="421">
        <v>0</v>
      </c>
      <c r="EC188" s="421">
        <v>37</v>
      </c>
      <c r="ED188" s="425">
        <v>8.6120691071225703</v>
      </c>
      <c r="EE188" s="425">
        <v>4.1896552413028703</v>
      </c>
      <c r="EF188" s="425">
        <v>0.93103449806730498</v>
      </c>
      <c r="EG188" s="425">
        <v>6.2844828619542996</v>
      </c>
      <c r="EH188" s="431">
        <v>1.16379312258413</v>
      </c>
      <c r="EI188" s="425">
        <v>90.777768154933995</v>
      </c>
      <c r="EJ188" s="424">
        <v>0.19148936170212699</v>
      </c>
      <c r="EK188" s="424">
        <v>0.23</v>
      </c>
      <c r="EL188" s="466">
        <v>0.40384615299999999</v>
      </c>
      <c r="EM188" s="466">
        <v>0.14423076900000001</v>
      </c>
      <c r="EN188" s="466">
        <v>0.45192307599999998</v>
      </c>
      <c r="EO188" s="466">
        <v>9.6153849999999999E-2</v>
      </c>
      <c r="EP188" s="466">
        <v>0.35576922999999999</v>
      </c>
      <c r="EQ188" s="466">
        <v>0.14599686000000001</v>
      </c>
      <c r="ER188" s="425">
        <v>-0.53235921005687004</v>
      </c>
      <c r="ES188" s="431">
        <v>4.1896552413028703</v>
      </c>
      <c r="ET188" s="431">
        <v>3.6014007841456999</v>
      </c>
      <c r="EU188" s="431">
        <v>4.1187308505939297</v>
      </c>
      <c r="EV188" s="431">
        <v>4.6479926369234601</v>
      </c>
      <c r="EW188" s="431">
        <v>4.3327490970141298</v>
      </c>
      <c r="EX188" s="426">
        <v>0.36068911850452401</v>
      </c>
    </row>
    <row r="189" spans="1:269" ht="13" customHeight="1">
      <c r="A189" s="413" t="s">
        <v>188</v>
      </c>
      <c r="B189" s="413">
        <v>12795</v>
      </c>
      <c r="C189" s="435">
        <v>694297</v>
      </c>
      <c r="D189" s="413">
        <v>27782</v>
      </c>
      <c r="E189" s="435" t="s">
        <v>45</v>
      </c>
      <c r="F189" s="435" t="s">
        <v>45</v>
      </c>
      <c r="G189" s="414"/>
      <c r="H189" s="411" t="s">
        <v>3557</v>
      </c>
      <c r="I189" s="411" t="s">
        <v>544</v>
      </c>
      <c r="J189" s="413">
        <v>26</v>
      </c>
      <c r="K189" s="418">
        <v>1</v>
      </c>
      <c r="M189" s="419" t="s">
        <v>837</v>
      </c>
      <c r="N189" s="420">
        <v>25</v>
      </c>
      <c r="P189" s="418" t="s">
        <v>2543</v>
      </c>
      <c r="Z189" s="421"/>
      <c r="AS189" s="422"/>
      <c r="AT189" s="422"/>
      <c r="AU189" s="422"/>
      <c r="AV189" s="422"/>
      <c r="AW189" s="422"/>
      <c r="AX189" s="422"/>
      <c r="AY189" s="423"/>
      <c r="AZ189" s="422"/>
      <c r="BA189" s="422"/>
      <c r="BB189" s="422"/>
      <c r="BC189" s="422"/>
      <c r="BT189" s="427">
        <v>33</v>
      </c>
      <c r="BU189" s="421">
        <v>176.2</v>
      </c>
      <c r="BV189" s="428">
        <v>-3</v>
      </c>
      <c r="BW189" s="427"/>
      <c r="BX189" s="427"/>
      <c r="BY189" s="427"/>
      <c r="BZ189" s="427"/>
      <c r="CA189" s="421"/>
      <c r="CB189" s="428"/>
      <c r="CC189" s="427"/>
      <c r="CD189" s="421"/>
      <c r="CE189" s="429"/>
      <c r="CF189" s="428"/>
      <c r="CG189" s="427"/>
      <c r="CH189" s="421"/>
      <c r="CI189" s="429"/>
      <c r="CJ189" s="428"/>
      <c r="CK189" s="427"/>
      <c r="CL189" s="421"/>
      <c r="CM189" s="429"/>
      <c r="CN189" s="428"/>
      <c r="CO189" s="427"/>
      <c r="CP189" s="421"/>
      <c r="CQ189" s="429"/>
      <c r="CR189" s="428"/>
      <c r="DH189" s="433">
        <v>-3</v>
      </c>
      <c r="DI189" s="434"/>
      <c r="DJ189" s="421">
        <v>33</v>
      </c>
      <c r="DK189" s="421">
        <v>33</v>
      </c>
      <c r="DL189" s="421">
        <v>0</v>
      </c>
      <c r="DM189" s="421">
        <v>13</v>
      </c>
      <c r="DN189" s="421">
        <v>9</v>
      </c>
      <c r="DO189" s="421">
        <v>0</v>
      </c>
      <c r="DP189" s="421">
        <v>176.2</v>
      </c>
      <c r="DQ189" s="421">
        <v>176.19999694824199</v>
      </c>
      <c r="DS189" s="421">
        <v>767</v>
      </c>
      <c r="DT189" s="421">
        <v>198</v>
      </c>
      <c r="DU189" s="421">
        <v>107</v>
      </c>
      <c r="DV189" s="421">
        <v>103</v>
      </c>
      <c r="DW189" s="421">
        <v>26</v>
      </c>
      <c r="DX189" s="421">
        <v>37</v>
      </c>
      <c r="DY189" s="421">
        <v>2</v>
      </c>
      <c r="DZ189" s="421">
        <v>12</v>
      </c>
      <c r="EA189" s="421">
        <v>3</v>
      </c>
      <c r="EB189" s="421">
        <v>0</v>
      </c>
      <c r="EC189" s="421">
        <v>147</v>
      </c>
      <c r="ED189" s="425">
        <v>7.4886796764837102</v>
      </c>
      <c r="EE189" s="425">
        <v>1.8849057689108599</v>
      </c>
      <c r="EF189" s="425">
        <v>1.3245283781535799</v>
      </c>
      <c r="EG189" s="425">
        <v>10.0867930336311</v>
      </c>
      <c r="EH189" s="431">
        <v>1.3301887558379899</v>
      </c>
      <c r="EI189" s="425">
        <v>102.655772942214</v>
      </c>
      <c r="EJ189" s="424">
        <v>0.27576601671309098</v>
      </c>
      <c r="EK189" s="424">
        <v>0.31559633027522899</v>
      </c>
      <c r="EL189" s="422">
        <v>0.420774647</v>
      </c>
      <c r="EM189" s="422">
        <v>0.23415492900000001</v>
      </c>
      <c r="EN189" s="422">
        <v>0.34507042199999999</v>
      </c>
      <c r="EO189" s="422">
        <v>0.10858144</v>
      </c>
      <c r="EP189" s="422">
        <v>0.45709282000000001</v>
      </c>
      <c r="EQ189" s="422">
        <v>9.4081419999999999E-2</v>
      </c>
      <c r="ER189" s="425">
        <v>-5.5983185376663198E-2</v>
      </c>
      <c r="ES189" s="431">
        <v>5.2471701134545699</v>
      </c>
      <c r="ET189" s="431">
        <v>5.4494222852301597</v>
      </c>
      <c r="EU189" s="431">
        <v>4.2171043514687598</v>
      </c>
      <c r="EV189" s="431">
        <v>4.0144265307310096</v>
      </c>
      <c r="EW189" s="431">
        <v>4.1229678222159301</v>
      </c>
      <c r="EX189" s="426">
        <v>1.6551212072372401</v>
      </c>
    </row>
    <row r="190" spans="1:269" ht="13" customHeight="1">
      <c r="A190" s="413" t="s">
        <v>188</v>
      </c>
      <c r="B190" s="413">
        <v>9176</v>
      </c>
      <c r="C190" s="413">
        <v>500779</v>
      </c>
      <c r="D190" s="413">
        <v>11423</v>
      </c>
      <c r="E190" s="413" t="s">
        <v>563</v>
      </c>
      <c r="F190" s="413" t="s">
        <v>563</v>
      </c>
      <c r="G190" s="414"/>
      <c r="H190" s="415" t="s">
        <v>730</v>
      </c>
      <c r="I190" s="416" t="s">
        <v>565</v>
      </c>
      <c r="J190" s="417">
        <v>36</v>
      </c>
      <c r="K190" s="418">
        <v>1</v>
      </c>
      <c r="M190" s="419" t="s">
        <v>46</v>
      </c>
      <c r="N190" s="420">
        <v>25</v>
      </c>
      <c r="P190" s="418" t="s">
        <v>4582</v>
      </c>
      <c r="Z190" s="421"/>
      <c r="AS190" s="422"/>
      <c r="AT190" s="422"/>
      <c r="AU190" s="422"/>
      <c r="AV190" s="422"/>
      <c r="AW190" s="422"/>
      <c r="AX190" s="422"/>
      <c r="AY190" s="423"/>
      <c r="AZ190" s="422"/>
      <c r="BA190" s="422"/>
      <c r="BB190" s="422"/>
      <c r="BC190" s="422"/>
      <c r="BT190" s="427">
        <v>24</v>
      </c>
      <c r="BU190" s="421">
        <v>131.19999999999999</v>
      </c>
      <c r="BV190" s="428">
        <v>-1</v>
      </c>
      <c r="BW190" s="427"/>
      <c r="BX190" s="427"/>
      <c r="BY190" s="427"/>
      <c r="BZ190" s="427"/>
      <c r="CA190" s="421"/>
      <c r="CB190" s="428"/>
      <c r="CC190" s="427"/>
      <c r="CD190" s="421"/>
      <c r="CE190" s="429"/>
      <c r="CF190" s="428"/>
      <c r="CG190" s="427"/>
      <c r="CH190" s="421"/>
      <c r="CI190" s="429"/>
      <c r="CJ190" s="428"/>
      <c r="CK190" s="427"/>
      <c r="CL190" s="421"/>
      <c r="CM190" s="429"/>
      <c r="CN190" s="428"/>
      <c r="CO190" s="427"/>
      <c r="CP190" s="421"/>
      <c r="CQ190" s="429"/>
      <c r="CR190" s="428"/>
      <c r="DH190" s="433">
        <v>-1</v>
      </c>
      <c r="DI190" s="434"/>
      <c r="DJ190" s="421">
        <v>24</v>
      </c>
      <c r="DK190" s="421">
        <v>24</v>
      </c>
      <c r="DL190" s="421">
        <v>0</v>
      </c>
      <c r="DM190" s="421">
        <v>11</v>
      </c>
      <c r="DN190" s="421">
        <v>7</v>
      </c>
      <c r="DO190" s="421">
        <v>0</v>
      </c>
      <c r="DP190" s="421">
        <v>131.19999999999999</v>
      </c>
      <c r="DQ190" s="421">
        <v>131.19999694824199</v>
      </c>
      <c r="DS190" s="421">
        <v>556</v>
      </c>
      <c r="DT190" s="421">
        <v>120</v>
      </c>
      <c r="DU190" s="421">
        <v>65</v>
      </c>
      <c r="DV190" s="421">
        <v>58</v>
      </c>
      <c r="DW190" s="421">
        <v>18</v>
      </c>
      <c r="DX190" s="421">
        <v>50</v>
      </c>
      <c r="DY190" s="421">
        <v>0</v>
      </c>
      <c r="DZ190" s="421">
        <v>5</v>
      </c>
      <c r="EA190" s="421">
        <v>1</v>
      </c>
      <c r="EB190" s="421">
        <v>1</v>
      </c>
      <c r="EC190" s="421">
        <v>89</v>
      </c>
      <c r="ED190" s="425">
        <v>6.0835447738102602</v>
      </c>
      <c r="EE190" s="425">
        <v>3.4177217830394699</v>
      </c>
      <c r="EF190" s="425">
        <v>1.23037984189421</v>
      </c>
      <c r="EG190" s="425">
        <v>8.2025322792947293</v>
      </c>
      <c r="EH190" s="431">
        <v>1.2911393402593501</v>
      </c>
      <c r="EI190" s="425">
        <v>99.642179629555201</v>
      </c>
      <c r="EJ190" s="424">
        <v>0.239520958083832</v>
      </c>
      <c r="EK190" s="424">
        <v>0.25888324873096402</v>
      </c>
      <c r="EL190" s="422">
        <v>0.43276283599999998</v>
      </c>
      <c r="EM190" s="422">
        <v>0.17359413200000001</v>
      </c>
      <c r="EN190" s="422">
        <v>0.39364303099999998</v>
      </c>
      <c r="EO190" s="422">
        <v>9.7087380000000001E-2</v>
      </c>
      <c r="EP190" s="422">
        <v>0.41747572999999999</v>
      </c>
      <c r="EQ190" s="422">
        <v>6.8902160000000004E-2</v>
      </c>
      <c r="ER190" s="425">
        <v>-0.16314438703817499</v>
      </c>
      <c r="ES190" s="431">
        <v>3.9645572683257799</v>
      </c>
      <c r="ET190" s="431">
        <v>5.1783421547792301</v>
      </c>
      <c r="EU190" s="431">
        <v>4.8144533560822804</v>
      </c>
      <c r="EV190" s="431">
        <v>4.9225327050714496</v>
      </c>
      <c r="EW190" s="431">
        <v>5.0383728618678898</v>
      </c>
      <c r="EX190" s="426">
        <v>0.84670823812484697</v>
      </c>
    </row>
    <row r="191" spans="1:269" ht="13" customHeight="1">
      <c r="A191" s="413" t="s">
        <v>188</v>
      </c>
      <c r="B191" s="413">
        <v>10610</v>
      </c>
      <c r="C191" s="413">
        <v>666142</v>
      </c>
      <c r="D191" s="413">
        <v>21846</v>
      </c>
      <c r="E191" s="413" t="s">
        <v>2168</v>
      </c>
      <c r="F191" s="413" t="s">
        <v>2168</v>
      </c>
      <c r="G191" s="414"/>
      <c r="H191" s="411" t="s">
        <v>2981</v>
      </c>
      <c r="I191" s="411" t="s">
        <v>244</v>
      </c>
      <c r="J191" s="413">
        <v>27</v>
      </c>
      <c r="K191" s="418">
        <v>1</v>
      </c>
      <c r="M191" s="419" t="s">
        <v>46</v>
      </c>
      <c r="N191" s="420">
        <v>20</v>
      </c>
      <c r="P191" s="418" t="s">
        <v>4581</v>
      </c>
      <c r="Z191" s="421"/>
      <c r="AS191" s="422"/>
      <c r="AT191" s="422"/>
      <c r="AU191" s="422"/>
      <c r="AV191" s="422"/>
      <c r="AW191" s="422"/>
      <c r="AX191" s="422"/>
      <c r="AY191" s="423"/>
      <c r="AZ191" s="422"/>
      <c r="BA191" s="422"/>
      <c r="BB191" s="422"/>
      <c r="BC191" s="422"/>
      <c r="BT191" s="427">
        <v>13</v>
      </c>
      <c r="BU191" s="421">
        <v>61.2</v>
      </c>
      <c r="BV191" s="428">
        <v>0</v>
      </c>
      <c r="BW191" s="427"/>
      <c r="BX191" s="427"/>
      <c r="BY191" s="427"/>
      <c r="BZ191" s="427"/>
      <c r="CA191" s="421"/>
      <c r="CB191" s="428"/>
      <c r="CC191" s="427"/>
      <c r="CD191" s="421"/>
      <c r="CE191" s="429"/>
      <c r="CF191" s="428"/>
      <c r="CG191" s="427"/>
      <c r="CH191" s="421"/>
      <c r="CI191" s="429"/>
      <c r="CJ191" s="428"/>
      <c r="CK191" s="427"/>
      <c r="CL191" s="421"/>
      <c r="CM191" s="429"/>
      <c r="CN191" s="428"/>
      <c r="CO191" s="427"/>
      <c r="CP191" s="421"/>
      <c r="CQ191" s="429"/>
      <c r="CR191" s="428"/>
      <c r="DH191" s="433">
        <v>0</v>
      </c>
      <c r="DI191" s="434"/>
      <c r="DJ191" s="421">
        <v>13</v>
      </c>
      <c r="DK191" s="421">
        <v>13</v>
      </c>
      <c r="DL191" s="421">
        <v>0</v>
      </c>
      <c r="DM191" s="421">
        <v>3</v>
      </c>
      <c r="DN191" s="421">
        <v>3</v>
      </c>
      <c r="DO191" s="421">
        <v>0</v>
      </c>
      <c r="DP191" s="421">
        <v>61.2</v>
      </c>
      <c r="DQ191" s="421">
        <v>61.200000762939403</v>
      </c>
      <c r="DS191" s="421">
        <v>257</v>
      </c>
      <c r="DT191" s="421">
        <v>53</v>
      </c>
      <c r="DU191" s="421">
        <v>33</v>
      </c>
      <c r="DV191" s="421">
        <v>32</v>
      </c>
      <c r="DW191" s="421">
        <v>7</v>
      </c>
      <c r="DX191" s="421">
        <v>20</v>
      </c>
      <c r="DY191" s="421">
        <v>0</v>
      </c>
      <c r="DZ191" s="421">
        <v>2</v>
      </c>
      <c r="EA191" s="421">
        <v>3</v>
      </c>
      <c r="EB191" s="421">
        <v>0</v>
      </c>
      <c r="EC191" s="421">
        <v>98</v>
      </c>
      <c r="ED191" s="425">
        <v>14.302703292545701</v>
      </c>
      <c r="EE191" s="425">
        <v>2.9189190392950501</v>
      </c>
      <c r="EF191" s="425">
        <v>1.02162166375326</v>
      </c>
      <c r="EG191" s="425">
        <v>7.73513545413189</v>
      </c>
      <c r="EH191" s="431">
        <v>1.1837838326029899</v>
      </c>
      <c r="EI191" s="425">
        <v>92.337076251991107</v>
      </c>
      <c r="EJ191" s="424">
        <v>0.22553191489361701</v>
      </c>
      <c r="EK191" s="424">
        <v>0.35384615384615298</v>
      </c>
      <c r="EL191" s="422">
        <v>0.36764705800000003</v>
      </c>
      <c r="EM191" s="422">
        <v>0.21323529399999999</v>
      </c>
      <c r="EN191" s="422">
        <v>0.41911764699999998</v>
      </c>
      <c r="EO191" s="422">
        <v>9.4890509999999997E-2</v>
      </c>
      <c r="EP191" s="422">
        <v>0.39416057999999998</v>
      </c>
      <c r="EQ191" s="422">
        <v>0.15755329000000001</v>
      </c>
      <c r="ER191" s="425">
        <v>8.3585519398039099E-2</v>
      </c>
      <c r="ES191" s="431">
        <v>4.6702704628720797</v>
      </c>
      <c r="ET191" s="431">
        <v>2.6309013989049901</v>
      </c>
      <c r="EU191" s="431">
        <v>2.5035397552311802</v>
      </c>
      <c r="EV191" s="431">
        <v>2.4529910324645701</v>
      </c>
      <c r="EW191" s="431">
        <v>2.5191293778167698</v>
      </c>
      <c r="EX191" s="426">
        <v>2.0827281475067099</v>
      </c>
      <c r="FD191" s="412"/>
    </row>
    <row r="192" spans="1:269" ht="13" customHeight="1">
      <c r="A192" s="413" t="s">
        <v>188</v>
      </c>
      <c r="B192" s="413">
        <v>11699</v>
      </c>
      <c r="C192" s="413">
        <v>655889</v>
      </c>
      <c r="D192" s="413">
        <v>20794</v>
      </c>
      <c r="E192" s="413" t="s">
        <v>2176</v>
      </c>
      <c r="F192" s="413" t="s">
        <v>2176</v>
      </c>
      <c r="G192" s="414"/>
      <c r="H192" s="411" t="s">
        <v>3447</v>
      </c>
      <c r="I192" s="411" t="s">
        <v>627</v>
      </c>
      <c r="J192" s="418">
        <v>28</v>
      </c>
      <c r="K192" s="418">
        <v>1</v>
      </c>
      <c r="M192" s="419" t="s">
        <v>837</v>
      </c>
      <c r="P192" s="418" t="s">
        <v>4581</v>
      </c>
      <c r="Z192" s="421"/>
      <c r="AS192" s="422"/>
      <c r="AT192" s="422"/>
      <c r="AU192" s="422"/>
      <c r="AV192" s="422"/>
      <c r="AW192" s="422"/>
      <c r="AX192" s="422"/>
      <c r="AY192" s="423"/>
      <c r="AZ192" s="422"/>
      <c r="BA192" s="422"/>
      <c r="BB192" s="422"/>
      <c r="BC192" s="422"/>
      <c r="BT192" s="427">
        <v>31</v>
      </c>
      <c r="BU192" s="421">
        <v>30.1</v>
      </c>
      <c r="BV192" s="428">
        <v>-1</v>
      </c>
      <c r="BW192" s="427"/>
      <c r="BX192" s="427"/>
      <c r="BY192" s="427"/>
      <c r="BZ192" s="427"/>
      <c r="CA192" s="421"/>
      <c r="CB192" s="428"/>
      <c r="CC192" s="427"/>
      <c r="CD192" s="421"/>
      <c r="CE192" s="429"/>
      <c r="CF192" s="428"/>
      <c r="CG192" s="427"/>
      <c r="CH192" s="421"/>
      <c r="CI192" s="429"/>
      <c r="CJ192" s="428"/>
      <c r="CK192" s="427"/>
      <c r="CL192" s="421"/>
      <c r="CM192" s="429"/>
      <c r="CN192" s="428"/>
      <c r="CO192" s="427"/>
      <c r="CP192" s="421"/>
      <c r="CQ192" s="429"/>
      <c r="CR192" s="428"/>
      <c r="DH192" s="433">
        <v>-1</v>
      </c>
      <c r="DI192" s="434"/>
      <c r="DJ192" s="421">
        <v>31</v>
      </c>
      <c r="DK192" s="421">
        <v>0</v>
      </c>
      <c r="DL192" s="421">
        <v>0</v>
      </c>
      <c r="DM192" s="421">
        <v>1</v>
      </c>
      <c r="DN192" s="421">
        <v>2</v>
      </c>
      <c r="DO192" s="421">
        <v>0</v>
      </c>
      <c r="DP192" s="421">
        <v>30.1</v>
      </c>
      <c r="DR192" s="421">
        <v>30.100000381469702</v>
      </c>
      <c r="DS192" s="421">
        <v>121</v>
      </c>
      <c r="DT192" s="421">
        <v>26</v>
      </c>
      <c r="DU192" s="421">
        <v>9</v>
      </c>
      <c r="DV192" s="421">
        <v>7</v>
      </c>
      <c r="DW192" s="421">
        <v>2</v>
      </c>
      <c r="DX192" s="421">
        <v>6</v>
      </c>
      <c r="DY192" s="421">
        <v>0</v>
      </c>
      <c r="DZ192" s="421">
        <v>1</v>
      </c>
      <c r="EA192" s="421">
        <v>1</v>
      </c>
      <c r="EB192" s="421">
        <v>0</v>
      </c>
      <c r="EC192" s="421">
        <v>25</v>
      </c>
      <c r="ED192" s="425">
        <v>7.4175831949404998</v>
      </c>
      <c r="EE192" s="425">
        <v>1.7802199667857199</v>
      </c>
      <c r="EF192" s="425">
        <v>0.59340665559523997</v>
      </c>
      <c r="EG192" s="425">
        <v>7.7142865227381199</v>
      </c>
      <c r="EH192" s="431">
        <v>1.0549451655026401</v>
      </c>
      <c r="EI192" s="425">
        <v>82.287449368601202</v>
      </c>
      <c r="EJ192" s="424">
        <v>0.22807017543859601</v>
      </c>
      <c r="EK192" s="424">
        <v>0.27586206896551702</v>
      </c>
      <c r="EL192" s="422">
        <v>0.60227272700000001</v>
      </c>
      <c r="EM192" s="422">
        <v>0.17045454500000001</v>
      </c>
      <c r="EN192" s="422">
        <v>0.22727272700000001</v>
      </c>
      <c r="EO192" s="422">
        <v>3.3707870000000001E-2</v>
      </c>
      <c r="EP192" s="422">
        <v>0.41573033999999998</v>
      </c>
      <c r="EQ192" s="422">
        <v>0.10672854</v>
      </c>
      <c r="ER192" s="425">
        <v>0.17080658866217699</v>
      </c>
      <c r="ES192" s="431">
        <v>2.0769232945833398</v>
      </c>
      <c r="ET192" s="431">
        <v>3.05213054512472</v>
      </c>
      <c r="EU192" s="431">
        <v>3.03707110447924</v>
      </c>
      <c r="EV192" s="431">
        <v>3.19650234028849</v>
      </c>
      <c r="EW192" s="431">
        <v>3.0261634719504502</v>
      </c>
      <c r="EX192" s="426">
        <v>0.67076790332794101</v>
      </c>
    </row>
    <row r="193" spans="1:154" ht="13" customHeight="1">
      <c r="A193" s="413" t="s">
        <v>188</v>
      </c>
      <c r="B193" s="413">
        <v>10217</v>
      </c>
      <c r="C193" s="413">
        <v>596133</v>
      </c>
      <c r="D193" s="413">
        <v>16918</v>
      </c>
      <c r="E193" s="413" t="s">
        <v>16</v>
      </c>
      <c r="F193" s="413" t="s">
        <v>16</v>
      </c>
      <c r="G193" s="414"/>
      <c r="H193" s="415" t="s">
        <v>610</v>
      </c>
      <c r="I193" s="416" t="s">
        <v>106</v>
      </c>
      <c r="J193" s="417">
        <v>31</v>
      </c>
      <c r="K193" s="418">
        <v>1</v>
      </c>
      <c r="M193" s="419" t="s">
        <v>837</v>
      </c>
      <c r="O193" s="418" t="s">
        <v>838</v>
      </c>
      <c r="P193" s="418" t="s">
        <v>4577</v>
      </c>
      <c r="S193" s="418" t="s">
        <v>4579</v>
      </c>
      <c r="Z193" s="421"/>
      <c r="AS193" s="422"/>
      <c r="AT193" s="422"/>
      <c r="AU193" s="422"/>
      <c r="AV193" s="422"/>
      <c r="AW193" s="422"/>
      <c r="AX193" s="422"/>
      <c r="AY193" s="423"/>
      <c r="AZ193" s="422"/>
      <c r="BA193" s="422"/>
      <c r="BB193" s="422"/>
      <c r="BC193" s="422"/>
      <c r="BT193" s="427">
        <v>64</v>
      </c>
      <c r="BU193" s="421">
        <v>64.2</v>
      </c>
      <c r="BV193" s="428">
        <v>2</v>
      </c>
      <c r="BW193" s="427"/>
      <c r="BX193" s="427"/>
      <c r="BY193" s="427"/>
      <c r="BZ193" s="427"/>
      <c r="CA193" s="421"/>
      <c r="CB193" s="428"/>
      <c r="CC193" s="427"/>
      <c r="CD193" s="421"/>
      <c r="CE193" s="429"/>
      <c r="CF193" s="428"/>
      <c r="CG193" s="427"/>
      <c r="CH193" s="421"/>
      <c r="CI193" s="429"/>
      <c r="CJ193" s="428"/>
      <c r="CK193" s="427"/>
      <c r="CL193" s="421"/>
      <c r="CM193" s="429"/>
      <c r="CN193" s="428"/>
      <c r="CO193" s="427"/>
      <c r="CP193" s="421"/>
      <c r="CQ193" s="429"/>
      <c r="CR193" s="428"/>
      <c r="DH193" s="433">
        <v>2</v>
      </c>
      <c r="DI193" s="434"/>
      <c r="DJ193" s="421">
        <v>64</v>
      </c>
      <c r="DK193" s="421">
        <v>0</v>
      </c>
      <c r="DL193" s="421">
        <v>0</v>
      </c>
      <c r="DM193" s="421">
        <v>4</v>
      </c>
      <c r="DN193" s="421">
        <v>4</v>
      </c>
      <c r="DO193" s="421">
        <v>8</v>
      </c>
      <c r="DP193" s="421">
        <v>64.2</v>
      </c>
      <c r="DR193" s="421">
        <v>64.199996948242102</v>
      </c>
      <c r="DS193" s="421">
        <v>262</v>
      </c>
      <c r="DT193" s="421">
        <v>46</v>
      </c>
      <c r="DU193" s="421">
        <v>28</v>
      </c>
      <c r="DV193" s="421">
        <v>26</v>
      </c>
      <c r="DW193" s="421">
        <v>10</v>
      </c>
      <c r="DX193" s="421">
        <v>20</v>
      </c>
      <c r="DY193" s="421">
        <v>1</v>
      </c>
      <c r="DZ193" s="421">
        <v>1</v>
      </c>
      <c r="EA193" s="421">
        <v>1</v>
      </c>
      <c r="EB193" s="421">
        <v>0</v>
      </c>
      <c r="EC193" s="421">
        <v>72</v>
      </c>
      <c r="ED193" s="425">
        <v>10.020620133015701</v>
      </c>
      <c r="EE193" s="425">
        <v>2.7835055925043699</v>
      </c>
      <c r="EF193" s="425">
        <v>1.3917527962521801</v>
      </c>
      <c r="EG193" s="425">
        <v>6.4020628627600704</v>
      </c>
      <c r="EH193" s="431">
        <v>1.0206187172515999</v>
      </c>
      <c r="EI193" s="425">
        <v>79.609930228432603</v>
      </c>
      <c r="EJ193" s="424">
        <v>0.19087136929460499</v>
      </c>
      <c r="EK193" s="424">
        <v>0.22641509433962201</v>
      </c>
      <c r="EL193" s="422">
        <v>0.27544910099999997</v>
      </c>
      <c r="EM193" s="422">
        <v>0.16167664600000001</v>
      </c>
      <c r="EN193" s="422">
        <v>0.56287425099999999</v>
      </c>
      <c r="EO193" s="422">
        <v>8.2840239999999996E-2</v>
      </c>
      <c r="EP193" s="422">
        <v>0.39644970000000002</v>
      </c>
      <c r="EQ193" s="422">
        <v>0.13822688</v>
      </c>
      <c r="ER193" s="425">
        <v>-0.33064403256052799</v>
      </c>
      <c r="ES193" s="431">
        <v>3.6185572702556899</v>
      </c>
      <c r="ET193" s="431">
        <v>2.9659452855293198</v>
      </c>
      <c r="EU193" s="431">
        <v>3.8937042917046401</v>
      </c>
      <c r="EV193" s="431">
        <v>4.1245740827101196</v>
      </c>
      <c r="EW193" s="431">
        <v>3.4450387345264901</v>
      </c>
      <c r="EX193" s="426">
        <v>0.46300491690635598</v>
      </c>
    </row>
    <row r="194" spans="1:154" ht="13" customHeight="1">
      <c r="A194" s="413" t="s">
        <v>188</v>
      </c>
      <c r="B194" s="413">
        <v>11268</v>
      </c>
      <c r="C194" s="413">
        <v>661388</v>
      </c>
      <c r="D194" s="413">
        <v>20503</v>
      </c>
      <c r="E194" s="413" t="s">
        <v>563</v>
      </c>
      <c r="F194" s="413" t="s">
        <v>563</v>
      </c>
      <c r="G194" s="414"/>
      <c r="H194" s="411" t="s">
        <v>626</v>
      </c>
      <c r="I194" s="411" t="s">
        <v>1666</v>
      </c>
      <c r="J194" s="418">
        <v>27</v>
      </c>
      <c r="K194" s="418">
        <v>2</v>
      </c>
      <c r="L194" s="418" t="s">
        <v>837</v>
      </c>
      <c r="T194" s="418" t="s">
        <v>4577</v>
      </c>
      <c r="U194" s="418" t="s">
        <v>2543</v>
      </c>
      <c r="V194" s="418" t="s">
        <v>4585</v>
      </c>
      <c r="Z194" s="421">
        <v>150</v>
      </c>
      <c r="AA194" s="421">
        <v>659</v>
      </c>
      <c r="AB194" s="421">
        <v>566</v>
      </c>
      <c r="AC194" s="421">
        <v>147</v>
      </c>
      <c r="AD194" s="421">
        <v>102</v>
      </c>
      <c r="AE194" s="421">
        <v>28</v>
      </c>
      <c r="AF194" s="421">
        <v>0</v>
      </c>
      <c r="AG194" s="421">
        <v>17</v>
      </c>
      <c r="AH194" s="421">
        <v>89</v>
      </c>
      <c r="AI194" s="421">
        <v>76</v>
      </c>
      <c r="AJ194" s="421">
        <v>6</v>
      </c>
      <c r="AK194" s="421">
        <v>4</v>
      </c>
      <c r="AL194" s="421">
        <v>84</v>
      </c>
      <c r="AM194" s="421">
        <v>4</v>
      </c>
      <c r="AN194" s="421">
        <v>120</v>
      </c>
      <c r="AO194" s="421">
        <v>3</v>
      </c>
      <c r="AP194" s="421">
        <v>6</v>
      </c>
      <c r="AQ194" s="421">
        <v>0</v>
      </c>
      <c r="AR194" s="421">
        <v>14</v>
      </c>
      <c r="AS194" s="422">
        <v>0.12746585699999999</v>
      </c>
      <c r="AT194" s="422">
        <v>0.18209408099999999</v>
      </c>
      <c r="AU194" s="422">
        <v>0.39159292000000001</v>
      </c>
      <c r="AV194" s="422">
        <v>0.24778760999999999</v>
      </c>
      <c r="AW194" s="422">
        <v>6.4159289999999994E-2</v>
      </c>
      <c r="AX194" s="422">
        <v>0.48451327</v>
      </c>
      <c r="AY194" s="423">
        <v>114.1</v>
      </c>
      <c r="AZ194" s="422">
        <v>0.10277451999999999</v>
      </c>
      <c r="BA194" s="422">
        <v>0.49778760999999999</v>
      </c>
      <c r="BB194" s="422">
        <v>0.8928007</v>
      </c>
      <c r="BC194" s="422">
        <v>0.30309734500000002</v>
      </c>
      <c r="BD194" s="424">
        <v>0.29885057399999998</v>
      </c>
      <c r="BE194" s="424">
        <v>0.25971731399999998</v>
      </c>
      <c r="BF194" s="424">
        <v>0.35508345899999999</v>
      </c>
      <c r="BG194" s="424">
        <v>0.39929328600000003</v>
      </c>
      <c r="BH194" s="424">
        <v>0.75437674499999996</v>
      </c>
      <c r="BI194" s="424">
        <v>0.13957597199999999</v>
      </c>
      <c r="BJ194" s="424">
        <v>0.33157587242490399</v>
      </c>
      <c r="BK194" s="425">
        <v>89.902472942168501</v>
      </c>
      <c r="BL194" s="425">
        <v>9.9036696734814793</v>
      </c>
      <c r="BM194" s="425">
        <v>87.770030762532201</v>
      </c>
      <c r="BN194" s="425">
        <v>113.464935508793</v>
      </c>
      <c r="BO194" s="425">
        <v>0.78204154358634204</v>
      </c>
      <c r="BP194" s="425">
        <v>-3.3170391125604501</v>
      </c>
      <c r="BQ194" s="425">
        <v>35.664504980898897</v>
      </c>
      <c r="BR194" s="425">
        <v>7.2005194355710298</v>
      </c>
      <c r="BS194" s="426">
        <v>3.6489251939309502</v>
      </c>
      <c r="BT194" s="427"/>
      <c r="BU194" s="421"/>
      <c r="BV194" s="428"/>
      <c r="BW194" s="427">
        <v>128</v>
      </c>
      <c r="BX194" s="427">
        <v>1111.2</v>
      </c>
      <c r="BY194" s="427">
        <v>0</v>
      </c>
      <c r="BZ194" s="427">
        <v>1</v>
      </c>
      <c r="CA194" s="421">
        <v>1</v>
      </c>
      <c r="CB194" s="428">
        <v>1</v>
      </c>
      <c r="CC194" s="427">
        <v>1</v>
      </c>
      <c r="CD194" s="421">
        <v>1</v>
      </c>
      <c r="CE194" s="429">
        <v>0</v>
      </c>
      <c r="CF194" s="428"/>
      <c r="CG194" s="427"/>
      <c r="CH194" s="421"/>
      <c r="CI194" s="429"/>
      <c r="CJ194" s="428"/>
      <c r="CK194" s="427"/>
      <c r="CL194" s="421"/>
      <c r="CM194" s="429"/>
      <c r="CN194" s="428"/>
      <c r="CO194" s="427"/>
      <c r="CP194" s="421"/>
      <c r="CQ194" s="429"/>
      <c r="CR194" s="428"/>
      <c r="CS194" s="427">
        <v>1</v>
      </c>
      <c r="CT194" s="421">
        <v>1</v>
      </c>
      <c r="CU194" s="429">
        <v>0</v>
      </c>
      <c r="CV194" s="429">
        <v>0</v>
      </c>
      <c r="DH194" s="433">
        <v>0</v>
      </c>
      <c r="DI194" s="434">
        <v>6.5421655178069997</v>
      </c>
      <c r="EL194" s="422"/>
      <c r="EM194" s="422"/>
      <c r="EN194" s="422"/>
      <c r="EO194" s="422"/>
      <c r="EP194" s="422"/>
      <c r="EQ194" s="422"/>
    </row>
    <row r="195" spans="1:154" ht="13" customHeight="1">
      <c r="A195" s="413" t="s">
        <v>188</v>
      </c>
      <c r="B195" s="413">
        <v>13263</v>
      </c>
      <c r="C195" s="413">
        <v>690924</v>
      </c>
      <c r="D195" s="413">
        <v>29704</v>
      </c>
      <c r="E195" s="413" t="s">
        <v>246</v>
      </c>
      <c r="F195" s="413" t="s">
        <v>246</v>
      </c>
      <c r="G195" s="414"/>
      <c r="H195" s="411" t="s">
        <v>4417</v>
      </c>
      <c r="I195" s="411" t="s">
        <v>1710</v>
      </c>
      <c r="J195" s="413">
        <v>26</v>
      </c>
      <c r="K195" s="418">
        <v>2</v>
      </c>
      <c r="L195" s="418" t="s">
        <v>837</v>
      </c>
      <c r="T195" s="418" t="s">
        <v>4581</v>
      </c>
      <c r="U195" s="418" t="s">
        <v>4582</v>
      </c>
      <c r="V195" s="418" t="s">
        <v>4585</v>
      </c>
      <c r="X195" s="418">
        <v>39</v>
      </c>
      <c r="Z195" s="421">
        <v>38</v>
      </c>
      <c r="AA195" s="421">
        <v>120</v>
      </c>
      <c r="AB195" s="421">
        <v>108</v>
      </c>
      <c r="AC195" s="421">
        <v>23</v>
      </c>
      <c r="AD195" s="421">
        <v>15</v>
      </c>
      <c r="AE195" s="421">
        <v>5</v>
      </c>
      <c r="AF195" s="421">
        <v>2</v>
      </c>
      <c r="AG195" s="421">
        <v>1</v>
      </c>
      <c r="AH195" s="421">
        <v>11</v>
      </c>
      <c r="AI195" s="421">
        <v>16</v>
      </c>
      <c r="AJ195" s="421">
        <v>1</v>
      </c>
      <c r="AK195" s="421">
        <v>0</v>
      </c>
      <c r="AL195" s="421">
        <v>7</v>
      </c>
      <c r="AM195" s="421">
        <v>0</v>
      </c>
      <c r="AN195" s="421">
        <v>36</v>
      </c>
      <c r="AO195" s="421">
        <v>2</v>
      </c>
      <c r="AP195" s="421">
        <v>3</v>
      </c>
      <c r="AQ195" s="421">
        <v>0</v>
      </c>
      <c r="AR195" s="421">
        <v>1</v>
      </c>
      <c r="AS195" s="422">
        <v>5.8333333000000001E-2</v>
      </c>
      <c r="AT195" s="422">
        <v>0.3</v>
      </c>
      <c r="AU195" s="422">
        <v>0.36</v>
      </c>
      <c r="AV195" s="422">
        <v>0.22666666999999999</v>
      </c>
      <c r="AW195" s="422">
        <v>5.3333329999999998E-2</v>
      </c>
      <c r="AX195" s="422">
        <v>0.38666666999999999</v>
      </c>
      <c r="AY195" s="423">
        <v>112.7</v>
      </c>
      <c r="AZ195" s="422">
        <v>0.13596490999999999</v>
      </c>
      <c r="BA195" s="422">
        <v>0.34666666600000001</v>
      </c>
      <c r="BB195" s="422">
        <v>0.55736842200000003</v>
      </c>
      <c r="BC195" s="422">
        <v>0.48</v>
      </c>
      <c r="BD195" s="424">
        <v>0.29729729700000002</v>
      </c>
      <c r="BE195" s="424">
        <v>0.21296296200000001</v>
      </c>
      <c r="BF195" s="424">
        <v>0.266666666</v>
      </c>
      <c r="BG195" s="424">
        <v>0.32407407399999999</v>
      </c>
      <c r="BH195" s="424">
        <v>0.59074073999999999</v>
      </c>
      <c r="BI195" s="424">
        <v>0.111111112</v>
      </c>
      <c r="BJ195" s="424">
        <v>0.25822610060373902</v>
      </c>
      <c r="BK195" s="425">
        <v>71.567932481632695</v>
      </c>
      <c r="BL195" s="425">
        <v>-5.3430370626749903</v>
      </c>
      <c r="BM195" s="425">
        <v>8.8359664740262094</v>
      </c>
      <c r="BN195" s="425">
        <v>48.814487648781501</v>
      </c>
      <c r="BO195" s="425">
        <v>0.102064074580035</v>
      </c>
      <c r="BP195" s="425">
        <v>0.80634123831987303</v>
      </c>
      <c r="BQ195" s="425">
        <v>-4.5918365524860496</v>
      </c>
      <c r="BR195" s="425">
        <v>-6.4740303618612201</v>
      </c>
      <c r="BS195" s="426">
        <v>-0.46980234526606102</v>
      </c>
      <c r="BT195" s="427"/>
      <c r="BU195" s="421"/>
      <c r="BV195" s="428"/>
      <c r="BW195" s="427">
        <v>32</v>
      </c>
      <c r="BX195" s="427">
        <v>249</v>
      </c>
      <c r="BY195" s="427">
        <v>-3</v>
      </c>
      <c r="BZ195" s="427">
        <v>-1</v>
      </c>
      <c r="CA195" s="421">
        <v>0</v>
      </c>
      <c r="CB195" s="428">
        <v>-3</v>
      </c>
      <c r="CC195" s="427"/>
      <c r="CD195" s="421"/>
      <c r="CE195" s="429"/>
      <c r="CF195" s="428"/>
      <c r="CG195" s="427"/>
      <c r="CH195" s="421"/>
      <c r="CI195" s="429"/>
      <c r="CJ195" s="428"/>
      <c r="CK195" s="427"/>
      <c r="CL195" s="421"/>
      <c r="CM195" s="429"/>
      <c r="CN195" s="428"/>
      <c r="CO195" s="427"/>
      <c r="CP195" s="421"/>
      <c r="CQ195" s="429"/>
      <c r="CR195" s="428"/>
      <c r="DH195" s="433">
        <v>-3</v>
      </c>
      <c r="DI195" s="434">
        <v>-2.1096398830413801</v>
      </c>
      <c r="EL195" s="422"/>
      <c r="EM195" s="422"/>
      <c r="EN195" s="422"/>
      <c r="EO195" s="422"/>
      <c r="EP195" s="422"/>
      <c r="EQ195" s="422"/>
    </row>
    <row r="196" spans="1:154" ht="13" customHeight="1">
      <c r="A196" s="413" t="s">
        <v>188</v>
      </c>
      <c r="B196" s="413">
        <v>11309</v>
      </c>
      <c r="C196" s="413">
        <v>665019</v>
      </c>
      <c r="D196" s="413">
        <v>20572</v>
      </c>
      <c r="E196" s="413" t="s">
        <v>3323</v>
      </c>
      <c r="F196" s="413" t="s">
        <v>3323</v>
      </c>
      <c r="G196" s="414"/>
      <c r="H196" s="411" t="s">
        <v>2944</v>
      </c>
      <c r="I196" s="411" t="s">
        <v>2945</v>
      </c>
      <c r="J196" s="413">
        <v>29</v>
      </c>
      <c r="K196" s="418">
        <v>3</v>
      </c>
      <c r="L196" s="418" t="s">
        <v>46</v>
      </c>
      <c r="T196" s="418" t="s">
        <v>4581</v>
      </c>
      <c r="U196" s="418" t="s">
        <v>4584</v>
      </c>
      <c r="V196" s="418" t="s">
        <v>4585</v>
      </c>
      <c r="Z196" s="421">
        <v>119</v>
      </c>
      <c r="AA196" s="421">
        <v>386</v>
      </c>
      <c r="AB196" s="421">
        <v>348</v>
      </c>
      <c r="AC196" s="421">
        <v>74</v>
      </c>
      <c r="AD196" s="421">
        <v>39</v>
      </c>
      <c r="AE196" s="421">
        <v>12</v>
      </c>
      <c r="AF196" s="421">
        <v>4</v>
      </c>
      <c r="AG196" s="421">
        <v>19</v>
      </c>
      <c r="AH196" s="421">
        <v>46</v>
      </c>
      <c r="AI196" s="421">
        <v>52</v>
      </c>
      <c r="AJ196" s="421">
        <v>5</v>
      </c>
      <c r="AK196" s="421">
        <v>1</v>
      </c>
      <c r="AL196" s="421">
        <v>29</v>
      </c>
      <c r="AM196" s="421">
        <v>1</v>
      </c>
      <c r="AN196" s="421">
        <v>93</v>
      </c>
      <c r="AO196" s="421">
        <v>5</v>
      </c>
      <c r="AP196" s="421">
        <v>2</v>
      </c>
      <c r="AQ196" s="421">
        <v>2</v>
      </c>
      <c r="AR196" s="421">
        <v>4</v>
      </c>
      <c r="AS196" s="422">
        <v>7.5129532999999998E-2</v>
      </c>
      <c r="AT196" s="422">
        <v>0.240932642</v>
      </c>
      <c r="AU196" s="422">
        <v>0.46718146999999999</v>
      </c>
      <c r="AV196" s="422">
        <v>0.16988417</v>
      </c>
      <c r="AW196" s="422">
        <v>0.11969112</v>
      </c>
      <c r="AX196" s="422">
        <v>0.48262548</v>
      </c>
      <c r="AY196" s="423">
        <v>109.8</v>
      </c>
      <c r="AZ196" s="422">
        <v>0.10660562</v>
      </c>
      <c r="BA196" s="422">
        <v>0.34117647000000001</v>
      </c>
      <c r="BB196" s="422">
        <v>0.57574731999999995</v>
      </c>
      <c r="BC196" s="422">
        <v>0.47450980300000001</v>
      </c>
      <c r="BD196" s="424">
        <v>0.23109243600000001</v>
      </c>
      <c r="BE196" s="424">
        <v>0.212643678</v>
      </c>
      <c r="BF196" s="424">
        <v>0.28125</v>
      </c>
      <c r="BG196" s="424">
        <v>0.43390804500000002</v>
      </c>
      <c r="BH196" s="424">
        <v>0.71515804500000002</v>
      </c>
      <c r="BI196" s="424">
        <v>0.22126436699999999</v>
      </c>
      <c r="BJ196" s="424">
        <v>0.30668079090491901</v>
      </c>
      <c r="BK196" s="425">
        <v>136.67587282694501</v>
      </c>
      <c r="BL196" s="425">
        <v>-1.99171720721109</v>
      </c>
      <c r="BM196" s="425">
        <v>43.617410835844403</v>
      </c>
      <c r="BN196" s="425">
        <v>95.0632968598714</v>
      </c>
      <c r="BO196" s="425">
        <v>0.98697182656208304</v>
      </c>
      <c r="BP196" s="425">
        <v>1.5946313366293901</v>
      </c>
      <c r="BQ196" s="425">
        <v>13.778407027280799</v>
      </c>
      <c r="BR196" s="425">
        <v>-0.65816778965576195</v>
      </c>
      <c r="BS196" s="426">
        <v>1.40970347299106</v>
      </c>
      <c r="BT196" s="427"/>
      <c r="BU196" s="421"/>
      <c r="BV196" s="428"/>
      <c r="BW196" s="427"/>
      <c r="BX196" s="427"/>
      <c r="BY196" s="427"/>
      <c r="BZ196" s="427"/>
      <c r="CA196" s="421"/>
      <c r="CB196" s="428"/>
      <c r="CC196" s="427">
        <v>58</v>
      </c>
      <c r="CD196" s="421">
        <v>397.2</v>
      </c>
      <c r="CE196" s="429">
        <v>3</v>
      </c>
      <c r="CF196" s="428">
        <v>3</v>
      </c>
      <c r="CG196" s="427">
        <v>51</v>
      </c>
      <c r="CH196" s="421">
        <v>309.10000000000002</v>
      </c>
      <c r="CI196" s="429">
        <v>1</v>
      </c>
      <c r="CJ196" s="428">
        <v>1</v>
      </c>
      <c r="CK196" s="427"/>
      <c r="CL196" s="421"/>
      <c r="CM196" s="429"/>
      <c r="CN196" s="428"/>
      <c r="CO196" s="427"/>
      <c r="CP196" s="421"/>
      <c r="CQ196" s="429"/>
      <c r="CR196" s="428"/>
      <c r="CS196" s="427">
        <v>11</v>
      </c>
      <c r="CT196" s="421">
        <v>55</v>
      </c>
      <c r="CU196" s="429">
        <v>0</v>
      </c>
      <c r="CV196" s="429">
        <v>0</v>
      </c>
      <c r="CW196" s="428">
        <v>0</v>
      </c>
      <c r="CX196" s="427">
        <v>1</v>
      </c>
      <c r="CY196" s="421">
        <v>1</v>
      </c>
      <c r="CZ196" s="429">
        <v>0</v>
      </c>
      <c r="DA196" s="429">
        <v>0</v>
      </c>
      <c r="DB196" s="428">
        <v>2</v>
      </c>
      <c r="DC196" s="427">
        <v>11</v>
      </c>
      <c r="DD196" s="421">
        <v>63</v>
      </c>
      <c r="DE196" s="429">
        <v>0</v>
      </c>
      <c r="DF196" s="429">
        <v>0</v>
      </c>
      <c r="DG196" s="428">
        <v>0</v>
      </c>
      <c r="DH196" s="433">
        <v>4</v>
      </c>
      <c r="DI196" s="434">
        <v>1.1599472947418601</v>
      </c>
      <c r="EL196" s="422"/>
      <c r="EM196" s="422"/>
      <c r="EN196" s="422"/>
      <c r="EO196" s="422"/>
      <c r="EP196" s="422"/>
      <c r="EQ196" s="422"/>
    </row>
    <row r="197" spans="1:154" ht="13" customHeight="1">
      <c r="A197" s="413" t="s">
        <v>188</v>
      </c>
      <c r="B197" s="413">
        <v>10235</v>
      </c>
      <c r="C197" s="413">
        <v>646240</v>
      </c>
      <c r="D197" s="413">
        <v>17350</v>
      </c>
      <c r="E197" s="413" t="s">
        <v>3323</v>
      </c>
      <c r="F197" s="413" t="s">
        <v>3323</v>
      </c>
      <c r="G197" s="414"/>
      <c r="H197" s="415" t="s">
        <v>834</v>
      </c>
      <c r="I197" s="416" t="s">
        <v>526</v>
      </c>
      <c r="J197" s="417">
        <v>28</v>
      </c>
      <c r="K197" s="418">
        <v>3</v>
      </c>
      <c r="L197" s="418" t="s">
        <v>46</v>
      </c>
      <c r="T197" s="418" t="s">
        <v>2543</v>
      </c>
      <c r="U197" s="418" t="s">
        <v>4584</v>
      </c>
      <c r="V197" s="418" t="s">
        <v>4586</v>
      </c>
      <c r="W197" s="418" t="s">
        <v>2709</v>
      </c>
      <c r="Z197" s="421">
        <v>163</v>
      </c>
      <c r="AA197" s="421">
        <v>729</v>
      </c>
      <c r="AB197" s="421">
        <v>607</v>
      </c>
      <c r="AC197" s="421">
        <v>153</v>
      </c>
      <c r="AD197" s="421">
        <v>85</v>
      </c>
      <c r="AE197" s="421">
        <v>33</v>
      </c>
      <c r="AF197" s="421">
        <v>0</v>
      </c>
      <c r="AG197" s="421">
        <v>35</v>
      </c>
      <c r="AH197" s="421">
        <v>99</v>
      </c>
      <c r="AI197" s="421">
        <v>109</v>
      </c>
      <c r="AJ197" s="421">
        <v>1</v>
      </c>
      <c r="AK197" s="421">
        <v>1</v>
      </c>
      <c r="AL197" s="421">
        <v>112</v>
      </c>
      <c r="AM197" s="421">
        <v>10</v>
      </c>
      <c r="AN197" s="421">
        <v>192</v>
      </c>
      <c r="AO197" s="421">
        <v>6</v>
      </c>
      <c r="AP197" s="421">
        <v>4</v>
      </c>
      <c r="AQ197" s="421">
        <v>0</v>
      </c>
      <c r="AR197" s="421">
        <v>16</v>
      </c>
      <c r="AS197" s="422">
        <v>0.15363511599999999</v>
      </c>
      <c r="AT197" s="422">
        <v>0.26337448499999999</v>
      </c>
      <c r="AU197" s="422">
        <v>0.37708830999999998</v>
      </c>
      <c r="AV197" s="422">
        <v>0.25298329000000003</v>
      </c>
      <c r="AW197" s="422">
        <v>0.15990452999999999</v>
      </c>
      <c r="AX197" s="422">
        <v>0.56085918999999995</v>
      </c>
      <c r="AY197" s="423">
        <v>114.5</v>
      </c>
      <c r="AZ197" s="422">
        <v>0.13707572000000001</v>
      </c>
      <c r="BA197" s="422">
        <v>0.42720763699999997</v>
      </c>
      <c r="BB197" s="422">
        <v>0.71733955400000005</v>
      </c>
      <c r="BC197" s="422">
        <v>0.40095465299999999</v>
      </c>
      <c r="BD197" s="424">
        <v>0.30729166600000002</v>
      </c>
      <c r="BE197" s="424">
        <v>0.25205930799999998</v>
      </c>
      <c r="BF197" s="424">
        <v>0.37174211200000001</v>
      </c>
      <c r="BG197" s="424">
        <v>0.47940691899999999</v>
      </c>
      <c r="BH197" s="424">
        <v>0.85114903099999994</v>
      </c>
      <c r="BI197" s="424">
        <v>0.227347611</v>
      </c>
      <c r="BJ197" s="424">
        <v>0.36508167469783298</v>
      </c>
      <c r="BK197" s="425">
        <v>143.69638004398499</v>
      </c>
      <c r="BL197" s="425">
        <v>30.8616513740456</v>
      </c>
      <c r="BM197" s="425">
        <v>116.999097859505</v>
      </c>
      <c r="BN197" s="425">
        <v>135.330479798536</v>
      </c>
      <c r="BO197" s="425">
        <v>-1.84077930657893</v>
      </c>
      <c r="BP197" s="425">
        <v>-5.7869644640013496</v>
      </c>
      <c r="BQ197" s="425">
        <v>32.4988057071062</v>
      </c>
      <c r="BR197" s="425">
        <v>24.637844587694701</v>
      </c>
      <c r="BS197" s="426">
        <v>3.3250345401075601</v>
      </c>
      <c r="BT197" s="427"/>
      <c r="BU197" s="421"/>
      <c r="BV197" s="428"/>
      <c r="BW197" s="427"/>
      <c r="BX197" s="427"/>
      <c r="BY197" s="427"/>
      <c r="BZ197" s="427"/>
      <c r="CA197" s="421"/>
      <c r="CB197" s="428"/>
      <c r="CC197" s="427">
        <v>29</v>
      </c>
      <c r="CD197" s="421">
        <v>249</v>
      </c>
      <c r="CE197" s="429">
        <v>2</v>
      </c>
      <c r="CF197" s="428">
        <v>-1</v>
      </c>
      <c r="CG197" s="427"/>
      <c r="CH197" s="421"/>
      <c r="CI197" s="429"/>
      <c r="CJ197" s="428"/>
      <c r="CK197" s="427">
        <v>1</v>
      </c>
      <c r="CL197" s="421">
        <v>9</v>
      </c>
      <c r="CM197" s="429">
        <v>0</v>
      </c>
      <c r="CN197" s="428">
        <v>0</v>
      </c>
      <c r="CO197" s="427"/>
      <c r="CP197" s="421"/>
      <c r="CQ197" s="429"/>
      <c r="CR197" s="428"/>
      <c r="DH197" s="433">
        <v>2</v>
      </c>
      <c r="DI197" s="434">
        <v>-16.773862689733502</v>
      </c>
      <c r="EL197" s="422"/>
      <c r="EM197" s="422"/>
      <c r="EN197" s="422"/>
      <c r="EO197" s="422"/>
      <c r="EP197" s="422"/>
      <c r="EQ197" s="422"/>
    </row>
    <row r="198" spans="1:154" ht="13" customHeight="1">
      <c r="A198" s="413" t="s">
        <v>188</v>
      </c>
      <c r="B198" s="413">
        <v>8875</v>
      </c>
      <c r="C198" s="413">
        <v>547180</v>
      </c>
      <c r="D198" s="413">
        <v>11579</v>
      </c>
      <c r="E198" s="413" t="s">
        <v>13</v>
      </c>
      <c r="F198" s="413" t="s">
        <v>13</v>
      </c>
      <c r="G198" s="414"/>
      <c r="H198" s="415" t="s">
        <v>637</v>
      </c>
      <c r="I198" s="416" t="s">
        <v>356</v>
      </c>
      <c r="J198" s="417">
        <v>32</v>
      </c>
      <c r="K198" s="418">
        <v>3</v>
      </c>
      <c r="L198" s="418" t="s">
        <v>46</v>
      </c>
      <c r="T198" s="418" t="s">
        <v>2543</v>
      </c>
      <c r="U198" s="418" t="s">
        <v>4584</v>
      </c>
      <c r="V198" s="418" t="s">
        <v>4586</v>
      </c>
      <c r="Z198" s="421">
        <v>132</v>
      </c>
      <c r="AA198" s="421">
        <v>580</v>
      </c>
      <c r="AB198" s="421">
        <v>501</v>
      </c>
      <c r="AC198" s="421">
        <v>131</v>
      </c>
      <c r="AD198" s="421">
        <v>72</v>
      </c>
      <c r="AE198" s="421">
        <v>32</v>
      </c>
      <c r="AF198" s="421">
        <v>0</v>
      </c>
      <c r="AG198" s="421">
        <v>27</v>
      </c>
      <c r="AH198" s="421">
        <v>72</v>
      </c>
      <c r="AI198" s="421">
        <v>75</v>
      </c>
      <c r="AJ198" s="421">
        <v>12</v>
      </c>
      <c r="AK198" s="421">
        <v>2</v>
      </c>
      <c r="AL198" s="421">
        <v>70</v>
      </c>
      <c r="AM198" s="421">
        <v>6</v>
      </c>
      <c r="AN198" s="421">
        <v>121</v>
      </c>
      <c r="AO198" s="421">
        <v>6</v>
      </c>
      <c r="AP198" s="421">
        <v>3</v>
      </c>
      <c r="AQ198" s="421">
        <v>0</v>
      </c>
      <c r="AR198" s="421">
        <v>5</v>
      </c>
      <c r="AS198" s="422">
        <v>0.12068965500000001</v>
      </c>
      <c r="AT198" s="422">
        <v>0.208620689</v>
      </c>
      <c r="AU198" s="422">
        <v>0.38381200999999998</v>
      </c>
      <c r="AV198" s="422">
        <v>0.26892949999999999</v>
      </c>
      <c r="AW198" s="422">
        <v>0.1227154</v>
      </c>
      <c r="AX198" s="422">
        <v>0.47519581999999999</v>
      </c>
      <c r="AY198" s="423">
        <v>113.8</v>
      </c>
      <c r="AZ198" s="422">
        <v>0.15593376</v>
      </c>
      <c r="BA198" s="422">
        <v>0.43569553799999999</v>
      </c>
      <c r="BB198" s="422">
        <v>0.71545731599999995</v>
      </c>
      <c r="BC198" s="422">
        <v>0.38320209900000002</v>
      </c>
      <c r="BD198" s="424">
        <v>0.29213483099999998</v>
      </c>
      <c r="BE198" s="424">
        <v>0.26147704500000002</v>
      </c>
      <c r="BF198" s="424">
        <v>0.35689655100000001</v>
      </c>
      <c r="BG198" s="424">
        <v>0.48702594799999999</v>
      </c>
      <c r="BH198" s="424">
        <v>0.84392249900000005</v>
      </c>
      <c r="BI198" s="424">
        <v>0.225548903</v>
      </c>
      <c r="BJ198" s="424">
        <v>0.36096551962430401</v>
      </c>
      <c r="BK198" s="425">
        <v>145.27861678866299</v>
      </c>
      <c r="BL198" s="425">
        <v>22.556298188007499</v>
      </c>
      <c r="BM198" s="425">
        <v>91.088148615396605</v>
      </c>
      <c r="BN198" s="425">
        <v>131.23160388050499</v>
      </c>
      <c r="BO198" s="425">
        <v>-0.111252213764793</v>
      </c>
      <c r="BP198" s="425">
        <v>1.36478122137486</v>
      </c>
      <c r="BQ198" s="425">
        <v>33.907508561461299</v>
      </c>
      <c r="BR198" s="425">
        <v>22.835546654722702</v>
      </c>
      <c r="BS198" s="426">
        <v>3.4691624717519698</v>
      </c>
      <c r="BT198" s="427"/>
      <c r="BU198" s="421"/>
      <c r="BV198" s="428"/>
      <c r="BW198" s="427"/>
      <c r="BX198" s="427"/>
      <c r="BY198" s="427"/>
      <c r="BZ198" s="427"/>
      <c r="CA198" s="421"/>
      <c r="CB198" s="428"/>
      <c r="CC198" s="427">
        <v>130</v>
      </c>
      <c r="CD198" s="421">
        <v>1132.2</v>
      </c>
      <c r="CE198" s="429">
        <v>-3</v>
      </c>
      <c r="CF198" s="428">
        <v>1</v>
      </c>
      <c r="CG198" s="427"/>
      <c r="CH198" s="421"/>
      <c r="CI198" s="429"/>
      <c r="CJ198" s="428"/>
      <c r="CK198" s="427"/>
      <c r="CL198" s="421"/>
      <c r="CM198" s="429"/>
      <c r="CN198" s="428"/>
      <c r="CO198" s="427"/>
      <c r="CP198" s="421"/>
      <c r="CQ198" s="429"/>
      <c r="CR198" s="428"/>
      <c r="DH198" s="433">
        <v>-3</v>
      </c>
      <c r="DI198" s="434">
        <v>-8.2219009399413991</v>
      </c>
      <c r="EL198" s="422"/>
      <c r="EM198" s="422"/>
      <c r="EN198" s="422"/>
      <c r="EO198" s="422"/>
      <c r="EP198" s="422"/>
      <c r="EQ198" s="422"/>
    </row>
    <row r="199" spans="1:154" ht="13" customHeight="1">
      <c r="A199" s="413" t="s">
        <v>188</v>
      </c>
      <c r="B199" s="413">
        <v>9414</v>
      </c>
      <c r="C199" s="413">
        <v>592626</v>
      </c>
      <c r="D199" s="413">
        <v>11899</v>
      </c>
      <c r="E199" s="413" t="s">
        <v>14</v>
      </c>
      <c r="F199" s="413" t="s">
        <v>14</v>
      </c>
      <c r="G199" s="414"/>
      <c r="H199" s="415" t="s">
        <v>488</v>
      </c>
      <c r="I199" s="416" t="s">
        <v>489</v>
      </c>
      <c r="J199" s="417">
        <v>33</v>
      </c>
      <c r="K199" s="418">
        <v>3</v>
      </c>
      <c r="L199" s="418" t="s">
        <v>46</v>
      </c>
      <c r="T199" s="418" t="s">
        <v>4584</v>
      </c>
      <c r="U199" s="418" t="s">
        <v>2543</v>
      </c>
      <c r="V199" s="418" t="s">
        <v>4585</v>
      </c>
      <c r="X199" s="418">
        <v>13</v>
      </c>
      <c r="Z199" s="421">
        <v>96</v>
      </c>
      <c r="AA199" s="421">
        <v>306</v>
      </c>
      <c r="AB199" s="421">
        <v>265</v>
      </c>
      <c r="AC199" s="421">
        <v>48</v>
      </c>
      <c r="AD199" s="421">
        <v>28</v>
      </c>
      <c r="AE199" s="421">
        <v>10</v>
      </c>
      <c r="AF199" s="421">
        <v>1</v>
      </c>
      <c r="AG199" s="421">
        <v>9</v>
      </c>
      <c r="AH199" s="421">
        <v>28</v>
      </c>
      <c r="AI199" s="421">
        <v>26</v>
      </c>
      <c r="AJ199" s="421">
        <v>2</v>
      </c>
      <c r="AK199" s="421">
        <v>0</v>
      </c>
      <c r="AL199" s="421">
        <v>34</v>
      </c>
      <c r="AM199" s="421">
        <v>0</v>
      </c>
      <c r="AN199" s="421">
        <v>65</v>
      </c>
      <c r="AO199" s="421">
        <v>5</v>
      </c>
      <c r="AP199" s="421">
        <v>1</v>
      </c>
      <c r="AQ199" s="421">
        <v>0</v>
      </c>
      <c r="AR199" s="421">
        <v>5</v>
      </c>
      <c r="AS199" s="422">
        <v>0.111111111</v>
      </c>
      <c r="AT199" s="422">
        <v>0.2124183</v>
      </c>
      <c r="AU199" s="422">
        <v>0.45771144000000002</v>
      </c>
      <c r="AV199" s="422">
        <v>0.23880597000000001</v>
      </c>
      <c r="AW199" s="422">
        <v>9.4059409999999996E-2</v>
      </c>
      <c r="AX199" s="422">
        <v>0.44554454999999998</v>
      </c>
      <c r="AY199" s="423">
        <v>113.7</v>
      </c>
      <c r="AZ199" s="422">
        <v>9.8625710000000005E-2</v>
      </c>
      <c r="BA199" s="422">
        <v>0.41</v>
      </c>
      <c r="BB199" s="422">
        <v>0.72137428999999997</v>
      </c>
      <c r="BC199" s="422">
        <v>0.46500000000000002</v>
      </c>
      <c r="BD199" s="424">
        <v>0.203125</v>
      </c>
      <c r="BE199" s="424">
        <v>0.181132075</v>
      </c>
      <c r="BF199" s="424">
        <v>0.28524590100000002</v>
      </c>
      <c r="BG199" s="424">
        <v>0.32830188599999999</v>
      </c>
      <c r="BH199" s="424">
        <v>0.61354778700000001</v>
      </c>
      <c r="BI199" s="424">
        <v>0.14716981100000001</v>
      </c>
      <c r="BJ199" s="424">
        <v>0.27629563476218499</v>
      </c>
      <c r="BK199" s="425">
        <v>90.907373134335899</v>
      </c>
      <c r="BL199" s="425">
        <v>-9.1354518226136108</v>
      </c>
      <c r="BM199" s="425">
        <v>27.021007195974398</v>
      </c>
      <c r="BN199" s="425">
        <v>76.276632046801794</v>
      </c>
      <c r="BO199" s="425">
        <v>-0.19121635947613799</v>
      </c>
      <c r="BP199" s="425">
        <v>-0.82537198904901699</v>
      </c>
      <c r="BQ199" s="425">
        <v>-7.6431993982542901</v>
      </c>
      <c r="BR199" s="425">
        <v>-9.3808069751386203</v>
      </c>
      <c r="BS199" s="426">
        <v>-0.78199495160426202</v>
      </c>
      <c r="BT199" s="427"/>
      <c r="BU199" s="421"/>
      <c r="BV199" s="428"/>
      <c r="BW199" s="427"/>
      <c r="BX199" s="427"/>
      <c r="BY199" s="427"/>
      <c r="BZ199" s="427"/>
      <c r="CA199" s="421"/>
      <c r="CB199" s="428"/>
      <c r="CC199" s="427">
        <v>4</v>
      </c>
      <c r="CD199" s="421">
        <v>19</v>
      </c>
      <c r="CE199" s="429">
        <v>1</v>
      </c>
      <c r="CF199" s="428">
        <v>0</v>
      </c>
      <c r="CG199" s="427"/>
      <c r="CH199" s="421"/>
      <c r="CI199" s="429"/>
      <c r="CJ199" s="428"/>
      <c r="CK199" s="427"/>
      <c r="CL199" s="421"/>
      <c r="CM199" s="429"/>
      <c r="CN199" s="428"/>
      <c r="CO199" s="427"/>
      <c r="CP199" s="421"/>
      <c r="CQ199" s="429"/>
      <c r="CR199" s="428"/>
      <c r="DC199" s="427">
        <v>1</v>
      </c>
      <c r="DD199" s="421">
        <v>3</v>
      </c>
      <c r="DE199" s="429">
        <v>0</v>
      </c>
      <c r="DF199" s="429">
        <v>0</v>
      </c>
      <c r="DG199" s="428">
        <v>0</v>
      </c>
      <c r="DH199" s="433">
        <v>1</v>
      </c>
      <c r="DI199" s="434">
        <v>-8.7937744557857496</v>
      </c>
      <c r="EL199" s="422"/>
      <c r="EM199" s="422"/>
      <c r="EN199" s="422"/>
      <c r="EO199" s="422"/>
      <c r="EP199" s="422"/>
      <c r="EQ199" s="422"/>
    </row>
    <row r="200" spans="1:154" ht="13" customHeight="1">
      <c r="A200" s="413" t="s">
        <v>188</v>
      </c>
      <c r="B200" s="413">
        <v>9595</v>
      </c>
      <c r="C200" s="413">
        <v>642086</v>
      </c>
      <c r="D200" s="413">
        <v>15653</v>
      </c>
      <c r="E200" s="413" t="s">
        <v>2175</v>
      </c>
      <c r="F200" s="413" t="s">
        <v>2175</v>
      </c>
      <c r="G200" s="414"/>
      <c r="H200" s="415" t="s">
        <v>601</v>
      </c>
      <c r="I200" s="416" t="s">
        <v>801</v>
      </c>
      <c r="J200" s="417">
        <v>30</v>
      </c>
      <c r="K200" s="418">
        <v>3</v>
      </c>
      <c r="L200" s="418" t="s">
        <v>46</v>
      </c>
      <c r="T200" s="418" t="s">
        <v>4581</v>
      </c>
      <c r="U200" s="418" t="s">
        <v>4577</v>
      </c>
      <c r="V200" s="418" t="s">
        <v>4585</v>
      </c>
      <c r="X200" s="418">
        <v>25</v>
      </c>
      <c r="Y200" s="419">
        <v>179</v>
      </c>
      <c r="Z200" s="421">
        <v>63</v>
      </c>
      <c r="AA200" s="421">
        <v>225</v>
      </c>
      <c r="AB200" s="421">
        <v>204</v>
      </c>
      <c r="AC200" s="421">
        <v>58</v>
      </c>
      <c r="AD200" s="421">
        <v>41</v>
      </c>
      <c r="AE200" s="421">
        <v>12</v>
      </c>
      <c r="AF200" s="421">
        <v>0</v>
      </c>
      <c r="AG200" s="421">
        <v>5</v>
      </c>
      <c r="AH200" s="421">
        <v>26</v>
      </c>
      <c r="AI200" s="421">
        <v>33</v>
      </c>
      <c r="AJ200" s="421">
        <v>2</v>
      </c>
      <c r="AK200" s="421">
        <v>0</v>
      </c>
      <c r="AL200" s="421">
        <v>15</v>
      </c>
      <c r="AM200" s="421">
        <v>0</v>
      </c>
      <c r="AN200" s="421">
        <v>42</v>
      </c>
      <c r="AO200" s="421">
        <v>2</v>
      </c>
      <c r="AP200" s="421">
        <v>4</v>
      </c>
      <c r="AQ200" s="421">
        <v>0</v>
      </c>
      <c r="AR200" s="421">
        <v>5</v>
      </c>
      <c r="AS200" s="466">
        <v>6.6666665999999999E-2</v>
      </c>
      <c r="AT200" s="466">
        <v>0.18666666600000001</v>
      </c>
      <c r="AU200" s="466">
        <v>0.43975903999999999</v>
      </c>
      <c r="AV200" s="466">
        <v>0.18674699</v>
      </c>
      <c r="AW200" s="466">
        <v>4.2168669999999998E-2</v>
      </c>
      <c r="AX200" s="466">
        <v>0.35542169000000001</v>
      </c>
      <c r="AY200" s="425">
        <v>109.7</v>
      </c>
      <c r="AZ200" s="466">
        <v>9.8707400000000001E-2</v>
      </c>
      <c r="BA200" s="466">
        <v>0.40963855399999999</v>
      </c>
      <c r="BB200" s="466">
        <v>0.72056970799999998</v>
      </c>
      <c r="BC200" s="466">
        <v>0.36144578300000002</v>
      </c>
      <c r="BD200" s="424">
        <v>0.32919254599999997</v>
      </c>
      <c r="BE200" s="424">
        <v>0.28431372500000002</v>
      </c>
      <c r="BF200" s="424">
        <v>0.33333333300000001</v>
      </c>
      <c r="BG200" s="424">
        <v>0.41666666600000002</v>
      </c>
      <c r="BH200" s="424">
        <v>0.74999999900000003</v>
      </c>
      <c r="BI200" s="424">
        <v>0.132352941</v>
      </c>
      <c r="BJ200" s="424">
        <v>0.32535936143663102</v>
      </c>
      <c r="BK200" s="425">
        <v>85.2500364251013</v>
      </c>
      <c r="BL200" s="425">
        <v>2.2457393380736002</v>
      </c>
      <c r="BM200" s="425">
        <v>28.831370969388299</v>
      </c>
      <c r="BN200" s="425">
        <v>110.845323382239</v>
      </c>
      <c r="BO200" s="425">
        <v>0.666872211061319</v>
      </c>
      <c r="BP200" s="425">
        <v>-0.31871251575648701</v>
      </c>
      <c r="BQ200" s="425">
        <v>3.7693077273123898</v>
      </c>
      <c r="BR200" s="425">
        <v>2.5736336550597998</v>
      </c>
      <c r="BS200" s="426">
        <v>0.38564735266156402</v>
      </c>
      <c r="BT200" s="427"/>
      <c r="BU200" s="421"/>
      <c r="BV200" s="428"/>
      <c r="BW200" s="427"/>
      <c r="BX200" s="427"/>
      <c r="BY200" s="427"/>
      <c r="BZ200" s="427"/>
      <c r="CA200" s="421"/>
      <c r="CB200" s="428"/>
      <c r="CC200" s="427">
        <v>53</v>
      </c>
      <c r="CD200" s="421">
        <v>413.2</v>
      </c>
      <c r="CE200" s="429">
        <v>-1</v>
      </c>
      <c r="CF200" s="428">
        <v>-3</v>
      </c>
      <c r="CG200" s="427"/>
      <c r="CH200" s="421"/>
      <c r="CI200" s="429"/>
      <c r="CJ200" s="428"/>
      <c r="CK200" s="427"/>
      <c r="CL200" s="421"/>
      <c r="CM200" s="429"/>
      <c r="CN200" s="428"/>
      <c r="CO200" s="427"/>
      <c r="CP200" s="421"/>
      <c r="CQ200" s="429"/>
      <c r="CR200" s="428"/>
      <c r="DC200" s="427">
        <v>1</v>
      </c>
      <c r="DD200" s="421">
        <v>1</v>
      </c>
      <c r="DE200" s="429">
        <v>0</v>
      </c>
      <c r="DF200" s="429">
        <v>0</v>
      </c>
      <c r="DH200" s="433">
        <v>-1</v>
      </c>
      <c r="DI200" s="434">
        <v>-6.2890141010284397</v>
      </c>
    </row>
    <row r="201" spans="1:154" ht="13" customHeight="1">
      <c r="A201" s="413" t="s">
        <v>188</v>
      </c>
      <c r="B201" s="413">
        <v>10620</v>
      </c>
      <c r="C201" s="413">
        <v>642133</v>
      </c>
      <c r="D201" s="413">
        <v>15679</v>
      </c>
      <c r="E201" s="413" t="s">
        <v>3323</v>
      </c>
      <c r="F201" s="413" t="s">
        <v>3323</v>
      </c>
      <c r="G201" s="414"/>
      <c r="H201" s="415" t="s">
        <v>814</v>
      </c>
      <c r="I201" s="416" t="s">
        <v>815</v>
      </c>
      <c r="J201" s="417">
        <v>30</v>
      </c>
      <c r="K201" s="418">
        <v>3</v>
      </c>
      <c r="L201" s="418" t="s">
        <v>46</v>
      </c>
      <c r="T201" s="418" t="s">
        <v>4581</v>
      </c>
      <c r="U201" s="418" t="s">
        <v>4584</v>
      </c>
      <c r="V201" s="418" t="s">
        <v>4585</v>
      </c>
      <c r="Z201" s="421">
        <v>112</v>
      </c>
      <c r="AA201" s="421">
        <v>312</v>
      </c>
      <c r="AB201" s="421">
        <v>289</v>
      </c>
      <c r="AC201" s="421">
        <v>66</v>
      </c>
      <c r="AD201" s="421">
        <v>38</v>
      </c>
      <c r="AE201" s="421">
        <v>11</v>
      </c>
      <c r="AF201" s="421">
        <v>0</v>
      </c>
      <c r="AG201" s="421">
        <v>17</v>
      </c>
      <c r="AH201" s="421">
        <v>34</v>
      </c>
      <c r="AI201" s="421">
        <v>49</v>
      </c>
      <c r="AJ201" s="421">
        <v>1</v>
      </c>
      <c r="AK201" s="421">
        <v>0</v>
      </c>
      <c r="AL201" s="421">
        <v>17</v>
      </c>
      <c r="AM201" s="421">
        <v>0</v>
      </c>
      <c r="AN201" s="421">
        <v>83</v>
      </c>
      <c r="AO201" s="421">
        <v>3</v>
      </c>
      <c r="AP201" s="421">
        <v>3</v>
      </c>
      <c r="AQ201" s="421">
        <v>0</v>
      </c>
      <c r="AR201" s="421">
        <v>9</v>
      </c>
      <c r="AS201" s="422">
        <v>5.4487178999999997E-2</v>
      </c>
      <c r="AT201" s="422">
        <v>0.26602564099999998</v>
      </c>
      <c r="AU201" s="422">
        <v>0.37320574000000001</v>
      </c>
      <c r="AV201" s="422">
        <v>0.28229664999999998</v>
      </c>
      <c r="AW201" s="422">
        <v>0.15311005</v>
      </c>
      <c r="AX201" s="422">
        <v>0.46411482999999998</v>
      </c>
      <c r="AY201" s="423">
        <v>113.1</v>
      </c>
      <c r="AZ201" s="422">
        <v>0.11335404</v>
      </c>
      <c r="BA201" s="422">
        <v>0.38755980800000001</v>
      </c>
      <c r="BB201" s="422">
        <v>0.66176557599999997</v>
      </c>
      <c r="BC201" s="422">
        <v>0.45454545400000002</v>
      </c>
      <c r="BD201" s="424">
        <v>0.25520833300000001</v>
      </c>
      <c r="BE201" s="424">
        <v>0.22837370200000001</v>
      </c>
      <c r="BF201" s="424">
        <v>0.27564102499999998</v>
      </c>
      <c r="BG201" s="424">
        <v>0.442906574</v>
      </c>
      <c r="BH201" s="424">
        <v>0.71854759899999998</v>
      </c>
      <c r="BI201" s="424">
        <v>0.21453287200000001</v>
      </c>
      <c r="BJ201" s="424">
        <v>0.307245779687013</v>
      </c>
      <c r="BK201" s="425">
        <v>132.517801757744</v>
      </c>
      <c r="BL201" s="425">
        <v>-1.47438415029795</v>
      </c>
      <c r="BM201" s="425">
        <v>35.391025045125097</v>
      </c>
      <c r="BN201" s="425">
        <v>100.638326710648</v>
      </c>
      <c r="BO201" s="425">
        <v>3.3529597265591002E-2</v>
      </c>
      <c r="BP201" s="425">
        <v>-1.68592718057334</v>
      </c>
      <c r="BQ201" s="425">
        <v>0.63055891467480496</v>
      </c>
      <c r="BR201" s="425">
        <v>-1.4512115910813299</v>
      </c>
      <c r="BS201" s="426">
        <v>6.4514068294147006E-2</v>
      </c>
      <c r="BT201" s="427"/>
      <c r="BU201" s="421"/>
      <c r="BV201" s="428"/>
      <c r="BW201" s="427"/>
      <c r="BX201" s="427"/>
      <c r="BY201" s="427"/>
      <c r="BZ201" s="427"/>
      <c r="CA201" s="421"/>
      <c r="CB201" s="428"/>
      <c r="CC201" s="427">
        <v>97</v>
      </c>
      <c r="CD201" s="421">
        <v>648.20000000000005</v>
      </c>
      <c r="CE201" s="429">
        <v>-7</v>
      </c>
      <c r="CF201" s="428">
        <v>-4</v>
      </c>
      <c r="CG201" s="427"/>
      <c r="CH201" s="421"/>
      <c r="CI201" s="429"/>
      <c r="CJ201" s="428"/>
      <c r="CK201" s="427"/>
      <c r="CL201" s="421"/>
      <c r="CM201" s="429"/>
      <c r="CN201" s="428"/>
      <c r="CO201" s="427"/>
      <c r="CP201" s="421"/>
      <c r="CQ201" s="429"/>
      <c r="CR201" s="428"/>
      <c r="DH201" s="433">
        <v>-7</v>
      </c>
      <c r="DI201" s="434">
        <v>-8.6561092138290405</v>
      </c>
      <c r="EL201" s="422"/>
      <c r="EM201" s="422"/>
      <c r="EN201" s="422"/>
      <c r="EO201" s="422"/>
      <c r="EP201" s="422"/>
      <c r="EQ201" s="422"/>
    </row>
    <row r="202" spans="1:154" ht="13" customHeight="1">
      <c r="A202" s="413" t="s">
        <v>188</v>
      </c>
      <c r="B202" s="413">
        <v>13257</v>
      </c>
      <c r="C202" s="413">
        <v>683766</v>
      </c>
      <c r="D202" s="413">
        <v>27653</v>
      </c>
      <c r="E202" s="413" t="s">
        <v>2175</v>
      </c>
      <c r="F202" s="413" t="s">
        <v>2175</v>
      </c>
      <c r="G202" s="414"/>
      <c r="H202" s="411" t="s">
        <v>4391</v>
      </c>
      <c r="I202" s="411" t="s">
        <v>331</v>
      </c>
      <c r="J202" s="413">
        <v>27</v>
      </c>
      <c r="K202" s="418">
        <v>4</v>
      </c>
      <c r="L202" s="418" t="s">
        <v>837</v>
      </c>
      <c r="T202" s="418" t="s">
        <v>4581</v>
      </c>
      <c r="U202" s="418" t="s">
        <v>4577</v>
      </c>
      <c r="V202" s="418" t="s">
        <v>4586</v>
      </c>
      <c r="X202" s="418">
        <v>43</v>
      </c>
      <c r="Y202" s="419">
        <v>131</v>
      </c>
      <c r="Z202" s="421">
        <v>76</v>
      </c>
      <c r="AA202" s="421">
        <v>191</v>
      </c>
      <c r="AB202" s="421">
        <v>174</v>
      </c>
      <c r="AC202" s="421">
        <v>46</v>
      </c>
      <c r="AD202" s="421">
        <v>34</v>
      </c>
      <c r="AE202" s="421">
        <v>9</v>
      </c>
      <c r="AF202" s="421">
        <v>0</v>
      </c>
      <c r="AG202" s="421">
        <v>3</v>
      </c>
      <c r="AH202" s="421">
        <v>25</v>
      </c>
      <c r="AI202" s="421">
        <v>23</v>
      </c>
      <c r="AJ202" s="421">
        <v>4</v>
      </c>
      <c r="AK202" s="421">
        <v>1</v>
      </c>
      <c r="AL202" s="421">
        <v>9</v>
      </c>
      <c r="AM202" s="421">
        <v>0</v>
      </c>
      <c r="AN202" s="421">
        <v>45</v>
      </c>
      <c r="AO202" s="421">
        <v>3</v>
      </c>
      <c r="AP202" s="421">
        <v>2</v>
      </c>
      <c r="AQ202" s="421">
        <v>3</v>
      </c>
      <c r="AR202" s="421">
        <v>4</v>
      </c>
      <c r="AS202" s="466">
        <v>4.7120417999999997E-2</v>
      </c>
      <c r="AT202" s="466">
        <v>0.23560209400000001</v>
      </c>
      <c r="AU202" s="466">
        <v>0.35820896000000002</v>
      </c>
      <c r="AV202" s="466">
        <v>0.29104478</v>
      </c>
      <c r="AW202" s="466">
        <v>5.9701490000000003E-2</v>
      </c>
      <c r="AX202" s="466">
        <v>0.33582089999999998</v>
      </c>
      <c r="AY202" s="425">
        <v>108.1</v>
      </c>
      <c r="AZ202" s="466">
        <v>0.14906832</v>
      </c>
      <c r="BA202" s="466">
        <v>0.48062015499999999</v>
      </c>
      <c r="BB202" s="466">
        <v>0.81217198999999995</v>
      </c>
      <c r="BC202" s="466">
        <v>0.294573643</v>
      </c>
      <c r="BD202" s="424">
        <v>0.3359375</v>
      </c>
      <c r="BE202" s="424">
        <v>0.26436781599999998</v>
      </c>
      <c r="BF202" s="424">
        <v>0.308510638</v>
      </c>
      <c r="BG202" s="424">
        <v>0.36781609100000001</v>
      </c>
      <c r="BH202" s="424">
        <v>0.67632672900000002</v>
      </c>
      <c r="BI202" s="424">
        <v>0.10344827500000001</v>
      </c>
      <c r="BJ202" s="424">
        <v>0.29665822329673303</v>
      </c>
      <c r="BK202" s="425">
        <v>66.632211911814593</v>
      </c>
      <c r="BL202" s="425">
        <v>-2.5444572572839999</v>
      </c>
      <c r="BM202" s="425">
        <v>20.023790038632001</v>
      </c>
      <c r="BN202" s="425">
        <v>91.185328022485194</v>
      </c>
      <c r="BO202" s="425">
        <v>0.343409726772889</v>
      </c>
      <c r="BP202" s="425">
        <v>1.2750246133655301</v>
      </c>
      <c r="BQ202" s="425">
        <v>5.0438294282404996</v>
      </c>
      <c r="BR202" s="425">
        <v>-0.72053528812356904</v>
      </c>
      <c r="BS202" s="426">
        <v>0.51604687305919905</v>
      </c>
      <c r="BT202" s="427"/>
      <c r="BU202" s="421"/>
      <c r="BV202" s="428"/>
      <c r="BW202" s="427"/>
      <c r="BX202" s="427"/>
      <c r="BY202" s="427"/>
      <c r="BZ202" s="427"/>
      <c r="CA202" s="421"/>
      <c r="CB202" s="428"/>
      <c r="CC202" s="427"/>
      <c r="CD202" s="421"/>
      <c r="CE202" s="429"/>
      <c r="CF202" s="428"/>
      <c r="CG202" s="427">
        <v>47</v>
      </c>
      <c r="CH202" s="421">
        <v>339</v>
      </c>
      <c r="CI202" s="429">
        <v>8</v>
      </c>
      <c r="CJ202" s="428">
        <v>0</v>
      </c>
      <c r="CK202" s="427">
        <v>13</v>
      </c>
      <c r="CL202" s="421">
        <v>70</v>
      </c>
      <c r="CM202" s="429">
        <v>-1</v>
      </c>
      <c r="CN202" s="428">
        <v>0</v>
      </c>
      <c r="CO202" s="427">
        <v>7</v>
      </c>
      <c r="CP202" s="421">
        <v>32</v>
      </c>
      <c r="CQ202" s="429">
        <v>0</v>
      </c>
      <c r="CR202" s="428">
        <v>-1</v>
      </c>
      <c r="DH202" s="433">
        <v>7</v>
      </c>
      <c r="DI202" s="434">
        <v>-0.58930391073226895</v>
      </c>
    </row>
    <row r="203" spans="1:154" ht="13" customHeight="1">
      <c r="A203" s="413" t="s">
        <v>188</v>
      </c>
      <c r="B203" s="413">
        <v>8949</v>
      </c>
      <c r="C203" s="413">
        <v>518934</v>
      </c>
      <c r="D203" s="413">
        <v>9874</v>
      </c>
      <c r="E203" s="413" t="s">
        <v>16</v>
      </c>
      <c r="F203" s="413" t="s">
        <v>16</v>
      </c>
      <c r="G203" s="414"/>
      <c r="H203" s="415" t="s">
        <v>2192</v>
      </c>
      <c r="I203" s="416" t="s">
        <v>494</v>
      </c>
      <c r="J203" s="417">
        <v>36</v>
      </c>
      <c r="K203" s="418">
        <v>4</v>
      </c>
      <c r="L203" s="418" t="s">
        <v>837</v>
      </c>
      <c r="T203" s="418" t="s">
        <v>4581</v>
      </c>
      <c r="U203" s="418" t="s">
        <v>4577</v>
      </c>
      <c r="V203" s="418" t="s">
        <v>4586</v>
      </c>
      <c r="Z203" s="421">
        <v>45</v>
      </c>
      <c r="AA203" s="421">
        <v>142</v>
      </c>
      <c r="AB203" s="421">
        <v>128</v>
      </c>
      <c r="AC203" s="421">
        <v>34</v>
      </c>
      <c r="AD203" s="421">
        <v>29</v>
      </c>
      <c r="AE203" s="421">
        <v>3</v>
      </c>
      <c r="AF203" s="421">
        <v>0</v>
      </c>
      <c r="AG203" s="421">
        <v>2</v>
      </c>
      <c r="AH203" s="421">
        <v>13</v>
      </c>
      <c r="AI203" s="421">
        <v>12</v>
      </c>
      <c r="AJ203" s="421">
        <v>0</v>
      </c>
      <c r="AK203" s="421">
        <v>0</v>
      </c>
      <c r="AL203" s="421">
        <v>14</v>
      </c>
      <c r="AM203" s="421">
        <v>0</v>
      </c>
      <c r="AN203" s="421">
        <v>35</v>
      </c>
      <c r="AO203" s="421">
        <v>0</v>
      </c>
      <c r="AP203" s="421">
        <v>0</v>
      </c>
      <c r="AQ203" s="421">
        <v>0</v>
      </c>
      <c r="AR203" s="421">
        <v>4</v>
      </c>
      <c r="AS203" s="466">
        <v>9.8591549000000001E-2</v>
      </c>
      <c r="AT203" s="466">
        <v>0.24647887299999999</v>
      </c>
      <c r="AU203" s="466">
        <v>0.16129031999999999</v>
      </c>
      <c r="AV203" s="466">
        <v>0.40860215</v>
      </c>
      <c r="AW203" s="466">
        <v>4.301075E-2</v>
      </c>
      <c r="AX203" s="466">
        <v>0.51612902999999999</v>
      </c>
      <c r="AY203" s="425">
        <v>107.9</v>
      </c>
      <c r="AZ203" s="466">
        <v>8.3487939999999997E-2</v>
      </c>
      <c r="BA203" s="466">
        <v>0.60215053699999999</v>
      </c>
      <c r="BB203" s="466">
        <v>1.120813134</v>
      </c>
      <c r="BC203" s="466">
        <v>0.19354838699999999</v>
      </c>
      <c r="BD203" s="424">
        <v>0.35164835100000003</v>
      </c>
      <c r="BE203" s="424">
        <v>0.265625</v>
      </c>
      <c r="BF203" s="424">
        <v>0.33802816899999999</v>
      </c>
      <c r="BG203" s="424">
        <v>0.3359375</v>
      </c>
      <c r="BH203" s="424">
        <v>0.67396566899999999</v>
      </c>
      <c r="BI203" s="424">
        <v>7.03125E-2</v>
      </c>
      <c r="BJ203" s="424">
        <v>0.30353156697582101</v>
      </c>
      <c r="BK203" s="425">
        <v>43.432308773624698</v>
      </c>
      <c r="BL203" s="425">
        <v>-1.0992515513113501</v>
      </c>
      <c r="BM203" s="425">
        <v>15.6792359671184</v>
      </c>
      <c r="BN203" s="425">
        <v>94.762654340903893</v>
      </c>
      <c r="BO203" s="425">
        <v>-0.79554683876458299</v>
      </c>
      <c r="BP203" s="425">
        <v>-1.53872749302536</v>
      </c>
      <c r="BQ203" s="425">
        <v>2.45594164008285</v>
      </c>
      <c r="BR203" s="425">
        <v>-2.4152113187498201</v>
      </c>
      <c r="BS203" s="426">
        <v>0.25127356541530599</v>
      </c>
      <c r="BT203" s="427"/>
      <c r="BU203" s="421"/>
      <c r="BV203" s="428"/>
      <c r="BW203" s="427"/>
      <c r="BX203" s="427"/>
      <c r="BY203" s="427"/>
      <c r="BZ203" s="427"/>
      <c r="CA203" s="421"/>
      <c r="CB203" s="428"/>
      <c r="CC203" s="427"/>
      <c r="CD203" s="421"/>
      <c r="CE203" s="429"/>
      <c r="CF203" s="428"/>
      <c r="CG203" s="427">
        <v>45</v>
      </c>
      <c r="CH203" s="421">
        <v>324</v>
      </c>
      <c r="CI203" s="429">
        <v>1</v>
      </c>
      <c r="CJ203" s="428">
        <v>-1</v>
      </c>
      <c r="CK203" s="427"/>
      <c r="CL203" s="421"/>
      <c r="CM203" s="429"/>
      <c r="CN203" s="428"/>
      <c r="CO203" s="427"/>
      <c r="CP203" s="421"/>
      <c r="CQ203" s="429"/>
      <c r="CR203" s="428"/>
      <c r="DH203" s="433">
        <v>1</v>
      </c>
      <c r="DI203" s="434">
        <v>-1.59589648246765E-2</v>
      </c>
    </row>
    <row r="204" spans="1:154" ht="13" customHeight="1">
      <c r="A204" s="413" t="s">
        <v>188</v>
      </c>
      <c r="B204" s="413">
        <v>10036</v>
      </c>
      <c r="C204" s="413">
        <v>606466</v>
      </c>
      <c r="D204" s="413">
        <v>13613</v>
      </c>
      <c r="E204" s="413" t="s">
        <v>45</v>
      </c>
      <c r="F204" s="413" t="s">
        <v>45</v>
      </c>
      <c r="G204" s="414"/>
      <c r="H204" s="415" t="s">
        <v>309</v>
      </c>
      <c r="I204" s="416" t="s">
        <v>916</v>
      </c>
      <c r="J204" s="417">
        <v>31</v>
      </c>
      <c r="K204" s="418">
        <v>4</v>
      </c>
      <c r="L204" s="418" t="s">
        <v>2543</v>
      </c>
      <c r="T204" s="418" t="s">
        <v>4584</v>
      </c>
      <c r="U204" s="418" t="s">
        <v>4584</v>
      </c>
      <c r="V204" s="418" t="s">
        <v>4586</v>
      </c>
      <c r="Z204" s="421">
        <v>126</v>
      </c>
      <c r="AA204" s="421">
        <v>556</v>
      </c>
      <c r="AB204" s="421">
        <v>480</v>
      </c>
      <c r="AC204" s="421">
        <v>136</v>
      </c>
      <c r="AD204" s="421">
        <v>80</v>
      </c>
      <c r="AE204" s="421">
        <v>28</v>
      </c>
      <c r="AF204" s="421">
        <v>0</v>
      </c>
      <c r="AG204" s="421">
        <v>28</v>
      </c>
      <c r="AH204" s="421">
        <v>87</v>
      </c>
      <c r="AI204" s="421">
        <v>72</v>
      </c>
      <c r="AJ204" s="421">
        <v>4</v>
      </c>
      <c r="AK204" s="421">
        <v>2</v>
      </c>
      <c r="AL204" s="421">
        <v>64</v>
      </c>
      <c r="AM204" s="421">
        <v>6</v>
      </c>
      <c r="AN204" s="421">
        <v>83</v>
      </c>
      <c r="AO204" s="421">
        <v>9</v>
      </c>
      <c r="AP204" s="421">
        <v>3</v>
      </c>
      <c r="AQ204" s="421">
        <v>0</v>
      </c>
      <c r="AR204" s="421">
        <v>12</v>
      </c>
      <c r="AS204" s="422">
        <v>0.11510791300000001</v>
      </c>
      <c r="AT204" s="422">
        <v>0.149280575</v>
      </c>
      <c r="AU204" s="422">
        <v>0.47499999999999998</v>
      </c>
      <c r="AV204" s="422">
        <v>0.19500000000000001</v>
      </c>
      <c r="AW204" s="422">
        <v>0.13500000000000001</v>
      </c>
      <c r="AX204" s="422">
        <v>0.47</v>
      </c>
      <c r="AY204" s="423">
        <v>119.6</v>
      </c>
      <c r="AZ204" s="422">
        <v>8.973747E-2</v>
      </c>
      <c r="BA204" s="422">
        <v>0.40350877099999999</v>
      </c>
      <c r="BB204" s="422">
        <v>0.71728007199999999</v>
      </c>
      <c r="BC204" s="422">
        <v>0.41854636499999998</v>
      </c>
      <c r="BD204" s="424">
        <v>0.29032258</v>
      </c>
      <c r="BE204" s="424">
        <v>0.28333333300000002</v>
      </c>
      <c r="BF204" s="424">
        <v>0.37589928</v>
      </c>
      <c r="BG204" s="424">
        <v>0.516666666</v>
      </c>
      <c r="BH204" s="424">
        <v>0.89256594600000005</v>
      </c>
      <c r="BI204" s="424">
        <v>0.233333333</v>
      </c>
      <c r="BJ204" s="424">
        <v>0.38054747874086498</v>
      </c>
      <c r="BK204" s="425">
        <v>150.29265679438299</v>
      </c>
      <c r="BL204" s="425">
        <v>30.462694024961198</v>
      </c>
      <c r="BM204" s="425">
        <v>96.158743745010099</v>
      </c>
      <c r="BN204" s="425">
        <v>145.271268400325</v>
      </c>
      <c r="BO204" s="425">
        <v>-0.696590189002531</v>
      </c>
      <c r="BP204" s="425">
        <v>-3.38016846124082</v>
      </c>
      <c r="BQ204" s="425">
        <v>44.929482844020903</v>
      </c>
      <c r="BR204" s="425">
        <v>26.454601955894098</v>
      </c>
      <c r="BS204" s="426">
        <v>4.5968483787351397</v>
      </c>
      <c r="BT204" s="427"/>
      <c r="BU204" s="421"/>
      <c r="BV204" s="428"/>
      <c r="BW204" s="427"/>
      <c r="BX204" s="427"/>
      <c r="BY204" s="427"/>
      <c r="BZ204" s="427"/>
      <c r="CA204" s="421"/>
      <c r="CB204" s="428"/>
      <c r="CC204" s="427"/>
      <c r="CD204" s="421"/>
      <c r="CE204" s="429"/>
      <c r="CF204" s="428"/>
      <c r="CG204" s="427">
        <v>104</v>
      </c>
      <c r="CH204" s="421">
        <v>878</v>
      </c>
      <c r="CI204" s="429">
        <v>1</v>
      </c>
      <c r="CJ204" s="428">
        <v>1</v>
      </c>
      <c r="CK204" s="427"/>
      <c r="CL204" s="421"/>
      <c r="CM204" s="429"/>
      <c r="CN204" s="428"/>
      <c r="CO204" s="427"/>
      <c r="CP204" s="421"/>
      <c r="CQ204" s="429"/>
      <c r="CR204" s="428"/>
      <c r="DH204" s="433">
        <v>1</v>
      </c>
      <c r="DI204" s="434">
        <v>-2.0615220069885198E-2</v>
      </c>
      <c r="EL204" s="422"/>
      <c r="EM204" s="422"/>
      <c r="EN204" s="422"/>
      <c r="EO204" s="422"/>
      <c r="EP204" s="422"/>
      <c r="EQ204" s="422"/>
    </row>
    <row r="205" spans="1:154" ht="13" customHeight="1">
      <c r="A205" s="413" t="s">
        <v>188</v>
      </c>
      <c r="B205" s="413">
        <v>12390</v>
      </c>
      <c r="C205" s="413">
        <v>680574</v>
      </c>
      <c r="D205" s="413">
        <v>29695</v>
      </c>
      <c r="E205" s="413" t="s">
        <v>188</v>
      </c>
      <c r="F205" s="413" t="s">
        <v>188</v>
      </c>
      <c r="G205" s="414"/>
      <c r="H205" s="411" t="s">
        <v>3566</v>
      </c>
      <c r="I205" s="411" t="s">
        <v>531</v>
      </c>
      <c r="J205" s="413">
        <v>25</v>
      </c>
      <c r="K205" s="418">
        <v>4</v>
      </c>
      <c r="L205" s="418" t="s">
        <v>837</v>
      </c>
      <c r="T205" s="418" t="s">
        <v>4577</v>
      </c>
      <c r="U205" s="418" t="s">
        <v>2543</v>
      </c>
      <c r="V205" s="418" t="s">
        <v>4585</v>
      </c>
      <c r="Z205" s="421">
        <v>147</v>
      </c>
      <c r="AA205" s="421">
        <v>577</v>
      </c>
      <c r="AB205" s="421">
        <v>510</v>
      </c>
      <c r="AC205" s="421">
        <v>112</v>
      </c>
      <c r="AD205" s="421">
        <v>79</v>
      </c>
      <c r="AE205" s="421">
        <v>18</v>
      </c>
      <c r="AF205" s="421">
        <v>0</v>
      </c>
      <c r="AG205" s="421">
        <v>15</v>
      </c>
      <c r="AH205" s="421">
        <v>73</v>
      </c>
      <c r="AI205" s="421">
        <v>50</v>
      </c>
      <c r="AJ205" s="421">
        <v>18</v>
      </c>
      <c r="AK205" s="421">
        <v>2</v>
      </c>
      <c r="AL205" s="421">
        <v>55</v>
      </c>
      <c r="AM205" s="421">
        <v>0</v>
      </c>
      <c r="AN205" s="421">
        <v>167</v>
      </c>
      <c r="AO205" s="421">
        <v>5</v>
      </c>
      <c r="AP205" s="421">
        <v>4</v>
      </c>
      <c r="AQ205" s="421">
        <v>3</v>
      </c>
      <c r="AR205" s="421">
        <v>8</v>
      </c>
      <c r="AS205" s="422">
        <v>9.5320622999999993E-2</v>
      </c>
      <c r="AT205" s="422">
        <v>0.28942807599999998</v>
      </c>
      <c r="AU205" s="422">
        <v>0.34571428999999998</v>
      </c>
      <c r="AV205" s="422">
        <v>0.28857143000000002</v>
      </c>
      <c r="AW205" s="422">
        <v>7.7142859999999994E-2</v>
      </c>
      <c r="AX205" s="422">
        <v>0.40571428999999998</v>
      </c>
      <c r="AY205" s="423">
        <v>109.9</v>
      </c>
      <c r="AZ205" s="422">
        <v>0.11195606</v>
      </c>
      <c r="BA205" s="422">
        <v>0.38662790600000002</v>
      </c>
      <c r="BB205" s="422">
        <v>0.66129975200000002</v>
      </c>
      <c r="BC205" s="422">
        <v>0.44186046499999998</v>
      </c>
      <c r="BD205" s="424">
        <v>0.29216867400000002</v>
      </c>
      <c r="BE205" s="424">
        <v>0.219607843</v>
      </c>
      <c r="BF205" s="424">
        <v>0.29965156700000001</v>
      </c>
      <c r="BG205" s="424">
        <v>0.343137254</v>
      </c>
      <c r="BH205" s="424">
        <v>0.64278882100000001</v>
      </c>
      <c r="BI205" s="424">
        <v>0.12352941100000001</v>
      </c>
      <c r="BJ205" s="424">
        <v>0.28649802459241602</v>
      </c>
      <c r="BK205" s="425">
        <v>79.5667002769611</v>
      </c>
      <c r="BL205" s="425">
        <v>-12.4464462103751</v>
      </c>
      <c r="BM205" s="425">
        <v>55.730929128596401</v>
      </c>
      <c r="BN205" s="425">
        <v>76.952717147317102</v>
      </c>
      <c r="BO205" s="425">
        <v>-1.7050782710372401</v>
      </c>
      <c r="BP205" s="425">
        <v>3.4206180265173298</v>
      </c>
      <c r="BQ205" s="425">
        <v>13.6522959414906</v>
      </c>
      <c r="BR205" s="425">
        <v>-12.3417255964559</v>
      </c>
      <c r="BS205" s="426">
        <v>1.3968007306588599</v>
      </c>
      <c r="BT205" s="427"/>
      <c r="BU205" s="421"/>
      <c r="BV205" s="428"/>
      <c r="BW205" s="427"/>
      <c r="BX205" s="427"/>
      <c r="BY205" s="427"/>
      <c r="BZ205" s="427"/>
      <c r="CA205" s="421"/>
      <c r="CB205" s="428"/>
      <c r="CC205" s="427"/>
      <c r="CD205" s="421"/>
      <c r="CE205" s="429"/>
      <c r="CF205" s="428"/>
      <c r="CG205" s="427">
        <v>138</v>
      </c>
      <c r="CH205" s="421">
        <v>1172.2</v>
      </c>
      <c r="CI205" s="429">
        <v>-6</v>
      </c>
      <c r="CJ205" s="428">
        <v>6</v>
      </c>
      <c r="CK205" s="427"/>
      <c r="CL205" s="421"/>
      <c r="CM205" s="429"/>
      <c r="CN205" s="428"/>
      <c r="CO205" s="427">
        <v>6</v>
      </c>
      <c r="CP205" s="421">
        <v>38</v>
      </c>
      <c r="CQ205" s="429">
        <v>-2</v>
      </c>
      <c r="CR205" s="428">
        <v>0</v>
      </c>
      <c r="DH205" s="433">
        <v>-8</v>
      </c>
      <c r="DI205" s="434">
        <v>6.79995453357696</v>
      </c>
      <c r="EL205" s="422"/>
      <c r="EM205" s="422"/>
      <c r="EN205" s="422"/>
      <c r="EO205" s="422"/>
      <c r="EP205" s="422"/>
      <c r="EQ205" s="422"/>
    </row>
    <row r="206" spans="1:154" ht="13" customHeight="1">
      <c r="A206" s="413" t="s">
        <v>188</v>
      </c>
      <c r="B206" s="413">
        <v>11817</v>
      </c>
      <c r="C206" s="413">
        <v>681082</v>
      </c>
      <c r="D206" s="413">
        <v>26294</v>
      </c>
      <c r="E206" s="413" t="s">
        <v>13</v>
      </c>
      <c r="F206" s="413" t="s">
        <v>13</v>
      </c>
      <c r="G206" s="414"/>
      <c r="H206" s="411" t="s">
        <v>3086</v>
      </c>
      <c r="I206" s="411" t="s">
        <v>3087</v>
      </c>
      <c r="J206" s="413">
        <v>27</v>
      </c>
      <c r="K206" s="418">
        <v>4</v>
      </c>
      <c r="L206" s="418" t="s">
        <v>46</v>
      </c>
      <c r="T206" s="418" t="s">
        <v>4582</v>
      </c>
      <c r="U206" s="418" t="s">
        <v>2543</v>
      </c>
      <c r="V206" s="418" t="s">
        <v>4585</v>
      </c>
      <c r="Z206" s="421">
        <v>147</v>
      </c>
      <c r="AA206" s="421">
        <v>560</v>
      </c>
      <c r="AB206" s="421">
        <v>499</v>
      </c>
      <c r="AC206" s="421">
        <v>128</v>
      </c>
      <c r="AD206" s="421">
        <v>90</v>
      </c>
      <c r="AE206" s="421">
        <v>22</v>
      </c>
      <c r="AF206" s="421">
        <v>3</v>
      </c>
      <c r="AG206" s="421">
        <v>13</v>
      </c>
      <c r="AH206" s="421">
        <v>66</v>
      </c>
      <c r="AI206" s="421">
        <v>66</v>
      </c>
      <c r="AJ206" s="421">
        <v>24</v>
      </c>
      <c r="AK206" s="421">
        <v>5</v>
      </c>
      <c r="AL206" s="421">
        <v>54</v>
      </c>
      <c r="AM206" s="421">
        <v>1</v>
      </c>
      <c r="AN206" s="421">
        <v>91</v>
      </c>
      <c r="AO206" s="421">
        <v>1</v>
      </c>
      <c r="AP206" s="421">
        <v>4</v>
      </c>
      <c r="AQ206" s="421">
        <v>2</v>
      </c>
      <c r="AR206" s="421">
        <v>4</v>
      </c>
      <c r="AS206" s="422">
        <v>9.6428571000000005E-2</v>
      </c>
      <c r="AT206" s="422">
        <v>0.16250000000000001</v>
      </c>
      <c r="AU206" s="422">
        <v>0.32608695999999998</v>
      </c>
      <c r="AV206" s="422">
        <v>0.28985506999999999</v>
      </c>
      <c r="AW206" s="422">
        <v>5.0724640000000001E-2</v>
      </c>
      <c r="AX206" s="422">
        <v>0.29468599000000001</v>
      </c>
      <c r="AY206" s="423">
        <v>110.7</v>
      </c>
      <c r="AZ206" s="422">
        <v>5.7108140000000002E-2</v>
      </c>
      <c r="BA206" s="422">
        <v>0.40097799499999998</v>
      </c>
      <c r="BB206" s="422">
        <v>0.74484784999999998</v>
      </c>
      <c r="BC206" s="422">
        <v>0.408312958</v>
      </c>
      <c r="BD206" s="424">
        <v>0.28822055099999999</v>
      </c>
      <c r="BE206" s="424">
        <v>0.25651302599999998</v>
      </c>
      <c r="BF206" s="424">
        <v>0.32795698899999998</v>
      </c>
      <c r="BG206" s="424">
        <v>0.390781563</v>
      </c>
      <c r="BH206" s="424">
        <v>0.71873855200000003</v>
      </c>
      <c r="BI206" s="424">
        <v>0.13426853699999999</v>
      </c>
      <c r="BJ206" s="424">
        <v>0.31520722894737002</v>
      </c>
      <c r="BK206" s="425">
        <v>86.483893621941206</v>
      </c>
      <c r="BL206" s="425">
        <v>0.97351215683160797</v>
      </c>
      <c r="BM206" s="425">
        <v>67.142195328103796</v>
      </c>
      <c r="BN206" s="425">
        <v>99.887627972866198</v>
      </c>
      <c r="BO206" s="425">
        <v>0.25457949101949301</v>
      </c>
      <c r="BP206" s="425">
        <v>3.8388624638319002</v>
      </c>
      <c r="BQ206" s="425">
        <v>30.3227259469801</v>
      </c>
      <c r="BR206" s="425">
        <v>3.7642740299576301</v>
      </c>
      <c r="BS206" s="426">
        <v>3.1023943474291502</v>
      </c>
      <c r="BT206" s="427"/>
      <c r="BU206" s="421"/>
      <c r="BV206" s="428"/>
      <c r="BW206" s="427"/>
      <c r="BX206" s="427"/>
      <c r="BY206" s="427"/>
      <c r="BZ206" s="427"/>
      <c r="CA206" s="421"/>
      <c r="CB206" s="428"/>
      <c r="CC206" s="427"/>
      <c r="CD206" s="421"/>
      <c r="CE206" s="429"/>
      <c r="CF206" s="428"/>
      <c r="CG206" s="427">
        <v>135</v>
      </c>
      <c r="CH206" s="421">
        <v>1093</v>
      </c>
      <c r="CI206" s="429">
        <v>0</v>
      </c>
      <c r="CJ206" s="428">
        <v>7</v>
      </c>
      <c r="CK206" s="427"/>
      <c r="CL206" s="421"/>
      <c r="CM206" s="429"/>
      <c r="CN206" s="428"/>
      <c r="CO206" s="427">
        <v>13</v>
      </c>
      <c r="CP206" s="421">
        <v>98</v>
      </c>
      <c r="CQ206" s="429">
        <v>0</v>
      </c>
      <c r="CR206" s="428">
        <v>1</v>
      </c>
      <c r="DH206" s="433">
        <v>0</v>
      </c>
      <c r="DI206" s="434">
        <v>7.9298946857452304</v>
      </c>
      <c r="EL206" s="422"/>
      <c r="EM206" s="422"/>
      <c r="EN206" s="422"/>
      <c r="EO206" s="422"/>
      <c r="EP206" s="422"/>
      <c r="EQ206" s="422"/>
    </row>
    <row r="207" spans="1:154" ht="13" customHeight="1">
      <c r="A207" s="413" t="s">
        <v>188</v>
      </c>
      <c r="B207" s="413">
        <v>9552</v>
      </c>
      <c r="C207" s="413">
        <v>605141</v>
      </c>
      <c r="D207" s="413">
        <v>13611</v>
      </c>
      <c r="E207" s="413" t="s">
        <v>15</v>
      </c>
      <c r="F207" s="413" t="s">
        <v>15</v>
      </c>
      <c r="G207" s="414"/>
      <c r="H207" s="415" t="s">
        <v>832</v>
      </c>
      <c r="I207" s="416" t="s">
        <v>833</v>
      </c>
      <c r="J207" s="417">
        <v>32</v>
      </c>
      <c r="K207" s="418">
        <v>6</v>
      </c>
      <c r="L207" s="418" t="s">
        <v>837</v>
      </c>
      <c r="T207" s="418" t="s">
        <v>2543</v>
      </c>
      <c r="U207" s="418" t="s">
        <v>2543</v>
      </c>
      <c r="V207" s="418" t="s">
        <v>4585</v>
      </c>
      <c r="Z207" s="421">
        <v>150</v>
      </c>
      <c r="AA207" s="421">
        <v>663</v>
      </c>
      <c r="AB207" s="421">
        <v>589</v>
      </c>
      <c r="AC207" s="421">
        <v>152</v>
      </c>
      <c r="AD207" s="421">
        <v>107</v>
      </c>
      <c r="AE207" s="421">
        <v>23</v>
      </c>
      <c r="AF207" s="421">
        <v>2</v>
      </c>
      <c r="AG207" s="421">
        <v>20</v>
      </c>
      <c r="AH207" s="421">
        <v>95</v>
      </c>
      <c r="AI207" s="421">
        <v>82</v>
      </c>
      <c r="AJ207" s="421">
        <v>8</v>
      </c>
      <c r="AK207" s="421">
        <v>2</v>
      </c>
      <c r="AL207" s="421">
        <v>61</v>
      </c>
      <c r="AM207" s="421">
        <v>2</v>
      </c>
      <c r="AN207" s="421">
        <v>68</v>
      </c>
      <c r="AO207" s="421">
        <v>3</v>
      </c>
      <c r="AP207" s="421">
        <v>10</v>
      </c>
      <c r="AQ207" s="421">
        <v>0</v>
      </c>
      <c r="AR207" s="421">
        <v>15</v>
      </c>
      <c r="AS207" s="422">
        <v>9.2006033000000001E-2</v>
      </c>
      <c r="AT207" s="422">
        <v>0.102564102</v>
      </c>
      <c r="AU207" s="422">
        <v>0.45574387999999999</v>
      </c>
      <c r="AV207" s="422">
        <v>0.20150659000000001</v>
      </c>
      <c r="AW207" s="422">
        <v>5.461394E-2</v>
      </c>
      <c r="AX207" s="422">
        <v>0.35781543999999998</v>
      </c>
      <c r="AY207" s="423">
        <v>108.4</v>
      </c>
      <c r="AZ207" s="422">
        <v>5.925325E-2</v>
      </c>
      <c r="BA207" s="422">
        <v>0.32768361499999998</v>
      </c>
      <c r="BB207" s="422">
        <v>0.59611398000000004</v>
      </c>
      <c r="BC207" s="422">
        <v>0.46139359600000002</v>
      </c>
      <c r="BD207" s="424">
        <v>0.25831702499999998</v>
      </c>
      <c r="BE207" s="424">
        <v>0.25806451600000002</v>
      </c>
      <c r="BF207" s="424">
        <v>0.32579185500000002</v>
      </c>
      <c r="BG207" s="424">
        <v>0.40577249500000001</v>
      </c>
      <c r="BH207" s="424">
        <v>0.73156434999999997</v>
      </c>
      <c r="BI207" s="424">
        <v>0.14770797899999999</v>
      </c>
      <c r="BJ207" s="424">
        <v>0.31784297144899898</v>
      </c>
      <c r="BK207" s="425">
        <v>95.140391251510593</v>
      </c>
      <c r="BL207" s="425">
        <v>2.5713847550346598</v>
      </c>
      <c r="BM207" s="425">
        <v>80.9103792953088</v>
      </c>
      <c r="BN207" s="425">
        <v>103.812602857681</v>
      </c>
      <c r="BO207" s="425">
        <v>-1.81926395008115</v>
      </c>
      <c r="BP207" s="425">
        <v>-0.31880517955869397</v>
      </c>
      <c r="BQ207" s="425">
        <v>33.333021753306198</v>
      </c>
      <c r="BR207" s="425">
        <v>2.6773226839273399</v>
      </c>
      <c r="BS207" s="426">
        <v>3.4103852816863598</v>
      </c>
      <c r="BT207" s="427"/>
      <c r="BU207" s="421"/>
      <c r="BV207" s="428"/>
      <c r="BW207" s="427"/>
      <c r="BX207" s="427"/>
      <c r="BY207" s="427"/>
      <c r="BZ207" s="427"/>
      <c r="CA207" s="421"/>
      <c r="CB207" s="428"/>
      <c r="CC207" s="427"/>
      <c r="CD207" s="421"/>
      <c r="CE207" s="429"/>
      <c r="CF207" s="428"/>
      <c r="CG207" s="427"/>
      <c r="CH207" s="421"/>
      <c r="CI207" s="429"/>
      <c r="CJ207" s="428"/>
      <c r="CK207" s="427"/>
      <c r="CL207" s="421"/>
      <c r="CM207" s="429"/>
      <c r="CN207" s="428"/>
      <c r="CO207" s="427">
        <v>148</v>
      </c>
      <c r="CP207" s="421">
        <v>1278</v>
      </c>
      <c r="CQ207" s="429">
        <v>17</v>
      </c>
      <c r="CR207" s="428">
        <v>5</v>
      </c>
      <c r="DC207" s="427">
        <v>1</v>
      </c>
      <c r="DD207" s="421">
        <v>1</v>
      </c>
      <c r="DE207" s="429">
        <v>0</v>
      </c>
      <c r="DF207" s="429">
        <v>0</v>
      </c>
      <c r="DG207" s="428">
        <v>0</v>
      </c>
      <c r="DH207" s="433">
        <v>17</v>
      </c>
      <c r="DI207" s="434">
        <v>8.6008179187774605</v>
      </c>
      <c r="EL207" s="422"/>
      <c r="EM207" s="422"/>
      <c r="EN207" s="422"/>
      <c r="EO207" s="422"/>
      <c r="EP207" s="422"/>
      <c r="EQ207" s="422"/>
    </row>
    <row r="208" spans="1:154" ht="13" customHeight="1">
      <c r="A208" s="413" t="s">
        <v>188</v>
      </c>
      <c r="B208" s="413">
        <v>12400</v>
      </c>
      <c r="C208" s="413">
        <v>682657</v>
      </c>
      <c r="D208" s="413">
        <v>26540</v>
      </c>
      <c r="E208" s="413" t="s">
        <v>213</v>
      </c>
      <c r="F208" s="413" t="s">
        <v>213</v>
      </c>
      <c r="G208" s="414"/>
      <c r="H208" s="411" t="s">
        <v>3456</v>
      </c>
      <c r="I208" s="411" t="s">
        <v>1856</v>
      </c>
      <c r="J208" s="413">
        <v>23</v>
      </c>
      <c r="K208" s="418">
        <v>8</v>
      </c>
      <c r="L208" s="418" t="s">
        <v>2543</v>
      </c>
      <c r="T208" s="418" t="s">
        <v>2543</v>
      </c>
      <c r="U208" s="418" t="s">
        <v>4577</v>
      </c>
      <c r="V208" s="418" t="s">
        <v>4585</v>
      </c>
      <c r="Z208" s="421">
        <v>139</v>
      </c>
      <c r="AA208" s="421">
        <v>484</v>
      </c>
      <c r="AB208" s="421">
        <v>446</v>
      </c>
      <c r="AC208" s="421">
        <v>100</v>
      </c>
      <c r="AD208" s="421">
        <v>64</v>
      </c>
      <c r="AE208" s="421">
        <v>23</v>
      </c>
      <c r="AF208" s="421">
        <v>2</v>
      </c>
      <c r="AG208" s="421">
        <v>11</v>
      </c>
      <c r="AH208" s="421">
        <v>56</v>
      </c>
      <c r="AI208" s="421">
        <v>45</v>
      </c>
      <c r="AJ208" s="421">
        <v>8</v>
      </c>
      <c r="AK208" s="421">
        <v>2</v>
      </c>
      <c r="AL208" s="421">
        <v>23</v>
      </c>
      <c r="AM208" s="421">
        <v>0</v>
      </c>
      <c r="AN208" s="421">
        <v>110</v>
      </c>
      <c r="AO208" s="421">
        <v>6</v>
      </c>
      <c r="AP208" s="421">
        <v>4</v>
      </c>
      <c r="AQ208" s="421">
        <v>5</v>
      </c>
      <c r="AR208" s="421">
        <v>8</v>
      </c>
      <c r="AS208" s="422">
        <v>4.7520660999999999E-2</v>
      </c>
      <c r="AT208" s="422">
        <v>0.22727272700000001</v>
      </c>
      <c r="AU208" s="422">
        <v>0.48985507</v>
      </c>
      <c r="AV208" s="422">
        <v>0.18260870000000001</v>
      </c>
      <c r="AW208" s="422">
        <v>3.4782609999999999E-2</v>
      </c>
      <c r="AX208" s="422">
        <v>0.29275361999999999</v>
      </c>
      <c r="AY208" s="423">
        <v>107.4</v>
      </c>
      <c r="AZ208" s="422">
        <v>0.10611110999999999</v>
      </c>
      <c r="BA208" s="422">
        <v>0.364985163</v>
      </c>
      <c r="BB208" s="422">
        <v>0.62385921600000005</v>
      </c>
      <c r="BC208" s="422">
        <v>0.43620177999999998</v>
      </c>
      <c r="BD208" s="424">
        <v>0.27051671700000002</v>
      </c>
      <c r="BE208" s="424">
        <v>0.22421524600000001</v>
      </c>
      <c r="BF208" s="424">
        <v>0.26931106399999999</v>
      </c>
      <c r="BG208" s="424">
        <v>0.35874439400000002</v>
      </c>
      <c r="BH208" s="424">
        <v>0.62805545799999996</v>
      </c>
      <c r="BI208" s="424">
        <v>0.13452914799999999</v>
      </c>
      <c r="BJ208" s="424">
        <v>0.27366757616867299</v>
      </c>
      <c r="BK208" s="425">
        <v>83.099185706505395</v>
      </c>
      <c r="BL208" s="425">
        <v>-15.4822756682654</v>
      </c>
      <c r="BM208" s="425">
        <v>41.706371929762703</v>
      </c>
      <c r="BN208" s="425">
        <v>74.245251228360502</v>
      </c>
      <c r="BO208" s="425">
        <v>0.26612834583134998</v>
      </c>
      <c r="BP208" s="425">
        <v>2.1681748712435298</v>
      </c>
      <c r="BQ208" s="425">
        <v>-1.46441776371946</v>
      </c>
      <c r="BR208" s="425">
        <v>-12.5226778040771</v>
      </c>
      <c r="BS208" s="426">
        <v>-0.14982826413370501</v>
      </c>
      <c r="BT208" s="427"/>
      <c r="BU208" s="421"/>
      <c r="BV208" s="428"/>
      <c r="BW208" s="427"/>
      <c r="BX208" s="427"/>
      <c r="BY208" s="427"/>
      <c r="BZ208" s="427"/>
      <c r="CA208" s="421"/>
      <c r="CB208" s="428"/>
      <c r="CC208" s="427"/>
      <c r="CD208" s="421"/>
      <c r="CE208" s="429"/>
      <c r="CF208" s="428"/>
      <c r="CG208" s="427">
        <v>37</v>
      </c>
      <c r="CH208" s="421">
        <v>230.2</v>
      </c>
      <c r="CI208" s="429">
        <v>-1</v>
      </c>
      <c r="CJ208" s="428">
        <v>1</v>
      </c>
      <c r="CK208" s="427"/>
      <c r="CL208" s="421"/>
      <c r="CM208" s="429"/>
      <c r="CN208" s="428"/>
      <c r="CO208" s="427"/>
      <c r="CP208" s="421"/>
      <c r="CQ208" s="429"/>
      <c r="CR208" s="428"/>
      <c r="CS208" s="427">
        <v>1</v>
      </c>
      <c r="CT208" s="421">
        <v>2</v>
      </c>
      <c r="CU208" s="429">
        <v>0</v>
      </c>
      <c r="CV208" s="429">
        <v>0</v>
      </c>
      <c r="CX208" s="427">
        <v>114</v>
      </c>
      <c r="CY208" s="421">
        <v>813</v>
      </c>
      <c r="CZ208" s="429">
        <v>-8</v>
      </c>
      <c r="DA208" s="429">
        <v>-4</v>
      </c>
      <c r="DB208" s="428">
        <v>1</v>
      </c>
      <c r="DC208" s="427">
        <v>3</v>
      </c>
      <c r="DD208" s="421">
        <v>12</v>
      </c>
      <c r="DE208" s="429">
        <v>-1</v>
      </c>
      <c r="DF208" s="429">
        <v>-1</v>
      </c>
      <c r="DG208" s="428">
        <v>0</v>
      </c>
      <c r="DH208" s="433">
        <v>-10</v>
      </c>
      <c r="DI208" s="434">
        <v>-5.59922003746032</v>
      </c>
      <c r="EL208" s="422"/>
      <c r="EM208" s="422"/>
      <c r="EN208" s="422"/>
      <c r="EO208" s="422"/>
      <c r="EP208" s="422"/>
      <c r="EQ208" s="422"/>
    </row>
    <row r="209" spans="1:162" ht="13" customHeight="1">
      <c r="A209" s="413" t="s">
        <v>188</v>
      </c>
      <c r="B209" s="413">
        <v>11384</v>
      </c>
      <c r="C209" s="413">
        <v>677594</v>
      </c>
      <c r="D209" s="413">
        <v>23697</v>
      </c>
      <c r="E209" s="413" t="s">
        <v>598</v>
      </c>
      <c r="F209" s="413" t="s">
        <v>598</v>
      </c>
      <c r="G209" s="414"/>
      <c r="H209" s="411" t="s">
        <v>3447</v>
      </c>
      <c r="I209" s="411" t="s">
        <v>128</v>
      </c>
      <c r="J209" s="413">
        <v>24</v>
      </c>
      <c r="K209" s="418">
        <v>8</v>
      </c>
      <c r="L209" s="418" t="s">
        <v>837</v>
      </c>
      <c r="T209" s="418" t="s">
        <v>4584</v>
      </c>
      <c r="U209" s="418" t="s">
        <v>2543</v>
      </c>
      <c r="V209" s="418" t="s">
        <v>4585</v>
      </c>
      <c r="Z209" s="421">
        <v>160</v>
      </c>
      <c r="AA209" s="421">
        <v>710</v>
      </c>
      <c r="AB209" s="421">
        <v>652</v>
      </c>
      <c r="AC209" s="421">
        <v>174</v>
      </c>
      <c r="AD209" s="421">
        <v>107</v>
      </c>
      <c r="AE209" s="421">
        <v>31</v>
      </c>
      <c r="AF209" s="421">
        <v>4</v>
      </c>
      <c r="AG209" s="421">
        <v>32</v>
      </c>
      <c r="AH209" s="421">
        <v>106</v>
      </c>
      <c r="AI209" s="421">
        <v>95</v>
      </c>
      <c r="AJ209" s="421">
        <v>30</v>
      </c>
      <c r="AK209" s="421">
        <v>6</v>
      </c>
      <c r="AL209" s="421">
        <v>44</v>
      </c>
      <c r="AM209" s="421">
        <v>5</v>
      </c>
      <c r="AN209" s="421">
        <v>152</v>
      </c>
      <c r="AO209" s="421">
        <v>12</v>
      </c>
      <c r="AP209" s="421">
        <v>2</v>
      </c>
      <c r="AQ209" s="421">
        <v>0</v>
      </c>
      <c r="AR209" s="421">
        <v>15</v>
      </c>
      <c r="AS209" s="422">
        <v>6.1971829999999999E-2</v>
      </c>
      <c r="AT209" s="422">
        <v>0.21408450700000001</v>
      </c>
      <c r="AU209" s="422">
        <v>0.37051793</v>
      </c>
      <c r="AV209" s="422">
        <v>0.24103585999999999</v>
      </c>
      <c r="AW209" s="422">
        <v>9.7609559999999998E-2</v>
      </c>
      <c r="AX209" s="422">
        <v>0.48007968000000001</v>
      </c>
      <c r="AY209" s="423">
        <v>115.8</v>
      </c>
      <c r="AZ209" s="422">
        <v>0.14754097999999999</v>
      </c>
      <c r="BA209" s="422">
        <v>0.47211155300000002</v>
      </c>
      <c r="BB209" s="422">
        <v>0.79668212599999999</v>
      </c>
      <c r="BC209" s="422">
        <v>0.34462151299999999</v>
      </c>
      <c r="BD209" s="424">
        <v>0.30212765899999999</v>
      </c>
      <c r="BE209" s="424">
        <v>0.26687116500000002</v>
      </c>
      <c r="BF209" s="424">
        <v>0.32394366099999999</v>
      </c>
      <c r="BG209" s="424">
        <v>0.47392637999999998</v>
      </c>
      <c r="BH209" s="424">
        <v>0.79787004100000003</v>
      </c>
      <c r="BI209" s="424">
        <v>0.20705521499999999</v>
      </c>
      <c r="BJ209" s="424">
        <v>0.34098954995473202</v>
      </c>
      <c r="BK209" s="425">
        <v>127.89882355298499</v>
      </c>
      <c r="BL209" s="425">
        <v>16.096706941269801</v>
      </c>
      <c r="BM209" s="425">
        <v>99.989144533418497</v>
      </c>
      <c r="BN209" s="425">
        <v>125.97160394642</v>
      </c>
      <c r="BO209" s="425">
        <v>-1.91672451428895</v>
      </c>
      <c r="BP209" s="425">
        <v>3.8784116562455799</v>
      </c>
      <c r="BQ209" s="425">
        <v>55.928136431158002</v>
      </c>
      <c r="BR209" s="425">
        <v>25.610499118932001</v>
      </c>
      <c r="BS209" s="426">
        <v>5.7221482867226001</v>
      </c>
      <c r="BT209" s="427"/>
      <c r="BU209" s="421"/>
      <c r="BV209" s="428"/>
      <c r="BW209" s="427"/>
      <c r="BX209" s="427"/>
      <c r="BY209" s="427"/>
      <c r="BZ209" s="427"/>
      <c r="CA209" s="421"/>
      <c r="CB209" s="428"/>
      <c r="CC209" s="427"/>
      <c r="CD209" s="421"/>
      <c r="CE209" s="429"/>
      <c r="CF209" s="428"/>
      <c r="CG209" s="427"/>
      <c r="CH209" s="421"/>
      <c r="CI209" s="429"/>
      <c r="CJ209" s="428"/>
      <c r="CK209" s="427"/>
      <c r="CL209" s="421"/>
      <c r="CM209" s="429"/>
      <c r="CN209" s="428"/>
      <c r="CO209" s="427"/>
      <c r="CP209" s="421"/>
      <c r="CQ209" s="429"/>
      <c r="CR209" s="428"/>
      <c r="CX209" s="427">
        <v>159</v>
      </c>
      <c r="CY209" s="421">
        <v>1406.1</v>
      </c>
      <c r="CZ209" s="429">
        <v>9</v>
      </c>
      <c r="DA209" s="429">
        <v>10</v>
      </c>
      <c r="DB209" s="428">
        <v>0</v>
      </c>
      <c r="DH209" s="433">
        <v>9</v>
      </c>
      <c r="DI209" s="434">
        <v>5.8820776939392001</v>
      </c>
      <c r="EL209" s="422"/>
      <c r="EM209" s="422"/>
      <c r="EN209" s="422"/>
      <c r="EO209" s="422"/>
      <c r="EP209" s="422"/>
      <c r="EQ209" s="422"/>
    </row>
    <row r="210" spans="1:162" ht="13" customHeight="1">
      <c r="A210" s="413" t="s">
        <v>188</v>
      </c>
      <c r="B210" s="413">
        <v>10480</v>
      </c>
      <c r="C210" s="413">
        <v>663656</v>
      </c>
      <c r="D210" s="413">
        <v>18345</v>
      </c>
      <c r="E210" s="413" t="s">
        <v>129</v>
      </c>
      <c r="F210" s="413" t="s">
        <v>129</v>
      </c>
      <c r="G210" s="414"/>
      <c r="H210" s="415" t="s">
        <v>578</v>
      </c>
      <c r="I210" s="416" t="s">
        <v>547</v>
      </c>
      <c r="J210" s="417">
        <v>28</v>
      </c>
      <c r="K210" s="418">
        <v>9</v>
      </c>
      <c r="L210" s="418" t="s">
        <v>46</v>
      </c>
      <c r="T210" s="418" t="s">
        <v>2543</v>
      </c>
      <c r="U210" s="418" t="s">
        <v>2543</v>
      </c>
      <c r="V210" s="418" t="s">
        <v>4585</v>
      </c>
      <c r="Z210" s="421">
        <v>136</v>
      </c>
      <c r="AA210" s="421">
        <v>597</v>
      </c>
      <c r="AB210" s="421">
        <v>500</v>
      </c>
      <c r="AC210" s="421">
        <v>133</v>
      </c>
      <c r="AD210" s="421">
        <v>82</v>
      </c>
      <c r="AE210" s="421">
        <v>25</v>
      </c>
      <c r="AF210" s="421">
        <v>4</v>
      </c>
      <c r="AG210" s="421">
        <v>22</v>
      </c>
      <c r="AH210" s="421">
        <v>91</v>
      </c>
      <c r="AI210" s="421">
        <v>73</v>
      </c>
      <c r="AJ210" s="421">
        <v>25</v>
      </c>
      <c r="AK210" s="421">
        <v>3</v>
      </c>
      <c r="AL210" s="421">
        <v>87</v>
      </c>
      <c r="AM210" s="421">
        <v>7</v>
      </c>
      <c r="AN210" s="421">
        <v>88</v>
      </c>
      <c r="AO210" s="421">
        <v>4</v>
      </c>
      <c r="AP210" s="421">
        <v>3</v>
      </c>
      <c r="AQ210" s="421">
        <v>1</v>
      </c>
      <c r="AR210" s="421">
        <v>8</v>
      </c>
      <c r="AS210" s="422">
        <v>0.14572864299999999</v>
      </c>
      <c r="AT210" s="422">
        <v>0.14740368500000001</v>
      </c>
      <c r="AU210" s="422">
        <v>0.46634615000000001</v>
      </c>
      <c r="AV210" s="422">
        <v>0.19711538000000001</v>
      </c>
      <c r="AW210" s="422">
        <v>0.1076555</v>
      </c>
      <c r="AX210" s="422">
        <v>0.40191388</v>
      </c>
      <c r="AY210" s="423">
        <v>108.7</v>
      </c>
      <c r="AZ210" s="422">
        <v>8.0484639999999996E-2</v>
      </c>
      <c r="BA210" s="422">
        <v>0.33975903600000001</v>
      </c>
      <c r="BB210" s="422">
        <v>0.59903343200000003</v>
      </c>
      <c r="BC210" s="422">
        <v>0.44819277099999999</v>
      </c>
      <c r="BD210" s="424">
        <v>0.28244274800000002</v>
      </c>
      <c r="BE210" s="424">
        <v>0.26600000000000001</v>
      </c>
      <c r="BF210" s="424">
        <v>0.37710437699999999</v>
      </c>
      <c r="BG210" s="424">
        <v>0.46400000000000002</v>
      </c>
      <c r="BH210" s="424">
        <v>0.84110437699999996</v>
      </c>
      <c r="BI210" s="424">
        <v>0.19800000000000001</v>
      </c>
      <c r="BJ210" s="424">
        <v>0.3629051351466</v>
      </c>
      <c r="BK210" s="425">
        <v>127.534054661997</v>
      </c>
      <c r="BL210" s="425">
        <v>24.157586196050399</v>
      </c>
      <c r="BM210" s="425">
        <v>94.698128791138899</v>
      </c>
      <c r="BN210" s="425">
        <v>135.96275234286699</v>
      </c>
      <c r="BO210" s="425">
        <v>0.17129040230248899</v>
      </c>
      <c r="BP210" s="425">
        <v>3.7848561387509099</v>
      </c>
      <c r="BQ210" s="425">
        <v>44.088554899985297</v>
      </c>
      <c r="BR210" s="425">
        <v>29.2327883612219</v>
      </c>
      <c r="BS210" s="426">
        <v>4.5108109260096603</v>
      </c>
      <c r="BT210" s="427"/>
      <c r="BU210" s="421"/>
      <c r="BV210" s="428"/>
      <c r="BW210" s="427"/>
      <c r="BX210" s="427"/>
      <c r="BY210" s="427"/>
      <c r="BZ210" s="427"/>
      <c r="CA210" s="421"/>
      <c r="CB210" s="428"/>
      <c r="CC210" s="427"/>
      <c r="CD210" s="421"/>
      <c r="CE210" s="429"/>
      <c r="CF210" s="428"/>
      <c r="CG210" s="427"/>
      <c r="CH210" s="421"/>
      <c r="CI210" s="429"/>
      <c r="CJ210" s="428"/>
      <c r="CK210" s="427"/>
      <c r="CL210" s="421"/>
      <c r="CM210" s="429"/>
      <c r="CN210" s="428"/>
      <c r="CO210" s="427"/>
      <c r="CP210" s="421"/>
      <c r="CQ210" s="429"/>
      <c r="CR210" s="428"/>
      <c r="DC210" s="427">
        <v>115</v>
      </c>
      <c r="DD210" s="421">
        <v>1001.2</v>
      </c>
      <c r="DE210" s="429">
        <v>-1</v>
      </c>
      <c r="DF210" s="429">
        <v>-2</v>
      </c>
      <c r="DG210" s="428">
        <v>-2</v>
      </c>
      <c r="DH210" s="433">
        <v>-1</v>
      </c>
      <c r="DI210" s="434">
        <v>-5.0036060810089102</v>
      </c>
      <c r="EL210" s="422"/>
      <c r="EM210" s="422"/>
      <c r="EN210" s="422"/>
      <c r="EO210" s="422"/>
      <c r="EP210" s="422"/>
      <c r="EQ210" s="422"/>
    </row>
    <row r="211" spans="1:162" ht="13" customHeight="1">
      <c r="A211" s="413" t="s">
        <v>188</v>
      </c>
      <c r="B211" s="413">
        <v>10119</v>
      </c>
      <c r="C211" s="413">
        <v>573262</v>
      </c>
      <c r="D211" s="413">
        <v>14854</v>
      </c>
      <c r="E211" s="413" t="s">
        <v>3323</v>
      </c>
      <c r="F211" s="413" t="s">
        <v>3323</v>
      </c>
      <c r="G211" s="414"/>
      <c r="H211" s="415" t="s">
        <v>1272</v>
      </c>
      <c r="I211" s="416" t="s">
        <v>546</v>
      </c>
      <c r="J211" s="417">
        <v>34</v>
      </c>
      <c r="K211" s="418">
        <v>9</v>
      </c>
      <c r="L211" s="418" t="s">
        <v>46</v>
      </c>
      <c r="T211" s="418" t="s">
        <v>4577</v>
      </c>
      <c r="U211" s="418" t="s">
        <v>2543</v>
      </c>
      <c r="V211" s="418" t="s">
        <v>4585</v>
      </c>
      <c r="Z211" s="421">
        <v>147</v>
      </c>
      <c r="AA211" s="421">
        <v>558</v>
      </c>
      <c r="AB211" s="421">
        <v>477</v>
      </c>
      <c r="AC211" s="421">
        <v>111</v>
      </c>
      <c r="AD211" s="421">
        <v>65</v>
      </c>
      <c r="AE211" s="421">
        <v>28</v>
      </c>
      <c r="AF211" s="421">
        <v>1</v>
      </c>
      <c r="AG211" s="421">
        <v>17</v>
      </c>
      <c r="AH211" s="421">
        <v>68</v>
      </c>
      <c r="AI211" s="421">
        <v>46</v>
      </c>
      <c r="AJ211" s="421">
        <v>7</v>
      </c>
      <c r="AK211" s="421">
        <v>2</v>
      </c>
      <c r="AL211" s="421">
        <v>72</v>
      </c>
      <c r="AM211" s="421">
        <v>4</v>
      </c>
      <c r="AN211" s="421">
        <v>108</v>
      </c>
      <c r="AO211" s="421">
        <v>2</v>
      </c>
      <c r="AP211" s="421">
        <v>5</v>
      </c>
      <c r="AQ211" s="421">
        <v>2</v>
      </c>
      <c r="AR211" s="421">
        <v>7</v>
      </c>
      <c r="AS211" s="422">
        <v>0.12903225800000001</v>
      </c>
      <c r="AT211" s="422">
        <v>0.19354838699999999</v>
      </c>
      <c r="AU211" s="422">
        <v>0.42819149000000001</v>
      </c>
      <c r="AV211" s="422">
        <v>0.25265957</v>
      </c>
      <c r="AW211" s="422">
        <v>8.5106379999999995E-2</v>
      </c>
      <c r="AX211" s="422">
        <v>0.42553191000000001</v>
      </c>
      <c r="AY211" s="423">
        <v>109.3</v>
      </c>
      <c r="AZ211" s="422">
        <v>7.1149669999999998E-2</v>
      </c>
      <c r="BA211" s="422">
        <v>0.31335149800000001</v>
      </c>
      <c r="BB211" s="422">
        <v>0.55555332599999996</v>
      </c>
      <c r="BC211" s="422">
        <v>0.485013623</v>
      </c>
      <c r="BD211" s="424">
        <v>0.26330532200000001</v>
      </c>
      <c r="BE211" s="424">
        <v>0.232704402</v>
      </c>
      <c r="BF211" s="424">
        <v>0.33273381200000002</v>
      </c>
      <c r="BG211" s="424">
        <v>0.40251572299999999</v>
      </c>
      <c r="BH211" s="424">
        <v>0.73524953500000001</v>
      </c>
      <c r="BI211" s="424">
        <v>0.16981132099999999</v>
      </c>
      <c r="BJ211" s="424">
        <v>0.32082807650600598</v>
      </c>
      <c r="BK211" s="425">
        <v>107.107583114316</v>
      </c>
      <c r="BL211" s="425">
        <v>3.4293274755838801</v>
      </c>
      <c r="BM211" s="425">
        <v>69.361693921244395</v>
      </c>
      <c r="BN211" s="425">
        <v>105.919580602332</v>
      </c>
      <c r="BO211" s="425">
        <v>-0.69084064238334597</v>
      </c>
      <c r="BP211" s="425">
        <v>1.7864329172298301</v>
      </c>
      <c r="BQ211" s="425">
        <v>22.9516431127924</v>
      </c>
      <c r="BR211" s="425">
        <v>5.6679398396301499</v>
      </c>
      <c r="BS211" s="426">
        <v>2.3482403258150901</v>
      </c>
      <c r="BT211" s="427"/>
      <c r="BU211" s="421"/>
      <c r="BV211" s="428"/>
      <c r="BW211" s="427"/>
      <c r="BX211" s="427"/>
      <c r="BY211" s="427"/>
      <c r="BZ211" s="427"/>
      <c r="CA211" s="421"/>
      <c r="CB211" s="428"/>
      <c r="CC211" s="427"/>
      <c r="CD211" s="421"/>
      <c r="CE211" s="429"/>
      <c r="CF211" s="428"/>
      <c r="CG211" s="427"/>
      <c r="CH211" s="421"/>
      <c r="CI211" s="429"/>
      <c r="CJ211" s="428"/>
      <c r="CK211" s="427"/>
      <c r="CL211" s="421"/>
      <c r="CM211" s="429"/>
      <c r="CN211" s="428"/>
      <c r="CO211" s="427"/>
      <c r="CP211" s="421"/>
      <c r="CQ211" s="429"/>
      <c r="CR211" s="428"/>
      <c r="CS211" s="427">
        <v>7</v>
      </c>
      <c r="CT211" s="421">
        <v>46</v>
      </c>
      <c r="CU211" s="429">
        <v>-2</v>
      </c>
      <c r="CV211" s="429">
        <v>-1</v>
      </c>
      <c r="CW211" s="428">
        <v>0</v>
      </c>
      <c r="CX211" s="427">
        <v>10</v>
      </c>
      <c r="CY211" s="421">
        <v>41</v>
      </c>
      <c r="CZ211" s="429">
        <v>0</v>
      </c>
      <c r="DA211" s="429">
        <v>0</v>
      </c>
      <c r="DB211" s="428">
        <v>-1</v>
      </c>
      <c r="DC211" s="427">
        <v>133</v>
      </c>
      <c r="DD211" s="421">
        <v>1013.2</v>
      </c>
      <c r="DE211" s="429">
        <v>7</v>
      </c>
      <c r="DF211" s="429">
        <v>-2</v>
      </c>
      <c r="DG211" s="428">
        <v>0</v>
      </c>
      <c r="DH211" s="433">
        <v>5</v>
      </c>
      <c r="DI211" s="434">
        <v>-1.49240946769714</v>
      </c>
      <c r="EL211" s="422"/>
      <c r="EM211" s="422"/>
      <c r="EN211" s="422"/>
      <c r="EO211" s="422"/>
      <c r="EP211" s="422"/>
      <c r="EQ211" s="422"/>
    </row>
    <row r="212" spans="1:162" ht="13" customHeight="1">
      <c r="A212" s="413" t="s">
        <v>188</v>
      </c>
      <c r="G212" s="414"/>
      <c r="H212" s="411" t="s">
        <v>4763</v>
      </c>
      <c r="Z212" s="421"/>
      <c r="BT212" s="427"/>
      <c r="BU212" s="421"/>
      <c r="BV212" s="428"/>
      <c r="BW212" s="427"/>
      <c r="BX212" s="427"/>
      <c r="BY212" s="427"/>
      <c r="BZ212" s="427"/>
      <c r="CA212" s="421"/>
      <c r="CB212" s="428"/>
      <c r="CC212" s="427"/>
      <c r="CD212" s="421"/>
      <c r="CE212" s="429"/>
      <c r="CF212" s="428"/>
      <c r="CG212" s="427"/>
      <c r="CH212" s="421"/>
      <c r="CI212" s="429"/>
      <c r="CJ212" s="428"/>
      <c r="CK212" s="427"/>
      <c r="CL212" s="421"/>
      <c r="CM212" s="429"/>
      <c r="CN212" s="428"/>
      <c r="CO212" s="427"/>
      <c r="CP212" s="421"/>
      <c r="CQ212" s="429"/>
      <c r="CR212" s="428"/>
      <c r="DH212" s="433"/>
      <c r="DI212" s="434"/>
    </row>
    <row r="213" spans="1:162" ht="13" customHeight="1">
      <c r="A213" s="413" t="s">
        <v>188</v>
      </c>
      <c r="G213" s="414"/>
      <c r="H213" s="411" t="s">
        <v>4725</v>
      </c>
      <c r="Z213" s="421"/>
      <c r="BT213" s="427"/>
      <c r="BU213" s="421"/>
      <c r="BV213" s="428"/>
      <c r="BW213" s="427"/>
      <c r="BX213" s="427"/>
      <c r="BY213" s="427"/>
      <c r="BZ213" s="427"/>
      <c r="CA213" s="421"/>
      <c r="CB213" s="428"/>
      <c r="CC213" s="427"/>
      <c r="CD213" s="421"/>
      <c r="CE213" s="429"/>
      <c r="CF213" s="428"/>
      <c r="CG213" s="427"/>
      <c r="CH213" s="421"/>
      <c r="CI213" s="429"/>
      <c r="CJ213" s="428"/>
      <c r="CK213" s="427"/>
      <c r="CL213" s="421"/>
      <c r="CM213" s="429"/>
      <c r="CN213" s="428"/>
      <c r="CO213" s="427"/>
      <c r="CP213" s="421"/>
      <c r="CQ213" s="429"/>
      <c r="CR213" s="428"/>
      <c r="DH213" s="433"/>
      <c r="DI213" s="434"/>
    </row>
    <row r="214" spans="1:162" ht="13" customHeight="1">
      <c r="A214" s="413" t="s">
        <v>4657</v>
      </c>
      <c r="B214" s="413">
        <v>12699</v>
      </c>
      <c r="C214" s="413">
        <v>682847</v>
      </c>
      <c r="D214" s="413">
        <v>27646</v>
      </c>
      <c r="E214" s="413" t="s">
        <v>213</v>
      </c>
      <c r="F214" s="413" t="s">
        <v>213</v>
      </c>
      <c r="G214" s="414"/>
      <c r="H214" s="411" t="s">
        <v>2853</v>
      </c>
      <c r="I214" s="411" t="s">
        <v>4390</v>
      </c>
      <c r="J214" s="413">
        <v>26</v>
      </c>
      <c r="K214" s="418">
        <v>1</v>
      </c>
      <c r="M214" s="419" t="s">
        <v>837</v>
      </c>
      <c r="N214" s="420">
        <v>25</v>
      </c>
      <c r="P214" s="418" t="s">
        <v>2543</v>
      </c>
      <c r="Z214" s="421"/>
      <c r="AS214" s="422"/>
      <c r="AT214" s="422"/>
      <c r="AU214" s="422"/>
      <c r="AV214" s="422"/>
      <c r="AW214" s="422"/>
      <c r="AX214" s="422"/>
      <c r="AY214" s="423"/>
      <c r="AZ214" s="422"/>
      <c r="BA214" s="422"/>
      <c r="BB214" s="422"/>
      <c r="BC214" s="422"/>
      <c r="BT214" s="427">
        <v>16</v>
      </c>
      <c r="BU214" s="421">
        <v>88.2</v>
      </c>
      <c r="BV214" s="428">
        <v>0</v>
      </c>
      <c r="BW214" s="427"/>
      <c r="BX214" s="427"/>
      <c r="BY214" s="427"/>
      <c r="BZ214" s="427"/>
      <c r="CA214" s="421"/>
      <c r="CB214" s="428"/>
      <c r="CC214" s="427"/>
      <c r="CD214" s="421"/>
      <c r="CE214" s="429"/>
      <c r="CF214" s="428"/>
      <c r="CG214" s="427"/>
      <c r="CH214" s="421"/>
      <c r="CI214" s="429"/>
      <c r="CJ214" s="428"/>
      <c r="CK214" s="427"/>
      <c r="CL214" s="421"/>
      <c r="CM214" s="429"/>
      <c r="CN214" s="428"/>
      <c r="CO214" s="427"/>
      <c r="CP214" s="421"/>
      <c r="CQ214" s="429"/>
      <c r="CR214" s="428"/>
      <c r="DH214" s="433">
        <v>0</v>
      </c>
      <c r="DI214" s="434"/>
      <c r="DJ214" s="421">
        <v>16</v>
      </c>
      <c r="DK214" s="421">
        <v>16</v>
      </c>
      <c r="DL214" s="421">
        <v>0</v>
      </c>
      <c r="DM214" s="421">
        <v>4</v>
      </c>
      <c r="DN214" s="421">
        <v>9</v>
      </c>
      <c r="DO214" s="421">
        <v>0</v>
      </c>
      <c r="DP214" s="421">
        <v>88.2</v>
      </c>
      <c r="DQ214" s="421">
        <v>88.199996948242102</v>
      </c>
      <c r="DS214" s="421">
        <v>382</v>
      </c>
      <c r="DT214" s="421">
        <v>80</v>
      </c>
      <c r="DU214" s="421">
        <v>44</v>
      </c>
      <c r="DV214" s="421">
        <v>43</v>
      </c>
      <c r="DW214" s="421">
        <v>12</v>
      </c>
      <c r="DX214" s="421">
        <v>42</v>
      </c>
      <c r="DY214" s="421">
        <v>0</v>
      </c>
      <c r="DZ214" s="421">
        <v>1</v>
      </c>
      <c r="EA214" s="421">
        <v>0</v>
      </c>
      <c r="EB214" s="421">
        <v>0</v>
      </c>
      <c r="EC214" s="421">
        <v>96</v>
      </c>
      <c r="ED214" s="425">
        <v>9.7443611817427591</v>
      </c>
      <c r="EE214" s="425">
        <v>4.2631580170124597</v>
      </c>
      <c r="EF214" s="425">
        <v>1.21804514771784</v>
      </c>
      <c r="EG214" s="425">
        <v>8.1203009847856293</v>
      </c>
      <c r="EH214" s="431">
        <v>1.37593988908867</v>
      </c>
      <c r="EI214" s="425">
        <v>107.325563128843</v>
      </c>
      <c r="EJ214" s="424">
        <v>0.23598820058997</v>
      </c>
      <c r="EK214" s="424">
        <v>0.29437229437229401</v>
      </c>
      <c r="EL214" s="422">
        <v>0.46502057600000002</v>
      </c>
      <c r="EM214" s="422">
        <v>0.20164609</v>
      </c>
      <c r="EN214" s="422">
        <v>0.33333333300000001</v>
      </c>
      <c r="EO214" s="422">
        <v>0.10288066</v>
      </c>
      <c r="EP214" s="422">
        <v>0.47736625999999999</v>
      </c>
      <c r="EQ214" s="422">
        <v>0.11917443</v>
      </c>
      <c r="ER214" s="425">
        <v>-0.57985945985520904</v>
      </c>
      <c r="ES214" s="431">
        <v>4.3646617793222804</v>
      </c>
      <c r="ET214" s="431">
        <v>4.7780027626048502</v>
      </c>
      <c r="EU214" s="431">
        <v>4.1848444242799197</v>
      </c>
      <c r="EV214" s="431">
        <v>3.8339360525597601</v>
      </c>
      <c r="EW214" s="431">
        <v>4.14409727249926</v>
      </c>
      <c r="EX214" s="426">
        <v>0.92615079879760698</v>
      </c>
    </row>
    <row r="215" spans="1:162" ht="13" customHeight="1">
      <c r="A215" s="439" t="s">
        <v>239</v>
      </c>
      <c r="B215" s="440"/>
      <c r="C215" s="441"/>
      <c r="D215" s="441"/>
      <c r="E215" s="439" cm="1">
        <f t="array" ref="E215">SUMPRODUCT(--($A216:$A$2513=A215),--(K216:$K$2513&gt;0))</f>
        <v>39</v>
      </c>
      <c r="F215" s="439"/>
      <c r="G215" s="382"/>
      <c r="H215" s="442" t="s">
        <v>4210</v>
      </c>
      <c r="I215" s="443"/>
      <c r="J215" s="444"/>
      <c r="K215" s="445">
        <v>0</v>
      </c>
      <c r="L215" s="445"/>
      <c r="M215" s="446"/>
      <c r="N215" s="447"/>
      <c r="O215" s="445"/>
      <c r="P215" s="445"/>
      <c r="Q215" s="445"/>
      <c r="R215" s="445"/>
      <c r="S215" s="445"/>
      <c r="T215" s="445"/>
      <c r="U215" s="445"/>
      <c r="V215" s="445"/>
      <c r="W215" s="445"/>
      <c r="X215" s="445"/>
      <c r="Y215" s="446"/>
      <c r="Z215" s="448" cm="1">
        <f t="array" ref="Z215">SUMPRODUCT(--($A216:$A$2498=$A215),--(Z216:Z$2498))</f>
        <v>1955</v>
      </c>
      <c r="AA215" s="448" cm="1">
        <f t="array" ref="AA215">SUMPRODUCT(--($A216:$A$2498=$A215),--(AA216:AA$2498))</f>
        <v>7334</v>
      </c>
      <c r="AB215" s="448" cm="1">
        <f t="array" ref="AB215">SUMPRODUCT(--($A216:$A$2498=$A215),--(AB216:AB$2498))</f>
        <v>6503</v>
      </c>
      <c r="AC215" s="448" cm="1">
        <f t="array" ref="AC215">SUMPRODUCT(--($A216:$A$2498=$A215),--(AC216:AC$2498))</f>
        <v>1665</v>
      </c>
      <c r="AD215" s="448" cm="1">
        <f t="array" ref="AD215">SUMPRODUCT(--($A216:$A$2498=$A215),--(AD216:AD$2498))</f>
        <v>1085</v>
      </c>
      <c r="AE215" s="448" cm="1">
        <f t="array" ref="AE215">SUMPRODUCT(--($A216:$A$2498=$A215),--(AE216:AE$2498))</f>
        <v>347</v>
      </c>
      <c r="AF215" s="448" cm="1">
        <f t="array" ref="AF215">SUMPRODUCT(--($A216:$A$2498=$A215),--(AF216:AF$2498))</f>
        <v>26</v>
      </c>
      <c r="AG215" s="448" cm="1">
        <f t="array" ref="AG215">SUMPRODUCT(--($A216:$A$2498=$A215),--(AG216:AG$2498))</f>
        <v>207</v>
      </c>
      <c r="AH215" s="448" cm="1">
        <f t="array" ref="AH215">SUMPRODUCT(--($A216:$A$2498=$A215),--(AH216:AH$2498))</f>
        <v>843</v>
      </c>
      <c r="AI215" s="448" cm="1">
        <f t="array" ref="AI215">SUMPRODUCT(--($A216:$A$2498=$A215),--(AI216:AI$2498))</f>
        <v>845</v>
      </c>
      <c r="AJ215" s="448" cm="1">
        <f t="array" ref="AJ215">SUMPRODUCT(--($A216:$A$2498=$A215),--(AJ216:AJ$2498))</f>
        <v>71</v>
      </c>
      <c r="AK215" s="448" cm="1">
        <f t="array" ref="AK215">SUMPRODUCT(--($A216:$A$2498=$A215),--(AK216:AK$2498))</f>
        <v>34</v>
      </c>
      <c r="AL215" s="448" cm="1">
        <f t="array" ref="AL215">SUMPRODUCT(--($A216:$A$2498=$A215),--(AL216:AL$2498))</f>
        <v>687</v>
      </c>
      <c r="AM215" s="448" cm="1">
        <f t="array" ref="AM215">SUMPRODUCT(--($A216:$A$2498=$A215),--(AM216:AM$2498))</f>
        <v>17</v>
      </c>
      <c r="AN215" s="448" cm="1">
        <f t="array" ref="AN215">SUMPRODUCT(--($A216:$A$2498=$A215),--(AN216:AN$2498))</f>
        <v>1511</v>
      </c>
      <c r="AO215" s="448" cm="1">
        <f t="array" ref="AO215">SUMPRODUCT(--($A216:$A$2498=$A215),--(AO216:AO$2498))</f>
        <v>84</v>
      </c>
      <c r="AP215" s="448" cm="1">
        <f t="array" ref="AP215">SUMPRODUCT(--($A216:$A$2498=$A215),--(AP216:AP$2498))</f>
        <v>43</v>
      </c>
      <c r="AQ215" s="448" cm="1">
        <f t="array" ref="AQ215">SUMPRODUCT(--($A216:$A$2498=$A215),--(AQ216:AQ$2498))</f>
        <v>16</v>
      </c>
      <c r="AR215" s="448" cm="1">
        <f t="array" ref="AR215">SUMPRODUCT(--($A216:$A$2498=$A215),--(AR216:AR$2498))</f>
        <v>115</v>
      </c>
      <c r="AS215" s="449"/>
      <c r="AT215" s="449"/>
      <c r="AU215" s="449"/>
      <c r="AV215" s="449"/>
      <c r="AW215" s="449"/>
      <c r="AX215" s="449"/>
      <c r="AY215" s="450"/>
      <c r="AZ215" s="449"/>
      <c r="BA215" s="449"/>
      <c r="BB215" s="449"/>
      <c r="BC215" s="449"/>
      <c r="BD215" s="451"/>
      <c r="BE215" s="451">
        <f>AC215/AB215</f>
        <v>0.25603567584191911</v>
      </c>
      <c r="BF215" s="451">
        <f>(AC215+AL215+AM215+AO215)/(AA215-AP215-AQ215)</f>
        <v>0.33718213058419244</v>
      </c>
      <c r="BG215" s="451">
        <f>((AC215-AE215-AF215-AG215)+(AE215*2)+(AF215*3)+(AG215*4))/AB215</f>
        <v>0.41288636014147317</v>
      </c>
      <c r="BH215" s="451">
        <f>BF215+BG215</f>
        <v>0.75006849072566562</v>
      </c>
      <c r="BI215" s="451">
        <f>BG215+BH215</f>
        <v>1.1629548508671388</v>
      </c>
      <c r="BJ215" s="451"/>
      <c r="BK215" s="450"/>
      <c r="BL215" s="450"/>
      <c r="BM215" s="450"/>
      <c r="BN215" s="450"/>
      <c r="BO215" s="450"/>
      <c r="BP215" s="452" cm="1">
        <f t="array" ref="BP215">SUMPRODUCT(--($A216:$A$2498=$A215),--(BP216:BP$2498))</f>
        <v>-7.0193956913426074</v>
      </c>
      <c r="BQ215" s="450"/>
      <c r="BR215" s="452" cm="1">
        <f t="array" ref="BR215">SUMPRODUCT(--($A216:$A$2498=$A215),--(BR216:BR$2498))</f>
        <v>130.10046049301209</v>
      </c>
      <c r="BS215" s="453" cm="1">
        <f t="array" ref="BS215">SUMPRODUCT(--($A216:$A$2498=$A215),--(BS216:BS$2498))</f>
        <v>33.93841359602672</v>
      </c>
      <c r="BT215" s="454"/>
      <c r="BU215" s="448"/>
      <c r="BV215" s="455"/>
      <c r="BW215" s="454"/>
      <c r="BX215" s="454"/>
      <c r="BY215" s="454"/>
      <c r="BZ215" s="454"/>
      <c r="CA215" s="448"/>
      <c r="CB215" s="455"/>
      <c r="CC215" s="454"/>
      <c r="CD215" s="448"/>
      <c r="CE215" s="456"/>
      <c r="CF215" s="455"/>
      <c r="CG215" s="454"/>
      <c r="CH215" s="448"/>
      <c r="CI215" s="456"/>
      <c r="CJ215" s="455"/>
      <c r="CK215" s="454"/>
      <c r="CL215" s="448"/>
      <c r="CM215" s="456"/>
      <c r="CN215" s="455"/>
      <c r="CO215" s="454"/>
      <c r="CP215" s="448"/>
      <c r="CQ215" s="456"/>
      <c r="CR215" s="455"/>
      <c r="CS215" s="457"/>
      <c r="CT215" s="458"/>
      <c r="CU215" s="459"/>
      <c r="CV215" s="459"/>
      <c r="CW215" s="460"/>
      <c r="CX215" s="457"/>
      <c r="CY215" s="458"/>
      <c r="CZ215" s="459"/>
      <c r="DA215" s="459"/>
      <c r="DB215" s="460"/>
      <c r="DC215" s="457"/>
      <c r="DD215" s="458"/>
      <c r="DE215" s="459"/>
      <c r="DF215" s="459"/>
      <c r="DG215" s="460"/>
      <c r="DH215" s="461" cm="1">
        <f t="array" ref="DH215">SUMPRODUCT(--($A216:$A$2498=$A215),--(DH216:DH$2498))</f>
        <v>-57</v>
      </c>
      <c r="DI215" s="462" cm="1">
        <f t="array" ref="DI215">SUMPRODUCT(--($A216:$A$2498=$A215),--(DI216:DI$2498))</f>
        <v>-53.307283535599566</v>
      </c>
      <c r="DJ215" s="448" cm="1">
        <f t="array" ref="DJ215">SUMPRODUCT(--($A216:$A$2498=$A215),--(DJ216:DJ$2498))</f>
        <v>676</v>
      </c>
      <c r="DK215" s="448" cm="1">
        <f t="array" ref="DK215">SUMPRODUCT(--($A216:$A$2498=$A215),--(DK216:DK$2498))</f>
        <v>220</v>
      </c>
      <c r="DL215" s="448" cm="1">
        <f t="array" ref="DL215">SUMPRODUCT(--($A216:$A$2498=$A215),--(DL216:DL$2498))</f>
        <v>1</v>
      </c>
      <c r="DM215" s="448" cm="1">
        <f t="array" ref="DM215">SUMPRODUCT(--($A216:$A$2498=$A215),--(DM216:DM$2498))</f>
        <v>96</v>
      </c>
      <c r="DN215" s="448" cm="1">
        <f t="array" ref="DN215">SUMPRODUCT(--($A216:$A$2498=$A215),--(DN216:DN$2498))</f>
        <v>108</v>
      </c>
      <c r="DO215" s="448" cm="1">
        <f t="array" ref="DO215">SUMPRODUCT(--($A216:$A$2498=$A215),--(DO216:DO$2498))</f>
        <v>40</v>
      </c>
      <c r="DP215" s="448" cm="1">
        <f t="array" ref="DP215">SUMPRODUCT(--($A216:$A$2498=$A215),--(DP216:DP$2498))</f>
        <v>1569.1000000000001</v>
      </c>
      <c r="DQ215" s="448" cm="1">
        <f t="array" ref="DQ215">SUMPRODUCT(--($A216:$A$2498=$A215),--(DQ216:DQ$2498))</f>
        <v>1119.0999946594218</v>
      </c>
      <c r="DR215" s="448" cm="1">
        <f t="array" ref="DR215">SUMPRODUCT(--($A216:$A$2498=$A215),--(DR216:DR$2498))</f>
        <v>449.29999637603726</v>
      </c>
      <c r="DS215" s="448" cm="1">
        <f t="array" ref="DS215">SUMPRODUCT(--($A216:$A$2498=$A215),--(DS216:DS$2498))</f>
        <v>6564</v>
      </c>
      <c r="DT215" s="448" cm="1">
        <f t="array" ref="DT215">SUMPRODUCT(--($A216:$A$2498=$A215),--(DT216:DT$2498))</f>
        <v>1369</v>
      </c>
      <c r="DU215" s="448" cm="1">
        <f t="array" ref="DU215">SUMPRODUCT(--($A216:$A$2498=$A215),--(DU216:DU$2498))</f>
        <v>776</v>
      </c>
      <c r="DV215" s="448" cm="1">
        <f t="array" ref="DV215">SUMPRODUCT(--($A216:$A$2498=$A215),--(DV216:DV$2498))</f>
        <v>723</v>
      </c>
      <c r="DW215" s="448" cm="1">
        <f t="array" ref="DW215">SUMPRODUCT(--($A216:$A$2498=$A215),--(DW216:DW$2498))</f>
        <v>185</v>
      </c>
      <c r="DX215" s="448" cm="1">
        <f t="array" ref="DX215">SUMPRODUCT(--($A216:$A$2498=$A215),--(DX216:DX$2498))</f>
        <v>559</v>
      </c>
      <c r="DY215" s="448" cm="1">
        <f t="array" ref="DY215">SUMPRODUCT(--($A216:$A$2498=$A215),--(DY216:DY$2498))</f>
        <v>13</v>
      </c>
      <c r="DZ215" s="448" cm="1">
        <f t="array" ref="DZ215">SUMPRODUCT(--($A216:$A$2498=$A215),--(DZ216:DZ$2498))</f>
        <v>66</v>
      </c>
      <c r="EA215" s="448" cm="1">
        <f t="array" ref="EA215">SUMPRODUCT(--($A216:$A$2498=$A215),--(EA216:EA$2498))</f>
        <v>66</v>
      </c>
      <c r="EB215" s="448" cm="1">
        <f t="array" ref="EB215">SUMPRODUCT(--($A216:$A$2498=$A215),--(EB216:EB$2498))</f>
        <v>7</v>
      </c>
      <c r="EC215" s="448" cm="1">
        <f t="array" ref="EC215">SUMPRODUCT(--($A216:$A$2498=$A215),--(EC216:EC$2498))</f>
        <v>1573</v>
      </c>
      <c r="ED215" s="450">
        <f>EC215/DP215*10</f>
        <v>10.024855012427505</v>
      </c>
      <c r="EE215" s="450">
        <f>DX215/DP215*10</f>
        <v>3.5625517812758907</v>
      </c>
      <c r="EF215" s="450">
        <f>DW215/DP215*10</f>
        <v>1.1790198202791409</v>
      </c>
      <c r="EG215" s="450">
        <f>DX215/DQ215*10</f>
        <v>4.9950853602686482</v>
      </c>
      <c r="EH215" s="463">
        <f>(DT215+DX215+DZ215)/DP215</f>
        <v>1.2707921738576253</v>
      </c>
      <c r="EI215" s="450"/>
      <c r="EJ215" s="451">
        <f>DT215/(DS215-DX215-DY215-DZ215)</f>
        <v>0.23101586230172122</v>
      </c>
      <c r="EK215" s="451"/>
      <c r="EL215" s="464"/>
      <c r="EM215" s="464"/>
      <c r="EN215" s="464"/>
      <c r="EO215" s="464"/>
      <c r="EP215" s="464"/>
      <c r="EQ215" s="464"/>
      <c r="ER215" s="465"/>
      <c r="ES215" s="463"/>
      <c r="ET215" s="463"/>
      <c r="EU215" s="463"/>
      <c r="EV215" s="463"/>
      <c r="EW215" s="463"/>
      <c r="EX215" s="453" cm="1">
        <f t="array" ref="EX215">SUMPRODUCT(--($A216:$A$2498=$A215),--(EX216:EX$2498))</f>
        <v>23.786292416509188</v>
      </c>
    </row>
    <row r="216" spans="1:162" ht="13" customHeight="1">
      <c r="A216" s="413" t="s">
        <v>239</v>
      </c>
      <c r="B216" s="413">
        <v>10597</v>
      </c>
      <c r="C216" s="413">
        <v>645261</v>
      </c>
      <c r="D216" s="413">
        <v>18684</v>
      </c>
      <c r="E216" s="413" t="s">
        <v>686</v>
      </c>
      <c r="F216" s="413" t="s">
        <v>686</v>
      </c>
      <c r="G216" s="414"/>
      <c r="H216" s="415" t="s">
        <v>703</v>
      </c>
      <c r="I216" s="416" t="s">
        <v>483</v>
      </c>
      <c r="J216" s="417">
        <v>29</v>
      </c>
      <c r="K216" s="418">
        <v>1</v>
      </c>
      <c r="M216" s="419" t="s">
        <v>837</v>
      </c>
      <c r="N216" s="420">
        <v>25</v>
      </c>
      <c r="P216" s="418" t="s">
        <v>2543</v>
      </c>
      <c r="Z216" s="421"/>
      <c r="BT216" s="427">
        <v>31</v>
      </c>
      <c r="BU216" s="421">
        <v>174.2</v>
      </c>
      <c r="BV216" s="428">
        <v>-5</v>
      </c>
      <c r="BW216" s="427"/>
      <c r="BX216" s="427"/>
      <c r="BY216" s="427"/>
      <c r="BZ216" s="427"/>
      <c r="CA216" s="421"/>
      <c r="CB216" s="428"/>
      <c r="CC216" s="427"/>
      <c r="CD216" s="421"/>
      <c r="CE216" s="429"/>
      <c r="CF216" s="428"/>
      <c r="CG216" s="427"/>
      <c r="CH216" s="421"/>
      <c r="CI216" s="429"/>
      <c r="CJ216" s="428"/>
      <c r="CK216" s="427"/>
      <c r="CL216" s="421"/>
      <c r="CM216" s="429"/>
      <c r="CN216" s="428"/>
      <c r="CO216" s="427"/>
      <c r="CP216" s="421"/>
      <c r="CQ216" s="429"/>
      <c r="CR216" s="428"/>
      <c r="DH216" s="433">
        <v>-5</v>
      </c>
      <c r="DI216" s="434"/>
      <c r="DJ216" s="421">
        <v>31</v>
      </c>
      <c r="DK216" s="421">
        <v>31</v>
      </c>
      <c r="DL216" s="421">
        <v>0</v>
      </c>
      <c r="DM216" s="421">
        <v>11</v>
      </c>
      <c r="DN216" s="421">
        <v>12</v>
      </c>
      <c r="DO216" s="421">
        <v>0</v>
      </c>
      <c r="DP216" s="421">
        <v>174.2</v>
      </c>
      <c r="DQ216" s="421">
        <v>174.19999694824199</v>
      </c>
      <c r="DS216" s="421">
        <v>745</v>
      </c>
      <c r="DT216" s="421">
        <v>165</v>
      </c>
      <c r="DU216" s="421">
        <v>107</v>
      </c>
      <c r="DV216" s="421">
        <v>104</v>
      </c>
      <c r="DW216" s="421">
        <v>22</v>
      </c>
      <c r="DX216" s="421">
        <v>57</v>
      </c>
      <c r="DY216" s="421">
        <v>0</v>
      </c>
      <c r="DZ216" s="421">
        <v>9</v>
      </c>
      <c r="EA216" s="421">
        <v>8</v>
      </c>
      <c r="EB216" s="421">
        <v>2</v>
      </c>
      <c r="EC216" s="421">
        <v>142</v>
      </c>
      <c r="ED216" s="425">
        <v>7.3167943192573297</v>
      </c>
      <c r="EE216" s="425">
        <v>2.93702307181456</v>
      </c>
      <c r="EF216" s="425">
        <v>1.1335878522792999</v>
      </c>
      <c r="EG216" s="425">
        <v>8.5019088920947805</v>
      </c>
      <c r="EH216" s="431">
        <v>1.27099244043437</v>
      </c>
      <c r="EI216" s="425">
        <v>98.087366025210599</v>
      </c>
      <c r="EJ216" s="424">
        <v>0.24300441826215</v>
      </c>
      <c r="EK216" s="424">
        <v>0.277669902912621</v>
      </c>
      <c r="EL216" s="422">
        <v>0.46542055999999998</v>
      </c>
      <c r="EM216" s="422">
        <v>0.20747663499999999</v>
      </c>
      <c r="EN216" s="422">
        <v>0.327102803</v>
      </c>
      <c r="EO216" s="422">
        <v>8.5661080000000001E-2</v>
      </c>
      <c r="EP216" s="422">
        <v>0.44878957000000003</v>
      </c>
      <c r="EQ216" s="422">
        <v>9.2983060000000006E-2</v>
      </c>
      <c r="ER216" s="425">
        <v>-1.4302847394031399</v>
      </c>
      <c r="ES216" s="431">
        <v>5.3587789380476201</v>
      </c>
      <c r="ET216" s="431">
        <v>4.5921373213560202</v>
      </c>
      <c r="EU216" s="431">
        <v>4.2810104483706697</v>
      </c>
      <c r="EV216" s="431">
        <v>4.1883522525337096</v>
      </c>
      <c r="EW216" s="431">
        <v>4.37962286198331</v>
      </c>
      <c r="EX216" s="426">
        <v>1.74345386028289</v>
      </c>
      <c r="FE216" s="412"/>
      <c r="FF216" s="412"/>
    </row>
    <row r="217" spans="1:162" ht="13" customHeight="1">
      <c r="A217" s="413" t="s">
        <v>239</v>
      </c>
      <c r="B217" s="413">
        <v>11998</v>
      </c>
      <c r="C217" s="413">
        <v>641329</v>
      </c>
      <c r="D217" s="413">
        <v>19804</v>
      </c>
      <c r="E217" s="413" t="s">
        <v>3323</v>
      </c>
      <c r="F217" s="413" t="s">
        <v>3323</v>
      </c>
      <c r="G217" s="414"/>
      <c r="H217" s="411" t="s">
        <v>2391</v>
      </c>
      <c r="I217" s="411" t="s">
        <v>577</v>
      </c>
      <c r="J217" s="418">
        <v>30</v>
      </c>
      <c r="K217" s="418">
        <v>1</v>
      </c>
      <c r="M217" s="419" t="s">
        <v>837</v>
      </c>
      <c r="O217" s="418" t="s">
        <v>838</v>
      </c>
      <c r="P217" s="418" t="s">
        <v>2543</v>
      </c>
      <c r="R217" s="418" t="s">
        <v>4580</v>
      </c>
      <c r="Z217" s="421"/>
      <c r="AS217" s="422"/>
      <c r="AT217" s="422"/>
      <c r="AU217" s="422"/>
      <c r="AV217" s="422"/>
      <c r="AW217" s="422"/>
      <c r="AX217" s="422"/>
      <c r="AY217" s="423"/>
      <c r="AZ217" s="422"/>
      <c r="BA217" s="422"/>
      <c r="BB217" s="422"/>
      <c r="BC217" s="422"/>
      <c r="BT217" s="427">
        <v>73</v>
      </c>
      <c r="BU217" s="421">
        <v>68.2</v>
      </c>
      <c r="BV217" s="428">
        <v>-1</v>
      </c>
      <c r="BW217" s="427"/>
      <c r="BX217" s="427"/>
      <c r="BY217" s="427"/>
      <c r="BZ217" s="427"/>
      <c r="CA217" s="421"/>
      <c r="CB217" s="428"/>
      <c r="CC217" s="427"/>
      <c r="CD217" s="421"/>
      <c r="CE217" s="429"/>
      <c r="CF217" s="428"/>
      <c r="CG217" s="427"/>
      <c r="CH217" s="421"/>
      <c r="CI217" s="429"/>
      <c r="CJ217" s="428"/>
      <c r="CK217" s="427"/>
      <c r="CL217" s="421"/>
      <c r="CM217" s="429"/>
      <c r="CN217" s="428"/>
      <c r="CO217" s="427"/>
      <c r="CP217" s="421"/>
      <c r="CQ217" s="429"/>
      <c r="CR217" s="428"/>
      <c r="DH217" s="433">
        <v>-1</v>
      </c>
      <c r="DI217" s="434"/>
      <c r="DJ217" s="421">
        <v>73</v>
      </c>
      <c r="DK217" s="421">
        <v>0</v>
      </c>
      <c r="DL217" s="421">
        <v>0</v>
      </c>
      <c r="DM217" s="421">
        <v>4</v>
      </c>
      <c r="DN217" s="421">
        <v>4</v>
      </c>
      <c r="DO217" s="421">
        <v>3</v>
      </c>
      <c r="DP217" s="421">
        <v>68.2</v>
      </c>
      <c r="DR217" s="421">
        <v>68.199998855590806</v>
      </c>
      <c r="DS217" s="421">
        <v>274</v>
      </c>
      <c r="DT217" s="421">
        <v>59</v>
      </c>
      <c r="DU217" s="421">
        <v>33</v>
      </c>
      <c r="DV217" s="421">
        <v>31</v>
      </c>
      <c r="DW217" s="421">
        <v>13</v>
      </c>
      <c r="DX217" s="421">
        <v>17</v>
      </c>
      <c r="DY217" s="421">
        <v>0</v>
      </c>
      <c r="DZ217" s="421">
        <v>0</v>
      </c>
      <c r="EA217" s="421">
        <v>2</v>
      </c>
      <c r="EB217" s="421">
        <v>0</v>
      </c>
      <c r="EC217" s="421">
        <v>83</v>
      </c>
      <c r="ED217" s="425">
        <v>10.8786417839496</v>
      </c>
      <c r="EE217" s="425">
        <v>2.2281555461101599</v>
      </c>
      <c r="EF217" s="425">
        <v>1.7038836529077701</v>
      </c>
      <c r="EG217" s="425">
        <v>7.73301042473528</v>
      </c>
      <c r="EH217" s="431">
        <v>1.10679621898282</v>
      </c>
      <c r="EI217" s="425">
        <v>86.331916396350294</v>
      </c>
      <c r="EJ217" s="424">
        <v>0.22957198443579699</v>
      </c>
      <c r="EK217" s="424">
        <v>0.28571428571428498</v>
      </c>
      <c r="EL217" s="422">
        <v>0.38150288999999998</v>
      </c>
      <c r="EM217" s="422">
        <v>0.202312138</v>
      </c>
      <c r="EN217" s="422">
        <v>0.41618497100000001</v>
      </c>
      <c r="EO217" s="422">
        <v>0.12643678</v>
      </c>
      <c r="EP217" s="422">
        <v>0.48275862000000003</v>
      </c>
      <c r="EQ217" s="422">
        <v>0.13157895</v>
      </c>
      <c r="ER217" s="425">
        <v>-0.28571666253005701</v>
      </c>
      <c r="ES217" s="431">
        <v>4.0631071723185297</v>
      </c>
      <c r="ET217" s="431">
        <v>4.0952356115221198</v>
      </c>
      <c r="EU217" s="431">
        <v>3.9223800535487001</v>
      </c>
      <c r="EV217" s="431">
        <v>3.0778637975758998</v>
      </c>
      <c r="EW217" s="431">
        <v>2.7418649451611499</v>
      </c>
      <c r="EX217" s="426">
        <v>0.48223385214805597</v>
      </c>
    </row>
    <row r="218" spans="1:162" ht="13" customHeight="1">
      <c r="A218" s="413" t="s">
        <v>239</v>
      </c>
      <c r="B218" s="413">
        <v>12141</v>
      </c>
      <c r="C218" s="413">
        <v>686613</v>
      </c>
      <c r="D218" s="413">
        <v>25880</v>
      </c>
      <c r="E218" s="413" t="s">
        <v>614</v>
      </c>
      <c r="F218" s="413" t="s">
        <v>614</v>
      </c>
      <c r="G218" s="414"/>
      <c r="H218" s="411" t="s">
        <v>606</v>
      </c>
      <c r="I218" s="411" t="s">
        <v>163</v>
      </c>
      <c r="J218" s="413">
        <v>26</v>
      </c>
      <c r="K218" s="418">
        <v>1</v>
      </c>
      <c r="M218" s="419" t="s">
        <v>837</v>
      </c>
      <c r="N218" s="420">
        <v>30</v>
      </c>
      <c r="P218" s="418" t="s">
        <v>2543</v>
      </c>
      <c r="Q218" s="418" t="s">
        <v>4578</v>
      </c>
      <c r="R218" s="418" t="s">
        <v>4580</v>
      </c>
      <c r="Z218" s="421"/>
      <c r="AS218" s="422"/>
      <c r="AT218" s="422"/>
      <c r="AU218" s="422"/>
      <c r="AV218" s="422"/>
      <c r="AW218" s="422"/>
      <c r="AX218" s="422"/>
      <c r="AY218" s="423"/>
      <c r="AZ218" s="422"/>
      <c r="BA218" s="422"/>
      <c r="BB218" s="422"/>
      <c r="BC218" s="422"/>
      <c r="BT218" s="427">
        <v>31</v>
      </c>
      <c r="BU218" s="421">
        <v>185.1</v>
      </c>
      <c r="BV218" s="428">
        <v>1</v>
      </c>
      <c r="BW218" s="427"/>
      <c r="BX218" s="427"/>
      <c r="BY218" s="427"/>
      <c r="BZ218" s="427"/>
      <c r="CA218" s="421"/>
      <c r="CB218" s="428"/>
      <c r="CC218" s="427"/>
      <c r="CD218" s="421"/>
      <c r="CE218" s="429"/>
      <c r="CF218" s="428"/>
      <c r="CG218" s="427"/>
      <c r="CH218" s="421"/>
      <c r="CI218" s="429"/>
      <c r="CJ218" s="428"/>
      <c r="CK218" s="427"/>
      <c r="CL218" s="421"/>
      <c r="CM218" s="429"/>
      <c r="CN218" s="428"/>
      <c r="CO218" s="427"/>
      <c r="CP218" s="421"/>
      <c r="CQ218" s="429"/>
      <c r="CR218" s="428"/>
      <c r="DH218" s="433">
        <v>1</v>
      </c>
      <c r="DI218" s="434"/>
      <c r="DJ218" s="421">
        <v>31</v>
      </c>
      <c r="DK218" s="421">
        <v>31</v>
      </c>
      <c r="DL218" s="421">
        <v>1</v>
      </c>
      <c r="DM218" s="421">
        <v>12</v>
      </c>
      <c r="DN218" s="421">
        <v>9</v>
      </c>
      <c r="DO218" s="421">
        <v>0</v>
      </c>
      <c r="DP218" s="421">
        <v>185.1</v>
      </c>
      <c r="DQ218" s="421">
        <v>185.100006103515</v>
      </c>
      <c r="DS218" s="421">
        <v>729</v>
      </c>
      <c r="DT218" s="421">
        <v>133</v>
      </c>
      <c r="DU218" s="421">
        <v>55</v>
      </c>
      <c r="DV218" s="421">
        <v>50</v>
      </c>
      <c r="DW218" s="421">
        <v>17</v>
      </c>
      <c r="DX218" s="421">
        <v>57</v>
      </c>
      <c r="DY218" s="421">
        <v>1</v>
      </c>
      <c r="DZ218" s="421">
        <v>7</v>
      </c>
      <c r="EA218" s="421">
        <v>0</v>
      </c>
      <c r="EB218" s="421">
        <v>1</v>
      </c>
      <c r="EC218" s="421">
        <v>206</v>
      </c>
      <c r="ED218" s="425">
        <v>10.003597396839499</v>
      </c>
      <c r="EE218" s="425">
        <v>2.7679856874750102</v>
      </c>
      <c r="EF218" s="425">
        <v>0.82553959100132102</v>
      </c>
      <c r="EG218" s="425">
        <v>6.4586332707750396</v>
      </c>
      <c r="EH218" s="431">
        <v>1.02517988425</v>
      </c>
      <c r="EI218" s="425">
        <v>79.965708718837604</v>
      </c>
      <c r="EJ218" s="424">
        <v>0.2</v>
      </c>
      <c r="EK218" s="424">
        <v>0.26244343891402699</v>
      </c>
      <c r="EL218" s="422">
        <v>0.48140043700000001</v>
      </c>
      <c r="EM218" s="422">
        <v>0.192560175</v>
      </c>
      <c r="EN218" s="422">
        <v>0.32603938700000001</v>
      </c>
      <c r="EO218" s="422">
        <v>5.8823529999999999E-2</v>
      </c>
      <c r="EP218" s="422">
        <v>0.32244009000000001</v>
      </c>
      <c r="EQ218" s="422">
        <v>0.11302294</v>
      </c>
      <c r="ER218" s="425">
        <v>0.55221143520114202</v>
      </c>
      <c r="ES218" s="431">
        <v>2.4280576205921198</v>
      </c>
      <c r="ET218" s="431">
        <v>3.1272216923499401</v>
      </c>
      <c r="EU218" s="431">
        <v>3.1413678973464298</v>
      </c>
      <c r="EV218" s="431">
        <v>3.1884657313538902</v>
      </c>
      <c r="EW218" s="431">
        <v>3.39235492386321</v>
      </c>
      <c r="EX218" s="426">
        <v>4.5762791633605904</v>
      </c>
    </row>
    <row r="219" spans="1:162" ht="13" customHeight="1">
      <c r="A219" s="413" t="s">
        <v>239</v>
      </c>
      <c r="B219" s="413">
        <v>12516</v>
      </c>
      <c r="C219" s="413">
        <v>696149</v>
      </c>
      <c r="D219" s="413">
        <v>29868</v>
      </c>
      <c r="E219" s="413" t="s">
        <v>438</v>
      </c>
      <c r="F219" s="413" t="s">
        <v>438</v>
      </c>
      <c r="G219" s="414"/>
      <c r="H219" s="411" t="s">
        <v>3643</v>
      </c>
      <c r="I219" s="411" t="s">
        <v>628</v>
      </c>
      <c r="J219" s="413">
        <v>22</v>
      </c>
      <c r="K219" s="418">
        <v>1</v>
      </c>
      <c r="M219" s="419" t="s">
        <v>837</v>
      </c>
      <c r="N219" s="420">
        <v>20</v>
      </c>
      <c r="O219" s="418" t="s">
        <v>46</v>
      </c>
      <c r="P219" s="418" t="s">
        <v>2543</v>
      </c>
      <c r="Z219" s="421"/>
      <c r="BT219" s="427">
        <v>7</v>
      </c>
      <c r="BU219" s="421">
        <v>31.1</v>
      </c>
      <c r="BV219" s="428">
        <v>1</v>
      </c>
      <c r="BW219" s="427"/>
      <c r="BX219" s="427"/>
      <c r="BY219" s="427"/>
      <c r="BZ219" s="427"/>
      <c r="CA219" s="421"/>
      <c r="CB219" s="428"/>
      <c r="CC219" s="427"/>
      <c r="CD219" s="421"/>
      <c r="CE219" s="429"/>
      <c r="CF219" s="428"/>
      <c r="CG219" s="427"/>
      <c r="CH219" s="421"/>
      <c r="CI219" s="429"/>
      <c r="CJ219" s="428"/>
      <c r="CK219" s="427"/>
      <c r="CL219" s="421"/>
      <c r="CM219" s="429"/>
      <c r="CN219" s="428"/>
      <c r="CO219" s="427"/>
      <c r="CP219" s="421"/>
      <c r="CQ219" s="429"/>
      <c r="CR219" s="428"/>
      <c r="DH219" s="433">
        <v>1</v>
      </c>
      <c r="DI219" s="434"/>
      <c r="DJ219" s="421">
        <v>7</v>
      </c>
      <c r="DK219" s="421">
        <v>4</v>
      </c>
      <c r="DL219" s="421">
        <v>0</v>
      </c>
      <c r="DM219" s="421">
        <v>4</v>
      </c>
      <c r="DN219" s="421">
        <v>1</v>
      </c>
      <c r="DO219" s="421">
        <v>1</v>
      </c>
      <c r="DP219" s="421">
        <v>31.1</v>
      </c>
      <c r="DQ219" s="421">
        <v>19.100000381469702</v>
      </c>
      <c r="DR219" s="421">
        <v>12</v>
      </c>
      <c r="DS219" s="421">
        <v>124</v>
      </c>
      <c r="DT219" s="421">
        <v>25</v>
      </c>
      <c r="DU219" s="421">
        <v>14</v>
      </c>
      <c r="DV219" s="421">
        <v>14</v>
      </c>
      <c r="DW219" s="421">
        <v>2</v>
      </c>
      <c r="DX219" s="421">
        <v>4</v>
      </c>
      <c r="DY219" s="421">
        <v>0</v>
      </c>
      <c r="DZ219" s="421">
        <v>3</v>
      </c>
      <c r="EA219" s="421">
        <v>1</v>
      </c>
      <c r="EB219" s="421">
        <v>0</v>
      </c>
      <c r="EC219" s="421">
        <v>31</v>
      </c>
      <c r="ED219" s="425">
        <v>8.9042556805004196</v>
      </c>
      <c r="EE219" s="425">
        <v>1.14893621683876</v>
      </c>
      <c r="EF219" s="425">
        <v>0.57446810841938201</v>
      </c>
      <c r="EG219" s="425">
        <v>7.1808513552422699</v>
      </c>
      <c r="EH219" s="431">
        <v>0.92553195245344899</v>
      </c>
      <c r="EI219" s="425">
        <v>71.426853929440696</v>
      </c>
      <c r="EJ219" s="424">
        <v>0.213675213675213</v>
      </c>
      <c r="EK219" s="424">
        <v>0.273809523809523</v>
      </c>
      <c r="EL219" s="466">
        <v>0.46511627900000002</v>
      </c>
      <c r="EM219" s="466">
        <v>0.20930232500000001</v>
      </c>
      <c r="EN219" s="466">
        <v>0.325581395</v>
      </c>
      <c r="EO219" s="466">
        <v>9.3023259999999997E-2</v>
      </c>
      <c r="EP219" s="466">
        <v>0.40697674</v>
      </c>
      <c r="EQ219" s="466">
        <v>0.13449024000000001</v>
      </c>
      <c r="ER219" s="425">
        <v>-5.4836088930556998E-2</v>
      </c>
      <c r="ES219" s="431">
        <v>4.0212767589356702</v>
      </c>
      <c r="ET219" s="431">
        <v>3.6685717838271001</v>
      </c>
      <c r="EU219" s="431">
        <v>2.6572487900622899</v>
      </c>
      <c r="EV219" s="431">
        <v>3.2052438901037501</v>
      </c>
      <c r="EW219" s="431">
        <v>3.0920403514247199</v>
      </c>
      <c r="EX219" s="426">
        <v>0.94731195271015101</v>
      </c>
    </row>
    <row r="220" spans="1:162" ht="13" customHeight="1">
      <c r="A220" s="413" t="s">
        <v>239</v>
      </c>
      <c r="B220" s="413">
        <v>12958</v>
      </c>
      <c r="C220" s="413">
        <v>801403</v>
      </c>
      <c r="D220" s="413">
        <v>33482</v>
      </c>
      <c r="E220" s="413" t="s">
        <v>246</v>
      </c>
      <c r="F220" s="413" t="s">
        <v>246</v>
      </c>
      <c r="G220" s="414"/>
      <c r="H220" s="411" t="s">
        <v>4460</v>
      </c>
      <c r="I220" s="411" t="s">
        <v>352</v>
      </c>
      <c r="J220" s="413">
        <v>23</v>
      </c>
      <c r="K220" s="418">
        <v>1</v>
      </c>
      <c r="M220" s="419" t="s">
        <v>837</v>
      </c>
      <c r="N220" s="420">
        <v>20</v>
      </c>
      <c r="P220" s="418" t="s">
        <v>4582</v>
      </c>
      <c r="Z220" s="421"/>
      <c r="BT220" s="427">
        <v>21</v>
      </c>
      <c r="BU220" s="421">
        <v>98</v>
      </c>
      <c r="BV220" s="428">
        <v>-4</v>
      </c>
      <c r="BW220" s="427"/>
      <c r="BX220" s="427"/>
      <c r="BY220" s="427"/>
      <c r="BZ220" s="427"/>
      <c r="CA220" s="421"/>
      <c r="CB220" s="428"/>
      <c r="CC220" s="427"/>
      <c r="CD220" s="421"/>
      <c r="CE220" s="429"/>
      <c r="CF220" s="428"/>
      <c r="CG220" s="427"/>
      <c r="CH220" s="421"/>
      <c r="CI220" s="429"/>
      <c r="CJ220" s="428"/>
      <c r="CK220" s="427"/>
      <c r="CL220" s="421"/>
      <c r="CM220" s="429"/>
      <c r="CN220" s="428"/>
      <c r="CO220" s="427"/>
      <c r="CP220" s="421"/>
      <c r="CQ220" s="429"/>
      <c r="CR220" s="428"/>
      <c r="DH220" s="433">
        <v>-4</v>
      </c>
      <c r="DI220" s="434"/>
      <c r="DJ220" s="421">
        <v>21</v>
      </c>
      <c r="DK220" s="421">
        <v>21</v>
      </c>
      <c r="DL220" s="421">
        <v>0</v>
      </c>
      <c r="DM220" s="421">
        <v>2</v>
      </c>
      <c r="DN220" s="421">
        <v>12</v>
      </c>
      <c r="DO220" s="421">
        <v>0</v>
      </c>
      <c r="DP220" s="421">
        <v>98</v>
      </c>
      <c r="DQ220" s="421">
        <v>98</v>
      </c>
      <c r="DS220" s="421">
        <v>441</v>
      </c>
      <c r="DT220" s="421">
        <v>103</v>
      </c>
      <c r="DU220" s="421">
        <v>76</v>
      </c>
      <c r="DV220" s="421">
        <v>71</v>
      </c>
      <c r="DW220" s="421">
        <v>18</v>
      </c>
      <c r="DX220" s="421">
        <v>49</v>
      </c>
      <c r="DY220" s="421">
        <v>0</v>
      </c>
      <c r="DZ220" s="421">
        <v>6</v>
      </c>
      <c r="EA220" s="421">
        <v>2</v>
      </c>
      <c r="EB220" s="421">
        <v>0</v>
      </c>
      <c r="EC220" s="421">
        <v>82</v>
      </c>
      <c r="ED220" s="425">
        <v>7.5306128311634302</v>
      </c>
      <c r="EE220" s="425">
        <v>4.5000003503293602</v>
      </c>
      <c r="EF220" s="425">
        <v>1.65306135318221</v>
      </c>
      <c r="EG220" s="425">
        <v>9.4591844098760092</v>
      </c>
      <c r="EH220" s="431">
        <v>1.5510205289117001</v>
      </c>
      <c r="EI220" s="425">
        <v>119.69820865337699</v>
      </c>
      <c r="EJ220" s="424">
        <v>0.26683937823834197</v>
      </c>
      <c r="EK220" s="424">
        <v>0.29720279720279702</v>
      </c>
      <c r="EL220" s="466">
        <v>0.427152317</v>
      </c>
      <c r="EM220" s="466">
        <v>0.188741721</v>
      </c>
      <c r="EN220" s="466">
        <v>0.38410596000000002</v>
      </c>
      <c r="EO220" s="466">
        <v>0.11513158</v>
      </c>
      <c r="EP220" s="466">
        <v>0.40460526000000002</v>
      </c>
      <c r="EQ220" s="466">
        <v>9.7862770000000002E-2</v>
      </c>
      <c r="ER220" s="425">
        <v>-0.65882806925966497</v>
      </c>
      <c r="ES220" s="431">
        <v>6.5204086708854101</v>
      </c>
      <c r="ET220" s="431">
        <v>5.2097627538673796</v>
      </c>
      <c r="EU220" s="431">
        <v>5.5339315841020298</v>
      </c>
      <c r="EV220" s="431">
        <v>4.9711689465539601</v>
      </c>
      <c r="EW220" s="431">
        <v>4.9914543737833101</v>
      </c>
      <c r="EX220" s="426">
        <v>0.100814774632453</v>
      </c>
    </row>
    <row r="221" spans="1:162" ht="13" customHeight="1">
      <c r="A221" s="413" t="s">
        <v>239</v>
      </c>
      <c r="B221" s="413">
        <v>11068</v>
      </c>
      <c r="C221" s="413">
        <v>670036</v>
      </c>
      <c r="D221" s="413">
        <v>19330</v>
      </c>
      <c r="E221" s="413" t="s">
        <v>213</v>
      </c>
      <c r="F221" s="413" t="s">
        <v>213</v>
      </c>
      <c r="G221" s="414"/>
      <c r="H221" s="411" t="s">
        <v>2881</v>
      </c>
      <c r="I221" s="411" t="s">
        <v>531</v>
      </c>
      <c r="J221" s="413">
        <v>32</v>
      </c>
      <c r="K221" s="418">
        <v>1</v>
      </c>
      <c r="M221" s="419" t="s">
        <v>837</v>
      </c>
      <c r="O221" s="418" t="s">
        <v>838</v>
      </c>
      <c r="P221" s="418" t="s">
        <v>2543</v>
      </c>
      <c r="R221" s="418" t="s">
        <v>4580</v>
      </c>
      <c r="Z221" s="421"/>
      <c r="AS221" s="422"/>
      <c r="AT221" s="422"/>
      <c r="AU221" s="422"/>
      <c r="AV221" s="422"/>
      <c r="AW221" s="422"/>
      <c r="AX221" s="422"/>
      <c r="AY221" s="423"/>
      <c r="AZ221" s="422"/>
      <c r="BA221" s="422"/>
      <c r="BB221" s="422"/>
      <c r="BC221" s="422"/>
      <c r="BT221" s="427">
        <v>63</v>
      </c>
      <c r="BU221" s="421">
        <v>54.2</v>
      </c>
      <c r="BV221" s="428">
        <v>0</v>
      </c>
      <c r="BW221" s="427"/>
      <c r="BX221" s="427"/>
      <c r="BY221" s="427"/>
      <c r="BZ221" s="427"/>
      <c r="CA221" s="421"/>
      <c r="CB221" s="428"/>
      <c r="CC221" s="427"/>
      <c r="CD221" s="421"/>
      <c r="CE221" s="429"/>
      <c r="CF221" s="428"/>
      <c r="CG221" s="427"/>
      <c r="CH221" s="421"/>
      <c r="CI221" s="429"/>
      <c r="CJ221" s="428"/>
      <c r="CK221" s="427"/>
      <c r="CL221" s="421"/>
      <c r="CM221" s="429"/>
      <c r="CN221" s="428"/>
      <c r="CO221" s="427"/>
      <c r="CP221" s="421"/>
      <c r="CQ221" s="429"/>
      <c r="CR221" s="428"/>
      <c r="DH221" s="433">
        <v>0</v>
      </c>
      <c r="DI221" s="434"/>
      <c r="DJ221" s="421">
        <v>63</v>
      </c>
      <c r="DK221" s="421">
        <v>0</v>
      </c>
      <c r="DL221" s="421">
        <v>0</v>
      </c>
      <c r="DM221" s="421">
        <v>5</v>
      </c>
      <c r="DN221" s="421">
        <v>4</v>
      </c>
      <c r="DO221" s="421">
        <v>0</v>
      </c>
      <c r="DP221" s="421">
        <v>54.2</v>
      </c>
      <c r="DR221" s="421">
        <v>54.200000762939403</v>
      </c>
      <c r="DS221" s="421">
        <v>226</v>
      </c>
      <c r="DT221" s="421">
        <v>44</v>
      </c>
      <c r="DU221" s="421">
        <v>29</v>
      </c>
      <c r="DV221" s="421">
        <v>25</v>
      </c>
      <c r="DW221" s="421">
        <v>4</v>
      </c>
      <c r="DX221" s="421">
        <v>15</v>
      </c>
      <c r="DY221" s="421">
        <v>2</v>
      </c>
      <c r="DZ221" s="421">
        <v>5</v>
      </c>
      <c r="EA221" s="421">
        <v>1</v>
      </c>
      <c r="EB221" s="421">
        <v>1</v>
      </c>
      <c r="EC221" s="421">
        <v>56</v>
      </c>
      <c r="ED221" s="425">
        <v>9.2195151974099492</v>
      </c>
      <c r="EE221" s="425">
        <v>2.4695129993062301</v>
      </c>
      <c r="EF221" s="425">
        <v>0.65853679981499602</v>
      </c>
      <c r="EG221" s="425">
        <v>7.2439047979649596</v>
      </c>
      <c r="EH221" s="431">
        <v>1.07926864414124</v>
      </c>
      <c r="EI221" s="425">
        <v>84.184720508744206</v>
      </c>
      <c r="EJ221" s="424">
        <v>0.213592233009708</v>
      </c>
      <c r="EK221" s="424">
        <v>0.27397260273972601</v>
      </c>
      <c r="EL221" s="422">
        <v>0.406896551</v>
      </c>
      <c r="EM221" s="422">
        <v>0.22068965500000001</v>
      </c>
      <c r="EN221" s="422">
        <v>0.37241379299999999</v>
      </c>
      <c r="EO221" s="422">
        <v>0.06</v>
      </c>
      <c r="EP221" s="422">
        <v>0.34</v>
      </c>
      <c r="EQ221" s="422">
        <v>0.12607098999999999</v>
      </c>
      <c r="ER221" s="425">
        <v>-0.11021848411733499</v>
      </c>
      <c r="ES221" s="431">
        <v>4.1158549988437203</v>
      </c>
      <c r="ET221" s="431">
        <v>3.4505788636732699</v>
      </c>
      <c r="EU221" s="431">
        <v>3.1359722137451098</v>
      </c>
      <c r="EV221" s="431">
        <v>3.7077544153888198</v>
      </c>
      <c r="EW221" s="431">
        <v>3.3500442607358001</v>
      </c>
      <c r="EX221" s="426">
        <v>0.80641931295394897</v>
      </c>
    </row>
    <row r="222" spans="1:162" ht="13" customHeight="1">
      <c r="A222" s="413" t="s">
        <v>239</v>
      </c>
      <c r="B222" s="413">
        <v>12422</v>
      </c>
      <c r="C222" s="413">
        <v>695549</v>
      </c>
      <c r="D222" s="413">
        <v>30203</v>
      </c>
      <c r="E222" s="413" t="s">
        <v>239</v>
      </c>
      <c r="F222" s="413" t="s">
        <v>239</v>
      </c>
      <c r="G222" s="414"/>
      <c r="H222" s="411" t="s">
        <v>4129</v>
      </c>
      <c r="I222" s="411" t="s">
        <v>279</v>
      </c>
      <c r="J222" s="413">
        <v>22</v>
      </c>
      <c r="K222" s="418">
        <v>1</v>
      </c>
      <c r="M222" s="419" t="s">
        <v>837</v>
      </c>
      <c r="N222" s="420">
        <v>20</v>
      </c>
      <c r="P222" s="418" t="s">
        <v>4581</v>
      </c>
      <c r="Z222" s="421"/>
      <c r="AS222" s="422"/>
      <c r="AT222" s="422"/>
      <c r="AU222" s="422"/>
      <c r="AV222" s="422"/>
      <c r="AW222" s="422"/>
      <c r="AX222" s="422"/>
      <c r="AY222" s="423"/>
      <c r="AZ222" s="422"/>
      <c r="BA222" s="422"/>
      <c r="BB222" s="422"/>
      <c r="BC222" s="422"/>
      <c r="BT222" s="427">
        <v>10</v>
      </c>
      <c r="BU222" s="421">
        <v>49</v>
      </c>
      <c r="BV222" s="428">
        <v>0</v>
      </c>
      <c r="BW222" s="427"/>
      <c r="BX222" s="427"/>
      <c r="BY222" s="427"/>
      <c r="BZ222" s="427"/>
      <c r="CA222" s="421"/>
      <c r="CB222" s="428"/>
      <c r="CC222" s="427"/>
      <c r="CD222" s="421"/>
      <c r="CE222" s="429"/>
      <c r="CF222" s="428"/>
      <c r="CG222" s="427"/>
      <c r="CH222" s="421"/>
      <c r="CI222" s="429"/>
      <c r="CJ222" s="428"/>
      <c r="CK222" s="427"/>
      <c r="CL222" s="421"/>
      <c r="CM222" s="429"/>
      <c r="CN222" s="428"/>
      <c r="CO222" s="427"/>
      <c r="CP222" s="421"/>
      <c r="CQ222" s="429"/>
      <c r="CR222" s="428"/>
      <c r="DH222" s="433">
        <v>0</v>
      </c>
      <c r="DI222" s="434"/>
      <c r="DJ222" s="421">
        <v>10</v>
      </c>
      <c r="DK222" s="421">
        <v>10</v>
      </c>
      <c r="DL222" s="421">
        <v>0</v>
      </c>
      <c r="DM222" s="421">
        <v>4</v>
      </c>
      <c r="DN222" s="421">
        <v>1</v>
      </c>
      <c r="DO222" s="421">
        <v>0</v>
      </c>
      <c r="DP222" s="421">
        <v>49</v>
      </c>
      <c r="DQ222" s="421">
        <v>49</v>
      </c>
      <c r="DS222" s="421">
        <v>218</v>
      </c>
      <c r="DT222" s="421">
        <v>46</v>
      </c>
      <c r="DU222" s="421">
        <v>24</v>
      </c>
      <c r="DV222" s="421">
        <v>23</v>
      </c>
      <c r="DW222" s="421">
        <v>7</v>
      </c>
      <c r="DX222" s="421">
        <v>27</v>
      </c>
      <c r="DY222" s="421">
        <v>0</v>
      </c>
      <c r="DZ222" s="421">
        <v>2</v>
      </c>
      <c r="EA222" s="421">
        <v>1</v>
      </c>
      <c r="EB222" s="421">
        <v>0</v>
      </c>
      <c r="EC222" s="421">
        <v>39</v>
      </c>
      <c r="ED222" s="425">
        <v>7.1632653061224403</v>
      </c>
      <c r="EE222" s="425">
        <v>4.9591836734693802</v>
      </c>
      <c r="EF222" s="425">
        <v>1.28571428571428</v>
      </c>
      <c r="EG222" s="425">
        <v>8.4489795918367303</v>
      </c>
      <c r="EH222" s="431">
        <v>1.4897959183673399</v>
      </c>
      <c r="EI222" s="425">
        <v>116.20651974246501</v>
      </c>
      <c r="EJ222" s="424">
        <v>0.24338624338624301</v>
      </c>
      <c r="EK222" s="424">
        <v>0.27272727272727199</v>
      </c>
      <c r="EL222" s="422">
        <v>0.43243243199999998</v>
      </c>
      <c r="EM222" s="422">
        <v>0.175675675</v>
      </c>
      <c r="EN222" s="422">
        <v>0.39189189099999999</v>
      </c>
      <c r="EO222" s="422">
        <v>8.6666670000000001E-2</v>
      </c>
      <c r="EP222" s="422">
        <v>0.43333333000000002</v>
      </c>
      <c r="EQ222" s="422">
        <v>0.10034208</v>
      </c>
      <c r="ER222" s="425">
        <v>8.4254971154263197E-2</v>
      </c>
      <c r="ES222" s="431">
        <v>4.2244897959183598</v>
      </c>
      <c r="ET222" s="431">
        <v>4.8526296754035201</v>
      </c>
      <c r="EU222" s="431">
        <v>5.1767885402757301</v>
      </c>
      <c r="EV222" s="431">
        <v>5.1446381914372301</v>
      </c>
      <c r="EW222" s="431">
        <v>5.2598230533035402</v>
      </c>
      <c r="EX222" s="426">
        <v>6.7002847790717995E-2</v>
      </c>
    </row>
    <row r="223" spans="1:162" ht="13" customHeight="1">
      <c r="A223" s="413" t="s">
        <v>239</v>
      </c>
      <c r="B223" s="413">
        <v>12561</v>
      </c>
      <c r="C223" s="413">
        <v>683004</v>
      </c>
      <c r="D223" s="413">
        <v>30146</v>
      </c>
      <c r="E223" s="413" t="s">
        <v>14</v>
      </c>
      <c r="F223" s="413" t="s">
        <v>14</v>
      </c>
      <c r="G223" s="414"/>
      <c r="H223" s="411" t="s">
        <v>4049</v>
      </c>
      <c r="I223" s="411" t="s">
        <v>124</v>
      </c>
      <c r="J223" s="413">
        <v>25</v>
      </c>
      <c r="K223" s="418">
        <v>1</v>
      </c>
      <c r="M223" s="419" t="s">
        <v>837</v>
      </c>
      <c r="N223" s="420">
        <v>25</v>
      </c>
      <c r="P223" s="418" t="s">
        <v>4577</v>
      </c>
      <c r="Z223" s="421"/>
      <c r="AS223" s="422"/>
      <c r="AT223" s="422"/>
      <c r="AU223" s="422"/>
      <c r="AV223" s="422"/>
      <c r="AW223" s="422"/>
      <c r="AX223" s="422"/>
      <c r="AY223" s="423"/>
      <c r="AZ223" s="422"/>
      <c r="BA223" s="422"/>
      <c r="BB223" s="422"/>
      <c r="BC223" s="422"/>
      <c r="BT223" s="427">
        <v>29</v>
      </c>
      <c r="BU223" s="421">
        <v>151.19999999999999</v>
      </c>
      <c r="BV223" s="428">
        <v>-2</v>
      </c>
      <c r="BW223" s="427"/>
      <c r="BX223" s="427"/>
      <c r="BY223" s="427"/>
      <c r="BZ223" s="427"/>
      <c r="CA223" s="421"/>
      <c r="CB223" s="428"/>
      <c r="CC223" s="427"/>
      <c r="CD223" s="421"/>
      <c r="CE223" s="429"/>
      <c r="CF223" s="428"/>
      <c r="CG223" s="427"/>
      <c r="CH223" s="421"/>
      <c r="CI223" s="429"/>
      <c r="CJ223" s="428"/>
      <c r="CK223" s="427"/>
      <c r="CL223" s="421"/>
      <c r="CM223" s="429"/>
      <c r="CN223" s="428"/>
      <c r="CO223" s="427"/>
      <c r="CP223" s="421"/>
      <c r="CQ223" s="429"/>
      <c r="CR223" s="428"/>
      <c r="DH223" s="433">
        <v>-2</v>
      </c>
      <c r="DI223" s="434"/>
      <c r="DJ223" s="421">
        <v>29</v>
      </c>
      <c r="DK223" s="421">
        <v>29</v>
      </c>
      <c r="DL223" s="421">
        <v>0</v>
      </c>
      <c r="DM223" s="421">
        <v>10</v>
      </c>
      <c r="DN223" s="421">
        <v>10</v>
      </c>
      <c r="DO223" s="421">
        <v>0</v>
      </c>
      <c r="DP223" s="421">
        <v>151.19999999999999</v>
      </c>
      <c r="DQ223" s="421">
        <v>151.19999694824199</v>
      </c>
      <c r="DS223" s="421">
        <v>646</v>
      </c>
      <c r="DT223" s="421">
        <v>127</v>
      </c>
      <c r="DU223" s="421">
        <v>69</v>
      </c>
      <c r="DV223" s="421">
        <v>65</v>
      </c>
      <c r="DW223" s="421">
        <v>18</v>
      </c>
      <c r="DX223" s="421">
        <v>67</v>
      </c>
      <c r="DY223" s="421">
        <v>0</v>
      </c>
      <c r="DZ223" s="421">
        <v>5</v>
      </c>
      <c r="EA223" s="421">
        <v>10</v>
      </c>
      <c r="EB223" s="421">
        <v>1</v>
      </c>
      <c r="EC223" s="421">
        <v>148</v>
      </c>
      <c r="ED223" s="425">
        <v>8.7824181714684197</v>
      </c>
      <c r="EE223" s="425">
        <v>3.9758244424890798</v>
      </c>
      <c r="EF223" s="425">
        <v>1.0681319397731801</v>
      </c>
      <c r="EG223" s="425">
        <v>7.5362642417330301</v>
      </c>
      <c r="EH223" s="431">
        <v>1.27912096491356</v>
      </c>
      <c r="EI223" s="425">
        <v>99.773528595195302</v>
      </c>
      <c r="EJ223" s="424">
        <v>0.22125435540069599</v>
      </c>
      <c r="EK223" s="424">
        <v>0.26715686274509798</v>
      </c>
      <c r="EL223" s="422">
        <v>0.37882352899999999</v>
      </c>
      <c r="EM223" s="422">
        <v>0.17647058800000001</v>
      </c>
      <c r="EN223" s="422">
        <v>0.444705882</v>
      </c>
      <c r="EO223" s="422">
        <v>0.10798122</v>
      </c>
      <c r="EP223" s="422">
        <v>0.43896713999999998</v>
      </c>
      <c r="EQ223" s="422">
        <v>0.10599612999999999</v>
      </c>
      <c r="ER223" s="425">
        <v>-0.130554760493267</v>
      </c>
      <c r="ES223" s="431">
        <v>3.8571431158476099</v>
      </c>
      <c r="ET223" s="431">
        <v>4.5555388021296803</v>
      </c>
      <c r="EU223" s="431">
        <v>4.1513568972331996</v>
      </c>
      <c r="EV223" s="431">
        <v>4.5298247838613097</v>
      </c>
      <c r="EW223" s="431">
        <v>4.4338518434760497</v>
      </c>
      <c r="EX223" s="426">
        <v>2.2585854530334402</v>
      </c>
    </row>
    <row r="224" spans="1:162" ht="13" customHeight="1">
      <c r="A224" s="413" t="s">
        <v>239</v>
      </c>
      <c r="B224" s="413">
        <v>10898</v>
      </c>
      <c r="C224" s="413">
        <v>669160</v>
      </c>
      <c r="D224" s="413">
        <v>19716</v>
      </c>
      <c r="E224" s="413" t="s">
        <v>3323</v>
      </c>
      <c r="F224" s="413" t="s">
        <v>3323</v>
      </c>
      <c r="G224" s="414"/>
      <c r="H224" s="415" t="s">
        <v>88</v>
      </c>
      <c r="I224" s="416" t="s">
        <v>612</v>
      </c>
      <c r="J224" s="417">
        <v>27</v>
      </c>
      <c r="K224" s="418">
        <v>1</v>
      </c>
      <c r="M224" s="419" t="s">
        <v>837</v>
      </c>
      <c r="N224" s="420">
        <v>25</v>
      </c>
      <c r="O224" s="418" t="s">
        <v>46</v>
      </c>
      <c r="P224" s="418" t="s">
        <v>2543</v>
      </c>
      <c r="Z224" s="421"/>
      <c r="BT224" s="427">
        <v>25</v>
      </c>
      <c r="BU224" s="421">
        <v>132.1</v>
      </c>
      <c r="BV224" s="428">
        <v>-2</v>
      </c>
      <c r="BW224" s="427"/>
      <c r="BX224" s="427"/>
      <c r="BY224" s="427"/>
      <c r="BZ224" s="427"/>
      <c r="CA224" s="421"/>
      <c r="CB224" s="428"/>
      <c r="CC224" s="427"/>
      <c r="CD224" s="421"/>
      <c r="CE224" s="429"/>
      <c r="CF224" s="428"/>
      <c r="CG224" s="427"/>
      <c r="CH224" s="421"/>
      <c r="CI224" s="429"/>
      <c r="CJ224" s="428"/>
      <c r="CK224" s="427"/>
      <c r="CL224" s="421"/>
      <c r="CM224" s="429"/>
      <c r="CN224" s="428"/>
      <c r="CO224" s="427"/>
      <c r="CP224" s="421"/>
      <c r="CQ224" s="429"/>
      <c r="CR224" s="428"/>
      <c r="DH224" s="433">
        <v>-2</v>
      </c>
      <c r="DI224" s="434"/>
      <c r="DJ224" s="421">
        <v>25</v>
      </c>
      <c r="DK224" s="421">
        <v>23</v>
      </c>
      <c r="DL224" s="421">
        <v>0</v>
      </c>
      <c r="DM224" s="421">
        <v>7</v>
      </c>
      <c r="DN224" s="421">
        <v>11</v>
      </c>
      <c r="DO224" s="421">
        <v>0</v>
      </c>
      <c r="DP224" s="421">
        <v>132.1</v>
      </c>
      <c r="DQ224" s="421">
        <v>124.19999885559</v>
      </c>
      <c r="DR224" s="421">
        <v>7.1999998092651296</v>
      </c>
      <c r="DS224" s="421">
        <v>584</v>
      </c>
      <c r="DT224" s="421">
        <v>132</v>
      </c>
      <c r="DU224" s="421">
        <v>78</v>
      </c>
      <c r="DV224" s="421">
        <v>73</v>
      </c>
      <c r="DW224" s="421">
        <v>21</v>
      </c>
      <c r="DX224" s="421">
        <v>56</v>
      </c>
      <c r="DY224" s="421">
        <v>3</v>
      </c>
      <c r="DZ224" s="421">
        <v>12</v>
      </c>
      <c r="EA224" s="421">
        <v>1</v>
      </c>
      <c r="EB224" s="421">
        <v>0</v>
      </c>
      <c r="EC224" s="421">
        <v>123</v>
      </c>
      <c r="ED224" s="425">
        <v>8.3652397368002802</v>
      </c>
      <c r="EE224" s="425">
        <v>3.8085644330147601</v>
      </c>
      <c r="EF224" s="425">
        <v>1.4282116623805301</v>
      </c>
      <c r="EG224" s="425">
        <v>8.9773304492490897</v>
      </c>
      <c r="EH224" s="431">
        <v>1.4206549869181999</v>
      </c>
      <c r="EI224" s="425">
        <v>109.937658355347</v>
      </c>
      <c r="EJ224" s="424">
        <v>0.25581395348837199</v>
      </c>
      <c r="EK224" s="424">
        <v>0.29838709677419301</v>
      </c>
      <c r="EL224" s="422">
        <v>0.42159383</v>
      </c>
      <c r="EM224" s="422">
        <v>0.20051413800000001</v>
      </c>
      <c r="EN224" s="422">
        <v>0.37789202999999999</v>
      </c>
      <c r="EO224" s="422">
        <v>9.1603050000000005E-2</v>
      </c>
      <c r="EP224" s="422">
        <v>0.44529261999999997</v>
      </c>
      <c r="EQ224" s="422">
        <v>8.1105990000000003E-2</v>
      </c>
      <c r="ER224" s="425">
        <v>-0.55286106530657997</v>
      </c>
      <c r="ES224" s="431">
        <v>4.9647357787513897</v>
      </c>
      <c r="ET224" s="431">
        <v>5.2505483003195401</v>
      </c>
      <c r="EU224" s="431">
        <v>4.88156424554355</v>
      </c>
      <c r="EV224" s="431">
        <v>4.5312759925116399</v>
      </c>
      <c r="EW224" s="431">
        <v>4.4682031207850397</v>
      </c>
      <c r="EX224" s="426">
        <v>0.79903024202212602</v>
      </c>
    </row>
    <row r="225" spans="1:154" ht="13" customHeight="1">
      <c r="A225" s="413" t="s">
        <v>239</v>
      </c>
      <c r="B225" s="413">
        <v>13267</v>
      </c>
      <c r="C225" s="413">
        <v>666661</v>
      </c>
      <c r="D225" s="413">
        <v>21924</v>
      </c>
      <c r="E225" s="413" t="s">
        <v>45</v>
      </c>
      <c r="F225" s="413" t="s">
        <v>45</v>
      </c>
      <c r="G225" s="414"/>
      <c r="H225" s="411" t="s">
        <v>4342</v>
      </c>
      <c r="I225" s="411" t="s">
        <v>540</v>
      </c>
      <c r="J225" s="413">
        <v>26</v>
      </c>
      <c r="K225" s="418">
        <v>1</v>
      </c>
      <c r="M225" s="419" t="s">
        <v>837</v>
      </c>
      <c r="O225" s="418" t="s">
        <v>838</v>
      </c>
      <c r="P225" s="418" t="s">
        <v>2543</v>
      </c>
      <c r="Z225" s="421"/>
      <c r="BT225" s="427">
        <v>42</v>
      </c>
      <c r="BU225" s="421">
        <v>34.1</v>
      </c>
      <c r="BV225" s="428">
        <v>-1</v>
      </c>
      <c r="BW225" s="427"/>
      <c r="BX225" s="427"/>
      <c r="BY225" s="427"/>
      <c r="BZ225" s="427"/>
      <c r="CA225" s="421"/>
      <c r="CB225" s="428"/>
      <c r="CC225" s="427"/>
      <c r="CD225" s="421"/>
      <c r="CE225" s="429"/>
      <c r="CF225" s="428"/>
      <c r="CG225" s="427"/>
      <c r="CH225" s="421"/>
      <c r="CI225" s="429"/>
      <c r="CJ225" s="428"/>
      <c r="CK225" s="427"/>
      <c r="CL225" s="421"/>
      <c r="CM225" s="429"/>
      <c r="CN225" s="428"/>
      <c r="CO225" s="427"/>
      <c r="CP225" s="421"/>
      <c r="CQ225" s="429"/>
      <c r="CR225" s="428"/>
      <c r="DH225" s="433">
        <v>-1</v>
      </c>
      <c r="DI225" s="434"/>
      <c r="DJ225" s="421">
        <v>42</v>
      </c>
      <c r="DK225" s="421">
        <v>0</v>
      </c>
      <c r="DL225" s="421">
        <v>0</v>
      </c>
      <c r="DM225" s="421">
        <v>0</v>
      </c>
      <c r="DN225" s="421">
        <v>3</v>
      </c>
      <c r="DO225" s="421">
        <v>1</v>
      </c>
      <c r="DP225" s="421">
        <v>34.1</v>
      </c>
      <c r="DR225" s="421">
        <v>34.099998474121001</v>
      </c>
      <c r="DS225" s="421">
        <v>152</v>
      </c>
      <c r="DT225" s="421">
        <v>38</v>
      </c>
      <c r="DU225" s="421">
        <v>19</v>
      </c>
      <c r="DV225" s="421">
        <v>16</v>
      </c>
      <c r="DW225" s="421">
        <v>2</v>
      </c>
      <c r="DX225" s="421">
        <v>20</v>
      </c>
      <c r="DY225" s="421">
        <v>0</v>
      </c>
      <c r="DZ225" s="421">
        <v>1</v>
      </c>
      <c r="EA225" s="421">
        <v>3</v>
      </c>
      <c r="EB225" s="421">
        <v>0</v>
      </c>
      <c r="EC225" s="421">
        <v>36</v>
      </c>
      <c r="ED225" s="425">
        <v>9.4368956504106798</v>
      </c>
      <c r="EE225" s="425">
        <v>5.2427198057837101</v>
      </c>
      <c r="EF225" s="425">
        <v>0.52427198057837099</v>
      </c>
      <c r="EG225" s="425">
        <v>9.9611676309890491</v>
      </c>
      <c r="EH225" s="431">
        <v>1.6893208263080799</v>
      </c>
      <c r="EI225" s="425">
        <v>130.37137354448899</v>
      </c>
      <c r="EJ225" s="424">
        <v>0.29007633587786202</v>
      </c>
      <c r="EK225" s="424">
        <v>0.38709677419354799</v>
      </c>
      <c r="EL225" s="466">
        <v>0.494623655</v>
      </c>
      <c r="EM225" s="466">
        <v>0.204301075</v>
      </c>
      <c r="EN225" s="466">
        <v>0.30107526800000001</v>
      </c>
      <c r="EO225" s="466">
        <v>5.2631579999999997E-2</v>
      </c>
      <c r="EP225" s="466">
        <v>0.42105262999999998</v>
      </c>
      <c r="EQ225" s="466">
        <v>0.11650484999999999</v>
      </c>
      <c r="ER225" s="425">
        <v>0.462222712590524</v>
      </c>
      <c r="ES225" s="431">
        <v>4.1941758446269697</v>
      </c>
      <c r="ET225" s="431">
        <v>3.7062868867522298</v>
      </c>
      <c r="EU225" s="431">
        <v>3.6311179731802401</v>
      </c>
      <c r="EV225" s="431">
        <v>4.1312301155869999</v>
      </c>
      <c r="EW225" s="431">
        <v>4.19470460603078</v>
      </c>
      <c r="EX225" s="426">
        <v>0.26768615841865501</v>
      </c>
    </row>
    <row r="226" spans="1:154" ht="13" customHeight="1">
      <c r="A226" s="413" t="s">
        <v>239</v>
      </c>
      <c r="B226" s="413">
        <v>10835</v>
      </c>
      <c r="C226" s="413">
        <v>660271</v>
      </c>
      <c r="D226" s="413">
        <v>19755</v>
      </c>
      <c r="E226" s="413" t="s">
        <v>15</v>
      </c>
      <c r="F226" s="413" t="s">
        <v>15</v>
      </c>
      <c r="G226" s="414"/>
      <c r="H226" s="415" t="s">
        <v>1176</v>
      </c>
      <c r="I226" s="416" t="s">
        <v>1177</v>
      </c>
      <c r="J226" s="417">
        <v>30</v>
      </c>
      <c r="K226" s="418">
        <v>1</v>
      </c>
      <c r="L226" s="418" t="s">
        <v>46</v>
      </c>
      <c r="M226" s="419" t="s">
        <v>837</v>
      </c>
      <c r="N226" s="420">
        <v>20</v>
      </c>
      <c r="P226" s="418" t="s">
        <v>4584</v>
      </c>
      <c r="T226" s="418" t="s">
        <v>4584</v>
      </c>
      <c r="U226" s="418" t="s">
        <v>4584</v>
      </c>
      <c r="V226" s="418" t="s">
        <v>4585</v>
      </c>
      <c r="W226" s="418" t="s">
        <v>2709</v>
      </c>
      <c r="Z226" s="421"/>
      <c r="AS226" s="422"/>
      <c r="AT226" s="422"/>
      <c r="AU226" s="422"/>
      <c r="AV226" s="422"/>
      <c r="AW226" s="422"/>
      <c r="AX226" s="422"/>
      <c r="AY226" s="423"/>
      <c r="AZ226" s="422"/>
      <c r="BA226" s="422"/>
      <c r="BB226" s="422"/>
      <c r="BC226" s="422"/>
      <c r="BR226" s="425">
        <v>66.099999999999994</v>
      </c>
      <c r="BS226" s="426">
        <v>7.5</v>
      </c>
      <c r="BT226" s="427">
        <v>14</v>
      </c>
      <c r="BU226" s="421">
        <v>47</v>
      </c>
      <c r="BV226" s="428">
        <v>1</v>
      </c>
      <c r="BW226" s="427"/>
      <c r="BX226" s="427"/>
      <c r="BY226" s="427"/>
      <c r="BZ226" s="427"/>
      <c r="CA226" s="421"/>
      <c r="CB226" s="428"/>
      <c r="CC226" s="427"/>
      <c r="CD226" s="421"/>
      <c r="CE226" s="429"/>
      <c r="CF226" s="428"/>
      <c r="CG226" s="427"/>
      <c r="CH226" s="421"/>
      <c r="CI226" s="429"/>
      <c r="CJ226" s="428"/>
      <c r="CK226" s="427"/>
      <c r="CL226" s="421"/>
      <c r="CM226" s="429"/>
      <c r="CN226" s="428"/>
      <c r="CO226" s="427"/>
      <c r="CP226" s="421"/>
      <c r="CQ226" s="429"/>
      <c r="CR226" s="428"/>
      <c r="DH226" s="433">
        <v>1</v>
      </c>
      <c r="DI226" s="434"/>
      <c r="DJ226" s="421">
        <v>14</v>
      </c>
      <c r="DK226" s="421">
        <v>14</v>
      </c>
      <c r="DL226" s="421">
        <v>0</v>
      </c>
      <c r="DM226" s="421">
        <v>1</v>
      </c>
      <c r="DN226" s="421">
        <v>1</v>
      </c>
      <c r="DO226" s="421">
        <v>0</v>
      </c>
      <c r="DP226" s="421">
        <v>47</v>
      </c>
      <c r="DQ226" s="421">
        <v>47</v>
      </c>
      <c r="DS226" s="421">
        <v>188</v>
      </c>
      <c r="DT226" s="421">
        <v>40</v>
      </c>
      <c r="DU226" s="421">
        <v>15</v>
      </c>
      <c r="DV226" s="421">
        <v>15</v>
      </c>
      <c r="DW226" s="421">
        <v>3</v>
      </c>
      <c r="DX226" s="421">
        <v>9</v>
      </c>
      <c r="DY226" s="421">
        <v>0</v>
      </c>
      <c r="DZ226" s="421">
        <v>0</v>
      </c>
      <c r="EA226" s="421">
        <v>10</v>
      </c>
      <c r="EB226" s="421">
        <v>0</v>
      </c>
      <c r="EC226" s="421">
        <v>62</v>
      </c>
      <c r="ED226" s="425">
        <v>11.872340425531901</v>
      </c>
      <c r="EE226" s="425">
        <v>1.72340425531914</v>
      </c>
      <c r="EF226" s="425">
        <v>0.57446808510638303</v>
      </c>
      <c r="EG226" s="425">
        <v>7.6595744680850997</v>
      </c>
      <c r="EH226" s="431">
        <v>1.04255319148936</v>
      </c>
      <c r="EI226" s="425">
        <v>80.457832195618593</v>
      </c>
      <c r="EJ226" s="424">
        <v>0.223463687150837</v>
      </c>
      <c r="EK226" s="424">
        <v>0.324561403508771</v>
      </c>
      <c r="EL226" s="422">
        <v>0.413793103</v>
      </c>
      <c r="EM226" s="422">
        <v>0.22413793100000001</v>
      </c>
      <c r="EN226" s="422">
        <v>0.36206896500000002</v>
      </c>
      <c r="EO226" s="422">
        <v>3.4188030000000001E-2</v>
      </c>
      <c r="EP226" s="422">
        <v>0.30769231000000002</v>
      </c>
      <c r="EQ226" s="422">
        <v>0.14209827</v>
      </c>
      <c r="ER226" s="425">
        <v>-0.20607728500918099</v>
      </c>
      <c r="ES226" s="431">
        <v>2.87234042553191</v>
      </c>
      <c r="ET226" s="431">
        <v>2.4457104932107199</v>
      </c>
      <c r="EU226" s="431">
        <v>1.90192966055362</v>
      </c>
      <c r="EV226" s="431">
        <v>2.4499247383563998</v>
      </c>
      <c r="EW226" s="431">
        <v>2.6681657394693099</v>
      </c>
      <c r="EX226" s="426">
        <v>1.9282871484756401</v>
      </c>
    </row>
    <row r="227" spans="1:154" ht="13" customHeight="1">
      <c r="A227" s="413" t="s">
        <v>239</v>
      </c>
      <c r="B227" s="413">
        <v>12036</v>
      </c>
      <c r="C227" s="435">
        <v>686752</v>
      </c>
      <c r="D227" s="413">
        <v>26221</v>
      </c>
      <c r="E227" s="435" t="s">
        <v>2176</v>
      </c>
      <c r="F227" s="413" t="s">
        <v>2176</v>
      </c>
      <c r="G227" s="414"/>
      <c r="H227" s="436" t="s">
        <v>3079</v>
      </c>
      <c r="I227" s="436" t="s">
        <v>549</v>
      </c>
      <c r="J227" s="435">
        <v>27</v>
      </c>
      <c r="K227" s="418">
        <v>1</v>
      </c>
      <c r="L227" s="414"/>
      <c r="M227" s="437" t="s">
        <v>837</v>
      </c>
      <c r="N227" s="438">
        <v>25</v>
      </c>
      <c r="O227" s="414"/>
      <c r="P227" s="414" t="s">
        <v>2543</v>
      </c>
      <c r="Q227" s="414"/>
      <c r="R227" s="414"/>
      <c r="S227" s="414"/>
      <c r="T227" s="414"/>
      <c r="U227" s="414"/>
      <c r="V227" s="414"/>
      <c r="W227" s="414"/>
      <c r="X227" s="414"/>
      <c r="Y227" s="437"/>
      <c r="Z227" s="421"/>
      <c r="AS227" s="422"/>
      <c r="AT227" s="422"/>
      <c r="AU227" s="422"/>
      <c r="AV227" s="422"/>
      <c r="AW227" s="422"/>
      <c r="AX227" s="422"/>
      <c r="AY227" s="423"/>
      <c r="AZ227" s="422"/>
      <c r="BA227" s="422"/>
      <c r="BB227" s="422"/>
      <c r="BC227" s="422"/>
      <c r="BT227" s="427">
        <v>31</v>
      </c>
      <c r="BU227" s="421">
        <v>167.2</v>
      </c>
      <c r="BV227" s="428">
        <v>3</v>
      </c>
      <c r="BW227" s="427"/>
      <c r="BX227" s="427"/>
      <c r="BY227" s="427"/>
      <c r="BZ227" s="427"/>
      <c r="CA227" s="421"/>
      <c r="CB227" s="428"/>
      <c r="CC227" s="427"/>
      <c r="CD227" s="421"/>
      <c r="CE227" s="429"/>
      <c r="CF227" s="428"/>
      <c r="CG227" s="427"/>
      <c r="CH227" s="421"/>
      <c r="CI227" s="429"/>
      <c r="CJ227" s="428"/>
      <c r="CK227" s="427"/>
      <c r="CL227" s="421"/>
      <c r="CM227" s="429"/>
      <c r="CN227" s="428"/>
      <c r="CO227" s="427"/>
      <c r="CP227" s="421"/>
      <c r="CQ227" s="429"/>
      <c r="CR227" s="428"/>
      <c r="DH227" s="433">
        <v>3</v>
      </c>
      <c r="DI227" s="434"/>
      <c r="DJ227" s="421">
        <v>31</v>
      </c>
      <c r="DK227" s="421">
        <v>31</v>
      </c>
      <c r="DL227" s="421">
        <v>0</v>
      </c>
      <c r="DM227" s="421">
        <v>11</v>
      </c>
      <c r="DN227" s="421">
        <v>12</v>
      </c>
      <c r="DO227" s="421">
        <v>0</v>
      </c>
      <c r="DP227" s="421">
        <v>167.2</v>
      </c>
      <c r="DQ227" s="421">
        <v>167.19999694824199</v>
      </c>
      <c r="DS227" s="421">
        <v>679</v>
      </c>
      <c r="DT227" s="421">
        <v>134</v>
      </c>
      <c r="DU227" s="421">
        <v>77</v>
      </c>
      <c r="DV227" s="421">
        <v>72</v>
      </c>
      <c r="DW227" s="421">
        <v>26</v>
      </c>
      <c r="DX227" s="421">
        <v>61</v>
      </c>
      <c r="DY227" s="421">
        <v>0</v>
      </c>
      <c r="DZ227" s="421">
        <v>6</v>
      </c>
      <c r="EA227" s="421">
        <v>5</v>
      </c>
      <c r="EB227" s="421">
        <v>0</v>
      </c>
      <c r="EC227" s="421">
        <v>167</v>
      </c>
      <c r="ED227" s="425">
        <v>8.9642152555986794</v>
      </c>
      <c r="EE227" s="425">
        <v>3.2743540753983198</v>
      </c>
      <c r="EF227" s="425">
        <v>1.39562632721895</v>
      </c>
      <c r="EG227" s="425">
        <v>7.1928433787438504</v>
      </c>
      <c r="EH227" s="431">
        <v>1.1630219393491299</v>
      </c>
      <c r="EI227" s="425">
        <v>90.717614600532201</v>
      </c>
      <c r="EJ227" s="424">
        <v>0.21895424836601299</v>
      </c>
      <c r="EK227" s="424">
        <v>0.25775656324582302</v>
      </c>
      <c r="EL227" s="422">
        <v>0.382352941</v>
      </c>
      <c r="EM227" s="422">
        <v>0.192307692</v>
      </c>
      <c r="EN227" s="422">
        <v>0.425339366</v>
      </c>
      <c r="EO227" s="422">
        <v>9.6629209999999993E-2</v>
      </c>
      <c r="EP227" s="422">
        <v>0.42471910000000002</v>
      </c>
      <c r="EQ227" s="422">
        <v>0.11629630000000001</v>
      </c>
      <c r="ER227" s="425">
        <v>0.29995767401107498</v>
      </c>
      <c r="ES227" s="431">
        <v>3.8648113676832598</v>
      </c>
      <c r="ET227" s="431">
        <v>3.9883540588899402</v>
      </c>
      <c r="EU227" s="431">
        <v>4.3586363038301004</v>
      </c>
      <c r="EV227" s="431">
        <v>4.0715139500660298</v>
      </c>
      <c r="EW227" s="431">
        <v>4.0485786586724197</v>
      </c>
      <c r="EX227" s="426">
        <v>2.0353119373321502</v>
      </c>
    </row>
    <row r="228" spans="1:154" ht="13" customHeight="1">
      <c r="A228" s="413" t="s">
        <v>239</v>
      </c>
      <c r="B228" s="413">
        <v>12468</v>
      </c>
      <c r="C228" s="435">
        <v>691587</v>
      </c>
      <c r="D228" s="413">
        <v>27768</v>
      </c>
      <c r="E228" s="435" t="s">
        <v>686</v>
      </c>
      <c r="F228" s="435" t="s">
        <v>686</v>
      </c>
      <c r="G228" s="414"/>
      <c r="H228" s="411" t="s">
        <v>3326</v>
      </c>
      <c r="I228" s="411" t="s">
        <v>3555</v>
      </c>
      <c r="J228" s="413">
        <v>22</v>
      </c>
      <c r="K228" s="418">
        <v>1</v>
      </c>
      <c r="M228" s="419" t="s">
        <v>837</v>
      </c>
      <c r="N228" s="420">
        <v>25</v>
      </c>
      <c r="P228" s="418" t="s">
        <v>4581</v>
      </c>
      <c r="Z228" s="421"/>
      <c r="AS228" s="422"/>
      <c r="AT228" s="422"/>
      <c r="AU228" s="422"/>
      <c r="AV228" s="422"/>
      <c r="AW228" s="422"/>
      <c r="AX228" s="422"/>
      <c r="AY228" s="423"/>
      <c r="AZ228" s="422"/>
      <c r="BA228" s="422"/>
      <c r="BB228" s="422"/>
      <c r="BC228" s="422"/>
      <c r="BT228" s="427">
        <v>20</v>
      </c>
      <c r="BU228" s="421">
        <v>95.1</v>
      </c>
      <c r="BV228" s="428">
        <v>-2</v>
      </c>
      <c r="BW228" s="427"/>
      <c r="BX228" s="427"/>
      <c r="BY228" s="427"/>
      <c r="BZ228" s="427"/>
      <c r="CA228" s="421"/>
      <c r="CB228" s="428"/>
      <c r="CC228" s="427"/>
      <c r="CD228" s="421"/>
      <c r="CE228" s="429"/>
      <c r="CF228" s="428"/>
      <c r="CG228" s="427"/>
      <c r="CH228" s="421"/>
      <c r="CI228" s="429"/>
      <c r="CJ228" s="428"/>
      <c r="CK228" s="427"/>
      <c r="CL228" s="421"/>
      <c r="CM228" s="429"/>
      <c r="CN228" s="428"/>
      <c r="CO228" s="427"/>
      <c r="CP228" s="421"/>
      <c r="CQ228" s="429"/>
      <c r="CR228" s="428"/>
      <c r="DH228" s="433">
        <v>-2</v>
      </c>
      <c r="DI228" s="434"/>
      <c r="DJ228" s="421">
        <v>20</v>
      </c>
      <c r="DK228" s="421">
        <v>20</v>
      </c>
      <c r="DL228" s="421">
        <v>0</v>
      </c>
      <c r="DM228" s="421">
        <v>7</v>
      </c>
      <c r="DN228" s="421">
        <v>6</v>
      </c>
      <c r="DO228" s="421">
        <v>0</v>
      </c>
      <c r="DP228" s="421">
        <v>95.1</v>
      </c>
      <c r="DQ228" s="421">
        <v>95.099998474121094</v>
      </c>
      <c r="DS228" s="421">
        <v>385</v>
      </c>
      <c r="DT228" s="421">
        <v>68</v>
      </c>
      <c r="DU228" s="421">
        <v>47</v>
      </c>
      <c r="DV228" s="421">
        <v>45</v>
      </c>
      <c r="DW228" s="421">
        <v>12</v>
      </c>
      <c r="DX228" s="421">
        <v>32</v>
      </c>
      <c r="DY228" s="421">
        <v>0</v>
      </c>
      <c r="DZ228" s="421">
        <v>3</v>
      </c>
      <c r="EA228" s="421">
        <v>9</v>
      </c>
      <c r="EB228" s="421">
        <v>2</v>
      </c>
      <c r="EC228" s="421">
        <v>105</v>
      </c>
      <c r="ED228" s="425">
        <v>9.9125879414478604</v>
      </c>
      <c r="EE228" s="425">
        <v>3.0209791821555299</v>
      </c>
      <c r="EF228" s="425">
        <v>1.1328671933083201</v>
      </c>
      <c r="EG228" s="425">
        <v>6.4195807620805203</v>
      </c>
      <c r="EH228" s="431">
        <v>1.0489511049151099</v>
      </c>
      <c r="EI228" s="425">
        <v>80.951583736560295</v>
      </c>
      <c r="EJ228" s="424">
        <v>0.19428571428571401</v>
      </c>
      <c r="EK228" s="424">
        <v>0.24034334763948401</v>
      </c>
      <c r="EL228" s="422">
        <v>0.31020408100000002</v>
      </c>
      <c r="EM228" s="422">
        <v>0.175510204</v>
      </c>
      <c r="EN228" s="422">
        <v>0.514285714</v>
      </c>
      <c r="EO228" s="422">
        <v>8.9795920000000001E-2</v>
      </c>
      <c r="EP228" s="422">
        <v>0.46530611999999999</v>
      </c>
      <c r="EQ228" s="422">
        <v>0.13253730999999999</v>
      </c>
      <c r="ER228" s="425">
        <v>-0.31575154816153</v>
      </c>
      <c r="ES228" s="431">
        <v>4.2482519749062204</v>
      </c>
      <c r="ET228" s="431">
        <v>3.2635129815739901</v>
      </c>
      <c r="EU228" s="431">
        <v>3.6709372772518201</v>
      </c>
      <c r="EV228" s="431">
        <v>4.0723426060473997</v>
      </c>
      <c r="EW228" s="431">
        <v>3.7989022342501402</v>
      </c>
      <c r="EX228" s="426">
        <v>1.8711107969284</v>
      </c>
    </row>
    <row r="229" spans="1:154" ht="13" customHeight="1">
      <c r="A229" s="413" t="s">
        <v>239</v>
      </c>
      <c r="C229" s="413">
        <v>689981</v>
      </c>
      <c r="D229" s="413">
        <v>29514</v>
      </c>
      <c r="E229" s="413" t="s">
        <v>15</v>
      </c>
      <c r="F229" s="413" t="s">
        <v>15</v>
      </c>
      <c r="G229" s="414"/>
      <c r="H229" s="411" t="s">
        <v>549</v>
      </c>
      <c r="I229" s="411" t="s">
        <v>4091</v>
      </c>
      <c r="J229" s="413">
        <v>26</v>
      </c>
      <c r="K229" s="418">
        <v>1</v>
      </c>
      <c r="M229" s="419" t="s">
        <v>837</v>
      </c>
      <c r="Z229" s="421"/>
      <c r="AS229" s="422"/>
      <c r="AT229" s="422"/>
      <c r="AU229" s="422"/>
      <c r="AV229" s="422"/>
      <c r="AW229" s="422"/>
      <c r="AX229" s="422"/>
      <c r="AY229" s="423"/>
      <c r="AZ229" s="422"/>
      <c r="BA229" s="422"/>
      <c r="BB229" s="422"/>
      <c r="BC229" s="422"/>
      <c r="BT229" s="427"/>
      <c r="BU229" s="421"/>
      <c r="BV229" s="428"/>
      <c r="BW229" s="427"/>
      <c r="BX229" s="427"/>
      <c r="BY229" s="427"/>
      <c r="BZ229" s="427"/>
      <c r="CA229" s="421"/>
      <c r="CB229" s="428"/>
      <c r="CC229" s="427"/>
      <c r="CD229" s="421"/>
      <c r="CE229" s="429"/>
      <c r="CF229" s="428"/>
      <c r="CG229" s="427"/>
      <c r="CH229" s="421"/>
      <c r="CI229" s="429"/>
      <c r="CJ229" s="428"/>
      <c r="CK229" s="427"/>
      <c r="CL229" s="421"/>
      <c r="CM229" s="429"/>
      <c r="CN229" s="428"/>
      <c r="CO229" s="427"/>
      <c r="CP229" s="421"/>
      <c r="CQ229" s="429"/>
      <c r="CR229" s="428"/>
      <c r="DH229" s="433"/>
      <c r="DI229" s="434"/>
      <c r="EL229" s="422"/>
      <c r="EM229" s="422"/>
      <c r="EN229" s="422"/>
      <c r="EO229" s="422"/>
      <c r="EP229" s="422"/>
      <c r="EQ229" s="422"/>
    </row>
    <row r="230" spans="1:154" ht="13" customHeight="1">
      <c r="A230" s="413" t="s">
        <v>239</v>
      </c>
      <c r="B230" s="413">
        <v>12156</v>
      </c>
      <c r="C230" s="413">
        <v>663485</v>
      </c>
      <c r="D230" s="413">
        <v>21461</v>
      </c>
      <c r="E230" s="413" t="s">
        <v>567</v>
      </c>
      <c r="F230" s="413" t="s">
        <v>567</v>
      </c>
      <c r="G230" s="414"/>
      <c r="H230" s="411" t="s">
        <v>2870</v>
      </c>
      <c r="I230" s="411" t="s">
        <v>244</v>
      </c>
      <c r="J230" s="413">
        <v>27</v>
      </c>
      <c r="K230" s="418">
        <v>1</v>
      </c>
      <c r="M230" s="419" t="s">
        <v>837</v>
      </c>
      <c r="N230" s="420">
        <v>7</v>
      </c>
      <c r="O230" s="418" t="s">
        <v>838</v>
      </c>
      <c r="P230" s="418" t="s">
        <v>2543</v>
      </c>
      <c r="Z230" s="421"/>
      <c r="AS230" s="422"/>
      <c r="AT230" s="422"/>
      <c r="AU230" s="422"/>
      <c r="AV230" s="422"/>
      <c r="AW230" s="422"/>
      <c r="AX230" s="422"/>
      <c r="AY230" s="423"/>
      <c r="AZ230" s="422"/>
      <c r="BA230" s="422"/>
      <c r="BB230" s="422"/>
      <c r="BC230" s="422"/>
      <c r="BT230" s="427">
        <v>69</v>
      </c>
      <c r="BU230" s="421">
        <v>72</v>
      </c>
      <c r="BV230" s="428">
        <v>-1</v>
      </c>
      <c r="BW230" s="427"/>
      <c r="BX230" s="427"/>
      <c r="BY230" s="427"/>
      <c r="BZ230" s="427"/>
      <c r="CA230" s="421"/>
      <c r="CB230" s="428"/>
      <c r="CC230" s="427"/>
      <c r="CD230" s="421"/>
      <c r="CE230" s="429"/>
      <c r="CF230" s="428"/>
      <c r="CG230" s="427"/>
      <c r="CH230" s="421"/>
      <c r="CI230" s="429"/>
      <c r="CJ230" s="428"/>
      <c r="CK230" s="427"/>
      <c r="CL230" s="421"/>
      <c r="CM230" s="429"/>
      <c r="CN230" s="428"/>
      <c r="CO230" s="427"/>
      <c r="CP230" s="421"/>
      <c r="CQ230" s="429"/>
      <c r="CR230" s="428"/>
      <c r="DH230" s="433">
        <v>-1</v>
      </c>
      <c r="DI230" s="434"/>
      <c r="DJ230" s="421">
        <v>69</v>
      </c>
      <c r="DK230" s="421">
        <v>3</v>
      </c>
      <c r="DL230" s="421">
        <v>0</v>
      </c>
      <c r="DM230" s="421">
        <v>4</v>
      </c>
      <c r="DN230" s="421">
        <v>6</v>
      </c>
      <c r="DO230" s="421">
        <v>3</v>
      </c>
      <c r="DP230" s="421">
        <v>72</v>
      </c>
      <c r="DQ230" s="421">
        <v>5</v>
      </c>
      <c r="DR230" s="421">
        <v>67</v>
      </c>
      <c r="DS230" s="421">
        <v>299</v>
      </c>
      <c r="DT230" s="421">
        <v>65</v>
      </c>
      <c r="DU230" s="421">
        <v>41</v>
      </c>
      <c r="DV230" s="421">
        <v>36</v>
      </c>
      <c r="DW230" s="421">
        <v>7</v>
      </c>
      <c r="DX230" s="421">
        <v>19</v>
      </c>
      <c r="DY230" s="421">
        <v>2</v>
      </c>
      <c r="DZ230" s="421">
        <v>4</v>
      </c>
      <c r="EA230" s="421">
        <v>3</v>
      </c>
      <c r="EB230" s="421">
        <v>0</v>
      </c>
      <c r="EC230" s="421">
        <v>64</v>
      </c>
      <c r="ED230" s="425">
        <v>8.0000008477105897</v>
      </c>
      <c r="EE230" s="425">
        <v>2.3750002516640798</v>
      </c>
      <c r="EF230" s="425">
        <v>0.875000092718346</v>
      </c>
      <c r="EG230" s="425">
        <v>8.1250008609560709</v>
      </c>
      <c r="EH230" s="431">
        <v>1.1666667902911201</v>
      </c>
      <c r="EI230" s="425">
        <v>91.001918938950396</v>
      </c>
      <c r="EJ230" s="424">
        <v>0.235507246376811</v>
      </c>
      <c r="EK230" s="424">
        <v>0.28292682926829199</v>
      </c>
      <c r="EL230" s="422">
        <v>0.43961352599999998</v>
      </c>
      <c r="EM230" s="422">
        <v>0.169082125</v>
      </c>
      <c r="EN230" s="422">
        <v>0.391304347</v>
      </c>
      <c r="EO230" s="422">
        <v>9.9056599999999995E-2</v>
      </c>
      <c r="EP230" s="422">
        <v>0.41509434000000001</v>
      </c>
      <c r="EQ230" s="422">
        <v>9.8776219999999998E-2</v>
      </c>
      <c r="ER230" s="425">
        <v>-1.1046217231777899</v>
      </c>
      <c r="ES230" s="431">
        <v>4.5000004768371999</v>
      </c>
      <c r="ET230" s="431">
        <v>3.9185560291223198</v>
      </c>
      <c r="EU230" s="431">
        <v>3.5804167052845899</v>
      </c>
      <c r="EV230" s="431">
        <v>4.0510573838575796</v>
      </c>
      <c r="EW230" s="431">
        <v>3.7168760465589501</v>
      </c>
      <c r="EX230" s="426">
        <v>0.79588723927736205</v>
      </c>
    </row>
    <row r="231" spans="1:154" ht="13" customHeight="1">
      <c r="A231" s="413" t="s">
        <v>239</v>
      </c>
      <c r="B231" s="413">
        <v>12929</v>
      </c>
      <c r="C231" s="413">
        <v>686580</v>
      </c>
      <c r="D231" s="413">
        <v>25648</v>
      </c>
      <c r="E231" s="413" t="s">
        <v>609</v>
      </c>
      <c r="F231" s="413" t="s">
        <v>609</v>
      </c>
      <c r="G231" s="414"/>
      <c r="H231" s="411" t="s">
        <v>4066</v>
      </c>
      <c r="I231" s="411" t="s">
        <v>564</v>
      </c>
      <c r="J231" s="413">
        <v>27</v>
      </c>
      <c r="K231" s="418">
        <v>1</v>
      </c>
      <c r="M231" s="419" t="s">
        <v>837</v>
      </c>
      <c r="O231" s="418" t="s">
        <v>838</v>
      </c>
      <c r="P231" s="418" t="s">
        <v>4581</v>
      </c>
      <c r="Z231" s="421"/>
      <c r="AS231" s="422"/>
      <c r="AT231" s="422"/>
      <c r="AU231" s="422"/>
      <c r="AV231" s="422"/>
      <c r="AW231" s="422"/>
      <c r="AX231" s="422"/>
      <c r="AY231" s="423"/>
      <c r="AZ231" s="422"/>
      <c r="BA231" s="422"/>
      <c r="BB231" s="422"/>
      <c r="BC231" s="422"/>
      <c r="BT231" s="427">
        <v>36</v>
      </c>
      <c r="BU231" s="421">
        <v>34</v>
      </c>
      <c r="BV231" s="428">
        <v>0</v>
      </c>
      <c r="BW231" s="427"/>
      <c r="BX231" s="427"/>
      <c r="BY231" s="427"/>
      <c r="BZ231" s="427"/>
      <c r="CA231" s="421"/>
      <c r="CB231" s="428"/>
      <c r="CC231" s="427"/>
      <c r="CD231" s="421"/>
      <c r="CE231" s="429"/>
      <c r="CF231" s="428"/>
      <c r="CG231" s="427"/>
      <c r="CH231" s="421"/>
      <c r="CI231" s="429"/>
      <c r="CJ231" s="428"/>
      <c r="CK231" s="427"/>
      <c r="CL231" s="421"/>
      <c r="CM231" s="429"/>
      <c r="CN231" s="428"/>
      <c r="CO231" s="427"/>
      <c r="CP231" s="421"/>
      <c r="CQ231" s="429"/>
      <c r="CR231" s="428"/>
      <c r="DH231" s="433">
        <v>0</v>
      </c>
      <c r="DI231" s="434"/>
      <c r="DJ231" s="421">
        <v>36</v>
      </c>
      <c r="DK231" s="421">
        <v>0</v>
      </c>
      <c r="DL231" s="421">
        <v>0</v>
      </c>
      <c r="DM231" s="421">
        <v>2</v>
      </c>
      <c r="DN231" s="421">
        <v>4</v>
      </c>
      <c r="DO231" s="421">
        <v>3</v>
      </c>
      <c r="DP231" s="421">
        <v>34</v>
      </c>
      <c r="DR231" s="421">
        <v>34</v>
      </c>
      <c r="DS231" s="421">
        <v>137</v>
      </c>
      <c r="DT231" s="421">
        <v>27</v>
      </c>
      <c r="DU231" s="421">
        <v>19</v>
      </c>
      <c r="DV231" s="421">
        <v>16</v>
      </c>
      <c r="DW231" s="421">
        <v>3</v>
      </c>
      <c r="DX231" s="421">
        <v>10</v>
      </c>
      <c r="DY231" s="421">
        <v>2</v>
      </c>
      <c r="DZ231" s="421">
        <v>0</v>
      </c>
      <c r="EA231" s="421">
        <v>1</v>
      </c>
      <c r="EB231" s="421">
        <v>0</v>
      </c>
      <c r="EC231" s="421">
        <v>25</v>
      </c>
      <c r="ED231" s="425">
        <v>6.61764780130361</v>
      </c>
      <c r="EE231" s="425">
        <v>2.64705912052144</v>
      </c>
      <c r="EF231" s="425">
        <v>0.794117736156434</v>
      </c>
      <c r="EG231" s="425">
        <v>7.1470596254079002</v>
      </c>
      <c r="EH231" s="431">
        <v>1.0882354162143699</v>
      </c>
      <c r="EI231" s="425">
        <v>84.8841434049246</v>
      </c>
      <c r="EJ231" s="424">
        <v>0.21259842519684999</v>
      </c>
      <c r="EK231" s="424">
        <v>0.24242424242424199</v>
      </c>
      <c r="EL231" s="422">
        <v>0.40196078400000002</v>
      </c>
      <c r="EM231" s="422">
        <v>0.196078431</v>
      </c>
      <c r="EN231" s="422">
        <v>0.40196078400000002</v>
      </c>
      <c r="EO231" s="422">
        <v>7.843137E-2</v>
      </c>
      <c r="EP231" s="422">
        <v>0.34313725</v>
      </c>
      <c r="EQ231" s="422">
        <v>0.13627254999999999</v>
      </c>
      <c r="ER231" s="425">
        <v>-0.52162765654680598</v>
      </c>
      <c r="ES231" s="431">
        <v>4.2352945928343102</v>
      </c>
      <c r="ET231" s="431">
        <v>3.3856397232290298</v>
      </c>
      <c r="EU231" s="431">
        <v>3.6947958058552</v>
      </c>
      <c r="EV231" s="431">
        <v>4.4069713163795496</v>
      </c>
      <c r="EW231" s="431">
        <v>4.2179752415596097</v>
      </c>
      <c r="EX231" s="426">
        <v>0.39718008041381803</v>
      </c>
    </row>
    <row r="232" spans="1:154" ht="13" customHeight="1">
      <c r="A232" s="413" t="s">
        <v>239</v>
      </c>
      <c r="B232" s="413">
        <v>13222</v>
      </c>
      <c r="C232" s="413">
        <v>691799</v>
      </c>
      <c r="D232" s="413">
        <v>33927</v>
      </c>
      <c r="E232" s="413" t="s">
        <v>164</v>
      </c>
      <c r="F232" s="413" t="s">
        <v>164</v>
      </c>
      <c r="G232" s="414"/>
      <c r="H232" s="411" t="s">
        <v>288</v>
      </c>
      <c r="I232" s="411" t="s">
        <v>493</v>
      </c>
      <c r="J232" s="413">
        <v>23</v>
      </c>
      <c r="K232" s="418">
        <v>1</v>
      </c>
      <c r="M232" s="419" t="s">
        <v>837</v>
      </c>
      <c r="N232" s="420">
        <v>7</v>
      </c>
      <c r="O232" s="418" t="s">
        <v>838</v>
      </c>
      <c r="P232" s="418" t="s">
        <v>2543</v>
      </c>
      <c r="Z232" s="421"/>
      <c r="BT232" s="427">
        <v>36</v>
      </c>
      <c r="BU232" s="421">
        <v>36.200000000000003</v>
      </c>
      <c r="BV232" s="428">
        <v>-2</v>
      </c>
      <c r="BW232" s="427"/>
      <c r="BX232" s="427"/>
      <c r="BY232" s="427"/>
      <c r="BZ232" s="427"/>
      <c r="CA232" s="421"/>
      <c r="CB232" s="428"/>
      <c r="CC232" s="427"/>
      <c r="CD232" s="421"/>
      <c r="CE232" s="429"/>
      <c r="CF232" s="428"/>
      <c r="CG232" s="427"/>
      <c r="CH232" s="421"/>
      <c r="CI232" s="429"/>
      <c r="CJ232" s="428"/>
      <c r="CK232" s="427"/>
      <c r="CL232" s="421"/>
      <c r="CM232" s="429"/>
      <c r="CN232" s="428"/>
      <c r="CO232" s="427"/>
      <c r="CP232" s="421"/>
      <c r="CQ232" s="429"/>
      <c r="CR232" s="428"/>
      <c r="DH232" s="433">
        <v>-2</v>
      </c>
      <c r="DI232" s="434"/>
      <c r="DJ232" s="421">
        <v>36</v>
      </c>
      <c r="DK232" s="421">
        <v>2</v>
      </c>
      <c r="DL232" s="421">
        <v>0</v>
      </c>
      <c r="DM232" s="421">
        <v>2</v>
      </c>
      <c r="DN232" s="421">
        <v>4</v>
      </c>
      <c r="DO232" s="421">
        <v>6</v>
      </c>
      <c r="DP232" s="421">
        <v>36.200000000000003</v>
      </c>
      <c r="DQ232" s="421">
        <v>2</v>
      </c>
      <c r="DR232" s="421">
        <v>34.200000762939403</v>
      </c>
      <c r="DS232" s="421">
        <v>157</v>
      </c>
      <c r="DT232" s="421">
        <v>37</v>
      </c>
      <c r="DU232" s="421">
        <v>20</v>
      </c>
      <c r="DV232" s="421">
        <v>20</v>
      </c>
      <c r="DW232" s="421">
        <v>0</v>
      </c>
      <c r="DX232" s="421">
        <v>15</v>
      </c>
      <c r="DY232" s="421">
        <v>1</v>
      </c>
      <c r="DZ232" s="421">
        <v>0</v>
      </c>
      <c r="EA232" s="421">
        <v>5</v>
      </c>
      <c r="EB232" s="421">
        <v>0</v>
      </c>
      <c r="EC232" s="421">
        <v>54</v>
      </c>
      <c r="ED232" s="425">
        <v>13.254546373856</v>
      </c>
      <c r="EE232" s="425">
        <v>3.6818184371822298</v>
      </c>
      <c r="EF232" s="425">
        <v>0</v>
      </c>
      <c r="EG232" s="425">
        <v>9.08181881171617</v>
      </c>
      <c r="EH232" s="431">
        <v>1.41818191654426</v>
      </c>
      <c r="EI232" s="425">
        <v>110.62051040112399</v>
      </c>
      <c r="EJ232" s="424">
        <v>0.26056338028169002</v>
      </c>
      <c r="EK232" s="424">
        <v>0.42045454545454503</v>
      </c>
      <c r="EL232" s="466">
        <v>0.47619047599999997</v>
      </c>
      <c r="EM232" s="466">
        <v>0.26190476099999999</v>
      </c>
      <c r="EN232" s="466">
        <v>0.26190476099999999</v>
      </c>
      <c r="EO232" s="466">
        <v>5.6818180000000003E-2</v>
      </c>
      <c r="EP232" s="466">
        <v>0.5</v>
      </c>
      <c r="EQ232" s="466">
        <v>0.13442623000000001</v>
      </c>
      <c r="ER232" s="425">
        <v>5.0316510272359498E-2</v>
      </c>
      <c r="ES232" s="431">
        <v>4.9090912495763002</v>
      </c>
      <c r="ET232" s="431">
        <v>2.8786705802949601</v>
      </c>
      <c r="EU232" s="431">
        <v>1.4177902763934001</v>
      </c>
      <c r="EV232" s="431">
        <v>2.3428727499372601</v>
      </c>
      <c r="EW232" s="431">
        <v>2.64687741688005</v>
      </c>
      <c r="EX232" s="426">
        <v>1.7069479823112399</v>
      </c>
    </row>
    <row r="233" spans="1:154" ht="13" customHeight="1">
      <c r="A233" s="413" t="s">
        <v>239</v>
      </c>
      <c r="B233" s="413">
        <v>12695</v>
      </c>
      <c r="C233" s="413">
        <v>686973</v>
      </c>
      <c r="D233" s="413">
        <v>27691</v>
      </c>
      <c r="E233" s="413" t="s">
        <v>3323</v>
      </c>
      <c r="F233" s="413" t="s">
        <v>470</v>
      </c>
      <c r="H233" s="411" t="s">
        <v>3109</v>
      </c>
      <c r="I233" s="411" t="s">
        <v>2233</v>
      </c>
      <c r="J233" s="413">
        <v>27</v>
      </c>
      <c r="K233" s="418">
        <v>1</v>
      </c>
      <c r="M233" s="419" t="s">
        <v>837</v>
      </c>
      <c r="N233" s="420">
        <v>7</v>
      </c>
      <c r="O233" s="418" t="s">
        <v>838</v>
      </c>
      <c r="P233" s="418" t="s">
        <v>2543</v>
      </c>
      <c r="Z233" s="421"/>
      <c r="BT233" s="427">
        <v>74</v>
      </c>
      <c r="BU233" s="421">
        <v>72.2</v>
      </c>
      <c r="BV233" s="428">
        <v>3</v>
      </c>
      <c r="BW233" s="427"/>
      <c r="BX233" s="427"/>
      <c r="BY233" s="427"/>
      <c r="BZ233" s="427"/>
      <c r="CA233" s="421"/>
      <c r="CB233" s="428"/>
      <c r="CC233" s="427"/>
      <c r="CD233" s="421"/>
      <c r="CE233" s="429"/>
      <c r="CF233" s="428"/>
      <c r="CG233" s="427"/>
      <c r="CH233" s="421"/>
      <c r="CI233" s="429"/>
      <c r="CJ233" s="428"/>
      <c r="CK233" s="427"/>
      <c r="CL233" s="421"/>
      <c r="CM233" s="429"/>
      <c r="CN233" s="428"/>
      <c r="CO233" s="427"/>
      <c r="CP233" s="421"/>
      <c r="CQ233" s="429"/>
      <c r="CR233" s="428"/>
      <c r="DH233" s="433">
        <v>3</v>
      </c>
      <c r="DI233" s="434"/>
      <c r="DJ233" s="421">
        <v>74</v>
      </c>
      <c r="DK233" s="421">
        <v>1</v>
      </c>
      <c r="DL233" s="421">
        <v>0</v>
      </c>
      <c r="DM233" s="421">
        <v>4</v>
      </c>
      <c r="DN233" s="421">
        <v>3</v>
      </c>
      <c r="DO233" s="421">
        <v>0</v>
      </c>
      <c r="DP233" s="421">
        <v>72.2</v>
      </c>
      <c r="DQ233" s="421">
        <v>2</v>
      </c>
      <c r="DR233" s="421">
        <v>70.200000762939396</v>
      </c>
      <c r="DS233" s="421">
        <v>296</v>
      </c>
      <c r="DT233" s="421">
        <v>65</v>
      </c>
      <c r="DU233" s="421">
        <v>27</v>
      </c>
      <c r="DV233" s="421">
        <v>24</v>
      </c>
      <c r="DW233" s="421">
        <v>6</v>
      </c>
      <c r="DX233" s="421">
        <v>22</v>
      </c>
      <c r="DY233" s="421">
        <v>1</v>
      </c>
      <c r="DZ233" s="421">
        <v>2</v>
      </c>
      <c r="EA233" s="421">
        <v>0</v>
      </c>
      <c r="EB233" s="421">
        <v>0</v>
      </c>
      <c r="EC233" s="421">
        <v>75</v>
      </c>
      <c r="ED233" s="425">
        <v>9.2889921260437696</v>
      </c>
      <c r="EE233" s="425">
        <v>2.7247710236395002</v>
      </c>
      <c r="EF233" s="425">
        <v>0.74311937008350204</v>
      </c>
      <c r="EG233" s="425">
        <v>8.0504598425712697</v>
      </c>
      <c r="EH233" s="431">
        <v>1.19724787402341</v>
      </c>
      <c r="EI233" s="425">
        <v>93.387293517219405</v>
      </c>
      <c r="EJ233" s="424">
        <v>0.23897058823529399</v>
      </c>
      <c r="EK233" s="424">
        <v>0.30890052356020897</v>
      </c>
      <c r="EL233" s="466">
        <v>0.52577319499999997</v>
      </c>
      <c r="EM233" s="466">
        <v>0.22164948400000001</v>
      </c>
      <c r="EN233" s="466">
        <v>0.25257731900000002</v>
      </c>
      <c r="EO233" s="466">
        <v>9.1370560000000003E-2</v>
      </c>
      <c r="EP233" s="466">
        <v>0.43654821999999999</v>
      </c>
      <c r="EQ233" s="466">
        <v>0.13133207999999999</v>
      </c>
      <c r="ER233" s="425">
        <v>0.69836263069309601</v>
      </c>
      <c r="ES233" s="431">
        <v>2.9724774803340002</v>
      </c>
      <c r="ET233" s="431">
        <v>4.0284438205454096</v>
      </c>
      <c r="EU233" s="431">
        <v>3.1359722137451098</v>
      </c>
      <c r="EV233" s="431">
        <v>3.1022345498412802</v>
      </c>
      <c r="EW233" s="431">
        <v>3.1299182432847399</v>
      </c>
      <c r="EX233" s="426">
        <v>1.24042647331953</v>
      </c>
    </row>
    <row r="234" spans="1:154" ht="13" customHeight="1">
      <c r="A234" s="413" t="s">
        <v>239</v>
      </c>
      <c r="B234" s="413">
        <v>12110</v>
      </c>
      <c r="C234" s="413">
        <v>676684</v>
      </c>
      <c r="D234" s="413">
        <v>19769</v>
      </c>
      <c r="E234" s="413" t="s">
        <v>239</v>
      </c>
      <c r="F234" s="413" t="s">
        <v>239</v>
      </c>
      <c r="G234" s="414"/>
      <c r="H234" s="411" t="s">
        <v>2390</v>
      </c>
      <c r="I234" s="411" t="s">
        <v>108</v>
      </c>
      <c r="J234" s="418">
        <v>30</v>
      </c>
      <c r="K234" s="418">
        <v>1</v>
      </c>
      <c r="M234" s="419" t="s">
        <v>837</v>
      </c>
      <c r="O234" s="418" t="s">
        <v>838</v>
      </c>
      <c r="P234" s="418" t="s">
        <v>2543</v>
      </c>
      <c r="S234" s="418" t="s">
        <v>4579</v>
      </c>
      <c r="Z234" s="421"/>
      <c r="AS234" s="422"/>
      <c r="AT234" s="422"/>
      <c r="AU234" s="422"/>
      <c r="AV234" s="422"/>
      <c r="AW234" s="422"/>
      <c r="AX234" s="422"/>
      <c r="AY234" s="423"/>
      <c r="AZ234" s="422"/>
      <c r="BA234" s="422"/>
      <c r="BB234" s="422"/>
      <c r="BC234" s="422"/>
      <c r="BT234" s="427">
        <v>64</v>
      </c>
      <c r="BU234" s="421">
        <v>68.2</v>
      </c>
      <c r="BV234" s="428">
        <v>1</v>
      </c>
      <c r="BW234" s="427"/>
      <c r="BX234" s="427"/>
      <c r="BY234" s="427"/>
      <c r="BZ234" s="427"/>
      <c r="CA234" s="421"/>
      <c r="CB234" s="428"/>
      <c r="CC234" s="427"/>
      <c r="CD234" s="421"/>
      <c r="CE234" s="429"/>
      <c r="CF234" s="428"/>
      <c r="CG234" s="427"/>
      <c r="CH234" s="421"/>
      <c r="CI234" s="429"/>
      <c r="CJ234" s="428"/>
      <c r="CK234" s="427"/>
      <c r="CL234" s="421"/>
      <c r="CM234" s="429"/>
      <c r="CN234" s="428"/>
      <c r="CO234" s="427"/>
      <c r="CP234" s="421"/>
      <c r="CQ234" s="429"/>
      <c r="CR234" s="428"/>
      <c r="DH234" s="433">
        <v>1</v>
      </c>
      <c r="DI234" s="434"/>
      <c r="DJ234" s="421">
        <v>64</v>
      </c>
      <c r="DK234" s="421">
        <v>0</v>
      </c>
      <c r="DL234" s="421">
        <v>0</v>
      </c>
      <c r="DM234" s="421">
        <v>6</v>
      </c>
      <c r="DN234" s="421">
        <v>5</v>
      </c>
      <c r="DO234" s="421">
        <v>23</v>
      </c>
      <c r="DP234" s="421">
        <v>68.2</v>
      </c>
      <c r="DR234" s="421">
        <v>68.199996948242102</v>
      </c>
      <c r="DS234" s="421">
        <v>284</v>
      </c>
      <c r="DT234" s="421">
        <v>61</v>
      </c>
      <c r="DU234" s="421">
        <v>26</v>
      </c>
      <c r="DV234" s="421">
        <v>23</v>
      </c>
      <c r="DW234" s="421">
        <v>4</v>
      </c>
      <c r="DX234" s="421">
        <v>22</v>
      </c>
      <c r="DY234" s="421">
        <v>1</v>
      </c>
      <c r="DZ234" s="421">
        <v>1</v>
      </c>
      <c r="EA234" s="421">
        <v>4</v>
      </c>
      <c r="EB234" s="421">
        <v>0</v>
      </c>
      <c r="EC234" s="421">
        <v>75</v>
      </c>
      <c r="ED234" s="425">
        <v>9.8300985436446595</v>
      </c>
      <c r="EE234" s="425">
        <v>2.8834955728024299</v>
      </c>
      <c r="EF234" s="425">
        <v>0.52427192232771502</v>
      </c>
      <c r="EG234" s="425">
        <v>7.9951468154976499</v>
      </c>
      <c r="EH234" s="431">
        <v>1.2087380431444501</v>
      </c>
      <c r="EI234" s="425">
        <v>94.283545512775405</v>
      </c>
      <c r="EJ234" s="424">
        <v>0.233716475095785</v>
      </c>
      <c r="EK234" s="424">
        <v>0.31318681318681302</v>
      </c>
      <c r="EL234" s="422">
        <v>0.58152173900000004</v>
      </c>
      <c r="EM234" s="422">
        <v>0.15760869499999999</v>
      </c>
      <c r="EN234" s="422">
        <v>0.26086956500000003</v>
      </c>
      <c r="EO234" s="422">
        <v>4.301075E-2</v>
      </c>
      <c r="EP234" s="422">
        <v>0.41397848999999998</v>
      </c>
      <c r="EQ234" s="422">
        <v>0.11873351</v>
      </c>
      <c r="ER234" s="425">
        <v>0.37735670517212</v>
      </c>
      <c r="ES234" s="431">
        <v>3.01456355338436</v>
      </c>
      <c r="ET234" s="431">
        <v>2.8576211359650898</v>
      </c>
      <c r="EU234" s="431">
        <v>2.7136420540922299</v>
      </c>
      <c r="EV234" s="431">
        <v>3.0341264620148301</v>
      </c>
      <c r="EW234" s="431">
        <v>2.97805997898862</v>
      </c>
      <c r="EX234" s="426">
        <v>1.76232314109802</v>
      </c>
    </row>
    <row r="235" spans="1:154" ht="13" customHeight="1">
      <c r="A235" s="413" t="s">
        <v>239</v>
      </c>
      <c r="B235" s="413">
        <v>10748</v>
      </c>
      <c r="C235" s="413">
        <v>605170</v>
      </c>
      <c r="D235" s="413">
        <v>14968</v>
      </c>
      <c r="E235" s="413" t="s">
        <v>614</v>
      </c>
      <c r="F235" s="413" t="s">
        <v>614</v>
      </c>
      <c r="G235" s="414"/>
      <c r="H235" s="415" t="s">
        <v>789</v>
      </c>
      <c r="I235" s="416" t="s">
        <v>177</v>
      </c>
      <c r="J235" s="417">
        <v>31</v>
      </c>
      <c r="K235" s="418">
        <v>2</v>
      </c>
      <c r="L235" s="418" t="s">
        <v>2543</v>
      </c>
      <c r="T235" s="418" t="s">
        <v>4584</v>
      </c>
      <c r="U235" s="418" t="s">
        <v>2543</v>
      </c>
      <c r="V235" s="418" t="s">
        <v>4585</v>
      </c>
      <c r="X235" s="418">
        <v>53</v>
      </c>
      <c r="Z235" s="421">
        <v>114</v>
      </c>
      <c r="AA235" s="421">
        <v>386</v>
      </c>
      <c r="AB235" s="421">
        <v>344</v>
      </c>
      <c r="AC235" s="421">
        <v>89</v>
      </c>
      <c r="AD235" s="421">
        <v>63</v>
      </c>
      <c r="AE235" s="421">
        <v>14</v>
      </c>
      <c r="AF235" s="421">
        <v>0</v>
      </c>
      <c r="AG235" s="421">
        <v>12</v>
      </c>
      <c r="AH235" s="421">
        <v>35</v>
      </c>
      <c r="AI235" s="421">
        <v>46</v>
      </c>
      <c r="AJ235" s="421">
        <v>1</v>
      </c>
      <c r="AK235" s="421">
        <v>0</v>
      </c>
      <c r="AL235" s="421">
        <v>23</v>
      </c>
      <c r="AM235" s="421">
        <v>0</v>
      </c>
      <c r="AN235" s="421">
        <v>65</v>
      </c>
      <c r="AO235" s="421">
        <v>13</v>
      </c>
      <c r="AP235" s="421">
        <v>6</v>
      </c>
      <c r="AQ235" s="421">
        <v>0</v>
      </c>
      <c r="AR235" s="421">
        <v>8</v>
      </c>
      <c r="AS235" s="422">
        <v>5.9585491999999997E-2</v>
      </c>
      <c r="AT235" s="422">
        <v>0.16839378199999999</v>
      </c>
      <c r="AU235" s="422">
        <v>0.40350877000000002</v>
      </c>
      <c r="AV235" s="422">
        <v>0.22456139999999999</v>
      </c>
      <c r="AW235" s="422">
        <v>7.7192979999999994E-2</v>
      </c>
      <c r="AX235" s="422">
        <v>0.40701754000000001</v>
      </c>
      <c r="AY235" s="423">
        <v>110.1</v>
      </c>
      <c r="AZ235" s="422">
        <v>8.7447109999999995E-2</v>
      </c>
      <c r="BA235" s="422">
        <v>0.43157894699999999</v>
      </c>
      <c r="BB235" s="422">
        <v>0.77571078400000004</v>
      </c>
      <c r="BC235" s="422">
        <v>0.38245614</v>
      </c>
      <c r="BD235" s="424">
        <v>0.28205128200000001</v>
      </c>
      <c r="BE235" s="424">
        <v>0.25872093000000002</v>
      </c>
      <c r="BF235" s="424">
        <v>0.32383419600000002</v>
      </c>
      <c r="BG235" s="424">
        <v>0.40406976700000002</v>
      </c>
      <c r="BH235" s="424">
        <v>0.72790396300000004</v>
      </c>
      <c r="BI235" s="424">
        <v>0.14534883700000001</v>
      </c>
      <c r="BJ235" s="424">
        <v>0.31829461733294201</v>
      </c>
      <c r="BK235" s="425">
        <v>89.782550307146707</v>
      </c>
      <c r="BL235" s="425">
        <v>1.6386107536423</v>
      </c>
      <c r="BM235" s="425">
        <v>47.247738796697803</v>
      </c>
      <c r="BN235" s="425">
        <v>104.380194847629</v>
      </c>
      <c r="BO235" s="425">
        <v>-1.24687843141101</v>
      </c>
      <c r="BP235" s="425">
        <v>-2.1262205177918001</v>
      </c>
      <c r="BQ235" s="425">
        <v>8.2991491364705396</v>
      </c>
      <c r="BR235" s="425">
        <v>-0.13359788577826301</v>
      </c>
      <c r="BS235" s="426">
        <v>0.84910681890794604</v>
      </c>
      <c r="BT235" s="427"/>
      <c r="BU235" s="421"/>
      <c r="BV235" s="428"/>
      <c r="BW235" s="427">
        <v>49</v>
      </c>
      <c r="BX235" s="427">
        <v>418</v>
      </c>
      <c r="BY235" s="427">
        <v>-5</v>
      </c>
      <c r="BZ235" s="427">
        <v>-3</v>
      </c>
      <c r="CA235" s="421">
        <v>1</v>
      </c>
      <c r="CB235" s="428">
        <v>-2</v>
      </c>
      <c r="CC235" s="427">
        <v>15</v>
      </c>
      <c r="CD235" s="421">
        <v>97</v>
      </c>
      <c r="CE235" s="429">
        <v>-1</v>
      </c>
      <c r="CF235" s="428">
        <v>-1</v>
      </c>
      <c r="CG235" s="427"/>
      <c r="CH235" s="421"/>
      <c r="CI235" s="429"/>
      <c r="CJ235" s="428"/>
      <c r="CK235" s="427"/>
      <c r="CL235" s="421"/>
      <c r="CM235" s="429"/>
      <c r="CN235" s="428"/>
      <c r="CO235" s="427"/>
      <c r="CP235" s="421"/>
      <c r="CQ235" s="429"/>
      <c r="CR235" s="428"/>
      <c r="DH235" s="433">
        <v>-6</v>
      </c>
      <c r="DI235" s="434">
        <v>-4.8519375026225999</v>
      </c>
      <c r="EL235" s="422"/>
      <c r="EM235" s="422"/>
      <c r="EN235" s="422"/>
      <c r="EO235" s="422"/>
      <c r="EP235" s="422"/>
      <c r="EQ235" s="422"/>
    </row>
    <row r="236" spans="1:154" ht="13" customHeight="1">
      <c r="A236" s="413" t="s">
        <v>239</v>
      </c>
      <c r="B236" s="413">
        <v>10959</v>
      </c>
      <c r="C236" s="413">
        <v>643376</v>
      </c>
      <c r="D236" s="413">
        <v>16535</v>
      </c>
      <c r="E236" s="413" t="s">
        <v>3323</v>
      </c>
      <c r="F236" s="413" t="s">
        <v>3323</v>
      </c>
      <c r="G236" s="414"/>
      <c r="H236" s="415" t="s">
        <v>27</v>
      </c>
      <c r="I236" s="416" t="s">
        <v>146</v>
      </c>
      <c r="J236" s="417">
        <v>30</v>
      </c>
      <c r="K236" s="418">
        <v>2</v>
      </c>
      <c r="L236" s="418" t="s">
        <v>837</v>
      </c>
      <c r="T236" s="418" t="s">
        <v>4584</v>
      </c>
      <c r="U236" s="418" t="s">
        <v>2543</v>
      </c>
      <c r="V236" s="418" t="s">
        <v>4585</v>
      </c>
      <c r="Z236" s="421">
        <v>98</v>
      </c>
      <c r="AA236" s="421">
        <v>337</v>
      </c>
      <c r="AB236" s="421">
        <v>288</v>
      </c>
      <c r="AC236" s="421">
        <v>62</v>
      </c>
      <c r="AD236" s="421">
        <v>37</v>
      </c>
      <c r="AE236" s="421">
        <v>11</v>
      </c>
      <c r="AF236" s="421">
        <v>0</v>
      </c>
      <c r="AG236" s="421">
        <v>14</v>
      </c>
      <c r="AH236" s="421">
        <v>38</v>
      </c>
      <c r="AI236" s="421">
        <v>36</v>
      </c>
      <c r="AJ236" s="421">
        <v>0</v>
      </c>
      <c r="AK236" s="421">
        <v>0</v>
      </c>
      <c r="AL236" s="421">
        <v>42</v>
      </c>
      <c r="AM236" s="421">
        <v>0</v>
      </c>
      <c r="AN236" s="421">
        <v>86</v>
      </c>
      <c r="AO236" s="421">
        <v>4</v>
      </c>
      <c r="AP236" s="421">
        <v>2</v>
      </c>
      <c r="AQ236" s="421">
        <v>1</v>
      </c>
      <c r="AR236" s="421">
        <v>5</v>
      </c>
      <c r="AS236" s="422">
        <v>0.12462908</v>
      </c>
      <c r="AT236" s="422">
        <v>0.25519287800000001</v>
      </c>
      <c r="AU236" s="422">
        <v>0.50243901999999996</v>
      </c>
      <c r="AV236" s="422">
        <v>0.16585366000000001</v>
      </c>
      <c r="AW236" s="422">
        <v>8.7804880000000002E-2</v>
      </c>
      <c r="AX236" s="422">
        <v>0.39024389999999998</v>
      </c>
      <c r="AY236" s="423">
        <v>107.4</v>
      </c>
      <c r="AZ236" s="422">
        <v>9.4534709999999994E-2</v>
      </c>
      <c r="BA236" s="422">
        <v>0.27586206800000002</v>
      </c>
      <c r="BB236" s="422">
        <v>0.45718942600000001</v>
      </c>
      <c r="BC236" s="422">
        <v>0.53201970399999998</v>
      </c>
      <c r="BD236" s="424">
        <v>0.25263157800000002</v>
      </c>
      <c r="BE236" s="424">
        <v>0.215277777</v>
      </c>
      <c r="BF236" s="424">
        <v>0.321428571</v>
      </c>
      <c r="BG236" s="424">
        <v>0.39930555499999998</v>
      </c>
      <c r="BH236" s="424">
        <v>0.72073412599999997</v>
      </c>
      <c r="BI236" s="424">
        <v>0.184027778</v>
      </c>
      <c r="BJ236" s="424">
        <v>0.318083337020306</v>
      </c>
      <c r="BK236" s="425">
        <v>114.77499461151901</v>
      </c>
      <c r="BL236" s="425">
        <v>1.3674106932882699</v>
      </c>
      <c r="BM236" s="425">
        <v>41.186778958857403</v>
      </c>
      <c r="BN236" s="425">
        <v>103.078133233974</v>
      </c>
      <c r="BO236" s="425">
        <v>-0.21757930916427201</v>
      </c>
      <c r="BP236" s="425">
        <v>-1.0536863850429601</v>
      </c>
      <c r="BQ236" s="425">
        <v>12.6515270229135</v>
      </c>
      <c r="BR236" s="425">
        <v>0.17898070716155201</v>
      </c>
      <c r="BS236" s="426">
        <v>1.29440954585888</v>
      </c>
      <c r="BT236" s="427"/>
      <c r="BU236" s="421"/>
      <c r="BV236" s="428"/>
      <c r="BW236" s="427">
        <v>93</v>
      </c>
      <c r="BX236" s="427">
        <v>739.1</v>
      </c>
      <c r="BY236" s="427">
        <v>6</v>
      </c>
      <c r="BZ236" s="427">
        <v>-3</v>
      </c>
      <c r="CA236" s="421">
        <v>3</v>
      </c>
      <c r="CB236" s="428">
        <v>-8</v>
      </c>
      <c r="CC236" s="427"/>
      <c r="CD236" s="421"/>
      <c r="CE236" s="429"/>
      <c r="CF236" s="428"/>
      <c r="CG236" s="427"/>
      <c r="CH236" s="421"/>
      <c r="CI236" s="429"/>
      <c r="CJ236" s="428"/>
      <c r="CK236" s="427"/>
      <c r="CL236" s="421"/>
      <c r="CM236" s="429"/>
      <c r="CN236" s="428"/>
      <c r="CO236" s="427"/>
      <c r="CP236" s="421"/>
      <c r="CQ236" s="429"/>
      <c r="CR236" s="428"/>
      <c r="DH236" s="433">
        <v>6</v>
      </c>
      <c r="DI236" s="434">
        <v>0.96403759717941195</v>
      </c>
      <c r="EL236" s="422"/>
      <c r="EM236" s="422"/>
      <c r="EN236" s="422"/>
      <c r="EO236" s="422"/>
      <c r="EP236" s="422"/>
      <c r="EQ236" s="422"/>
    </row>
    <row r="237" spans="1:154" ht="13" customHeight="1">
      <c r="A237" s="413" t="s">
        <v>239</v>
      </c>
      <c r="B237" s="413">
        <v>11794</v>
      </c>
      <c r="C237" s="413">
        <v>680777</v>
      </c>
      <c r="D237" s="413">
        <v>24618</v>
      </c>
      <c r="E237" s="413" t="s">
        <v>567</v>
      </c>
      <c r="F237" s="413" t="s">
        <v>567</v>
      </c>
      <c r="G237" s="414"/>
      <c r="H237" s="411" t="s">
        <v>1752</v>
      </c>
      <c r="I237" s="411" t="s">
        <v>549</v>
      </c>
      <c r="J237" s="418">
        <v>28</v>
      </c>
      <c r="K237" s="418">
        <v>2</v>
      </c>
      <c r="L237" s="418" t="s">
        <v>837</v>
      </c>
      <c r="T237" s="418" t="s">
        <v>4577</v>
      </c>
      <c r="U237" s="418" t="s">
        <v>4577</v>
      </c>
      <c r="V237" s="418" t="s">
        <v>4585</v>
      </c>
      <c r="Z237" s="421">
        <v>119</v>
      </c>
      <c r="AA237" s="421">
        <v>464</v>
      </c>
      <c r="AB237" s="421">
        <v>406</v>
      </c>
      <c r="AC237" s="421">
        <v>108</v>
      </c>
      <c r="AD237" s="421">
        <v>73</v>
      </c>
      <c r="AE237" s="421">
        <v>26</v>
      </c>
      <c r="AF237" s="421">
        <v>0</v>
      </c>
      <c r="AG237" s="421">
        <v>9</v>
      </c>
      <c r="AH237" s="421">
        <v>47</v>
      </c>
      <c r="AI237" s="421">
        <v>47</v>
      </c>
      <c r="AJ237" s="421">
        <v>1</v>
      </c>
      <c r="AK237" s="421">
        <v>1</v>
      </c>
      <c r="AL237" s="421">
        <v>50</v>
      </c>
      <c r="AM237" s="421">
        <v>1</v>
      </c>
      <c r="AN237" s="421">
        <v>91</v>
      </c>
      <c r="AO237" s="421">
        <v>7</v>
      </c>
      <c r="AP237" s="421">
        <v>1</v>
      </c>
      <c r="AQ237" s="421">
        <v>0</v>
      </c>
      <c r="AR237" s="421">
        <v>9</v>
      </c>
      <c r="AS237" s="422">
        <v>0.10775862</v>
      </c>
      <c r="AT237" s="422">
        <v>0.19612068899999999</v>
      </c>
      <c r="AU237" s="422">
        <v>0.37974683999999997</v>
      </c>
      <c r="AV237" s="422">
        <v>0.25316455999999998</v>
      </c>
      <c r="AW237" s="422">
        <v>6.3291139999999996E-2</v>
      </c>
      <c r="AX237" s="422">
        <v>0.42088608</v>
      </c>
      <c r="AY237" s="423">
        <v>111</v>
      </c>
      <c r="AZ237" s="422">
        <v>7.4388949999999995E-2</v>
      </c>
      <c r="BA237" s="422">
        <v>0.379746835</v>
      </c>
      <c r="BB237" s="422">
        <v>0.68510472</v>
      </c>
      <c r="BC237" s="422">
        <v>0.408227848</v>
      </c>
      <c r="BD237" s="424">
        <v>0.32247556999999999</v>
      </c>
      <c r="BE237" s="424">
        <v>0.26600985199999999</v>
      </c>
      <c r="BF237" s="424">
        <v>0.35560344799999999</v>
      </c>
      <c r="BG237" s="424">
        <v>0.39655172399999999</v>
      </c>
      <c r="BH237" s="424">
        <v>0.75215517200000004</v>
      </c>
      <c r="BI237" s="424">
        <v>0.130541872</v>
      </c>
      <c r="BJ237" s="424">
        <v>0.333135861171244</v>
      </c>
      <c r="BK237" s="425">
        <v>80.636229583516396</v>
      </c>
      <c r="BL237" s="425">
        <v>7.56083618760956</v>
      </c>
      <c r="BM237" s="425">
        <v>62.386316529520798</v>
      </c>
      <c r="BN237" s="425">
        <v>113.271168694925</v>
      </c>
      <c r="BO237" s="425">
        <v>-1.0838493559120299</v>
      </c>
      <c r="BP237" s="425">
        <v>-2.2711838362738401</v>
      </c>
      <c r="BQ237" s="425">
        <v>20.200086455837901</v>
      </c>
      <c r="BR237" s="425">
        <v>4.9860559739629702</v>
      </c>
      <c r="BS237" s="426">
        <v>2.06672164460903</v>
      </c>
      <c r="BT237" s="427"/>
      <c r="BU237" s="421"/>
      <c r="BV237" s="428"/>
      <c r="BW237" s="427">
        <v>88</v>
      </c>
      <c r="BX237" s="427">
        <v>699.2</v>
      </c>
      <c r="BY237" s="427">
        <v>-10</v>
      </c>
      <c r="BZ237" s="427">
        <v>-3</v>
      </c>
      <c r="CA237" s="421">
        <v>-1</v>
      </c>
      <c r="CB237" s="428">
        <v>-1</v>
      </c>
      <c r="CC237" s="427"/>
      <c r="CD237" s="421"/>
      <c r="CE237" s="429"/>
      <c r="CF237" s="428"/>
      <c r="CG237" s="427"/>
      <c r="CH237" s="421"/>
      <c r="CI237" s="429"/>
      <c r="CJ237" s="428"/>
      <c r="CK237" s="427"/>
      <c r="CL237" s="421"/>
      <c r="CM237" s="429"/>
      <c r="CN237" s="428"/>
      <c r="CO237" s="427"/>
      <c r="CP237" s="421"/>
      <c r="CQ237" s="429"/>
      <c r="CR237" s="428"/>
      <c r="DH237" s="433">
        <v>-10</v>
      </c>
      <c r="DI237" s="434">
        <v>-0.75512397289276101</v>
      </c>
      <c r="EL237" s="422"/>
      <c r="EM237" s="422"/>
      <c r="EN237" s="422"/>
      <c r="EO237" s="422"/>
      <c r="EP237" s="422"/>
      <c r="EQ237" s="422"/>
    </row>
    <row r="238" spans="1:154" ht="13" customHeight="1">
      <c r="A238" s="413" t="s">
        <v>239</v>
      </c>
      <c r="B238" s="413">
        <v>10842</v>
      </c>
      <c r="C238" s="413">
        <v>656976</v>
      </c>
      <c r="D238" s="413">
        <v>19892</v>
      </c>
      <c r="E238" s="413" t="s">
        <v>45</v>
      </c>
      <c r="F238" s="413" t="s">
        <v>45</v>
      </c>
      <c r="G238" s="414"/>
      <c r="H238" s="411" t="s">
        <v>601</v>
      </c>
      <c r="I238" s="411" t="s">
        <v>1903</v>
      </c>
      <c r="J238" s="418">
        <v>29</v>
      </c>
      <c r="K238" s="418">
        <v>3</v>
      </c>
      <c r="L238" s="418" t="s">
        <v>46</v>
      </c>
      <c r="T238" s="418" t="s">
        <v>4581</v>
      </c>
      <c r="U238" s="418" t="s">
        <v>2543</v>
      </c>
      <c r="V238" s="418" t="s">
        <v>4585</v>
      </c>
      <c r="X238" s="418">
        <v>18</v>
      </c>
      <c r="Z238" s="421">
        <v>87</v>
      </c>
      <c r="AA238" s="421">
        <v>288</v>
      </c>
      <c r="AB238" s="421">
        <v>244</v>
      </c>
      <c r="AC238" s="421">
        <v>63</v>
      </c>
      <c r="AD238" s="421">
        <v>37</v>
      </c>
      <c r="AE238" s="421">
        <v>17</v>
      </c>
      <c r="AF238" s="421">
        <v>1</v>
      </c>
      <c r="AG238" s="421">
        <v>8</v>
      </c>
      <c r="AH238" s="421">
        <v>36</v>
      </c>
      <c r="AI238" s="421">
        <v>28</v>
      </c>
      <c r="AJ238" s="421">
        <v>2</v>
      </c>
      <c r="AK238" s="421">
        <v>2</v>
      </c>
      <c r="AL238" s="421">
        <v>41</v>
      </c>
      <c r="AM238" s="421">
        <v>1</v>
      </c>
      <c r="AN238" s="421">
        <v>92</v>
      </c>
      <c r="AO238" s="421">
        <v>0</v>
      </c>
      <c r="AP238" s="421">
        <v>2</v>
      </c>
      <c r="AQ238" s="421">
        <v>0</v>
      </c>
      <c r="AR238" s="421">
        <v>7</v>
      </c>
      <c r="AS238" s="422">
        <v>0.14236111100000001</v>
      </c>
      <c r="AT238" s="422">
        <v>0.31944444399999999</v>
      </c>
      <c r="AU238" s="422">
        <v>0.44155844</v>
      </c>
      <c r="AV238" s="422">
        <v>0.25974026</v>
      </c>
      <c r="AW238" s="422">
        <v>0.11612902999999999</v>
      </c>
      <c r="AX238" s="422">
        <v>0.45806451999999998</v>
      </c>
      <c r="AY238" s="423">
        <v>110.9</v>
      </c>
      <c r="AZ238" s="422">
        <v>0.11792829000000001</v>
      </c>
      <c r="BA238" s="422">
        <v>0.409090909</v>
      </c>
      <c r="BB238" s="422">
        <v>0.70025352799999996</v>
      </c>
      <c r="BC238" s="422">
        <v>0.31818181800000001</v>
      </c>
      <c r="BD238" s="424">
        <v>0.37671232799999999</v>
      </c>
      <c r="BE238" s="424">
        <v>0.25819672100000002</v>
      </c>
      <c r="BF238" s="424">
        <v>0.36236933700000001</v>
      </c>
      <c r="BG238" s="424">
        <v>0.434426229</v>
      </c>
      <c r="BH238" s="424">
        <v>0.79679556600000001</v>
      </c>
      <c r="BI238" s="424">
        <v>0.17622950800000001</v>
      </c>
      <c r="BJ238" s="424">
        <v>0.34781604213314399</v>
      </c>
      <c r="BK238" s="425">
        <v>113.511432860246</v>
      </c>
      <c r="BL238" s="425">
        <v>8.1256137171941205</v>
      </c>
      <c r="BM238" s="425">
        <v>42.155222205276999</v>
      </c>
      <c r="BN238" s="425">
        <v>122.85055850759301</v>
      </c>
      <c r="BO238" s="425">
        <v>-0.58962490996575101</v>
      </c>
      <c r="BP238" s="425">
        <v>-2.0180138712748801</v>
      </c>
      <c r="BQ238" s="425">
        <v>6.7999311972590499</v>
      </c>
      <c r="BR238" s="425">
        <v>5.7823444519373002</v>
      </c>
      <c r="BS238" s="426">
        <v>0.69571806130393798</v>
      </c>
      <c r="BT238" s="427"/>
      <c r="BU238" s="421"/>
      <c r="BV238" s="428"/>
      <c r="BW238" s="427"/>
      <c r="BX238" s="427"/>
      <c r="BY238" s="427"/>
      <c r="BZ238" s="427"/>
      <c r="CA238" s="421"/>
      <c r="CB238" s="428"/>
      <c r="CC238" s="427">
        <v>36</v>
      </c>
      <c r="CD238" s="421">
        <v>283.10000000000002</v>
      </c>
      <c r="CE238" s="429">
        <v>-4</v>
      </c>
      <c r="CF238" s="428">
        <v>-2</v>
      </c>
      <c r="CG238" s="427"/>
      <c r="CH238" s="421"/>
      <c r="CI238" s="429"/>
      <c r="CJ238" s="428"/>
      <c r="CK238" s="427"/>
      <c r="CL238" s="421"/>
      <c r="CM238" s="429"/>
      <c r="CN238" s="428"/>
      <c r="CO238" s="427"/>
      <c r="CP238" s="421"/>
      <c r="CQ238" s="429"/>
      <c r="CR238" s="428"/>
      <c r="DH238" s="433">
        <v>-4</v>
      </c>
      <c r="DI238" s="434">
        <v>-8.5628141164779592</v>
      </c>
      <c r="EL238" s="422"/>
      <c r="EM238" s="422"/>
      <c r="EN238" s="422"/>
      <c r="EO238" s="422"/>
      <c r="EP238" s="422"/>
      <c r="EQ238" s="422"/>
    </row>
    <row r="239" spans="1:154" ht="13" customHeight="1">
      <c r="A239" s="413" t="s">
        <v>239</v>
      </c>
      <c r="B239" s="413">
        <v>8588</v>
      </c>
      <c r="C239" s="413">
        <v>457759</v>
      </c>
      <c r="D239" s="413">
        <v>5235</v>
      </c>
      <c r="E239" s="413" t="s">
        <v>129</v>
      </c>
      <c r="F239" s="413" t="s">
        <v>129</v>
      </c>
      <c r="G239" s="414"/>
      <c r="H239" s="415" t="s">
        <v>57</v>
      </c>
      <c r="I239" s="416" t="s">
        <v>564</v>
      </c>
      <c r="J239" s="417">
        <v>40</v>
      </c>
      <c r="K239" s="418">
        <v>3</v>
      </c>
      <c r="L239" s="418" t="s">
        <v>837</v>
      </c>
      <c r="T239" s="418" t="s">
        <v>2543</v>
      </c>
      <c r="U239" s="418" t="s">
        <v>4581</v>
      </c>
      <c r="V239" s="418" t="s">
        <v>4585</v>
      </c>
      <c r="Z239" s="421">
        <v>80</v>
      </c>
      <c r="AA239" s="421">
        <v>191</v>
      </c>
      <c r="AB239" s="421">
        <v>169</v>
      </c>
      <c r="AC239" s="421">
        <v>37</v>
      </c>
      <c r="AD239" s="421">
        <v>27</v>
      </c>
      <c r="AE239" s="421">
        <v>7</v>
      </c>
      <c r="AF239" s="421">
        <v>0</v>
      </c>
      <c r="AG239" s="421">
        <v>3</v>
      </c>
      <c r="AH239" s="421">
        <v>14</v>
      </c>
      <c r="AI239" s="421">
        <v>18</v>
      </c>
      <c r="AJ239" s="421">
        <v>2</v>
      </c>
      <c r="AK239" s="421">
        <v>0</v>
      </c>
      <c r="AL239" s="421">
        <v>17</v>
      </c>
      <c r="AM239" s="421">
        <v>0</v>
      </c>
      <c r="AN239" s="421">
        <v>37</v>
      </c>
      <c r="AO239" s="421">
        <v>1</v>
      </c>
      <c r="AP239" s="421">
        <v>4</v>
      </c>
      <c r="AQ239" s="421">
        <v>0</v>
      </c>
      <c r="AR239" s="421">
        <v>3</v>
      </c>
      <c r="AS239" s="422">
        <v>8.9005235000000002E-2</v>
      </c>
      <c r="AT239" s="422">
        <v>0.19371727699999999</v>
      </c>
      <c r="AU239" s="422">
        <v>0.33823529000000002</v>
      </c>
      <c r="AV239" s="422">
        <v>0.27205881999999998</v>
      </c>
      <c r="AW239" s="422">
        <v>3.6764709999999999E-2</v>
      </c>
      <c r="AX239" s="422">
        <v>0.30882353000000001</v>
      </c>
      <c r="AY239" s="423">
        <v>108</v>
      </c>
      <c r="AZ239" s="422">
        <v>7.490637E-2</v>
      </c>
      <c r="BA239" s="422">
        <v>0.39705882300000001</v>
      </c>
      <c r="BB239" s="422">
        <v>0.71921127600000001</v>
      </c>
      <c r="BC239" s="422">
        <v>0.43382352899999999</v>
      </c>
      <c r="BD239" s="424">
        <v>0.25563909699999998</v>
      </c>
      <c r="BE239" s="424">
        <v>0.21893491100000001</v>
      </c>
      <c r="BF239" s="424">
        <v>0.28795811500000001</v>
      </c>
      <c r="BG239" s="424">
        <v>0.31360946699999998</v>
      </c>
      <c r="BH239" s="424">
        <v>0.60156758200000005</v>
      </c>
      <c r="BI239" s="424">
        <v>9.4674556000000007E-2</v>
      </c>
      <c r="BJ239" s="424">
        <v>0.26795021807336</v>
      </c>
      <c r="BK239" s="425">
        <v>60.980959595981297</v>
      </c>
      <c r="BL239" s="425">
        <v>-6.9963626017043898</v>
      </c>
      <c r="BM239" s="425">
        <v>15.571884694211599</v>
      </c>
      <c r="BN239" s="425">
        <v>70.919574614294206</v>
      </c>
      <c r="BO239" s="425">
        <v>0.90720581344094597</v>
      </c>
      <c r="BP239" s="425">
        <v>-0.11617203708738</v>
      </c>
      <c r="BQ239" s="425">
        <v>-2.7917165156169399</v>
      </c>
      <c r="BR239" s="425">
        <v>-6.6997103656823302</v>
      </c>
      <c r="BS239" s="426">
        <v>-0.28562753734009699</v>
      </c>
      <c r="BT239" s="427"/>
      <c r="BU239" s="421"/>
      <c r="BV239" s="428"/>
      <c r="BW239" s="427"/>
      <c r="BX239" s="427"/>
      <c r="BY239" s="427"/>
      <c r="BZ239" s="427"/>
      <c r="CA239" s="421"/>
      <c r="CB239" s="428"/>
      <c r="CC239" s="427">
        <v>39</v>
      </c>
      <c r="CD239" s="421">
        <v>218</v>
      </c>
      <c r="CE239" s="429">
        <v>2</v>
      </c>
      <c r="CF239" s="428">
        <v>1</v>
      </c>
      <c r="CG239" s="427"/>
      <c r="CH239" s="421"/>
      <c r="CI239" s="429"/>
      <c r="CJ239" s="428"/>
      <c r="CK239" s="427">
        <v>14</v>
      </c>
      <c r="CL239" s="421">
        <v>35</v>
      </c>
      <c r="CM239" s="429">
        <v>-1</v>
      </c>
      <c r="CN239" s="428">
        <v>0</v>
      </c>
      <c r="CO239" s="427"/>
      <c r="CP239" s="421"/>
      <c r="CQ239" s="429"/>
      <c r="CR239" s="428"/>
      <c r="DH239" s="433">
        <v>1</v>
      </c>
      <c r="DI239" s="434">
        <v>-2.4456747770309399</v>
      </c>
      <c r="EL239" s="422"/>
      <c r="EM239" s="422"/>
      <c r="EN239" s="422"/>
      <c r="EO239" s="422"/>
      <c r="EP239" s="422"/>
      <c r="EQ239" s="422"/>
    </row>
    <row r="240" spans="1:154" ht="13" customHeight="1">
      <c r="A240" s="413" t="s">
        <v>239</v>
      </c>
      <c r="B240" s="413">
        <v>12351</v>
      </c>
      <c r="C240" s="413">
        <v>680977</v>
      </c>
      <c r="D240" s="413">
        <v>24679</v>
      </c>
      <c r="E240" s="413" t="s">
        <v>276</v>
      </c>
      <c r="F240" s="413" t="s">
        <v>276</v>
      </c>
      <c r="G240" s="414"/>
      <c r="H240" s="411" t="s">
        <v>1196</v>
      </c>
      <c r="I240" s="411" t="s">
        <v>150</v>
      </c>
      <c r="J240" s="413">
        <v>28</v>
      </c>
      <c r="K240" s="418">
        <v>4</v>
      </c>
      <c r="L240" s="418" t="s">
        <v>46</v>
      </c>
      <c r="T240" s="418" t="s">
        <v>4582</v>
      </c>
      <c r="U240" s="418" t="s">
        <v>4577</v>
      </c>
      <c r="V240" s="418" t="s">
        <v>4585</v>
      </c>
      <c r="Z240" s="421">
        <v>118</v>
      </c>
      <c r="AA240" s="421">
        <v>515</v>
      </c>
      <c r="AB240" s="421">
        <v>460</v>
      </c>
      <c r="AC240" s="421">
        <v>132</v>
      </c>
      <c r="AD240" s="421">
        <v>90</v>
      </c>
      <c r="AE240" s="421">
        <v>32</v>
      </c>
      <c r="AF240" s="421">
        <v>0</v>
      </c>
      <c r="AG240" s="421">
        <v>10</v>
      </c>
      <c r="AH240" s="421">
        <v>64</v>
      </c>
      <c r="AI240" s="421">
        <v>50</v>
      </c>
      <c r="AJ240" s="421">
        <v>3</v>
      </c>
      <c r="AK240" s="421">
        <v>3</v>
      </c>
      <c r="AL240" s="421">
        <v>42</v>
      </c>
      <c r="AM240" s="421">
        <v>3</v>
      </c>
      <c r="AN240" s="421">
        <v>67</v>
      </c>
      <c r="AO240" s="421">
        <v>7</v>
      </c>
      <c r="AP240" s="421">
        <v>4</v>
      </c>
      <c r="AQ240" s="421">
        <v>2</v>
      </c>
      <c r="AR240" s="421">
        <v>4</v>
      </c>
      <c r="AS240" s="422">
        <v>8.1553397999999999E-2</v>
      </c>
      <c r="AT240" s="422">
        <v>0.130097087</v>
      </c>
      <c r="AU240" s="422">
        <v>0.36842105000000003</v>
      </c>
      <c r="AV240" s="422">
        <v>0.27067669</v>
      </c>
      <c r="AW240" s="422">
        <v>8.77193E-2</v>
      </c>
      <c r="AX240" s="422">
        <v>0.40852129999999998</v>
      </c>
      <c r="AY240" s="423">
        <v>109.6</v>
      </c>
      <c r="AZ240" s="422">
        <v>5.3042119999999998E-2</v>
      </c>
      <c r="BA240" s="422">
        <v>0.426395939</v>
      </c>
      <c r="BB240" s="422">
        <v>0.79974975800000003</v>
      </c>
      <c r="BC240" s="422">
        <v>0.36548223299999999</v>
      </c>
      <c r="BD240" s="424">
        <v>0.31524547800000002</v>
      </c>
      <c r="BE240" s="424">
        <v>0.28695652100000002</v>
      </c>
      <c r="BF240" s="424">
        <v>0.35282650999999998</v>
      </c>
      <c r="BG240" s="424">
        <v>0.42173913000000002</v>
      </c>
      <c r="BH240" s="424">
        <v>0.77456564000000006</v>
      </c>
      <c r="BI240" s="424">
        <v>0.134782609</v>
      </c>
      <c r="BJ240" s="424">
        <v>0.33701312600397598</v>
      </c>
      <c r="BK240" s="425">
        <v>86.815013250972598</v>
      </c>
      <c r="BL240" s="425">
        <v>10.013097418879401</v>
      </c>
      <c r="BM240" s="425">
        <v>70.864654263888696</v>
      </c>
      <c r="BN240" s="425">
        <v>118.58268690608</v>
      </c>
      <c r="BO240" s="425">
        <v>-9.6936521152632293E-2</v>
      </c>
      <c r="BP240" s="425">
        <v>-0.51614833623170797</v>
      </c>
      <c r="BQ240" s="425">
        <v>27.8905657531575</v>
      </c>
      <c r="BR240" s="425">
        <v>10.8271925807346</v>
      </c>
      <c r="BS240" s="426">
        <v>2.85355392158647</v>
      </c>
      <c r="BT240" s="427"/>
      <c r="BU240" s="421"/>
      <c r="BV240" s="428"/>
      <c r="BW240" s="427"/>
      <c r="BX240" s="427"/>
      <c r="BY240" s="427"/>
      <c r="BZ240" s="427"/>
      <c r="CA240" s="421"/>
      <c r="CB240" s="428"/>
      <c r="CC240" s="427"/>
      <c r="CD240" s="421"/>
      <c r="CE240" s="429"/>
      <c r="CF240" s="428"/>
      <c r="CG240" s="427">
        <v>100</v>
      </c>
      <c r="CH240" s="421">
        <v>809</v>
      </c>
      <c r="CI240" s="429">
        <v>-2</v>
      </c>
      <c r="CJ240" s="428">
        <v>2</v>
      </c>
      <c r="CK240" s="427"/>
      <c r="CL240" s="421"/>
      <c r="CM240" s="429"/>
      <c r="CN240" s="428"/>
      <c r="CO240" s="427">
        <v>6</v>
      </c>
      <c r="CP240" s="421">
        <v>41</v>
      </c>
      <c r="CQ240" s="429">
        <v>0</v>
      </c>
      <c r="CR240" s="428">
        <v>0</v>
      </c>
      <c r="CS240" s="427">
        <v>18</v>
      </c>
      <c r="CT240" s="421">
        <v>152</v>
      </c>
      <c r="CU240" s="429">
        <v>-2</v>
      </c>
      <c r="CV240" s="429">
        <v>-2</v>
      </c>
      <c r="CW240" s="428">
        <v>0</v>
      </c>
      <c r="DH240" s="433">
        <v>-4</v>
      </c>
      <c r="DI240" s="434">
        <v>-6.8246424198150593E-2</v>
      </c>
      <c r="EL240" s="422"/>
      <c r="EM240" s="422"/>
      <c r="EN240" s="422"/>
      <c r="EO240" s="422"/>
      <c r="EP240" s="422"/>
      <c r="EQ240" s="422"/>
    </row>
    <row r="241" spans="1:147" ht="13" customHeight="1">
      <c r="A241" s="413" t="s">
        <v>239</v>
      </c>
      <c r="B241" s="413">
        <v>10752</v>
      </c>
      <c r="C241" s="413">
        <v>545121</v>
      </c>
      <c r="D241" s="413">
        <v>13324</v>
      </c>
      <c r="E241" s="413" t="s">
        <v>45</v>
      </c>
      <c r="F241" s="413" t="s">
        <v>45</v>
      </c>
      <c r="G241" s="414"/>
      <c r="H241" s="415" t="s">
        <v>522</v>
      </c>
      <c r="I241" s="416" t="s">
        <v>1065</v>
      </c>
      <c r="J241" s="417">
        <v>33</v>
      </c>
      <c r="K241" s="418">
        <v>4</v>
      </c>
      <c r="L241" s="418" t="s">
        <v>2543</v>
      </c>
      <c r="T241" s="418" t="s">
        <v>2543</v>
      </c>
      <c r="U241" s="418" t="s">
        <v>4577</v>
      </c>
      <c r="V241" s="418" t="s">
        <v>4585</v>
      </c>
      <c r="X241" s="418">
        <v>50</v>
      </c>
      <c r="Y241" s="419">
        <v>65</v>
      </c>
      <c r="Z241" s="421">
        <v>38</v>
      </c>
      <c r="AA241" s="421">
        <v>121</v>
      </c>
      <c r="AB241" s="421">
        <v>115</v>
      </c>
      <c r="AC241" s="421">
        <v>31</v>
      </c>
      <c r="AD241" s="421">
        <v>25</v>
      </c>
      <c r="AE241" s="421">
        <v>2</v>
      </c>
      <c r="AF241" s="421">
        <v>1</v>
      </c>
      <c r="AG241" s="421">
        <v>3</v>
      </c>
      <c r="AH241" s="421">
        <v>12</v>
      </c>
      <c r="AI241" s="421">
        <v>19</v>
      </c>
      <c r="AJ241" s="421">
        <v>0</v>
      </c>
      <c r="AK241" s="421">
        <v>0</v>
      </c>
      <c r="AL241" s="421">
        <v>2</v>
      </c>
      <c r="AM241" s="421">
        <v>0</v>
      </c>
      <c r="AN241" s="421">
        <v>15</v>
      </c>
      <c r="AO241" s="421">
        <v>2</v>
      </c>
      <c r="AP241" s="421">
        <v>1</v>
      </c>
      <c r="AQ241" s="421">
        <v>1</v>
      </c>
      <c r="AR241" s="421">
        <v>3</v>
      </c>
      <c r="AS241" s="422">
        <v>1.6528925E-2</v>
      </c>
      <c r="AT241" s="422">
        <v>0.123966942</v>
      </c>
      <c r="AU241" s="422">
        <v>0.48039216000000001</v>
      </c>
      <c r="AV241" s="422">
        <v>0.13725490000000001</v>
      </c>
      <c r="AW241" s="422">
        <v>3.9215689999999997E-2</v>
      </c>
      <c r="AX241" s="422">
        <v>0.37254902000000001</v>
      </c>
      <c r="AY241" s="423">
        <v>111.9</v>
      </c>
      <c r="AZ241" s="422">
        <v>9.5348840000000004E-2</v>
      </c>
      <c r="BA241" s="422">
        <v>0.57999999999999996</v>
      </c>
      <c r="BB241" s="422">
        <v>1.0646511599999999</v>
      </c>
      <c r="BC241" s="422">
        <v>0.31</v>
      </c>
      <c r="BD241" s="424">
        <v>0.28571428500000001</v>
      </c>
      <c r="BE241" s="424">
        <v>0.26956521700000002</v>
      </c>
      <c r="BF241" s="424">
        <v>0.29166666600000002</v>
      </c>
      <c r="BG241" s="424">
        <v>0.382608695</v>
      </c>
      <c r="BH241" s="424">
        <v>0.67427536099999996</v>
      </c>
      <c r="BI241" s="424">
        <v>0.113043478</v>
      </c>
      <c r="BJ241" s="424">
        <v>0.29240264793236997</v>
      </c>
      <c r="BK241" s="425">
        <v>72.812591426435603</v>
      </c>
      <c r="BL241" s="425">
        <v>-2.03000768864415</v>
      </c>
      <c r="BM241" s="425">
        <v>12.267154210862801</v>
      </c>
      <c r="BN241" s="425">
        <v>84.892932313634503</v>
      </c>
      <c r="BO241" s="425">
        <v>0.10916913998714201</v>
      </c>
      <c r="BP241" s="425">
        <v>-1.63229035492986</v>
      </c>
      <c r="BQ241" s="425">
        <v>1.5859228408999699</v>
      </c>
      <c r="BR241" s="425">
        <v>-3.7989504834067001</v>
      </c>
      <c r="BS241" s="426">
        <v>0.162259754141822</v>
      </c>
      <c r="BT241" s="427"/>
      <c r="BU241" s="421"/>
      <c r="BV241" s="428"/>
      <c r="BW241" s="427"/>
      <c r="BX241" s="427"/>
      <c r="BY241" s="427"/>
      <c r="BZ241" s="427"/>
      <c r="CA241" s="421"/>
      <c r="CB241" s="428"/>
      <c r="CC241" s="427">
        <v>12</v>
      </c>
      <c r="CD241" s="421">
        <v>81</v>
      </c>
      <c r="CE241" s="429">
        <v>1</v>
      </c>
      <c r="CF241" s="428">
        <v>1</v>
      </c>
      <c r="CG241" s="427">
        <v>13</v>
      </c>
      <c r="CH241" s="421">
        <v>104.1</v>
      </c>
      <c r="CI241" s="429">
        <v>1</v>
      </c>
      <c r="CJ241" s="428">
        <v>2</v>
      </c>
      <c r="CK241" s="427">
        <v>7</v>
      </c>
      <c r="CL241" s="421">
        <v>34</v>
      </c>
      <c r="CM241" s="429">
        <v>1</v>
      </c>
      <c r="CN241" s="428">
        <v>0</v>
      </c>
      <c r="CO241" s="427">
        <v>1</v>
      </c>
      <c r="CP241" s="421">
        <v>4</v>
      </c>
      <c r="CQ241" s="429">
        <v>0</v>
      </c>
      <c r="CR241" s="428">
        <v>0</v>
      </c>
      <c r="DH241" s="433">
        <v>3</v>
      </c>
      <c r="DI241" s="434">
        <v>1.35977435111999</v>
      </c>
      <c r="EL241" s="422"/>
      <c r="EM241" s="422"/>
      <c r="EN241" s="422"/>
      <c r="EO241" s="422"/>
      <c r="EP241" s="422"/>
      <c r="EQ241" s="422"/>
    </row>
    <row r="242" spans="1:147" ht="13" customHeight="1">
      <c r="A242" s="413" t="s">
        <v>239</v>
      </c>
      <c r="B242" s="413">
        <v>11415</v>
      </c>
      <c r="C242" s="413">
        <v>677942</v>
      </c>
      <c r="D242" s="413">
        <v>23789</v>
      </c>
      <c r="E242" s="413" t="s">
        <v>45</v>
      </c>
      <c r="F242" s="413" t="s">
        <v>45</v>
      </c>
      <c r="G242" s="414"/>
      <c r="H242" s="411" t="s">
        <v>945</v>
      </c>
      <c r="I242" s="411" t="s">
        <v>4004</v>
      </c>
      <c r="J242" s="413">
        <v>26</v>
      </c>
      <c r="K242" s="418">
        <v>5</v>
      </c>
      <c r="L242" s="418" t="s">
        <v>837</v>
      </c>
      <c r="T242" s="418" t="s">
        <v>4577</v>
      </c>
      <c r="U242" s="418" t="s">
        <v>2543</v>
      </c>
      <c r="V242" s="418" t="s">
        <v>4586</v>
      </c>
      <c r="X242" s="418">
        <v>71</v>
      </c>
      <c r="Z242" s="421">
        <v>74</v>
      </c>
      <c r="AA242" s="421">
        <v>266</v>
      </c>
      <c r="AB242" s="421">
        <v>230</v>
      </c>
      <c r="AC242" s="421">
        <v>53</v>
      </c>
      <c r="AD242" s="421">
        <v>33</v>
      </c>
      <c r="AE242" s="421">
        <v>12</v>
      </c>
      <c r="AF242" s="421">
        <v>1</v>
      </c>
      <c r="AG242" s="421">
        <v>7</v>
      </c>
      <c r="AH242" s="421">
        <v>31</v>
      </c>
      <c r="AI242" s="421">
        <v>28</v>
      </c>
      <c r="AJ242" s="421">
        <v>4</v>
      </c>
      <c r="AK242" s="421">
        <v>6</v>
      </c>
      <c r="AL242" s="421">
        <v>22</v>
      </c>
      <c r="AM242" s="421">
        <v>0</v>
      </c>
      <c r="AN242" s="421">
        <v>86</v>
      </c>
      <c r="AO242" s="421">
        <v>10</v>
      </c>
      <c r="AP242" s="421">
        <v>1</v>
      </c>
      <c r="AQ242" s="421">
        <v>3</v>
      </c>
      <c r="AR242" s="421">
        <v>5</v>
      </c>
      <c r="AS242" s="422">
        <v>8.2706766000000001E-2</v>
      </c>
      <c r="AT242" s="422">
        <v>0.32330827000000001</v>
      </c>
      <c r="AU242" s="422">
        <v>0.41216216</v>
      </c>
      <c r="AV242" s="422">
        <v>0.22297296999999999</v>
      </c>
      <c r="AW242" s="422">
        <v>0.12837837999999999</v>
      </c>
      <c r="AX242" s="422">
        <v>0.43243242999999998</v>
      </c>
      <c r="AY242" s="423">
        <v>110.7</v>
      </c>
      <c r="AZ242" s="422">
        <v>0.13218390999999999</v>
      </c>
      <c r="BA242" s="422">
        <v>0.48275862000000003</v>
      </c>
      <c r="BB242" s="422">
        <v>0.83333332999999998</v>
      </c>
      <c r="BC242" s="422">
        <v>0.30344827499999999</v>
      </c>
      <c r="BD242" s="424">
        <v>0.33333333300000001</v>
      </c>
      <c r="BE242" s="424">
        <v>0.230434782</v>
      </c>
      <c r="BF242" s="424">
        <v>0.32319391600000003</v>
      </c>
      <c r="BG242" s="424">
        <v>0.382608695</v>
      </c>
      <c r="BH242" s="424">
        <v>0.70580261099999997</v>
      </c>
      <c r="BI242" s="424">
        <v>0.15217391299999999</v>
      </c>
      <c r="BJ242" s="424">
        <v>0.31340187629366101</v>
      </c>
      <c r="BK242" s="425">
        <v>98.016950195313001</v>
      </c>
      <c r="BL242" s="425">
        <v>7.2518285117245701E-2</v>
      </c>
      <c r="BM242" s="425">
        <v>31.502642791471501</v>
      </c>
      <c r="BN242" s="425">
        <v>99.277195757441305</v>
      </c>
      <c r="BO242" s="425">
        <v>-0.31447807340072598</v>
      </c>
      <c r="BP242" s="425">
        <v>-1.03592190425843</v>
      </c>
      <c r="BQ242" s="425">
        <v>10.2583618995129</v>
      </c>
      <c r="BR242" s="425">
        <v>-1.26381311497172</v>
      </c>
      <c r="BS242" s="426">
        <v>1.0495588037361501</v>
      </c>
      <c r="BT242" s="427"/>
      <c r="BU242" s="421"/>
      <c r="BV242" s="428"/>
      <c r="BW242" s="427"/>
      <c r="BX242" s="427"/>
      <c r="BY242" s="427"/>
      <c r="BZ242" s="427"/>
      <c r="CA242" s="421"/>
      <c r="CB242" s="428"/>
      <c r="CC242" s="427"/>
      <c r="CD242" s="421"/>
      <c r="CE242" s="429"/>
      <c r="CF242" s="428"/>
      <c r="CG242" s="427">
        <v>14</v>
      </c>
      <c r="CH242" s="421">
        <v>117.1</v>
      </c>
      <c r="CI242" s="429">
        <v>3</v>
      </c>
      <c r="CJ242" s="428">
        <v>1</v>
      </c>
      <c r="CK242" s="427">
        <v>54</v>
      </c>
      <c r="CL242" s="421">
        <v>432.1</v>
      </c>
      <c r="CM242" s="429">
        <v>1</v>
      </c>
      <c r="CN242" s="428">
        <v>0</v>
      </c>
      <c r="CO242" s="427"/>
      <c r="CP242" s="421"/>
      <c r="CQ242" s="429"/>
      <c r="CR242" s="428"/>
      <c r="CS242" s="427">
        <v>4</v>
      </c>
      <c r="CT242" s="421">
        <v>7</v>
      </c>
      <c r="CU242" s="429">
        <v>2</v>
      </c>
      <c r="CV242" s="429">
        <v>0</v>
      </c>
      <c r="CW242" s="428">
        <v>1</v>
      </c>
      <c r="CX242" s="427">
        <v>3</v>
      </c>
      <c r="CY242" s="421">
        <v>21</v>
      </c>
      <c r="CZ242" s="429">
        <v>1</v>
      </c>
      <c r="DA242" s="429">
        <v>0</v>
      </c>
      <c r="DB242" s="428">
        <v>0</v>
      </c>
      <c r="DH242" s="433">
        <v>7</v>
      </c>
      <c r="DI242" s="434">
        <v>2.6736103296279898</v>
      </c>
      <c r="EL242" s="422"/>
      <c r="EM242" s="422"/>
      <c r="EN242" s="422"/>
      <c r="EO242" s="422"/>
      <c r="EP242" s="422"/>
      <c r="EQ242" s="422"/>
    </row>
    <row r="243" spans="1:147" ht="13" customHeight="1">
      <c r="A243" s="413" t="s">
        <v>239</v>
      </c>
      <c r="B243" s="413">
        <v>10183</v>
      </c>
      <c r="C243" s="413">
        <v>608324</v>
      </c>
      <c r="D243" s="413">
        <v>17678</v>
      </c>
      <c r="E243" s="413" t="s">
        <v>609</v>
      </c>
      <c r="F243" s="413" t="s">
        <v>609</v>
      </c>
      <c r="G243" s="414"/>
      <c r="H243" s="415" t="s">
        <v>957</v>
      </c>
      <c r="I243" s="416" t="s">
        <v>277</v>
      </c>
      <c r="J243" s="417">
        <v>31</v>
      </c>
      <c r="K243" s="418">
        <v>5</v>
      </c>
      <c r="L243" s="418" t="s">
        <v>837</v>
      </c>
      <c r="T243" s="418" t="s">
        <v>4577</v>
      </c>
      <c r="U243" s="418" t="s">
        <v>2543</v>
      </c>
      <c r="V243" s="418" t="s">
        <v>4585</v>
      </c>
      <c r="Z243" s="421">
        <v>114</v>
      </c>
      <c r="AA243" s="421">
        <v>495</v>
      </c>
      <c r="AB243" s="421">
        <v>433</v>
      </c>
      <c r="AC243" s="421">
        <v>118</v>
      </c>
      <c r="AD243" s="421">
        <v>72</v>
      </c>
      <c r="AE243" s="421">
        <v>28</v>
      </c>
      <c r="AF243" s="421">
        <v>0</v>
      </c>
      <c r="AG243" s="421">
        <v>18</v>
      </c>
      <c r="AH243" s="421">
        <v>64</v>
      </c>
      <c r="AI243" s="421">
        <v>62</v>
      </c>
      <c r="AJ243" s="421">
        <v>1</v>
      </c>
      <c r="AK243" s="421">
        <v>1</v>
      </c>
      <c r="AL243" s="421">
        <v>51</v>
      </c>
      <c r="AM243" s="421">
        <v>3</v>
      </c>
      <c r="AN243" s="421">
        <v>70</v>
      </c>
      <c r="AO243" s="421">
        <v>9</v>
      </c>
      <c r="AP243" s="421">
        <v>2</v>
      </c>
      <c r="AQ243" s="421">
        <v>0</v>
      </c>
      <c r="AR243" s="421">
        <v>12</v>
      </c>
      <c r="AS243" s="422">
        <v>0.103030303</v>
      </c>
      <c r="AT243" s="422">
        <v>0.14141414099999999</v>
      </c>
      <c r="AU243" s="422">
        <v>0.47397260000000002</v>
      </c>
      <c r="AV243" s="422">
        <v>0.16986301000000001</v>
      </c>
      <c r="AW243" s="422">
        <v>6.5753420000000007E-2</v>
      </c>
      <c r="AX243" s="422">
        <v>0.44383561999999999</v>
      </c>
      <c r="AY243" s="423">
        <v>109.6</v>
      </c>
      <c r="AZ243" s="422">
        <v>5.4899950000000003E-2</v>
      </c>
      <c r="BA243" s="422">
        <v>0.37808219100000001</v>
      </c>
      <c r="BB243" s="422">
        <v>0.70126443199999999</v>
      </c>
      <c r="BC243" s="422">
        <v>0.44109588999999999</v>
      </c>
      <c r="BD243" s="424">
        <v>0.28818443799999999</v>
      </c>
      <c r="BE243" s="424">
        <v>0.27251732099999998</v>
      </c>
      <c r="BF243" s="424">
        <v>0.35959595900000002</v>
      </c>
      <c r="BG243" s="424">
        <v>0.46189376399999998</v>
      </c>
      <c r="BH243" s="424">
        <v>0.82148972300000001</v>
      </c>
      <c r="BI243" s="424">
        <v>0.18937644300000001</v>
      </c>
      <c r="BJ243" s="424">
        <v>0.35559531767678398</v>
      </c>
      <c r="BK243" s="425">
        <v>116.978576310424</v>
      </c>
      <c r="BL243" s="425">
        <v>17.092365882404401</v>
      </c>
      <c r="BM243" s="425">
        <v>75.580755471296897</v>
      </c>
      <c r="BN243" s="425">
        <v>125.305425218718</v>
      </c>
      <c r="BO243" s="425">
        <v>-1.3450266662602599</v>
      </c>
      <c r="BP243" s="425">
        <v>-1.97705154400318</v>
      </c>
      <c r="BQ243" s="425">
        <v>34.424722272482001</v>
      </c>
      <c r="BR243" s="425">
        <v>12.7855589874538</v>
      </c>
      <c r="BS243" s="426">
        <v>3.5220799072189899</v>
      </c>
      <c r="BT243" s="427"/>
      <c r="BU243" s="421"/>
      <c r="BV243" s="428"/>
      <c r="BW243" s="427"/>
      <c r="BX243" s="427"/>
      <c r="BY243" s="427"/>
      <c r="BZ243" s="427"/>
      <c r="CA243" s="421"/>
      <c r="CB243" s="428"/>
      <c r="CC243" s="427"/>
      <c r="CD243" s="421"/>
      <c r="CE243" s="429"/>
      <c r="CF243" s="428"/>
      <c r="CG243" s="427"/>
      <c r="CH243" s="421"/>
      <c r="CI243" s="429"/>
      <c r="CJ243" s="428"/>
      <c r="CK243" s="427">
        <v>113</v>
      </c>
      <c r="CL243" s="421">
        <v>972.1</v>
      </c>
      <c r="CM243" s="429">
        <v>1</v>
      </c>
      <c r="CN243" s="428">
        <v>3</v>
      </c>
      <c r="CO243" s="427"/>
      <c r="CP243" s="421"/>
      <c r="CQ243" s="429"/>
      <c r="CR243" s="428"/>
      <c r="DH243" s="433">
        <v>1</v>
      </c>
      <c r="DI243" s="434">
        <v>4.6031041145324698</v>
      </c>
      <c r="EL243" s="422"/>
      <c r="EM243" s="422"/>
      <c r="EN243" s="422"/>
      <c r="EO243" s="422"/>
      <c r="EP243" s="422"/>
      <c r="EQ243" s="422"/>
    </row>
    <row r="244" spans="1:147" ht="13" customHeight="1">
      <c r="A244" s="413" t="s">
        <v>239</v>
      </c>
      <c r="B244" s="413">
        <v>11785</v>
      </c>
      <c r="C244" s="413">
        <v>683083</v>
      </c>
      <c r="D244" s="413">
        <v>25979</v>
      </c>
      <c r="E244" s="413" t="s">
        <v>2169</v>
      </c>
      <c r="F244" s="413" t="s">
        <v>2169</v>
      </c>
      <c r="G244" s="414"/>
      <c r="H244" s="411" t="s">
        <v>4052</v>
      </c>
      <c r="I244" s="411" t="s">
        <v>4051</v>
      </c>
      <c r="J244" s="413">
        <v>24</v>
      </c>
      <c r="K244" s="418">
        <v>6</v>
      </c>
      <c r="L244" s="418" t="s">
        <v>2543</v>
      </c>
      <c r="T244" s="418" t="s">
        <v>4584</v>
      </c>
      <c r="U244" s="418" t="s">
        <v>2543</v>
      </c>
      <c r="V244" s="418" t="s">
        <v>4586</v>
      </c>
      <c r="X244" s="418">
        <v>30</v>
      </c>
      <c r="Z244" s="421">
        <v>39</v>
      </c>
      <c r="AA244" s="421">
        <v>92</v>
      </c>
      <c r="AB244" s="421">
        <v>82</v>
      </c>
      <c r="AC244" s="421">
        <v>19</v>
      </c>
      <c r="AD244" s="421">
        <v>13</v>
      </c>
      <c r="AE244" s="421">
        <v>2</v>
      </c>
      <c r="AF244" s="421">
        <v>0</v>
      </c>
      <c r="AG244" s="421">
        <v>4</v>
      </c>
      <c r="AH244" s="421">
        <v>13</v>
      </c>
      <c r="AI244" s="421">
        <v>13</v>
      </c>
      <c r="AJ244" s="421">
        <v>9</v>
      </c>
      <c r="AK244" s="421">
        <v>1</v>
      </c>
      <c r="AL244" s="421">
        <v>8</v>
      </c>
      <c r="AM244" s="421">
        <v>0</v>
      </c>
      <c r="AN244" s="421">
        <v>20</v>
      </c>
      <c r="AO244" s="421">
        <v>0</v>
      </c>
      <c r="AP244" s="421">
        <v>1</v>
      </c>
      <c r="AQ244" s="421">
        <v>1</v>
      </c>
      <c r="AR244" s="421">
        <v>1</v>
      </c>
      <c r="AS244" s="422">
        <v>8.6956520999999995E-2</v>
      </c>
      <c r="AT244" s="422">
        <v>0.21739130400000001</v>
      </c>
      <c r="AU244" s="422">
        <v>0.25</v>
      </c>
      <c r="AV244" s="422">
        <v>0.328125</v>
      </c>
      <c r="AW244" s="422">
        <v>4.6875E-2</v>
      </c>
      <c r="AX244" s="422">
        <v>0.421875</v>
      </c>
      <c r="AY244" s="423">
        <v>108.6</v>
      </c>
      <c r="AZ244" s="422">
        <v>8.8516750000000005E-2</v>
      </c>
      <c r="BA244" s="422">
        <v>0.50819672100000002</v>
      </c>
      <c r="BB244" s="422">
        <v>0.927876692</v>
      </c>
      <c r="BC244" s="422">
        <v>0.27868852399999999</v>
      </c>
      <c r="BD244" s="424">
        <v>0.25423728800000001</v>
      </c>
      <c r="BE244" s="424">
        <v>0.231707317</v>
      </c>
      <c r="BF244" s="424">
        <v>0.29670329600000001</v>
      </c>
      <c r="BG244" s="424">
        <v>0.40243902399999998</v>
      </c>
      <c r="BH244" s="424">
        <v>0.69914231999999998</v>
      </c>
      <c r="BI244" s="424">
        <v>0.17073170700000001</v>
      </c>
      <c r="BJ244" s="424">
        <v>0.30392032272213099</v>
      </c>
      <c r="BK244" s="425">
        <v>109.970236631687</v>
      </c>
      <c r="BL244" s="425">
        <v>-0.68315264538371001</v>
      </c>
      <c r="BM244" s="425">
        <v>10.1874167327538</v>
      </c>
      <c r="BN244" s="425">
        <v>93.786679992672802</v>
      </c>
      <c r="BO244" s="425">
        <v>0.250354861955564</v>
      </c>
      <c r="BP244" s="425">
        <v>1.7683997908607101</v>
      </c>
      <c r="BQ244" s="425">
        <v>7.5101971891478296</v>
      </c>
      <c r="BR244" s="425">
        <v>1.0908568962246801</v>
      </c>
      <c r="BS244" s="426">
        <v>0.76838716111573702</v>
      </c>
      <c r="BT244" s="427"/>
      <c r="BU244" s="421"/>
      <c r="BV244" s="428"/>
      <c r="BW244" s="427"/>
      <c r="BX244" s="427"/>
      <c r="BY244" s="427"/>
      <c r="BZ244" s="427"/>
      <c r="CA244" s="421"/>
      <c r="CB244" s="428"/>
      <c r="CC244" s="427"/>
      <c r="CD244" s="421"/>
      <c r="CE244" s="429"/>
      <c r="CF244" s="428"/>
      <c r="CG244" s="427">
        <v>13</v>
      </c>
      <c r="CH244" s="421">
        <v>89</v>
      </c>
      <c r="CI244" s="429">
        <v>1</v>
      </c>
      <c r="CJ244" s="428">
        <v>1</v>
      </c>
      <c r="CK244" s="427"/>
      <c r="CL244" s="421"/>
      <c r="CM244" s="429"/>
      <c r="CN244" s="428"/>
      <c r="CO244" s="427">
        <v>19</v>
      </c>
      <c r="CP244" s="421">
        <v>128</v>
      </c>
      <c r="CQ244" s="429">
        <v>0</v>
      </c>
      <c r="CR244" s="428">
        <v>3</v>
      </c>
      <c r="CX244" s="427">
        <v>2</v>
      </c>
      <c r="CY244" s="421">
        <v>7</v>
      </c>
      <c r="CZ244" s="429">
        <v>0</v>
      </c>
      <c r="DA244" s="429">
        <v>0</v>
      </c>
      <c r="DB244" s="428">
        <v>0</v>
      </c>
      <c r="DH244" s="433">
        <v>1</v>
      </c>
      <c r="DI244" s="434">
        <v>3.3589344620704602</v>
      </c>
      <c r="EL244" s="422"/>
      <c r="EM244" s="422"/>
      <c r="EN244" s="422"/>
      <c r="EO244" s="422"/>
      <c r="EP244" s="422"/>
      <c r="EQ244" s="422"/>
    </row>
    <row r="245" spans="1:147" ht="13" customHeight="1">
      <c r="A245" s="413" t="s">
        <v>239</v>
      </c>
      <c r="B245" s="413">
        <v>13053</v>
      </c>
      <c r="C245" s="413">
        <v>805779</v>
      </c>
      <c r="D245" s="413">
        <v>33266</v>
      </c>
      <c r="E245" s="413" t="s">
        <v>354</v>
      </c>
      <c r="F245" s="413" t="s">
        <v>354</v>
      </c>
      <c r="G245" s="414"/>
      <c r="H245" s="411" t="s">
        <v>143</v>
      </c>
      <c r="I245" s="411" t="s">
        <v>576</v>
      </c>
      <c r="J245" s="413">
        <v>23</v>
      </c>
      <c r="K245" s="418">
        <v>6</v>
      </c>
      <c r="L245" s="418" t="s">
        <v>837</v>
      </c>
      <c r="T245" s="418" t="s">
        <v>2543</v>
      </c>
      <c r="U245" s="418" t="s">
        <v>4577</v>
      </c>
      <c r="V245" s="418" t="s">
        <v>4586</v>
      </c>
      <c r="W245" s="418" t="s">
        <v>2709</v>
      </c>
      <c r="Z245" s="421">
        <v>125</v>
      </c>
      <c r="AA245" s="421">
        <v>523</v>
      </c>
      <c r="AB245" s="421">
        <v>486</v>
      </c>
      <c r="AC245" s="421">
        <v>151</v>
      </c>
      <c r="AD245" s="421">
        <v>112</v>
      </c>
      <c r="AE245" s="421">
        <v>26</v>
      </c>
      <c r="AF245" s="421">
        <v>0</v>
      </c>
      <c r="AG245" s="421">
        <v>13</v>
      </c>
      <c r="AH245" s="421">
        <v>62</v>
      </c>
      <c r="AI245" s="421">
        <v>63</v>
      </c>
      <c r="AJ245" s="421">
        <v>5</v>
      </c>
      <c r="AK245" s="421">
        <v>2</v>
      </c>
      <c r="AL245" s="421">
        <v>27</v>
      </c>
      <c r="AM245" s="421">
        <v>1</v>
      </c>
      <c r="AN245" s="421">
        <v>39</v>
      </c>
      <c r="AO245" s="421">
        <v>7</v>
      </c>
      <c r="AP245" s="421">
        <v>1</v>
      </c>
      <c r="AQ245" s="421">
        <v>2</v>
      </c>
      <c r="AR245" s="421">
        <v>16</v>
      </c>
      <c r="AS245" s="422">
        <v>5.1625239000000003E-2</v>
      </c>
      <c r="AT245" s="422">
        <v>7.4569788999999997E-2</v>
      </c>
      <c r="AU245" s="422">
        <v>0.36666666999999997</v>
      </c>
      <c r="AV245" s="422">
        <v>0.26444444</v>
      </c>
      <c r="AW245" s="422">
        <v>2.2222220000000001E-2</v>
      </c>
      <c r="AX245" s="422">
        <v>0.24666667</v>
      </c>
      <c r="AY245" s="423">
        <v>108.5</v>
      </c>
      <c r="AZ245" s="422">
        <v>4.1498559999999997E-2</v>
      </c>
      <c r="BA245" s="422">
        <v>0.52466367700000005</v>
      </c>
      <c r="BB245" s="422">
        <v>1.0078287939999999</v>
      </c>
      <c r="BC245" s="422">
        <v>0.27802690499999999</v>
      </c>
      <c r="BD245" s="424">
        <v>0.31724137899999999</v>
      </c>
      <c r="BE245" s="424">
        <v>0.31069958800000003</v>
      </c>
      <c r="BF245" s="424">
        <v>0.35508637199999998</v>
      </c>
      <c r="BG245" s="424">
        <v>0.44444444399999999</v>
      </c>
      <c r="BH245" s="424">
        <v>0.79953081599999998</v>
      </c>
      <c r="BI245" s="424">
        <v>0.133744856</v>
      </c>
      <c r="BJ245" s="424">
        <v>0.34788634742681701</v>
      </c>
      <c r="BK245" s="425">
        <v>82.614725442502802</v>
      </c>
      <c r="BL245" s="425">
        <v>14.7857425738127</v>
      </c>
      <c r="BM245" s="425">
        <v>76.5825663212688</v>
      </c>
      <c r="BN245" s="425">
        <v>121.37135749599599</v>
      </c>
      <c r="BO245" s="425">
        <v>0.69108661459981002</v>
      </c>
      <c r="BP245" s="425">
        <v>-0.32813248317688698</v>
      </c>
      <c r="BQ245" s="425">
        <v>33.819881486613397</v>
      </c>
      <c r="BR245" s="425">
        <v>12.8446682443843</v>
      </c>
      <c r="BS245" s="426">
        <v>3.4601971253591302</v>
      </c>
      <c r="BT245" s="427"/>
      <c r="BU245" s="421"/>
      <c r="BV245" s="428"/>
      <c r="BW245" s="427"/>
      <c r="BX245" s="427"/>
      <c r="BY245" s="427"/>
      <c r="BZ245" s="427"/>
      <c r="CA245" s="421"/>
      <c r="CB245" s="428"/>
      <c r="CC245" s="427"/>
      <c r="CD245" s="421"/>
      <c r="CE245" s="429"/>
      <c r="CF245" s="428"/>
      <c r="CG245" s="427"/>
      <c r="CH245" s="421"/>
      <c r="CI245" s="429"/>
      <c r="CJ245" s="428"/>
      <c r="CK245" s="427"/>
      <c r="CL245" s="421"/>
      <c r="CM245" s="429"/>
      <c r="CN245" s="428"/>
      <c r="CO245" s="427">
        <v>124</v>
      </c>
      <c r="CP245" s="421">
        <v>1053.2</v>
      </c>
      <c r="CQ245" s="429">
        <v>-10</v>
      </c>
      <c r="CR245" s="428">
        <v>-2</v>
      </c>
      <c r="DH245" s="433">
        <v>-10</v>
      </c>
      <c r="DI245" s="434">
        <v>2.9754981994628902</v>
      </c>
      <c r="EL245" s="422"/>
      <c r="EM245" s="422"/>
      <c r="EN245" s="422"/>
      <c r="EO245" s="422"/>
      <c r="EP245" s="422"/>
      <c r="EQ245" s="422"/>
    </row>
    <row r="246" spans="1:147" ht="13" customHeight="1">
      <c r="A246" s="413" t="s">
        <v>239</v>
      </c>
      <c r="B246" s="413">
        <v>13335</v>
      </c>
      <c r="C246" s="413">
        <v>687637</v>
      </c>
      <c r="D246" s="413">
        <v>31695</v>
      </c>
      <c r="E246" s="413" t="s">
        <v>17</v>
      </c>
      <c r="F246" s="413" t="s">
        <v>17</v>
      </c>
      <c r="G246" s="414"/>
      <c r="H246" s="411" t="s">
        <v>4538</v>
      </c>
      <c r="I246" s="411" t="s">
        <v>409</v>
      </c>
      <c r="J246" s="413">
        <v>23</v>
      </c>
      <c r="K246" s="418">
        <v>7</v>
      </c>
      <c r="L246" s="418" t="s">
        <v>46</v>
      </c>
      <c r="T246" s="418" t="s">
        <v>4584</v>
      </c>
      <c r="U246" s="418" t="s">
        <v>2543</v>
      </c>
      <c r="V246" s="418" t="s">
        <v>4585</v>
      </c>
      <c r="X246" s="418">
        <v>20</v>
      </c>
      <c r="Y246" s="419">
        <v>90</v>
      </c>
      <c r="Z246" s="421">
        <v>35</v>
      </c>
      <c r="AA246" s="421">
        <v>137</v>
      </c>
      <c r="AB246" s="421">
        <v>110</v>
      </c>
      <c r="AC246" s="421">
        <v>25</v>
      </c>
      <c r="AD246" s="421">
        <v>15</v>
      </c>
      <c r="AE246" s="421">
        <v>5</v>
      </c>
      <c r="AF246" s="421">
        <v>1</v>
      </c>
      <c r="AG246" s="421">
        <v>4</v>
      </c>
      <c r="AH246" s="421">
        <v>16</v>
      </c>
      <c r="AI246" s="421">
        <v>14</v>
      </c>
      <c r="AJ246" s="421">
        <v>2</v>
      </c>
      <c r="AK246" s="421">
        <v>2</v>
      </c>
      <c r="AL246" s="421">
        <v>26</v>
      </c>
      <c r="AM246" s="421">
        <v>0</v>
      </c>
      <c r="AN246" s="421">
        <v>36</v>
      </c>
      <c r="AO246" s="421">
        <v>0</v>
      </c>
      <c r="AP246" s="421">
        <v>0</v>
      </c>
      <c r="AQ246" s="421">
        <v>1</v>
      </c>
      <c r="AR246" s="421">
        <v>0</v>
      </c>
      <c r="AS246" s="422">
        <v>0.18978102099999999</v>
      </c>
      <c r="AT246" s="422">
        <v>0.26277372199999999</v>
      </c>
      <c r="AU246" s="422">
        <v>0.41333333</v>
      </c>
      <c r="AV246" s="422">
        <v>0.25333333000000002</v>
      </c>
      <c r="AW246" s="422">
        <v>9.3333330000000006E-2</v>
      </c>
      <c r="AX246" s="422">
        <v>0.28000000000000003</v>
      </c>
      <c r="AY246" s="423">
        <v>107.7</v>
      </c>
      <c r="AZ246" s="422">
        <v>7.6422760000000006E-2</v>
      </c>
      <c r="BA246" s="422">
        <v>0.29729729700000002</v>
      </c>
      <c r="BB246" s="422">
        <v>0.518171834</v>
      </c>
      <c r="BC246" s="422">
        <v>0.486486486</v>
      </c>
      <c r="BD246" s="424">
        <v>0.3</v>
      </c>
      <c r="BE246" s="424">
        <v>0.22727272700000001</v>
      </c>
      <c r="BF246" s="424">
        <v>0.375</v>
      </c>
      <c r="BG246" s="424">
        <v>0.4</v>
      </c>
      <c r="BH246" s="424">
        <v>0.77500000000000002</v>
      </c>
      <c r="BI246" s="424">
        <v>0.17272727299999999</v>
      </c>
      <c r="BJ246" s="424">
        <v>0.34712372632587601</v>
      </c>
      <c r="BK246" s="425">
        <v>106.694318287106</v>
      </c>
      <c r="BL246" s="425">
        <v>3.7883015674213598</v>
      </c>
      <c r="BM246" s="425">
        <v>19.9759972718219</v>
      </c>
      <c r="BN246" s="425">
        <v>125.110086812285</v>
      </c>
      <c r="BO246" s="425">
        <v>-0.57445858234717995</v>
      </c>
      <c r="BP246" s="425">
        <v>-0.728266104124486</v>
      </c>
      <c r="BQ246" s="425">
        <v>6.5433151352825298</v>
      </c>
      <c r="BR246" s="425">
        <v>3.3260079807276499</v>
      </c>
      <c r="BS246" s="426">
        <v>0.66946302666333501</v>
      </c>
      <c r="BT246" s="427"/>
      <c r="BU246" s="421"/>
      <c r="BV246" s="428"/>
      <c r="BW246" s="427"/>
      <c r="BX246" s="427"/>
      <c r="BY246" s="427"/>
      <c r="BZ246" s="427"/>
      <c r="CA246" s="421"/>
      <c r="CB246" s="428"/>
      <c r="CC246" s="427"/>
      <c r="CD246" s="421"/>
      <c r="CE246" s="429"/>
      <c r="CF246" s="428"/>
      <c r="CG246" s="427"/>
      <c r="CH246" s="421"/>
      <c r="CI246" s="429"/>
      <c r="CJ246" s="428"/>
      <c r="CK246" s="427"/>
      <c r="CL246" s="421"/>
      <c r="CM246" s="429"/>
      <c r="CN246" s="428"/>
      <c r="CO246" s="427"/>
      <c r="CP246" s="421"/>
      <c r="CQ246" s="429"/>
      <c r="CR246" s="428"/>
      <c r="CS246" s="427">
        <v>22</v>
      </c>
      <c r="CT246" s="421">
        <v>179</v>
      </c>
      <c r="CU246" s="429">
        <v>0</v>
      </c>
      <c r="CV246" s="429">
        <v>0</v>
      </c>
      <c r="CW246" s="428">
        <v>0</v>
      </c>
      <c r="DC246" s="427">
        <v>19</v>
      </c>
      <c r="DD246" s="421">
        <v>121.1</v>
      </c>
      <c r="DE246" s="429">
        <v>2</v>
      </c>
      <c r="DF246" s="429">
        <v>0</v>
      </c>
      <c r="DG246" s="428">
        <v>0</v>
      </c>
      <c r="DH246" s="433">
        <v>2</v>
      </c>
      <c r="DI246" s="434">
        <v>-1.4977233633399001</v>
      </c>
      <c r="EL246" s="422"/>
      <c r="EM246" s="422"/>
      <c r="EN246" s="422"/>
      <c r="EO246" s="422"/>
      <c r="EP246" s="422"/>
      <c r="EQ246" s="422"/>
    </row>
    <row r="247" spans="1:147" ht="13" customHeight="1">
      <c r="A247" s="413" t="s">
        <v>239</v>
      </c>
      <c r="B247" s="413">
        <v>10511</v>
      </c>
      <c r="C247" s="413">
        <v>666158</v>
      </c>
      <c r="D247" s="413">
        <v>19955</v>
      </c>
      <c r="E247" s="413" t="s">
        <v>188</v>
      </c>
      <c r="F247" s="413" t="s">
        <v>188</v>
      </c>
      <c r="G247" s="414"/>
      <c r="H247" s="415" t="s">
        <v>1035</v>
      </c>
      <c r="I247" s="416" t="s">
        <v>305</v>
      </c>
      <c r="J247" s="417">
        <v>27</v>
      </c>
      <c r="K247" s="418">
        <v>7</v>
      </c>
      <c r="L247" s="418" t="s">
        <v>46</v>
      </c>
      <c r="Q247" s="481"/>
      <c r="T247" s="418" t="s">
        <v>4581</v>
      </c>
      <c r="U247" s="418" t="s">
        <v>4582</v>
      </c>
      <c r="V247" s="418" t="s">
        <v>4585</v>
      </c>
      <c r="Z247" s="421">
        <v>140</v>
      </c>
      <c r="AA247" s="421">
        <v>503</v>
      </c>
      <c r="AB247" s="421">
        <v>446</v>
      </c>
      <c r="AC247" s="421">
        <v>120</v>
      </c>
      <c r="AD247" s="421">
        <v>85</v>
      </c>
      <c r="AE247" s="421">
        <v>28</v>
      </c>
      <c r="AF247" s="421">
        <v>2</v>
      </c>
      <c r="AG247" s="421">
        <v>5</v>
      </c>
      <c r="AH247" s="421">
        <v>49</v>
      </c>
      <c r="AI247" s="421">
        <v>53</v>
      </c>
      <c r="AJ247" s="421">
        <v>1</v>
      </c>
      <c r="AK247" s="421">
        <v>0</v>
      </c>
      <c r="AL247" s="421">
        <v>56</v>
      </c>
      <c r="AM247" s="421">
        <v>0</v>
      </c>
      <c r="AN247" s="421">
        <v>114</v>
      </c>
      <c r="AO247" s="421">
        <v>0</v>
      </c>
      <c r="AP247" s="421">
        <v>1</v>
      </c>
      <c r="AQ247" s="421">
        <v>0</v>
      </c>
      <c r="AR247" s="421">
        <v>3</v>
      </c>
      <c r="AS247" s="422">
        <v>0.111332007</v>
      </c>
      <c r="AT247" s="422">
        <v>0.22664015900000001</v>
      </c>
      <c r="AU247" s="422">
        <v>0.39039038999999998</v>
      </c>
      <c r="AV247" s="422">
        <v>0.19219219000000001</v>
      </c>
      <c r="AW247" s="422">
        <v>3.6036039999999998E-2</v>
      </c>
      <c r="AX247" s="422">
        <v>0.36936936999999997</v>
      </c>
      <c r="AY247" s="423">
        <v>106.4</v>
      </c>
      <c r="AZ247" s="422">
        <v>7.9434699999999997E-2</v>
      </c>
      <c r="BA247" s="422">
        <v>0.47747747699999998</v>
      </c>
      <c r="BB247" s="422">
        <v>0.875520254</v>
      </c>
      <c r="BC247" s="422">
        <v>0.285285285</v>
      </c>
      <c r="BD247" s="424">
        <v>0.35060975599999999</v>
      </c>
      <c r="BE247" s="424">
        <v>0.269058295</v>
      </c>
      <c r="BF247" s="424">
        <v>0.34990059600000001</v>
      </c>
      <c r="BG247" s="424">
        <v>0.37443946099999997</v>
      </c>
      <c r="BH247" s="424">
        <v>0.72434005700000004</v>
      </c>
      <c r="BI247" s="424">
        <v>0.105381166</v>
      </c>
      <c r="BJ247" s="424">
        <v>0.32234288849840098</v>
      </c>
      <c r="BK247" s="425">
        <v>67.877209015095801</v>
      </c>
      <c r="BL247" s="425">
        <v>3.7885707948893099</v>
      </c>
      <c r="BM247" s="425">
        <v>63.222227286228502</v>
      </c>
      <c r="BN247" s="425">
        <v>101.50609390289</v>
      </c>
      <c r="BO247" s="425">
        <v>-0.50755868942874505</v>
      </c>
      <c r="BP247" s="425">
        <v>-3.48777091130614E-2</v>
      </c>
      <c r="BQ247" s="425">
        <v>2.8640590081061901</v>
      </c>
      <c r="BR247" s="425">
        <v>0.86305807964651005</v>
      </c>
      <c r="BS247" s="426">
        <v>0.293029079674056</v>
      </c>
      <c r="BT247" s="427"/>
      <c r="BU247" s="421"/>
      <c r="BV247" s="428"/>
      <c r="BW247" s="427"/>
      <c r="BX247" s="427"/>
      <c r="BY247" s="427"/>
      <c r="BZ247" s="427"/>
      <c r="CA247" s="421"/>
      <c r="CB247" s="428"/>
      <c r="CC247" s="427"/>
      <c r="CD247" s="421"/>
      <c r="CE247" s="429"/>
      <c r="CF247" s="428"/>
      <c r="CG247" s="427">
        <v>17</v>
      </c>
      <c r="CH247" s="421">
        <v>124.1</v>
      </c>
      <c r="CI247" s="429">
        <v>-4</v>
      </c>
      <c r="CJ247" s="428">
        <v>-3</v>
      </c>
      <c r="CK247" s="427">
        <v>6</v>
      </c>
      <c r="CL247" s="421">
        <v>32</v>
      </c>
      <c r="CM247" s="429">
        <v>0</v>
      </c>
      <c r="CN247" s="428">
        <v>0</v>
      </c>
      <c r="CO247" s="427"/>
      <c r="CP247" s="421"/>
      <c r="CQ247" s="429"/>
      <c r="CR247" s="428"/>
      <c r="CS247" s="427">
        <v>54</v>
      </c>
      <c r="CT247" s="421">
        <v>392.2</v>
      </c>
      <c r="CU247" s="429">
        <v>-5</v>
      </c>
      <c r="CV247" s="429">
        <v>-6</v>
      </c>
      <c r="CW247" s="428">
        <v>0</v>
      </c>
      <c r="DH247" s="433">
        <v>-9</v>
      </c>
      <c r="DI247" s="434">
        <v>-14.7314352989196</v>
      </c>
      <c r="EL247" s="422"/>
      <c r="EM247" s="422"/>
      <c r="EN247" s="422"/>
      <c r="EO247" s="422"/>
      <c r="EP247" s="422"/>
      <c r="EQ247" s="422"/>
    </row>
    <row r="248" spans="1:147" ht="13" customHeight="1">
      <c r="A248" s="413" t="s">
        <v>239</v>
      </c>
      <c r="B248" s="413">
        <v>10496</v>
      </c>
      <c r="C248" s="413">
        <v>621493</v>
      </c>
      <c r="D248" s="413">
        <v>17548</v>
      </c>
      <c r="E248" s="413" t="s">
        <v>18</v>
      </c>
      <c r="F248" s="413" t="s">
        <v>18</v>
      </c>
      <c r="G248" s="414"/>
      <c r="H248" s="411" t="s">
        <v>1937</v>
      </c>
      <c r="I248" s="411" t="s">
        <v>288</v>
      </c>
      <c r="J248" s="418">
        <v>31</v>
      </c>
      <c r="K248" s="418">
        <v>7</v>
      </c>
      <c r="L248" s="418" t="s">
        <v>837</v>
      </c>
      <c r="T248" s="418" t="s">
        <v>4584</v>
      </c>
      <c r="U248" s="418" t="s">
        <v>4584</v>
      </c>
      <c r="V248" s="418" t="s">
        <v>4586</v>
      </c>
      <c r="Z248" s="421">
        <v>157</v>
      </c>
      <c r="AA248" s="421">
        <v>663</v>
      </c>
      <c r="AB248" s="421">
        <v>579</v>
      </c>
      <c r="AC248" s="421">
        <v>132</v>
      </c>
      <c r="AD248" s="421">
        <v>63</v>
      </c>
      <c r="AE248" s="421">
        <v>31</v>
      </c>
      <c r="AF248" s="421">
        <v>2</v>
      </c>
      <c r="AG248" s="421">
        <v>36</v>
      </c>
      <c r="AH248" s="421">
        <v>86</v>
      </c>
      <c r="AI248" s="421">
        <v>103</v>
      </c>
      <c r="AJ248" s="421">
        <v>4</v>
      </c>
      <c r="AK248" s="421">
        <v>1</v>
      </c>
      <c r="AL248" s="421">
        <v>75</v>
      </c>
      <c r="AM248" s="421">
        <v>1</v>
      </c>
      <c r="AN248" s="421">
        <v>175</v>
      </c>
      <c r="AO248" s="421">
        <v>3</v>
      </c>
      <c r="AP248" s="421">
        <v>6</v>
      </c>
      <c r="AQ248" s="421">
        <v>0</v>
      </c>
      <c r="AR248" s="421">
        <v>13</v>
      </c>
      <c r="AS248" s="422">
        <v>0.11312217099999999</v>
      </c>
      <c r="AT248" s="422">
        <v>0.26395173399999999</v>
      </c>
      <c r="AU248" s="422">
        <v>0.39512195</v>
      </c>
      <c r="AV248" s="422">
        <v>0.26829268000000001</v>
      </c>
      <c r="AW248" s="422">
        <v>0.13658537000000001</v>
      </c>
      <c r="AX248" s="422">
        <v>0.42682926999999998</v>
      </c>
      <c r="AY248" s="423">
        <v>111</v>
      </c>
      <c r="AZ248" s="422">
        <v>8.1779050000000006E-2</v>
      </c>
      <c r="BA248" s="422">
        <v>0.34146341400000002</v>
      </c>
      <c r="BB248" s="422">
        <v>0.60114777799999997</v>
      </c>
      <c r="BC248" s="422">
        <v>0.482926829</v>
      </c>
      <c r="BD248" s="424">
        <v>0.25668449100000001</v>
      </c>
      <c r="BE248" s="424">
        <v>0.22797927400000001</v>
      </c>
      <c r="BF248" s="424">
        <v>0.31674208100000001</v>
      </c>
      <c r="BG248" s="424">
        <v>0.474956822</v>
      </c>
      <c r="BH248" s="424">
        <v>0.79169890300000001</v>
      </c>
      <c r="BI248" s="424">
        <v>0.24697754799999999</v>
      </c>
      <c r="BJ248" s="424">
        <v>0.33875251635683901</v>
      </c>
      <c r="BK248" s="425">
        <v>152.55900622063899</v>
      </c>
      <c r="BL248" s="425">
        <v>13.8269587404926</v>
      </c>
      <c r="BM248" s="425">
        <v>92.1659532807668</v>
      </c>
      <c r="BN248" s="425">
        <v>116.72032900967599</v>
      </c>
      <c r="BO248" s="425">
        <v>-1.2010007699972101</v>
      </c>
      <c r="BP248" s="425">
        <v>-1.10483104363083</v>
      </c>
      <c r="BQ248" s="425">
        <v>28.5418859514308</v>
      </c>
      <c r="BR248" s="425">
        <v>11.959966114153399</v>
      </c>
      <c r="BS248" s="426">
        <v>2.9201921290162001</v>
      </c>
      <c r="BT248" s="427"/>
      <c r="BU248" s="421"/>
      <c r="BV248" s="428"/>
      <c r="BW248" s="427"/>
      <c r="BX248" s="427"/>
      <c r="BY248" s="427"/>
      <c r="BZ248" s="427"/>
      <c r="CA248" s="421"/>
      <c r="CB248" s="428"/>
      <c r="CC248" s="427"/>
      <c r="CD248" s="421"/>
      <c r="CE248" s="429"/>
      <c r="CF248" s="428"/>
      <c r="CG248" s="427"/>
      <c r="CH248" s="421"/>
      <c r="CI248" s="429"/>
      <c r="CJ248" s="428"/>
      <c r="CK248" s="427"/>
      <c r="CL248" s="421"/>
      <c r="CM248" s="429"/>
      <c r="CN248" s="428"/>
      <c r="CO248" s="427"/>
      <c r="CP248" s="421"/>
      <c r="CQ248" s="429"/>
      <c r="CR248" s="428"/>
      <c r="CS248" s="427">
        <v>153</v>
      </c>
      <c r="CT248" s="421">
        <v>1331.2</v>
      </c>
      <c r="CU248" s="429">
        <v>-3</v>
      </c>
      <c r="CV248" s="429">
        <v>0</v>
      </c>
      <c r="CW248" s="428">
        <v>0</v>
      </c>
      <c r="DH248" s="433">
        <v>-3</v>
      </c>
      <c r="DI248" s="434">
        <v>-6.2360745668411202</v>
      </c>
      <c r="EL248" s="422"/>
      <c r="EM248" s="422"/>
      <c r="EN248" s="422"/>
      <c r="EO248" s="422"/>
      <c r="EP248" s="422"/>
      <c r="EQ248" s="422"/>
    </row>
    <row r="249" spans="1:147" ht="13" customHeight="1">
      <c r="A249" s="413" t="s">
        <v>239</v>
      </c>
      <c r="B249" s="413">
        <v>9320</v>
      </c>
      <c r="C249" s="413">
        <v>592885</v>
      </c>
      <c r="D249" s="413">
        <v>11477</v>
      </c>
      <c r="E249" s="413" t="s">
        <v>563</v>
      </c>
      <c r="F249" s="413" t="s">
        <v>563</v>
      </c>
      <c r="G249" s="414"/>
      <c r="H249" s="415" t="s">
        <v>374</v>
      </c>
      <c r="I249" s="416" t="s">
        <v>331</v>
      </c>
      <c r="J249" s="417">
        <v>33</v>
      </c>
      <c r="K249" s="418">
        <v>7</v>
      </c>
      <c r="L249" s="418" t="s">
        <v>46</v>
      </c>
      <c r="T249" s="418" t="s">
        <v>4577</v>
      </c>
      <c r="U249" s="418" t="s">
        <v>4584</v>
      </c>
      <c r="V249" s="418" t="s">
        <v>4586</v>
      </c>
      <c r="W249" s="418" t="s">
        <v>2709</v>
      </c>
      <c r="Z249" s="421">
        <v>150</v>
      </c>
      <c r="AA249" s="421">
        <v>644</v>
      </c>
      <c r="AB249" s="421">
        <v>573</v>
      </c>
      <c r="AC249" s="421">
        <v>151</v>
      </c>
      <c r="AD249" s="421">
        <v>101</v>
      </c>
      <c r="AE249" s="421">
        <v>21</v>
      </c>
      <c r="AF249" s="421">
        <v>0</v>
      </c>
      <c r="AG249" s="421">
        <v>29</v>
      </c>
      <c r="AH249" s="421">
        <v>88</v>
      </c>
      <c r="AI249" s="421">
        <v>103</v>
      </c>
      <c r="AJ249" s="421">
        <v>16</v>
      </c>
      <c r="AK249" s="421">
        <v>6</v>
      </c>
      <c r="AL249" s="421">
        <v>64</v>
      </c>
      <c r="AM249" s="421">
        <v>6</v>
      </c>
      <c r="AN249" s="421">
        <v>167</v>
      </c>
      <c r="AO249" s="421">
        <v>6</v>
      </c>
      <c r="AP249" s="421">
        <v>1</v>
      </c>
      <c r="AQ249" s="421">
        <v>0</v>
      </c>
      <c r="AR249" s="421">
        <v>6</v>
      </c>
      <c r="AS249" s="422">
        <v>9.9378881000000002E-2</v>
      </c>
      <c r="AT249" s="422">
        <v>0.25931676999999997</v>
      </c>
      <c r="AU249" s="422">
        <v>0.31449631</v>
      </c>
      <c r="AV249" s="422">
        <v>0.28255528000000002</v>
      </c>
      <c r="AW249" s="422">
        <v>0.1031941</v>
      </c>
      <c r="AX249" s="422">
        <v>0.46437346000000002</v>
      </c>
      <c r="AY249" s="423">
        <v>113.4</v>
      </c>
      <c r="AZ249" s="422">
        <v>0.11990776</v>
      </c>
      <c r="BA249" s="422">
        <v>0.56650246299999996</v>
      </c>
      <c r="BB249" s="422">
        <v>1.0130971660000001</v>
      </c>
      <c r="BC249" s="422">
        <v>0.24137931000000001</v>
      </c>
      <c r="BD249" s="424">
        <v>0.32275132200000001</v>
      </c>
      <c r="BE249" s="424">
        <v>0.26352530499999999</v>
      </c>
      <c r="BF249" s="424">
        <v>0.34316770099999999</v>
      </c>
      <c r="BG249" s="424">
        <v>0.45200698</v>
      </c>
      <c r="BH249" s="424">
        <v>0.79517468099999999</v>
      </c>
      <c r="BI249" s="424">
        <v>0.18848167499999999</v>
      </c>
      <c r="BJ249" s="424">
        <v>0.34316440099459</v>
      </c>
      <c r="BK249" s="425">
        <v>121.40319314259899</v>
      </c>
      <c r="BL249" s="425">
        <v>15.737562102492401</v>
      </c>
      <c r="BM249" s="425">
        <v>91.831547749455595</v>
      </c>
      <c r="BN249" s="425">
        <v>121.402962802202</v>
      </c>
      <c r="BO249" s="425">
        <v>-0.74176521123252803</v>
      </c>
      <c r="BP249" s="425">
        <v>2.8718024948611802</v>
      </c>
      <c r="BQ249" s="425">
        <v>23.9032672748375</v>
      </c>
      <c r="BR249" s="425">
        <v>19.209280280623101</v>
      </c>
      <c r="BS249" s="426">
        <v>2.44560338698472</v>
      </c>
      <c r="BT249" s="427"/>
      <c r="BU249" s="421"/>
      <c r="BV249" s="428"/>
      <c r="BW249" s="427"/>
      <c r="BX249" s="427"/>
      <c r="BY249" s="427"/>
      <c r="BZ249" s="427"/>
      <c r="CA249" s="421"/>
      <c r="CB249" s="428"/>
      <c r="CC249" s="427"/>
      <c r="CD249" s="421"/>
      <c r="CE249" s="429"/>
      <c r="CF249" s="428"/>
      <c r="CG249" s="427"/>
      <c r="CH249" s="421"/>
      <c r="CI249" s="429"/>
      <c r="CJ249" s="428"/>
      <c r="CK249" s="427"/>
      <c r="CL249" s="421"/>
      <c r="CM249" s="429"/>
      <c r="CN249" s="428"/>
      <c r="CO249" s="427"/>
      <c r="CP249" s="421"/>
      <c r="CQ249" s="429"/>
      <c r="CR249" s="428"/>
      <c r="CS249" s="427">
        <v>19</v>
      </c>
      <c r="CT249" s="421">
        <v>153.1</v>
      </c>
      <c r="CU249" s="429">
        <v>1</v>
      </c>
      <c r="CV249" s="429">
        <v>-3</v>
      </c>
      <c r="CW249" s="428">
        <v>-1</v>
      </c>
      <c r="DH249" s="433">
        <v>1</v>
      </c>
      <c r="DI249" s="434">
        <v>-16.728853821754399</v>
      </c>
      <c r="EL249" s="422"/>
      <c r="EM249" s="422"/>
      <c r="EN249" s="422"/>
      <c r="EO249" s="422"/>
      <c r="EP249" s="422"/>
      <c r="EQ249" s="422"/>
    </row>
    <row r="250" spans="1:147" ht="13" customHeight="1">
      <c r="A250" s="413" t="s">
        <v>239</v>
      </c>
      <c r="B250" s="413">
        <v>12934</v>
      </c>
      <c r="C250" s="413">
        <v>808982</v>
      </c>
      <c r="D250" s="413">
        <v>33824</v>
      </c>
      <c r="E250" s="413" t="s">
        <v>2175</v>
      </c>
      <c r="F250" s="413" t="s">
        <v>2175</v>
      </c>
      <c r="G250" s="414"/>
      <c r="H250" s="411" t="s">
        <v>2402</v>
      </c>
      <c r="I250" s="411" t="s">
        <v>4156</v>
      </c>
      <c r="J250" s="413">
        <v>26</v>
      </c>
      <c r="K250" s="418">
        <v>8</v>
      </c>
      <c r="L250" s="418" t="s">
        <v>46</v>
      </c>
      <c r="T250" s="418" t="s">
        <v>4577</v>
      </c>
      <c r="U250" s="418" t="s">
        <v>4582</v>
      </c>
      <c r="V250" s="418" t="s">
        <v>4585</v>
      </c>
      <c r="Z250" s="421">
        <v>150</v>
      </c>
      <c r="AA250" s="421">
        <v>617</v>
      </c>
      <c r="AB250" s="421">
        <v>560</v>
      </c>
      <c r="AC250" s="421">
        <v>149</v>
      </c>
      <c r="AD250" s="421">
        <v>98</v>
      </c>
      <c r="AE250" s="421">
        <v>31</v>
      </c>
      <c r="AF250" s="421">
        <v>12</v>
      </c>
      <c r="AG250" s="421">
        <v>8</v>
      </c>
      <c r="AH250" s="421">
        <v>73</v>
      </c>
      <c r="AI250" s="421">
        <v>55</v>
      </c>
      <c r="AJ250" s="421">
        <v>10</v>
      </c>
      <c r="AK250" s="421">
        <v>3</v>
      </c>
      <c r="AL250" s="421">
        <v>47</v>
      </c>
      <c r="AM250" s="421">
        <v>0</v>
      </c>
      <c r="AN250" s="421">
        <v>71</v>
      </c>
      <c r="AO250" s="421">
        <v>6</v>
      </c>
      <c r="AP250" s="421">
        <v>4</v>
      </c>
      <c r="AQ250" s="421">
        <v>0</v>
      </c>
      <c r="AR250" s="421">
        <v>2</v>
      </c>
      <c r="AS250" s="422">
        <v>7.6175039999999999E-2</v>
      </c>
      <c r="AT250" s="422">
        <v>0.115072933</v>
      </c>
      <c r="AU250" s="422">
        <v>0.42799188999999999</v>
      </c>
      <c r="AV250" s="422">
        <v>0.25760649000000002</v>
      </c>
      <c r="AW250" s="422">
        <v>3.6511160000000001E-2</v>
      </c>
      <c r="AX250" s="422">
        <v>0.32048682000000001</v>
      </c>
      <c r="AY250" s="423">
        <v>107.2</v>
      </c>
      <c r="AZ250" s="422">
        <v>5.3950720000000001E-2</v>
      </c>
      <c r="BA250" s="422">
        <v>0.47142857100000002</v>
      </c>
      <c r="BB250" s="422">
        <v>0.88890642200000003</v>
      </c>
      <c r="BC250" s="422">
        <v>0.33265306100000003</v>
      </c>
      <c r="BD250" s="424">
        <v>0.29072164900000003</v>
      </c>
      <c r="BE250" s="424">
        <v>0.266071428</v>
      </c>
      <c r="BF250" s="424">
        <v>0.327390599</v>
      </c>
      <c r="BG250" s="424">
        <v>0.40714285700000002</v>
      </c>
      <c r="BH250" s="424">
        <v>0.73453345599999997</v>
      </c>
      <c r="BI250" s="424">
        <v>0.141071429</v>
      </c>
      <c r="BJ250" s="424">
        <v>0.31998786876035401</v>
      </c>
      <c r="BK250" s="425">
        <v>90.865713824909193</v>
      </c>
      <c r="BL250" s="425">
        <v>3.4674650722654898</v>
      </c>
      <c r="BM250" s="425">
        <v>76.371174923470804</v>
      </c>
      <c r="BN250" s="425">
        <v>107.165904100125</v>
      </c>
      <c r="BO250" s="425">
        <v>0.120717970908207</v>
      </c>
      <c r="BP250" s="425">
        <v>3.5128975166007801</v>
      </c>
      <c r="BQ250" s="425">
        <v>23.534033149108801</v>
      </c>
      <c r="BR250" s="425">
        <v>8.7535022146540094</v>
      </c>
      <c r="BS250" s="426">
        <v>2.4078261150289801</v>
      </c>
      <c r="BT250" s="427"/>
      <c r="BU250" s="421"/>
      <c r="BV250" s="428"/>
      <c r="BW250" s="427"/>
      <c r="BX250" s="427"/>
      <c r="BY250" s="427"/>
      <c r="BZ250" s="427"/>
      <c r="CA250" s="421"/>
      <c r="CB250" s="428"/>
      <c r="CC250" s="427"/>
      <c r="CD250" s="421"/>
      <c r="CE250" s="429"/>
      <c r="CF250" s="428"/>
      <c r="CG250" s="427"/>
      <c r="CH250" s="421"/>
      <c r="CI250" s="429"/>
      <c r="CJ250" s="428"/>
      <c r="CK250" s="427"/>
      <c r="CL250" s="421"/>
      <c r="CM250" s="429"/>
      <c r="CN250" s="428"/>
      <c r="CO250" s="427"/>
      <c r="CP250" s="421"/>
      <c r="CQ250" s="429"/>
      <c r="CR250" s="428"/>
      <c r="CX250" s="427">
        <v>147</v>
      </c>
      <c r="CY250" s="421">
        <v>1275.2</v>
      </c>
      <c r="CZ250" s="429">
        <v>-18</v>
      </c>
      <c r="DA250" s="429">
        <v>-5</v>
      </c>
      <c r="DB250" s="428">
        <v>0</v>
      </c>
      <c r="DH250" s="433">
        <v>-18</v>
      </c>
      <c r="DI250" s="434">
        <v>-5.7441473007202104</v>
      </c>
      <c r="EL250" s="422"/>
      <c r="EM250" s="422"/>
      <c r="EN250" s="422"/>
      <c r="EO250" s="422"/>
      <c r="EP250" s="422"/>
      <c r="EQ250" s="422"/>
    </row>
    <row r="251" spans="1:147" ht="13" customHeight="1">
      <c r="A251" s="413" t="s">
        <v>239</v>
      </c>
      <c r="B251" s="413">
        <v>11912</v>
      </c>
      <c r="C251" s="413">
        <v>676801</v>
      </c>
      <c r="D251" s="413">
        <v>19599</v>
      </c>
      <c r="E251" s="413" t="s">
        <v>614</v>
      </c>
      <c r="F251" s="413" t="s">
        <v>614</v>
      </c>
      <c r="G251" s="414"/>
      <c r="H251" s="411" t="s">
        <v>2379</v>
      </c>
      <c r="I251" s="411" t="s">
        <v>2380</v>
      </c>
      <c r="J251" s="418">
        <v>30</v>
      </c>
      <c r="K251" s="418">
        <v>8</v>
      </c>
      <c r="L251" s="418" t="s">
        <v>837</v>
      </c>
      <c r="T251" s="418" t="s">
        <v>4577</v>
      </c>
      <c r="U251" s="418" t="s">
        <v>4581</v>
      </c>
      <c r="V251" s="418" t="s">
        <v>4586</v>
      </c>
      <c r="Z251" s="421">
        <v>66</v>
      </c>
      <c r="AA251" s="421">
        <v>116</v>
      </c>
      <c r="AB251" s="421">
        <v>100</v>
      </c>
      <c r="AC251" s="421">
        <v>21</v>
      </c>
      <c r="AD251" s="421">
        <v>15</v>
      </c>
      <c r="AE251" s="421">
        <v>5</v>
      </c>
      <c r="AF251" s="421">
        <v>0</v>
      </c>
      <c r="AG251" s="421">
        <v>1</v>
      </c>
      <c r="AH251" s="421">
        <v>13</v>
      </c>
      <c r="AI251" s="421">
        <v>5</v>
      </c>
      <c r="AJ251" s="421">
        <v>2</v>
      </c>
      <c r="AK251" s="421">
        <v>3</v>
      </c>
      <c r="AL251" s="421">
        <v>9</v>
      </c>
      <c r="AM251" s="421">
        <v>0</v>
      </c>
      <c r="AN251" s="421">
        <v>31</v>
      </c>
      <c r="AO251" s="421">
        <v>1</v>
      </c>
      <c r="AP251" s="421">
        <v>1</v>
      </c>
      <c r="AQ251" s="421">
        <v>5</v>
      </c>
      <c r="AR251" s="421">
        <v>1</v>
      </c>
      <c r="AS251" s="422">
        <v>7.7586206000000005E-2</v>
      </c>
      <c r="AT251" s="422">
        <v>0.267241379</v>
      </c>
      <c r="AU251" s="422">
        <v>0.45333332999999998</v>
      </c>
      <c r="AV251" s="422">
        <v>0.24</v>
      </c>
      <c r="AW251" s="422">
        <v>5.3333329999999998E-2</v>
      </c>
      <c r="AX251" s="422">
        <v>0.29333333</v>
      </c>
      <c r="AY251" s="423">
        <v>106.4</v>
      </c>
      <c r="AZ251" s="422">
        <v>0.18244804000000001</v>
      </c>
      <c r="BA251" s="422">
        <v>0.34328358199999998</v>
      </c>
      <c r="BB251" s="422">
        <v>0.50411912400000003</v>
      </c>
      <c r="BC251" s="422">
        <v>0.46268656699999999</v>
      </c>
      <c r="BD251" s="424">
        <v>0.28985507199999999</v>
      </c>
      <c r="BE251" s="424">
        <v>0.21</v>
      </c>
      <c r="BF251" s="424">
        <v>0.27927927899999999</v>
      </c>
      <c r="BG251" s="424">
        <v>0.28999999999999998</v>
      </c>
      <c r="BH251" s="424">
        <v>0.56927927899999997</v>
      </c>
      <c r="BI251" s="424">
        <v>0.08</v>
      </c>
      <c r="BJ251" s="424">
        <v>0.25656694603395802</v>
      </c>
      <c r="BK251" s="425">
        <v>49.416315760213003</v>
      </c>
      <c r="BL251" s="425">
        <v>-5.3211981857186998</v>
      </c>
      <c r="BM251" s="425">
        <v>8.3851718997591203</v>
      </c>
      <c r="BN251" s="425">
        <v>61.855117973913103</v>
      </c>
      <c r="BO251" s="425">
        <v>-0.40958505192134997</v>
      </c>
      <c r="BP251" s="425">
        <v>-1.1497508091852</v>
      </c>
      <c r="BQ251" s="425">
        <v>-1.1643090907475799</v>
      </c>
      <c r="BR251" s="425">
        <v>-6.3645620055488203</v>
      </c>
      <c r="BS251" s="426">
        <v>-0.119123391086658</v>
      </c>
      <c r="BT251" s="427"/>
      <c r="BU251" s="421"/>
      <c r="BV251" s="428"/>
      <c r="BW251" s="427"/>
      <c r="BX251" s="427"/>
      <c r="BY251" s="427"/>
      <c r="BZ251" s="427"/>
      <c r="CA251" s="421"/>
      <c r="CB251" s="428"/>
      <c r="CC251" s="427"/>
      <c r="CD251" s="421"/>
      <c r="CE251" s="429"/>
      <c r="CF251" s="428"/>
      <c r="CG251" s="427"/>
      <c r="CH251" s="421"/>
      <c r="CI251" s="429"/>
      <c r="CJ251" s="428"/>
      <c r="CK251" s="427"/>
      <c r="CL251" s="421"/>
      <c r="CM251" s="429"/>
      <c r="CN251" s="428"/>
      <c r="CO251" s="427"/>
      <c r="CP251" s="421"/>
      <c r="CQ251" s="429"/>
      <c r="CR251" s="428"/>
      <c r="CS251" s="427">
        <v>18</v>
      </c>
      <c r="CT251" s="421">
        <v>68.2</v>
      </c>
      <c r="CU251" s="429">
        <v>0</v>
      </c>
      <c r="CV251" s="429">
        <v>0</v>
      </c>
      <c r="CW251" s="428">
        <v>0</v>
      </c>
      <c r="CX251" s="427">
        <v>30</v>
      </c>
      <c r="CY251" s="421">
        <v>179</v>
      </c>
      <c r="CZ251" s="429">
        <v>-3</v>
      </c>
      <c r="DA251" s="429">
        <v>1</v>
      </c>
      <c r="DB251" s="428">
        <v>0</v>
      </c>
      <c r="DC251" s="427">
        <v>18</v>
      </c>
      <c r="DD251" s="421">
        <v>41.2</v>
      </c>
      <c r="DE251" s="429">
        <v>0</v>
      </c>
      <c r="DF251" s="429">
        <v>0</v>
      </c>
      <c r="DG251" s="428">
        <v>2</v>
      </c>
      <c r="DH251" s="433">
        <v>-3</v>
      </c>
      <c r="DI251" s="434">
        <v>1.20796430110931</v>
      </c>
      <c r="EL251" s="422"/>
      <c r="EM251" s="422"/>
      <c r="EN251" s="422"/>
      <c r="EO251" s="422"/>
      <c r="EP251" s="422"/>
      <c r="EQ251" s="422"/>
    </row>
    <row r="252" spans="1:147" ht="13" customHeight="1">
      <c r="A252" s="413" t="s">
        <v>239</v>
      </c>
      <c r="B252" s="413">
        <v>11310</v>
      </c>
      <c r="C252" s="413">
        <v>678009</v>
      </c>
      <c r="D252" s="413">
        <v>23800</v>
      </c>
      <c r="E252" s="413" t="s">
        <v>239</v>
      </c>
      <c r="F252" s="413" t="s">
        <v>239</v>
      </c>
      <c r="G252" s="414"/>
      <c r="H252" s="411" t="s">
        <v>644</v>
      </c>
      <c r="I252" s="411" t="s">
        <v>323</v>
      </c>
      <c r="J252" s="413">
        <v>25</v>
      </c>
      <c r="K252" s="418">
        <v>8</v>
      </c>
      <c r="L252" s="418" t="s">
        <v>46</v>
      </c>
      <c r="T252" s="418" t="s">
        <v>4581</v>
      </c>
      <c r="U252" s="418" t="s">
        <v>4577</v>
      </c>
      <c r="V252" s="418" t="s">
        <v>4585</v>
      </c>
      <c r="Z252" s="421">
        <v>58</v>
      </c>
      <c r="AA252" s="421">
        <v>213</v>
      </c>
      <c r="AB252" s="421">
        <v>191</v>
      </c>
      <c r="AC252" s="421">
        <v>41</v>
      </c>
      <c r="AD252" s="421">
        <v>29</v>
      </c>
      <c r="AE252" s="421">
        <v>6</v>
      </c>
      <c r="AF252" s="421">
        <v>2</v>
      </c>
      <c r="AG252" s="421">
        <v>4</v>
      </c>
      <c r="AH252" s="421">
        <v>22</v>
      </c>
      <c r="AI252" s="421">
        <v>16</v>
      </c>
      <c r="AJ252" s="421">
        <v>4</v>
      </c>
      <c r="AK252" s="421">
        <v>0</v>
      </c>
      <c r="AL252" s="421">
        <v>21</v>
      </c>
      <c r="AM252" s="421">
        <v>0</v>
      </c>
      <c r="AN252" s="421">
        <v>56</v>
      </c>
      <c r="AO252" s="421">
        <v>0</v>
      </c>
      <c r="AP252" s="421">
        <v>1</v>
      </c>
      <c r="AQ252" s="421">
        <v>0</v>
      </c>
      <c r="AR252" s="421">
        <v>0</v>
      </c>
      <c r="AS252" s="422">
        <v>9.8591549000000001E-2</v>
      </c>
      <c r="AT252" s="422">
        <v>0.262910798</v>
      </c>
      <c r="AU252" s="422">
        <v>0.42647058999999998</v>
      </c>
      <c r="AV252" s="422">
        <v>0.24264706</v>
      </c>
      <c r="AW252" s="422">
        <v>5.1470589999999997E-2</v>
      </c>
      <c r="AX252" s="422">
        <v>0.30882353000000001</v>
      </c>
      <c r="AY252" s="423">
        <v>109.2</v>
      </c>
      <c r="AZ252" s="422">
        <v>0.11525029000000001</v>
      </c>
      <c r="BA252" s="422">
        <v>0.42424242400000001</v>
      </c>
      <c r="BB252" s="422">
        <v>0.73323455800000004</v>
      </c>
      <c r="BC252" s="422">
        <v>0.34848484800000001</v>
      </c>
      <c r="BD252" s="424">
        <v>0.28030303000000001</v>
      </c>
      <c r="BE252" s="424">
        <v>0.21465968499999999</v>
      </c>
      <c r="BF252" s="424">
        <v>0.29107981199999999</v>
      </c>
      <c r="BG252" s="424">
        <v>0.32984293100000001</v>
      </c>
      <c r="BH252" s="424">
        <v>0.62092274300000005</v>
      </c>
      <c r="BI252" s="424">
        <v>0.115183246</v>
      </c>
      <c r="BJ252" s="424">
        <v>0.276720319555399</v>
      </c>
      <c r="BK252" s="425">
        <v>71.149145682778695</v>
      </c>
      <c r="BL252" s="425">
        <v>-6.2855470540570204</v>
      </c>
      <c r="BM252" s="425">
        <v>18.882184223587601</v>
      </c>
      <c r="BN252" s="425">
        <v>74.912904267756602</v>
      </c>
      <c r="BO252" s="425">
        <v>-0.21951882069554199</v>
      </c>
      <c r="BP252" s="425">
        <v>0.28180427290499199</v>
      </c>
      <c r="BQ252" s="425">
        <v>2.0728705654283801</v>
      </c>
      <c r="BR252" s="425">
        <v>-6.0157847373383202</v>
      </c>
      <c r="BS252" s="426">
        <v>0.21208060041771201</v>
      </c>
      <c r="BT252" s="427"/>
      <c r="BU252" s="421"/>
      <c r="BV252" s="428"/>
      <c r="BW252" s="427"/>
      <c r="BX252" s="427"/>
      <c r="BY252" s="427"/>
      <c r="BZ252" s="427"/>
      <c r="CA252" s="421"/>
      <c r="CB252" s="428"/>
      <c r="CC252" s="427"/>
      <c r="CD252" s="421"/>
      <c r="CE252" s="429"/>
      <c r="CF252" s="428"/>
      <c r="CG252" s="427"/>
      <c r="CH252" s="421"/>
      <c r="CI252" s="429"/>
      <c r="CJ252" s="428"/>
      <c r="CK252" s="427"/>
      <c r="CL252" s="421"/>
      <c r="CM252" s="429"/>
      <c r="CN252" s="428"/>
      <c r="CO252" s="427"/>
      <c r="CP252" s="421"/>
      <c r="CQ252" s="429"/>
      <c r="CR252" s="428"/>
      <c r="CX252" s="427">
        <v>57</v>
      </c>
      <c r="CY252" s="421">
        <v>468</v>
      </c>
      <c r="CZ252" s="429">
        <v>-1</v>
      </c>
      <c r="DA252" s="429">
        <v>3</v>
      </c>
      <c r="DB252" s="428">
        <v>-1</v>
      </c>
      <c r="DH252" s="433">
        <v>-1</v>
      </c>
      <c r="DI252" s="434">
        <v>0.75798741728067398</v>
      </c>
      <c r="EL252" s="422"/>
      <c r="EM252" s="422"/>
      <c r="EN252" s="422"/>
      <c r="EO252" s="422"/>
      <c r="EP252" s="422"/>
      <c r="EQ252" s="422"/>
    </row>
    <row r="253" spans="1:147" ht="13" customHeight="1">
      <c r="A253" s="413" t="s">
        <v>239</v>
      </c>
      <c r="B253" s="413">
        <v>12970</v>
      </c>
      <c r="C253" s="413">
        <v>687551</v>
      </c>
      <c r="D253" s="413">
        <v>31545</v>
      </c>
      <c r="E253" s="413" t="s">
        <v>2175</v>
      </c>
      <c r="F253" s="413" t="s">
        <v>2175</v>
      </c>
      <c r="G253" s="414"/>
      <c r="H253" s="411" t="s">
        <v>2331</v>
      </c>
      <c r="I253" s="411" t="s">
        <v>260</v>
      </c>
      <c r="J253" s="413">
        <v>24</v>
      </c>
      <c r="K253" s="418">
        <v>9</v>
      </c>
      <c r="L253" s="418" t="s">
        <v>46</v>
      </c>
      <c r="T253" s="418" t="s">
        <v>4581</v>
      </c>
      <c r="U253" s="418" t="s">
        <v>2543</v>
      </c>
      <c r="V253" s="418" t="s">
        <v>4585</v>
      </c>
      <c r="Z253" s="421">
        <v>39</v>
      </c>
      <c r="AA253" s="421">
        <v>109</v>
      </c>
      <c r="AB253" s="421">
        <v>100</v>
      </c>
      <c r="AC253" s="421">
        <v>19</v>
      </c>
      <c r="AD253" s="421">
        <v>10</v>
      </c>
      <c r="AE253" s="421">
        <v>5</v>
      </c>
      <c r="AF253" s="421">
        <v>1</v>
      </c>
      <c r="AG253" s="421">
        <v>3</v>
      </c>
      <c r="AH253" s="421">
        <v>12</v>
      </c>
      <c r="AI253" s="421">
        <v>13</v>
      </c>
      <c r="AJ253" s="421">
        <v>1</v>
      </c>
      <c r="AK253" s="421">
        <v>1</v>
      </c>
      <c r="AL253" s="421">
        <v>7</v>
      </c>
      <c r="AM253" s="421">
        <v>0</v>
      </c>
      <c r="AN253" s="421">
        <v>20</v>
      </c>
      <c r="AO253" s="421">
        <v>1</v>
      </c>
      <c r="AP253" s="421">
        <v>1</v>
      </c>
      <c r="AQ253" s="421">
        <v>0</v>
      </c>
      <c r="AR253" s="421">
        <v>2</v>
      </c>
      <c r="AS253" s="466">
        <v>6.4220183E-2</v>
      </c>
      <c r="AT253" s="466">
        <v>0.183486238</v>
      </c>
      <c r="AU253" s="466">
        <v>0.44444444</v>
      </c>
      <c r="AV253" s="466">
        <v>0.24691357999999999</v>
      </c>
      <c r="AW253" s="466">
        <v>4.9382719999999998E-2</v>
      </c>
      <c r="AX253" s="466">
        <v>0.35802468999999998</v>
      </c>
      <c r="AY253" s="425">
        <v>109.8</v>
      </c>
      <c r="AZ253" s="466">
        <v>0.10817308</v>
      </c>
      <c r="BA253" s="466">
        <v>0.46250000000000002</v>
      </c>
      <c r="BB253" s="466">
        <v>0.81682692000000001</v>
      </c>
      <c r="BC253" s="466">
        <v>0.4</v>
      </c>
      <c r="BD253" s="424">
        <v>0.20512820500000001</v>
      </c>
      <c r="BE253" s="424">
        <v>0.19</v>
      </c>
      <c r="BF253" s="424">
        <v>0.24770642200000001</v>
      </c>
      <c r="BG253" s="424">
        <v>0.35</v>
      </c>
      <c r="BH253" s="424">
        <v>0.59770642200000001</v>
      </c>
      <c r="BI253" s="424">
        <v>0.16</v>
      </c>
      <c r="BJ253" s="424">
        <v>0.26002845687603698</v>
      </c>
      <c r="BK253" s="425">
        <v>103.05782194908799</v>
      </c>
      <c r="BL253" s="425">
        <v>-4.6937527923217202</v>
      </c>
      <c r="BM253" s="425">
        <v>8.1855087535151991</v>
      </c>
      <c r="BN253" s="425">
        <v>66.094300818282605</v>
      </c>
      <c r="BO253" s="425">
        <v>-8.2327175924715598E-2</v>
      </c>
      <c r="BP253" s="425">
        <v>0.136416191235184</v>
      </c>
      <c r="BQ253" s="425">
        <v>0.91500230097898905</v>
      </c>
      <c r="BR253" s="425">
        <v>-4.2440915132245198</v>
      </c>
      <c r="BS253" s="426">
        <v>9.3616186467054593E-2</v>
      </c>
      <c r="BT253" s="427"/>
      <c r="BU253" s="421"/>
      <c r="BV253" s="428"/>
      <c r="BW253" s="427"/>
      <c r="BX253" s="427"/>
      <c r="BY253" s="427"/>
      <c r="BZ253" s="427"/>
      <c r="CA253" s="421"/>
      <c r="CB253" s="428"/>
      <c r="CC253" s="427"/>
      <c r="CD253" s="421"/>
      <c r="CE253" s="429"/>
      <c r="CF253" s="428"/>
      <c r="CG253" s="427"/>
      <c r="CH253" s="421"/>
      <c r="CI253" s="429"/>
      <c r="CJ253" s="428"/>
      <c r="CK253" s="427"/>
      <c r="CL253" s="421"/>
      <c r="CM253" s="429"/>
      <c r="CN253" s="428"/>
      <c r="CO253" s="427"/>
      <c r="CP253" s="421"/>
      <c r="CQ253" s="429"/>
      <c r="CR253" s="428"/>
      <c r="CS253" s="427">
        <v>2</v>
      </c>
      <c r="CT253" s="421">
        <v>3</v>
      </c>
      <c r="CU253" s="429">
        <v>0</v>
      </c>
      <c r="CV253" s="429">
        <v>0</v>
      </c>
      <c r="CX253" s="427">
        <v>6</v>
      </c>
      <c r="CY253" s="421">
        <v>55</v>
      </c>
      <c r="CZ253" s="429">
        <v>1</v>
      </c>
      <c r="DA253" s="429">
        <v>2</v>
      </c>
      <c r="DB253" s="428">
        <v>0</v>
      </c>
      <c r="DC253" s="427">
        <v>30</v>
      </c>
      <c r="DD253" s="421">
        <v>213</v>
      </c>
      <c r="DE253" s="429">
        <v>-3</v>
      </c>
      <c r="DF253" s="429">
        <v>1</v>
      </c>
      <c r="DG253" s="428">
        <v>0</v>
      </c>
      <c r="DH253" s="433">
        <v>-2</v>
      </c>
      <c r="DI253" s="434">
        <v>1.5331782102584799</v>
      </c>
    </row>
    <row r="254" spans="1:147" ht="13" customHeight="1">
      <c r="A254" s="413" t="s">
        <v>239</v>
      </c>
      <c r="B254" s="413">
        <v>10577</v>
      </c>
      <c r="C254" s="413">
        <v>668804</v>
      </c>
      <c r="D254" s="413">
        <v>19326</v>
      </c>
      <c r="E254" s="413" t="s">
        <v>438</v>
      </c>
      <c r="F254" s="413" t="s">
        <v>438</v>
      </c>
      <c r="G254" s="414"/>
      <c r="H254" s="415" t="s">
        <v>109</v>
      </c>
      <c r="I254" s="416" t="s">
        <v>577</v>
      </c>
      <c r="J254" s="417">
        <v>30</v>
      </c>
      <c r="K254" s="418">
        <v>9</v>
      </c>
      <c r="L254" s="418" t="s">
        <v>2543</v>
      </c>
      <c r="T254" s="418" t="s">
        <v>2543</v>
      </c>
      <c r="U254" s="418" t="s">
        <v>4577</v>
      </c>
      <c r="V254" s="418" t="s">
        <v>4585</v>
      </c>
      <c r="Z254" s="421">
        <v>154</v>
      </c>
      <c r="AA254" s="421">
        <v>654</v>
      </c>
      <c r="AB254" s="421">
        <v>587</v>
      </c>
      <c r="AC254" s="421">
        <v>144</v>
      </c>
      <c r="AD254" s="421">
        <v>87</v>
      </c>
      <c r="AE254" s="421">
        <v>38</v>
      </c>
      <c r="AF254" s="421">
        <v>3</v>
      </c>
      <c r="AG254" s="421">
        <v>16</v>
      </c>
      <c r="AH254" s="421">
        <v>68</v>
      </c>
      <c r="AI254" s="421">
        <v>73</v>
      </c>
      <c r="AJ254" s="421">
        <v>3</v>
      </c>
      <c r="AK254" s="421">
        <v>2</v>
      </c>
      <c r="AL254" s="421">
        <v>57</v>
      </c>
      <c r="AM254" s="421">
        <v>1</v>
      </c>
      <c r="AN254" s="421">
        <v>173</v>
      </c>
      <c r="AO254" s="421">
        <v>7</v>
      </c>
      <c r="AP254" s="421">
        <v>3</v>
      </c>
      <c r="AQ254" s="421">
        <v>0</v>
      </c>
      <c r="AR254" s="421">
        <v>15</v>
      </c>
      <c r="AS254" s="422">
        <v>8.7155963000000003E-2</v>
      </c>
      <c r="AT254" s="422">
        <v>0.26452599300000001</v>
      </c>
      <c r="AU254" s="422">
        <v>0.41966427000000001</v>
      </c>
      <c r="AV254" s="422">
        <v>0.22302158</v>
      </c>
      <c r="AW254" s="422">
        <v>0.10071942</v>
      </c>
      <c r="AX254" s="422">
        <v>0.46043165000000003</v>
      </c>
      <c r="AY254" s="423">
        <v>113.5</v>
      </c>
      <c r="AZ254" s="422">
        <v>0.13031914999999999</v>
      </c>
      <c r="BA254" s="422">
        <v>0.46762589900000001</v>
      </c>
      <c r="BB254" s="422">
        <v>0.80493264799999997</v>
      </c>
      <c r="BC254" s="422">
        <v>0.285371702</v>
      </c>
      <c r="BD254" s="424">
        <v>0.31920199500000002</v>
      </c>
      <c r="BE254" s="424">
        <v>0.245315161</v>
      </c>
      <c r="BF254" s="424">
        <v>0.31804281299999998</v>
      </c>
      <c r="BG254" s="424">
        <v>0.402044293</v>
      </c>
      <c r="BH254" s="424">
        <v>0.72008710600000003</v>
      </c>
      <c r="BI254" s="424">
        <v>0.15672913199999999</v>
      </c>
      <c r="BJ254" s="424">
        <v>0.31466184503999201</v>
      </c>
      <c r="BK254" s="425">
        <v>100.951018624319</v>
      </c>
      <c r="BL254" s="425">
        <v>0.84732909545008495</v>
      </c>
      <c r="BM254" s="425">
        <v>78.122898370471603</v>
      </c>
      <c r="BN254" s="425">
        <v>99.241037821508996</v>
      </c>
      <c r="BO254" s="425">
        <v>-1.8773739673560501</v>
      </c>
      <c r="BP254" s="425">
        <v>0.50183097831904799</v>
      </c>
      <c r="BQ254" s="425">
        <v>10.549650337525399</v>
      </c>
      <c r="BR254" s="425">
        <v>-8.6501912701087702E-2</v>
      </c>
      <c r="BS254" s="426">
        <v>1.0793612563633199</v>
      </c>
      <c r="BT254" s="427"/>
      <c r="BU254" s="421"/>
      <c r="BV254" s="428"/>
      <c r="BW254" s="427"/>
      <c r="BX254" s="427"/>
      <c r="BY254" s="427"/>
      <c r="BZ254" s="427"/>
      <c r="CA254" s="421"/>
      <c r="CB254" s="428"/>
      <c r="CC254" s="427"/>
      <c r="CD254" s="421"/>
      <c r="CE254" s="429"/>
      <c r="CF254" s="428"/>
      <c r="CG254" s="427"/>
      <c r="CH254" s="421"/>
      <c r="CI254" s="429"/>
      <c r="CJ254" s="428"/>
      <c r="CK254" s="427"/>
      <c r="CL254" s="421"/>
      <c r="CM254" s="429"/>
      <c r="CN254" s="428"/>
      <c r="CO254" s="427"/>
      <c r="CP254" s="421"/>
      <c r="CQ254" s="429"/>
      <c r="CR254" s="428"/>
      <c r="DC254" s="427">
        <v>117</v>
      </c>
      <c r="DD254" s="421">
        <v>1004</v>
      </c>
      <c r="DE254" s="429">
        <v>1</v>
      </c>
      <c r="DF254" s="429">
        <v>-2</v>
      </c>
      <c r="DG254" s="428">
        <v>-2</v>
      </c>
      <c r="DH254" s="433">
        <v>1</v>
      </c>
      <c r="DI254" s="434">
        <v>-11.1193413734436</v>
      </c>
      <c r="EL254" s="422"/>
      <c r="EM254" s="422"/>
      <c r="EN254" s="422"/>
      <c r="EO254" s="422"/>
      <c r="EP254" s="422"/>
      <c r="EQ254" s="422"/>
    </row>
    <row r="255" spans="1:147" ht="13" customHeight="1">
      <c r="A255" s="413" t="s">
        <v>239</v>
      </c>
      <c r="G255" s="414"/>
      <c r="H255" s="411" t="s">
        <v>4746</v>
      </c>
      <c r="Z255" s="421"/>
      <c r="BT255" s="427"/>
      <c r="BU255" s="421"/>
      <c r="BV255" s="428"/>
      <c r="BW255" s="427"/>
      <c r="BX255" s="427"/>
      <c r="BY255" s="427"/>
      <c r="BZ255" s="427"/>
      <c r="CA255" s="421"/>
      <c r="CB255" s="428"/>
      <c r="CC255" s="427"/>
      <c r="CD255" s="421"/>
      <c r="CE255" s="429"/>
      <c r="CF255" s="428"/>
      <c r="CG255" s="427"/>
      <c r="CH255" s="421"/>
      <c r="CI255" s="429"/>
      <c r="CJ255" s="428"/>
      <c r="CK255" s="427"/>
      <c r="CL255" s="421"/>
      <c r="CM255" s="429"/>
      <c r="CN255" s="428"/>
      <c r="CO255" s="427"/>
      <c r="CP255" s="421"/>
      <c r="CQ255" s="429"/>
      <c r="CR255" s="428"/>
      <c r="DH255" s="433"/>
      <c r="DI255" s="434"/>
    </row>
    <row r="256" spans="1:147" ht="13" customHeight="1">
      <c r="A256" s="413" t="s">
        <v>239</v>
      </c>
      <c r="G256" s="414"/>
      <c r="H256" s="411" t="s">
        <v>4772</v>
      </c>
      <c r="Z256" s="421"/>
      <c r="BT256" s="427"/>
      <c r="BU256" s="421"/>
      <c r="BV256" s="428"/>
      <c r="BW256" s="427"/>
      <c r="BX256" s="427"/>
      <c r="BY256" s="427"/>
      <c r="BZ256" s="427"/>
      <c r="CA256" s="421"/>
      <c r="CB256" s="428"/>
      <c r="CC256" s="427"/>
      <c r="CD256" s="421"/>
      <c r="CE256" s="429"/>
      <c r="CF256" s="428"/>
      <c r="CG256" s="427"/>
      <c r="CH256" s="421"/>
      <c r="CI256" s="429"/>
      <c r="CJ256" s="428"/>
      <c r="CK256" s="427"/>
      <c r="CL256" s="421"/>
      <c r="CM256" s="429"/>
      <c r="CN256" s="428"/>
      <c r="CO256" s="427"/>
      <c r="CP256" s="421"/>
      <c r="CQ256" s="429"/>
      <c r="CR256" s="428"/>
      <c r="DH256" s="433"/>
      <c r="DI256" s="434"/>
    </row>
    <row r="257" spans="1:269" ht="13" customHeight="1">
      <c r="A257" s="413" t="s">
        <v>4747</v>
      </c>
      <c r="B257" s="413">
        <v>12250</v>
      </c>
      <c r="C257" s="413">
        <v>650968</v>
      </c>
      <c r="D257" s="413">
        <v>18848</v>
      </c>
      <c r="E257" s="413" t="s">
        <v>276</v>
      </c>
      <c r="F257" s="413" t="s">
        <v>276</v>
      </c>
      <c r="G257" s="414"/>
      <c r="H257" s="411" t="s">
        <v>2356</v>
      </c>
      <c r="I257" s="411" t="s">
        <v>2357</v>
      </c>
      <c r="J257" s="413">
        <v>28</v>
      </c>
      <c r="K257" s="418">
        <v>2</v>
      </c>
      <c r="L257" s="418" t="s">
        <v>837</v>
      </c>
      <c r="T257" s="418" t="s">
        <v>4577</v>
      </c>
      <c r="U257" s="418" t="s">
        <v>2543</v>
      </c>
      <c r="V257" s="418" t="s">
        <v>4585</v>
      </c>
      <c r="X257" s="418">
        <v>40</v>
      </c>
      <c r="Z257" s="421">
        <v>67</v>
      </c>
      <c r="AA257" s="421">
        <v>168</v>
      </c>
      <c r="AB257" s="421">
        <v>160</v>
      </c>
      <c r="AC257" s="421">
        <v>37</v>
      </c>
      <c r="AD257" s="421">
        <v>24</v>
      </c>
      <c r="AE257" s="421">
        <v>8</v>
      </c>
      <c r="AF257" s="421">
        <v>0</v>
      </c>
      <c r="AG257" s="421">
        <v>5</v>
      </c>
      <c r="AH257" s="421">
        <v>16</v>
      </c>
      <c r="AI257" s="421">
        <v>19</v>
      </c>
      <c r="AJ257" s="421">
        <v>0</v>
      </c>
      <c r="AK257" s="421">
        <v>0</v>
      </c>
      <c r="AL257" s="421">
        <v>7</v>
      </c>
      <c r="AM257" s="421">
        <v>0</v>
      </c>
      <c r="AN257" s="421">
        <v>22</v>
      </c>
      <c r="AO257" s="421">
        <v>0</v>
      </c>
      <c r="AP257" s="421">
        <v>1</v>
      </c>
      <c r="AQ257" s="421">
        <v>0</v>
      </c>
      <c r="AR257" s="421">
        <v>4</v>
      </c>
      <c r="AS257" s="422">
        <v>4.1666665999999998E-2</v>
      </c>
      <c r="AT257" s="422">
        <v>0.13095238000000001</v>
      </c>
      <c r="AU257" s="422">
        <v>0.43884891999999998</v>
      </c>
      <c r="AV257" s="422">
        <v>0.27338129</v>
      </c>
      <c r="AW257" s="422">
        <v>2.1582730000000001E-2</v>
      </c>
      <c r="AX257" s="422">
        <v>0.35251799</v>
      </c>
      <c r="AY257" s="423">
        <v>109</v>
      </c>
      <c r="AZ257" s="422">
        <v>0.11505922</v>
      </c>
      <c r="BA257" s="422">
        <v>0.38848920799999997</v>
      </c>
      <c r="BB257" s="422">
        <v>0.66191919600000004</v>
      </c>
      <c r="BC257" s="422">
        <v>0.41726618700000001</v>
      </c>
      <c r="BD257" s="424">
        <v>0.23880597000000001</v>
      </c>
      <c r="BE257" s="424">
        <v>0.23125000000000001</v>
      </c>
      <c r="BF257" s="424">
        <v>0.26190476099999999</v>
      </c>
      <c r="BG257" s="424">
        <v>0.375</v>
      </c>
      <c r="BH257" s="424">
        <v>0.63690476100000004</v>
      </c>
      <c r="BI257" s="424">
        <v>0.14374999999999999</v>
      </c>
      <c r="BJ257" s="424">
        <v>0.27512267373857002</v>
      </c>
      <c r="BK257" s="425">
        <v>92.5910119073842</v>
      </c>
      <c r="BL257" s="425">
        <v>-5.1755356999058399</v>
      </c>
      <c r="BM257" s="425">
        <v>14.675069251475801</v>
      </c>
      <c r="BN257" s="425">
        <v>76.188340088889902</v>
      </c>
      <c r="BO257" s="425">
        <v>0.60155999284497197</v>
      </c>
      <c r="BP257" s="425">
        <v>-1.1102783055976</v>
      </c>
      <c r="BQ257" s="425">
        <v>2.1317165628131298</v>
      </c>
      <c r="BR257" s="425">
        <v>-5.8518704954479004</v>
      </c>
      <c r="BS257" s="426">
        <v>0.21810128239645299</v>
      </c>
      <c r="BT257" s="427"/>
      <c r="BU257" s="421"/>
      <c r="BV257" s="428"/>
      <c r="BW257" s="427">
        <v>46</v>
      </c>
      <c r="BX257" s="427">
        <v>324</v>
      </c>
      <c r="BY257" s="427">
        <v>1</v>
      </c>
      <c r="BZ257" s="427">
        <v>-1</v>
      </c>
      <c r="CA257" s="421">
        <v>0</v>
      </c>
      <c r="CB257" s="428">
        <v>2</v>
      </c>
      <c r="CC257" s="427">
        <v>6</v>
      </c>
      <c r="CD257" s="421">
        <v>14</v>
      </c>
      <c r="CE257" s="429">
        <v>0</v>
      </c>
      <c r="CF257" s="428">
        <v>0</v>
      </c>
      <c r="CG257" s="427"/>
      <c r="CH257" s="421"/>
      <c r="CI257" s="429"/>
      <c r="CJ257" s="428"/>
      <c r="CK257" s="427"/>
      <c r="CL257" s="421"/>
      <c r="CM257" s="429"/>
      <c r="CN257" s="428"/>
      <c r="CO257" s="427"/>
      <c r="CP257" s="421"/>
      <c r="CQ257" s="429"/>
      <c r="CR257" s="428"/>
      <c r="DH257" s="433">
        <v>1</v>
      </c>
      <c r="DI257" s="434">
        <v>2.3950198888778602</v>
      </c>
      <c r="EL257" s="422"/>
      <c r="EM257" s="422"/>
      <c r="EN257" s="422"/>
      <c r="EO257" s="422"/>
      <c r="EP257" s="422"/>
      <c r="EQ257" s="422"/>
    </row>
    <row r="258" spans="1:269" s="412" customFormat="1" ht="13" customHeight="1">
      <c r="A258" s="439" t="s">
        <v>614</v>
      </c>
      <c r="B258" s="440"/>
      <c r="C258" s="441"/>
      <c r="D258" s="441"/>
      <c r="E258" s="439" cm="1">
        <f t="array" ref="E258">SUMPRODUCT(--($A259:$A$2513=A258),--(K259:$K$2513&gt;0))</f>
        <v>40</v>
      </c>
      <c r="F258" s="439"/>
      <c r="G258" s="382"/>
      <c r="H258" s="442" t="s">
        <v>4210</v>
      </c>
      <c r="I258" s="443"/>
      <c r="J258" s="444"/>
      <c r="K258" s="445">
        <v>0</v>
      </c>
      <c r="L258" s="445"/>
      <c r="M258" s="446"/>
      <c r="N258" s="447"/>
      <c r="O258" s="445"/>
      <c r="P258" s="445"/>
      <c r="Q258" s="445"/>
      <c r="R258" s="445"/>
      <c r="S258" s="445"/>
      <c r="T258" s="445"/>
      <c r="U258" s="445"/>
      <c r="V258" s="445"/>
      <c r="W258" s="445"/>
      <c r="X258" s="445"/>
      <c r="Y258" s="446"/>
      <c r="Z258" s="448" cm="1">
        <f t="array" ref="Z258">SUMPRODUCT(--($A259:$A$2498=$A258),--(Z259:Z$2498))</f>
        <v>1877</v>
      </c>
      <c r="AA258" s="448" cm="1">
        <f t="array" ref="AA258">SUMPRODUCT(--($A259:$A$2498=$A258),--(AA259:AA$2498))</f>
        <v>6687</v>
      </c>
      <c r="AB258" s="448" cm="1">
        <f t="array" ref="AB258">SUMPRODUCT(--($A259:$A$2498=$A258),--(AB259:AB$2498))</f>
        <v>6046</v>
      </c>
      <c r="AC258" s="448" cm="1">
        <f t="array" ref="AC258">SUMPRODUCT(--($A259:$A$2498=$A258),--(AC259:AC$2498))</f>
        <v>1454</v>
      </c>
      <c r="AD258" s="448" cm="1">
        <f t="array" ref="AD258">SUMPRODUCT(--($A259:$A$2498=$A258),--(AD259:AD$2498))</f>
        <v>950</v>
      </c>
      <c r="AE258" s="448" cm="1">
        <f t="array" ref="AE258">SUMPRODUCT(--($A259:$A$2498=$A258),--(AE259:AE$2498))</f>
        <v>289</v>
      </c>
      <c r="AF258" s="448" cm="1">
        <f t="array" ref="AF258">SUMPRODUCT(--($A259:$A$2498=$A258),--(AF259:AF$2498))</f>
        <v>31</v>
      </c>
      <c r="AG258" s="448" cm="1">
        <f t="array" ref="AG258">SUMPRODUCT(--($A259:$A$2498=$A258),--(AG259:AG$2498))</f>
        <v>184</v>
      </c>
      <c r="AH258" s="448" cm="1">
        <f t="array" ref="AH258">SUMPRODUCT(--($A259:$A$2498=$A258),--(AH259:AH$2498))</f>
        <v>727</v>
      </c>
      <c r="AI258" s="448" cm="1">
        <f t="array" ref="AI258">SUMPRODUCT(--($A259:$A$2498=$A258),--(AI259:AI$2498))</f>
        <v>756</v>
      </c>
      <c r="AJ258" s="448" cm="1">
        <f t="array" ref="AJ258">SUMPRODUCT(--($A259:$A$2498=$A258),--(AJ259:AJ$2498))</f>
        <v>89</v>
      </c>
      <c r="AK258" s="448" cm="1">
        <f t="array" ref="AK258">SUMPRODUCT(--($A259:$A$2498=$A258),--(AK259:AK$2498))</f>
        <v>28</v>
      </c>
      <c r="AL258" s="448" cm="1">
        <f t="array" ref="AL258">SUMPRODUCT(--($A259:$A$2498=$A258),--(AL259:AL$2498))</f>
        <v>484</v>
      </c>
      <c r="AM258" s="448" cm="1">
        <f t="array" ref="AM258">SUMPRODUCT(--($A259:$A$2498=$A258),--(AM259:AM$2498))</f>
        <v>7</v>
      </c>
      <c r="AN258" s="448" cm="1">
        <f t="array" ref="AN258">SUMPRODUCT(--($A259:$A$2498=$A258),--(AN259:AN$2498))</f>
        <v>1558</v>
      </c>
      <c r="AO258" s="448" cm="1">
        <f t="array" ref="AO258">SUMPRODUCT(--($A259:$A$2498=$A258),--(AO259:AO$2498))</f>
        <v>88</v>
      </c>
      <c r="AP258" s="448" cm="1">
        <f t="array" ref="AP258">SUMPRODUCT(--($A259:$A$2498=$A258),--(AP259:AP$2498))</f>
        <v>45</v>
      </c>
      <c r="AQ258" s="448" cm="1">
        <f t="array" ref="AQ258">SUMPRODUCT(--($A259:$A$2498=$A258),--(AQ259:AQ$2498))</f>
        <v>23</v>
      </c>
      <c r="AR258" s="448" cm="1">
        <f t="array" ref="AR258">SUMPRODUCT(--($A259:$A$2498=$A258),--(AR259:AR$2498))</f>
        <v>95</v>
      </c>
      <c r="AS258" s="449"/>
      <c r="AT258" s="449"/>
      <c r="AU258" s="449"/>
      <c r="AV258" s="449"/>
      <c r="AW258" s="449"/>
      <c r="AX258" s="449"/>
      <c r="AY258" s="450"/>
      <c r="AZ258" s="449"/>
      <c r="BA258" s="449"/>
      <c r="BB258" s="449"/>
      <c r="BC258" s="449"/>
      <c r="BD258" s="451"/>
      <c r="BE258" s="451">
        <f>AC258/AB258</f>
        <v>0.24048957988752895</v>
      </c>
      <c r="BF258" s="451">
        <f>(AC258+AL258+AM258+AO258)/(AA258-AP258-AQ258)</f>
        <v>0.30714609457622</v>
      </c>
      <c r="BG258" s="451">
        <f>((AC258-AE258-AF258-AG258)+(AE258*2)+(AF258*3)+(AG258*4))/AB258</f>
        <v>0.38984452530598745</v>
      </c>
      <c r="BH258" s="451">
        <f>BF258+BG258</f>
        <v>0.69699061988220745</v>
      </c>
      <c r="BI258" s="451">
        <f>BG258+BH258</f>
        <v>1.086835145188195</v>
      </c>
      <c r="BJ258" s="451"/>
      <c r="BK258" s="450"/>
      <c r="BL258" s="450"/>
      <c r="BM258" s="450"/>
      <c r="BN258" s="450"/>
      <c r="BO258" s="450"/>
      <c r="BP258" s="452" cm="1">
        <f t="array" ref="BP258">SUMPRODUCT(--($A259:$A$2498=$A258),--(BP259:BP$2498))</f>
        <v>-6.2672719629481399</v>
      </c>
      <c r="BQ258" s="450"/>
      <c r="BR258" s="452" cm="1">
        <f t="array" ref="BR258">SUMPRODUCT(--($A259:$A$2498=$A258),--(BR259:BR$2498))</f>
        <v>-68.837265007564639</v>
      </c>
      <c r="BS258" s="453" cm="1">
        <f t="array" ref="BS258">SUMPRODUCT(--($A259:$A$2498=$A258),--(BS259:BS$2498))</f>
        <v>17.114002521927613</v>
      </c>
      <c r="BT258" s="454"/>
      <c r="BU258" s="448"/>
      <c r="BV258" s="455"/>
      <c r="BW258" s="454"/>
      <c r="BX258" s="454"/>
      <c r="BY258" s="454"/>
      <c r="BZ258" s="454"/>
      <c r="CA258" s="448"/>
      <c r="CB258" s="455"/>
      <c r="CC258" s="454"/>
      <c r="CD258" s="448"/>
      <c r="CE258" s="456"/>
      <c r="CF258" s="455"/>
      <c r="CG258" s="454"/>
      <c r="CH258" s="448"/>
      <c r="CI258" s="456"/>
      <c r="CJ258" s="455"/>
      <c r="CK258" s="454"/>
      <c r="CL258" s="448"/>
      <c r="CM258" s="456"/>
      <c r="CN258" s="455"/>
      <c r="CO258" s="454"/>
      <c r="CP258" s="448"/>
      <c r="CQ258" s="456"/>
      <c r="CR258" s="455"/>
      <c r="CS258" s="457"/>
      <c r="CT258" s="458"/>
      <c r="CU258" s="459"/>
      <c r="CV258" s="459"/>
      <c r="CW258" s="460"/>
      <c r="CX258" s="457"/>
      <c r="CY258" s="458"/>
      <c r="CZ258" s="459"/>
      <c r="DA258" s="459"/>
      <c r="DB258" s="460"/>
      <c r="DC258" s="457"/>
      <c r="DD258" s="458"/>
      <c r="DE258" s="459"/>
      <c r="DF258" s="459"/>
      <c r="DG258" s="460"/>
      <c r="DH258" s="461" cm="1">
        <f t="array" ref="DH258">SUMPRODUCT(--($A259:$A$2498=$A258),--(DH259:DH$2498))</f>
        <v>-4</v>
      </c>
      <c r="DI258" s="462" cm="1">
        <f t="array" ref="DI258">SUMPRODUCT(--($A259:$A$2498=$A258),--(DI259:DI$2498))</f>
        <v>11.38519091159097</v>
      </c>
      <c r="DJ258" s="448" cm="1">
        <f t="array" ref="DJ258">SUMPRODUCT(--($A259:$A$2498=$A258),--(DJ259:DJ$2498))</f>
        <v>491</v>
      </c>
      <c r="DK258" s="448" cm="1">
        <f t="array" ref="DK258">SUMPRODUCT(--($A259:$A$2498=$A258),--(DK259:DK$2498))</f>
        <v>144</v>
      </c>
      <c r="DL258" s="448" cm="1">
        <f t="array" ref="DL258">SUMPRODUCT(--($A259:$A$2498=$A258),--(DL259:DL$2498))</f>
        <v>0</v>
      </c>
      <c r="DM258" s="448" cm="1">
        <f t="array" ref="DM258">SUMPRODUCT(--($A259:$A$2498=$A258),--(DM259:DM$2498))</f>
        <v>58</v>
      </c>
      <c r="DN258" s="448" cm="1">
        <f t="array" ref="DN258">SUMPRODUCT(--($A259:$A$2498=$A258),--(DN259:DN$2498))</f>
        <v>62</v>
      </c>
      <c r="DO258" s="448" cm="1">
        <f t="array" ref="DO258">SUMPRODUCT(--($A259:$A$2498=$A258),--(DO259:DO$2498))</f>
        <v>13</v>
      </c>
      <c r="DP258" s="448" cm="1">
        <f t="array" ref="DP258">SUMPRODUCT(--($A259:$A$2498=$A258),--(DP259:DP$2498))</f>
        <v>1121.2</v>
      </c>
      <c r="DQ258" s="448" cm="1">
        <f t="array" ref="DQ258">SUMPRODUCT(--($A259:$A$2498=$A258),--(DQ259:DQ$2498))</f>
        <v>712.19999694824185</v>
      </c>
      <c r="DR258" s="448" cm="1">
        <f t="array" ref="DR258">SUMPRODUCT(--($A259:$A$2498=$A258),--(DR259:DR$2498))</f>
        <v>408.29999685287436</v>
      </c>
      <c r="DS258" s="448" cm="1">
        <f t="array" ref="DS258">SUMPRODUCT(--($A259:$A$2498=$A258),--(DS259:DS$2498))</f>
        <v>4827</v>
      </c>
      <c r="DT258" s="448" cm="1">
        <f t="array" ref="DT258">SUMPRODUCT(--($A259:$A$2498=$A258),--(DT259:DT$2498))</f>
        <v>1027</v>
      </c>
      <c r="DU258" s="448" cm="1">
        <f t="array" ref="DU258">SUMPRODUCT(--($A259:$A$2498=$A258),--(DU259:DU$2498))</f>
        <v>608</v>
      </c>
      <c r="DV258" s="448" cm="1">
        <f t="array" ref="DV258">SUMPRODUCT(--($A259:$A$2498=$A258),--(DV259:DV$2498))</f>
        <v>543</v>
      </c>
      <c r="DW258" s="448" cm="1">
        <f t="array" ref="DW258">SUMPRODUCT(--($A259:$A$2498=$A258),--(DW259:DW$2498))</f>
        <v>148</v>
      </c>
      <c r="DX258" s="448" cm="1">
        <f t="array" ref="DX258">SUMPRODUCT(--($A259:$A$2498=$A258),--(DX259:DX$2498))</f>
        <v>464</v>
      </c>
      <c r="DY258" s="448" cm="1">
        <f t="array" ref="DY258">SUMPRODUCT(--($A259:$A$2498=$A258),--(DY259:DY$2498))</f>
        <v>14</v>
      </c>
      <c r="DZ258" s="448" cm="1">
        <f t="array" ref="DZ258">SUMPRODUCT(--($A259:$A$2498=$A258),--(DZ259:DZ$2498))</f>
        <v>36</v>
      </c>
      <c r="EA258" s="448" cm="1">
        <f t="array" ref="EA258">SUMPRODUCT(--($A259:$A$2498=$A258),--(EA259:EA$2498))</f>
        <v>50</v>
      </c>
      <c r="EB258" s="448" cm="1">
        <f t="array" ref="EB258">SUMPRODUCT(--($A259:$A$2498=$A258),--(EB259:EB$2498))</f>
        <v>5</v>
      </c>
      <c r="EC258" s="448" cm="1">
        <f t="array" ref="EC258">SUMPRODUCT(--($A259:$A$2498=$A258),--(EC259:EC$2498))</f>
        <v>969</v>
      </c>
      <c r="ED258" s="450">
        <f>EC258/DP258*10</f>
        <v>8.6425258651444885</v>
      </c>
      <c r="EE258" s="450">
        <f>DX258/DP258*10</f>
        <v>4.1384231180877631</v>
      </c>
      <c r="EF258" s="450">
        <f>DW258/DP258*10</f>
        <v>1.3200142704245452</v>
      </c>
      <c r="EG258" s="450">
        <f>DX258/DQ258*10</f>
        <v>6.5150238976162278</v>
      </c>
      <c r="EH258" s="463">
        <f>(DT258+DX258+DZ258)/DP258</f>
        <v>1.361933642525865</v>
      </c>
      <c r="EI258" s="450"/>
      <c r="EJ258" s="451">
        <f>DT258/(DS258-DX258-DY258-DZ258)</f>
        <v>0.23811731973104566</v>
      </c>
      <c r="EK258" s="451"/>
      <c r="EL258" s="449"/>
      <c r="EM258" s="449"/>
      <c r="EN258" s="449"/>
      <c r="EO258" s="449"/>
      <c r="EP258" s="449"/>
      <c r="EQ258" s="449"/>
      <c r="ER258" s="450"/>
      <c r="ES258" s="463"/>
      <c r="ET258" s="463"/>
      <c r="EU258" s="463"/>
      <c r="EV258" s="463"/>
      <c r="EW258" s="463"/>
      <c r="EX258" s="453" cm="1">
        <f t="array" ref="EX258">SUMPRODUCT(--($A259:$A$2498=$A258),--(EX259:EX$2498))</f>
        <v>6.0863552382215733</v>
      </c>
      <c r="EY258" s="410"/>
      <c r="EZ258" s="411"/>
      <c r="FA258" s="411"/>
      <c r="FB258" s="411"/>
      <c r="FC258" s="411"/>
      <c r="FD258" s="411"/>
      <c r="FE258" s="411"/>
      <c r="FF258" s="411"/>
      <c r="FG258" s="411"/>
      <c r="FH258" s="411"/>
      <c r="FI258" s="411"/>
      <c r="FJ258" s="411"/>
      <c r="FK258" s="411"/>
      <c r="FL258" s="411"/>
      <c r="FM258" s="411"/>
      <c r="FN258" s="411"/>
      <c r="FO258" s="411"/>
      <c r="FP258" s="411"/>
      <c r="FQ258" s="411"/>
      <c r="FR258" s="411"/>
      <c r="FS258" s="411"/>
      <c r="FT258" s="411"/>
      <c r="FU258" s="411"/>
      <c r="FV258" s="411"/>
      <c r="FW258" s="411"/>
      <c r="FX258" s="411"/>
      <c r="FY258" s="411"/>
      <c r="FZ258" s="411"/>
      <c r="GA258" s="411"/>
      <c r="GB258" s="411"/>
      <c r="GC258" s="411"/>
      <c r="GD258" s="411"/>
      <c r="GE258" s="411"/>
      <c r="GF258" s="411"/>
      <c r="GG258" s="411"/>
      <c r="GH258" s="411"/>
      <c r="GI258" s="411"/>
      <c r="GJ258" s="411"/>
      <c r="GK258" s="411"/>
      <c r="GL258" s="411"/>
      <c r="GM258" s="411"/>
      <c r="GN258" s="411"/>
      <c r="GO258" s="411"/>
      <c r="GP258" s="411"/>
      <c r="GQ258" s="411"/>
      <c r="GR258" s="411"/>
      <c r="GS258" s="411"/>
      <c r="GT258" s="411"/>
      <c r="GU258" s="411"/>
      <c r="GV258" s="411"/>
      <c r="GW258" s="411"/>
      <c r="GX258" s="411"/>
      <c r="GY258" s="411"/>
      <c r="GZ258" s="411"/>
      <c r="HA258" s="411"/>
      <c r="HB258" s="411"/>
      <c r="HC258" s="411"/>
      <c r="HD258" s="411"/>
      <c r="HE258" s="411"/>
      <c r="HF258" s="411"/>
      <c r="HG258" s="411"/>
      <c r="HH258" s="411"/>
      <c r="HI258" s="411"/>
      <c r="HJ258" s="411"/>
      <c r="HK258" s="411"/>
      <c r="HL258" s="411"/>
      <c r="HM258" s="411"/>
      <c r="HN258" s="411"/>
      <c r="HO258" s="411"/>
      <c r="HP258" s="411"/>
      <c r="HQ258" s="411"/>
      <c r="HR258" s="411"/>
      <c r="HS258" s="411"/>
      <c r="HT258" s="411"/>
      <c r="HU258" s="411"/>
      <c r="HV258" s="411"/>
      <c r="HW258" s="411"/>
      <c r="HX258" s="411"/>
      <c r="HY258" s="411"/>
      <c r="HZ258" s="411"/>
      <c r="IA258" s="411"/>
      <c r="IB258" s="411"/>
      <c r="IC258" s="411"/>
      <c r="ID258" s="411"/>
      <c r="IE258" s="411"/>
      <c r="IF258" s="411"/>
      <c r="IG258" s="411"/>
      <c r="IH258" s="411"/>
      <c r="II258" s="411"/>
      <c r="IJ258" s="411"/>
      <c r="IK258" s="411"/>
      <c r="IL258" s="411"/>
      <c r="IM258" s="411"/>
      <c r="IN258" s="411"/>
      <c r="IO258" s="411"/>
      <c r="IP258" s="411"/>
      <c r="IQ258" s="411"/>
      <c r="IR258" s="411"/>
      <c r="IS258" s="411"/>
      <c r="IT258" s="411"/>
      <c r="IU258" s="411"/>
      <c r="IV258" s="411"/>
      <c r="IW258" s="411"/>
      <c r="IX258" s="411"/>
      <c r="IY258" s="411"/>
      <c r="IZ258" s="411"/>
      <c r="JA258" s="411"/>
      <c r="JB258" s="411"/>
      <c r="JC258" s="411"/>
      <c r="JD258" s="411"/>
      <c r="JE258" s="411"/>
      <c r="JF258" s="411"/>
      <c r="JG258" s="411"/>
      <c r="JH258" s="411"/>
      <c r="JI258" s="411"/>
    </row>
    <row r="259" spans="1:269" ht="13" customHeight="1">
      <c r="A259" s="413" t="s">
        <v>614</v>
      </c>
      <c r="B259" s="413">
        <v>12166</v>
      </c>
      <c r="C259" s="413">
        <v>690953</v>
      </c>
      <c r="D259" s="413">
        <v>27756</v>
      </c>
      <c r="E259" s="413" t="s">
        <v>3323</v>
      </c>
      <c r="F259" s="413" t="s">
        <v>3323</v>
      </c>
      <c r="G259" s="414"/>
      <c r="H259" s="411" t="s">
        <v>4392</v>
      </c>
      <c r="I259" s="411" t="s">
        <v>4393</v>
      </c>
      <c r="J259" s="413">
        <v>23</v>
      </c>
      <c r="K259" s="418">
        <v>1</v>
      </c>
      <c r="M259" s="419" t="s">
        <v>837</v>
      </c>
      <c r="N259" s="420">
        <v>20</v>
      </c>
      <c r="O259" s="418" t="s">
        <v>46</v>
      </c>
      <c r="P259" s="418" t="s">
        <v>2543</v>
      </c>
      <c r="Z259" s="421"/>
      <c r="BT259" s="427">
        <v>10</v>
      </c>
      <c r="BU259" s="421">
        <v>39</v>
      </c>
      <c r="BV259" s="428">
        <v>0</v>
      </c>
      <c r="BW259" s="427"/>
      <c r="BX259" s="427"/>
      <c r="BY259" s="427"/>
      <c r="BZ259" s="427"/>
      <c r="CA259" s="421"/>
      <c r="CB259" s="428"/>
      <c r="CC259" s="427"/>
      <c r="CD259" s="421"/>
      <c r="CE259" s="429"/>
      <c r="CF259" s="428"/>
      <c r="CG259" s="427"/>
      <c r="CH259" s="421"/>
      <c r="CI259" s="429"/>
      <c r="CJ259" s="428"/>
      <c r="CK259" s="427"/>
      <c r="CL259" s="421"/>
      <c r="CM259" s="429"/>
      <c r="CN259" s="428"/>
      <c r="CO259" s="427"/>
      <c r="CP259" s="421"/>
      <c r="CQ259" s="429"/>
      <c r="CR259" s="428"/>
      <c r="DH259" s="433">
        <v>0</v>
      </c>
      <c r="DI259" s="434"/>
      <c r="DJ259" s="421">
        <v>10</v>
      </c>
      <c r="DK259" s="421">
        <v>8</v>
      </c>
      <c r="DL259" s="421">
        <v>0</v>
      </c>
      <c r="DM259" s="421">
        <v>3</v>
      </c>
      <c r="DN259" s="421">
        <v>4</v>
      </c>
      <c r="DO259" s="421">
        <v>0</v>
      </c>
      <c r="DP259" s="421">
        <v>39</v>
      </c>
      <c r="DQ259" s="421">
        <v>34</v>
      </c>
      <c r="DR259" s="421">
        <v>5</v>
      </c>
      <c r="DS259" s="421">
        <v>174</v>
      </c>
      <c r="DT259" s="421">
        <v>43</v>
      </c>
      <c r="DU259" s="421">
        <v>28</v>
      </c>
      <c r="DV259" s="421">
        <v>27</v>
      </c>
      <c r="DW259" s="421">
        <v>8</v>
      </c>
      <c r="DX259" s="421">
        <v>16</v>
      </c>
      <c r="DY259" s="421">
        <v>0</v>
      </c>
      <c r="DZ259" s="421">
        <v>1</v>
      </c>
      <c r="EA259" s="421">
        <v>2</v>
      </c>
      <c r="EB259" s="421">
        <v>0</v>
      </c>
      <c r="EC259" s="421">
        <v>39</v>
      </c>
      <c r="ED259" s="425">
        <v>9</v>
      </c>
      <c r="EE259" s="425">
        <v>3.6923076923076898</v>
      </c>
      <c r="EF259" s="425">
        <v>1.84615384615384</v>
      </c>
      <c r="EG259" s="425">
        <v>9.9230769230769198</v>
      </c>
      <c r="EH259" s="431">
        <v>1.5128205128205101</v>
      </c>
      <c r="EI259" s="425">
        <v>117.280806179717</v>
      </c>
      <c r="EJ259" s="424">
        <v>0.273885350318471</v>
      </c>
      <c r="EK259" s="424">
        <v>0.31818181818181801</v>
      </c>
      <c r="EL259" s="466">
        <v>0.36440677900000001</v>
      </c>
      <c r="EM259" s="466">
        <v>0.228813559</v>
      </c>
      <c r="EN259" s="466">
        <v>0.40677966100000001</v>
      </c>
      <c r="EO259" s="466">
        <v>8.4745760000000003E-2</v>
      </c>
      <c r="EP259" s="466">
        <v>0.49152541999999999</v>
      </c>
      <c r="EQ259" s="466">
        <v>0.1125</v>
      </c>
      <c r="ER259" s="425">
        <v>-0.61280196370274997</v>
      </c>
      <c r="ES259" s="431">
        <v>6.2307692307692299</v>
      </c>
      <c r="ET259" s="431">
        <v>5.1065943024589897</v>
      </c>
      <c r="EU259" s="431">
        <v>5.11033118810409</v>
      </c>
      <c r="EV259" s="431">
        <v>4.3412694637592004</v>
      </c>
      <c r="EW259" s="431">
        <v>4.2848970191162401</v>
      </c>
      <c r="EX259" s="426">
        <v>5.8571241796016603E-2</v>
      </c>
    </row>
    <row r="260" spans="1:269" ht="13" customHeight="1">
      <c r="A260" s="413" t="s">
        <v>614</v>
      </c>
      <c r="B260" s="413">
        <v>13347</v>
      </c>
      <c r="C260" s="413">
        <v>674841</v>
      </c>
      <c r="D260" s="413">
        <v>29914</v>
      </c>
      <c r="E260" s="413" t="s">
        <v>2169</v>
      </c>
      <c r="F260" s="413" t="s">
        <v>2169</v>
      </c>
      <c r="G260" s="414"/>
      <c r="H260" s="411" t="s">
        <v>484</v>
      </c>
      <c r="I260" s="411" t="s">
        <v>136</v>
      </c>
      <c r="J260" s="413">
        <v>26</v>
      </c>
      <c r="K260" s="418">
        <v>1</v>
      </c>
      <c r="M260" s="419" t="s">
        <v>46</v>
      </c>
      <c r="N260" s="420">
        <v>20</v>
      </c>
      <c r="P260" s="418" t="s">
        <v>2543</v>
      </c>
      <c r="Z260" s="421"/>
      <c r="BT260" s="427">
        <v>5</v>
      </c>
      <c r="BU260" s="421">
        <v>23.1</v>
      </c>
      <c r="BV260" s="428">
        <v>0</v>
      </c>
      <c r="BW260" s="427"/>
      <c r="BX260" s="427"/>
      <c r="BY260" s="427"/>
      <c r="BZ260" s="427"/>
      <c r="CA260" s="421"/>
      <c r="CB260" s="428"/>
      <c r="CC260" s="427"/>
      <c r="CD260" s="421"/>
      <c r="CE260" s="429"/>
      <c r="CF260" s="428"/>
      <c r="CG260" s="427"/>
      <c r="CH260" s="421"/>
      <c r="CI260" s="429"/>
      <c r="CJ260" s="428"/>
      <c r="CK260" s="427"/>
      <c r="CL260" s="421"/>
      <c r="CM260" s="429"/>
      <c r="CN260" s="428"/>
      <c r="CO260" s="427"/>
      <c r="CP260" s="421"/>
      <c r="CQ260" s="429"/>
      <c r="CR260" s="428"/>
      <c r="DH260" s="433">
        <v>0</v>
      </c>
      <c r="DI260" s="434"/>
      <c r="DJ260" s="421">
        <v>5</v>
      </c>
      <c r="DK260" s="421">
        <v>5</v>
      </c>
      <c r="DL260" s="421">
        <v>0</v>
      </c>
      <c r="DM260" s="421">
        <v>1</v>
      </c>
      <c r="DN260" s="421">
        <v>1</v>
      </c>
      <c r="DO260" s="421">
        <v>0</v>
      </c>
      <c r="DP260" s="421">
        <v>23.1</v>
      </c>
      <c r="DQ260" s="421">
        <v>23.100000381469702</v>
      </c>
      <c r="DS260" s="421">
        <v>98</v>
      </c>
      <c r="DT260" s="421">
        <v>16</v>
      </c>
      <c r="DU260" s="421">
        <v>8</v>
      </c>
      <c r="DV260" s="421">
        <v>6</v>
      </c>
      <c r="DW260" s="421">
        <v>1</v>
      </c>
      <c r="DX260" s="421">
        <v>10</v>
      </c>
      <c r="DY260" s="421">
        <v>0</v>
      </c>
      <c r="DZ260" s="421">
        <v>1</v>
      </c>
      <c r="EA260" s="421">
        <v>2</v>
      </c>
      <c r="EB260" s="421">
        <v>0</v>
      </c>
      <c r="EC260" s="421">
        <v>20</v>
      </c>
      <c r="ED260" s="425">
        <v>7.7142861346809397</v>
      </c>
      <c r="EE260" s="425">
        <v>3.8571430673404699</v>
      </c>
      <c r="EF260" s="425">
        <v>0.385714306734047</v>
      </c>
      <c r="EG260" s="425">
        <v>6.1714289077447502</v>
      </c>
      <c r="EH260" s="431">
        <v>1.1142857750094699</v>
      </c>
      <c r="EI260" s="425">
        <v>85.993711050465507</v>
      </c>
      <c r="EJ260" s="424">
        <v>0.18390804597701099</v>
      </c>
      <c r="EK260" s="424">
        <v>0.22727272727272699</v>
      </c>
      <c r="EL260" s="466">
        <v>0.56060606000000002</v>
      </c>
      <c r="EM260" s="466">
        <v>0.13636363600000001</v>
      </c>
      <c r="EN260" s="466">
        <v>0.303030303</v>
      </c>
      <c r="EO260" s="466">
        <v>2.9850749999999999E-2</v>
      </c>
      <c r="EP260" s="466">
        <v>0.37313433000000001</v>
      </c>
      <c r="EQ260" s="466">
        <v>7.4162679999999995E-2</v>
      </c>
      <c r="ER260" s="425">
        <v>-3.2493846182422903E-2</v>
      </c>
      <c r="ES260" s="431">
        <v>2.3142858404042799</v>
      </c>
      <c r="ET260" s="431">
        <v>2.7815327536687802</v>
      </c>
      <c r="EU260" s="431">
        <v>3.3931150849011402</v>
      </c>
      <c r="EV260" s="431">
        <v>4.1575185685319198</v>
      </c>
      <c r="EW260" s="431">
        <v>4.3881783015655502</v>
      </c>
      <c r="EX260" s="426">
        <v>0.57976257801055897</v>
      </c>
    </row>
    <row r="261" spans="1:269" ht="13" customHeight="1">
      <c r="A261" s="413" t="s">
        <v>614</v>
      </c>
      <c r="B261" s="413">
        <v>12811</v>
      </c>
      <c r="C261" s="413">
        <v>681982</v>
      </c>
      <c r="D261" s="413">
        <v>20546</v>
      </c>
      <c r="E261" s="413" t="s">
        <v>563</v>
      </c>
      <c r="F261" s="413" t="s">
        <v>563</v>
      </c>
      <c r="G261" s="414"/>
      <c r="H261" s="411" t="s">
        <v>117</v>
      </c>
      <c r="I261" s="411" t="s">
        <v>493</v>
      </c>
      <c r="J261" s="413">
        <v>28</v>
      </c>
      <c r="K261" s="418">
        <v>1</v>
      </c>
      <c r="M261" s="419" t="s">
        <v>837</v>
      </c>
      <c r="O261" s="418" t="s">
        <v>46</v>
      </c>
      <c r="P261" s="418" t="s">
        <v>4577</v>
      </c>
      <c r="R261" s="418" t="s">
        <v>4580</v>
      </c>
      <c r="Z261" s="421"/>
      <c r="AS261" s="422"/>
      <c r="AT261" s="422"/>
      <c r="AU261" s="422"/>
      <c r="AV261" s="422"/>
      <c r="AW261" s="422"/>
      <c r="AX261" s="422"/>
      <c r="AY261" s="423"/>
      <c r="AZ261" s="422"/>
      <c r="BA261" s="422"/>
      <c r="BB261" s="422"/>
      <c r="BC261" s="422"/>
      <c r="BT261" s="427">
        <v>66</v>
      </c>
      <c r="BU261" s="421">
        <v>69.2</v>
      </c>
      <c r="BV261" s="428">
        <v>0</v>
      </c>
      <c r="BW261" s="427"/>
      <c r="BX261" s="427"/>
      <c r="BY261" s="427"/>
      <c r="BZ261" s="427"/>
      <c r="CA261" s="421"/>
      <c r="CB261" s="428"/>
      <c r="CC261" s="427"/>
      <c r="CD261" s="421"/>
      <c r="CE261" s="429"/>
      <c r="CF261" s="428"/>
      <c r="CG261" s="427"/>
      <c r="CH261" s="421"/>
      <c r="CI261" s="429"/>
      <c r="CJ261" s="428"/>
      <c r="CK261" s="427"/>
      <c r="CL261" s="421"/>
      <c r="CM261" s="429"/>
      <c r="CN261" s="428"/>
      <c r="CO261" s="427"/>
      <c r="CP261" s="421"/>
      <c r="CQ261" s="429"/>
      <c r="CR261" s="428"/>
      <c r="DH261" s="433">
        <v>0</v>
      </c>
      <c r="DI261" s="434"/>
      <c r="DJ261" s="421">
        <v>66</v>
      </c>
      <c r="DK261" s="421">
        <v>0</v>
      </c>
      <c r="DL261" s="421">
        <v>0</v>
      </c>
      <c r="DM261" s="421">
        <v>2</v>
      </c>
      <c r="DN261" s="421">
        <v>6</v>
      </c>
      <c r="DO261" s="421">
        <v>0</v>
      </c>
      <c r="DP261" s="421">
        <v>69.2</v>
      </c>
      <c r="DR261" s="421">
        <v>69.199996948242102</v>
      </c>
      <c r="DS261" s="421">
        <v>299</v>
      </c>
      <c r="DT261" s="421">
        <v>59</v>
      </c>
      <c r="DU261" s="421">
        <v>35</v>
      </c>
      <c r="DV261" s="421">
        <v>25</v>
      </c>
      <c r="DW261" s="421">
        <v>8</v>
      </c>
      <c r="DX261" s="421">
        <v>29</v>
      </c>
      <c r="DY261" s="421">
        <v>3</v>
      </c>
      <c r="DZ261" s="421">
        <v>2</v>
      </c>
      <c r="EA261" s="421">
        <v>0</v>
      </c>
      <c r="EB261" s="421">
        <v>0</v>
      </c>
      <c r="EC261" s="421">
        <v>74</v>
      </c>
      <c r="ED261" s="425">
        <v>9.5598100083361093</v>
      </c>
      <c r="EE261" s="425">
        <v>3.7464120302938801</v>
      </c>
      <c r="EF261" s="425">
        <v>1.0334929738741701</v>
      </c>
      <c r="EG261" s="425">
        <v>7.6220106823220402</v>
      </c>
      <c r="EH261" s="431">
        <v>1.26315807917954</v>
      </c>
      <c r="EI261" s="425">
        <v>97.482758290712098</v>
      </c>
      <c r="EJ261" s="424">
        <v>0.220149253731343</v>
      </c>
      <c r="EK261" s="424">
        <v>0.27419354838709598</v>
      </c>
      <c r="EL261" s="422">
        <v>0.41798941699999997</v>
      </c>
      <c r="EM261" s="422">
        <v>0.21693121600000001</v>
      </c>
      <c r="EN261" s="422">
        <v>0.36507936499999999</v>
      </c>
      <c r="EO261" s="422">
        <v>5.1546389999999997E-2</v>
      </c>
      <c r="EP261" s="422">
        <v>0.38144329999999999</v>
      </c>
      <c r="EQ261" s="422">
        <v>0.13126078999999999</v>
      </c>
      <c r="ER261" s="425">
        <v>-0.71910330312485704</v>
      </c>
      <c r="ES261" s="431">
        <v>3.22966554335679</v>
      </c>
      <c r="ET261" s="431">
        <v>3.67741692353251</v>
      </c>
      <c r="EU261" s="431">
        <v>3.83932159874281</v>
      </c>
      <c r="EV261" s="431">
        <v>3.8735485474570099</v>
      </c>
      <c r="EW261" s="431">
        <v>3.7073557484527901</v>
      </c>
      <c r="EX261" s="426">
        <v>0.40073567628860401</v>
      </c>
      <c r="EZ261" s="412"/>
      <c r="FA261" s="412"/>
    </row>
    <row r="262" spans="1:269" ht="13" customHeight="1">
      <c r="A262" s="413" t="s">
        <v>614</v>
      </c>
      <c r="B262" s="413">
        <v>13342</v>
      </c>
      <c r="C262" s="413">
        <v>686930</v>
      </c>
      <c r="D262" s="413">
        <v>31741</v>
      </c>
      <c r="E262" s="413" t="s">
        <v>354</v>
      </c>
      <c r="F262" s="413" t="s">
        <v>354</v>
      </c>
      <c r="G262" s="414"/>
      <c r="H262" s="411" t="s">
        <v>4539</v>
      </c>
      <c r="I262" s="411" t="s">
        <v>1947</v>
      </c>
      <c r="J262" s="413">
        <v>24</v>
      </c>
      <c r="K262" s="418">
        <v>1</v>
      </c>
      <c r="M262" s="419" t="s">
        <v>837</v>
      </c>
      <c r="N262" s="420">
        <v>20</v>
      </c>
      <c r="P262" s="418" t="s">
        <v>2543</v>
      </c>
      <c r="Z262" s="421"/>
      <c r="BT262" s="427">
        <v>5</v>
      </c>
      <c r="BU262" s="421">
        <v>22.1</v>
      </c>
      <c r="BV262" s="428">
        <v>1</v>
      </c>
      <c r="BW262" s="427"/>
      <c r="BX262" s="427"/>
      <c r="BY262" s="427"/>
      <c r="BZ262" s="427"/>
      <c r="CA262" s="421"/>
      <c r="CB262" s="428"/>
      <c r="CC262" s="427"/>
      <c r="CD262" s="421"/>
      <c r="CE262" s="429"/>
      <c r="CF262" s="428"/>
      <c r="CG262" s="427"/>
      <c r="CH262" s="421"/>
      <c r="CI262" s="429"/>
      <c r="CJ262" s="428"/>
      <c r="CK262" s="427"/>
      <c r="CL262" s="421"/>
      <c r="CM262" s="429"/>
      <c r="CN262" s="428"/>
      <c r="CO262" s="427"/>
      <c r="CP262" s="421"/>
      <c r="CQ262" s="429"/>
      <c r="CR262" s="428"/>
      <c r="DH262" s="433">
        <v>1</v>
      </c>
      <c r="DI262" s="434"/>
      <c r="DJ262" s="421">
        <v>5</v>
      </c>
      <c r="DK262" s="421">
        <v>5</v>
      </c>
      <c r="DL262" s="421">
        <v>0</v>
      </c>
      <c r="DM262" s="421">
        <v>1</v>
      </c>
      <c r="DN262" s="421">
        <v>1</v>
      </c>
      <c r="DO262" s="421">
        <v>0</v>
      </c>
      <c r="DP262" s="421">
        <v>22.1</v>
      </c>
      <c r="DQ262" s="421">
        <v>22.100000381469702</v>
      </c>
      <c r="DS262" s="421">
        <v>104</v>
      </c>
      <c r="DT262" s="421">
        <v>26</v>
      </c>
      <c r="DU262" s="421">
        <v>18</v>
      </c>
      <c r="DV262" s="421">
        <v>17</v>
      </c>
      <c r="DW262" s="421">
        <v>3</v>
      </c>
      <c r="DX262" s="421">
        <v>11</v>
      </c>
      <c r="DY262" s="421">
        <v>0</v>
      </c>
      <c r="DZ262" s="421">
        <v>1</v>
      </c>
      <c r="EA262" s="421">
        <v>2</v>
      </c>
      <c r="EB262" s="421">
        <v>0</v>
      </c>
      <c r="EC262" s="421">
        <v>18</v>
      </c>
      <c r="ED262" s="425">
        <v>7.25373175628045</v>
      </c>
      <c r="EE262" s="425">
        <v>4.4328360732825001</v>
      </c>
      <c r="EF262" s="425">
        <v>1.2089552927134</v>
      </c>
      <c r="EG262" s="425">
        <v>10.477612536849501</v>
      </c>
      <c r="EH262" s="431">
        <v>1.6567165122368901</v>
      </c>
      <c r="EI262" s="425">
        <v>129.226599236428</v>
      </c>
      <c r="EJ262" s="424">
        <v>0.282608695652173</v>
      </c>
      <c r="EK262" s="424">
        <v>0.323943661971831</v>
      </c>
      <c r="EL262" s="466">
        <v>0.35135135099999998</v>
      </c>
      <c r="EM262" s="466">
        <v>0.21621621599999999</v>
      </c>
      <c r="EN262" s="466">
        <v>0.43243243199999998</v>
      </c>
      <c r="EO262" s="466">
        <v>0.10810810999999999</v>
      </c>
      <c r="EP262" s="466">
        <v>0.43243242999999998</v>
      </c>
      <c r="EQ262" s="466">
        <v>9.5127610000000001E-2</v>
      </c>
      <c r="ER262" s="425">
        <v>-0.45819632932298798</v>
      </c>
      <c r="ES262" s="431">
        <v>6.85074665870932</v>
      </c>
      <c r="ET262" s="431">
        <v>3.8034066263890902</v>
      </c>
      <c r="EU262" s="431">
        <v>4.8822409698867002</v>
      </c>
      <c r="EV262" s="431">
        <v>5.3451243619293702</v>
      </c>
      <c r="EW262" s="431">
        <v>5.1776400411242296</v>
      </c>
      <c r="EX262" s="426">
        <v>0.164292886853218</v>
      </c>
    </row>
    <row r="263" spans="1:269" ht="13" customHeight="1">
      <c r="A263" s="413" t="s">
        <v>614</v>
      </c>
      <c r="B263" s="413">
        <v>11420</v>
      </c>
      <c r="C263" s="413">
        <v>663941</v>
      </c>
      <c r="D263" s="413">
        <v>21584</v>
      </c>
      <c r="E263" s="413" t="s">
        <v>2175</v>
      </c>
      <c r="F263" s="413" t="s">
        <v>2175</v>
      </c>
      <c r="G263" s="414"/>
      <c r="H263" s="411" t="s">
        <v>3412</v>
      </c>
      <c r="I263" s="411" t="s">
        <v>3387</v>
      </c>
      <c r="J263" s="413">
        <v>29</v>
      </c>
      <c r="K263" s="418">
        <v>1</v>
      </c>
      <c r="M263" s="419" t="s">
        <v>837</v>
      </c>
      <c r="N263" s="420">
        <v>20</v>
      </c>
      <c r="O263" s="418" t="s">
        <v>46</v>
      </c>
      <c r="P263" s="418" t="s">
        <v>2543</v>
      </c>
      <c r="Z263" s="421"/>
      <c r="AS263" s="422"/>
      <c r="AT263" s="422"/>
      <c r="AU263" s="422"/>
      <c r="AV263" s="422"/>
      <c r="AW263" s="422"/>
      <c r="AX263" s="422"/>
      <c r="AY263" s="423"/>
      <c r="AZ263" s="422"/>
      <c r="BA263" s="422"/>
      <c r="BB263" s="422"/>
      <c r="BC263" s="422"/>
      <c r="BT263" s="427">
        <v>31</v>
      </c>
      <c r="BU263" s="421">
        <v>56.2</v>
      </c>
      <c r="BV263" s="428">
        <v>0</v>
      </c>
      <c r="BW263" s="427"/>
      <c r="BX263" s="427"/>
      <c r="BY263" s="427"/>
      <c r="BZ263" s="427"/>
      <c r="CA263" s="421"/>
      <c r="CB263" s="428"/>
      <c r="CC263" s="427"/>
      <c r="CD263" s="421"/>
      <c r="CE263" s="429"/>
      <c r="CF263" s="428"/>
      <c r="CG263" s="427"/>
      <c r="CH263" s="421"/>
      <c r="CI263" s="429"/>
      <c r="CJ263" s="428"/>
      <c r="CK263" s="427"/>
      <c r="CL263" s="421"/>
      <c r="CM263" s="429"/>
      <c r="CN263" s="428"/>
      <c r="CO263" s="427"/>
      <c r="CP263" s="421"/>
      <c r="CQ263" s="429"/>
      <c r="CR263" s="428"/>
      <c r="DH263" s="433">
        <v>0</v>
      </c>
      <c r="DI263" s="434"/>
      <c r="DJ263" s="421">
        <v>31</v>
      </c>
      <c r="DK263" s="421">
        <v>1</v>
      </c>
      <c r="DL263" s="421">
        <v>0</v>
      </c>
      <c r="DM263" s="421">
        <v>1</v>
      </c>
      <c r="DN263" s="421">
        <v>0</v>
      </c>
      <c r="DO263" s="421">
        <v>2</v>
      </c>
      <c r="DP263" s="421">
        <v>56.2</v>
      </c>
      <c r="DQ263" s="421">
        <v>3</v>
      </c>
      <c r="DR263" s="421">
        <v>53.200000762939403</v>
      </c>
      <c r="DS263" s="421">
        <v>232</v>
      </c>
      <c r="DT263" s="421">
        <v>47</v>
      </c>
      <c r="DU263" s="421">
        <v>29</v>
      </c>
      <c r="DV263" s="421">
        <v>29</v>
      </c>
      <c r="DW263" s="421">
        <v>7</v>
      </c>
      <c r="DX263" s="421">
        <v>16</v>
      </c>
      <c r="DY263" s="421">
        <v>0</v>
      </c>
      <c r="DZ263" s="421">
        <v>2</v>
      </c>
      <c r="EA263" s="421">
        <v>3</v>
      </c>
      <c r="EB263" s="421">
        <v>0</v>
      </c>
      <c r="EC263" s="421">
        <v>41</v>
      </c>
      <c r="ED263" s="425">
        <v>6.5117649981224899</v>
      </c>
      <c r="EE263" s="425">
        <v>2.5411765846331602</v>
      </c>
      <c r="EF263" s="425">
        <v>1.1117647557770101</v>
      </c>
      <c r="EG263" s="425">
        <v>7.4647062173599297</v>
      </c>
      <c r="EH263" s="431">
        <v>1.1117647557770101</v>
      </c>
      <c r="EI263" s="425">
        <v>85.799154317990897</v>
      </c>
      <c r="EJ263" s="424">
        <v>0.21962616822429901</v>
      </c>
      <c r="EK263" s="424">
        <v>0.240963855421686</v>
      </c>
      <c r="EL263" s="422">
        <v>0.41860465099999999</v>
      </c>
      <c r="EM263" s="422">
        <v>0.186046511</v>
      </c>
      <c r="EN263" s="422">
        <v>0.39534883700000001</v>
      </c>
      <c r="EO263" s="422">
        <v>8.6705199999999996E-2</v>
      </c>
      <c r="EP263" s="422">
        <v>0.38150288999999998</v>
      </c>
      <c r="EQ263" s="422">
        <v>0.10526315999999999</v>
      </c>
      <c r="ER263" s="425">
        <v>1.2011581605220101</v>
      </c>
      <c r="ES263" s="431">
        <v>4.6058825596476103</v>
      </c>
      <c r="ET263" s="431">
        <v>4.4808754954485401</v>
      </c>
      <c r="EU263" s="431">
        <v>4.2477369695221201</v>
      </c>
      <c r="EV263" s="431">
        <v>4.4920194463077801</v>
      </c>
      <c r="EW263" s="431">
        <v>4.2431589271204899</v>
      </c>
      <c r="EX263" s="426">
        <v>-2.5780923664569799E-2</v>
      </c>
    </row>
    <row r="264" spans="1:269" ht="13" customHeight="1">
      <c r="A264" s="413" t="s">
        <v>614</v>
      </c>
      <c r="B264" s="413">
        <v>13152</v>
      </c>
      <c r="C264" s="413">
        <v>686701</v>
      </c>
      <c r="D264" s="413">
        <v>29863</v>
      </c>
      <c r="E264" s="413" t="s">
        <v>3323</v>
      </c>
      <c r="F264" s="413" t="s">
        <v>3323</v>
      </c>
      <c r="G264" s="414"/>
      <c r="H264" s="411" t="s">
        <v>4420</v>
      </c>
      <c r="I264" s="411" t="s">
        <v>549</v>
      </c>
      <c r="J264" s="413">
        <v>25</v>
      </c>
      <c r="K264" s="418">
        <v>1</v>
      </c>
      <c r="M264" s="419" t="s">
        <v>837</v>
      </c>
      <c r="N264" s="420">
        <v>20</v>
      </c>
      <c r="O264" s="418" t="s">
        <v>46</v>
      </c>
      <c r="P264" s="418" t="s">
        <v>4582</v>
      </c>
      <c r="Z264" s="421"/>
      <c r="BT264" s="427">
        <v>19</v>
      </c>
      <c r="BU264" s="421">
        <v>76.099999999999994</v>
      </c>
      <c r="BV264" s="428">
        <v>-2</v>
      </c>
      <c r="BW264" s="427"/>
      <c r="BX264" s="427"/>
      <c r="BY264" s="427"/>
      <c r="BZ264" s="427"/>
      <c r="CA264" s="421"/>
      <c r="CB264" s="428"/>
      <c r="CC264" s="427"/>
      <c r="CD264" s="421"/>
      <c r="CE264" s="429"/>
      <c r="CF264" s="428"/>
      <c r="CG264" s="427"/>
      <c r="CH264" s="421"/>
      <c r="CI264" s="429"/>
      <c r="CJ264" s="428"/>
      <c r="CK264" s="427"/>
      <c r="CL264" s="421"/>
      <c r="CM264" s="429"/>
      <c r="CN264" s="428"/>
      <c r="CO264" s="427"/>
      <c r="CP264" s="421"/>
      <c r="CQ264" s="429"/>
      <c r="CR264" s="428"/>
      <c r="DH264" s="433">
        <v>-2</v>
      </c>
      <c r="DI264" s="434"/>
      <c r="DJ264" s="421">
        <v>19</v>
      </c>
      <c r="DK264" s="421">
        <v>15</v>
      </c>
      <c r="DL264" s="421">
        <v>0</v>
      </c>
      <c r="DM264" s="421">
        <v>2</v>
      </c>
      <c r="DN264" s="421">
        <v>2</v>
      </c>
      <c r="DO264" s="421">
        <v>0</v>
      </c>
      <c r="DP264" s="421">
        <v>76.099999999999994</v>
      </c>
      <c r="DQ264" s="421">
        <v>71.400001525878906</v>
      </c>
      <c r="DR264" s="421">
        <v>4</v>
      </c>
      <c r="DS264" s="421">
        <v>323</v>
      </c>
      <c r="DT264" s="421">
        <v>61</v>
      </c>
      <c r="DU264" s="421">
        <v>32</v>
      </c>
      <c r="DV264" s="421">
        <v>31</v>
      </c>
      <c r="DW264" s="421">
        <v>8</v>
      </c>
      <c r="DX264" s="421">
        <v>35</v>
      </c>
      <c r="DY264" s="421">
        <v>1</v>
      </c>
      <c r="DZ264" s="421">
        <v>1</v>
      </c>
      <c r="EA264" s="421">
        <v>2</v>
      </c>
      <c r="EB264" s="421">
        <v>0</v>
      </c>
      <c r="EC264" s="421">
        <v>73</v>
      </c>
      <c r="ED264" s="425">
        <v>8.6069874730664004</v>
      </c>
      <c r="EE264" s="425">
        <v>4.1266378295523802</v>
      </c>
      <c r="EF264" s="425">
        <v>0.94323150389768795</v>
      </c>
      <c r="EG264" s="425">
        <v>7.1921402172198698</v>
      </c>
      <c r="EH264" s="431">
        <v>1.2576420051969099</v>
      </c>
      <c r="EI264" s="425">
        <v>97.642665191893997</v>
      </c>
      <c r="EJ264" s="424">
        <v>0.21254355400696801</v>
      </c>
      <c r="EK264" s="424">
        <v>0.25728155339805803</v>
      </c>
      <c r="EL264" s="466">
        <v>0.29245283</v>
      </c>
      <c r="EM264" s="466">
        <v>0.23113207499999999</v>
      </c>
      <c r="EN264" s="466">
        <v>0.47641509399999998</v>
      </c>
      <c r="EO264" s="466">
        <v>7.0093459999999996E-2</v>
      </c>
      <c r="EP264" s="466">
        <v>0.36448597999999999</v>
      </c>
      <c r="EQ264" s="466">
        <v>9.375E-2</v>
      </c>
      <c r="ER264" s="425">
        <v>0.208687172009484</v>
      </c>
      <c r="ES264" s="431">
        <v>3.6550220776035398</v>
      </c>
      <c r="ET264" s="431">
        <v>4.1793233322752599</v>
      </c>
      <c r="EU264" s="431">
        <v>4.0006010923179902</v>
      </c>
      <c r="EV264" s="431">
        <v>4.6781846166714702</v>
      </c>
      <c r="EW264" s="431">
        <v>4.6203527855868902</v>
      </c>
      <c r="EX264" s="426">
        <v>1.0028849467635099</v>
      </c>
    </row>
    <row r="265" spans="1:269" ht="13" customHeight="1">
      <c r="A265" s="413" t="s">
        <v>614</v>
      </c>
      <c r="B265" s="413">
        <v>13041</v>
      </c>
      <c r="C265" s="413">
        <v>806185</v>
      </c>
      <c r="D265" s="413">
        <v>31635</v>
      </c>
      <c r="E265" s="413" t="s">
        <v>2175</v>
      </c>
      <c r="F265" s="413" t="s">
        <v>2175</v>
      </c>
      <c r="G265" s="414"/>
      <c r="H265" s="411" t="s">
        <v>4149</v>
      </c>
      <c r="I265" s="411" t="s">
        <v>3103</v>
      </c>
      <c r="J265" s="413">
        <v>23</v>
      </c>
      <c r="K265" s="418">
        <v>1</v>
      </c>
      <c r="M265" s="419" t="s">
        <v>837</v>
      </c>
      <c r="N265" s="420">
        <v>20</v>
      </c>
      <c r="O265" s="418" t="s">
        <v>46</v>
      </c>
      <c r="P265" s="418" t="s">
        <v>2543</v>
      </c>
      <c r="Z265" s="421"/>
      <c r="AS265" s="422"/>
      <c r="AT265" s="422"/>
      <c r="AU265" s="422"/>
      <c r="AV265" s="422"/>
      <c r="AW265" s="422"/>
      <c r="AX265" s="422"/>
      <c r="AY265" s="423"/>
      <c r="AZ265" s="422"/>
      <c r="BA265" s="422"/>
      <c r="BB265" s="422"/>
      <c r="BC265" s="422"/>
      <c r="BT265" s="427">
        <v>21</v>
      </c>
      <c r="BU265" s="421">
        <v>65.2</v>
      </c>
      <c r="BV265" s="428">
        <v>1</v>
      </c>
      <c r="BW265" s="427"/>
      <c r="BX265" s="427"/>
      <c r="BY265" s="427"/>
      <c r="BZ265" s="427"/>
      <c r="CA265" s="421"/>
      <c r="CB265" s="428"/>
      <c r="CC265" s="427"/>
      <c r="CD265" s="421"/>
      <c r="CE265" s="429"/>
      <c r="CF265" s="428"/>
      <c r="CG265" s="427"/>
      <c r="CH265" s="421"/>
      <c r="CI265" s="429"/>
      <c r="CJ265" s="428"/>
      <c r="CK265" s="427"/>
      <c r="CL265" s="421"/>
      <c r="CM265" s="429"/>
      <c r="CN265" s="428"/>
      <c r="CO265" s="427"/>
      <c r="CP265" s="421"/>
      <c r="CQ265" s="429"/>
      <c r="CR265" s="428"/>
      <c r="DH265" s="433">
        <v>1</v>
      </c>
      <c r="DI265" s="434"/>
      <c r="DJ265" s="421">
        <v>21</v>
      </c>
      <c r="DK265" s="421">
        <v>10</v>
      </c>
      <c r="DL265" s="421">
        <v>0</v>
      </c>
      <c r="DM265" s="421">
        <v>4</v>
      </c>
      <c r="DN265" s="421">
        <v>4</v>
      </c>
      <c r="DO265" s="421">
        <v>0</v>
      </c>
      <c r="DP265" s="421">
        <v>65.2</v>
      </c>
      <c r="DQ265" s="421">
        <v>42.099998474121001</v>
      </c>
      <c r="DR265" s="421">
        <v>23.100000381469702</v>
      </c>
      <c r="DS265" s="421">
        <v>298</v>
      </c>
      <c r="DT265" s="421">
        <v>61</v>
      </c>
      <c r="DU265" s="421">
        <v>42</v>
      </c>
      <c r="DV265" s="421">
        <v>35</v>
      </c>
      <c r="DW265" s="421">
        <v>10</v>
      </c>
      <c r="DX265" s="421">
        <v>37</v>
      </c>
      <c r="DY265" s="421">
        <v>0</v>
      </c>
      <c r="DZ265" s="421">
        <v>5</v>
      </c>
      <c r="EA265" s="421">
        <v>6</v>
      </c>
      <c r="EB265" s="421">
        <v>0</v>
      </c>
      <c r="EC265" s="421">
        <v>68</v>
      </c>
      <c r="ED265" s="425">
        <v>9.3197973152508098</v>
      </c>
      <c r="EE265" s="425">
        <v>5.0710661862394097</v>
      </c>
      <c r="EF265" s="425">
        <v>1.3705584287133501</v>
      </c>
      <c r="EG265" s="425">
        <v>8.3604064151514592</v>
      </c>
      <c r="EH265" s="431">
        <v>1.4923858445989799</v>
      </c>
      <c r="EI265" s="425">
        <v>115.17314496378501</v>
      </c>
      <c r="EJ265" s="424">
        <v>0.23828125</v>
      </c>
      <c r="EK265" s="424">
        <v>0.28651685393258403</v>
      </c>
      <c r="EL265" s="422">
        <v>0.34224598899999997</v>
      </c>
      <c r="EM265" s="422">
        <v>0.197860962</v>
      </c>
      <c r="EN265" s="422">
        <v>0.45989304800000003</v>
      </c>
      <c r="EO265" s="422">
        <v>9.5744679999999999E-2</v>
      </c>
      <c r="EP265" s="422">
        <v>0.46808511000000003</v>
      </c>
      <c r="EQ265" s="422">
        <v>0.11129707</v>
      </c>
      <c r="ER265" s="425">
        <v>0.13334012888677699</v>
      </c>
      <c r="ES265" s="431">
        <v>4.7969545004967404</v>
      </c>
      <c r="ET265" s="431">
        <v>4.6270372183835802</v>
      </c>
      <c r="EU265" s="431">
        <v>4.9633834520295901</v>
      </c>
      <c r="EV265" s="431">
        <v>5.00290343342916</v>
      </c>
      <c r="EW265" s="431">
        <v>4.6204827451258002</v>
      </c>
      <c r="EX265" s="426">
        <v>-1.45190805196762E-2</v>
      </c>
    </row>
    <row r="266" spans="1:269" ht="13" customHeight="1">
      <c r="A266" s="413" t="s">
        <v>614</v>
      </c>
      <c r="B266" s="413">
        <v>12854</v>
      </c>
      <c r="C266" s="413">
        <v>674444</v>
      </c>
      <c r="D266" s="413">
        <v>23165</v>
      </c>
      <c r="E266" s="413" t="s">
        <v>2168</v>
      </c>
      <c r="F266" s="413" t="s">
        <v>2168</v>
      </c>
      <c r="G266" s="414"/>
      <c r="H266" s="411" t="s">
        <v>566</v>
      </c>
      <c r="I266" s="411" t="s">
        <v>56</v>
      </c>
      <c r="J266" s="413">
        <v>26</v>
      </c>
      <c r="K266" s="418">
        <v>1</v>
      </c>
      <c r="M266" s="419" t="s">
        <v>837</v>
      </c>
      <c r="O266" s="418" t="s">
        <v>838</v>
      </c>
      <c r="P266" s="418" t="s">
        <v>4577</v>
      </c>
      <c r="Z266" s="421"/>
      <c r="AS266" s="422"/>
      <c r="AT266" s="422"/>
      <c r="AU266" s="422"/>
      <c r="AV266" s="422"/>
      <c r="AW266" s="422"/>
      <c r="AX266" s="422"/>
      <c r="AY266" s="423"/>
      <c r="AZ266" s="422"/>
      <c r="BA266" s="422"/>
      <c r="BB266" s="422"/>
      <c r="BC266" s="422"/>
      <c r="BT266" s="427">
        <v>47</v>
      </c>
      <c r="BU266" s="421">
        <v>45.2</v>
      </c>
      <c r="BV266" s="428">
        <v>0</v>
      </c>
      <c r="BW266" s="427"/>
      <c r="BX266" s="427"/>
      <c r="BY266" s="427"/>
      <c r="BZ266" s="427"/>
      <c r="CA266" s="421"/>
      <c r="CB266" s="428"/>
      <c r="CC266" s="427"/>
      <c r="CD266" s="421"/>
      <c r="CE266" s="429"/>
      <c r="CF266" s="428"/>
      <c r="CG266" s="427"/>
      <c r="CH266" s="421"/>
      <c r="CI266" s="429"/>
      <c r="CJ266" s="428"/>
      <c r="CK266" s="427"/>
      <c r="CL266" s="421"/>
      <c r="CM266" s="429"/>
      <c r="CN266" s="428"/>
      <c r="CO266" s="427"/>
      <c r="CP266" s="421"/>
      <c r="CQ266" s="429"/>
      <c r="CR266" s="428"/>
      <c r="DH266" s="433">
        <v>0</v>
      </c>
      <c r="DI266" s="434"/>
      <c r="DJ266" s="421">
        <v>47</v>
      </c>
      <c r="DK266" s="421">
        <v>0</v>
      </c>
      <c r="DL266" s="421">
        <v>0</v>
      </c>
      <c r="DM266" s="421">
        <v>3</v>
      </c>
      <c r="DN266" s="421">
        <v>1</v>
      </c>
      <c r="DO266" s="421">
        <v>0</v>
      </c>
      <c r="DP266" s="421">
        <v>45.2</v>
      </c>
      <c r="DR266" s="421">
        <v>45.200000762939403</v>
      </c>
      <c r="DS266" s="421">
        <v>189</v>
      </c>
      <c r="DT266" s="421">
        <v>36</v>
      </c>
      <c r="DU266" s="421">
        <v>20</v>
      </c>
      <c r="DV266" s="421">
        <v>19</v>
      </c>
      <c r="DW266" s="421">
        <v>5</v>
      </c>
      <c r="DX266" s="421">
        <v>18</v>
      </c>
      <c r="DY266" s="421">
        <v>1</v>
      </c>
      <c r="DZ266" s="421">
        <v>1</v>
      </c>
      <c r="EA266" s="421">
        <v>1</v>
      </c>
      <c r="EB266" s="421">
        <v>0</v>
      </c>
      <c r="EC266" s="421">
        <v>38</v>
      </c>
      <c r="ED266" s="425">
        <v>7.4890527631222801</v>
      </c>
      <c r="EE266" s="425">
        <v>3.5474460456895001</v>
      </c>
      <c r="EF266" s="425">
        <v>0.985401679358195</v>
      </c>
      <c r="EG266" s="425">
        <v>7.0948920913790001</v>
      </c>
      <c r="EH266" s="431">
        <v>1.1824820152298301</v>
      </c>
      <c r="EI266" s="425">
        <v>92.235532366409103</v>
      </c>
      <c r="EJ266" s="424">
        <v>0.21176470588235199</v>
      </c>
      <c r="EK266" s="424">
        <v>0.244094488188976</v>
      </c>
      <c r="EL266" s="422">
        <v>0.396946564</v>
      </c>
      <c r="EM266" s="422">
        <v>0.20610687</v>
      </c>
      <c r="EN266" s="422">
        <v>0.396946564</v>
      </c>
      <c r="EO266" s="422">
        <v>5.3030300000000002E-2</v>
      </c>
      <c r="EP266" s="422">
        <v>0.33333332999999998</v>
      </c>
      <c r="EQ266" s="422">
        <v>0.10280374</v>
      </c>
      <c r="ER266" s="425">
        <v>-0.39581766656342998</v>
      </c>
      <c r="ES266" s="431">
        <v>3.74452638156114</v>
      </c>
      <c r="ET266" s="431">
        <v>3.2412799247878499</v>
      </c>
      <c r="EU266" s="431">
        <v>4.1432717082001602</v>
      </c>
      <c r="EV266" s="431">
        <v>4.4755449679042503</v>
      </c>
      <c r="EW266" s="431">
        <v>4.2583004339795902</v>
      </c>
      <c r="EX266" s="426">
        <v>0.15189899504184701</v>
      </c>
    </row>
    <row r="267" spans="1:269" ht="13" customHeight="1">
      <c r="A267" s="413" t="s">
        <v>614</v>
      </c>
      <c r="B267" s="413">
        <v>13276</v>
      </c>
      <c r="C267" s="413">
        <v>688138</v>
      </c>
      <c r="D267" s="413">
        <v>33699</v>
      </c>
      <c r="E267" s="413" t="s">
        <v>598</v>
      </c>
      <c r="F267" s="413" t="s">
        <v>598</v>
      </c>
      <c r="G267" s="414"/>
      <c r="H267" s="411" t="s">
        <v>1694</v>
      </c>
      <c r="I267" s="411" t="s">
        <v>145</v>
      </c>
      <c r="J267" s="413">
        <v>24</v>
      </c>
      <c r="K267" s="418">
        <v>1</v>
      </c>
      <c r="M267" s="419" t="s">
        <v>837</v>
      </c>
      <c r="N267" s="420">
        <v>20</v>
      </c>
      <c r="O267" s="418" t="s">
        <v>46</v>
      </c>
      <c r="P267" s="418" t="s">
        <v>4577</v>
      </c>
      <c r="Z267" s="421"/>
      <c r="BT267" s="427">
        <v>16</v>
      </c>
      <c r="BU267" s="421">
        <v>81.099999999999994</v>
      </c>
      <c r="BV267" s="428">
        <v>0</v>
      </c>
      <c r="BW267" s="427"/>
      <c r="BX267" s="427"/>
      <c r="BY267" s="427"/>
      <c r="BZ267" s="427"/>
      <c r="CA267" s="421"/>
      <c r="CB267" s="428"/>
      <c r="CC267" s="427"/>
      <c r="CD267" s="421"/>
      <c r="CE267" s="429"/>
      <c r="CF267" s="428"/>
      <c r="CG267" s="427"/>
      <c r="CH267" s="421"/>
      <c r="CI267" s="429"/>
      <c r="CJ267" s="428"/>
      <c r="CK267" s="427"/>
      <c r="CL267" s="421"/>
      <c r="CM267" s="429"/>
      <c r="CN267" s="428"/>
      <c r="CO267" s="427"/>
      <c r="CP267" s="421"/>
      <c r="CQ267" s="429"/>
      <c r="CR267" s="428"/>
      <c r="DH267" s="433">
        <v>0</v>
      </c>
      <c r="DI267" s="434"/>
      <c r="DJ267" s="421">
        <v>16</v>
      </c>
      <c r="DK267" s="421">
        <v>15</v>
      </c>
      <c r="DL267" s="421">
        <v>0</v>
      </c>
      <c r="DM267" s="421">
        <v>6</v>
      </c>
      <c r="DN267" s="421">
        <v>5</v>
      </c>
      <c r="DO267" s="421">
        <v>0</v>
      </c>
      <c r="DP267" s="421">
        <v>81.099999999999994</v>
      </c>
      <c r="DQ267" s="421">
        <v>78.099998474121094</v>
      </c>
      <c r="DR267" s="421">
        <v>3</v>
      </c>
      <c r="DS267" s="421">
        <v>350</v>
      </c>
      <c r="DT267" s="421">
        <v>82</v>
      </c>
      <c r="DU267" s="421">
        <v>45</v>
      </c>
      <c r="DV267" s="421">
        <v>39</v>
      </c>
      <c r="DW267" s="421">
        <v>13</v>
      </c>
      <c r="DX267" s="421">
        <v>31</v>
      </c>
      <c r="DY267" s="421">
        <v>1</v>
      </c>
      <c r="DZ267" s="421">
        <v>4</v>
      </c>
      <c r="EA267" s="421">
        <v>5</v>
      </c>
      <c r="EB267" s="421">
        <v>0</v>
      </c>
      <c r="EC267" s="421">
        <v>59</v>
      </c>
      <c r="ED267" s="425">
        <v>6.5286889328683904</v>
      </c>
      <c r="EE267" s="425">
        <v>3.4303280833715202</v>
      </c>
      <c r="EF267" s="425">
        <v>1.4385246801235401</v>
      </c>
      <c r="EG267" s="425">
        <v>9.0737710592408103</v>
      </c>
      <c r="EH267" s="431">
        <v>1.38934434917914</v>
      </c>
      <c r="EI267" s="425">
        <v>108.37113295282801</v>
      </c>
      <c r="EJ267" s="424">
        <v>0.26031746031746</v>
      </c>
      <c r="EK267" s="424">
        <v>0.28395061728394999</v>
      </c>
      <c r="EL267" s="466">
        <v>0.4</v>
      </c>
      <c r="EM267" s="466">
        <v>0.20784313700000001</v>
      </c>
      <c r="EN267" s="466">
        <v>0.39215686199999999</v>
      </c>
      <c r="EO267" s="466">
        <v>0.10546875</v>
      </c>
      <c r="EP267" s="466">
        <v>0.42578125</v>
      </c>
      <c r="EQ267" s="466">
        <v>7.8358209999999998E-2</v>
      </c>
      <c r="ER267" s="425">
        <v>0.70127151714801605</v>
      </c>
      <c r="ES267" s="431">
        <v>4.3155740403706302</v>
      </c>
      <c r="ET267" s="431">
        <v>5.1914540773023203</v>
      </c>
      <c r="EU267" s="431">
        <v>5.0540051205765</v>
      </c>
      <c r="EV267" s="431">
        <v>4.8717969316857497</v>
      </c>
      <c r="EW267" s="431">
        <v>4.9273904053829103</v>
      </c>
      <c r="EX267" s="426">
        <v>-5.0203053280711098E-2</v>
      </c>
    </row>
    <row r="268" spans="1:269" ht="13" customHeight="1">
      <c r="A268" s="413" t="s">
        <v>614</v>
      </c>
      <c r="B268" s="413">
        <v>11806</v>
      </c>
      <c r="C268" s="413">
        <v>672782</v>
      </c>
      <c r="D268" s="413">
        <v>22872</v>
      </c>
      <c r="E268" s="413" t="s">
        <v>3323</v>
      </c>
      <c r="F268" s="413" t="s">
        <v>3323</v>
      </c>
      <c r="G268" s="414"/>
      <c r="H268" s="411" t="s">
        <v>3638</v>
      </c>
      <c r="I268" s="411" t="s">
        <v>3639</v>
      </c>
      <c r="J268" s="418">
        <v>25</v>
      </c>
      <c r="K268" s="418">
        <v>1</v>
      </c>
      <c r="M268" s="419" t="s">
        <v>837</v>
      </c>
      <c r="N268" s="420">
        <v>20</v>
      </c>
      <c r="O268" s="418" t="s">
        <v>46</v>
      </c>
      <c r="P268" s="418" t="s">
        <v>2543</v>
      </c>
      <c r="Z268" s="421"/>
      <c r="AS268" s="422"/>
      <c r="AT268" s="422"/>
      <c r="AU268" s="422"/>
      <c r="AV268" s="422"/>
      <c r="AW268" s="422"/>
      <c r="AX268" s="422"/>
      <c r="AY268" s="423"/>
      <c r="AZ268" s="422"/>
      <c r="BA268" s="422"/>
      <c r="BB268" s="422"/>
      <c r="BC268" s="422"/>
      <c r="BT268" s="427">
        <v>21</v>
      </c>
      <c r="BU268" s="421">
        <v>62.2</v>
      </c>
      <c r="BV268" s="428">
        <v>0</v>
      </c>
      <c r="BW268" s="427"/>
      <c r="BX268" s="427"/>
      <c r="BY268" s="427"/>
      <c r="BZ268" s="427"/>
      <c r="CA268" s="421"/>
      <c r="CB268" s="428"/>
      <c r="CC268" s="427"/>
      <c r="CD268" s="421"/>
      <c r="CE268" s="429"/>
      <c r="CF268" s="428"/>
      <c r="CG268" s="427"/>
      <c r="CH268" s="421"/>
      <c r="CI268" s="429"/>
      <c r="CJ268" s="428"/>
      <c r="CK268" s="427"/>
      <c r="CL268" s="421"/>
      <c r="CM268" s="429"/>
      <c r="CN268" s="428"/>
      <c r="CO268" s="427"/>
      <c r="CP268" s="421"/>
      <c r="CQ268" s="429"/>
      <c r="CR268" s="428"/>
      <c r="DH268" s="433">
        <v>0</v>
      </c>
      <c r="DI268" s="434"/>
      <c r="DJ268" s="421">
        <v>21</v>
      </c>
      <c r="DK268" s="421">
        <v>9</v>
      </c>
      <c r="DL268" s="421">
        <v>0</v>
      </c>
      <c r="DM268" s="421">
        <v>3</v>
      </c>
      <c r="DN268" s="421">
        <v>3</v>
      </c>
      <c r="DO268" s="421">
        <v>1</v>
      </c>
      <c r="DP268" s="421">
        <v>62.2</v>
      </c>
      <c r="DQ268" s="421">
        <v>45</v>
      </c>
      <c r="DR268" s="421">
        <v>17.199999809265101</v>
      </c>
      <c r="DS268" s="421">
        <v>277</v>
      </c>
      <c r="DT268" s="421">
        <v>60</v>
      </c>
      <c r="DU268" s="421">
        <v>40</v>
      </c>
      <c r="DV268" s="421">
        <v>36</v>
      </c>
      <c r="DW268" s="421">
        <v>12</v>
      </c>
      <c r="DX268" s="421">
        <v>27</v>
      </c>
      <c r="DY268" s="421">
        <v>0</v>
      </c>
      <c r="DZ268" s="421">
        <v>4</v>
      </c>
      <c r="EA268" s="421">
        <v>2</v>
      </c>
      <c r="EB268" s="421">
        <v>0</v>
      </c>
      <c r="EC268" s="421">
        <v>58</v>
      </c>
      <c r="ED268" s="425">
        <v>8.3297874453165992</v>
      </c>
      <c r="EE268" s="425">
        <v>3.8776596728197901</v>
      </c>
      <c r="EF268" s="425">
        <v>1.7234042990310201</v>
      </c>
      <c r="EG268" s="425">
        <v>8.6170214951551092</v>
      </c>
      <c r="EH268" s="431">
        <v>1.3882979075527599</v>
      </c>
      <c r="EI268" s="425">
        <v>108.130994375531</v>
      </c>
      <c r="EJ268" s="424">
        <v>0.24390243902438999</v>
      </c>
      <c r="EK268" s="424">
        <v>0.27272727272727199</v>
      </c>
      <c r="EL268" s="422">
        <v>0.36559139699999998</v>
      </c>
      <c r="EM268" s="422">
        <v>0.18817204300000001</v>
      </c>
      <c r="EN268" s="422">
        <v>0.44623655899999998</v>
      </c>
      <c r="EO268" s="422">
        <v>0.12234043</v>
      </c>
      <c r="EP268" s="422">
        <v>0.37234043</v>
      </c>
      <c r="EQ268" s="422">
        <v>0.10326087</v>
      </c>
      <c r="ER268" s="425">
        <v>-0.15708350785876399</v>
      </c>
      <c r="ES268" s="431">
        <v>5.1702128970930596</v>
      </c>
      <c r="ET268" s="431">
        <v>5.1662375195095596</v>
      </c>
      <c r="EU268" s="431">
        <v>5.2583126931073902</v>
      </c>
      <c r="EV268" s="431">
        <v>4.8110211918341097</v>
      </c>
      <c r="EW268" s="431">
        <v>4.5054086794046704</v>
      </c>
      <c r="EX268" s="426">
        <v>0.12507911492139101</v>
      </c>
    </row>
    <row r="269" spans="1:269" ht="13" customHeight="1">
      <c r="A269" s="435" t="s">
        <v>614</v>
      </c>
      <c r="B269" s="413">
        <v>12896</v>
      </c>
      <c r="C269" s="435">
        <v>687863</v>
      </c>
      <c r="D269" s="435">
        <v>26413</v>
      </c>
      <c r="E269" s="435" t="s">
        <v>129</v>
      </c>
      <c r="F269" s="413" t="s">
        <v>129</v>
      </c>
      <c r="G269" s="414"/>
      <c r="H269" s="436" t="s">
        <v>4084</v>
      </c>
      <c r="I269" s="436" t="s">
        <v>3401</v>
      </c>
      <c r="J269" s="435">
        <v>24</v>
      </c>
      <c r="K269" s="418">
        <v>1</v>
      </c>
      <c r="L269" s="414"/>
      <c r="M269" s="437" t="s">
        <v>837</v>
      </c>
      <c r="N269" s="438"/>
      <c r="O269" s="414" t="s">
        <v>838</v>
      </c>
      <c r="P269" s="418" t="s">
        <v>4582</v>
      </c>
      <c r="Q269" s="414"/>
      <c r="R269" s="414"/>
      <c r="S269" s="414"/>
      <c r="Z269" s="421"/>
      <c r="AS269" s="422"/>
      <c r="AT269" s="422"/>
      <c r="AU269" s="422"/>
      <c r="AV269" s="422"/>
      <c r="AW269" s="422"/>
      <c r="AX269" s="422"/>
      <c r="AY269" s="423"/>
      <c r="AZ269" s="422"/>
      <c r="BA269" s="422"/>
      <c r="BB269" s="422"/>
      <c r="BC269" s="422"/>
      <c r="BT269" s="427">
        <v>36</v>
      </c>
      <c r="BU269" s="421">
        <v>33</v>
      </c>
      <c r="BV269" s="428">
        <v>0</v>
      </c>
      <c r="BW269" s="427"/>
      <c r="BX269" s="427"/>
      <c r="BY269" s="427"/>
      <c r="BZ269" s="427"/>
      <c r="CA269" s="421"/>
      <c r="CB269" s="428"/>
      <c r="CC269" s="427"/>
      <c r="CD269" s="421"/>
      <c r="CE269" s="429"/>
      <c r="CF269" s="428"/>
      <c r="CG269" s="427"/>
      <c r="CH269" s="421"/>
      <c r="CI269" s="429"/>
      <c r="CJ269" s="428"/>
      <c r="CK269" s="427"/>
      <c r="CL269" s="421"/>
      <c r="CM269" s="429"/>
      <c r="CN269" s="428"/>
      <c r="CO269" s="427"/>
      <c r="CP269" s="421"/>
      <c r="CQ269" s="429"/>
      <c r="CR269" s="428"/>
      <c r="DH269" s="433">
        <v>0</v>
      </c>
      <c r="DI269" s="434"/>
      <c r="DJ269" s="421">
        <v>36</v>
      </c>
      <c r="DK269" s="421">
        <v>0</v>
      </c>
      <c r="DL269" s="421">
        <v>0</v>
      </c>
      <c r="DM269" s="421">
        <v>2</v>
      </c>
      <c r="DN269" s="421">
        <v>2</v>
      </c>
      <c r="DO269" s="421">
        <v>2</v>
      </c>
      <c r="DP269" s="421">
        <v>33</v>
      </c>
      <c r="DR269" s="421">
        <v>33</v>
      </c>
      <c r="DS269" s="421">
        <v>147</v>
      </c>
      <c r="DT269" s="421">
        <v>34</v>
      </c>
      <c r="DU269" s="421">
        <v>24</v>
      </c>
      <c r="DV269" s="421">
        <v>23</v>
      </c>
      <c r="DW269" s="421">
        <v>9</v>
      </c>
      <c r="DX269" s="421">
        <v>18</v>
      </c>
      <c r="DY269" s="421">
        <v>1</v>
      </c>
      <c r="DZ269" s="421">
        <v>0</v>
      </c>
      <c r="EA269" s="421">
        <v>5</v>
      </c>
      <c r="EB269" s="421">
        <v>1</v>
      </c>
      <c r="EC269" s="421">
        <v>40</v>
      </c>
      <c r="ED269" s="425">
        <v>10.909092170148</v>
      </c>
      <c r="EE269" s="425">
        <v>4.9090914765665996</v>
      </c>
      <c r="EF269" s="425">
        <v>2.4545457382832998</v>
      </c>
      <c r="EG269" s="425">
        <v>9.2727283446258006</v>
      </c>
      <c r="EH269" s="431">
        <v>1.57575775791026</v>
      </c>
      <c r="EI269" s="425">
        <v>121.60727558252501</v>
      </c>
      <c r="EJ269" s="424">
        <v>0.26356589147286802</v>
      </c>
      <c r="EK269" s="424">
        <v>0.3125</v>
      </c>
      <c r="EL269" s="422">
        <v>0.38202247099999997</v>
      </c>
      <c r="EM269" s="422">
        <v>0.21348314600000001</v>
      </c>
      <c r="EN269" s="422">
        <v>0.40449438199999999</v>
      </c>
      <c r="EO269" s="422">
        <v>8.9887640000000005E-2</v>
      </c>
      <c r="EP269" s="422">
        <v>0.38202247</v>
      </c>
      <c r="EQ269" s="422">
        <v>0.11538461999999999</v>
      </c>
      <c r="ER269" s="425">
        <v>0.63029030249440599</v>
      </c>
      <c r="ES269" s="431">
        <v>6.2727279978350996</v>
      </c>
      <c r="ET269" s="431">
        <v>4.2287795459277202</v>
      </c>
      <c r="EU269" s="431">
        <v>5.8935482900880798</v>
      </c>
      <c r="EV269" s="431">
        <v>4.0300615462782101</v>
      </c>
      <c r="EW269" s="431">
        <v>3.7965551964603002</v>
      </c>
      <c r="EX269" s="426">
        <v>-0.63894832134246804</v>
      </c>
    </row>
    <row r="270" spans="1:269" ht="13" customHeight="1">
      <c r="A270" s="413" t="s">
        <v>614</v>
      </c>
      <c r="B270" s="413">
        <v>12549</v>
      </c>
      <c r="C270" s="435">
        <v>700241</v>
      </c>
      <c r="D270" s="413">
        <v>29869</v>
      </c>
      <c r="E270" s="435" t="s">
        <v>276</v>
      </c>
      <c r="F270" s="413" t="s">
        <v>276</v>
      </c>
      <c r="G270" s="414"/>
      <c r="H270" s="436" t="s">
        <v>4130</v>
      </c>
      <c r="I270" s="436" t="s">
        <v>596</v>
      </c>
      <c r="J270" s="435">
        <v>24</v>
      </c>
      <c r="K270" s="418">
        <v>1</v>
      </c>
      <c r="L270" s="414"/>
      <c r="M270" s="437" t="s">
        <v>837</v>
      </c>
      <c r="N270" s="438">
        <v>25</v>
      </c>
      <c r="O270" s="414" t="s">
        <v>46</v>
      </c>
      <c r="P270" s="414" t="s">
        <v>2543</v>
      </c>
      <c r="Q270" s="414"/>
      <c r="R270" s="414"/>
      <c r="S270" s="414"/>
      <c r="T270" s="414"/>
      <c r="U270" s="414"/>
      <c r="V270" s="414"/>
      <c r="W270" s="414"/>
      <c r="X270" s="414"/>
      <c r="Y270" s="437"/>
      <c r="Z270" s="421"/>
      <c r="AS270" s="422"/>
      <c r="AT270" s="422"/>
      <c r="AU270" s="422"/>
      <c r="AV270" s="422"/>
      <c r="AW270" s="422"/>
      <c r="AX270" s="422"/>
      <c r="AY270" s="423"/>
      <c r="AZ270" s="422"/>
      <c r="BA270" s="422"/>
      <c r="BB270" s="422"/>
      <c r="BC270" s="422"/>
      <c r="BT270" s="427">
        <v>17</v>
      </c>
      <c r="BU270" s="421">
        <v>95.2</v>
      </c>
      <c r="BV270" s="428">
        <v>2</v>
      </c>
      <c r="BW270" s="427"/>
      <c r="BX270" s="427"/>
      <c r="BY270" s="427"/>
      <c r="BZ270" s="427"/>
      <c r="CA270" s="421"/>
      <c r="CB270" s="428"/>
      <c r="CC270" s="427"/>
      <c r="CD270" s="421"/>
      <c r="CE270" s="429"/>
      <c r="CF270" s="428"/>
      <c r="CG270" s="427"/>
      <c r="CH270" s="421"/>
      <c r="CI270" s="429"/>
      <c r="CJ270" s="428"/>
      <c r="CK270" s="427"/>
      <c r="CL270" s="421"/>
      <c r="CM270" s="429"/>
      <c r="CN270" s="428"/>
      <c r="CO270" s="427"/>
      <c r="CP270" s="421"/>
      <c r="CQ270" s="429"/>
      <c r="CR270" s="428"/>
      <c r="DH270" s="433">
        <v>2</v>
      </c>
      <c r="DI270" s="434"/>
      <c r="DJ270" s="421">
        <v>17</v>
      </c>
      <c r="DK270" s="421">
        <v>16</v>
      </c>
      <c r="DL270" s="421">
        <v>0</v>
      </c>
      <c r="DM270" s="421">
        <v>8</v>
      </c>
      <c r="DN270" s="421">
        <v>4</v>
      </c>
      <c r="DO270" s="421">
        <v>0</v>
      </c>
      <c r="DP270" s="421">
        <v>95.2</v>
      </c>
      <c r="DQ270" s="421">
        <v>90</v>
      </c>
      <c r="DR270" s="421">
        <v>5.1999998092651296</v>
      </c>
      <c r="DS270" s="421">
        <v>400</v>
      </c>
      <c r="DT270" s="421">
        <v>100</v>
      </c>
      <c r="DU270" s="421">
        <v>50</v>
      </c>
      <c r="DV270" s="421">
        <v>47</v>
      </c>
      <c r="DW270" s="421">
        <v>12</v>
      </c>
      <c r="DX270" s="421">
        <v>20</v>
      </c>
      <c r="DY270" s="421">
        <v>0</v>
      </c>
      <c r="DZ270" s="421">
        <v>3</v>
      </c>
      <c r="EA270" s="421">
        <v>0</v>
      </c>
      <c r="EB270" s="421">
        <v>1</v>
      </c>
      <c r="EC270" s="421">
        <v>58</v>
      </c>
      <c r="ED270" s="425">
        <v>5.4564460292938799</v>
      </c>
      <c r="EE270" s="425">
        <v>1.8815331135496101</v>
      </c>
      <c r="EF270" s="425">
        <v>1.1289198681297601</v>
      </c>
      <c r="EG270" s="425">
        <v>9.4076655677480705</v>
      </c>
      <c r="EH270" s="431">
        <v>1.25435540903307</v>
      </c>
      <c r="EI270" s="425">
        <v>96.803422441664196</v>
      </c>
      <c r="EJ270" s="424">
        <v>0.26525198938992001</v>
      </c>
      <c r="EK270" s="424">
        <v>0.286644951140065</v>
      </c>
      <c r="EL270" s="422">
        <v>0.47318611900000002</v>
      </c>
      <c r="EM270" s="422">
        <v>0.19873816999999999</v>
      </c>
      <c r="EN270" s="422">
        <v>0.32807570899999999</v>
      </c>
      <c r="EO270" s="422">
        <v>8.7774290000000005E-2</v>
      </c>
      <c r="EP270" s="422">
        <v>0.40125391999999999</v>
      </c>
      <c r="EQ270" s="422">
        <v>7.7762620000000005E-2</v>
      </c>
      <c r="ER270" s="425">
        <v>9.4274763693962899E-2</v>
      </c>
      <c r="ES270" s="431">
        <v>4.42160281684159</v>
      </c>
      <c r="ET270" s="431">
        <v>4.7917889609291002</v>
      </c>
      <c r="EU270" s="431">
        <v>4.2753450436168201</v>
      </c>
      <c r="EV270" s="431">
        <v>4.3207905243319802</v>
      </c>
      <c r="EW270" s="431">
        <v>4.5695665426834697</v>
      </c>
      <c r="EX270" s="426">
        <v>0.89515992999076799</v>
      </c>
    </row>
    <row r="271" spans="1:269" ht="13" customHeight="1">
      <c r="A271" s="413" t="s">
        <v>614</v>
      </c>
      <c r="B271" s="413">
        <v>13322</v>
      </c>
      <c r="C271" s="435">
        <v>675512</v>
      </c>
      <c r="D271" s="413">
        <v>31807</v>
      </c>
      <c r="E271" s="435" t="s">
        <v>239</v>
      </c>
      <c r="F271" s="435" t="s">
        <v>239</v>
      </c>
      <c r="G271" s="414"/>
      <c r="H271" s="411" t="s">
        <v>4446</v>
      </c>
      <c r="I271" s="411" t="s">
        <v>2310</v>
      </c>
      <c r="J271" s="413">
        <v>24</v>
      </c>
      <c r="K271" s="418">
        <v>1</v>
      </c>
      <c r="M271" s="419" t="s">
        <v>837</v>
      </c>
      <c r="N271" s="420">
        <v>20</v>
      </c>
      <c r="O271" s="418" t="s">
        <v>46</v>
      </c>
      <c r="P271" s="418" t="s">
        <v>2543</v>
      </c>
      <c r="Z271" s="421"/>
      <c r="BT271" s="427">
        <v>16</v>
      </c>
      <c r="BU271" s="421">
        <v>45.2</v>
      </c>
      <c r="BV271" s="428">
        <v>2</v>
      </c>
      <c r="BW271" s="427"/>
      <c r="BX271" s="427"/>
      <c r="BY271" s="427"/>
      <c r="BZ271" s="427"/>
      <c r="CA271" s="421"/>
      <c r="CB271" s="428"/>
      <c r="CC271" s="427"/>
      <c r="CD271" s="421"/>
      <c r="CE271" s="429"/>
      <c r="CF271" s="428"/>
      <c r="CG271" s="427"/>
      <c r="CH271" s="421"/>
      <c r="CI271" s="429"/>
      <c r="CJ271" s="428"/>
      <c r="CK271" s="427"/>
      <c r="CL271" s="421"/>
      <c r="CM271" s="429"/>
      <c r="CN271" s="428"/>
      <c r="CO271" s="427"/>
      <c r="CP271" s="421"/>
      <c r="CQ271" s="429"/>
      <c r="CR271" s="428"/>
      <c r="DH271" s="433">
        <v>2</v>
      </c>
      <c r="DI271" s="434"/>
      <c r="DJ271" s="421">
        <v>16</v>
      </c>
      <c r="DK271" s="421">
        <v>4</v>
      </c>
      <c r="DL271" s="421">
        <v>0</v>
      </c>
      <c r="DM271" s="421">
        <v>3</v>
      </c>
      <c r="DN271" s="421">
        <v>2</v>
      </c>
      <c r="DO271" s="421">
        <v>0</v>
      </c>
      <c r="DP271" s="421">
        <v>45.2</v>
      </c>
      <c r="DQ271" s="421">
        <v>20.2000007629394</v>
      </c>
      <c r="DR271" s="421">
        <v>25</v>
      </c>
      <c r="DS271" s="421">
        <v>180</v>
      </c>
      <c r="DT271" s="421">
        <v>31</v>
      </c>
      <c r="DU271" s="421">
        <v>15</v>
      </c>
      <c r="DV271" s="421">
        <v>14</v>
      </c>
      <c r="DW271" s="421">
        <v>7</v>
      </c>
      <c r="DX271" s="421">
        <v>15</v>
      </c>
      <c r="DY271" s="421">
        <v>0</v>
      </c>
      <c r="DZ271" s="421">
        <v>1</v>
      </c>
      <c r="EA271" s="421">
        <v>2</v>
      </c>
      <c r="EB271" s="421">
        <v>0</v>
      </c>
      <c r="EC271" s="421">
        <v>36</v>
      </c>
      <c r="ED271" s="425">
        <v>7.0948912023869797</v>
      </c>
      <c r="EE271" s="425">
        <v>2.9562046676612401</v>
      </c>
      <c r="EF271" s="425">
        <v>1.3795621782419101</v>
      </c>
      <c r="EG271" s="425">
        <v>6.1094896464998998</v>
      </c>
      <c r="EH271" s="431">
        <v>1.0072993682401199</v>
      </c>
      <c r="EI271" s="425">
        <v>78.570999207897003</v>
      </c>
      <c r="EJ271" s="424">
        <v>0.189024390243902</v>
      </c>
      <c r="EK271" s="424">
        <v>0.19834710743801601</v>
      </c>
      <c r="EL271" s="466">
        <v>0.42519685000000002</v>
      </c>
      <c r="EM271" s="466">
        <v>0.12598425099999999</v>
      </c>
      <c r="EN271" s="466">
        <v>0.44881889699999999</v>
      </c>
      <c r="EO271" s="466">
        <v>8.59375E-2</v>
      </c>
      <c r="EP271" s="466">
        <v>0.4921875</v>
      </c>
      <c r="EQ271" s="466">
        <v>0.10060976000000001</v>
      </c>
      <c r="ER271" s="425">
        <v>0.109458565366746</v>
      </c>
      <c r="ES271" s="431">
        <v>2.7591243564838202</v>
      </c>
      <c r="ET271" s="431">
        <v>3.7170127070766901</v>
      </c>
      <c r="EU271" s="431">
        <v>4.6031256413992097</v>
      </c>
      <c r="EV271" s="431">
        <v>4.5348664133880696</v>
      </c>
      <c r="EW271" s="431">
        <v>4.3026861293272098</v>
      </c>
      <c r="EX271" s="426">
        <v>0.14659145474433899</v>
      </c>
    </row>
    <row r="272" spans="1:269" ht="13" customHeight="1">
      <c r="A272" s="413" t="s">
        <v>614</v>
      </c>
      <c r="B272" s="413">
        <v>9598</v>
      </c>
      <c r="C272" s="413">
        <v>606160</v>
      </c>
      <c r="D272" s="413">
        <v>12760</v>
      </c>
      <c r="E272" s="413" t="s">
        <v>239</v>
      </c>
      <c r="F272" s="413" t="s">
        <v>239</v>
      </c>
      <c r="G272" s="414"/>
      <c r="H272" s="415" t="s">
        <v>224</v>
      </c>
      <c r="I272" s="416" t="s">
        <v>526</v>
      </c>
      <c r="J272" s="417">
        <v>34</v>
      </c>
      <c r="K272" s="418">
        <v>1</v>
      </c>
      <c r="M272" s="419" t="s">
        <v>837</v>
      </c>
      <c r="O272" s="418" t="s">
        <v>46</v>
      </c>
      <c r="P272" s="418" t="s">
        <v>2543</v>
      </c>
      <c r="Z272" s="421"/>
      <c r="AS272" s="422"/>
      <c r="AT272" s="422"/>
      <c r="AU272" s="422"/>
      <c r="AV272" s="422"/>
      <c r="AW272" s="422"/>
      <c r="AX272" s="422"/>
      <c r="AY272" s="423"/>
      <c r="AZ272" s="422"/>
      <c r="BA272" s="422"/>
      <c r="BB272" s="422"/>
      <c r="BC272" s="422"/>
      <c r="BT272" s="427">
        <v>59</v>
      </c>
      <c r="BU272" s="421">
        <v>60.1</v>
      </c>
      <c r="BV272" s="428">
        <v>0</v>
      </c>
      <c r="BW272" s="427"/>
      <c r="BX272" s="427"/>
      <c r="BY272" s="427"/>
      <c r="BZ272" s="427"/>
      <c r="CA272" s="421"/>
      <c r="CB272" s="428"/>
      <c r="CC272" s="427"/>
      <c r="CD272" s="421"/>
      <c r="CE272" s="429"/>
      <c r="CF272" s="428"/>
      <c r="CG272" s="427"/>
      <c r="CH272" s="421"/>
      <c r="CI272" s="429"/>
      <c r="CJ272" s="428"/>
      <c r="CK272" s="427"/>
      <c r="CL272" s="421"/>
      <c r="CM272" s="429"/>
      <c r="CN272" s="428"/>
      <c r="CO272" s="427"/>
      <c r="CP272" s="421"/>
      <c r="CQ272" s="429"/>
      <c r="CR272" s="428"/>
      <c r="DH272" s="433">
        <v>0</v>
      </c>
      <c r="DI272" s="434"/>
      <c r="DJ272" s="421">
        <v>59</v>
      </c>
      <c r="DK272" s="421">
        <v>0</v>
      </c>
      <c r="DL272" s="421">
        <v>0</v>
      </c>
      <c r="DM272" s="421">
        <v>1</v>
      </c>
      <c r="DN272" s="421">
        <v>2</v>
      </c>
      <c r="DO272" s="421">
        <v>0</v>
      </c>
      <c r="DP272" s="421">
        <v>60.1</v>
      </c>
      <c r="DR272" s="421">
        <v>60.099998474121001</v>
      </c>
      <c r="DS272" s="421">
        <v>253</v>
      </c>
      <c r="DT272" s="421">
        <v>42</v>
      </c>
      <c r="DU272" s="421">
        <v>34</v>
      </c>
      <c r="DV272" s="421">
        <v>30</v>
      </c>
      <c r="DW272" s="421">
        <v>5</v>
      </c>
      <c r="DX272" s="421">
        <v>37</v>
      </c>
      <c r="DY272" s="421">
        <v>2</v>
      </c>
      <c r="DZ272" s="421">
        <v>0</v>
      </c>
      <c r="EA272" s="421">
        <v>0</v>
      </c>
      <c r="EB272" s="421">
        <v>0</v>
      </c>
      <c r="EC272" s="421">
        <v>58</v>
      </c>
      <c r="ED272" s="425">
        <v>8.65193525159318</v>
      </c>
      <c r="EE272" s="425">
        <v>5.5193380053266798</v>
      </c>
      <c r="EF272" s="425">
        <v>0.74585648720630904</v>
      </c>
      <c r="EG272" s="425">
        <v>6.2651944925329897</v>
      </c>
      <c r="EH272" s="431">
        <v>1.30939249976218</v>
      </c>
      <c r="EI272" s="425">
        <v>101.476178513677</v>
      </c>
      <c r="EJ272" s="424">
        <v>0.194444444444444</v>
      </c>
      <c r="EK272" s="424">
        <v>0.24183006535947699</v>
      </c>
      <c r="EL272" s="422">
        <v>0.48407643299999997</v>
      </c>
      <c r="EM272" s="422">
        <v>0.159235668</v>
      </c>
      <c r="EN272" s="422">
        <v>0.356687898</v>
      </c>
      <c r="EO272" s="422">
        <v>6.9620249999999995E-2</v>
      </c>
      <c r="EP272" s="422">
        <v>0.38607595</v>
      </c>
      <c r="EQ272" s="422">
        <v>0.13143382000000001</v>
      </c>
      <c r="ER272" s="425">
        <v>-0.51364474113562297</v>
      </c>
      <c r="ES272" s="431">
        <v>4.47513892323785</v>
      </c>
      <c r="ET272" s="431">
        <v>3.5235403778209902</v>
      </c>
      <c r="EU272" s="431">
        <v>4.1304475300201897</v>
      </c>
      <c r="EV272" s="431">
        <v>4.4841662377341498</v>
      </c>
      <c r="EW272" s="431">
        <v>4.5597155709130597</v>
      </c>
      <c r="EX272" s="426">
        <v>7.7655866742134094E-2</v>
      </c>
    </row>
    <row r="273" spans="1:154" ht="13" customHeight="1">
      <c r="A273" s="413" t="s">
        <v>614</v>
      </c>
      <c r="B273" s="413">
        <v>12591</v>
      </c>
      <c r="C273" s="413">
        <v>669467</v>
      </c>
      <c r="D273" s="413">
        <v>26108</v>
      </c>
      <c r="E273" s="413" t="s">
        <v>276</v>
      </c>
      <c r="F273" s="413" t="s">
        <v>276</v>
      </c>
      <c r="G273" s="414"/>
      <c r="H273" s="411" t="s">
        <v>3075</v>
      </c>
      <c r="I273" s="411" t="s">
        <v>1893</v>
      </c>
      <c r="J273" s="413">
        <v>26</v>
      </c>
      <c r="K273" s="418">
        <v>1</v>
      </c>
      <c r="M273" s="419" t="s">
        <v>837</v>
      </c>
      <c r="N273" s="420">
        <v>25</v>
      </c>
      <c r="P273" s="418" t="s">
        <v>2543</v>
      </c>
      <c r="Z273" s="421"/>
      <c r="AS273" s="422"/>
      <c r="AT273" s="422"/>
      <c r="AU273" s="422"/>
      <c r="AV273" s="422"/>
      <c r="AW273" s="422"/>
      <c r="AX273" s="422"/>
      <c r="AY273" s="423"/>
      <c r="AZ273" s="422"/>
      <c r="BA273" s="422"/>
      <c r="BB273" s="422"/>
      <c r="BC273" s="422"/>
      <c r="BT273" s="427">
        <v>31</v>
      </c>
      <c r="BU273" s="421">
        <v>162.19999999999999</v>
      </c>
      <c r="BV273" s="428">
        <v>-3</v>
      </c>
      <c r="BW273" s="427"/>
      <c r="BX273" s="427"/>
      <c r="BY273" s="427"/>
      <c r="BZ273" s="427"/>
      <c r="CA273" s="421"/>
      <c r="CB273" s="428"/>
      <c r="CC273" s="427"/>
      <c r="CD273" s="421"/>
      <c r="CE273" s="429"/>
      <c r="CF273" s="428"/>
      <c r="CG273" s="427"/>
      <c r="CH273" s="421"/>
      <c r="CI273" s="429"/>
      <c r="CJ273" s="428"/>
      <c r="CK273" s="427"/>
      <c r="CL273" s="421"/>
      <c r="CM273" s="429"/>
      <c r="CN273" s="428"/>
      <c r="CO273" s="427"/>
      <c r="CP273" s="421"/>
      <c r="CQ273" s="429"/>
      <c r="CR273" s="428"/>
      <c r="DH273" s="433">
        <v>-3</v>
      </c>
      <c r="DI273" s="434"/>
      <c r="DJ273" s="421">
        <v>31</v>
      </c>
      <c r="DK273" s="421">
        <v>31</v>
      </c>
      <c r="DL273" s="421">
        <v>0</v>
      </c>
      <c r="DM273" s="421">
        <v>6</v>
      </c>
      <c r="DN273" s="421">
        <v>15</v>
      </c>
      <c r="DO273" s="421">
        <v>0</v>
      </c>
      <c r="DP273" s="421">
        <v>162.19999999999999</v>
      </c>
      <c r="DQ273" s="421">
        <v>162.19999694824199</v>
      </c>
      <c r="DS273" s="421">
        <v>715</v>
      </c>
      <c r="DT273" s="421">
        <v>173</v>
      </c>
      <c r="DU273" s="421">
        <v>109</v>
      </c>
      <c r="DV273" s="421">
        <v>96</v>
      </c>
      <c r="DW273" s="421">
        <v>21</v>
      </c>
      <c r="DX273" s="421">
        <v>62</v>
      </c>
      <c r="DY273" s="421">
        <v>0</v>
      </c>
      <c r="DZ273" s="421">
        <v>5</v>
      </c>
      <c r="EA273" s="421">
        <v>12</v>
      </c>
      <c r="EB273" s="421">
        <v>2</v>
      </c>
      <c r="EC273" s="421">
        <v>111</v>
      </c>
      <c r="ED273" s="425">
        <v>6.1413938266812798</v>
      </c>
      <c r="EE273" s="425">
        <v>3.4303280833715202</v>
      </c>
      <c r="EF273" s="425">
        <v>1.16188531856132</v>
      </c>
      <c r="EG273" s="425">
        <v>9.5717219100528101</v>
      </c>
      <c r="EH273" s="431">
        <v>1.4446722214915899</v>
      </c>
      <c r="EI273" s="425">
        <v>111.49090149385199</v>
      </c>
      <c r="EJ273" s="424">
        <v>0.266975308641975</v>
      </c>
      <c r="EK273" s="424">
        <v>0.29457364341085202</v>
      </c>
      <c r="EL273" s="422">
        <v>0.59133709899999998</v>
      </c>
      <c r="EM273" s="422">
        <v>0.17890772099999999</v>
      </c>
      <c r="EN273" s="422">
        <v>0.229755178</v>
      </c>
      <c r="EO273" s="422">
        <v>6.5176910000000005E-2</v>
      </c>
      <c r="EP273" s="422">
        <v>0.39851024000000002</v>
      </c>
      <c r="EQ273" s="422">
        <v>9.5885380000000006E-2</v>
      </c>
      <c r="ER273" s="425">
        <v>-1.6584399527484199</v>
      </c>
      <c r="ES273" s="431">
        <v>5.3114757419946201</v>
      </c>
      <c r="ET273" s="431">
        <v>4.3497112206328801</v>
      </c>
      <c r="EU273" s="431">
        <v>4.6851526384935402</v>
      </c>
      <c r="EV273" s="431">
        <v>4.1632269290571298</v>
      </c>
      <c r="EW273" s="431">
        <v>4.4448099999204898</v>
      </c>
      <c r="EX273" s="426">
        <v>0.72492808103561401</v>
      </c>
    </row>
    <row r="274" spans="1:154" ht="13" customHeight="1">
      <c r="A274" s="413" t="s">
        <v>614</v>
      </c>
      <c r="B274" s="413">
        <v>10931</v>
      </c>
      <c r="C274" s="413">
        <v>668941</v>
      </c>
      <c r="D274" s="413">
        <v>19574</v>
      </c>
      <c r="E274" s="413" t="s">
        <v>276</v>
      </c>
      <c r="F274" s="413" t="s">
        <v>276</v>
      </c>
      <c r="G274" s="414"/>
      <c r="H274" s="411" t="s">
        <v>252</v>
      </c>
      <c r="I274" s="411" t="s">
        <v>1876</v>
      </c>
      <c r="J274" s="418">
        <v>28</v>
      </c>
      <c r="K274" s="418">
        <v>1</v>
      </c>
      <c r="M274" s="419" t="s">
        <v>46</v>
      </c>
      <c r="O274" s="418" t="s">
        <v>838</v>
      </c>
      <c r="P274" s="418" t="s">
        <v>2543</v>
      </c>
      <c r="Z274" s="421"/>
      <c r="AS274" s="422"/>
      <c r="AT274" s="422"/>
      <c r="AU274" s="422"/>
      <c r="AV274" s="422"/>
      <c r="AW274" s="422"/>
      <c r="AX274" s="422"/>
      <c r="AY274" s="423"/>
      <c r="AZ274" s="422"/>
      <c r="BA274" s="422"/>
      <c r="BB274" s="422"/>
      <c r="BC274" s="422"/>
      <c r="BT274" s="427">
        <v>65</v>
      </c>
      <c r="BU274" s="421">
        <v>61</v>
      </c>
      <c r="BV274" s="428">
        <v>0</v>
      </c>
      <c r="BW274" s="427"/>
      <c r="BX274" s="427"/>
      <c r="BY274" s="427"/>
      <c r="BZ274" s="427"/>
      <c r="CA274" s="421"/>
      <c r="CB274" s="428"/>
      <c r="CC274" s="427"/>
      <c r="CD274" s="421"/>
      <c r="CE274" s="429"/>
      <c r="CF274" s="428"/>
      <c r="CG274" s="427"/>
      <c r="CH274" s="421"/>
      <c r="CI274" s="429"/>
      <c r="CJ274" s="428"/>
      <c r="CK274" s="427"/>
      <c r="CL274" s="421"/>
      <c r="CM274" s="429"/>
      <c r="CN274" s="428"/>
      <c r="CO274" s="427"/>
      <c r="CP274" s="421"/>
      <c r="CQ274" s="429"/>
      <c r="CR274" s="428"/>
      <c r="DH274" s="433">
        <v>0</v>
      </c>
      <c r="DI274" s="434"/>
      <c r="DJ274" s="421">
        <v>65</v>
      </c>
      <c r="DK274" s="421">
        <v>0</v>
      </c>
      <c r="DL274" s="421">
        <v>0</v>
      </c>
      <c r="DM274" s="421">
        <v>4</v>
      </c>
      <c r="DN274" s="421">
        <v>6</v>
      </c>
      <c r="DO274" s="421">
        <v>8</v>
      </c>
      <c r="DP274" s="421">
        <v>61</v>
      </c>
      <c r="DR274" s="421">
        <v>61</v>
      </c>
      <c r="DS274" s="421">
        <v>255</v>
      </c>
      <c r="DT274" s="421">
        <v>47</v>
      </c>
      <c r="DU274" s="421">
        <v>21</v>
      </c>
      <c r="DV274" s="421">
        <v>14</v>
      </c>
      <c r="DW274" s="421">
        <v>2</v>
      </c>
      <c r="DX274" s="421">
        <v>29</v>
      </c>
      <c r="DY274" s="421">
        <v>5</v>
      </c>
      <c r="DZ274" s="421">
        <v>2</v>
      </c>
      <c r="EA274" s="421">
        <v>2</v>
      </c>
      <c r="EB274" s="421">
        <v>0</v>
      </c>
      <c r="EC274" s="421">
        <v>55</v>
      </c>
      <c r="ED274" s="425">
        <v>8.1147561282188807</v>
      </c>
      <c r="EE274" s="425">
        <v>4.2786895948790402</v>
      </c>
      <c r="EF274" s="425">
        <v>0.295082041026141</v>
      </c>
      <c r="EG274" s="425">
        <v>6.9344279641143203</v>
      </c>
      <c r="EH274" s="431">
        <v>1.2459019509992599</v>
      </c>
      <c r="EI274" s="425">
        <v>96.151036631990806</v>
      </c>
      <c r="EJ274" s="424">
        <v>0.20982142857142799</v>
      </c>
      <c r="EK274" s="424">
        <v>0.269461077844311</v>
      </c>
      <c r="EL274" s="422">
        <v>0.54545454500000001</v>
      </c>
      <c r="EM274" s="422">
        <v>0.15151515099999999</v>
      </c>
      <c r="EN274" s="422">
        <v>0.303030303</v>
      </c>
      <c r="EO274" s="422">
        <v>7.100592E-2</v>
      </c>
      <c r="EP274" s="422">
        <v>0.34911242999999997</v>
      </c>
      <c r="EQ274" s="422">
        <v>0.10595358000000001</v>
      </c>
      <c r="ER274" s="425">
        <v>0.18540450425879301</v>
      </c>
      <c r="ES274" s="431">
        <v>2.0655742871829799</v>
      </c>
      <c r="ET274" s="431">
        <v>3.3118652323320901</v>
      </c>
      <c r="EU274" s="431">
        <v>3.2835132342581801</v>
      </c>
      <c r="EV274" s="431">
        <v>4.1210577188768198</v>
      </c>
      <c r="EW274" s="431">
        <v>4.0968264802491596</v>
      </c>
      <c r="EX274" s="426">
        <v>0.88502717018127397</v>
      </c>
    </row>
    <row r="275" spans="1:154" ht="13" customHeight="1">
      <c r="A275" s="413" t="s">
        <v>614</v>
      </c>
      <c r="B275" s="413">
        <v>11503</v>
      </c>
      <c r="C275" s="413">
        <v>680573</v>
      </c>
      <c r="D275" s="413">
        <v>24494</v>
      </c>
      <c r="E275" s="413" t="s">
        <v>567</v>
      </c>
      <c r="F275" s="413" t="s">
        <v>567</v>
      </c>
      <c r="G275" s="414"/>
      <c r="H275" s="411" t="s">
        <v>4352</v>
      </c>
      <c r="I275" s="411" t="s">
        <v>3035</v>
      </c>
      <c r="J275" s="413">
        <v>24</v>
      </c>
      <c r="K275" s="418">
        <v>1</v>
      </c>
      <c r="M275" s="419" t="s">
        <v>837</v>
      </c>
      <c r="N275" s="420">
        <v>25</v>
      </c>
      <c r="O275" s="418" t="s">
        <v>46</v>
      </c>
      <c r="P275" s="418" t="s">
        <v>2543</v>
      </c>
      <c r="R275" s="418" t="s">
        <v>4580</v>
      </c>
      <c r="Z275" s="421"/>
      <c r="BT275" s="427">
        <v>23</v>
      </c>
      <c r="BU275" s="421">
        <v>111.1</v>
      </c>
      <c r="BV275" s="428">
        <v>-1</v>
      </c>
      <c r="BW275" s="427"/>
      <c r="BX275" s="427"/>
      <c r="BY275" s="427"/>
      <c r="BZ275" s="427"/>
      <c r="CA275" s="421"/>
      <c r="CB275" s="428"/>
      <c r="CC275" s="427"/>
      <c r="CD275" s="421"/>
      <c r="CE275" s="429"/>
      <c r="CF275" s="428"/>
      <c r="CG275" s="427"/>
      <c r="CH275" s="421"/>
      <c r="CI275" s="429"/>
      <c r="CJ275" s="428"/>
      <c r="CK275" s="427"/>
      <c r="CL275" s="421"/>
      <c r="CM275" s="429"/>
      <c r="CN275" s="428"/>
      <c r="CO275" s="427"/>
      <c r="CP275" s="421"/>
      <c r="CQ275" s="429"/>
      <c r="CR275" s="428"/>
      <c r="DH275" s="433">
        <v>-1</v>
      </c>
      <c r="DI275" s="434"/>
      <c r="DJ275" s="421">
        <v>23</v>
      </c>
      <c r="DK275" s="421">
        <v>22</v>
      </c>
      <c r="DL275" s="421">
        <v>0</v>
      </c>
      <c r="DM275" s="421">
        <v>7</v>
      </c>
      <c r="DN275" s="421">
        <v>4</v>
      </c>
      <c r="DO275" s="421">
        <v>0</v>
      </c>
      <c r="DP275" s="421">
        <v>111.1</v>
      </c>
      <c r="DQ275" s="421">
        <v>107</v>
      </c>
      <c r="DR275" s="421">
        <v>4.0999999046325604</v>
      </c>
      <c r="DS275" s="421">
        <v>471</v>
      </c>
      <c r="DT275" s="421">
        <v>96</v>
      </c>
      <c r="DU275" s="421">
        <v>53</v>
      </c>
      <c r="DV275" s="421">
        <v>50</v>
      </c>
      <c r="DW275" s="421">
        <v>17</v>
      </c>
      <c r="DX275" s="421">
        <v>46</v>
      </c>
      <c r="DY275" s="421">
        <v>0</v>
      </c>
      <c r="DZ275" s="421">
        <v>3</v>
      </c>
      <c r="EA275" s="421">
        <v>4</v>
      </c>
      <c r="EB275" s="421">
        <v>1</v>
      </c>
      <c r="EC275" s="421">
        <v>107</v>
      </c>
      <c r="ED275" s="425">
        <v>8.6497012162423506</v>
      </c>
      <c r="EE275" s="425">
        <v>3.7185631396929701</v>
      </c>
      <c r="EF275" s="425">
        <v>1.37425159510392</v>
      </c>
      <c r="EG275" s="425">
        <v>7.76047959588099</v>
      </c>
      <c r="EH275" s="431">
        <v>1.2754491928415499</v>
      </c>
      <c r="EI275" s="425">
        <v>99.487124364578094</v>
      </c>
      <c r="EJ275" s="424">
        <v>0.22748815165876701</v>
      </c>
      <c r="EK275" s="424">
        <v>0.26510067114093899</v>
      </c>
      <c r="EL275" s="466">
        <v>0.324840764</v>
      </c>
      <c r="EM275" s="466">
        <v>0.175159235</v>
      </c>
      <c r="EN275" s="466">
        <v>0.5</v>
      </c>
      <c r="EO275" s="466">
        <v>0.11428571</v>
      </c>
      <c r="EP275" s="466">
        <v>0.41587301999999998</v>
      </c>
      <c r="EQ275" s="466">
        <v>0.10419989</v>
      </c>
      <c r="ER275" s="425">
        <v>9.0016163880078201E-2</v>
      </c>
      <c r="ES275" s="431">
        <v>4.0419164561880097</v>
      </c>
      <c r="ET275" s="431">
        <v>3.8257717347334999</v>
      </c>
      <c r="EU275" s="431">
        <v>4.5192058454183499</v>
      </c>
      <c r="EV275" s="431">
        <v>4.7083965516321902</v>
      </c>
      <c r="EW275" s="431">
        <v>4.4753956855976904</v>
      </c>
      <c r="EX275" s="426">
        <v>1.15618652105331</v>
      </c>
    </row>
    <row r="276" spans="1:154" ht="13" customHeight="1">
      <c r="A276" s="413" t="s">
        <v>614</v>
      </c>
      <c r="B276" s="413">
        <v>13234</v>
      </c>
      <c r="C276" s="413">
        <v>702056</v>
      </c>
      <c r="D276" s="413">
        <v>35456</v>
      </c>
      <c r="E276" s="413" t="s">
        <v>470</v>
      </c>
      <c r="F276" s="413" t="s">
        <v>470</v>
      </c>
      <c r="G276" s="414"/>
      <c r="H276" s="411" t="s">
        <v>4554</v>
      </c>
      <c r="I276" s="411" t="s">
        <v>418</v>
      </c>
      <c r="J276" s="413">
        <v>21</v>
      </c>
      <c r="K276" s="418">
        <v>1</v>
      </c>
      <c r="M276" s="419" t="s">
        <v>837</v>
      </c>
      <c r="N276" s="420">
        <v>20</v>
      </c>
      <c r="P276" s="418" t="s">
        <v>2543</v>
      </c>
      <c r="Z276" s="421"/>
      <c r="AS276" s="422"/>
      <c r="AT276" s="422"/>
      <c r="AU276" s="422"/>
      <c r="AV276" s="422"/>
      <c r="AW276" s="422"/>
      <c r="AX276" s="422"/>
      <c r="AY276" s="423"/>
      <c r="AZ276" s="422"/>
      <c r="BA276" s="422"/>
      <c r="BB276" s="422"/>
      <c r="BC276" s="422"/>
      <c r="BT276" s="427">
        <v>3</v>
      </c>
      <c r="BU276" s="421">
        <v>14</v>
      </c>
      <c r="BV276" s="428">
        <v>0</v>
      </c>
      <c r="BW276" s="427"/>
      <c r="BX276" s="427"/>
      <c r="BY276" s="427"/>
      <c r="BZ276" s="427"/>
      <c r="CA276" s="421"/>
      <c r="CB276" s="428"/>
      <c r="CC276" s="427"/>
      <c r="CD276" s="421"/>
      <c r="CE276" s="429"/>
      <c r="CF276" s="428"/>
      <c r="CG276" s="427"/>
      <c r="CH276" s="421"/>
      <c r="CI276" s="429"/>
      <c r="CJ276" s="428"/>
      <c r="CK276" s="427"/>
      <c r="CL276" s="421"/>
      <c r="CM276" s="429"/>
      <c r="CN276" s="428"/>
      <c r="CO276" s="427"/>
      <c r="CP276" s="421"/>
      <c r="CQ276" s="429"/>
      <c r="CR276" s="428"/>
      <c r="DH276" s="433">
        <v>0</v>
      </c>
      <c r="DI276" s="434"/>
      <c r="DJ276" s="421">
        <v>3</v>
      </c>
      <c r="DK276" s="421">
        <v>3</v>
      </c>
      <c r="DL276" s="421">
        <v>0</v>
      </c>
      <c r="DM276" s="421">
        <v>1</v>
      </c>
      <c r="DN276" s="421">
        <v>0</v>
      </c>
      <c r="DO276" s="421">
        <v>0</v>
      </c>
      <c r="DP276" s="421">
        <v>14</v>
      </c>
      <c r="DQ276" s="421">
        <v>14</v>
      </c>
      <c r="DS276" s="421">
        <v>62</v>
      </c>
      <c r="DT276" s="421">
        <v>13</v>
      </c>
      <c r="DU276" s="421">
        <v>5</v>
      </c>
      <c r="DV276" s="421">
        <v>5</v>
      </c>
      <c r="DW276" s="421">
        <v>0</v>
      </c>
      <c r="DX276" s="421">
        <v>7</v>
      </c>
      <c r="DY276" s="421">
        <v>0</v>
      </c>
      <c r="DZ276" s="421">
        <v>0</v>
      </c>
      <c r="EA276" s="421">
        <v>0</v>
      </c>
      <c r="EB276" s="421">
        <v>0</v>
      </c>
      <c r="EC276" s="421">
        <v>16</v>
      </c>
      <c r="ED276" s="425">
        <v>10.285714285714199</v>
      </c>
      <c r="EE276" s="425">
        <v>4.5</v>
      </c>
      <c r="EF276" s="425">
        <v>0</v>
      </c>
      <c r="EG276" s="425">
        <v>8.3571428571428505</v>
      </c>
      <c r="EH276" s="431">
        <v>1.4285714285714199</v>
      </c>
      <c r="EI276" s="425">
        <v>111.430909342089</v>
      </c>
      <c r="EJ276" s="424">
        <v>0.236363636363636</v>
      </c>
      <c r="EK276" s="424">
        <v>0.33333333333333298</v>
      </c>
      <c r="EL276" s="422">
        <v>0.53846153799999996</v>
      </c>
      <c r="EM276" s="422">
        <v>0.256410256</v>
      </c>
      <c r="EN276" s="422">
        <v>0.20512820500000001</v>
      </c>
      <c r="EO276" s="422">
        <v>7.6923080000000005E-2</v>
      </c>
      <c r="EP276" s="422">
        <v>0.61538462000000005</v>
      </c>
      <c r="EQ276" s="422">
        <v>0.15481172000000001</v>
      </c>
      <c r="ER276" s="425">
        <v>-6.4731448340412404E-2</v>
      </c>
      <c r="ES276" s="431">
        <v>3.21428571428571</v>
      </c>
      <c r="ET276" s="431">
        <v>4.1446480716001304</v>
      </c>
      <c r="EU276" s="431">
        <v>2.35025792803083</v>
      </c>
      <c r="EV276" s="431">
        <v>3.23128879410879</v>
      </c>
      <c r="EW276" s="431">
        <v>3.87384432278682</v>
      </c>
      <c r="EX276" s="426">
        <v>0.44703215360641402</v>
      </c>
    </row>
    <row r="277" spans="1:154" ht="13" customHeight="1">
      <c r="A277" s="413" t="s">
        <v>614</v>
      </c>
      <c r="B277" s="413">
        <v>13173</v>
      </c>
      <c r="C277" s="413">
        <v>686948</v>
      </c>
      <c r="D277" s="413">
        <v>31539</v>
      </c>
      <c r="E277" s="413" t="s">
        <v>555</v>
      </c>
      <c r="F277" s="413" t="s">
        <v>555</v>
      </c>
      <c r="G277" s="414"/>
      <c r="H277" s="411" t="s">
        <v>4035</v>
      </c>
      <c r="I277" s="411" t="s">
        <v>416</v>
      </c>
      <c r="J277" s="413">
        <v>24</v>
      </c>
      <c r="K277" s="418">
        <v>2</v>
      </c>
      <c r="L277" s="418" t="s">
        <v>46</v>
      </c>
      <c r="T277" s="418" t="s">
        <v>2543</v>
      </c>
      <c r="U277" s="418" t="s">
        <v>2543</v>
      </c>
      <c r="V277" s="418" t="s">
        <v>4586</v>
      </c>
      <c r="Z277" s="421">
        <v>124</v>
      </c>
      <c r="AA277" s="421">
        <v>446</v>
      </c>
      <c r="AB277" s="421">
        <v>405</v>
      </c>
      <c r="AC277" s="421">
        <v>111</v>
      </c>
      <c r="AD277" s="421">
        <v>72</v>
      </c>
      <c r="AE277" s="421">
        <v>18</v>
      </c>
      <c r="AF277" s="421">
        <v>2</v>
      </c>
      <c r="AG277" s="421">
        <v>19</v>
      </c>
      <c r="AH277" s="421">
        <v>56</v>
      </c>
      <c r="AI277" s="421">
        <v>80</v>
      </c>
      <c r="AJ277" s="421">
        <v>0</v>
      </c>
      <c r="AK277" s="421">
        <v>0</v>
      </c>
      <c r="AL277" s="421">
        <v>38</v>
      </c>
      <c r="AM277" s="421">
        <v>0</v>
      </c>
      <c r="AN277" s="421">
        <v>68</v>
      </c>
      <c r="AO277" s="421">
        <v>3</v>
      </c>
      <c r="AP277" s="421">
        <v>0</v>
      </c>
      <c r="AQ277" s="421">
        <v>0</v>
      </c>
      <c r="AR277" s="421">
        <v>9</v>
      </c>
      <c r="AS277" s="466">
        <v>8.5201792999999998E-2</v>
      </c>
      <c r="AT277" s="466">
        <v>0.15246636699999999</v>
      </c>
      <c r="AU277" s="466">
        <v>0.38278931999999999</v>
      </c>
      <c r="AV277" s="466">
        <v>0.2462908</v>
      </c>
      <c r="AW277" s="466">
        <v>0.10979228000000001</v>
      </c>
      <c r="AX277" s="466">
        <v>0.49554895999999998</v>
      </c>
      <c r="AY277" s="425">
        <v>112.5</v>
      </c>
      <c r="AZ277" s="466">
        <v>8.2857139999999996E-2</v>
      </c>
      <c r="BA277" s="466">
        <v>0.483679525</v>
      </c>
      <c r="BB277" s="466">
        <v>0.88450191</v>
      </c>
      <c r="BC277" s="466">
        <v>0.31157269999999998</v>
      </c>
      <c r="BD277" s="424">
        <v>0.28930817599999997</v>
      </c>
      <c r="BE277" s="424">
        <v>0.274074074</v>
      </c>
      <c r="BF277" s="424">
        <v>0.34080717399999999</v>
      </c>
      <c r="BG277" s="424">
        <v>0.46913580199999999</v>
      </c>
      <c r="BH277" s="424">
        <v>0.80994297599999998</v>
      </c>
      <c r="BI277" s="424">
        <v>0.19506172799999999</v>
      </c>
      <c r="BJ277" s="424">
        <v>0.35065313478756299</v>
      </c>
      <c r="BK277" s="425">
        <v>125.641480208159</v>
      </c>
      <c r="BL277" s="425">
        <v>13.610764482519301</v>
      </c>
      <c r="BM277" s="425">
        <v>66.309394293925493</v>
      </c>
      <c r="BN277" s="425">
        <v>125.30721725780199</v>
      </c>
      <c r="BO277" s="425">
        <v>-0.402865332389643</v>
      </c>
      <c r="BP277" s="425">
        <v>-1.4860803363844699</v>
      </c>
      <c r="BQ277" s="425">
        <v>30.639444351191401</v>
      </c>
      <c r="BR277" s="425">
        <v>11.8923295647788</v>
      </c>
      <c r="BS277" s="426">
        <v>3.1347986038495601</v>
      </c>
      <c r="BT277" s="427"/>
      <c r="BU277" s="421"/>
      <c r="BV277" s="428"/>
      <c r="BW277" s="427">
        <v>97</v>
      </c>
      <c r="BX277" s="427">
        <v>759.2</v>
      </c>
      <c r="BY277" s="427">
        <v>-2</v>
      </c>
      <c r="BZ277" s="427">
        <v>-1</v>
      </c>
      <c r="CA277" s="421">
        <v>2</v>
      </c>
      <c r="CB277" s="428">
        <v>-1</v>
      </c>
      <c r="CC277" s="427"/>
      <c r="CD277" s="421"/>
      <c r="CE277" s="429"/>
      <c r="CF277" s="428"/>
      <c r="CG277" s="427"/>
      <c r="CH277" s="421"/>
      <c r="CI277" s="429"/>
      <c r="CJ277" s="428"/>
      <c r="CK277" s="427"/>
      <c r="CL277" s="421"/>
      <c r="CM277" s="429"/>
      <c r="CN277" s="428"/>
      <c r="CO277" s="427"/>
      <c r="CP277" s="421"/>
      <c r="CQ277" s="429"/>
      <c r="CR277" s="428"/>
      <c r="DH277" s="433">
        <v>-2</v>
      </c>
      <c r="DI277" s="434">
        <v>3.9107995629310599</v>
      </c>
    </row>
    <row r="278" spans="1:154" ht="13" customHeight="1">
      <c r="A278" s="413" t="s">
        <v>614</v>
      </c>
      <c r="B278" s="413">
        <v>10068</v>
      </c>
      <c r="C278" s="413">
        <v>571912</v>
      </c>
      <c r="D278" s="413">
        <v>13355</v>
      </c>
      <c r="E278" s="413" t="s">
        <v>2168</v>
      </c>
      <c r="F278" s="413" t="s">
        <v>2168</v>
      </c>
      <c r="G278" s="414"/>
      <c r="H278" s="411" t="s">
        <v>2237</v>
      </c>
      <c r="I278" s="411" t="s">
        <v>106</v>
      </c>
      <c r="J278" s="418">
        <v>34</v>
      </c>
      <c r="K278" s="418">
        <v>2</v>
      </c>
      <c r="L278" s="418" t="s">
        <v>837</v>
      </c>
      <c r="T278" s="418" t="s">
        <v>4581</v>
      </c>
      <c r="U278" s="418" t="s">
        <v>2543</v>
      </c>
      <c r="V278" s="418" t="s">
        <v>4586</v>
      </c>
      <c r="X278" s="418">
        <v>15</v>
      </c>
      <c r="Y278" s="419">
        <v>30</v>
      </c>
      <c r="Z278" s="421">
        <v>25</v>
      </c>
      <c r="AA278" s="421">
        <v>54</v>
      </c>
      <c r="AB278" s="421">
        <v>45</v>
      </c>
      <c r="AC278" s="421">
        <v>11</v>
      </c>
      <c r="AD278" s="421">
        <v>8</v>
      </c>
      <c r="AE278" s="421">
        <v>2</v>
      </c>
      <c r="AF278" s="421">
        <v>0</v>
      </c>
      <c r="AG278" s="421">
        <v>1</v>
      </c>
      <c r="AH278" s="421">
        <v>6</v>
      </c>
      <c r="AI278" s="421">
        <v>6</v>
      </c>
      <c r="AJ278" s="421">
        <v>1</v>
      </c>
      <c r="AK278" s="421">
        <v>0</v>
      </c>
      <c r="AL278" s="421">
        <v>7</v>
      </c>
      <c r="AM278" s="421">
        <v>0</v>
      </c>
      <c r="AN278" s="421">
        <v>16</v>
      </c>
      <c r="AO278" s="421">
        <v>0</v>
      </c>
      <c r="AP278" s="421">
        <v>0</v>
      </c>
      <c r="AQ278" s="421">
        <v>2</v>
      </c>
      <c r="AR278" s="421">
        <v>1</v>
      </c>
      <c r="AS278" s="422">
        <v>0.129629629</v>
      </c>
      <c r="AT278" s="422">
        <v>0.29629629600000001</v>
      </c>
      <c r="AU278" s="422">
        <v>0.41935484000000001</v>
      </c>
      <c r="AV278" s="422">
        <v>0.19354838999999999</v>
      </c>
      <c r="AW278" s="422">
        <v>6.4516130000000005E-2</v>
      </c>
      <c r="AX278" s="422">
        <v>0.45161289999999998</v>
      </c>
      <c r="AY278" s="423">
        <v>106.1</v>
      </c>
      <c r="AZ278" s="422">
        <v>0.10747664</v>
      </c>
      <c r="BA278" s="422">
        <v>0.413793103</v>
      </c>
      <c r="BB278" s="422">
        <v>0.72010956599999998</v>
      </c>
      <c r="BC278" s="422">
        <v>0.27586206800000002</v>
      </c>
      <c r="BD278" s="424">
        <v>0.35714285699999998</v>
      </c>
      <c r="BE278" s="424">
        <v>0.24444444400000001</v>
      </c>
      <c r="BF278" s="424">
        <v>0.34615384599999999</v>
      </c>
      <c r="BG278" s="424">
        <v>0.35555555500000002</v>
      </c>
      <c r="BH278" s="424">
        <v>0.70170940100000001</v>
      </c>
      <c r="BI278" s="424">
        <v>0.111111111</v>
      </c>
      <c r="BJ278" s="424">
        <v>0.31617352595696002</v>
      </c>
      <c r="BK278" s="425">
        <v>68.633771820551004</v>
      </c>
      <c r="BL278" s="425">
        <v>0.13624004234471401</v>
      </c>
      <c r="BM278" s="425">
        <v>6.5167916338602501</v>
      </c>
      <c r="BN278" s="425">
        <v>99.326641221328998</v>
      </c>
      <c r="BO278" s="425">
        <v>-9.67398183507263E-2</v>
      </c>
      <c r="BP278" s="425">
        <v>-0.108936351723968</v>
      </c>
      <c r="BQ278" s="425">
        <v>3.0668944321284499</v>
      </c>
      <c r="BR278" s="425">
        <v>-0.15178968518129399</v>
      </c>
      <c r="BS278" s="426">
        <v>0.313781681997651</v>
      </c>
      <c r="BT278" s="427"/>
      <c r="BU278" s="421"/>
      <c r="BV278" s="428"/>
      <c r="BW278" s="427">
        <v>23</v>
      </c>
      <c r="BX278" s="427">
        <v>143</v>
      </c>
      <c r="BY278" s="427">
        <v>0</v>
      </c>
      <c r="BZ278" s="427">
        <v>-1</v>
      </c>
      <c r="CA278" s="421">
        <v>0</v>
      </c>
      <c r="CB278" s="428">
        <v>2</v>
      </c>
      <c r="CC278" s="427"/>
      <c r="CD278" s="421"/>
      <c r="CE278" s="429"/>
      <c r="CF278" s="428"/>
      <c r="CG278" s="427"/>
      <c r="CH278" s="421"/>
      <c r="CI278" s="429"/>
      <c r="CJ278" s="428"/>
      <c r="CK278" s="427"/>
      <c r="CL278" s="421"/>
      <c r="CM278" s="429"/>
      <c r="CN278" s="428"/>
      <c r="CO278" s="427"/>
      <c r="CP278" s="421"/>
      <c r="CQ278" s="429"/>
      <c r="CR278" s="428"/>
      <c r="DH278" s="433">
        <v>0</v>
      </c>
      <c r="DI278" s="434">
        <v>1.3602049350738501</v>
      </c>
      <c r="EL278" s="422"/>
      <c r="EM278" s="422"/>
      <c r="EN278" s="422"/>
      <c r="EO278" s="422"/>
      <c r="EP278" s="422"/>
      <c r="EQ278" s="422"/>
    </row>
    <row r="279" spans="1:154" ht="13" customHeight="1">
      <c r="A279" s="413" t="s">
        <v>614</v>
      </c>
      <c r="B279" s="413">
        <v>12011</v>
      </c>
      <c r="C279" s="413">
        <v>681351</v>
      </c>
      <c r="D279" s="413">
        <v>24729</v>
      </c>
      <c r="E279" s="413" t="s">
        <v>18</v>
      </c>
      <c r="F279" s="413" t="s">
        <v>18</v>
      </c>
      <c r="G279" s="414"/>
      <c r="H279" s="411" t="s">
        <v>3040</v>
      </c>
      <c r="I279" s="411" t="s">
        <v>145</v>
      </c>
      <c r="J279" s="413">
        <v>25</v>
      </c>
      <c r="K279" s="418">
        <v>2</v>
      </c>
      <c r="L279" s="418" t="s">
        <v>837</v>
      </c>
      <c r="T279" s="418" t="s">
        <v>4584</v>
      </c>
      <c r="U279" s="418" t="s">
        <v>2543</v>
      </c>
      <c r="V279" s="418" t="s">
        <v>4586</v>
      </c>
      <c r="Z279" s="421">
        <v>119</v>
      </c>
      <c r="AA279" s="421">
        <v>451</v>
      </c>
      <c r="AB279" s="421">
        <v>423</v>
      </c>
      <c r="AC279" s="421">
        <v>90</v>
      </c>
      <c r="AD279" s="421">
        <v>62</v>
      </c>
      <c r="AE279" s="421">
        <v>8</v>
      </c>
      <c r="AF279" s="421">
        <v>1</v>
      </c>
      <c r="AG279" s="421">
        <v>19</v>
      </c>
      <c r="AH279" s="421">
        <v>35</v>
      </c>
      <c r="AI279" s="421">
        <v>43</v>
      </c>
      <c r="AJ279" s="421">
        <v>2</v>
      </c>
      <c r="AK279" s="421">
        <v>1</v>
      </c>
      <c r="AL279" s="421">
        <v>24</v>
      </c>
      <c r="AM279" s="421">
        <v>0</v>
      </c>
      <c r="AN279" s="421">
        <v>139</v>
      </c>
      <c r="AO279" s="421">
        <v>2</v>
      </c>
      <c r="AP279" s="421">
        <v>1</v>
      </c>
      <c r="AQ279" s="421">
        <v>1</v>
      </c>
      <c r="AR279" s="421">
        <v>12</v>
      </c>
      <c r="AS279" s="422">
        <v>5.3215077E-2</v>
      </c>
      <c r="AT279" s="422">
        <v>0.30820399100000001</v>
      </c>
      <c r="AU279" s="422">
        <v>0.46503496999999999</v>
      </c>
      <c r="AV279" s="422">
        <v>0.23076922999999999</v>
      </c>
      <c r="AW279" s="422">
        <v>0.13286713</v>
      </c>
      <c r="AX279" s="422">
        <v>0.46853147000000001</v>
      </c>
      <c r="AY279" s="423">
        <v>112.4</v>
      </c>
      <c r="AZ279" s="422">
        <v>0.15699658999999999</v>
      </c>
      <c r="BA279" s="422">
        <v>0.38947368399999999</v>
      </c>
      <c r="BB279" s="422">
        <v>0.62195077799999998</v>
      </c>
      <c r="BC279" s="422">
        <v>0.40701754299999998</v>
      </c>
      <c r="BD279" s="424">
        <v>0.266917293</v>
      </c>
      <c r="BE279" s="424">
        <v>0.21276595700000001</v>
      </c>
      <c r="BF279" s="424">
        <v>0.25777777699999999</v>
      </c>
      <c r="BG279" s="424">
        <v>0.371158392</v>
      </c>
      <c r="BH279" s="424">
        <v>0.62893616900000004</v>
      </c>
      <c r="BI279" s="424">
        <v>0.158392435</v>
      </c>
      <c r="BJ279" s="424">
        <v>0.27346731291876802</v>
      </c>
      <c r="BK279" s="425">
        <v>97.839632274862694</v>
      </c>
      <c r="BL279" s="425">
        <v>-14.499996918390901</v>
      </c>
      <c r="BM279" s="425">
        <v>38.789424707044397</v>
      </c>
      <c r="BN279" s="425">
        <v>71.744417291362893</v>
      </c>
      <c r="BO279" s="425">
        <v>-0.41319151534634302</v>
      </c>
      <c r="BP279" s="425">
        <v>-2.5121084526181199</v>
      </c>
      <c r="BQ279" s="425">
        <v>-7.7916969225252801</v>
      </c>
      <c r="BR279" s="425">
        <v>-17.530559177647699</v>
      </c>
      <c r="BS279" s="426">
        <v>-0.79718810675499197</v>
      </c>
      <c r="BT279" s="427"/>
      <c r="BU279" s="421"/>
      <c r="BV279" s="428"/>
      <c r="BW279" s="427">
        <v>99</v>
      </c>
      <c r="BX279" s="427">
        <v>869</v>
      </c>
      <c r="BY279" s="427">
        <v>-10</v>
      </c>
      <c r="BZ279" s="427">
        <v>-1</v>
      </c>
      <c r="CA279" s="421">
        <v>-1</v>
      </c>
      <c r="CB279" s="428">
        <v>-8</v>
      </c>
      <c r="CC279" s="427"/>
      <c r="CD279" s="421"/>
      <c r="CE279" s="429"/>
      <c r="CF279" s="428"/>
      <c r="CG279" s="427"/>
      <c r="CH279" s="421"/>
      <c r="CI279" s="429"/>
      <c r="CJ279" s="428"/>
      <c r="CK279" s="427"/>
      <c r="CL279" s="421"/>
      <c r="CM279" s="429"/>
      <c r="CN279" s="428"/>
      <c r="CO279" s="427"/>
      <c r="CP279" s="421"/>
      <c r="CQ279" s="429"/>
      <c r="CR279" s="428"/>
      <c r="DH279" s="433">
        <v>-10</v>
      </c>
      <c r="DI279" s="434">
        <v>-5.7828805446624703</v>
      </c>
      <c r="EL279" s="422"/>
      <c r="EM279" s="422"/>
      <c r="EN279" s="422"/>
      <c r="EO279" s="422"/>
      <c r="EP279" s="422"/>
      <c r="EQ279" s="422"/>
    </row>
    <row r="280" spans="1:154" ht="13" customHeight="1">
      <c r="A280" s="413" t="s">
        <v>614</v>
      </c>
      <c r="B280" s="413">
        <v>12721</v>
      </c>
      <c r="C280" s="413">
        <v>682653</v>
      </c>
      <c r="D280" s="413">
        <v>26536</v>
      </c>
      <c r="E280" s="413" t="s">
        <v>246</v>
      </c>
      <c r="F280" s="413" t="s">
        <v>246</v>
      </c>
      <c r="G280" s="414"/>
      <c r="H280" s="411" t="s">
        <v>4508</v>
      </c>
      <c r="I280" s="411" t="s">
        <v>4509</v>
      </c>
      <c r="J280" s="413">
        <v>23</v>
      </c>
      <c r="K280" s="418">
        <v>3</v>
      </c>
      <c r="L280" s="418" t="s">
        <v>837</v>
      </c>
      <c r="T280" s="418" t="s">
        <v>2543</v>
      </c>
      <c r="U280" s="418" t="s">
        <v>4577</v>
      </c>
      <c r="V280" s="418" t="s">
        <v>4585</v>
      </c>
      <c r="X280" s="418">
        <v>29</v>
      </c>
      <c r="Z280" s="421">
        <v>40</v>
      </c>
      <c r="AA280" s="421">
        <v>146</v>
      </c>
      <c r="AB280" s="421">
        <v>139</v>
      </c>
      <c r="AC280" s="421">
        <v>35</v>
      </c>
      <c r="AD280" s="421">
        <v>22</v>
      </c>
      <c r="AE280" s="421">
        <v>8</v>
      </c>
      <c r="AF280" s="421">
        <v>1</v>
      </c>
      <c r="AG280" s="421">
        <v>4</v>
      </c>
      <c r="AH280" s="421">
        <v>15</v>
      </c>
      <c r="AI280" s="421">
        <v>14</v>
      </c>
      <c r="AJ280" s="421">
        <v>1</v>
      </c>
      <c r="AK280" s="421">
        <v>1</v>
      </c>
      <c r="AL280" s="421">
        <v>7</v>
      </c>
      <c r="AM280" s="421">
        <v>0</v>
      </c>
      <c r="AN280" s="421">
        <v>25</v>
      </c>
      <c r="AO280" s="421">
        <v>0</v>
      </c>
      <c r="AP280" s="421">
        <v>0</v>
      </c>
      <c r="AQ280" s="421">
        <v>0</v>
      </c>
      <c r="AR280" s="421">
        <v>2</v>
      </c>
      <c r="AS280" s="422">
        <v>4.7945204999999998E-2</v>
      </c>
      <c r="AT280" s="422">
        <v>0.17123287600000001</v>
      </c>
      <c r="AU280" s="422">
        <v>0.44736841999999999</v>
      </c>
      <c r="AV280" s="422">
        <v>0.20175439000000001</v>
      </c>
      <c r="AW280" s="422">
        <v>2.6315789999999999E-2</v>
      </c>
      <c r="AX280" s="422">
        <v>0.3245614</v>
      </c>
      <c r="AY280" s="423">
        <v>108.1</v>
      </c>
      <c r="AZ280" s="422">
        <v>0.1091954</v>
      </c>
      <c r="BA280" s="422">
        <v>0.42105263100000001</v>
      </c>
      <c r="BB280" s="422">
        <v>0.73290986199999997</v>
      </c>
      <c r="BC280" s="422">
        <v>0.38596491199999999</v>
      </c>
      <c r="BD280" s="424">
        <v>0.281818181</v>
      </c>
      <c r="BE280" s="424">
        <v>0.25179856099999998</v>
      </c>
      <c r="BF280" s="424">
        <v>0.287671232</v>
      </c>
      <c r="BG280" s="424">
        <v>0.41007194200000002</v>
      </c>
      <c r="BH280" s="424">
        <v>0.69774317399999997</v>
      </c>
      <c r="BI280" s="424">
        <v>0.15827338099999999</v>
      </c>
      <c r="BJ280" s="424">
        <v>0.30138941741969399</v>
      </c>
      <c r="BK280" s="425">
        <v>101.945686989864</v>
      </c>
      <c r="BL280" s="425">
        <v>-1.38414531339044</v>
      </c>
      <c r="BM280" s="425">
        <v>15.8669756562626</v>
      </c>
      <c r="BN280" s="425">
        <v>78.380932163176297</v>
      </c>
      <c r="BO280" s="425">
        <v>-1.81065277400221E-2</v>
      </c>
      <c r="BP280" s="425">
        <v>-1.01883912738412</v>
      </c>
      <c r="BQ280" s="425">
        <v>-3.73659778198311</v>
      </c>
      <c r="BR280" s="425">
        <v>-4.7600747947403299</v>
      </c>
      <c r="BS280" s="426">
        <v>-0.382300715895737</v>
      </c>
      <c r="BT280" s="427"/>
      <c r="BU280" s="421"/>
      <c r="BV280" s="428"/>
      <c r="BW280" s="427"/>
      <c r="BX280" s="427"/>
      <c r="BY280" s="427"/>
      <c r="BZ280" s="427"/>
      <c r="CA280" s="421"/>
      <c r="CB280" s="428"/>
      <c r="CC280" s="427">
        <v>37</v>
      </c>
      <c r="CD280" s="421">
        <v>294.2</v>
      </c>
      <c r="CE280" s="429">
        <v>1</v>
      </c>
      <c r="CF280" s="428">
        <v>-2</v>
      </c>
      <c r="CG280" s="427"/>
      <c r="CH280" s="421"/>
      <c r="CI280" s="429"/>
      <c r="CJ280" s="428"/>
      <c r="CK280" s="427">
        <v>2</v>
      </c>
      <c r="CL280" s="421">
        <v>4</v>
      </c>
      <c r="CM280" s="429">
        <v>0</v>
      </c>
      <c r="CN280" s="428">
        <v>1</v>
      </c>
      <c r="CO280" s="427"/>
      <c r="CP280" s="421"/>
      <c r="CQ280" s="429"/>
      <c r="CR280" s="428"/>
      <c r="DH280" s="433">
        <v>1</v>
      </c>
      <c r="DI280" s="434">
        <v>-3.8332539796829201</v>
      </c>
      <c r="EL280" s="422"/>
      <c r="EM280" s="422"/>
      <c r="EN280" s="422"/>
      <c r="EO280" s="422"/>
      <c r="EP280" s="422"/>
      <c r="EQ280" s="422"/>
    </row>
    <row r="281" spans="1:154" ht="13" customHeight="1">
      <c r="A281" s="413" t="s">
        <v>614</v>
      </c>
      <c r="B281" s="413">
        <v>11231</v>
      </c>
      <c r="C281" s="413">
        <v>664034</v>
      </c>
      <c r="D281" s="413">
        <v>17982</v>
      </c>
      <c r="E281" s="413" t="s">
        <v>3323</v>
      </c>
      <c r="F281" s="413" t="s">
        <v>3323</v>
      </c>
      <c r="G281" s="414"/>
      <c r="H281" s="415" t="s">
        <v>1250</v>
      </c>
      <c r="I281" s="416" t="s">
        <v>448</v>
      </c>
      <c r="J281" s="417">
        <v>30</v>
      </c>
      <c r="K281" s="418">
        <v>3</v>
      </c>
      <c r="L281" s="418" t="s">
        <v>837</v>
      </c>
      <c r="T281" s="418" t="s">
        <v>4577</v>
      </c>
      <c r="U281" s="418" t="s">
        <v>4582</v>
      </c>
      <c r="V281" s="418" t="s">
        <v>4585</v>
      </c>
      <c r="Z281" s="421">
        <v>138</v>
      </c>
      <c r="AA281" s="421">
        <v>490</v>
      </c>
      <c r="AB281" s="421">
        <v>444</v>
      </c>
      <c r="AC281" s="421">
        <v>114</v>
      </c>
      <c r="AD281" s="421">
        <v>82</v>
      </c>
      <c r="AE281" s="421">
        <v>25</v>
      </c>
      <c r="AF281" s="421">
        <v>0</v>
      </c>
      <c r="AG281" s="421">
        <v>7</v>
      </c>
      <c r="AH281" s="421">
        <v>50</v>
      </c>
      <c r="AI281" s="421">
        <v>52</v>
      </c>
      <c r="AJ281" s="421">
        <v>1</v>
      </c>
      <c r="AK281" s="421">
        <v>0</v>
      </c>
      <c r="AL281" s="421">
        <v>22</v>
      </c>
      <c r="AM281" s="421">
        <v>1</v>
      </c>
      <c r="AN281" s="421">
        <v>83</v>
      </c>
      <c r="AO281" s="421">
        <v>21</v>
      </c>
      <c r="AP281" s="421">
        <v>3</v>
      </c>
      <c r="AQ281" s="421">
        <v>0</v>
      </c>
      <c r="AR281" s="421">
        <v>11</v>
      </c>
      <c r="AS281" s="422">
        <v>4.4897959000000001E-2</v>
      </c>
      <c r="AT281" s="422">
        <v>0.169387755</v>
      </c>
      <c r="AU281" s="422">
        <v>0.33516484000000002</v>
      </c>
      <c r="AV281" s="422">
        <v>0.28846154000000002</v>
      </c>
      <c r="AW281" s="422">
        <v>7.6923080000000005E-2</v>
      </c>
      <c r="AX281" s="422">
        <v>0.44230768999999998</v>
      </c>
      <c r="AY281" s="423">
        <v>110.5</v>
      </c>
      <c r="AZ281" s="422">
        <v>0.10138741</v>
      </c>
      <c r="BA281" s="422">
        <v>0.46153846100000001</v>
      </c>
      <c r="BB281" s="422">
        <v>0.82168951199999996</v>
      </c>
      <c r="BC281" s="422">
        <v>0.30494505399999999</v>
      </c>
      <c r="BD281" s="424">
        <v>0.29971988700000002</v>
      </c>
      <c r="BE281" s="424">
        <v>0.25675675599999997</v>
      </c>
      <c r="BF281" s="424">
        <v>0.32040816300000002</v>
      </c>
      <c r="BG281" s="424">
        <v>0.36036035999999999</v>
      </c>
      <c r="BH281" s="424">
        <v>0.68076852300000001</v>
      </c>
      <c r="BI281" s="424">
        <v>0.103603604</v>
      </c>
      <c r="BJ281" s="424">
        <v>0.30185468686870198</v>
      </c>
      <c r="BK281" s="425">
        <v>63.996355028244899</v>
      </c>
      <c r="BL281" s="425">
        <v>-4.4619281863701499</v>
      </c>
      <c r="BM281" s="425">
        <v>53.435669588492999</v>
      </c>
      <c r="BN281" s="425">
        <v>92.004566941019704</v>
      </c>
      <c r="BO281" s="425">
        <v>1.2018733268431401</v>
      </c>
      <c r="BP281" s="425">
        <v>-2.8535052277147699</v>
      </c>
      <c r="BQ281" s="425">
        <v>8.7351532463076502</v>
      </c>
      <c r="BR281" s="425">
        <v>-7.4707446558308801</v>
      </c>
      <c r="BS281" s="426">
        <v>0.89371549585142696</v>
      </c>
      <c r="BT281" s="427"/>
      <c r="BU281" s="421"/>
      <c r="BV281" s="428"/>
      <c r="BW281" s="427"/>
      <c r="BX281" s="427"/>
      <c r="BY281" s="427"/>
      <c r="BZ281" s="427"/>
      <c r="CA281" s="421"/>
      <c r="CB281" s="428"/>
      <c r="CC281" s="427">
        <v>124</v>
      </c>
      <c r="CD281" s="421">
        <v>976.2</v>
      </c>
      <c r="CE281" s="429">
        <v>9</v>
      </c>
      <c r="CF281" s="428">
        <v>10</v>
      </c>
      <c r="CG281" s="427">
        <v>1</v>
      </c>
      <c r="CH281" s="421">
        <v>1</v>
      </c>
      <c r="CI281" s="429">
        <v>0</v>
      </c>
      <c r="CJ281" s="428">
        <v>0</v>
      </c>
      <c r="CK281" s="427"/>
      <c r="CL281" s="421"/>
      <c r="CM281" s="429"/>
      <c r="CN281" s="428"/>
      <c r="CO281" s="427"/>
      <c r="CP281" s="421"/>
      <c r="CQ281" s="429"/>
      <c r="CR281" s="428"/>
      <c r="DH281" s="433">
        <v>9</v>
      </c>
      <c r="DI281" s="434">
        <v>-0.65807986259460405</v>
      </c>
      <c r="EL281" s="422"/>
      <c r="EM281" s="422"/>
      <c r="EN281" s="422"/>
      <c r="EO281" s="422"/>
      <c r="EP281" s="422"/>
      <c r="EQ281" s="422"/>
    </row>
    <row r="282" spans="1:154" ht="13" customHeight="1">
      <c r="A282" s="413" t="s">
        <v>614</v>
      </c>
      <c r="B282" s="413">
        <v>13099</v>
      </c>
      <c r="C282" s="413">
        <v>676572</v>
      </c>
      <c r="D282" s="413">
        <v>23395</v>
      </c>
      <c r="E282" s="413" t="s">
        <v>686</v>
      </c>
      <c r="F282" s="413" t="s">
        <v>686</v>
      </c>
      <c r="G282" s="414"/>
      <c r="H282" s="411" t="s">
        <v>4000</v>
      </c>
      <c r="I282" s="411" t="s">
        <v>572</v>
      </c>
      <c r="J282" s="413">
        <v>27</v>
      </c>
      <c r="K282" s="418">
        <v>3</v>
      </c>
      <c r="L282" s="418" t="s">
        <v>837</v>
      </c>
      <c r="T282" s="418" t="s">
        <v>4577</v>
      </c>
      <c r="U282" s="418" t="s">
        <v>4582</v>
      </c>
      <c r="V282" s="418" t="s">
        <v>4586</v>
      </c>
      <c r="Z282" s="421">
        <v>140</v>
      </c>
      <c r="AA282" s="421">
        <v>514</v>
      </c>
      <c r="AB282" s="421">
        <v>476</v>
      </c>
      <c r="AC282" s="421">
        <v>119</v>
      </c>
      <c r="AD282" s="421">
        <v>79</v>
      </c>
      <c r="AE282" s="421">
        <v>28</v>
      </c>
      <c r="AF282" s="421">
        <v>3</v>
      </c>
      <c r="AG282" s="421">
        <v>9</v>
      </c>
      <c r="AH282" s="421">
        <v>56</v>
      </c>
      <c r="AI282" s="421">
        <v>53</v>
      </c>
      <c r="AJ282" s="421">
        <v>4</v>
      </c>
      <c r="AK282" s="421">
        <v>1</v>
      </c>
      <c r="AL282" s="421">
        <v>32</v>
      </c>
      <c r="AM282" s="421">
        <v>0</v>
      </c>
      <c r="AN282" s="421">
        <v>100</v>
      </c>
      <c r="AO282" s="421">
        <v>1</v>
      </c>
      <c r="AP282" s="421">
        <v>5</v>
      </c>
      <c r="AQ282" s="421">
        <v>0</v>
      </c>
      <c r="AR282" s="421">
        <v>11</v>
      </c>
      <c r="AS282" s="422">
        <v>6.2256809000000003E-2</v>
      </c>
      <c r="AT282" s="422">
        <v>0.194552529</v>
      </c>
      <c r="AU282" s="422">
        <v>0.40682415</v>
      </c>
      <c r="AV282" s="422">
        <v>0.23097113</v>
      </c>
      <c r="AW282" s="422">
        <v>6.8241469999999999E-2</v>
      </c>
      <c r="AX282" s="422">
        <v>0.46456692999999999</v>
      </c>
      <c r="AY282" s="423">
        <v>114.5</v>
      </c>
      <c r="AZ282" s="422">
        <v>9.9744250000000007E-2</v>
      </c>
      <c r="BA282" s="422">
        <v>0.43832020900000002</v>
      </c>
      <c r="BB282" s="422">
        <v>0.77689616800000005</v>
      </c>
      <c r="BC282" s="422">
        <v>0.35695537999999999</v>
      </c>
      <c r="BD282" s="424">
        <v>0.29569892399999997</v>
      </c>
      <c r="BE282" s="424">
        <v>0.25</v>
      </c>
      <c r="BF282" s="424">
        <v>0.29571984400000001</v>
      </c>
      <c r="BG282" s="424">
        <v>0.37815125999999999</v>
      </c>
      <c r="BH282" s="424">
        <v>0.67387110400000005</v>
      </c>
      <c r="BI282" s="424">
        <v>0.12815125999999999</v>
      </c>
      <c r="BJ282" s="424">
        <v>0.293198866950862</v>
      </c>
      <c r="BK282" s="425">
        <v>82.543685847695897</v>
      </c>
      <c r="BL282" s="425">
        <v>-8.2910576792041297</v>
      </c>
      <c r="BM282" s="425">
        <v>52.442340802999297</v>
      </c>
      <c r="BN282" s="425">
        <v>85.081561476232196</v>
      </c>
      <c r="BO282" s="425">
        <v>-1.3894867393444501</v>
      </c>
      <c r="BP282" s="425">
        <v>-1.6369045227765999</v>
      </c>
      <c r="BQ282" s="425">
        <v>-3.7099052191319402</v>
      </c>
      <c r="BR282" s="425">
        <v>-10.725813079027301</v>
      </c>
      <c r="BS282" s="426">
        <v>-0.37956973266379801</v>
      </c>
      <c r="BT282" s="427"/>
      <c r="BU282" s="421"/>
      <c r="BV282" s="428"/>
      <c r="BW282" s="427"/>
      <c r="BX282" s="427"/>
      <c r="BY282" s="427"/>
      <c r="BZ282" s="427"/>
      <c r="CA282" s="421"/>
      <c r="CB282" s="428"/>
      <c r="CC282" s="427">
        <v>117</v>
      </c>
      <c r="CD282" s="421">
        <v>862.1</v>
      </c>
      <c r="CE282" s="429">
        <v>-1</v>
      </c>
      <c r="CF282" s="428">
        <v>-1</v>
      </c>
      <c r="CG282" s="427"/>
      <c r="CH282" s="421"/>
      <c r="CI282" s="429"/>
      <c r="CJ282" s="428"/>
      <c r="CK282" s="427">
        <v>3</v>
      </c>
      <c r="CL282" s="421">
        <v>5</v>
      </c>
      <c r="CM282" s="429">
        <v>0</v>
      </c>
      <c r="CN282" s="428">
        <v>0</v>
      </c>
      <c r="CO282" s="427"/>
      <c r="CP282" s="421"/>
      <c r="CQ282" s="429"/>
      <c r="CR282" s="428"/>
      <c r="CS282" s="427">
        <v>19</v>
      </c>
      <c r="CT282" s="421">
        <v>106.1</v>
      </c>
      <c r="CU282" s="429">
        <v>-1</v>
      </c>
      <c r="CV282" s="429">
        <v>-1</v>
      </c>
      <c r="CW282" s="428">
        <v>3</v>
      </c>
      <c r="DC282" s="427">
        <v>3</v>
      </c>
      <c r="DD282" s="421">
        <v>12</v>
      </c>
      <c r="DE282" s="429">
        <v>0</v>
      </c>
      <c r="DF282" s="429">
        <v>0</v>
      </c>
      <c r="DG282" s="428">
        <v>0</v>
      </c>
      <c r="DH282" s="433">
        <v>-2</v>
      </c>
      <c r="DI282" s="434">
        <v>-10.0824464559555</v>
      </c>
      <c r="EL282" s="422"/>
      <c r="EM282" s="422"/>
      <c r="EN282" s="422"/>
      <c r="EO282" s="422"/>
      <c r="EP282" s="422"/>
      <c r="EQ282" s="422"/>
    </row>
    <row r="283" spans="1:154" ht="13" customHeight="1">
      <c r="A283" s="413" t="s">
        <v>614</v>
      </c>
      <c r="B283" s="413">
        <v>12411</v>
      </c>
      <c r="C283" s="413">
        <v>691182</v>
      </c>
      <c r="D283" s="413">
        <v>27962</v>
      </c>
      <c r="E283" s="413" t="s">
        <v>246</v>
      </c>
      <c r="F283" s="413" t="s">
        <v>246</v>
      </c>
      <c r="G283" s="414"/>
      <c r="H283" s="411" t="s">
        <v>4100</v>
      </c>
      <c r="I283" s="411" t="s">
        <v>4099</v>
      </c>
      <c r="J283" s="413">
        <v>22</v>
      </c>
      <c r="K283" s="418">
        <v>4</v>
      </c>
      <c r="L283" s="418" t="s">
        <v>2543</v>
      </c>
      <c r="T283" s="418" t="s">
        <v>4581</v>
      </c>
      <c r="U283" s="418" t="s">
        <v>4582</v>
      </c>
      <c r="V283" s="418" t="s">
        <v>4586</v>
      </c>
      <c r="Z283" s="421">
        <v>41</v>
      </c>
      <c r="AA283" s="421">
        <v>128</v>
      </c>
      <c r="AB283" s="421">
        <v>113</v>
      </c>
      <c r="AC283" s="421">
        <v>20</v>
      </c>
      <c r="AD283" s="421">
        <v>12</v>
      </c>
      <c r="AE283" s="421">
        <v>7</v>
      </c>
      <c r="AF283" s="421">
        <v>0</v>
      </c>
      <c r="AG283" s="421">
        <v>1</v>
      </c>
      <c r="AH283" s="421">
        <v>5</v>
      </c>
      <c r="AI283" s="421">
        <v>10</v>
      </c>
      <c r="AJ283" s="421">
        <v>1</v>
      </c>
      <c r="AK283" s="421">
        <v>1</v>
      </c>
      <c r="AL283" s="421">
        <v>11</v>
      </c>
      <c r="AM283" s="421">
        <v>0</v>
      </c>
      <c r="AN283" s="421">
        <v>27</v>
      </c>
      <c r="AO283" s="421">
        <v>1</v>
      </c>
      <c r="AP283" s="421">
        <v>0</v>
      </c>
      <c r="AQ283" s="421">
        <v>3</v>
      </c>
      <c r="AR283" s="421">
        <v>2</v>
      </c>
      <c r="AS283" s="422">
        <v>8.59375E-2</v>
      </c>
      <c r="AT283" s="422">
        <v>0.2109375</v>
      </c>
      <c r="AU283" s="422">
        <v>0.44943820000000001</v>
      </c>
      <c r="AV283" s="422">
        <v>0.26966291999999997</v>
      </c>
      <c r="AW283" s="422">
        <v>3.3707870000000001E-2</v>
      </c>
      <c r="AX283" s="422">
        <v>0.24719100999999999</v>
      </c>
      <c r="AY283" s="423">
        <v>103.5</v>
      </c>
      <c r="AZ283" s="422">
        <v>9.0909089999999998E-2</v>
      </c>
      <c r="BA283" s="422">
        <v>0.34939758999999998</v>
      </c>
      <c r="BB283" s="422">
        <v>0.60788609000000005</v>
      </c>
      <c r="BC283" s="422">
        <v>0.44578313200000003</v>
      </c>
      <c r="BD283" s="424">
        <v>0.22352941100000001</v>
      </c>
      <c r="BE283" s="424">
        <v>0.17699115000000001</v>
      </c>
      <c r="BF283" s="424">
        <v>0.25600000000000001</v>
      </c>
      <c r="BG283" s="424">
        <v>0.26548672499999998</v>
      </c>
      <c r="BH283" s="424">
        <v>0.52148672500000004</v>
      </c>
      <c r="BI283" s="424">
        <v>8.8495575000000007E-2</v>
      </c>
      <c r="BJ283" s="424">
        <v>0.237748185634613</v>
      </c>
      <c r="BK283" s="425">
        <v>57.001007572701297</v>
      </c>
      <c r="BL283" s="425">
        <v>-7.8274042716618304</v>
      </c>
      <c r="BM283" s="425">
        <v>7.2968661674861099</v>
      </c>
      <c r="BN283" s="425">
        <v>34.787318715337598</v>
      </c>
      <c r="BO283" s="425">
        <v>1.82037116752942E-2</v>
      </c>
      <c r="BP283" s="425">
        <v>-1.39367081969976</v>
      </c>
      <c r="BQ283" s="425">
        <v>-8.5331893599029307</v>
      </c>
      <c r="BR283" s="425">
        <v>-11.287565264701399</v>
      </c>
      <c r="BS283" s="426">
        <v>-0.87305206273323099</v>
      </c>
      <c r="BT283" s="427"/>
      <c r="BU283" s="421"/>
      <c r="BV283" s="428"/>
      <c r="BW283" s="427"/>
      <c r="BX283" s="427"/>
      <c r="BY283" s="427"/>
      <c r="BZ283" s="427"/>
      <c r="CA283" s="421"/>
      <c r="CB283" s="428"/>
      <c r="CC283" s="427"/>
      <c r="CD283" s="421"/>
      <c r="CE283" s="429"/>
      <c r="CF283" s="428"/>
      <c r="CG283" s="427">
        <v>41</v>
      </c>
      <c r="CH283" s="421">
        <v>309.10000000000002</v>
      </c>
      <c r="CI283" s="429">
        <v>-7</v>
      </c>
      <c r="CJ283" s="428">
        <v>-3</v>
      </c>
      <c r="CK283" s="427"/>
      <c r="CL283" s="421"/>
      <c r="CM283" s="429"/>
      <c r="CN283" s="428"/>
      <c r="CO283" s="427"/>
      <c r="CP283" s="421"/>
      <c r="CQ283" s="429"/>
      <c r="CR283" s="428"/>
      <c r="DH283" s="433">
        <v>-7</v>
      </c>
      <c r="DI283" s="434">
        <v>-1.5035800337791401</v>
      </c>
      <c r="EL283" s="422"/>
      <c r="EM283" s="422"/>
      <c r="EN283" s="422"/>
      <c r="EO283" s="422"/>
      <c r="EP283" s="422"/>
      <c r="EQ283" s="422"/>
    </row>
    <row r="284" spans="1:154" ht="13" customHeight="1">
      <c r="A284" s="413" t="s">
        <v>614</v>
      </c>
      <c r="B284" s="413">
        <v>11692</v>
      </c>
      <c r="C284" s="413">
        <v>630105</v>
      </c>
      <c r="D284" s="413">
        <v>18036</v>
      </c>
      <c r="E284" s="413" t="s">
        <v>2170</v>
      </c>
      <c r="F284" s="413" t="s">
        <v>2170</v>
      </c>
      <c r="G284" s="414"/>
      <c r="H284" s="411" t="s">
        <v>1674</v>
      </c>
      <c r="I284" s="411" t="s">
        <v>247</v>
      </c>
      <c r="J284" s="418">
        <v>31</v>
      </c>
      <c r="K284" s="418">
        <v>4</v>
      </c>
      <c r="L284" s="418" t="s">
        <v>46</v>
      </c>
      <c r="T284" s="418" t="s">
        <v>4577</v>
      </c>
      <c r="U284" s="418" t="s">
        <v>4577</v>
      </c>
      <c r="V284" s="418" t="s">
        <v>4585</v>
      </c>
      <c r="Z284" s="421">
        <v>135</v>
      </c>
      <c r="AA284" s="421">
        <v>515</v>
      </c>
      <c r="AB284" s="421">
        <v>419</v>
      </c>
      <c r="AC284" s="421">
        <v>103</v>
      </c>
      <c r="AD284" s="421">
        <v>71</v>
      </c>
      <c r="AE284" s="421">
        <v>20</v>
      </c>
      <c r="AF284" s="421">
        <v>1</v>
      </c>
      <c r="AG284" s="421">
        <v>11</v>
      </c>
      <c r="AH284" s="421">
        <v>61</v>
      </c>
      <c r="AI284" s="421">
        <v>59</v>
      </c>
      <c r="AJ284" s="421">
        <v>3</v>
      </c>
      <c r="AK284" s="421">
        <v>3</v>
      </c>
      <c r="AL284" s="421">
        <v>69</v>
      </c>
      <c r="AM284" s="421">
        <v>1</v>
      </c>
      <c r="AN284" s="421">
        <v>107</v>
      </c>
      <c r="AO284" s="421">
        <v>15</v>
      </c>
      <c r="AP284" s="421">
        <v>7</v>
      </c>
      <c r="AQ284" s="421">
        <v>4</v>
      </c>
      <c r="AR284" s="421">
        <v>4</v>
      </c>
      <c r="AS284" s="422">
        <v>0.13398058199999999</v>
      </c>
      <c r="AT284" s="422">
        <v>0.20776699000000001</v>
      </c>
      <c r="AU284" s="422">
        <v>0.35913313000000002</v>
      </c>
      <c r="AV284" s="422">
        <v>0.2755418</v>
      </c>
      <c r="AW284" s="422">
        <v>6.1728400000000003E-2</v>
      </c>
      <c r="AX284" s="422">
        <v>0.38888888999999999</v>
      </c>
      <c r="AY284" s="423">
        <v>109.1</v>
      </c>
      <c r="AZ284" s="422">
        <v>6.9139190000000003E-2</v>
      </c>
      <c r="BA284" s="422">
        <v>0.41587301500000001</v>
      </c>
      <c r="BB284" s="422">
        <v>0.76260684000000001</v>
      </c>
      <c r="BC284" s="422">
        <v>0.384126984</v>
      </c>
      <c r="BD284" s="424">
        <v>0.298701298</v>
      </c>
      <c r="BE284" s="424">
        <v>0.245823389</v>
      </c>
      <c r="BF284" s="424">
        <v>0.36666666599999997</v>
      </c>
      <c r="BG284" s="424">
        <v>0.37708830500000001</v>
      </c>
      <c r="BH284" s="424">
        <v>0.74375497099999999</v>
      </c>
      <c r="BI284" s="424">
        <v>0.13126491600000001</v>
      </c>
      <c r="BJ284" s="424">
        <v>0.33308802149853201</v>
      </c>
      <c r="BK284" s="425">
        <v>84.5492271330628</v>
      </c>
      <c r="BL284" s="425">
        <v>8.3718729191715902</v>
      </c>
      <c r="BM284" s="425">
        <v>69.223429764180906</v>
      </c>
      <c r="BN284" s="425">
        <v>117.484584963752</v>
      </c>
      <c r="BO284" s="425">
        <v>-4.1893541087299403E-2</v>
      </c>
      <c r="BP284" s="425">
        <v>-0.62635481171309904</v>
      </c>
      <c r="BQ284" s="425">
        <v>28.492886370306302</v>
      </c>
      <c r="BR284" s="425">
        <v>10.046676975234799</v>
      </c>
      <c r="BS284" s="426">
        <v>2.9151788586468799</v>
      </c>
      <c r="BT284" s="427"/>
      <c r="BU284" s="421"/>
      <c r="BV284" s="428"/>
      <c r="BW284" s="427"/>
      <c r="BX284" s="427"/>
      <c r="BY284" s="427"/>
      <c r="BZ284" s="427"/>
      <c r="CA284" s="421"/>
      <c r="CB284" s="428"/>
      <c r="CC284" s="427">
        <v>13</v>
      </c>
      <c r="CD284" s="421">
        <v>87</v>
      </c>
      <c r="CE284" s="429">
        <v>-1</v>
      </c>
      <c r="CF284" s="428">
        <v>-2</v>
      </c>
      <c r="CG284" s="427">
        <v>118</v>
      </c>
      <c r="CH284" s="421">
        <v>970.1</v>
      </c>
      <c r="CI284" s="429">
        <v>-8</v>
      </c>
      <c r="CJ284" s="428">
        <v>-1</v>
      </c>
      <c r="CK284" s="427"/>
      <c r="CL284" s="421"/>
      <c r="CM284" s="429"/>
      <c r="CN284" s="428"/>
      <c r="CO284" s="427">
        <v>13</v>
      </c>
      <c r="CP284" s="421">
        <v>79</v>
      </c>
      <c r="CQ284" s="429">
        <v>1</v>
      </c>
      <c r="CR284" s="428">
        <v>3</v>
      </c>
      <c r="DH284" s="433">
        <v>-8</v>
      </c>
      <c r="DI284" s="434">
        <v>1.31458979845047</v>
      </c>
      <c r="EL284" s="422"/>
      <c r="EM284" s="422"/>
      <c r="EN284" s="422"/>
      <c r="EO284" s="422"/>
      <c r="EP284" s="422"/>
      <c r="EQ284" s="422"/>
    </row>
    <row r="285" spans="1:154" ht="13" customHeight="1">
      <c r="A285" s="413" t="s">
        <v>614</v>
      </c>
      <c r="B285" s="413">
        <v>11778</v>
      </c>
      <c r="C285" s="413">
        <v>683737</v>
      </c>
      <c r="D285" s="413">
        <v>26319</v>
      </c>
      <c r="E285" s="413" t="s">
        <v>129</v>
      </c>
      <c r="F285" s="413" t="s">
        <v>129</v>
      </c>
      <c r="G285" s="414"/>
      <c r="H285" s="411" t="s">
        <v>3517</v>
      </c>
      <c r="I285" s="411" t="s">
        <v>596</v>
      </c>
      <c r="J285" s="413">
        <v>27</v>
      </c>
      <c r="K285" s="418">
        <v>5</v>
      </c>
      <c r="L285" s="418" t="s">
        <v>46</v>
      </c>
      <c r="T285" s="418" t="s">
        <v>2543</v>
      </c>
      <c r="U285" s="418" t="s">
        <v>4584</v>
      </c>
      <c r="V285" s="418" t="s">
        <v>4585</v>
      </c>
      <c r="Z285" s="421">
        <v>155</v>
      </c>
      <c r="AA285" s="421">
        <v>592</v>
      </c>
      <c r="AB285" s="421">
        <v>524</v>
      </c>
      <c r="AC285" s="421">
        <v>137</v>
      </c>
      <c r="AD285" s="421">
        <v>73</v>
      </c>
      <c r="AE285" s="421">
        <v>25</v>
      </c>
      <c r="AF285" s="421">
        <v>5</v>
      </c>
      <c r="AG285" s="421">
        <v>34</v>
      </c>
      <c r="AH285" s="421">
        <v>78</v>
      </c>
      <c r="AI285" s="421">
        <v>90</v>
      </c>
      <c r="AJ285" s="421">
        <v>4</v>
      </c>
      <c r="AK285" s="421">
        <v>0</v>
      </c>
      <c r="AL285" s="421">
        <v>56</v>
      </c>
      <c r="AM285" s="421">
        <v>2</v>
      </c>
      <c r="AN285" s="421">
        <v>139</v>
      </c>
      <c r="AO285" s="421">
        <v>10</v>
      </c>
      <c r="AP285" s="421">
        <v>2</v>
      </c>
      <c r="AQ285" s="421">
        <v>0</v>
      </c>
      <c r="AR285" s="421">
        <v>2</v>
      </c>
      <c r="AS285" s="422">
        <v>9.4594594000000004E-2</v>
      </c>
      <c r="AT285" s="422">
        <v>0.23479729699999999</v>
      </c>
      <c r="AU285" s="422">
        <v>0.46770025999999998</v>
      </c>
      <c r="AV285" s="422">
        <v>0.22222222</v>
      </c>
      <c r="AW285" s="422">
        <v>0.17054264</v>
      </c>
      <c r="AX285" s="422">
        <v>0.47286822000000001</v>
      </c>
      <c r="AY285" s="423">
        <v>111.9</v>
      </c>
      <c r="AZ285" s="422">
        <v>0.10963027</v>
      </c>
      <c r="BA285" s="422">
        <v>0.35751295300000002</v>
      </c>
      <c r="BB285" s="422">
        <v>0.60539563600000001</v>
      </c>
      <c r="BC285" s="422">
        <v>0.42227979199999999</v>
      </c>
      <c r="BD285" s="424">
        <v>0.29178470200000001</v>
      </c>
      <c r="BE285" s="424">
        <v>0.26145038100000001</v>
      </c>
      <c r="BF285" s="424">
        <v>0.342905405</v>
      </c>
      <c r="BG285" s="424">
        <v>0.52290076299999999</v>
      </c>
      <c r="BH285" s="424">
        <v>0.86580616799999999</v>
      </c>
      <c r="BI285" s="424">
        <v>0.26145038199999998</v>
      </c>
      <c r="BJ285" s="424">
        <v>0.36859560235071898</v>
      </c>
      <c r="BK285" s="425">
        <v>168.40316822923199</v>
      </c>
      <c r="BL285" s="425">
        <v>26.6903988884612</v>
      </c>
      <c r="BM285" s="425">
        <v>96.640149669520497</v>
      </c>
      <c r="BN285" s="425">
        <v>139.86066601731801</v>
      </c>
      <c r="BO285" s="425">
        <v>-0.80006106075537098</v>
      </c>
      <c r="BP285" s="425">
        <v>-3.32918560039252</v>
      </c>
      <c r="BQ285" s="425">
        <v>34.498788500934701</v>
      </c>
      <c r="BR285" s="425">
        <v>24.640752396345</v>
      </c>
      <c r="BS285" s="426">
        <v>3.5296578093142399</v>
      </c>
      <c r="BT285" s="427"/>
      <c r="BU285" s="421"/>
      <c r="BV285" s="428"/>
      <c r="BW285" s="427"/>
      <c r="BX285" s="427"/>
      <c r="BY285" s="427"/>
      <c r="BZ285" s="427"/>
      <c r="CA285" s="421"/>
      <c r="CB285" s="428"/>
      <c r="CC285" s="427">
        <v>151</v>
      </c>
      <c r="CD285" s="421">
        <v>1185</v>
      </c>
      <c r="CE285" s="429">
        <v>2</v>
      </c>
      <c r="CF285" s="428">
        <v>-1</v>
      </c>
      <c r="CG285" s="427"/>
      <c r="CH285" s="421"/>
      <c r="CI285" s="429"/>
      <c r="CJ285" s="428"/>
      <c r="CK285" s="427"/>
      <c r="CL285" s="421"/>
      <c r="CM285" s="429"/>
      <c r="CN285" s="428"/>
      <c r="CO285" s="427"/>
      <c r="CP285" s="421"/>
      <c r="CQ285" s="429"/>
      <c r="CR285" s="428"/>
      <c r="DH285" s="433">
        <v>2</v>
      </c>
      <c r="DI285" s="434">
        <v>-9.8350101113319397</v>
      </c>
      <c r="EL285" s="422"/>
      <c r="EM285" s="422"/>
      <c r="EN285" s="422"/>
      <c r="EO285" s="422"/>
      <c r="EP285" s="422"/>
      <c r="EQ285" s="422"/>
    </row>
    <row r="286" spans="1:154" ht="13" customHeight="1">
      <c r="A286" s="413" t="s">
        <v>614</v>
      </c>
      <c r="B286" s="413">
        <v>10175</v>
      </c>
      <c r="C286" s="413">
        <v>641857</v>
      </c>
      <c r="D286" s="413">
        <v>15112</v>
      </c>
      <c r="E286" s="413" t="s">
        <v>16</v>
      </c>
      <c r="F286" s="413" t="s">
        <v>16</v>
      </c>
      <c r="G286" s="414"/>
      <c r="H286" s="415" t="s">
        <v>806</v>
      </c>
      <c r="I286" s="416" t="s">
        <v>549</v>
      </c>
      <c r="J286" s="417">
        <v>30</v>
      </c>
      <c r="K286" s="418">
        <v>5</v>
      </c>
      <c r="L286" s="418" t="s">
        <v>46</v>
      </c>
      <c r="T286" s="418" t="s">
        <v>4577</v>
      </c>
      <c r="U286" s="418" t="s">
        <v>2543</v>
      </c>
      <c r="V286" s="418" t="s">
        <v>4586</v>
      </c>
      <c r="Z286" s="421">
        <v>154</v>
      </c>
      <c r="AA286" s="421">
        <v>586</v>
      </c>
      <c r="AB286" s="421">
        <v>509</v>
      </c>
      <c r="AC286" s="421">
        <v>109</v>
      </c>
      <c r="AD286" s="421">
        <v>65</v>
      </c>
      <c r="AE286" s="421">
        <v>23</v>
      </c>
      <c r="AF286" s="421">
        <v>1</v>
      </c>
      <c r="AG286" s="421">
        <v>20</v>
      </c>
      <c r="AH286" s="421">
        <v>62</v>
      </c>
      <c r="AI286" s="421">
        <v>53</v>
      </c>
      <c r="AJ286" s="421">
        <v>3</v>
      </c>
      <c r="AK286" s="421">
        <v>1</v>
      </c>
      <c r="AL286" s="421">
        <v>70</v>
      </c>
      <c r="AM286" s="421">
        <v>1</v>
      </c>
      <c r="AN286" s="421">
        <v>189</v>
      </c>
      <c r="AO286" s="421">
        <v>4</v>
      </c>
      <c r="AP286" s="421">
        <v>3</v>
      </c>
      <c r="AQ286" s="421">
        <v>0</v>
      </c>
      <c r="AR286" s="421">
        <v>7</v>
      </c>
      <c r="AS286" s="422">
        <v>0.119453924</v>
      </c>
      <c r="AT286" s="422">
        <v>0.322525597</v>
      </c>
      <c r="AU286" s="422">
        <v>0.42105262999999998</v>
      </c>
      <c r="AV286" s="422">
        <v>0.18575850999999999</v>
      </c>
      <c r="AW286" s="422">
        <v>0.12074303</v>
      </c>
      <c r="AX286" s="422">
        <v>0.50464396</v>
      </c>
      <c r="AY286" s="423">
        <v>113.6</v>
      </c>
      <c r="AZ286" s="422">
        <v>0.1452</v>
      </c>
      <c r="BA286" s="422">
        <v>0.42356687799999998</v>
      </c>
      <c r="BB286" s="422">
        <v>0.70193375599999996</v>
      </c>
      <c r="BC286" s="422">
        <v>0.38535031800000002</v>
      </c>
      <c r="BD286" s="424">
        <v>0.29372937199999999</v>
      </c>
      <c r="BE286" s="424">
        <v>0.21414538299999999</v>
      </c>
      <c r="BF286" s="424">
        <v>0.31228668900000001</v>
      </c>
      <c r="BG286" s="424">
        <v>0.381139489</v>
      </c>
      <c r="BH286" s="424">
        <v>0.69342617799999995</v>
      </c>
      <c r="BI286" s="424">
        <v>0.166994106</v>
      </c>
      <c r="BJ286" s="424">
        <v>0.30612959943265899</v>
      </c>
      <c r="BK286" s="425">
        <v>106.525184661666</v>
      </c>
      <c r="BL286" s="425">
        <v>-3.29365641403075</v>
      </c>
      <c r="BM286" s="425">
        <v>65.947144190193399</v>
      </c>
      <c r="BN286" s="425">
        <v>86.327323637178097</v>
      </c>
      <c r="BO286" s="425">
        <v>-1.1990620091167199</v>
      </c>
      <c r="BP286" s="425">
        <v>0.595352197065949</v>
      </c>
      <c r="BQ286" s="425">
        <v>18.949572213105199</v>
      </c>
      <c r="BR286" s="425">
        <v>-8.8820049051481096</v>
      </c>
      <c r="BS286" s="426">
        <v>1.9387783876334801</v>
      </c>
      <c r="BT286" s="427"/>
      <c r="BU286" s="421"/>
      <c r="BV286" s="428"/>
      <c r="BW286" s="427"/>
      <c r="BX286" s="427"/>
      <c r="BY286" s="427"/>
      <c r="BZ286" s="427"/>
      <c r="CA286" s="421"/>
      <c r="CB286" s="428"/>
      <c r="CC286" s="427"/>
      <c r="CD286" s="421"/>
      <c r="CE286" s="429"/>
      <c r="CF286" s="428"/>
      <c r="CG286" s="427"/>
      <c r="CH286" s="421"/>
      <c r="CI286" s="429"/>
      <c r="CJ286" s="428"/>
      <c r="CK286" s="427">
        <v>154</v>
      </c>
      <c r="CL286" s="421">
        <v>1265</v>
      </c>
      <c r="CM286" s="429">
        <v>10</v>
      </c>
      <c r="CN286" s="428">
        <v>7</v>
      </c>
      <c r="CO286" s="427"/>
      <c r="CP286" s="421"/>
      <c r="CQ286" s="429"/>
      <c r="CR286" s="428"/>
      <c r="DH286" s="433">
        <v>10</v>
      </c>
      <c r="DI286" s="434">
        <v>8.1251875162124598</v>
      </c>
      <c r="EL286" s="422"/>
      <c r="EM286" s="422"/>
      <c r="EN286" s="422"/>
      <c r="EO286" s="422"/>
      <c r="EP286" s="422"/>
      <c r="EQ286" s="422"/>
    </row>
    <row r="287" spans="1:154" ht="13" customHeight="1">
      <c r="A287" s="413" t="s">
        <v>614</v>
      </c>
      <c r="B287" s="413">
        <v>12370</v>
      </c>
      <c r="C287" s="413">
        <v>681393</v>
      </c>
      <c r="D287" s="413">
        <v>29592</v>
      </c>
      <c r="E287" s="413" t="s">
        <v>686</v>
      </c>
      <c r="F287" s="413" t="s">
        <v>686</v>
      </c>
      <c r="G287" s="414"/>
      <c r="H287" s="411" t="s">
        <v>4034</v>
      </c>
      <c r="I287" s="411" t="s">
        <v>986</v>
      </c>
      <c r="J287" s="413">
        <v>25</v>
      </c>
      <c r="K287" s="418">
        <v>5</v>
      </c>
      <c r="L287" s="418" t="s">
        <v>837</v>
      </c>
      <c r="T287" s="418" t="s">
        <v>4577</v>
      </c>
      <c r="U287" s="418" t="s">
        <v>4577</v>
      </c>
      <c r="V287" s="418" t="s">
        <v>4586</v>
      </c>
      <c r="Z287" s="421">
        <v>88</v>
      </c>
      <c r="AA287" s="421">
        <v>337</v>
      </c>
      <c r="AB287" s="421">
        <v>311</v>
      </c>
      <c r="AC287" s="421">
        <v>78</v>
      </c>
      <c r="AD287" s="421">
        <v>52</v>
      </c>
      <c r="AE287" s="421">
        <v>17</v>
      </c>
      <c r="AF287" s="421">
        <v>1</v>
      </c>
      <c r="AG287" s="421">
        <v>8</v>
      </c>
      <c r="AH287" s="421">
        <v>42</v>
      </c>
      <c r="AI287" s="421">
        <v>34</v>
      </c>
      <c r="AJ287" s="421">
        <v>8</v>
      </c>
      <c r="AK287" s="421">
        <v>2</v>
      </c>
      <c r="AL287" s="421">
        <v>18</v>
      </c>
      <c r="AM287" s="421">
        <v>0</v>
      </c>
      <c r="AN287" s="421">
        <v>90</v>
      </c>
      <c r="AO287" s="421">
        <v>5</v>
      </c>
      <c r="AP287" s="421">
        <v>3</v>
      </c>
      <c r="AQ287" s="421">
        <v>0</v>
      </c>
      <c r="AR287" s="421">
        <v>3</v>
      </c>
      <c r="AS287" s="422">
        <v>5.3412462000000001E-2</v>
      </c>
      <c r="AT287" s="422">
        <v>0.26706231400000002</v>
      </c>
      <c r="AU287" s="422">
        <v>0.47767857000000002</v>
      </c>
      <c r="AV287" s="422">
        <v>0.23660713999999999</v>
      </c>
      <c r="AW287" s="422">
        <v>9.375E-2</v>
      </c>
      <c r="AX287" s="422">
        <v>0.37053571000000002</v>
      </c>
      <c r="AY287" s="423">
        <v>109</v>
      </c>
      <c r="AZ287" s="422">
        <v>0.15341365000000001</v>
      </c>
      <c r="BA287" s="422">
        <v>0.39285714199999999</v>
      </c>
      <c r="BB287" s="422">
        <v>0.63230063400000003</v>
      </c>
      <c r="BC287" s="422">
        <v>0.36160714199999999</v>
      </c>
      <c r="BD287" s="424">
        <v>0.32407407399999999</v>
      </c>
      <c r="BE287" s="424">
        <v>0.25080385799999999</v>
      </c>
      <c r="BF287" s="424">
        <v>0.29970326400000002</v>
      </c>
      <c r="BG287" s="424">
        <v>0.389067524</v>
      </c>
      <c r="BH287" s="424">
        <v>0.68877078800000002</v>
      </c>
      <c r="BI287" s="424">
        <v>0.13826366600000001</v>
      </c>
      <c r="BJ287" s="424">
        <v>0.300029507907278</v>
      </c>
      <c r="BK287" s="425">
        <v>89.057201704101502</v>
      </c>
      <c r="BL287" s="425">
        <v>-3.5670020017607502</v>
      </c>
      <c r="BM287" s="425">
        <v>36.252366263808398</v>
      </c>
      <c r="BN287" s="425">
        <v>89.760482878328403</v>
      </c>
      <c r="BO287" s="425">
        <v>-0.67867829150543901</v>
      </c>
      <c r="BP287" s="425">
        <v>-3.8537115789949797E-2</v>
      </c>
      <c r="BQ287" s="425">
        <v>5.3496377492954501</v>
      </c>
      <c r="BR287" s="425">
        <v>-4.1286436809061398</v>
      </c>
      <c r="BS287" s="426">
        <v>0.54733489143513903</v>
      </c>
      <c r="BT287" s="427"/>
      <c r="BU287" s="421"/>
      <c r="BV287" s="428"/>
      <c r="BW287" s="427"/>
      <c r="BX287" s="427"/>
      <c r="BY287" s="427"/>
      <c r="BZ287" s="427"/>
      <c r="CA287" s="421"/>
      <c r="CB287" s="428"/>
      <c r="CC287" s="427"/>
      <c r="CD287" s="421"/>
      <c r="CE287" s="429"/>
      <c r="CF287" s="428"/>
      <c r="CG287" s="427"/>
      <c r="CH287" s="421"/>
      <c r="CI287" s="429"/>
      <c r="CJ287" s="428"/>
      <c r="CK287" s="427">
        <v>82</v>
      </c>
      <c r="CL287" s="421">
        <v>690</v>
      </c>
      <c r="CM287" s="429">
        <v>-5</v>
      </c>
      <c r="CN287" s="428">
        <v>-4</v>
      </c>
      <c r="CO287" s="427"/>
      <c r="CP287" s="421"/>
      <c r="CQ287" s="429"/>
      <c r="CR287" s="428"/>
      <c r="DH287" s="433">
        <v>-5</v>
      </c>
      <c r="DI287" s="434">
        <v>-1.7321181893348601</v>
      </c>
      <c r="EL287" s="422"/>
      <c r="EM287" s="422"/>
      <c r="EN287" s="422"/>
      <c r="EO287" s="422"/>
      <c r="EP287" s="422"/>
      <c r="EQ287" s="422"/>
    </row>
    <row r="288" spans="1:154" ht="13" customHeight="1">
      <c r="A288" s="413" t="s">
        <v>614</v>
      </c>
      <c r="B288" s="413">
        <v>11524</v>
      </c>
      <c r="C288" s="413">
        <v>672356</v>
      </c>
      <c r="D288" s="413">
        <v>22563</v>
      </c>
      <c r="E288" s="413" t="s">
        <v>213</v>
      </c>
      <c r="F288" s="413" t="s">
        <v>213</v>
      </c>
      <c r="G288" s="414"/>
      <c r="H288" s="411" t="s">
        <v>3008</v>
      </c>
      <c r="I288" s="411" t="s">
        <v>86</v>
      </c>
      <c r="J288" s="413">
        <v>25</v>
      </c>
      <c r="K288" s="418">
        <v>6</v>
      </c>
      <c r="L288" s="418" t="s">
        <v>837</v>
      </c>
      <c r="T288" s="418" t="s">
        <v>2543</v>
      </c>
      <c r="U288" s="418" t="s">
        <v>4577</v>
      </c>
      <c r="V288" s="418" t="s">
        <v>4586</v>
      </c>
      <c r="W288" s="418" t="s">
        <v>2709</v>
      </c>
      <c r="Z288" s="421">
        <v>129</v>
      </c>
      <c r="AA288" s="421">
        <v>471</v>
      </c>
      <c r="AB288" s="421">
        <v>432</v>
      </c>
      <c r="AC288" s="421">
        <v>95</v>
      </c>
      <c r="AD288" s="421">
        <v>57</v>
      </c>
      <c r="AE288" s="421">
        <v>25</v>
      </c>
      <c r="AF288" s="421">
        <v>2</v>
      </c>
      <c r="AG288" s="421">
        <v>11</v>
      </c>
      <c r="AH288" s="421">
        <v>44</v>
      </c>
      <c r="AI288" s="421">
        <v>54</v>
      </c>
      <c r="AJ288" s="421">
        <v>8</v>
      </c>
      <c r="AK288" s="421">
        <v>4</v>
      </c>
      <c r="AL288" s="421">
        <v>27</v>
      </c>
      <c r="AM288" s="421">
        <v>1</v>
      </c>
      <c r="AN288" s="421">
        <v>162</v>
      </c>
      <c r="AO288" s="421">
        <v>7</v>
      </c>
      <c r="AP288" s="421">
        <v>4</v>
      </c>
      <c r="AQ288" s="421">
        <v>1</v>
      </c>
      <c r="AR288" s="421">
        <v>8</v>
      </c>
      <c r="AS288" s="422">
        <v>5.7324840000000002E-2</v>
      </c>
      <c r="AT288" s="422">
        <v>0.34394904399999998</v>
      </c>
      <c r="AU288" s="422">
        <v>0.41090908999999998</v>
      </c>
      <c r="AV288" s="422">
        <v>0.23272727000000001</v>
      </c>
      <c r="AW288" s="422">
        <v>0.11272727</v>
      </c>
      <c r="AX288" s="422">
        <v>0.43272727</v>
      </c>
      <c r="AY288" s="423">
        <v>112.8</v>
      </c>
      <c r="AZ288" s="422">
        <v>0.21484375</v>
      </c>
      <c r="BA288" s="422">
        <v>0.49264705800000003</v>
      </c>
      <c r="BB288" s="422">
        <v>0.77045036600000005</v>
      </c>
      <c r="BC288" s="422">
        <v>0.319852941</v>
      </c>
      <c r="BD288" s="424">
        <v>0.31939163399999998</v>
      </c>
      <c r="BE288" s="424">
        <v>0.219907407</v>
      </c>
      <c r="BF288" s="424">
        <v>0.27446808499999997</v>
      </c>
      <c r="BG288" s="424">
        <v>0.36342592499999998</v>
      </c>
      <c r="BH288" s="424">
        <v>0.63789401000000001</v>
      </c>
      <c r="BI288" s="424">
        <v>0.14351851800000001</v>
      </c>
      <c r="BJ288" s="424">
        <v>0.27763436280333897</v>
      </c>
      <c r="BK288" s="425">
        <v>88.651955036572701</v>
      </c>
      <c r="BL288" s="425">
        <v>-13.549486336325399</v>
      </c>
      <c r="BM288" s="425">
        <v>42.103102545226797</v>
      </c>
      <c r="BN288" s="425">
        <v>76.978027356650401</v>
      </c>
      <c r="BO288" s="425">
        <v>1.1748020525852501</v>
      </c>
      <c r="BP288" s="425">
        <v>0.27745418436825198</v>
      </c>
      <c r="BQ288" s="425">
        <v>10.5503176753137</v>
      </c>
      <c r="BR288" s="425">
        <v>-12.5018663881617</v>
      </c>
      <c r="BS288" s="426">
        <v>1.0794295333706601</v>
      </c>
      <c r="BT288" s="427"/>
      <c r="BU288" s="421"/>
      <c r="BV288" s="428"/>
      <c r="BW288" s="427"/>
      <c r="BX288" s="427"/>
      <c r="BY288" s="427"/>
      <c r="BZ288" s="427"/>
      <c r="CA288" s="421"/>
      <c r="CB288" s="428"/>
      <c r="CC288" s="427"/>
      <c r="CD288" s="421"/>
      <c r="CE288" s="429"/>
      <c r="CF288" s="428"/>
      <c r="CG288" s="427">
        <v>28</v>
      </c>
      <c r="CH288" s="421">
        <v>171.1</v>
      </c>
      <c r="CI288" s="429">
        <v>1</v>
      </c>
      <c r="CJ288" s="428">
        <v>0</v>
      </c>
      <c r="CK288" s="427">
        <v>8</v>
      </c>
      <c r="CL288" s="421">
        <v>37</v>
      </c>
      <c r="CM288" s="429">
        <v>-1</v>
      </c>
      <c r="CN288" s="428">
        <v>0</v>
      </c>
      <c r="CO288" s="427">
        <v>106</v>
      </c>
      <c r="CP288" s="421">
        <v>862</v>
      </c>
      <c r="CQ288" s="429">
        <v>3</v>
      </c>
      <c r="CR288" s="428">
        <v>3</v>
      </c>
      <c r="DH288" s="433">
        <v>3</v>
      </c>
      <c r="DI288" s="434">
        <v>6.8421156406402499</v>
      </c>
      <c r="EL288" s="422"/>
      <c r="EM288" s="422"/>
      <c r="EN288" s="422"/>
      <c r="EO288" s="422"/>
      <c r="EP288" s="422"/>
      <c r="EQ288" s="422"/>
    </row>
    <row r="289" spans="1:251" ht="13" customHeight="1">
      <c r="A289" s="413" t="s">
        <v>614</v>
      </c>
      <c r="B289" s="413">
        <v>12884</v>
      </c>
      <c r="C289" s="413">
        <v>676679</v>
      </c>
      <c r="D289" s="413">
        <v>23442</v>
      </c>
      <c r="E289" s="413" t="s">
        <v>17</v>
      </c>
      <c r="F289" s="413" t="s">
        <v>17</v>
      </c>
      <c r="G289" s="414"/>
      <c r="H289" s="411" t="s">
        <v>3331</v>
      </c>
      <c r="I289" s="411" t="s">
        <v>589</v>
      </c>
      <c r="J289" s="413">
        <v>25</v>
      </c>
      <c r="K289" s="418">
        <v>6</v>
      </c>
      <c r="L289" s="418" t="s">
        <v>837</v>
      </c>
      <c r="T289" s="418" t="s">
        <v>2543</v>
      </c>
      <c r="U289" s="418" t="s">
        <v>4581</v>
      </c>
      <c r="V289" s="418" t="s">
        <v>4586</v>
      </c>
      <c r="Y289" s="419">
        <v>24</v>
      </c>
      <c r="Z289" s="421">
        <v>36</v>
      </c>
      <c r="AA289" s="421">
        <v>53</v>
      </c>
      <c r="AB289" s="421">
        <v>50</v>
      </c>
      <c r="AC289" s="421">
        <v>8</v>
      </c>
      <c r="AD289" s="421">
        <v>6</v>
      </c>
      <c r="AE289" s="421">
        <v>1</v>
      </c>
      <c r="AF289" s="421">
        <v>0</v>
      </c>
      <c r="AG289" s="421">
        <v>1</v>
      </c>
      <c r="AH289" s="421">
        <v>6</v>
      </c>
      <c r="AI289" s="421">
        <v>3</v>
      </c>
      <c r="AJ289" s="421">
        <v>2</v>
      </c>
      <c r="AK289" s="421">
        <v>0</v>
      </c>
      <c r="AL289" s="421">
        <v>3</v>
      </c>
      <c r="AM289" s="421">
        <v>0</v>
      </c>
      <c r="AN289" s="421">
        <v>14</v>
      </c>
      <c r="AO289" s="421">
        <v>0</v>
      </c>
      <c r="AP289" s="421">
        <v>0</v>
      </c>
      <c r="AQ289" s="421">
        <v>0</v>
      </c>
      <c r="AR289" s="421">
        <v>0</v>
      </c>
      <c r="AS289" s="422">
        <v>5.6603773000000003E-2</v>
      </c>
      <c r="AT289" s="422">
        <v>0.26415094300000003</v>
      </c>
      <c r="AU289" s="422">
        <v>0.33333332999999998</v>
      </c>
      <c r="AV289" s="422">
        <v>0.22222222</v>
      </c>
      <c r="AW289" s="422">
        <v>0.11111111</v>
      </c>
      <c r="AX289" s="422">
        <v>0.44444444</v>
      </c>
      <c r="AY289" s="423">
        <v>107.2</v>
      </c>
      <c r="AZ289" s="422">
        <v>0.17368421000000001</v>
      </c>
      <c r="BA289" s="422">
        <v>0.5</v>
      </c>
      <c r="BB289" s="422">
        <v>0.82631578999999999</v>
      </c>
      <c r="BC289" s="422">
        <v>0.35294117600000002</v>
      </c>
      <c r="BD289" s="424">
        <v>0.2</v>
      </c>
      <c r="BE289" s="424">
        <v>0.16</v>
      </c>
      <c r="BF289" s="424">
        <v>0.207547169</v>
      </c>
      <c r="BG289" s="424">
        <v>0.24</v>
      </c>
      <c r="BH289" s="424">
        <v>0.44754716900000002</v>
      </c>
      <c r="BI289" s="424">
        <v>0.08</v>
      </c>
      <c r="BJ289" s="424">
        <v>0.20109955319818401</v>
      </c>
      <c r="BK289" s="425">
        <v>49.416315760213003</v>
      </c>
      <c r="BL289" s="425">
        <v>-4.8180762955211298</v>
      </c>
      <c r="BM289" s="425">
        <v>1.4443169331885599</v>
      </c>
      <c r="BN289" s="425">
        <v>24.511942463072099</v>
      </c>
      <c r="BO289" s="425">
        <v>-1.3941336949341201E-4</v>
      </c>
      <c r="BP289" s="425">
        <v>0.50638419855385997</v>
      </c>
      <c r="BQ289" s="425">
        <v>-2.2339804006964199</v>
      </c>
      <c r="BR289" s="425">
        <v>-4.2087976194210599</v>
      </c>
      <c r="BS289" s="426">
        <v>-0.228564152824074</v>
      </c>
      <c r="BT289" s="427"/>
      <c r="BU289" s="421"/>
      <c r="BV289" s="428"/>
      <c r="BW289" s="427"/>
      <c r="BX289" s="427"/>
      <c r="BY289" s="427"/>
      <c r="BZ289" s="427"/>
      <c r="CA289" s="421"/>
      <c r="CB289" s="428"/>
      <c r="CC289" s="427">
        <v>1</v>
      </c>
      <c r="CD289" s="421">
        <v>1</v>
      </c>
      <c r="CE289" s="429">
        <v>0</v>
      </c>
      <c r="CF289" s="428"/>
      <c r="CG289" s="427">
        <v>3</v>
      </c>
      <c r="CH289" s="421">
        <v>27</v>
      </c>
      <c r="CI289" s="429">
        <v>0</v>
      </c>
      <c r="CJ289" s="428">
        <v>0</v>
      </c>
      <c r="CK289" s="427">
        <v>12</v>
      </c>
      <c r="CL289" s="421">
        <v>50</v>
      </c>
      <c r="CM289" s="429">
        <v>-1</v>
      </c>
      <c r="CN289" s="428">
        <v>0</v>
      </c>
      <c r="CO289" s="427">
        <v>11</v>
      </c>
      <c r="CP289" s="421">
        <v>57</v>
      </c>
      <c r="CQ289" s="429">
        <v>-2</v>
      </c>
      <c r="CR289" s="428">
        <v>-1</v>
      </c>
      <c r="DH289" s="433">
        <v>-3</v>
      </c>
      <c r="DI289" s="434">
        <v>0.15075431764125799</v>
      </c>
      <c r="EL289" s="422"/>
      <c r="EM289" s="422"/>
      <c r="EN289" s="422"/>
      <c r="EO289" s="422"/>
      <c r="EP289" s="422"/>
      <c r="EQ289" s="422"/>
    </row>
    <row r="290" spans="1:251" ht="13" customHeight="1">
      <c r="A290" s="413" t="s">
        <v>614</v>
      </c>
      <c r="B290" s="413">
        <v>12025</v>
      </c>
      <c r="C290" s="413">
        <v>691026</v>
      </c>
      <c r="D290" s="413">
        <v>27479</v>
      </c>
      <c r="E290" s="413" t="s">
        <v>276</v>
      </c>
      <c r="F290" s="413" t="s">
        <v>276</v>
      </c>
      <c r="G290" s="414"/>
      <c r="H290" s="411" t="s">
        <v>3439</v>
      </c>
      <c r="I290" s="411" t="s">
        <v>3533</v>
      </c>
      <c r="J290" s="413">
        <v>23</v>
      </c>
      <c r="K290" s="418">
        <v>6</v>
      </c>
      <c r="L290" s="418" t="s">
        <v>837</v>
      </c>
      <c r="T290" s="418" t="s">
        <v>4582</v>
      </c>
      <c r="U290" s="418" t="s">
        <v>4577</v>
      </c>
      <c r="V290" s="418" t="s">
        <v>4585</v>
      </c>
      <c r="Z290" s="421">
        <v>129</v>
      </c>
      <c r="AA290" s="421">
        <v>537</v>
      </c>
      <c r="AB290" s="421">
        <v>491</v>
      </c>
      <c r="AC290" s="421">
        <v>124</v>
      </c>
      <c r="AD290" s="421">
        <v>88</v>
      </c>
      <c r="AE290" s="421">
        <v>27</v>
      </c>
      <c r="AF290" s="421">
        <v>0</v>
      </c>
      <c r="AG290" s="421">
        <v>9</v>
      </c>
      <c r="AH290" s="421">
        <v>72</v>
      </c>
      <c r="AI290" s="421">
        <v>51</v>
      </c>
      <c r="AJ290" s="421">
        <v>9</v>
      </c>
      <c r="AK290" s="421">
        <v>5</v>
      </c>
      <c r="AL290" s="421">
        <v>34</v>
      </c>
      <c r="AM290" s="421">
        <v>0</v>
      </c>
      <c r="AN290" s="421">
        <v>102</v>
      </c>
      <c r="AO290" s="421">
        <v>8</v>
      </c>
      <c r="AP290" s="421">
        <v>2</v>
      </c>
      <c r="AQ290" s="421">
        <v>2</v>
      </c>
      <c r="AR290" s="421">
        <v>11</v>
      </c>
      <c r="AS290" s="422">
        <v>6.3314710999999996E-2</v>
      </c>
      <c r="AT290" s="422">
        <v>0.18994413399999999</v>
      </c>
      <c r="AU290" s="422">
        <v>0.40458015000000003</v>
      </c>
      <c r="AV290" s="422">
        <v>0.25445293000000002</v>
      </c>
      <c r="AW290" s="422">
        <v>4.8346060000000003E-2</v>
      </c>
      <c r="AX290" s="422">
        <v>0.34605597999999999</v>
      </c>
      <c r="AY290" s="423">
        <v>110</v>
      </c>
      <c r="AZ290" s="422">
        <v>7.1333629999999995E-2</v>
      </c>
      <c r="BA290" s="422">
        <v>0.37984496099999998</v>
      </c>
      <c r="BB290" s="422">
        <v>0.68835629200000004</v>
      </c>
      <c r="BC290" s="422">
        <v>0.40568475399999998</v>
      </c>
      <c r="BD290" s="424">
        <v>0.30104712</v>
      </c>
      <c r="BE290" s="424">
        <v>0.25254582399999997</v>
      </c>
      <c r="BF290" s="424">
        <v>0.310280373</v>
      </c>
      <c r="BG290" s="424">
        <v>0.36252545800000002</v>
      </c>
      <c r="BH290" s="424">
        <v>0.67280583100000002</v>
      </c>
      <c r="BI290" s="424">
        <v>0.10997963400000001</v>
      </c>
      <c r="BJ290" s="424">
        <v>0.29734526126184102</v>
      </c>
      <c r="BK290" s="425">
        <v>70.839134617487005</v>
      </c>
      <c r="BL290" s="425">
        <v>-6.8542414907488096</v>
      </c>
      <c r="BM290" s="425">
        <v>56.596799335988997</v>
      </c>
      <c r="BN290" s="425">
        <v>91.410592442078098</v>
      </c>
      <c r="BO290" s="425">
        <v>-0.56863352859273297</v>
      </c>
      <c r="BP290" s="425">
        <v>1.57044742442667</v>
      </c>
      <c r="BQ290" s="425">
        <v>34.106654713709702</v>
      </c>
      <c r="BR290" s="425">
        <v>-3.8967246323946001</v>
      </c>
      <c r="BS290" s="426">
        <v>3.4895376154025799</v>
      </c>
      <c r="BT290" s="427"/>
      <c r="BU290" s="421"/>
      <c r="BV290" s="428"/>
      <c r="BW290" s="427"/>
      <c r="BX290" s="427"/>
      <c r="BY290" s="427"/>
      <c r="BZ290" s="427"/>
      <c r="CA290" s="421"/>
      <c r="CB290" s="428"/>
      <c r="CC290" s="427"/>
      <c r="CD290" s="421"/>
      <c r="CE290" s="429"/>
      <c r="CF290" s="428"/>
      <c r="CG290" s="427"/>
      <c r="CH290" s="421"/>
      <c r="CI290" s="429"/>
      <c r="CJ290" s="428"/>
      <c r="CK290" s="427"/>
      <c r="CL290" s="421"/>
      <c r="CM290" s="429"/>
      <c r="CN290" s="428"/>
      <c r="CO290" s="427">
        <v>129</v>
      </c>
      <c r="CP290" s="421">
        <v>1107.2</v>
      </c>
      <c r="CQ290" s="429">
        <v>2</v>
      </c>
      <c r="CR290" s="428">
        <v>21</v>
      </c>
      <c r="DH290" s="433">
        <v>2</v>
      </c>
      <c r="DI290" s="434">
        <v>20.139923572540201</v>
      </c>
      <c r="EL290" s="422"/>
      <c r="EM290" s="422"/>
      <c r="EN290" s="422"/>
      <c r="EO290" s="422"/>
      <c r="EP290" s="422"/>
      <c r="EQ290" s="422"/>
    </row>
    <row r="291" spans="1:251" ht="13" customHeight="1">
      <c r="A291" s="413" t="s">
        <v>614</v>
      </c>
      <c r="B291" s="413">
        <v>11555</v>
      </c>
      <c r="C291" s="413">
        <v>665052</v>
      </c>
      <c r="D291" s="413">
        <v>21626</v>
      </c>
      <c r="E291" s="413" t="s">
        <v>686</v>
      </c>
      <c r="F291" s="413" t="s">
        <v>686</v>
      </c>
      <c r="G291" s="414"/>
      <c r="H291" s="411" t="s">
        <v>3949</v>
      </c>
      <c r="I291" s="411" t="s">
        <v>408</v>
      </c>
      <c r="J291" s="413">
        <v>27</v>
      </c>
      <c r="K291" s="418">
        <v>7</v>
      </c>
      <c r="L291" s="418" t="s">
        <v>46</v>
      </c>
      <c r="T291" s="418" t="s">
        <v>4581</v>
      </c>
      <c r="U291" s="418" t="s">
        <v>2543</v>
      </c>
      <c r="V291" s="418" t="s">
        <v>4585</v>
      </c>
      <c r="X291" s="418">
        <v>21</v>
      </c>
      <c r="Z291" s="421">
        <v>24</v>
      </c>
      <c r="AA291" s="421">
        <v>86</v>
      </c>
      <c r="AB291" s="421">
        <v>79</v>
      </c>
      <c r="AC291" s="421">
        <v>20</v>
      </c>
      <c r="AD291" s="421">
        <v>11</v>
      </c>
      <c r="AE291" s="421">
        <v>7</v>
      </c>
      <c r="AF291" s="421">
        <v>0</v>
      </c>
      <c r="AG291" s="421">
        <v>2</v>
      </c>
      <c r="AH291" s="421">
        <v>13</v>
      </c>
      <c r="AI291" s="421">
        <v>8</v>
      </c>
      <c r="AJ291" s="421">
        <v>0</v>
      </c>
      <c r="AK291" s="421">
        <v>1</v>
      </c>
      <c r="AL291" s="421">
        <v>7</v>
      </c>
      <c r="AM291" s="421">
        <v>0</v>
      </c>
      <c r="AN291" s="421">
        <v>25</v>
      </c>
      <c r="AO291" s="421">
        <v>0</v>
      </c>
      <c r="AP291" s="421">
        <v>0</v>
      </c>
      <c r="AQ291" s="421">
        <v>0</v>
      </c>
      <c r="AR291" s="421">
        <v>0</v>
      </c>
      <c r="AS291" s="422">
        <v>8.1395348000000006E-2</v>
      </c>
      <c r="AT291" s="422">
        <v>0.29069767400000002</v>
      </c>
      <c r="AU291" s="422">
        <v>0.42592593000000001</v>
      </c>
      <c r="AV291" s="422">
        <v>0.24074074000000001</v>
      </c>
      <c r="AW291" s="422">
        <v>0.14814815000000001</v>
      </c>
      <c r="AX291" s="422">
        <v>0.48148148000000002</v>
      </c>
      <c r="AY291" s="423">
        <v>117.4</v>
      </c>
      <c r="AZ291" s="422">
        <v>0.14497040999999999</v>
      </c>
      <c r="BA291" s="422">
        <v>0.48148148099999999</v>
      </c>
      <c r="BB291" s="422">
        <v>0.81799255199999998</v>
      </c>
      <c r="BC291" s="422">
        <v>0.314814814</v>
      </c>
      <c r="BD291" s="424">
        <v>0.34615384599999999</v>
      </c>
      <c r="BE291" s="424">
        <v>0.25316455599999999</v>
      </c>
      <c r="BF291" s="424">
        <v>0.313953488</v>
      </c>
      <c r="BG291" s="424">
        <v>0.41772151800000001</v>
      </c>
      <c r="BH291" s="424">
        <v>0.73167500600000002</v>
      </c>
      <c r="BI291" s="424">
        <v>0.164556962</v>
      </c>
      <c r="BJ291" s="424">
        <v>0.31843243504679403</v>
      </c>
      <c r="BK291" s="425">
        <v>105.993013064243</v>
      </c>
      <c r="BL291" s="425">
        <v>0.37470213621806697</v>
      </c>
      <c r="BM291" s="425">
        <v>10.5363213375205</v>
      </c>
      <c r="BN291" s="425">
        <v>102.366305699891</v>
      </c>
      <c r="BO291" s="425">
        <v>-0.618574376587121</v>
      </c>
      <c r="BP291" s="425">
        <v>-0.78510435484349705</v>
      </c>
      <c r="BQ291" s="425">
        <v>0.181751412059631</v>
      </c>
      <c r="BR291" s="425">
        <v>-0.54389477781999396</v>
      </c>
      <c r="BS291" s="426">
        <v>1.8595444037485202E-2</v>
      </c>
      <c r="BT291" s="427"/>
      <c r="BU291" s="421"/>
      <c r="BV291" s="428"/>
      <c r="BW291" s="427"/>
      <c r="BX291" s="427"/>
      <c r="BY291" s="427"/>
      <c r="BZ291" s="427"/>
      <c r="CA291" s="421"/>
      <c r="CB291" s="428"/>
      <c r="CC291" s="427"/>
      <c r="CD291" s="421"/>
      <c r="CE291" s="429"/>
      <c r="CF291" s="428"/>
      <c r="CG291" s="427"/>
      <c r="CH291" s="421"/>
      <c r="CI291" s="429"/>
      <c r="CJ291" s="428"/>
      <c r="CK291" s="427"/>
      <c r="CL291" s="421"/>
      <c r="CM291" s="429"/>
      <c r="CN291" s="428"/>
      <c r="CO291" s="427"/>
      <c r="CP291" s="421"/>
      <c r="CQ291" s="429"/>
      <c r="CR291" s="428"/>
      <c r="CS291" s="427">
        <v>17</v>
      </c>
      <c r="CT291" s="421">
        <v>113</v>
      </c>
      <c r="CU291" s="429">
        <v>-3</v>
      </c>
      <c r="CV291" s="429">
        <v>-1</v>
      </c>
      <c r="CW291" s="428">
        <v>0</v>
      </c>
      <c r="DC291" s="427">
        <v>8</v>
      </c>
      <c r="DD291" s="421">
        <v>64</v>
      </c>
      <c r="DE291" s="429">
        <v>1</v>
      </c>
      <c r="DF291" s="429">
        <v>0</v>
      </c>
      <c r="DG291" s="428">
        <v>1</v>
      </c>
      <c r="DH291" s="433">
        <v>-2</v>
      </c>
      <c r="DI291" s="434">
        <v>-2.1351679563522299</v>
      </c>
      <c r="EL291" s="422"/>
      <c r="EM291" s="422"/>
      <c r="EN291" s="422"/>
      <c r="EO291" s="422"/>
      <c r="EP291" s="422"/>
      <c r="EQ291" s="422"/>
    </row>
    <row r="292" spans="1:251" ht="13" customHeight="1">
      <c r="A292" s="413" t="s">
        <v>614</v>
      </c>
      <c r="B292" s="413">
        <v>11265</v>
      </c>
      <c r="C292" s="413">
        <v>664983</v>
      </c>
      <c r="D292" s="413">
        <v>21622</v>
      </c>
      <c r="E292" s="413" t="s">
        <v>45</v>
      </c>
      <c r="F292" s="413" t="s">
        <v>45</v>
      </c>
      <c r="G292" s="414"/>
      <c r="H292" s="411" t="s">
        <v>428</v>
      </c>
      <c r="I292" s="411" t="s">
        <v>247</v>
      </c>
      <c r="J292" s="418">
        <v>27</v>
      </c>
      <c r="K292" s="418">
        <v>7</v>
      </c>
      <c r="L292" s="418" t="s">
        <v>46</v>
      </c>
      <c r="T292" s="418" t="s">
        <v>4581</v>
      </c>
      <c r="U292" s="418" t="s">
        <v>4577</v>
      </c>
      <c r="V292" s="418" t="s">
        <v>4586</v>
      </c>
      <c r="Z292" s="421">
        <v>67</v>
      </c>
      <c r="AA292" s="421">
        <v>222</v>
      </c>
      <c r="AB292" s="421">
        <v>206</v>
      </c>
      <c r="AC292" s="421">
        <v>42</v>
      </c>
      <c r="AD292" s="421">
        <v>26</v>
      </c>
      <c r="AE292" s="421">
        <v>7</v>
      </c>
      <c r="AF292" s="421">
        <v>5</v>
      </c>
      <c r="AG292" s="421">
        <v>4</v>
      </c>
      <c r="AH292" s="421">
        <v>18</v>
      </c>
      <c r="AI292" s="421">
        <v>20</v>
      </c>
      <c r="AJ292" s="421">
        <v>6</v>
      </c>
      <c r="AK292" s="421">
        <v>0</v>
      </c>
      <c r="AL292" s="421">
        <v>10</v>
      </c>
      <c r="AM292" s="421">
        <v>0</v>
      </c>
      <c r="AN292" s="421">
        <v>40</v>
      </c>
      <c r="AO292" s="421">
        <v>2</v>
      </c>
      <c r="AP292" s="421">
        <v>1</v>
      </c>
      <c r="AQ292" s="421">
        <v>3</v>
      </c>
      <c r="AR292" s="421">
        <v>2</v>
      </c>
      <c r="AS292" s="422">
        <v>4.5045044999999999E-2</v>
      </c>
      <c r="AT292" s="422">
        <v>0.18018018</v>
      </c>
      <c r="AU292" s="422">
        <v>0.41176470999999998</v>
      </c>
      <c r="AV292" s="422">
        <v>0.19411765</v>
      </c>
      <c r="AW292" s="422">
        <v>5.2941179999999997E-2</v>
      </c>
      <c r="AX292" s="422">
        <v>0.27647059000000002</v>
      </c>
      <c r="AY292" s="423">
        <v>110.9</v>
      </c>
      <c r="AZ292" s="422">
        <v>9.2198580000000002E-2</v>
      </c>
      <c r="BA292" s="422">
        <v>0.522012578</v>
      </c>
      <c r="BB292" s="422">
        <v>0.95182657599999998</v>
      </c>
      <c r="BC292" s="422">
        <v>0.339622641</v>
      </c>
      <c r="BD292" s="424">
        <v>0.23312883400000001</v>
      </c>
      <c r="BE292" s="424">
        <v>0.203883495</v>
      </c>
      <c r="BF292" s="424">
        <v>0.246575342</v>
      </c>
      <c r="BG292" s="424">
        <v>0.34466019399999998</v>
      </c>
      <c r="BH292" s="424">
        <v>0.59123553600000001</v>
      </c>
      <c r="BI292" s="424">
        <v>0.14077669900000001</v>
      </c>
      <c r="BJ292" s="424">
        <v>0.25633571137032002</v>
      </c>
      <c r="BK292" s="425">
        <v>90.675874875765103</v>
      </c>
      <c r="BL292" s="425">
        <v>-10.225351213362</v>
      </c>
      <c r="BM292" s="425">
        <v>16.0058053295352</v>
      </c>
      <c r="BN292" s="425">
        <v>60.187437988141198</v>
      </c>
      <c r="BO292" s="425">
        <v>-0.11993617572920801</v>
      </c>
      <c r="BP292" s="425">
        <v>1.7000177334994</v>
      </c>
      <c r="BQ292" s="425">
        <v>-1.3181512648015501</v>
      </c>
      <c r="BR292" s="425">
        <v>-8.7760511793903309</v>
      </c>
      <c r="BS292" s="426">
        <v>-0.13486337079744601</v>
      </c>
      <c r="BT292" s="427"/>
      <c r="BU292" s="421"/>
      <c r="BV292" s="428"/>
      <c r="BW292" s="427"/>
      <c r="BX292" s="427"/>
      <c r="BY292" s="427"/>
      <c r="BZ292" s="427"/>
      <c r="CA292" s="421"/>
      <c r="CB292" s="428"/>
      <c r="CC292" s="427"/>
      <c r="CD292" s="421"/>
      <c r="CE292" s="429"/>
      <c r="CF292" s="428"/>
      <c r="CG292" s="427"/>
      <c r="CH292" s="421"/>
      <c r="CI292" s="429"/>
      <c r="CJ292" s="428"/>
      <c r="CK292" s="427"/>
      <c r="CL292" s="421"/>
      <c r="CM292" s="429"/>
      <c r="CN292" s="428"/>
      <c r="CO292" s="427"/>
      <c r="CP292" s="421"/>
      <c r="CQ292" s="429"/>
      <c r="CR292" s="428"/>
      <c r="CS292" s="427">
        <v>38</v>
      </c>
      <c r="CT292" s="421">
        <v>289.10000000000002</v>
      </c>
      <c r="CU292" s="429">
        <v>-1</v>
      </c>
      <c r="CV292" s="429">
        <v>2</v>
      </c>
      <c r="CW292" s="428">
        <v>-2</v>
      </c>
      <c r="CX292" s="427">
        <v>14</v>
      </c>
      <c r="CY292" s="421">
        <v>109</v>
      </c>
      <c r="CZ292" s="429">
        <v>-1</v>
      </c>
      <c r="DA292" s="429">
        <v>0</v>
      </c>
      <c r="DB292" s="428">
        <v>0</v>
      </c>
      <c r="DC292" s="427">
        <v>11</v>
      </c>
      <c r="DD292" s="421">
        <v>85</v>
      </c>
      <c r="DE292" s="429">
        <v>1</v>
      </c>
      <c r="DF292" s="429">
        <v>1</v>
      </c>
      <c r="DG292" s="428">
        <v>1</v>
      </c>
      <c r="DH292" s="433">
        <v>-1</v>
      </c>
      <c r="DI292" s="434">
        <v>7.3007583618163993E-2</v>
      </c>
      <c r="EL292" s="422"/>
      <c r="EM292" s="422"/>
      <c r="EN292" s="422"/>
      <c r="EO292" s="422"/>
      <c r="EP292" s="422"/>
      <c r="EQ292" s="422"/>
    </row>
    <row r="293" spans="1:251" ht="13" customHeight="1">
      <c r="A293" s="413" t="s">
        <v>614</v>
      </c>
      <c r="B293" s="413">
        <v>12749</v>
      </c>
      <c r="C293" s="413">
        <v>678489</v>
      </c>
      <c r="D293" s="413">
        <v>23968</v>
      </c>
      <c r="E293" s="413" t="s">
        <v>45</v>
      </c>
      <c r="F293" s="413" t="s">
        <v>45</v>
      </c>
      <c r="G293" s="414"/>
      <c r="H293" s="411" t="s">
        <v>4013</v>
      </c>
      <c r="I293" s="411" t="s">
        <v>548</v>
      </c>
      <c r="J293" s="413">
        <v>24</v>
      </c>
      <c r="K293" s="418">
        <v>8</v>
      </c>
      <c r="L293" s="418" t="s">
        <v>2543</v>
      </c>
      <c r="T293" s="418" t="s">
        <v>4577</v>
      </c>
      <c r="U293" s="418" t="s">
        <v>4581</v>
      </c>
      <c r="V293" s="418" t="s">
        <v>4586</v>
      </c>
      <c r="Z293" s="421">
        <v>33</v>
      </c>
      <c r="AA293" s="421">
        <v>77</v>
      </c>
      <c r="AB293" s="421">
        <v>71</v>
      </c>
      <c r="AC293" s="421">
        <v>10</v>
      </c>
      <c r="AD293" s="421">
        <v>6</v>
      </c>
      <c r="AE293" s="421">
        <v>3</v>
      </c>
      <c r="AF293" s="421">
        <v>0</v>
      </c>
      <c r="AG293" s="421">
        <v>1</v>
      </c>
      <c r="AH293" s="421">
        <v>8</v>
      </c>
      <c r="AI293" s="421">
        <v>7</v>
      </c>
      <c r="AJ293" s="421">
        <v>0</v>
      </c>
      <c r="AK293" s="421">
        <v>0</v>
      </c>
      <c r="AL293" s="421">
        <v>2</v>
      </c>
      <c r="AM293" s="421">
        <v>0</v>
      </c>
      <c r="AN293" s="421">
        <v>22</v>
      </c>
      <c r="AO293" s="421">
        <v>1</v>
      </c>
      <c r="AP293" s="421">
        <v>3</v>
      </c>
      <c r="AQ293" s="421">
        <v>0</v>
      </c>
      <c r="AR293" s="421">
        <v>1</v>
      </c>
      <c r="AS293" s="466">
        <v>2.5974025000000001E-2</v>
      </c>
      <c r="AT293" s="466">
        <v>0.28571428500000001</v>
      </c>
      <c r="AU293" s="466">
        <v>0.48076922999999999</v>
      </c>
      <c r="AV293" s="466">
        <v>0.17307692</v>
      </c>
      <c r="AW293" s="466">
        <v>0</v>
      </c>
      <c r="AX293" s="466">
        <v>0.30769231000000002</v>
      </c>
      <c r="AY293" s="425">
        <v>108</v>
      </c>
      <c r="AZ293" s="466">
        <v>0.125</v>
      </c>
      <c r="BA293" s="466">
        <v>0.44</v>
      </c>
      <c r="BB293" s="466">
        <v>0.755</v>
      </c>
      <c r="BC293" s="466">
        <v>0.38</v>
      </c>
      <c r="BD293" s="424">
        <v>0.17647058800000001</v>
      </c>
      <c r="BE293" s="424">
        <v>0.14084506999999999</v>
      </c>
      <c r="BF293" s="424">
        <v>0.168831168</v>
      </c>
      <c r="BG293" s="424">
        <v>0.22535211199999999</v>
      </c>
      <c r="BH293" s="424">
        <v>0.39418328000000002</v>
      </c>
      <c r="BI293" s="424">
        <v>8.4507042000000004E-2</v>
      </c>
      <c r="BJ293" s="424">
        <v>0.17133617323714401</v>
      </c>
      <c r="BK293" s="425">
        <v>54.431948049250899</v>
      </c>
      <c r="BL293" s="425">
        <v>-8.8605730608801601</v>
      </c>
      <c r="BM293" s="425">
        <v>0.23762087516977501</v>
      </c>
      <c r="BN293" s="425">
        <v>1.9635962319689</v>
      </c>
      <c r="BO293" s="425">
        <v>-0.119360335302008</v>
      </c>
      <c r="BP293" s="425">
        <v>-0.10786725860089</v>
      </c>
      <c r="BQ293" s="425">
        <v>-3.7432179607681202</v>
      </c>
      <c r="BR293" s="425">
        <v>-9.0554009630109409</v>
      </c>
      <c r="BS293" s="426">
        <v>-0.38297804303570099</v>
      </c>
      <c r="BT293" s="427"/>
      <c r="BU293" s="421"/>
      <c r="BV293" s="428"/>
      <c r="BW293" s="427"/>
      <c r="BX293" s="427"/>
      <c r="BY293" s="427"/>
      <c r="BZ293" s="427"/>
      <c r="CA293" s="421"/>
      <c r="CB293" s="428"/>
      <c r="CC293" s="427"/>
      <c r="CD293" s="421"/>
      <c r="CE293" s="429"/>
      <c r="CF293" s="428"/>
      <c r="CG293" s="427"/>
      <c r="CH293" s="421"/>
      <c r="CI293" s="429"/>
      <c r="CJ293" s="428"/>
      <c r="CK293" s="427"/>
      <c r="CL293" s="421"/>
      <c r="CM293" s="429"/>
      <c r="CN293" s="428"/>
      <c r="CO293" s="427"/>
      <c r="CP293" s="421"/>
      <c r="CQ293" s="429"/>
      <c r="CR293" s="428"/>
      <c r="CS293" s="427">
        <v>13</v>
      </c>
      <c r="CT293" s="421">
        <v>65.099999999999994</v>
      </c>
      <c r="CU293" s="429">
        <v>1</v>
      </c>
      <c r="CV293" s="429">
        <v>1</v>
      </c>
      <c r="CW293" s="428">
        <v>0</v>
      </c>
      <c r="CX293" s="427">
        <v>16</v>
      </c>
      <c r="CY293" s="421">
        <v>85</v>
      </c>
      <c r="CZ293" s="429">
        <v>1</v>
      </c>
      <c r="DA293" s="429">
        <v>2</v>
      </c>
      <c r="DB293" s="428">
        <v>0</v>
      </c>
      <c r="DC293" s="427">
        <v>4</v>
      </c>
      <c r="DD293" s="421">
        <v>26</v>
      </c>
      <c r="DE293" s="429">
        <v>-1</v>
      </c>
      <c r="DF293" s="429">
        <v>0</v>
      </c>
      <c r="DG293" s="428">
        <v>0</v>
      </c>
      <c r="DH293" s="433">
        <v>1</v>
      </c>
      <c r="DI293" s="434">
        <v>2.7507563829421899</v>
      </c>
      <c r="GL293" s="412"/>
      <c r="GM293" s="412"/>
      <c r="GN293" s="412"/>
      <c r="GO293" s="412"/>
      <c r="GP293" s="412"/>
      <c r="GQ293" s="412"/>
      <c r="GR293" s="412"/>
      <c r="GS293" s="412"/>
      <c r="GT293" s="412"/>
      <c r="GU293" s="412"/>
      <c r="GV293" s="412"/>
      <c r="GW293" s="412"/>
      <c r="GX293" s="412"/>
      <c r="GY293" s="412"/>
      <c r="GZ293" s="412"/>
      <c r="HA293" s="412"/>
      <c r="HB293" s="412"/>
      <c r="HC293" s="412"/>
      <c r="HD293" s="412"/>
      <c r="HE293" s="412"/>
      <c r="HF293" s="412"/>
      <c r="HG293" s="412"/>
      <c r="HH293" s="412"/>
      <c r="HI293" s="412"/>
      <c r="HJ293" s="412"/>
      <c r="HK293" s="412"/>
      <c r="HL293" s="412"/>
      <c r="HM293" s="412"/>
      <c r="HN293" s="412"/>
      <c r="HO293" s="412"/>
      <c r="HP293" s="412"/>
      <c r="HQ293" s="412"/>
      <c r="HR293" s="412"/>
      <c r="HS293" s="412"/>
      <c r="HT293" s="412"/>
      <c r="HU293" s="412"/>
      <c r="HV293" s="412"/>
      <c r="HW293" s="412"/>
      <c r="HX293" s="412"/>
      <c r="HY293" s="412"/>
      <c r="HZ293" s="412"/>
      <c r="IA293" s="412"/>
      <c r="IB293" s="412"/>
      <c r="IC293" s="412"/>
      <c r="ID293" s="412"/>
      <c r="IE293" s="412"/>
      <c r="IF293" s="412"/>
      <c r="IG293" s="412"/>
      <c r="IH293" s="412"/>
      <c r="II293" s="412"/>
      <c r="IJ293" s="412"/>
      <c r="IK293" s="412"/>
      <c r="IL293" s="412"/>
      <c r="IM293" s="412"/>
      <c r="IN293" s="412"/>
      <c r="IO293" s="412"/>
      <c r="IP293" s="412"/>
      <c r="IQ293" s="412"/>
    </row>
    <row r="294" spans="1:251" ht="13" customHeight="1">
      <c r="A294" s="413" t="s">
        <v>614</v>
      </c>
      <c r="B294" s="413">
        <v>13336</v>
      </c>
      <c r="C294" s="413">
        <v>701675</v>
      </c>
      <c r="D294" s="413">
        <v>31357</v>
      </c>
      <c r="E294" s="413" t="s">
        <v>276</v>
      </c>
      <c r="F294" s="413" t="s">
        <v>276</v>
      </c>
      <c r="G294" s="414"/>
      <c r="H294" s="411" t="s">
        <v>4083</v>
      </c>
      <c r="I294" s="411" t="s">
        <v>201</v>
      </c>
      <c r="J294" s="413">
        <v>24</v>
      </c>
      <c r="K294" s="418">
        <v>8</v>
      </c>
      <c r="L294" s="418" t="s">
        <v>46</v>
      </c>
      <c r="T294" s="418" t="s">
        <v>4581</v>
      </c>
      <c r="U294" s="418" t="s">
        <v>4577</v>
      </c>
      <c r="V294" s="418" t="s">
        <v>4586</v>
      </c>
      <c r="X294" s="418">
        <v>12</v>
      </c>
      <c r="Z294" s="421">
        <v>27</v>
      </c>
      <c r="AA294" s="421">
        <v>65</v>
      </c>
      <c r="AB294" s="421">
        <v>56</v>
      </c>
      <c r="AC294" s="421">
        <v>10</v>
      </c>
      <c r="AD294" s="421">
        <v>8</v>
      </c>
      <c r="AE294" s="421">
        <v>1</v>
      </c>
      <c r="AF294" s="421">
        <v>0</v>
      </c>
      <c r="AG294" s="421">
        <v>1</v>
      </c>
      <c r="AH294" s="421">
        <v>9</v>
      </c>
      <c r="AI294" s="421">
        <v>8</v>
      </c>
      <c r="AJ294" s="421">
        <v>1</v>
      </c>
      <c r="AK294" s="421">
        <v>0</v>
      </c>
      <c r="AL294" s="421">
        <v>3</v>
      </c>
      <c r="AM294" s="421">
        <v>0</v>
      </c>
      <c r="AN294" s="421">
        <v>18</v>
      </c>
      <c r="AO294" s="421">
        <v>3</v>
      </c>
      <c r="AP294" s="421">
        <v>1</v>
      </c>
      <c r="AQ294" s="421">
        <v>2</v>
      </c>
      <c r="AR294" s="421">
        <v>0</v>
      </c>
      <c r="AS294" s="466">
        <v>4.6153845999999998E-2</v>
      </c>
      <c r="AT294" s="466">
        <v>0.27692307599999999</v>
      </c>
      <c r="AU294" s="466">
        <v>0.29268293000000001</v>
      </c>
      <c r="AV294" s="466">
        <v>0.26829268000000001</v>
      </c>
      <c r="AW294" s="466">
        <v>2.4390240000000001E-2</v>
      </c>
      <c r="AX294" s="466">
        <v>0.41463414999999998</v>
      </c>
      <c r="AY294" s="425">
        <v>107</v>
      </c>
      <c r="AZ294" s="466">
        <v>0.14007781999999999</v>
      </c>
      <c r="BA294" s="466">
        <v>0.64102564100000003</v>
      </c>
      <c r="BB294" s="466">
        <v>1.1419734619999999</v>
      </c>
      <c r="BC294" s="466">
        <v>0.256410256</v>
      </c>
      <c r="BD294" s="424">
        <v>0.236842105</v>
      </c>
      <c r="BE294" s="424">
        <v>0.178571428</v>
      </c>
      <c r="BF294" s="424">
        <v>0.25396825299999998</v>
      </c>
      <c r="BG294" s="424">
        <v>0.25</v>
      </c>
      <c r="BH294" s="424">
        <v>0.50396825300000003</v>
      </c>
      <c r="BI294" s="424">
        <v>7.1428571999999996E-2</v>
      </c>
      <c r="BJ294" s="424">
        <v>0.23158706275243601</v>
      </c>
      <c r="BK294" s="425">
        <v>46.007956595335301</v>
      </c>
      <c r="BL294" s="425">
        <v>-4.3000029883549802</v>
      </c>
      <c r="BM294" s="425">
        <v>3.3802905940248298</v>
      </c>
      <c r="BN294" s="425">
        <v>46.366877755253803</v>
      </c>
      <c r="BO294" s="425">
        <v>7.3347814700400804E-2</v>
      </c>
      <c r="BP294" s="425">
        <v>0.32454398833215198</v>
      </c>
      <c r="BQ294" s="425">
        <v>1.62493226428354</v>
      </c>
      <c r="BR294" s="425">
        <v>-3.8075641895846699</v>
      </c>
      <c r="BS294" s="426">
        <v>0.16625090634935399</v>
      </c>
      <c r="BT294" s="427"/>
      <c r="BU294" s="421"/>
      <c r="BV294" s="428"/>
      <c r="BW294" s="427"/>
      <c r="BX294" s="427"/>
      <c r="BY294" s="427"/>
      <c r="BZ294" s="427"/>
      <c r="CA294" s="421"/>
      <c r="CB294" s="428"/>
      <c r="CC294" s="427"/>
      <c r="CD294" s="421"/>
      <c r="CE294" s="429"/>
      <c r="CF294" s="428"/>
      <c r="CG294" s="427"/>
      <c r="CH294" s="421"/>
      <c r="CI294" s="429"/>
      <c r="CJ294" s="428"/>
      <c r="CK294" s="427"/>
      <c r="CL294" s="421"/>
      <c r="CM294" s="429"/>
      <c r="CN294" s="428"/>
      <c r="CO294" s="427"/>
      <c r="CP294" s="421"/>
      <c r="CQ294" s="429"/>
      <c r="CR294" s="428"/>
      <c r="CS294" s="427">
        <v>5</v>
      </c>
      <c r="CT294" s="421">
        <v>13</v>
      </c>
      <c r="CU294" s="429">
        <v>1</v>
      </c>
      <c r="CV294" s="429">
        <v>0</v>
      </c>
      <c r="CW294" s="428">
        <v>-1</v>
      </c>
      <c r="CX294" s="427">
        <v>18</v>
      </c>
      <c r="CY294" s="421">
        <v>135</v>
      </c>
      <c r="CZ294" s="429">
        <v>3</v>
      </c>
      <c r="DA294" s="429">
        <v>2</v>
      </c>
      <c r="DB294" s="428">
        <v>5</v>
      </c>
      <c r="DC294" s="427">
        <v>7</v>
      </c>
      <c r="DD294" s="421">
        <v>16.100000000000001</v>
      </c>
      <c r="DE294" s="429">
        <v>1</v>
      </c>
      <c r="DF294" s="429">
        <v>1</v>
      </c>
      <c r="DG294" s="428">
        <v>0</v>
      </c>
      <c r="DH294" s="433">
        <v>5</v>
      </c>
      <c r="DI294" s="434">
        <v>3.27025320380926</v>
      </c>
    </row>
    <row r="295" spans="1:251" ht="13" customHeight="1">
      <c r="A295" s="413" t="s">
        <v>614</v>
      </c>
      <c r="B295" s="413">
        <v>12726</v>
      </c>
      <c r="C295" s="413">
        <v>676356</v>
      </c>
      <c r="D295" s="413">
        <v>26365</v>
      </c>
      <c r="E295" s="413" t="s">
        <v>2176</v>
      </c>
      <c r="F295" s="413" t="s">
        <v>2176</v>
      </c>
      <c r="G295" s="414"/>
      <c r="H295" s="411" t="s">
        <v>4383</v>
      </c>
      <c r="I295" s="411" t="s">
        <v>3519</v>
      </c>
      <c r="J295" s="413">
        <v>26</v>
      </c>
      <c r="K295" s="418">
        <v>8</v>
      </c>
      <c r="L295" s="418" t="s">
        <v>837</v>
      </c>
      <c r="T295" s="418" t="s">
        <v>4581</v>
      </c>
      <c r="U295" s="418" t="s">
        <v>4581</v>
      </c>
      <c r="V295" s="418" t="s">
        <v>4585</v>
      </c>
      <c r="X295" s="418">
        <v>23</v>
      </c>
      <c r="Y295" s="419">
        <v>34</v>
      </c>
      <c r="Z295" s="421">
        <v>20</v>
      </c>
      <c r="AA295" s="421">
        <v>59</v>
      </c>
      <c r="AB295" s="421">
        <v>57</v>
      </c>
      <c r="AC295" s="421">
        <v>19</v>
      </c>
      <c r="AD295" s="421">
        <v>15</v>
      </c>
      <c r="AE295" s="421">
        <v>1</v>
      </c>
      <c r="AF295" s="421">
        <v>3</v>
      </c>
      <c r="AG295" s="421">
        <v>0</v>
      </c>
      <c r="AH295" s="421">
        <v>5</v>
      </c>
      <c r="AI295" s="421">
        <v>4</v>
      </c>
      <c r="AJ295" s="421">
        <v>6</v>
      </c>
      <c r="AK295" s="421">
        <v>0</v>
      </c>
      <c r="AL295" s="421">
        <v>2</v>
      </c>
      <c r="AM295" s="421">
        <v>0</v>
      </c>
      <c r="AN295" s="421">
        <v>13</v>
      </c>
      <c r="AO295" s="421">
        <v>0</v>
      </c>
      <c r="AP295" s="421">
        <v>0</v>
      </c>
      <c r="AQ295" s="421">
        <v>0</v>
      </c>
      <c r="AR295" s="421">
        <v>0</v>
      </c>
      <c r="AS295" s="422">
        <v>3.3898304999999997E-2</v>
      </c>
      <c r="AT295" s="422">
        <v>0.22033898299999999</v>
      </c>
      <c r="AU295" s="422">
        <v>0.52272726999999997</v>
      </c>
      <c r="AV295" s="422">
        <v>9.0909089999999998E-2</v>
      </c>
      <c r="AW295" s="422">
        <v>2.2727270000000001E-2</v>
      </c>
      <c r="AX295" s="422">
        <v>0.31818182</v>
      </c>
      <c r="AY295" s="423">
        <v>106.4</v>
      </c>
      <c r="AZ295" s="422">
        <v>0.10666667000000001</v>
      </c>
      <c r="BA295" s="422">
        <v>0.45454545400000002</v>
      </c>
      <c r="BB295" s="422">
        <v>0.80242423799999996</v>
      </c>
      <c r="BC295" s="422">
        <v>0.34090909000000003</v>
      </c>
      <c r="BD295" s="424">
        <v>0.43181818100000002</v>
      </c>
      <c r="BE295" s="424">
        <v>0.33333333300000001</v>
      </c>
      <c r="BF295" s="424">
        <v>0.355932203</v>
      </c>
      <c r="BG295" s="424">
        <v>0.45614035000000003</v>
      </c>
      <c r="BH295" s="424">
        <v>0.81207255300000003</v>
      </c>
      <c r="BI295" s="424">
        <v>0.122807017</v>
      </c>
      <c r="BJ295" s="424">
        <v>0.34956701731277701</v>
      </c>
      <c r="BK295" s="425">
        <v>75.858379120523097</v>
      </c>
      <c r="BL295" s="425">
        <v>1.7484989939898701</v>
      </c>
      <c r="BM295" s="425">
        <v>8.7198423995346293</v>
      </c>
      <c r="BN295" s="425">
        <v>124.46653314923</v>
      </c>
      <c r="BO295" s="425">
        <v>-0.29521879842436299</v>
      </c>
      <c r="BP295" s="425">
        <v>1.54091043490916</v>
      </c>
      <c r="BQ295" s="425">
        <v>5.6725225798495602</v>
      </c>
      <c r="BR295" s="425">
        <v>3.24216291314815</v>
      </c>
      <c r="BS295" s="426">
        <v>0.58037005044205703</v>
      </c>
      <c r="BT295" s="427"/>
      <c r="BU295" s="421"/>
      <c r="BV295" s="428"/>
      <c r="BW295" s="427"/>
      <c r="BX295" s="427"/>
      <c r="BY295" s="427"/>
      <c r="BZ295" s="427"/>
      <c r="CA295" s="421"/>
      <c r="CB295" s="428"/>
      <c r="CC295" s="427"/>
      <c r="CD295" s="421"/>
      <c r="CE295" s="429"/>
      <c r="CF295" s="428"/>
      <c r="CG295" s="427"/>
      <c r="CH295" s="421"/>
      <c r="CI295" s="429"/>
      <c r="CJ295" s="428"/>
      <c r="CK295" s="427"/>
      <c r="CL295" s="421"/>
      <c r="CM295" s="429"/>
      <c r="CN295" s="428"/>
      <c r="CO295" s="427"/>
      <c r="CP295" s="421"/>
      <c r="CQ295" s="429"/>
      <c r="CR295" s="428"/>
      <c r="CX295" s="427">
        <v>19</v>
      </c>
      <c r="CY295" s="421">
        <v>140</v>
      </c>
      <c r="CZ295" s="429">
        <v>1</v>
      </c>
      <c r="DA295" s="429">
        <v>1</v>
      </c>
      <c r="DB295" s="428">
        <v>0</v>
      </c>
      <c r="DH295" s="433">
        <v>1</v>
      </c>
      <c r="DI295" s="434">
        <v>0.39979907870292603</v>
      </c>
      <c r="EL295" s="422"/>
      <c r="EM295" s="422"/>
      <c r="EN295" s="422"/>
      <c r="EO295" s="422"/>
      <c r="EP295" s="422"/>
      <c r="EQ295" s="422"/>
    </row>
    <row r="296" spans="1:251" ht="14" customHeight="1">
      <c r="A296" s="413" t="s">
        <v>614</v>
      </c>
      <c r="B296" s="413">
        <v>12056</v>
      </c>
      <c r="C296" s="413">
        <v>671739</v>
      </c>
      <c r="D296" s="413">
        <v>25931</v>
      </c>
      <c r="E296" s="413" t="s">
        <v>555</v>
      </c>
      <c r="F296" s="413" t="s">
        <v>555</v>
      </c>
      <c r="G296" s="414"/>
      <c r="H296" s="411" t="s">
        <v>3070</v>
      </c>
      <c r="I296" s="411" t="s">
        <v>596</v>
      </c>
      <c r="J296" s="413">
        <v>24</v>
      </c>
      <c r="K296" s="418">
        <v>8</v>
      </c>
      <c r="L296" s="418" t="s">
        <v>46</v>
      </c>
      <c r="T296" s="418" t="s">
        <v>4577</v>
      </c>
      <c r="U296" s="418" t="s">
        <v>2543</v>
      </c>
      <c r="V296" s="418" t="s">
        <v>4586</v>
      </c>
      <c r="Z296" s="421">
        <v>160</v>
      </c>
      <c r="AA296" s="421">
        <v>641</v>
      </c>
      <c r="AB296" s="421">
        <v>611</v>
      </c>
      <c r="AC296" s="421">
        <v>152</v>
      </c>
      <c r="AD296" s="421">
        <v>100</v>
      </c>
      <c r="AE296" s="421">
        <v>26</v>
      </c>
      <c r="AF296" s="421">
        <v>6</v>
      </c>
      <c r="AG296" s="421">
        <v>20</v>
      </c>
      <c r="AH296" s="421">
        <v>55</v>
      </c>
      <c r="AI296" s="421">
        <v>86</v>
      </c>
      <c r="AJ296" s="421">
        <v>20</v>
      </c>
      <c r="AK296" s="421">
        <v>6</v>
      </c>
      <c r="AL296" s="421">
        <v>16</v>
      </c>
      <c r="AM296" s="421">
        <v>1</v>
      </c>
      <c r="AN296" s="421">
        <v>128</v>
      </c>
      <c r="AO296" s="421">
        <v>3</v>
      </c>
      <c r="AP296" s="421">
        <v>7</v>
      </c>
      <c r="AQ296" s="421">
        <v>4</v>
      </c>
      <c r="AR296" s="421">
        <v>7</v>
      </c>
      <c r="AS296" s="422">
        <v>2.4960998000000002E-2</v>
      </c>
      <c r="AT296" s="422">
        <v>0.19968798700000001</v>
      </c>
      <c r="AU296" s="422">
        <v>0.38663967999999999</v>
      </c>
      <c r="AV296" s="422">
        <v>0.22469636000000001</v>
      </c>
      <c r="AW296" s="422">
        <v>9.109312E-2</v>
      </c>
      <c r="AX296" s="422">
        <v>0.43319837999999999</v>
      </c>
      <c r="AY296" s="423">
        <v>114.1</v>
      </c>
      <c r="AZ296" s="422">
        <v>0.12769866999999999</v>
      </c>
      <c r="BA296" s="422">
        <v>0.49281314100000001</v>
      </c>
      <c r="BB296" s="422">
        <v>0.85792761200000001</v>
      </c>
      <c r="BC296" s="422">
        <v>0.32854209400000001</v>
      </c>
      <c r="BD296" s="424">
        <v>0.28085106300000001</v>
      </c>
      <c r="BE296" s="424">
        <v>0.24877250400000001</v>
      </c>
      <c r="BF296" s="424">
        <v>0.26844583900000002</v>
      </c>
      <c r="BG296" s="424">
        <v>0.40916530200000001</v>
      </c>
      <c r="BH296" s="424">
        <v>0.67761114099999997</v>
      </c>
      <c r="BI296" s="424">
        <v>0.160392798</v>
      </c>
      <c r="BJ296" s="424">
        <v>0.28865519456518501</v>
      </c>
      <c r="BK296" s="425">
        <v>103.31082761375001</v>
      </c>
      <c r="BL296" s="425">
        <v>-12.704318379085199</v>
      </c>
      <c r="BM296" s="425">
        <v>63.035192179460303</v>
      </c>
      <c r="BN296" s="425">
        <v>82.839242254682901</v>
      </c>
      <c r="BO296" s="425">
        <v>0.95889515823264404</v>
      </c>
      <c r="BP296" s="425">
        <v>2.0927667301148101</v>
      </c>
      <c r="BQ296" s="425">
        <v>13.245895635536099</v>
      </c>
      <c r="BR296" s="425">
        <v>-10.94549623787</v>
      </c>
      <c r="BS296" s="426">
        <v>1.35522089333846</v>
      </c>
      <c r="BT296" s="427"/>
      <c r="BU296" s="421"/>
      <c r="BV296" s="428"/>
      <c r="BW296" s="427"/>
      <c r="BX296" s="427"/>
      <c r="BY296" s="427"/>
      <c r="BZ296" s="427"/>
      <c r="CA296" s="421"/>
      <c r="CB296" s="428"/>
      <c r="CC296" s="427"/>
      <c r="CD296" s="421"/>
      <c r="CE296" s="429"/>
      <c r="CF296" s="428"/>
      <c r="CG296" s="427"/>
      <c r="CH296" s="421"/>
      <c r="CI296" s="429"/>
      <c r="CJ296" s="428"/>
      <c r="CK296" s="427"/>
      <c r="CL296" s="421"/>
      <c r="CM296" s="429"/>
      <c r="CN296" s="428"/>
      <c r="CO296" s="427"/>
      <c r="CP296" s="421"/>
      <c r="CQ296" s="429"/>
      <c r="CR296" s="428"/>
      <c r="CX296" s="427">
        <v>160</v>
      </c>
      <c r="CY296" s="421">
        <v>1397</v>
      </c>
      <c r="CZ296" s="429">
        <v>6</v>
      </c>
      <c r="DA296" s="429">
        <v>9</v>
      </c>
      <c r="DB296" s="428">
        <v>0</v>
      </c>
      <c r="DH296" s="433">
        <v>6</v>
      </c>
      <c r="DI296" s="434">
        <v>2.8683468997478401</v>
      </c>
      <c r="EL296" s="422"/>
      <c r="EM296" s="422"/>
      <c r="EN296" s="422"/>
      <c r="EO296" s="422"/>
      <c r="EP296" s="422"/>
      <c r="EQ296" s="422"/>
    </row>
    <row r="297" spans="1:251" ht="13" customHeight="1">
      <c r="A297" s="413" t="s">
        <v>614</v>
      </c>
      <c r="B297" s="413">
        <v>12656</v>
      </c>
      <c r="C297" s="413">
        <v>681987</v>
      </c>
      <c r="D297" s="413">
        <v>25055</v>
      </c>
      <c r="E297" s="413" t="s">
        <v>609</v>
      </c>
      <c r="F297" s="413" t="s">
        <v>609</v>
      </c>
      <c r="G297" s="414"/>
      <c r="H297" s="411" t="s">
        <v>629</v>
      </c>
      <c r="I297" s="411" t="s">
        <v>552</v>
      </c>
      <c r="J297" s="413">
        <v>28</v>
      </c>
      <c r="K297" s="418">
        <v>9</v>
      </c>
      <c r="L297" s="418" t="s">
        <v>837</v>
      </c>
      <c r="T297" s="418" t="s">
        <v>4581</v>
      </c>
      <c r="U297" s="418" t="s">
        <v>4577</v>
      </c>
      <c r="V297" s="418" t="s">
        <v>4585</v>
      </c>
      <c r="X297" s="418">
        <v>43</v>
      </c>
      <c r="Y297" s="419">
        <v>38</v>
      </c>
      <c r="Z297" s="421">
        <v>41</v>
      </c>
      <c r="AA297" s="421">
        <v>90</v>
      </c>
      <c r="AB297" s="421">
        <v>81</v>
      </c>
      <c r="AC297" s="421">
        <v>24</v>
      </c>
      <c r="AD297" s="421">
        <v>19</v>
      </c>
      <c r="AE297" s="421">
        <v>4</v>
      </c>
      <c r="AF297" s="421">
        <v>0</v>
      </c>
      <c r="AG297" s="421">
        <v>1</v>
      </c>
      <c r="AH297" s="421">
        <v>16</v>
      </c>
      <c r="AI297" s="421">
        <v>4</v>
      </c>
      <c r="AJ297" s="421">
        <v>9</v>
      </c>
      <c r="AK297" s="421">
        <v>2</v>
      </c>
      <c r="AL297" s="421">
        <v>6</v>
      </c>
      <c r="AM297" s="421">
        <v>0</v>
      </c>
      <c r="AN297" s="421">
        <v>19</v>
      </c>
      <c r="AO297" s="421">
        <v>1</v>
      </c>
      <c r="AP297" s="421">
        <v>1</v>
      </c>
      <c r="AQ297" s="421">
        <v>1</v>
      </c>
      <c r="AR297" s="421">
        <v>1</v>
      </c>
      <c r="AS297" s="466">
        <v>6.6666665999999999E-2</v>
      </c>
      <c r="AT297" s="466">
        <v>0.21111111099999999</v>
      </c>
      <c r="AU297" s="466">
        <v>0.4375</v>
      </c>
      <c r="AV297" s="466">
        <v>0.203125</v>
      </c>
      <c r="AW297" s="466">
        <v>6.25E-2</v>
      </c>
      <c r="AX297" s="466">
        <v>0.375</v>
      </c>
      <c r="AY297" s="425">
        <v>107.9</v>
      </c>
      <c r="AZ297" s="466">
        <v>8.2840239999999996E-2</v>
      </c>
      <c r="BA297" s="466">
        <v>0.50793650700000004</v>
      </c>
      <c r="BB297" s="466">
        <v>0.93303277399999995</v>
      </c>
      <c r="BC297" s="466">
        <v>0.34920634900000003</v>
      </c>
      <c r="BD297" s="424">
        <v>0.37096774100000002</v>
      </c>
      <c r="BE297" s="424">
        <v>0.29629629600000001</v>
      </c>
      <c r="BF297" s="424">
        <v>0.34831460600000003</v>
      </c>
      <c r="BG297" s="424">
        <v>0.382716049</v>
      </c>
      <c r="BH297" s="424">
        <v>0.73103065499999997</v>
      </c>
      <c r="BI297" s="424">
        <v>8.6419753000000002E-2</v>
      </c>
      <c r="BJ297" s="424">
        <v>0.322271401292822</v>
      </c>
      <c r="BK297" s="425">
        <v>53.381822527095203</v>
      </c>
      <c r="BL297" s="425">
        <v>0.67265176438497498</v>
      </c>
      <c r="BM297" s="425">
        <v>11.3069044169108</v>
      </c>
      <c r="BN297" s="425">
        <v>102.348101928529</v>
      </c>
      <c r="BO297" s="425">
        <v>6.2618222509212201E-2</v>
      </c>
      <c r="BP297" s="425">
        <v>0.77939223311841399</v>
      </c>
      <c r="BQ297" s="425">
        <v>3.2086354339565499</v>
      </c>
      <c r="BR297" s="425">
        <v>1.02845211551295</v>
      </c>
      <c r="BS297" s="426">
        <v>0.328283560345902</v>
      </c>
      <c r="BT297" s="427"/>
      <c r="BU297" s="421"/>
      <c r="BV297" s="428"/>
      <c r="BW297" s="427"/>
      <c r="BX297" s="427"/>
      <c r="BY297" s="427"/>
      <c r="BZ297" s="427"/>
      <c r="CA297" s="421"/>
      <c r="CB297" s="428"/>
      <c r="CC297" s="427"/>
      <c r="CD297" s="421"/>
      <c r="CE297" s="429"/>
      <c r="CF297" s="428"/>
      <c r="CG297" s="427"/>
      <c r="CH297" s="421"/>
      <c r="CI297" s="429"/>
      <c r="CJ297" s="428"/>
      <c r="CK297" s="427">
        <v>12</v>
      </c>
      <c r="CL297" s="421">
        <v>73</v>
      </c>
      <c r="CM297" s="429">
        <v>-3</v>
      </c>
      <c r="CN297" s="428">
        <v>-2</v>
      </c>
      <c r="CO297" s="427"/>
      <c r="CP297" s="421"/>
      <c r="CQ297" s="429"/>
      <c r="CR297" s="428"/>
      <c r="CS297" s="427">
        <v>4</v>
      </c>
      <c r="CT297" s="421">
        <v>13</v>
      </c>
      <c r="CU297" s="429">
        <v>0</v>
      </c>
      <c r="CV297" s="429">
        <v>0</v>
      </c>
      <c r="CW297" s="428">
        <v>0</v>
      </c>
      <c r="CX297" s="427">
        <v>5</v>
      </c>
      <c r="CY297" s="421">
        <v>30</v>
      </c>
      <c r="CZ297" s="429">
        <v>0</v>
      </c>
      <c r="DA297" s="429">
        <v>0</v>
      </c>
      <c r="DB297" s="428">
        <v>1</v>
      </c>
      <c r="DC297" s="427">
        <v>16</v>
      </c>
      <c r="DD297" s="421">
        <v>91</v>
      </c>
      <c r="DE297" s="429">
        <v>0</v>
      </c>
      <c r="DF297" s="429">
        <v>0</v>
      </c>
      <c r="DG297" s="428">
        <v>0</v>
      </c>
      <c r="DH297" s="433">
        <v>-3</v>
      </c>
      <c r="DI297" s="434">
        <v>-0.91728198528289795</v>
      </c>
    </row>
    <row r="298" spans="1:251" ht="13" customHeight="1">
      <c r="A298" s="413" t="s">
        <v>614</v>
      </c>
      <c r="B298" s="413">
        <v>12828</v>
      </c>
      <c r="C298" s="413">
        <v>669234</v>
      </c>
      <c r="D298" s="413">
        <v>29606</v>
      </c>
      <c r="E298" s="413" t="s">
        <v>239</v>
      </c>
      <c r="F298" s="413" t="s">
        <v>239</v>
      </c>
      <c r="G298" s="414"/>
      <c r="H298" s="411" t="s">
        <v>3964</v>
      </c>
      <c r="I298" s="411" t="s">
        <v>3963</v>
      </c>
      <c r="J298" s="413">
        <v>25</v>
      </c>
      <c r="K298" s="418">
        <v>9</v>
      </c>
      <c r="L298" s="418" t="s">
        <v>837</v>
      </c>
      <c r="T298" s="418" t="s">
        <v>4577</v>
      </c>
      <c r="U298" s="418" t="s">
        <v>4581</v>
      </c>
      <c r="V298" s="418" t="s">
        <v>4585</v>
      </c>
      <c r="X298" s="418">
        <v>56</v>
      </c>
      <c r="Y298" s="419">
        <v>48</v>
      </c>
      <c r="Z298" s="421">
        <v>52</v>
      </c>
      <c r="AA298" s="421">
        <v>127</v>
      </c>
      <c r="AB298" s="421">
        <v>104</v>
      </c>
      <c r="AC298" s="421">
        <v>23</v>
      </c>
      <c r="AD298" s="421">
        <v>16</v>
      </c>
      <c r="AE298" s="421">
        <v>6</v>
      </c>
      <c r="AF298" s="421">
        <v>0</v>
      </c>
      <c r="AG298" s="421">
        <v>1</v>
      </c>
      <c r="AH298" s="421">
        <v>15</v>
      </c>
      <c r="AI298" s="421">
        <v>17</v>
      </c>
      <c r="AJ298" s="421">
        <v>0</v>
      </c>
      <c r="AK298" s="421">
        <v>0</v>
      </c>
      <c r="AL298" s="421">
        <v>20</v>
      </c>
      <c r="AM298" s="421">
        <v>0</v>
      </c>
      <c r="AN298" s="421">
        <v>32</v>
      </c>
      <c r="AO298" s="421">
        <v>1</v>
      </c>
      <c r="AP298" s="421">
        <v>2</v>
      </c>
      <c r="AQ298" s="421">
        <v>0</v>
      </c>
      <c r="AR298" s="421">
        <v>1</v>
      </c>
      <c r="AS298" s="422">
        <v>0.15748031400000001</v>
      </c>
      <c r="AT298" s="422">
        <v>0.25196850300000001</v>
      </c>
      <c r="AU298" s="422">
        <v>0.39189189000000002</v>
      </c>
      <c r="AV298" s="422">
        <v>0.27027026999999998</v>
      </c>
      <c r="AW298" s="422">
        <v>4.054054E-2</v>
      </c>
      <c r="AX298" s="422">
        <v>0.31081080999999999</v>
      </c>
      <c r="AY298" s="423">
        <v>111.7</v>
      </c>
      <c r="AZ298" s="422">
        <v>0.10707804</v>
      </c>
      <c r="BA298" s="422">
        <v>0.324324324</v>
      </c>
      <c r="BB298" s="422">
        <v>0.54157060800000001</v>
      </c>
      <c r="BC298" s="422">
        <v>0.486486486</v>
      </c>
      <c r="BD298" s="424">
        <v>0.30136986300000002</v>
      </c>
      <c r="BE298" s="424">
        <v>0.22115384599999999</v>
      </c>
      <c r="BF298" s="424">
        <v>0.34645669200000001</v>
      </c>
      <c r="BG298" s="424">
        <v>0.307692307</v>
      </c>
      <c r="BH298" s="424">
        <v>0.65414899900000001</v>
      </c>
      <c r="BI298" s="424">
        <v>8.6538460999999997E-2</v>
      </c>
      <c r="BJ298" s="424">
        <v>0.30094326715769698</v>
      </c>
      <c r="BK298" s="425">
        <v>53.455148927236003</v>
      </c>
      <c r="BL298" s="425">
        <v>-1.25002068834553</v>
      </c>
      <c r="BM298" s="425">
        <v>13.7560913879965</v>
      </c>
      <c r="BN298" s="425">
        <v>91.600439812495296</v>
      </c>
      <c r="BO298" s="425">
        <v>0.43491289624173401</v>
      </c>
      <c r="BP298" s="425">
        <v>0.242552892304956</v>
      </c>
      <c r="BQ298" s="425">
        <v>1.5491502879307799E-2</v>
      </c>
      <c r="BR298" s="425">
        <v>-1.0146477417478901</v>
      </c>
      <c r="BS298" s="426">
        <v>1.58497461771683E-3</v>
      </c>
      <c r="BT298" s="427"/>
      <c r="BU298" s="421"/>
      <c r="BV298" s="428"/>
      <c r="BW298" s="427"/>
      <c r="BX298" s="427"/>
      <c r="BY298" s="427"/>
      <c r="BZ298" s="427"/>
      <c r="CA298" s="421"/>
      <c r="CB298" s="428"/>
      <c r="CC298" s="427">
        <v>1</v>
      </c>
      <c r="CD298" s="421">
        <v>2</v>
      </c>
      <c r="CE298" s="429">
        <v>0</v>
      </c>
      <c r="CF298" s="428">
        <v>0</v>
      </c>
      <c r="CG298" s="427"/>
      <c r="CH298" s="421"/>
      <c r="CI298" s="429"/>
      <c r="CJ298" s="428"/>
      <c r="CK298" s="427"/>
      <c r="CL298" s="421"/>
      <c r="CM298" s="429"/>
      <c r="CN298" s="428"/>
      <c r="CO298" s="427"/>
      <c r="CP298" s="421"/>
      <c r="CQ298" s="429"/>
      <c r="CR298" s="428"/>
      <c r="CS298" s="427">
        <v>3</v>
      </c>
      <c r="CT298" s="421">
        <v>6</v>
      </c>
      <c r="CU298" s="429">
        <v>0</v>
      </c>
      <c r="CV298" s="429">
        <v>0</v>
      </c>
      <c r="CW298" s="428">
        <v>0</v>
      </c>
      <c r="DC298" s="427">
        <v>17</v>
      </c>
      <c r="DD298" s="421">
        <v>81</v>
      </c>
      <c r="DE298" s="429">
        <v>-1</v>
      </c>
      <c r="DF298" s="429">
        <v>0</v>
      </c>
      <c r="DG298" s="428">
        <v>-1</v>
      </c>
      <c r="DH298" s="433">
        <v>-1</v>
      </c>
      <c r="DI298" s="434">
        <v>-3.3407284617423998</v>
      </c>
      <c r="EL298" s="422"/>
      <c r="EM298" s="422"/>
      <c r="EN298" s="422"/>
      <c r="EO298" s="422"/>
      <c r="EP298" s="422"/>
      <c r="EQ298" s="422"/>
    </row>
    <row r="299" spans="1:251" ht="13" customHeight="1">
      <c r="A299" s="413" t="s">
        <v>614</v>
      </c>
      <c r="G299" s="414"/>
      <c r="H299" s="411" t="s">
        <v>4682</v>
      </c>
      <c r="Z299" s="421"/>
      <c r="BT299" s="427"/>
      <c r="BU299" s="421"/>
      <c r="BV299" s="428"/>
      <c r="BW299" s="427"/>
      <c r="BX299" s="427"/>
      <c r="BY299" s="427"/>
      <c r="BZ299" s="427"/>
      <c r="CA299" s="421"/>
      <c r="CB299" s="428"/>
      <c r="CC299" s="427"/>
      <c r="CD299" s="421"/>
      <c r="CE299" s="429"/>
      <c r="CF299" s="428"/>
      <c r="CG299" s="427"/>
      <c r="CH299" s="421"/>
      <c r="CI299" s="429"/>
      <c r="CJ299" s="428"/>
      <c r="CK299" s="427"/>
      <c r="CL299" s="421"/>
      <c r="CM299" s="429"/>
      <c r="CN299" s="428"/>
      <c r="CO299" s="427"/>
      <c r="CP299" s="421"/>
      <c r="CQ299" s="429"/>
      <c r="CR299" s="428"/>
      <c r="DH299" s="433"/>
      <c r="DI299" s="434"/>
    </row>
    <row r="300" spans="1:251" ht="13" customHeight="1">
      <c r="A300" s="413" t="s">
        <v>614</v>
      </c>
      <c r="G300" s="414"/>
      <c r="H300" s="411" t="s">
        <v>4683</v>
      </c>
      <c r="Z300" s="421"/>
      <c r="BT300" s="427"/>
      <c r="BU300" s="421"/>
      <c r="BV300" s="428"/>
      <c r="BW300" s="427"/>
      <c r="BX300" s="427"/>
      <c r="BY300" s="427"/>
      <c r="BZ300" s="427"/>
      <c r="CA300" s="421"/>
      <c r="CB300" s="428"/>
      <c r="CC300" s="427"/>
      <c r="CD300" s="421"/>
      <c r="CE300" s="429"/>
      <c r="CF300" s="428"/>
      <c r="CG300" s="427"/>
      <c r="CH300" s="421"/>
      <c r="CI300" s="429"/>
      <c r="CJ300" s="428"/>
      <c r="CK300" s="427"/>
      <c r="CL300" s="421"/>
      <c r="CM300" s="429"/>
      <c r="CN300" s="428"/>
      <c r="CO300" s="427"/>
      <c r="CP300" s="421"/>
      <c r="CQ300" s="429"/>
      <c r="CR300" s="428"/>
      <c r="DH300" s="433"/>
      <c r="DI300" s="434"/>
    </row>
    <row r="301" spans="1:251" ht="13" customHeight="1">
      <c r="A301" s="413" t="s">
        <v>614</v>
      </c>
      <c r="G301" s="414"/>
      <c r="H301" s="411" t="s">
        <v>4687</v>
      </c>
      <c r="Z301" s="421"/>
      <c r="BT301" s="427"/>
      <c r="BU301" s="421"/>
      <c r="BV301" s="428"/>
      <c r="BW301" s="427"/>
      <c r="BX301" s="427"/>
      <c r="BY301" s="427"/>
      <c r="BZ301" s="427"/>
      <c r="CA301" s="421"/>
      <c r="CB301" s="428"/>
      <c r="CC301" s="427"/>
      <c r="CD301" s="421"/>
      <c r="CE301" s="429"/>
      <c r="CF301" s="428"/>
      <c r="CG301" s="427"/>
      <c r="CH301" s="421"/>
      <c r="CI301" s="429"/>
      <c r="CJ301" s="428"/>
      <c r="CK301" s="427"/>
      <c r="CL301" s="421"/>
      <c r="CM301" s="429"/>
      <c r="CN301" s="428"/>
      <c r="CO301" s="427"/>
      <c r="CP301" s="421"/>
      <c r="CQ301" s="429"/>
      <c r="CR301" s="428"/>
      <c r="DH301" s="433"/>
      <c r="DI301" s="434"/>
    </row>
    <row r="302" spans="1:251" ht="13" customHeight="1">
      <c r="A302" s="413" t="s">
        <v>614</v>
      </c>
      <c r="G302" s="414"/>
      <c r="H302" s="411" t="s">
        <v>4732</v>
      </c>
      <c r="Z302" s="421"/>
      <c r="BT302" s="427"/>
      <c r="BU302" s="421"/>
      <c r="BV302" s="428"/>
      <c r="BW302" s="427"/>
      <c r="BX302" s="427"/>
      <c r="BY302" s="427"/>
      <c r="BZ302" s="427"/>
      <c r="CA302" s="421"/>
      <c r="CB302" s="428"/>
      <c r="CC302" s="427"/>
      <c r="CD302" s="421"/>
      <c r="CE302" s="429"/>
      <c r="CF302" s="428"/>
      <c r="CG302" s="427"/>
      <c r="CH302" s="421"/>
      <c r="CI302" s="429"/>
      <c r="CJ302" s="428"/>
      <c r="CK302" s="427"/>
      <c r="CL302" s="421"/>
      <c r="CM302" s="429"/>
      <c r="CN302" s="428"/>
      <c r="CO302" s="427"/>
      <c r="CP302" s="421"/>
      <c r="CQ302" s="429"/>
      <c r="CR302" s="428"/>
      <c r="DH302" s="433"/>
      <c r="DI302" s="434"/>
    </row>
    <row r="303" spans="1:251" ht="13" customHeight="1">
      <c r="A303" s="413" t="s">
        <v>614</v>
      </c>
      <c r="G303" s="414"/>
      <c r="H303" s="411" t="s">
        <v>4733</v>
      </c>
      <c r="Z303" s="421"/>
      <c r="BT303" s="427"/>
      <c r="BU303" s="421"/>
      <c r="BV303" s="428"/>
      <c r="BW303" s="427"/>
      <c r="BX303" s="427"/>
      <c r="BY303" s="427"/>
      <c r="BZ303" s="427"/>
      <c r="CA303" s="421"/>
      <c r="CB303" s="428"/>
      <c r="CC303" s="427"/>
      <c r="CD303" s="421"/>
      <c r="CE303" s="429"/>
      <c r="CF303" s="428"/>
      <c r="CG303" s="427"/>
      <c r="CH303" s="421"/>
      <c r="CI303" s="429"/>
      <c r="CJ303" s="428"/>
      <c r="CK303" s="427"/>
      <c r="CL303" s="421"/>
      <c r="CM303" s="429"/>
      <c r="CN303" s="428"/>
      <c r="CO303" s="427"/>
      <c r="CP303" s="421"/>
      <c r="CQ303" s="429"/>
      <c r="CR303" s="428"/>
      <c r="DH303" s="433"/>
      <c r="DI303" s="434"/>
    </row>
    <row r="304" spans="1:251" ht="13" customHeight="1">
      <c r="A304" s="439" t="s">
        <v>2168</v>
      </c>
      <c r="B304" s="440"/>
      <c r="C304" s="441"/>
      <c r="D304" s="441"/>
      <c r="E304" s="439" cm="1">
        <f t="array" ref="E304">SUMPRODUCT(--($A305:$A$2513=A304),--(K305:$K$2513&gt;0))</f>
        <v>40</v>
      </c>
      <c r="F304" s="439"/>
      <c r="G304" s="382"/>
      <c r="H304" s="442" t="s">
        <v>4210</v>
      </c>
      <c r="I304" s="443"/>
      <c r="J304" s="444"/>
      <c r="K304" s="445">
        <v>0</v>
      </c>
      <c r="L304" s="445"/>
      <c r="M304" s="446"/>
      <c r="N304" s="447"/>
      <c r="O304" s="445"/>
      <c r="P304" s="445"/>
      <c r="Q304" s="445"/>
      <c r="R304" s="445"/>
      <c r="S304" s="445"/>
      <c r="T304" s="445"/>
      <c r="U304" s="445"/>
      <c r="V304" s="445"/>
      <c r="W304" s="445"/>
      <c r="X304" s="445"/>
      <c r="Y304" s="446"/>
      <c r="Z304" s="448" cm="1">
        <f t="array" ref="Z304">SUMPRODUCT(--($A305:$A$2498=$A304),--(Z305:Z$2498))</f>
        <v>1914</v>
      </c>
      <c r="AA304" s="448" cm="1">
        <f t="array" ref="AA304">SUMPRODUCT(--($A305:$A$2498=$A304),--(AA305:AA$2498))</f>
        <v>7249</v>
      </c>
      <c r="AB304" s="448" cm="1">
        <f t="array" ref="AB304">SUMPRODUCT(--($A305:$A$2498=$A304),--(AB305:AB$2498))</f>
        <v>6563</v>
      </c>
      <c r="AC304" s="448" cm="1">
        <f t="array" ref="AC304">SUMPRODUCT(--($A305:$A$2498=$A304),--(AC305:AC$2498))</f>
        <v>1627</v>
      </c>
      <c r="AD304" s="448" cm="1">
        <f t="array" ref="AD304">SUMPRODUCT(--($A305:$A$2498=$A304),--(AD305:AD$2498))</f>
        <v>1029</v>
      </c>
      <c r="AE304" s="448" cm="1">
        <f t="array" ref="AE304">SUMPRODUCT(--($A305:$A$2498=$A304),--(AE305:AE$2498))</f>
        <v>357</v>
      </c>
      <c r="AF304" s="448" cm="1">
        <f t="array" ref="AF304">SUMPRODUCT(--($A305:$A$2498=$A304),--(AF305:AF$2498))</f>
        <v>25</v>
      </c>
      <c r="AG304" s="448" cm="1">
        <f t="array" ref="AG304">SUMPRODUCT(--($A305:$A$2498=$A304),--(AG305:AG$2498))</f>
        <v>216</v>
      </c>
      <c r="AH304" s="448" cm="1">
        <f t="array" ref="AH304">SUMPRODUCT(--($A305:$A$2498=$A304),--(AH305:AH$2498))</f>
        <v>829</v>
      </c>
      <c r="AI304" s="448" cm="1">
        <f t="array" ref="AI304">SUMPRODUCT(--($A305:$A$2498=$A304),--(AI305:AI$2498))</f>
        <v>808</v>
      </c>
      <c r="AJ304" s="448" cm="1">
        <f t="array" ref="AJ304">SUMPRODUCT(--($A305:$A$2498=$A304),--(AJ305:AJ$2498))</f>
        <v>158</v>
      </c>
      <c r="AK304" s="448" cm="1">
        <f t="array" ref="AK304">SUMPRODUCT(--($A305:$A$2498=$A304),--(AK305:AK$2498))</f>
        <v>51</v>
      </c>
      <c r="AL304" s="448" cm="1">
        <f t="array" ref="AL304">SUMPRODUCT(--($A305:$A$2498=$A304),--(AL305:AL$2498))</f>
        <v>523</v>
      </c>
      <c r="AM304" s="448" cm="1">
        <f t="array" ref="AM304">SUMPRODUCT(--($A305:$A$2498=$A304),--(AM305:AM$2498))</f>
        <v>16</v>
      </c>
      <c r="AN304" s="448" cm="1">
        <f t="array" ref="AN304">SUMPRODUCT(--($A305:$A$2498=$A304),--(AN305:AN$2498))</f>
        <v>1641</v>
      </c>
      <c r="AO304" s="448" cm="1">
        <f t="array" ref="AO304">SUMPRODUCT(--($A305:$A$2498=$A304),--(AO305:AO$2498))</f>
        <v>90</v>
      </c>
      <c r="AP304" s="448" cm="1">
        <f t="array" ref="AP304">SUMPRODUCT(--($A305:$A$2498=$A304),--(AP305:AP$2498))</f>
        <v>56</v>
      </c>
      <c r="AQ304" s="448" cm="1">
        <f t="array" ref="AQ304">SUMPRODUCT(--($A305:$A$2498=$A304),--(AQ305:AQ$2498))</f>
        <v>15</v>
      </c>
      <c r="AR304" s="448" cm="1">
        <f t="array" ref="AR304">SUMPRODUCT(--($A305:$A$2498=$A304),--(AR305:AR$2498))</f>
        <v>130</v>
      </c>
      <c r="AS304" s="449"/>
      <c r="AT304" s="449"/>
      <c r="AU304" s="449"/>
      <c r="AV304" s="449"/>
      <c r="AW304" s="449"/>
      <c r="AX304" s="449"/>
      <c r="AY304" s="450"/>
      <c r="AZ304" s="449"/>
      <c r="BA304" s="449"/>
      <c r="BB304" s="449"/>
      <c r="BC304" s="449"/>
      <c r="BD304" s="451"/>
      <c r="BE304" s="451">
        <f>AC304/AB304</f>
        <v>0.24790492152978821</v>
      </c>
      <c r="BF304" s="451">
        <f>(AC304+AL304+AM304+AO304)/(AA304-AP304-AQ304)</f>
        <v>0.31429367511841738</v>
      </c>
      <c r="BG304" s="451">
        <f>((AC304-AE304-AF304-AG304)+(AE304*2)+(AF304*3)+(AG304*4))/AB304</f>
        <v>0.40865457869876581</v>
      </c>
      <c r="BH304" s="451">
        <f>BF304+BG304</f>
        <v>0.7229482538171832</v>
      </c>
      <c r="BI304" s="451">
        <f>BG304+BH304</f>
        <v>1.1316028325159491</v>
      </c>
      <c r="BJ304" s="451"/>
      <c r="BK304" s="450"/>
      <c r="BL304" s="450"/>
      <c r="BM304" s="450"/>
      <c r="BN304" s="450"/>
      <c r="BO304" s="450"/>
      <c r="BP304" s="452" cm="1">
        <f t="array" ref="BP304">SUMPRODUCT(--($A305:$A$2498=$A304),--(BP305:BP$2498))</f>
        <v>10.095441112294786</v>
      </c>
      <c r="BQ304" s="450"/>
      <c r="BR304" s="452" cm="1">
        <f t="array" ref="BR304">SUMPRODUCT(--($A305:$A$2498=$A304),--(BR305:BR$2498))</f>
        <v>-10.873932153650323</v>
      </c>
      <c r="BS304" s="453" cm="1">
        <f t="array" ref="BS304">SUMPRODUCT(--($A305:$A$2498=$A304),--(BS305:BS$2498))</f>
        <v>24.45094410159933</v>
      </c>
      <c r="BT304" s="454"/>
      <c r="BU304" s="448"/>
      <c r="BV304" s="455"/>
      <c r="BW304" s="454"/>
      <c r="BX304" s="454"/>
      <c r="BY304" s="454"/>
      <c r="BZ304" s="454"/>
      <c r="CA304" s="448"/>
      <c r="CB304" s="455"/>
      <c r="CC304" s="454"/>
      <c r="CD304" s="448"/>
      <c r="CE304" s="456"/>
      <c r="CF304" s="455"/>
      <c r="CG304" s="454"/>
      <c r="CH304" s="448"/>
      <c r="CI304" s="456"/>
      <c r="CJ304" s="455"/>
      <c r="CK304" s="454"/>
      <c r="CL304" s="448"/>
      <c r="CM304" s="456"/>
      <c r="CN304" s="455"/>
      <c r="CO304" s="454"/>
      <c r="CP304" s="448"/>
      <c r="CQ304" s="456"/>
      <c r="CR304" s="455"/>
      <c r="CS304" s="457"/>
      <c r="CT304" s="458"/>
      <c r="CU304" s="459"/>
      <c r="CV304" s="459"/>
      <c r="CW304" s="460"/>
      <c r="CX304" s="457"/>
      <c r="CY304" s="458"/>
      <c r="CZ304" s="459"/>
      <c r="DA304" s="459"/>
      <c r="DB304" s="460"/>
      <c r="DC304" s="457"/>
      <c r="DD304" s="458"/>
      <c r="DE304" s="459"/>
      <c r="DF304" s="459"/>
      <c r="DG304" s="460"/>
      <c r="DH304" s="461" cm="1">
        <f t="array" ref="DH304">SUMPRODUCT(--($A305:$A$2498=$A304),--(DH305:DH$2498))</f>
        <v>-13</v>
      </c>
      <c r="DI304" s="462" cm="1">
        <f t="array" ref="DI304">SUMPRODUCT(--($A305:$A$2498=$A304),--(DI305:DI$2498))</f>
        <v>4.7481880113483097</v>
      </c>
      <c r="DJ304" s="448" cm="1">
        <f t="array" ref="DJ304">SUMPRODUCT(--($A305:$A$2498=$A304),--(DJ305:DJ$2498))</f>
        <v>712</v>
      </c>
      <c r="DK304" s="448" cm="1">
        <f t="array" ref="DK304">SUMPRODUCT(--($A305:$A$2498=$A304),--(DK305:DK$2498))</f>
        <v>185</v>
      </c>
      <c r="DL304" s="448" cm="1">
        <f t="array" ref="DL304">SUMPRODUCT(--($A305:$A$2498=$A304),--(DL305:DL$2498))</f>
        <v>2</v>
      </c>
      <c r="DM304" s="448" cm="1">
        <f t="array" ref="DM304">SUMPRODUCT(--($A305:$A$2498=$A304),--(DM305:DM$2498))</f>
        <v>95</v>
      </c>
      <c r="DN304" s="448" cm="1">
        <f t="array" ref="DN304">SUMPRODUCT(--($A305:$A$2498=$A304),--(DN305:DN$2498))</f>
        <v>76</v>
      </c>
      <c r="DO304" s="448" cm="1">
        <f t="array" ref="DO304">SUMPRODUCT(--($A305:$A$2498=$A304),--(DO305:DO$2498))</f>
        <v>31</v>
      </c>
      <c r="DP304" s="448" cm="1">
        <f t="array" ref="DP304">SUMPRODUCT(--($A305:$A$2498=$A304),--(DP305:DP$2498))</f>
        <v>1558.3000000000002</v>
      </c>
      <c r="DQ304" s="448" cm="1">
        <f t="array" ref="DQ304">SUMPRODUCT(--($A305:$A$2498=$A304),--(DQ305:DQ$2498))</f>
        <v>954.69998574256726</v>
      </c>
      <c r="DR304" s="448" cm="1">
        <f t="array" ref="DR304">SUMPRODUCT(--($A305:$A$2498=$A304),--(DR305:DR$2498))</f>
        <v>602.89999532699539</v>
      </c>
      <c r="DS304" s="448" cm="1">
        <f t="array" ref="DS304">SUMPRODUCT(--($A305:$A$2498=$A304),--(DS305:DS$2498))</f>
        <v>6521</v>
      </c>
      <c r="DT304" s="448" cm="1">
        <f t="array" ref="DT304">SUMPRODUCT(--($A305:$A$2498=$A304),--(DT305:DT$2498))</f>
        <v>1289</v>
      </c>
      <c r="DU304" s="448" cm="1">
        <f t="array" ref="DU304">SUMPRODUCT(--($A305:$A$2498=$A304),--(DU305:DU$2498))</f>
        <v>645</v>
      </c>
      <c r="DV304" s="448" cm="1">
        <f t="array" ref="DV304">SUMPRODUCT(--($A305:$A$2498=$A304),--(DV305:DV$2498))</f>
        <v>592</v>
      </c>
      <c r="DW304" s="448" cm="1">
        <f t="array" ref="DW304">SUMPRODUCT(--($A305:$A$2498=$A304),--(DW305:DW$2498))</f>
        <v>179</v>
      </c>
      <c r="DX304" s="448" cm="1">
        <f t="array" ref="DX304">SUMPRODUCT(--($A305:$A$2498=$A304),--(DX305:DX$2498))</f>
        <v>616</v>
      </c>
      <c r="DY304" s="448" cm="1">
        <f t="array" ref="DY304">SUMPRODUCT(--($A305:$A$2498=$A304),--(DY305:DY$2498))</f>
        <v>22</v>
      </c>
      <c r="DZ304" s="448" cm="1">
        <f t="array" ref="DZ304">SUMPRODUCT(--($A305:$A$2498=$A304),--(DZ305:DZ$2498))</f>
        <v>78</v>
      </c>
      <c r="EA304" s="448" cm="1">
        <f t="array" ref="EA304">SUMPRODUCT(--($A305:$A$2498=$A304),--(EA305:EA$2498))</f>
        <v>59</v>
      </c>
      <c r="EB304" s="448" cm="1">
        <f t="array" ref="EB304">SUMPRODUCT(--($A305:$A$2498=$A304),--(EB305:EB$2498))</f>
        <v>8</v>
      </c>
      <c r="EC304" s="448" cm="1">
        <f t="array" ref="EC304">SUMPRODUCT(--($A305:$A$2498=$A304),--(EC305:EC$2498))</f>
        <v>1476</v>
      </c>
      <c r="ED304" s="450">
        <f>EC304/DP304*10</f>
        <v>9.4718603606494245</v>
      </c>
      <c r="EE304" s="450">
        <f>DX304/DP304*10</f>
        <v>3.9530257331707626</v>
      </c>
      <c r="EF304" s="450">
        <f>DW304/DP304*10</f>
        <v>1.1486876724635819</v>
      </c>
      <c r="EG304" s="450">
        <f>DX304/DQ304*10</f>
        <v>6.4522887734294265</v>
      </c>
      <c r="EH304" s="463">
        <f>(DT304+DX304+DZ304)/DP304</f>
        <v>1.27254058910351</v>
      </c>
      <c r="EI304" s="450"/>
      <c r="EJ304" s="451">
        <f>DT304/(DS304-DX304-DY304-DZ304)</f>
        <v>0.22204995693367785</v>
      </c>
      <c r="EK304" s="451"/>
      <c r="EL304" s="464"/>
      <c r="EM304" s="464"/>
      <c r="EN304" s="464"/>
      <c r="EO304" s="464"/>
      <c r="EP304" s="464"/>
      <c r="EQ304" s="464"/>
      <c r="ER304" s="465"/>
      <c r="ES304" s="463"/>
      <c r="ET304" s="463"/>
      <c r="EU304" s="463"/>
      <c r="EV304" s="463"/>
      <c r="EW304" s="463"/>
      <c r="EX304" s="453" cm="1">
        <f t="array" ref="EX304">SUMPRODUCT(--($A305:$A$2498=$A304),--(EX305:EX$2498))</f>
        <v>18.11117435805496</v>
      </c>
    </row>
    <row r="305" spans="1:154" ht="13" customHeight="1">
      <c r="A305" s="413" t="s">
        <v>2168</v>
      </c>
      <c r="B305" s="413">
        <v>12194</v>
      </c>
      <c r="C305" s="413">
        <v>669622</v>
      </c>
      <c r="D305" s="413">
        <v>19742</v>
      </c>
      <c r="E305" s="413" t="s">
        <v>686</v>
      </c>
      <c r="F305" s="413" t="s">
        <v>686</v>
      </c>
      <c r="G305" s="414"/>
      <c r="H305" s="411" t="s">
        <v>2389</v>
      </c>
      <c r="I305" s="411" t="s">
        <v>110</v>
      </c>
      <c r="J305" s="418">
        <v>30</v>
      </c>
      <c r="K305" s="418">
        <v>1</v>
      </c>
      <c r="M305" s="419" t="s">
        <v>837</v>
      </c>
      <c r="O305" s="418" t="s">
        <v>838</v>
      </c>
      <c r="P305" s="418" t="s">
        <v>4581</v>
      </c>
      <c r="R305" s="418" t="s">
        <v>4580</v>
      </c>
      <c r="Z305" s="421"/>
      <c r="AS305" s="422"/>
      <c r="AT305" s="422"/>
      <c r="AU305" s="422"/>
      <c r="AV305" s="422"/>
      <c r="AW305" s="422"/>
      <c r="AX305" s="422"/>
      <c r="AY305" s="423"/>
      <c r="AZ305" s="422"/>
      <c r="BA305" s="422"/>
      <c r="BB305" s="422"/>
      <c r="BC305" s="422"/>
      <c r="BT305" s="427">
        <v>51</v>
      </c>
      <c r="BU305" s="421">
        <v>50</v>
      </c>
      <c r="BV305" s="428">
        <v>1</v>
      </c>
      <c r="BW305" s="427"/>
      <c r="BX305" s="427"/>
      <c r="BY305" s="427"/>
      <c r="BZ305" s="427"/>
      <c r="CA305" s="421"/>
      <c r="CB305" s="428"/>
      <c r="CC305" s="427"/>
      <c r="CD305" s="421"/>
      <c r="CE305" s="429"/>
      <c r="CF305" s="428"/>
      <c r="CG305" s="427"/>
      <c r="CH305" s="421"/>
      <c r="CI305" s="429"/>
      <c r="CJ305" s="428"/>
      <c r="CK305" s="427"/>
      <c r="CL305" s="421"/>
      <c r="CM305" s="429"/>
      <c r="CN305" s="428"/>
      <c r="CO305" s="427"/>
      <c r="CP305" s="421"/>
      <c r="CQ305" s="429"/>
      <c r="CR305" s="428"/>
      <c r="DH305" s="433">
        <v>1</v>
      </c>
      <c r="DI305" s="434"/>
      <c r="DJ305" s="421">
        <v>51</v>
      </c>
      <c r="DK305" s="421">
        <v>0</v>
      </c>
      <c r="DL305" s="421">
        <v>0</v>
      </c>
      <c r="DM305" s="421">
        <v>3</v>
      </c>
      <c r="DN305" s="421">
        <v>5</v>
      </c>
      <c r="DO305" s="421">
        <v>4</v>
      </c>
      <c r="DP305" s="421">
        <v>50</v>
      </c>
      <c r="DR305" s="421">
        <v>50</v>
      </c>
      <c r="DS305" s="421">
        <v>204</v>
      </c>
      <c r="DT305" s="421">
        <v>32</v>
      </c>
      <c r="DU305" s="421">
        <v>13</v>
      </c>
      <c r="DV305" s="421">
        <v>12</v>
      </c>
      <c r="DW305" s="421">
        <v>3</v>
      </c>
      <c r="DX305" s="421">
        <v>21</v>
      </c>
      <c r="DY305" s="421">
        <v>2</v>
      </c>
      <c r="DZ305" s="421">
        <v>2</v>
      </c>
      <c r="EA305" s="421">
        <v>1</v>
      </c>
      <c r="EB305" s="421">
        <v>0</v>
      </c>
      <c r="EC305" s="421">
        <v>42</v>
      </c>
      <c r="ED305" s="425">
        <v>7.5600011535646203</v>
      </c>
      <c r="EE305" s="425">
        <v>3.7800005767823102</v>
      </c>
      <c r="EF305" s="425">
        <v>0.54000008239747299</v>
      </c>
      <c r="EG305" s="425">
        <v>5.7600008789063804</v>
      </c>
      <c r="EH305" s="431">
        <v>1.06000016174318</v>
      </c>
      <c r="EI305" s="425">
        <v>81.804281869806502</v>
      </c>
      <c r="EJ305" s="424">
        <v>0.17679558011049701</v>
      </c>
      <c r="EK305" s="424">
        <v>0.213235294117647</v>
      </c>
      <c r="EL305" s="422">
        <v>0.485507246</v>
      </c>
      <c r="EM305" s="422">
        <v>0.130434782</v>
      </c>
      <c r="EN305" s="422">
        <v>0.384057971</v>
      </c>
      <c r="EO305" s="422">
        <v>7.1942450000000005E-2</v>
      </c>
      <c r="EP305" s="422">
        <v>0.44604316999999999</v>
      </c>
      <c r="EQ305" s="422">
        <v>8.0254779999999998E-2</v>
      </c>
      <c r="ER305" s="425">
        <v>-8.06697132608271E-2</v>
      </c>
      <c r="ES305" s="431">
        <v>2.1600003295898902</v>
      </c>
      <c r="ET305" s="431">
        <v>3.6055910042036898</v>
      </c>
      <c r="EU305" s="431">
        <v>3.6159722869873101</v>
      </c>
      <c r="EV305" s="431">
        <v>4.4702846739196698</v>
      </c>
      <c r="EW305" s="431">
        <v>4.2224091131209098</v>
      </c>
      <c r="EX305" s="426">
        <v>0.44519567489624001</v>
      </c>
    </row>
    <row r="306" spans="1:154" ht="13" customHeight="1">
      <c r="A306" s="413" t="s">
        <v>2168</v>
      </c>
      <c r="B306" s="413">
        <v>12661</v>
      </c>
      <c r="C306" s="413">
        <v>657514</v>
      </c>
      <c r="D306" s="413">
        <v>16835</v>
      </c>
      <c r="E306" s="413" t="s">
        <v>609</v>
      </c>
      <c r="F306" s="413" t="s">
        <v>609</v>
      </c>
      <c r="G306" s="414"/>
      <c r="H306" s="411" t="s">
        <v>2849</v>
      </c>
      <c r="I306" s="411" t="s">
        <v>1199</v>
      </c>
      <c r="J306" s="413">
        <v>33</v>
      </c>
      <c r="K306" s="418">
        <v>1</v>
      </c>
      <c r="M306" s="419" t="s">
        <v>46</v>
      </c>
      <c r="N306" s="420">
        <v>7</v>
      </c>
      <c r="O306" s="418" t="s">
        <v>838</v>
      </c>
      <c r="P306" s="418" t="s">
        <v>4577</v>
      </c>
      <c r="Z306" s="421"/>
      <c r="AS306" s="422"/>
      <c r="AT306" s="422"/>
      <c r="AU306" s="422"/>
      <c r="AV306" s="422"/>
      <c r="AW306" s="422"/>
      <c r="AX306" s="422"/>
      <c r="AY306" s="423"/>
      <c r="AZ306" s="422"/>
      <c r="BA306" s="422"/>
      <c r="BB306" s="422"/>
      <c r="BC306" s="422"/>
      <c r="BT306" s="427">
        <v>55</v>
      </c>
      <c r="BU306" s="421">
        <v>51.2</v>
      </c>
      <c r="BV306" s="428">
        <v>-2</v>
      </c>
      <c r="BW306" s="427"/>
      <c r="BX306" s="427"/>
      <c r="BY306" s="427"/>
      <c r="BZ306" s="427"/>
      <c r="CA306" s="421"/>
      <c r="CB306" s="428"/>
      <c r="CC306" s="427"/>
      <c r="CD306" s="421"/>
      <c r="CE306" s="429"/>
      <c r="CF306" s="428"/>
      <c r="CG306" s="427"/>
      <c r="CH306" s="421"/>
      <c r="CI306" s="429"/>
      <c r="CJ306" s="428"/>
      <c r="CK306" s="427"/>
      <c r="CL306" s="421"/>
      <c r="CM306" s="429"/>
      <c r="CN306" s="428"/>
      <c r="CO306" s="427"/>
      <c r="CP306" s="421"/>
      <c r="CQ306" s="429"/>
      <c r="CR306" s="428"/>
      <c r="DH306" s="433">
        <v>-2</v>
      </c>
      <c r="DI306" s="434"/>
      <c r="DJ306" s="421">
        <v>55</v>
      </c>
      <c r="DK306" s="421">
        <v>3</v>
      </c>
      <c r="DL306" s="421">
        <v>0</v>
      </c>
      <c r="DM306" s="421">
        <v>4</v>
      </c>
      <c r="DN306" s="421">
        <v>3</v>
      </c>
      <c r="DO306" s="421">
        <v>1</v>
      </c>
      <c r="DP306" s="421">
        <v>51.2</v>
      </c>
      <c r="DQ306" s="421">
        <v>3.0999999046325599</v>
      </c>
      <c r="DR306" s="421">
        <v>48.099998474121001</v>
      </c>
      <c r="DS306" s="421">
        <v>224</v>
      </c>
      <c r="DT306" s="421">
        <v>39</v>
      </c>
      <c r="DU306" s="421">
        <v>23</v>
      </c>
      <c r="DV306" s="421">
        <v>18</v>
      </c>
      <c r="DW306" s="421">
        <v>1</v>
      </c>
      <c r="DX306" s="421">
        <v>26</v>
      </c>
      <c r="DY306" s="421">
        <v>5</v>
      </c>
      <c r="DZ306" s="421">
        <v>3</v>
      </c>
      <c r="EA306" s="421">
        <v>3</v>
      </c>
      <c r="EB306" s="421">
        <v>0</v>
      </c>
      <c r="EC306" s="421">
        <v>43</v>
      </c>
      <c r="ED306" s="425">
        <v>7.4903246084292103</v>
      </c>
      <c r="EE306" s="425">
        <v>4.5290334841664999</v>
      </c>
      <c r="EF306" s="425">
        <v>0.17419359554486499</v>
      </c>
      <c r="EG306" s="425">
        <v>6.7935502262497502</v>
      </c>
      <c r="EH306" s="431">
        <v>1.25806485671291</v>
      </c>
      <c r="EI306" s="425">
        <v>98.131117696392494</v>
      </c>
      <c r="EJ306" s="424">
        <v>0.2</v>
      </c>
      <c r="EK306" s="424">
        <v>0.25165562913907202</v>
      </c>
      <c r="EL306" s="422">
        <v>0.49664429500000001</v>
      </c>
      <c r="EM306" s="422">
        <v>0.18120805300000001</v>
      </c>
      <c r="EN306" s="422">
        <v>0.32214765099999998</v>
      </c>
      <c r="EO306" s="422">
        <v>7.2368420000000003E-2</v>
      </c>
      <c r="EP306" s="422">
        <v>0.35526316000000002</v>
      </c>
      <c r="EQ306" s="422">
        <v>7.784431E-2</v>
      </c>
      <c r="ER306" s="425">
        <v>-1.00000085433145</v>
      </c>
      <c r="ES306" s="431">
        <v>3.1354847198075699</v>
      </c>
      <c r="ET306" s="431">
        <v>3.43657446616576</v>
      </c>
      <c r="EU306" s="431">
        <v>3.4069400290371301</v>
      </c>
      <c r="EV306" s="431">
        <v>4.5877131116104097</v>
      </c>
      <c r="EW306" s="431">
        <v>4.5106172446163404</v>
      </c>
      <c r="EX306" s="426">
        <v>0.602558493614196</v>
      </c>
    </row>
    <row r="307" spans="1:154" ht="13" customHeight="1">
      <c r="A307" s="413" t="s">
        <v>2168</v>
      </c>
      <c r="B307" s="413">
        <v>12345</v>
      </c>
      <c r="C307" s="413">
        <v>680694</v>
      </c>
      <c r="D307" s="413">
        <v>24586</v>
      </c>
      <c r="E307" s="413" t="s">
        <v>17</v>
      </c>
      <c r="F307" s="413" t="s">
        <v>17</v>
      </c>
      <c r="G307" s="414"/>
      <c r="H307" s="411" t="s">
        <v>3036</v>
      </c>
      <c r="I307" s="411" t="s">
        <v>547</v>
      </c>
      <c r="J307" s="413">
        <v>28</v>
      </c>
      <c r="K307" s="418">
        <v>1</v>
      </c>
      <c r="M307" s="419" t="s">
        <v>837</v>
      </c>
      <c r="N307" s="420">
        <v>25</v>
      </c>
      <c r="P307" s="418" t="s">
        <v>4581</v>
      </c>
      <c r="Z307" s="421"/>
      <c r="AS307" s="422"/>
      <c r="AT307" s="422"/>
      <c r="AU307" s="422"/>
      <c r="AV307" s="422"/>
      <c r="AW307" s="422"/>
      <c r="AX307" s="422"/>
      <c r="AY307" s="423"/>
      <c r="AZ307" s="422"/>
      <c r="BA307" s="422"/>
      <c r="BB307" s="422"/>
      <c r="BC307" s="422"/>
      <c r="BT307" s="427">
        <v>6</v>
      </c>
      <c r="BU307" s="421">
        <v>32</v>
      </c>
      <c r="BV307" s="428">
        <v>0</v>
      </c>
      <c r="BW307" s="427"/>
      <c r="BX307" s="427"/>
      <c r="BY307" s="427"/>
      <c r="BZ307" s="427"/>
      <c r="CA307" s="421"/>
      <c r="CB307" s="428"/>
      <c r="CC307" s="427"/>
      <c r="CD307" s="421"/>
      <c r="CE307" s="429"/>
      <c r="CF307" s="428"/>
      <c r="CG307" s="427"/>
      <c r="CH307" s="421"/>
      <c r="CI307" s="429"/>
      <c r="CJ307" s="428"/>
      <c r="CK307" s="427"/>
      <c r="CL307" s="421"/>
      <c r="CM307" s="429"/>
      <c r="CN307" s="428"/>
      <c r="CO307" s="427"/>
      <c r="CP307" s="421"/>
      <c r="CQ307" s="429"/>
      <c r="CR307" s="428"/>
      <c r="DH307" s="433">
        <v>0</v>
      </c>
      <c r="DI307" s="434"/>
      <c r="DJ307" s="421">
        <v>6</v>
      </c>
      <c r="DK307" s="421">
        <v>6</v>
      </c>
      <c r="DL307" s="421">
        <v>0</v>
      </c>
      <c r="DM307" s="421">
        <v>1</v>
      </c>
      <c r="DN307" s="421">
        <v>1</v>
      </c>
      <c r="DO307" s="421">
        <v>0</v>
      </c>
      <c r="DP307" s="421">
        <v>32</v>
      </c>
      <c r="DQ307" s="421">
        <v>32</v>
      </c>
      <c r="DS307" s="421">
        <v>126</v>
      </c>
      <c r="DT307" s="421">
        <v>23</v>
      </c>
      <c r="DU307" s="421">
        <v>9</v>
      </c>
      <c r="DV307" s="421">
        <v>9</v>
      </c>
      <c r="DW307" s="421">
        <v>3</v>
      </c>
      <c r="DX307" s="421">
        <v>10</v>
      </c>
      <c r="DY307" s="421">
        <v>0</v>
      </c>
      <c r="DZ307" s="421">
        <v>1</v>
      </c>
      <c r="EA307" s="421">
        <v>0</v>
      </c>
      <c r="EB307" s="421">
        <v>0</v>
      </c>
      <c r="EC307" s="421">
        <v>47</v>
      </c>
      <c r="ED307" s="425">
        <v>13.21875</v>
      </c>
      <c r="EE307" s="425">
        <v>2.8125</v>
      </c>
      <c r="EF307" s="425">
        <v>0.84375</v>
      </c>
      <c r="EG307" s="425">
        <v>6.46875</v>
      </c>
      <c r="EH307" s="431">
        <v>1.03125</v>
      </c>
      <c r="EI307" s="425">
        <v>80.439187681321101</v>
      </c>
      <c r="EJ307" s="424">
        <v>0.2</v>
      </c>
      <c r="EK307" s="424">
        <v>0.30769230769230699</v>
      </c>
      <c r="EL307" s="422">
        <v>0.32352941099999999</v>
      </c>
      <c r="EM307" s="422">
        <v>0.235294117</v>
      </c>
      <c r="EN307" s="422">
        <v>0.44117646999999999</v>
      </c>
      <c r="EO307" s="422">
        <v>8.8235289999999994E-2</v>
      </c>
      <c r="EP307" s="422">
        <v>0.38235293999999997</v>
      </c>
      <c r="EQ307" s="422">
        <v>0.14574898999999999</v>
      </c>
      <c r="ER307" s="425">
        <v>-0.14009520986673701</v>
      </c>
      <c r="ES307" s="431">
        <v>2.53125</v>
      </c>
      <c r="ET307" s="431">
        <v>3.0461727780299799</v>
      </c>
      <c r="EU307" s="431">
        <v>2.4484722137451098</v>
      </c>
      <c r="EV307" s="431">
        <v>2.6751634784042801</v>
      </c>
      <c r="EW307" s="431">
        <v>2.6309528914848501</v>
      </c>
      <c r="EX307" s="426">
        <v>1.12437236309051</v>
      </c>
    </row>
    <row r="308" spans="1:154" ht="13" customHeight="1">
      <c r="A308" s="413" t="s">
        <v>2168</v>
      </c>
      <c r="B308" s="413">
        <v>12554</v>
      </c>
      <c r="C308" s="435">
        <v>671737</v>
      </c>
      <c r="D308" s="413">
        <v>22543</v>
      </c>
      <c r="E308" s="435" t="s">
        <v>3323</v>
      </c>
      <c r="F308" s="413" t="s">
        <v>3323</v>
      </c>
      <c r="G308" s="414"/>
      <c r="H308" s="436" t="s">
        <v>301</v>
      </c>
      <c r="I308" s="436" t="s">
        <v>3427</v>
      </c>
      <c r="J308" s="435">
        <v>24</v>
      </c>
      <c r="K308" s="418">
        <v>1</v>
      </c>
      <c r="L308" s="414"/>
      <c r="M308" s="437" t="s">
        <v>837</v>
      </c>
      <c r="N308" s="438">
        <v>25</v>
      </c>
      <c r="O308" s="414"/>
      <c r="P308" s="414" t="s">
        <v>2543</v>
      </c>
      <c r="Q308" s="414"/>
      <c r="R308" s="414"/>
      <c r="S308" s="414"/>
      <c r="T308" s="414"/>
      <c r="U308" s="414"/>
      <c r="V308" s="414"/>
      <c r="W308" s="414"/>
      <c r="X308" s="414"/>
      <c r="Y308" s="437"/>
      <c r="Z308" s="421"/>
      <c r="AS308" s="422"/>
      <c r="AT308" s="422"/>
      <c r="AU308" s="422"/>
      <c r="AV308" s="422"/>
      <c r="AW308" s="422"/>
      <c r="AX308" s="422"/>
      <c r="AY308" s="423"/>
      <c r="AZ308" s="422"/>
      <c r="BA308" s="422"/>
      <c r="BB308" s="422"/>
      <c r="BC308" s="422"/>
      <c r="BT308" s="427">
        <v>27</v>
      </c>
      <c r="BU308" s="421">
        <v>142.19999999999999</v>
      </c>
      <c r="BV308" s="428">
        <v>-2</v>
      </c>
      <c r="BW308" s="427"/>
      <c r="BX308" s="427"/>
      <c r="BY308" s="427"/>
      <c r="BZ308" s="427"/>
      <c r="CA308" s="421"/>
      <c r="CB308" s="428"/>
      <c r="CC308" s="427"/>
      <c r="CD308" s="421"/>
      <c r="CE308" s="429"/>
      <c r="CF308" s="428"/>
      <c r="CG308" s="427"/>
      <c r="CH308" s="421"/>
      <c r="CI308" s="429"/>
      <c r="CJ308" s="428"/>
      <c r="CK308" s="427"/>
      <c r="CL308" s="421"/>
      <c r="CM308" s="429"/>
      <c r="CN308" s="428"/>
      <c r="CO308" s="427"/>
      <c r="CP308" s="421"/>
      <c r="CQ308" s="429"/>
      <c r="CR308" s="428"/>
      <c r="DH308" s="433">
        <v>-2</v>
      </c>
      <c r="DI308" s="434"/>
      <c r="DJ308" s="421">
        <v>27</v>
      </c>
      <c r="DK308" s="421">
        <v>27</v>
      </c>
      <c r="DL308" s="421">
        <v>0</v>
      </c>
      <c r="DM308" s="421">
        <v>6</v>
      </c>
      <c r="DN308" s="421">
        <v>8</v>
      </c>
      <c r="DO308" s="421">
        <v>0</v>
      </c>
      <c r="DP308" s="421">
        <v>142.19999999999999</v>
      </c>
      <c r="DQ308" s="421">
        <v>142.19999885559</v>
      </c>
      <c r="DS308" s="421">
        <v>605</v>
      </c>
      <c r="DT308" s="421">
        <v>131</v>
      </c>
      <c r="DU308" s="421">
        <v>88</v>
      </c>
      <c r="DV308" s="421">
        <v>80</v>
      </c>
      <c r="DW308" s="421">
        <v>19</v>
      </c>
      <c r="DX308" s="421">
        <v>56</v>
      </c>
      <c r="DY308" s="421">
        <v>0</v>
      </c>
      <c r="DZ308" s="421">
        <v>4</v>
      </c>
      <c r="EA308" s="421">
        <v>7</v>
      </c>
      <c r="EB308" s="421">
        <v>1</v>
      </c>
      <c r="EC308" s="421">
        <v>127</v>
      </c>
      <c r="ED308" s="425">
        <v>8.0116826000250398</v>
      </c>
      <c r="EE308" s="425">
        <v>3.5327104378063101</v>
      </c>
      <c r="EF308" s="425">
        <v>1.1985981842557101</v>
      </c>
      <c r="EG308" s="425">
        <v>8.2640190598683496</v>
      </c>
      <c r="EH308" s="431">
        <v>1.3107477219638499</v>
      </c>
      <c r="EI308" s="425">
        <v>102.240467403553</v>
      </c>
      <c r="EJ308" s="424">
        <v>0.24036697247706401</v>
      </c>
      <c r="EK308" s="424">
        <v>0.28070175438596401</v>
      </c>
      <c r="EL308" s="422">
        <v>0.43509615299999999</v>
      </c>
      <c r="EM308" s="422">
        <v>0.17548076900000001</v>
      </c>
      <c r="EN308" s="422">
        <v>0.38942307599999998</v>
      </c>
      <c r="EO308" s="422">
        <v>7.1770329999999993E-2</v>
      </c>
      <c r="EP308" s="422">
        <v>0.38755981</v>
      </c>
      <c r="EQ308" s="422">
        <v>0.10055865999999999</v>
      </c>
      <c r="ER308" s="425">
        <v>-0.95802821476064004</v>
      </c>
      <c r="ES308" s="431">
        <v>5.0467291968661598</v>
      </c>
      <c r="ET308" s="431">
        <v>3.9965354292075199</v>
      </c>
      <c r="EU308" s="431">
        <v>4.3485890902143396</v>
      </c>
      <c r="EV308" s="431">
        <v>4.3680207536955198</v>
      </c>
      <c r="EW308" s="431">
        <v>4.4531189757110399</v>
      </c>
      <c r="EX308" s="426">
        <v>1.7736709415912599</v>
      </c>
    </row>
    <row r="309" spans="1:154" ht="13" customHeight="1">
      <c r="A309" s="413" t="s">
        <v>2168</v>
      </c>
      <c r="B309" s="413">
        <v>10659</v>
      </c>
      <c r="C309" s="413">
        <v>668674</v>
      </c>
      <c r="D309" s="413">
        <v>19360</v>
      </c>
      <c r="E309" s="413" t="s">
        <v>2168</v>
      </c>
      <c r="F309" s="413" t="s">
        <v>2168</v>
      </c>
      <c r="G309" s="414"/>
      <c r="H309" s="411" t="s">
        <v>3380</v>
      </c>
      <c r="I309" s="411" t="s">
        <v>24</v>
      </c>
      <c r="J309" s="413">
        <v>30</v>
      </c>
      <c r="K309" s="418">
        <v>1</v>
      </c>
      <c r="M309" s="419" t="s">
        <v>837</v>
      </c>
      <c r="O309" s="418" t="s">
        <v>838</v>
      </c>
      <c r="P309" s="418" t="s">
        <v>4582</v>
      </c>
      <c r="S309" s="418" t="s">
        <v>4579</v>
      </c>
      <c r="Z309" s="421"/>
      <c r="AS309" s="422"/>
      <c r="AT309" s="422"/>
      <c r="AU309" s="422"/>
      <c r="AV309" s="422"/>
      <c r="AW309" s="422"/>
      <c r="AX309" s="422"/>
      <c r="AY309" s="423"/>
      <c r="AZ309" s="422"/>
      <c r="BA309" s="422"/>
      <c r="BB309" s="422"/>
      <c r="BC309" s="422"/>
      <c r="BT309" s="427">
        <v>61</v>
      </c>
      <c r="BU309" s="421">
        <v>61.1</v>
      </c>
      <c r="BV309" s="428">
        <v>2</v>
      </c>
      <c r="BW309" s="427"/>
      <c r="BX309" s="427"/>
      <c r="BY309" s="427"/>
      <c r="BZ309" s="427"/>
      <c r="CA309" s="421"/>
      <c r="CB309" s="428"/>
      <c r="CC309" s="427"/>
      <c r="CD309" s="421"/>
      <c r="CE309" s="429"/>
      <c r="CF309" s="428"/>
      <c r="CG309" s="427"/>
      <c r="CH309" s="421"/>
      <c r="CI309" s="429"/>
      <c r="CJ309" s="428"/>
      <c r="CK309" s="427"/>
      <c r="CL309" s="421"/>
      <c r="CM309" s="429"/>
      <c r="CN309" s="428"/>
      <c r="CO309" s="427"/>
      <c r="CP309" s="421"/>
      <c r="CQ309" s="429"/>
      <c r="CR309" s="428"/>
      <c r="DH309" s="433">
        <v>2</v>
      </c>
      <c r="DI309" s="434"/>
      <c r="DJ309" s="421">
        <v>61</v>
      </c>
      <c r="DK309" s="421">
        <v>0</v>
      </c>
      <c r="DL309" s="421">
        <v>0</v>
      </c>
      <c r="DM309" s="421">
        <v>8</v>
      </c>
      <c r="DN309" s="421">
        <v>4</v>
      </c>
      <c r="DO309" s="421">
        <v>2</v>
      </c>
      <c r="DP309" s="421">
        <v>61.1</v>
      </c>
      <c r="DR309" s="421">
        <v>61.099998474121001</v>
      </c>
      <c r="DS309" s="421">
        <v>249</v>
      </c>
      <c r="DT309" s="421">
        <v>54</v>
      </c>
      <c r="DU309" s="421">
        <v>19</v>
      </c>
      <c r="DV309" s="421">
        <v>18</v>
      </c>
      <c r="DW309" s="421">
        <v>4</v>
      </c>
      <c r="DX309" s="421">
        <v>18</v>
      </c>
      <c r="DY309" s="421">
        <v>3</v>
      </c>
      <c r="DZ309" s="421">
        <v>4</v>
      </c>
      <c r="EA309" s="421">
        <v>3</v>
      </c>
      <c r="EB309" s="421">
        <v>0</v>
      </c>
      <c r="EC309" s="421">
        <v>48</v>
      </c>
      <c r="ED309" s="425">
        <v>7.0434792830499298</v>
      </c>
      <c r="EE309" s="425">
        <v>2.6413047311437201</v>
      </c>
      <c r="EF309" s="425">
        <v>0.58695660692082796</v>
      </c>
      <c r="EG309" s="425">
        <v>7.9239141934311697</v>
      </c>
      <c r="EH309" s="431">
        <v>1.1739132138416499</v>
      </c>
      <c r="EI309" s="425">
        <v>91.567151834949598</v>
      </c>
      <c r="EJ309" s="424">
        <v>0.23788546255506601</v>
      </c>
      <c r="EK309" s="424">
        <v>0.28571428571428498</v>
      </c>
      <c r="EL309" s="422">
        <v>0.52808988700000004</v>
      </c>
      <c r="EM309" s="422">
        <v>0.17977528000000001</v>
      </c>
      <c r="EN309" s="422">
        <v>0.29213483099999998</v>
      </c>
      <c r="EO309" s="422">
        <v>7.2625700000000001E-2</v>
      </c>
      <c r="EP309" s="422">
        <v>0.37430168000000003</v>
      </c>
      <c r="EQ309" s="422">
        <v>0.11099584999999999</v>
      </c>
      <c r="ER309" s="425">
        <v>9.3336396857386303E-2</v>
      </c>
      <c r="ES309" s="431">
        <v>2.6413047311437201</v>
      </c>
      <c r="ET309" s="431">
        <v>3.7482058285472801</v>
      </c>
      <c r="EU309" s="431">
        <v>3.4946679179745099</v>
      </c>
      <c r="EV309" s="431">
        <v>3.9540235631125702</v>
      </c>
      <c r="EW309" s="431">
        <v>3.7779225866391699</v>
      </c>
      <c r="EX309" s="426">
        <v>0.85908025503158503</v>
      </c>
    </row>
    <row r="310" spans="1:154" ht="13" customHeight="1">
      <c r="A310" s="413" t="s">
        <v>2168</v>
      </c>
      <c r="B310" s="413">
        <v>12182</v>
      </c>
      <c r="C310" s="413">
        <v>669371</v>
      </c>
      <c r="D310" s="413">
        <v>27570</v>
      </c>
      <c r="E310" s="413" t="s">
        <v>2169</v>
      </c>
      <c r="F310" s="413" t="s">
        <v>2169</v>
      </c>
      <c r="G310" s="414"/>
      <c r="H310" s="411" t="s">
        <v>2215</v>
      </c>
      <c r="I310" s="411" t="s">
        <v>244</v>
      </c>
      <c r="J310" s="413">
        <v>25</v>
      </c>
      <c r="K310" s="418">
        <v>1</v>
      </c>
      <c r="M310" s="419" t="s">
        <v>837</v>
      </c>
      <c r="O310" s="418" t="s">
        <v>838</v>
      </c>
      <c r="P310" s="418" t="s">
        <v>2543</v>
      </c>
      <c r="Z310" s="421"/>
      <c r="BT310" s="427">
        <v>57</v>
      </c>
      <c r="BU310" s="421">
        <v>52.2</v>
      </c>
      <c r="BV310" s="428">
        <v>-1</v>
      </c>
      <c r="BW310" s="427"/>
      <c r="BX310" s="427"/>
      <c r="BY310" s="427"/>
      <c r="BZ310" s="427"/>
      <c r="CA310" s="421"/>
      <c r="CB310" s="428"/>
      <c r="CC310" s="427"/>
      <c r="CD310" s="421"/>
      <c r="CE310" s="429"/>
      <c r="CF310" s="428"/>
      <c r="CG310" s="427"/>
      <c r="CH310" s="421"/>
      <c r="CI310" s="429"/>
      <c r="CJ310" s="428"/>
      <c r="CK310" s="427"/>
      <c r="CL310" s="421"/>
      <c r="CM310" s="429"/>
      <c r="CN310" s="428"/>
      <c r="CO310" s="427"/>
      <c r="CP310" s="421"/>
      <c r="CQ310" s="429"/>
      <c r="CR310" s="428"/>
      <c r="DH310" s="433">
        <v>-1</v>
      </c>
      <c r="DI310" s="434"/>
      <c r="DJ310" s="421">
        <v>57</v>
      </c>
      <c r="DK310" s="421">
        <v>0</v>
      </c>
      <c r="DL310" s="421">
        <v>0</v>
      </c>
      <c r="DM310" s="421">
        <v>1</v>
      </c>
      <c r="DN310" s="421">
        <v>2</v>
      </c>
      <c r="DO310" s="421">
        <v>2</v>
      </c>
      <c r="DP310" s="421">
        <v>52.2</v>
      </c>
      <c r="DR310" s="421">
        <v>52.200000762939403</v>
      </c>
      <c r="DS310" s="421">
        <v>241</v>
      </c>
      <c r="DT310" s="421">
        <v>43</v>
      </c>
      <c r="DU310" s="421">
        <v>27</v>
      </c>
      <c r="DV310" s="421">
        <v>25</v>
      </c>
      <c r="DW310" s="421">
        <v>7</v>
      </c>
      <c r="DX310" s="421">
        <v>32</v>
      </c>
      <c r="DY310" s="421">
        <v>1</v>
      </c>
      <c r="DZ310" s="421">
        <v>11</v>
      </c>
      <c r="EA310" s="421">
        <v>2</v>
      </c>
      <c r="EB310" s="421">
        <v>1</v>
      </c>
      <c r="EC310" s="421">
        <v>52</v>
      </c>
      <c r="ED310" s="425">
        <v>8.8860783093334401</v>
      </c>
      <c r="EE310" s="425">
        <v>5.4683558826667298</v>
      </c>
      <c r="EF310" s="425">
        <v>1.1962028493333401</v>
      </c>
      <c r="EG310" s="425">
        <v>7.3481032173334198</v>
      </c>
      <c r="EH310" s="431">
        <v>1.42405101111112</v>
      </c>
      <c r="EI310" s="425">
        <v>109.89948352304199</v>
      </c>
      <c r="EJ310" s="424">
        <v>0.21717171717171699</v>
      </c>
      <c r="EK310" s="424">
        <v>0.25899280575539502</v>
      </c>
      <c r="EL310" s="466">
        <v>0.31724137899999999</v>
      </c>
      <c r="EM310" s="466">
        <v>0.2</v>
      </c>
      <c r="EN310" s="466">
        <v>0.48275862000000003</v>
      </c>
      <c r="EO310" s="466">
        <v>7.5342469999999995E-2</v>
      </c>
      <c r="EP310" s="466">
        <v>0.36986300999999999</v>
      </c>
      <c r="EQ310" s="466">
        <v>9.5041319999999999E-2</v>
      </c>
      <c r="ER310" s="425">
        <v>0.83477176589199797</v>
      </c>
      <c r="ES310" s="431">
        <v>4.2721530333333799</v>
      </c>
      <c r="ET310" s="431">
        <v>4.4937677523566997</v>
      </c>
      <c r="EU310" s="431">
        <v>5.33850444426366</v>
      </c>
      <c r="EV310" s="431">
        <v>5.6598896136909502</v>
      </c>
      <c r="EW310" s="431">
        <v>4.6955278936751004</v>
      </c>
      <c r="EX310" s="426">
        <v>-0.266092538833618</v>
      </c>
    </row>
    <row r="311" spans="1:154" ht="13" customHeight="1">
      <c r="A311" s="413" t="s">
        <v>2168</v>
      </c>
      <c r="C311" s="413">
        <v>683003</v>
      </c>
      <c r="D311" s="413">
        <v>27863</v>
      </c>
      <c r="E311" s="413" t="s">
        <v>438</v>
      </c>
      <c r="F311" s="413" t="s">
        <v>438</v>
      </c>
      <c r="G311" s="414"/>
      <c r="H311" s="411" t="s">
        <v>341</v>
      </c>
      <c r="I311" s="411" t="s">
        <v>269</v>
      </c>
      <c r="J311" s="413">
        <v>23</v>
      </c>
      <c r="K311" s="418">
        <v>1</v>
      </c>
      <c r="M311" s="419" t="s">
        <v>837</v>
      </c>
      <c r="Z311" s="421"/>
      <c r="AS311" s="422"/>
      <c r="AT311" s="422"/>
      <c r="AU311" s="422"/>
      <c r="AV311" s="422"/>
      <c r="AW311" s="422"/>
      <c r="AX311" s="422"/>
      <c r="AY311" s="423"/>
      <c r="AZ311" s="422"/>
      <c r="BA311" s="422"/>
      <c r="BB311" s="422"/>
      <c r="BC311" s="422"/>
      <c r="BT311" s="427"/>
      <c r="BU311" s="421"/>
      <c r="BV311" s="428"/>
      <c r="BW311" s="427"/>
      <c r="BX311" s="427"/>
      <c r="BY311" s="427"/>
      <c r="BZ311" s="427"/>
      <c r="CA311" s="421"/>
      <c r="CB311" s="428"/>
      <c r="CC311" s="427"/>
      <c r="CD311" s="421"/>
      <c r="CE311" s="429"/>
      <c r="CF311" s="428"/>
      <c r="CG311" s="427"/>
      <c r="CH311" s="421"/>
      <c r="CI311" s="429"/>
      <c r="CJ311" s="428"/>
      <c r="CK311" s="427"/>
      <c r="CL311" s="421"/>
      <c r="CM311" s="429"/>
      <c r="CN311" s="428"/>
      <c r="CO311" s="427"/>
      <c r="CP311" s="421"/>
      <c r="CQ311" s="429"/>
      <c r="CR311" s="428"/>
      <c r="DH311" s="433"/>
      <c r="DI311" s="434"/>
      <c r="EL311" s="422"/>
      <c r="EM311" s="422"/>
      <c r="EN311" s="422"/>
      <c r="EO311" s="422"/>
      <c r="EP311" s="422"/>
      <c r="EQ311" s="422"/>
    </row>
    <row r="312" spans="1:154" ht="13" customHeight="1">
      <c r="A312" s="413" t="s">
        <v>2168</v>
      </c>
      <c r="B312" s="413">
        <v>12994</v>
      </c>
      <c r="C312" s="413">
        <v>673929</v>
      </c>
      <c r="D312" s="413">
        <v>29950</v>
      </c>
      <c r="E312" s="413" t="s">
        <v>164</v>
      </c>
      <c r="F312" s="413" t="s">
        <v>164</v>
      </c>
      <c r="G312" s="414"/>
      <c r="H312" s="411" t="s">
        <v>3989</v>
      </c>
      <c r="I312" s="411" t="s">
        <v>539</v>
      </c>
      <c r="J312" s="413">
        <v>26</v>
      </c>
      <c r="K312" s="418">
        <v>1</v>
      </c>
      <c r="M312" s="419" t="s">
        <v>837</v>
      </c>
      <c r="N312" s="420">
        <v>7</v>
      </c>
      <c r="O312" s="418" t="s">
        <v>838</v>
      </c>
      <c r="P312" s="418" t="s">
        <v>2543</v>
      </c>
      <c r="Z312" s="421"/>
      <c r="AS312" s="422"/>
      <c r="AT312" s="422"/>
      <c r="AU312" s="422"/>
      <c r="AV312" s="422"/>
      <c r="AW312" s="422"/>
      <c r="AX312" s="422"/>
      <c r="AY312" s="423"/>
      <c r="AZ312" s="422"/>
      <c r="BA312" s="422"/>
      <c r="BB312" s="422"/>
      <c r="BC312" s="422"/>
      <c r="BT312" s="427">
        <v>68</v>
      </c>
      <c r="BU312" s="421">
        <v>64.099999999999994</v>
      </c>
      <c r="BV312" s="428">
        <v>-1</v>
      </c>
      <c r="BW312" s="427"/>
      <c r="BX312" s="427"/>
      <c r="BY312" s="427"/>
      <c r="BZ312" s="427"/>
      <c r="CA312" s="421"/>
      <c r="CB312" s="428"/>
      <c r="CC312" s="427"/>
      <c r="CD312" s="421"/>
      <c r="CE312" s="429"/>
      <c r="CF312" s="428"/>
      <c r="CG312" s="427"/>
      <c r="CH312" s="421"/>
      <c r="CI312" s="429"/>
      <c r="CJ312" s="428"/>
      <c r="CK312" s="427"/>
      <c r="CL312" s="421"/>
      <c r="CM312" s="429"/>
      <c r="CN312" s="428"/>
      <c r="CO312" s="427"/>
      <c r="CP312" s="421"/>
      <c r="CQ312" s="429"/>
      <c r="CR312" s="428"/>
      <c r="DH312" s="433">
        <v>-1</v>
      </c>
      <c r="DI312" s="434"/>
      <c r="DJ312" s="421">
        <v>68</v>
      </c>
      <c r="DK312" s="421">
        <v>1</v>
      </c>
      <c r="DL312" s="421">
        <v>0</v>
      </c>
      <c r="DM312" s="421">
        <v>5</v>
      </c>
      <c r="DN312" s="421">
        <v>6</v>
      </c>
      <c r="DO312" s="421">
        <v>7</v>
      </c>
      <c r="DP312" s="421">
        <v>64.099999999999994</v>
      </c>
      <c r="DQ312" s="421">
        <v>1</v>
      </c>
      <c r="DR312" s="421">
        <v>63.099998474121001</v>
      </c>
      <c r="DS312" s="421">
        <v>269</v>
      </c>
      <c r="DT312" s="421">
        <v>49</v>
      </c>
      <c r="DU312" s="421">
        <v>30</v>
      </c>
      <c r="DV312" s="421">
        <v>28</v>
      </c>
      <c r="DW312" s="421">
        <v>12</v>
      </c>
      <c r="DX312" s="421">
        <v>30</v>
      </c>
      <c r="DY312" s="421">
        <v>1</v>
      </c>
      <c r="DZ312" s="421">
        <v>1</v>
      </c>
      <c r="EA312" s="421">
        <v>3</v>
      </c>
      <c r="EB312" s="421">
        <v>0</v>
      </c>
      <c r="EC312" s="421">
        <v>81</v>
      </c>
      <c r="ED312" s="425">
        <v>11.3316091292567</v>
      </c>
      <c r="EE312" s="425">
        <v>4.1968922700951001</v>
      </c>
      <c r="EF312" s="425">
        <v>1.67875690803804</v>
      </c>
      <c r="EG312" s="425">
        <v>6.8549240411553303</v>
      </c>
      <c r="EH312" s="431">
        <v>1.2279795901389301</v>
      </c>
      <c r="EI312" s="425">
        <v>95.784417667895994</v>
      </c>
      <c r="EJ312" s="424">
        <v>0.20588235294117599</v>
      </c>
      <c r="EK312" s="424">
        <v>0.25517241379310301</v>
      </c>
      <c r="EL312" s="422">
        <v>0.28387096699999997</v>
      </c>
      <c r="EM312" s="422">
        <v>0.219354838</v>
      </c>
      <c r="EN312" s="422">
        <v>0.49677419299999998</v>
      </c>
      <c r="EO312" s="422">
        <v>0.10828024999999999</v>
      </c>
      <c r="EP312" s="422">
        <v>0.37579617999999998</v>
      </c>
      <c r="EQ312" s="422">
        <v>0.13628319</v>
      </c>
      <c r="ER312" s="425">
        <v>-0.118001550322048</v>
      </c>
      <c r="ES312" s="431">
        <v>3.9170994520887601</v>
      </c>
      <c r="ET312" s="431">
        <v>3.10796524542573</v>
      </c>
      <c r="EU312" s="431">
        <v>4.4883041674424202</v>
      </c>
      <c r="EV312" s="431">
        <v>3.9088051978778999</v>
      </c>
      <c r="EW312" s="431">
        <v>3.4418929693418501</v>
      </c>
      <c r="EX312" s="426">
        <v>0.51989499479532197</v>
      </c>
    </row>
    <row r="313" spans="1:154" ht="13" customHeight="1">
      <c r="A313" s="413" t="s">
        <v>2168</v>
      </c>
      <c r="B313" s="413">
        <v>11750</v>
      </c>
      <c r="C313" s="413">
        <v>666157</v>
      </c>
      <c r="D313" s="413">
        <v>26378</v>
      </c>
      <c r="E313" s="413" t="s">
        <v>188</v>
      </c>
      <c r="F313" s="413" t="s">
        <v>188</v>
      </c>
      <c r="G313" s="414"/>
      <c r="H313" s="411" t="s">
        <v>3093</v>
      </c>
      <c r="I313" s="411" t="s">
        <v>220</v>
      </c>
      <c r="J313" s="413">
        <v>27</v>
      </c>
      <c r="K313" s="418">
        <v>1</v>
      </c>
      <c r="M313" s="419" t="s">
        <v>46</v>
      </c>
      <c r="N313" s="420">
        <v>25</v>
      </c>
      <c r="O313" s="418" t="s">
        <v>46</v>
      </c>
      <c r="P313" s="418" t="s">
        <v>4577</v>
      </c>
      <c r="Z313" s="421"/>
      <c r="AS313" s="422"/>
      <c r="AT313" s="422"/>
      <c r="AU313" s="422"/>
      <c r="AV313" s="422"/>
      <c r="AW313" s="422"/>
      <c r="AX313" s="422"/>
      <c r="AY313" s="423"/>
      <c r="AZ313" s="422"/>
      <c r="BA313" s="422"/>
      <c r="BB313" s="422"/>
      <c r="BC313" s="422"/>
      <c r="BT313" s="427">
        <v>29</v>
      </c>
      <c r="BU313" s="421">
        <v>156.19999999999999</v>
      </c>
      <c r="BV313" s="428">
        <v>-1</v>
      </c>
      <c r="BW313" s="427"/>
      <c r="BX313" s="427"/>
      <c r="BY313" s="427"/>
      <c r="BZ313" s="427"/>
      <c r="CA313" s="421"/>
      <c r="CB313" s="428"/>
      <c r="CC313" s="427"/>
      <c r="CD313" s="421"/>
      <c r="CE313" s="429"/>
      <c r="CF313" s="428"/>
      <c r="CG313" s="427"/>
      <c r="CH313" s="421"/>
      <c r="CI313" s="429"/>
      <c r="CJ313" s="428"/>
      <c r="CK313" s="427"/>
      <c r="CL313" s="421"/>
      <c r="CM313" s="429"/>
      <c r="CN313" s="428"/>
      <c r="CO313" s="427"/>
      <c r="CP313" s="421"/>
      <c r="CQ313" s="429"/>
      <c r="CR313" s="428"/>
      <c r="DH313" s="433">
        <v>-1</v>
      </c>
      <c r="DI313" s="434"/>
      <c r="DJ313" s="421">
        <v>29</v>
      </c>
      <c r="DK313" s="421">
        <v>28</v>
      </c>
      <c r="DL313" s="421">
        <v>2</v>
      </c>
      <c r="DM313" s="421">
        <v>9</v>
      </c>
      <c r="DN313" s="421">
        <v>8</v>
      </c>
      <c r="DO313" s="421">
        <v>0</v>
      </c>
      <c r="DP313" s="421">
        <v>156.19999999999999</v>
      </c>
      <c r="DQ313" s="421">
        <v>155.19999694824199</v>
      </c>
      <c r="DR313" s="421">
        <v>1</v>
      </c>
      <c r="DS313" s="421">
        <v>642</v>
      </c>
      <c r="DT313" s="421">
        <v>138</v>
      </c>
      <c r="DU313" s="421">
        <v>60</v>
      </c>
      <c r="DV313" s="421">
        <v>58</v>
      </c>
      <c r="DW313" s="421">
        <v>22</v>
      </c>
      <c r="DX313" s="421">
        <v>31</v>
      </c>
      <c r="DY313" s="421">
        <v>1</v>
      </c>
      <c r="DZ313" s="421">
        <v>13</v>
      </c>
      <c r="EA313" s="421">
        <v>2</v>
      </c>
      <c r="EB313" s="421">
        <v>1</v>
      </c>
      <c r="EC313" s="421">
        <v>156</v>
      </c>
      <c r="ED313" s="425">
        <v>8.9617027095520392</v>
      </c>
      <c r="EE313" s="425">
        <v>1.7808511794622599</v>
      </c>
      <c r="EF313" s="425">
        <v>1.2638298692958001</v>
      </c>
      <c r="EG313" s="425">
        <v>7.9276600892191196</v>
      </c>
      <c r="EH313" s="431">
        <v>1.0787234742979299</v>
      </c>
      <c r="EI313" s="425">
        <v>83.249231779291307</v>
      </c>
      <c r="EJ313" s="424">
        <v>0.23076923076923</v>
      </c>
      <c r="EK313" s="424">
        <v>0.27619047619047599</v>
      </c>
      <c r="EL313" s="422">
        <v>0.42592592499999998</v>
      </c>
      <c r="EM313" s="422">
        <v>0.18055555500000001</v>
      </c>
      <c r="EN313" s="422">
        <v>0.39351851799999998</v>
      </c>
      <c r="EO313" s="422">
        <v>8.144796E-2</v>
      </c>
      <c r="EP313" s="422">
        <v>0.40497738</v>
      </c>
      <c r="EQ313" s="422">
        <v>0.12424365</v>
      </c>
      <c r="ER313" s="425">
        <v>0.34670763014931999</v>
      </c>
      <c r="ES313" s="431">
        <v>3.33191510996165</v>
      </c>
      <c r="ET313" s="431">
        <v>3.4981217499939001</v>
      </c>
      <c r="EU313" s="431">
        <v>3.8125680023580202</v>
      </c>
      <c r="EV313" s="431">
        <v>3.6600574562310699</v>
      </c>
      <c r="EW313" s="431">
        <v>3.57469750994979</v>
      </c>
      <c r="EX313" s="426">
        <v>2.8076911307871302</v>
      </c>
    </row>
    <row r="314" spans="1:154" ht="13" customHeight="1">
      <c r="A314" s="413" t="s">
        <v>2168</v>
      </c>
      <c r="C314" s="413">
        <v>695076</v>
      </c>
      <c r="D314" s="413">
        <v>33876</v>
      </c>
      <c r="E314" s="413" t="s">
        <v>188</v>
      </c>
      <c r="F314" s="413" t="s">
        <v>188</v>
      </c>
      <c r="G314" s="414"/>
      <c r="H314" s="411" t="s">
        <v>4125</v>
      </c>
      <c r="I314" s="411" t="s">
        <v>4124</v>
      </c>
      <c r="J314" s="413">
        <v>23</v>
      </c>
      <c r="K314" s="418">
        <v>1</v>
      </c>
      <c r="M314" s="419" t="s">
        <v>837</v>
      </c>
      <c r="Z314" s="421"/>
      <c r="AS314" s="422"/>
      <c r="AT314" s="422"/>
      <c r="AU314" s="422"/>
      <c r="AV314" s="422"/>
      <c r="AW314" s="422"/>
      <c r="AX314" s="422"/>
      <c r="AY314" s="423"/>
      <c r="AZ314" s="422"/>
      <c r="BA314" s="422"/>
      <c r="BB314" s="422"/>
      <c r="BC314" s="422"/>
      <c r="BT314" s="427"/>
      <c r="BU314" s="421"/>
      <c r="BV314" s="428"/>
      <c r="BW314" s="427"/>
      <c r="BX314" s="427"/>
      <c r="BY314" s="427"/>
      <c r="BZ314" s="427"/>
      <c r="CA314" s="421"/>
      <c r="CB314" s="428"/>
      <c r="CC314" s="427"/>
      <c r="CD314" s="421"/>
      <c r="CE314" s="429"/>
      <c r="CF314" s="428"/>
      <c r="CG314" s="427"/>
      <c r="CH314" s="421"/>
      <c r="CI314" s="429"/>
      <c r="CJ314" s="428"/>
      <c r="CK314" s="427"/>
      <c r="CL314" s="421"/>
      <c r="CM314" s="429"/>
      <c r="CN314" s="428"/>
      <c r="CO314" s="427"/>
      <c r="CP314" s="421"/>
      <c r="CQ314" s="429"/>
      <c r="CR314" s="428"/>
      <c r="DH314" s="433"/>
      <c r="DI314" s="434"/>
      <c r="EL314" s="422"/>
      <c r="EM314" s="422"/>
      <c r="EN314" s="422"/>
      <c r="EO314" s="422"/>
      <c r="EP314" s="422"/>
      <c r="EQ314" s="422"/>
    </row>
    <row r="315" spans="1:154" ht="13" customHeight="1">
      <c r="A315" s="413" t="s">
        <v>2168</v>
      </c>
      <c r="B315" s="413">
        <v>11322</v>
      </c>
      <c r="C315" s="413">
        <v>663738</v>
      </c>
      <c r="D315" s="413">
        <v>21537</v>
      </c>
      <c r="E315" s="413" t="s">
        <v>2168</v>
      </c>
      <c r="F315" s="413" t="s">
        <v>2168</v>
      </c>
      <c r="G315" s="414"/>
      <c r="H315" s="411" t="s">
        <v>4336</v>
      </c>
      <c r="I315" s="411" t="s">
        <v>197</v>
      </c>
      <c r="J315" s="418">
        <v>28</v>
      </c>
      <c r="K315" s="418">
        <v>1</v>
      </c>
      <c r="M315" s="419" t="s">
        <v>46</v>
      </c>
      <c r="N315" s="420">
        <v>20</v>
      </c>
      <c r="O315" s="418" t="s">
        <v>46</v>
      </c>
      <c r="P315" s="418" t="s">
        <v>4577</v>
      </c>
      <c r="R315" s="418" t="s">
        <v>4580</v>
      </c>
      <c r="Z315" s="421"/>
      <c r="AS315" s="422"/>
      <c r="AT315" s="422"/>
      <c r="AU315" s="422"/>
      <c r="AV315" s="422"/>
      <c r="AW315" s="422"/>
      <c r="AX315" s="422"/>
      <c r="AY315" s="423"/>
      <c r="AZ315" s="422"/>
      <c r="BA315" s="422"/>
      <c r="BB315" s="422"/>
      <c r="BC315" s="422"/>
      <c r="BT315" s="427">
        <v>57</v>
      </c>
      <c r="BU315" s="421">
        <v>67.2</v>
      </c>
      <c r="BV315" s="428">
        <v>1</v>
      </c>
      <c r="BW315" s="427"/>
      <c r="BX315" s="427"/>
      <c r="BY315" s="427"/>
      <c r="BZ315" s="427"/>
      <c r="CA315" s="421"/>
      <c r="CB315" s="428"/>
      <c r="CC315" s="427"/>
      <c r="CD315" s="421"/>
      <c r="CE315" s="429"/>
      <c r="CF315" s="428"/>
      <c r="CG315" s="427"/>
      <c r="CH315" s="421"/>
      <c r="CI315" s="429"/>
      <c r="CJ315" s="428"/>
      <c r="CK315" s="427"/>
      <c r="CL315" s="421"/>
      <c r="CM315" s="429"/>
      <c r="CN315" s="428"/>
      <c r="CO315" s="427"/>
      <c r="CP315" s="421"/>
      <c r="CQ315" s="429"/>
      <c r="CR315" s="428"/>
      <c r="DH315" s="433">
        <v>1</v>
      </c>
      <c r="DI315" s="434"/>
      <c r="DJ315" s="421">
        <v>57</v>
      </c>
      <c r="DK315" s="421">
        <v>2</v>
      </c>
      <c r="DL315" s="421">
        <v>0</v>
      </c>
      <c r="DM315" s="421">
        <v>6</v>
      </c>
      <c r="DN315" s="421">
        <v>2</v>
      </c>
      <c r="DO315" s="421">
        <v>1</v>
      </c>
      <c r="DP315" s="421">
        <v>67.2</v>
      </c>
      <c r="DQ315" s="421">
        <v>4.0999999046325604</v>
      </c>
      <c r="DR315" s="421">
        <v>63.099998474121001</v>
      </c>
      <c r="DS315" s="421">
        <v>289</v>
      </c>
      <c r="DT315" s="421">
        <v>66</v>
      </c>
      <c r="DU315" s="421">
        <v>24</v>
      </c>
      <c r="DV315" s="421">
        <v>23</v>
      </c>
      <c r="DW315" s="421">
        <v>8</v>
      </c>
      <c r="DX315" s="421">
        <v>26</v>
      </c>
      <c r="DY315" s="421">
        <v>1</v>
      </c>
      <c r="DZ315" s="421">
        <v>6</v>
      </c>
      <c r="EA315" s="421">
        <v>1</v>
      </c>
      <c r="EB315" s="421">
        <v>0</v>
      </c>
      <c r="EC315" s="421">
        <v>45</v>
      </c>
      <c r="ED315" s="425">
        <v>5.9852229120687097</v>
      </c>
      <c r="EE315" s="425">
        <v>3.4581287936396898</v>
      </c>
      <c r="EF315" s="425">
        <v>1.06403962881221</v>
      </c>
      <c r="EG315" s="425">
        <v>8.7783269377007702</v>
      </c>
      <c r="EH315" s="431">
        <v>1.35960619237116</v>
      </c>
      <c r="EI315" s="425">
        <v>106.051508054138</v>
      </c>
      <c r="EJ315" s="424">
        <v>0.25680933852139998</v>
      </c>
      <c r="EK315" s="424">
        <v>0.28431372549019601</v>
      </c>
      <c r="EL315" s="422">
        <v>0.478468899</v>
      </c>
      <c r="EM315" s="422">
        <v>0.18660287</v>
      </c>
      <c r="EN315" s="422">
        <v>0.33492822900000002</v>
      </c>
      <c r="EO315" s="422">
        <v>8.0188679999999998E-2</v>
      </c>
      <c r="EP315" s="422">
        <v>0.42452830000000003</v>
      </c>
      <c r="EQ315" s="422">
        <v>8.6397059999999998E-2</v>
      </c>
      <c r="ER315" s="425">
        <v>1.3954109193176201</v>
      </c>
      <c r="ES315" s="431">
        <v>3.05911393283511</v>
      </c>
      <c r="ET315" s="431">
        <v>4.4678057783104901</v>
      </c>
      <c r="EU315" s="431">
        <v>4.7615883133193302</v>
      </c>
      <c r="EV315" s="431">
        <v>4.8196121838534802</v>
      </c>
      <c r="EW315" s="431">
        <v>4.6209706914129001</v>
      </c>
      <c r="EX315" s="426">
        <v>-0.167748112231493</v>
      </c>
    </row>
    <row r="316" spans="1:154" ht="13" customHeight="1">
      <c r="A316" s="413" t="s">
        <v>2168</v>
      </c>
      <c r="B316" s="413">
        <v>12617</v>
      </c>
      <c r="C316" s="413">
        <v>663436</v>
      </c>
      <c r="D316" s="413">
        <v>21448</v>
      </c>
      <c r="E316" s="413" t="s">
        <v>164</v>
      </c>
      <c r="F316" s="413" t="s">
        <v>164</v>
      </c>
      <c r="G316" s="414"/>
      <c r="H316" s="411" t="s">
        <v>297</v>
      </c>
      <c r="I316" s="411" t="s">
        <v>262</v>
      </c>
      <c r="J316" s="413">
        <v>28</v>
      </c>
      <c r="K316" s="418">
        <v>1</v>
      </c>
      <c r="M316" s="419" t="s">
        <v>837</v>
      </c>
      <c r="N316" s="420">
        <v>25</v>
      </c>
      <c r="P316" s="418" t="s">
        <v>4577</v>
      </c>
      <c r="Z316" s="421"/>
      <c r="AS316" s="422"/>
      <c r="AT316" s="422"/>
      <c r="AU316" s="422"/>
      <c r="AV316" s="422"/>
      <c r="AW316" s="422"/>
      <c r="AX316" s="422"/>
      <c r="AY316" s="423"/>
      <c r="AZ316" s="422"/>
      <c r="BA316" s="422"/>
      <c r="BB316" s="422"/>
      <c r="BC316" s="422"/>
      <c r="BT316" s="427">
        <v>26</v>
      </c>
      <c r="BU316" s="421">
        <v>142.19999999999999</v>
      </c>
      <c r="BV316" s="428">
        <v>-2</v>
      </c>
      <c r="BW316" s="427"/>
      <c r="BX316" s="427"/>
      <c r="BY316" s="427"/>
      <c r="BZ316" s="427"/>
      <c r="CA316" s="421"/>
      <c r="CB316" s="428"/>
      <c r="CC316" s="427"/>
      <c r="CD316" s="421"/>
      <c r="CE316" s="429"/>
      <c r="CF316" s="428"/>
      <c r="CG316" s="427"/>
      <c r="CH316" s="421"/>
      <c r="CI316" s="429"/>
      <c r="CJ316" s="428"/>
      <c r="CK316" s="427"/>
      <c r="CL316" s="421"/>
      <c r="CM316" s="429"/>
      <c r="CN316" s="428"/>
      <c r="CO316" s="427"/>
      <c r="CP316" s="421"/>
      <c r="CQ316" s="429"/>
      <c r="CR316" s="428"/>
      <c r="DH316" s="433">
        <v>-2</v>
      </c>
      <c r="DI316" s="434"/>
      <c r="DJ316" s="421">
        <v>26</v>
      </c>
      <c r="DK316" s="421">
        <v>25</v>
      </c>
      <c r="DL316" s="421">
        <v>0</v>
      </c>
      <c r="DM316" s="421">
        <v>7</v>
      </c>
      <c r="DN316" s="421">
        <v>10</v>
      </c>
      <c r="DO316" s="421">
        <v>0</v>
      </c>
      <c r="DP316" s="421">
        <v>142.19999999999999</v>
      </c>
      <c r="DQ316" s="421">
        <v>136.19999694824199</v>
      </c>
      <c r="DR316" s="421">
        <v>6</v>
      </c>
      <c r="DS316" s="421">
        <v>601</v>
      </c>
      <c r="DT316" s="421">
        <v>136</v>
      </c>
      <c r="DU316" s="421">
        <v>74</v>
      </c>
      <c r="DV316" s="421">
        <v>65</v>
      </c>
      <c r="DW316" s="421">
        <v>20</v>
      </c>
      <c r="DX316" s="421">
        <v>48</v>
      </c>
      <c r="DY316" s="421">
        <v>1</v>
      </c>
      <c r="DZ316" s="421">
        <v>6</v>
      </c>
      <c r="EA316" s="421">
        <v>2</v>
      </c>
      <c r="EB316" s="421">
        <v>2</v>
      </c>
      <c r="EC316" s="421">
        <v>104</v>
      </c>
      <c r="ED316" s="425">
        <v>6.5607481313507998</v>
      </c>
      <c r="EE316" s="425">
        <v>3.0280375990849802</v>
      </c>
      <c r="EF316" s="425">
        <v>1.2616823329520701</v>
      </c>
      <c r="EG316" s="425">
        <v>8.5794398640741196</v>
      </c>
      <c r="EH316" s="431">
        <v>1.28971971812879</v>
      </c>
      <c r="EI316" s="425">
        <v>100.60024869126001</v>
      </c>
      <c r="EJ316" s="424">
        <v>0.248628884826325</v>
      </c>
      <c r="EK316" s="424">
        <v>0.27423167848699698</v>
      </c>
      <c r="EL316" s="422">
        <v>0.453514739</v>
      </c>
      <c r="EM316" s="422">
        <v>0.17687074799999999</v>
      </c>
      <c r="EN316" s="422">
        <v>0.36961451200000001</v>
      </c>
      <c r="EO316" s="422">
        <v>9.7065460000000006E-2</v>
      </c>
      <c r="EP316" s="422">
        <v>0.44469525999999998</v>
      </c>
      <c r="EQ316" s="422">
        <v>9.4764169999999995E-2</v>
      </c>
      <c r="ER316" s="425">
        <v>0.85177954518022603</v>
      </c>
      <c r="ES316" s="431">
        <v>4.1004675820942502</v>
      </c>
      <c r="ET316" s="431">
        <v>5.2591199849641299</v>
      </c>
      <c r="EU316" s="431">
        <v>4.63597232069925</v>
      </c>
      <c r="EV316" s="431">
        <v>4.5750895211390299</v>
      </c>
      <c r="EW316" s="431">
        <v>4.6852268673713597</v>
      </c>
      <c r="EX316" s="426">
        <v>1.2741601020097699</v>
      </c>
    </row>
    <row r="317" spans="1:154" ht="13" customHeight="1">
      <c r="A317" s="413" t="s">
        <v>2168</v>
      </c>
      <c r="B317" s="413">
        <v>13131</v>
      </c>
      <c r="C317" s="413">
        <v>682825</v>
      </c>
      <c r="D317" s="413">
        <v>25620</v>
      </c>
      <c r="E317" s="413" t="s">
        <v>188</v>
      </c>
      <c r="F317" s="413" t="s">
        <v>188</v>
      </c>
      <c r="G317" s="414"/>
      <c r="H317" s="411" t="s">
        <v>4367</v>
      </c>
      <c r="I317" s="411" t="s">
        <v>589</v>
      </c>
      <c r="J317" s="413">
        <v>24</v>
      </c>
      <c r="K317" s="418">
        <v>1</v>
      </c>
      <c r="M317" s="419" t="s">
        <v>837</v>
      </c>
      <c r="O317" s="418" t="s">
        <v>838</v>
      </c>
      <c r="P317" s="418" t="s">
        <v>2543</v>
      </c>
      <c r="Z317" s="421"/>
      <c r="BT317" s="427">
        <v>23</v>
      </c>
      <c r="BU317" s="421">
        <v>21</v>
      </c>
      <c r="BV317" s="428">
        <v>0</v>
      </c>
      <c r="BW317" s="427"/>
      <c r="BX317" s="427"/>
      <c r="BY317" s="427"/>
      <c r="BZ317" s="427"/>
      <c r="CA317" s="421"/>
      <c r="CB317" s="428"/>
      <c r="CC317" s="427"/>
      <c r="CD317" s="421"/>
      <c r="CE317" s="429"/>
      <c r="CF317" s="428"/>
      <c r="CG317" s="427"/>
      <c r="CH317" s="421"/>
      <c r="CI317" s="429"/>
      <c r="CJ317" s="428"/>
      <c r="CK317" s="427"/>
      <c r="CL317" s="421"/>
      <c r="CM317" s="429"/>
      <c r="CN317" s="428"/>
      <c r="CO317" s="427"/>
      <c r="CP317" s="421"/>
      <c r="CQ317" s="429"/>
      <c r="CR317" s="428"/>
      <c r="DH317" s="433">
        <v>0</v>
      </c>
      <c r="DI317" s="434"/>
      <c r="DJ317" s="421">
        <v>23</v>
      </c>
      <c r="DK317" s="421">
        <v>0</v>
      </c>
      <c r="DL317" s="421">
        <v>0</v>
      </c>
      <c r="DM317" s="421">
        <v>2</v>
      </c>
      <c r="DN317" s="421">
        <v>0</v>
      </c>
      <c r="DO317" s="421">
        <v>0</v>
      </c>
      <c r="DP317" s="421">
        <v>21</v>
      </c>
      <c r="DR317" s="421">
        <v>21</v>
      </c>
      <c r="DS317" s="421">
        <v>96</v>
      </c>
      <c r="DT317" s="421">
        <v>17</v>
      </c>
      <c r="DU317" s="421">
        <v>8</v>
      </c>
      <c r="DV317" s="421">
        <v>8</v>
      </c>
      <c r="DW317" s="421">
        <v>3</v>
      </c>
      <c r="DX317" s="421">
        <v>17</v>
      </c>
      <c r="DY317" s="421">
        <v>0</v>
      </c>
      <c r="DZ317" s="421">
        <v>1</v>
      </c>
      <c r="EA317" s="421">
        <v>2</v>
      </c>
      <c r="EB317" s="421">
        <v>0</v>
      </c>
      <c r="EC317" s="421">
        <v>21</v>
      </c>
      <c r="ED317" s="425">
        <v>9.00000163487055</v>
      </c>
      <c r="EE317" s="425">
        <v>7.2857156091809196</v>
      </c>
      <c r="EF317" s="425">
        <v>1.2857145192672199</v>
      </c>
      <c r="EG317" s="425">
        <v>7.2857156091809196</v>
      </c>
      <c r="EH317" s="431">
        <v>1.61904791315131</v>
      </c>
      <c r="EI317" s="425">
        <v>124.948143055321</v>
      </c>
      <c r="EJ317" s="424">
        <v>0.21794871794871701</v>
      </c>
      <c r="EK317" s="424">
        <v>0.25925925925925902</v>
      </c>
      <c r="EL317" s="466">
        <v>0.5</v>
      </c>
      <c r="EM317" s="466">
        <v>0.21428571399999999</v>
      </c>
      <c r="EN317" s="466">
        <v>0.28571428500000001</v>
      </c>
      <c r="EO317" s="466">
        <v>8.77193E-2</v>
      </c>
      <c r="EP317" s="466">
        <v>0.36842105000000003</v>
      </c>
      <c r="EQ317" s="466">
        <v>9.7619049999999999E-2</v>
      </c>
      <c r="ER317" s="425">
        <v>0.43276219776924002</v>
      </c>
      <c r="ES317" s="431">
        <v>3.4285720513792501</v>
      </c>
      <c r="ET317" s="431">
        <v>5.1783359596156302</v>
      </c>
      <c r="EU317" s="431">
        <v>5.5645440834720903</v>
      </c>
      <c r="EV317" s="431">
        <v>4.8821089238006401</v>
      </c>
      <c r="EW317" s="431">
        <v>5.1211533678774899</v>
      </c>
      <c r="EX317" s="426">
        <v>-0.17788819968700401</v>
      </c>
    </row>
    <row r="318" spans="1:154" ht="13" customHeight="1">
      <c r="A318" s="413" t="s">
        <v>2168</v>
      </c>
      <c r="B318" s="413">
        <v>12924</v>
      </c>
      <c r="C318" s="413">
        <v>694819</v>
      </c>
      <c r="D318" s="413">
        <v>31623</v>
      </c>
      <c r="E318" s="413" t="s">
        <v>563</v>
      </c>
      <c r="F318" s="413" t="s">
        <v>563</v>
      </c>
      <c r="G318" s="414"/>
      <c r="H318" s="411" t="s">
        <v>4445</v>
      </c>
      <c r="I318" s="411" t="s">
        <v>576</v>
      </c>
      <c r="J318" s="413">
        <v>23</v>
      </c>
      <c r="K318" s="418">
        <v>1</v>
      </c>
      <c r="M318" s="419" t="s">
        <v>837</v>
      </c>
      <c r="N318" s="420">
        <v>25</v>
      </c>
      <c r="O318" s="418" t="s">
        <v>46</v>
      </c>
      <c r="P318" s="418" t="s">
        <v>4577</v>
      </c>
      <c r="Z318" s="421"/>
      <c r="BT318" s="427">
        <v>15</v>
      </c>
      <c r="BU318" s="421">
        <v>66</v>
      </c>
      <c r="BV318" s="428">
        <v>-2</v>
      </c>
      <c r="BW318" s="427"/>
      <c r="BX318" s="427"/>
      <c r="BY318" s="427"/>
      <c r="BZ318" s="427"/>
      <c r="CA318" s="421"/>
      <c r="CB318" s="428"/>
      <c r="CC318" s="427"/>
      <c r="CD318" s="421"/>
      <c r="CE318" s="429"/>
      <c r="CF318" s="428"/>
      <c r="CG318" s="427"/>
      <c r="CH318" s="421"/>
      <c r="CI318" s="429"/>
      <c r="CJ318" s="428"/>
      <c r="CK318" s="427"/>
      <c r="CL318" s="421"/>
      <c r="CM318" s="429"/>
      <c r="CN318" s="428"/>
      <c r="CO318" s="427"/>
      <c r="CP318" s="421"/>
      <c r="CQ318" s="429"/>
      <c r="CR318" s="428"/>
      <c r="DH318" s="433">
        <v>-2</v>
      </c>
      <c r="DI318" s="434"/>
      <c r="DJ318" s="421">
        <v>15</v>
      </c>
      <c r="DK318" s="421">
        <v>14</v>
      </c>
      <c r="DL318" s="421">
        <v>0</v>
      </c>
      <c r="DM318" s="421">
        <v>5</v>
      </c>
      <c r="DN318" s="421">
        <v>3</v>
      </c>
      <c r="DO318" s="421">
        <v>0</v>
      </c>
      <c r="DP318" s="421">
        <v>66</v>
      </c>
      <c r="DQ318" s="421">
        <v>63.200000762939403</v>
      </c>
      <c r="DR318" s="421">
        <v>2.0999999046325599</v>
      </c>
      <c r="DS318" s="421">
        <v>273</v>
      </c>
      <c r="DT318" s="421">
        <v>51</v>
      </c>
      <c r="DU318" s="421">
        <v>34</v>
      </c>
      <c r="DV318" s="421">
        <v>32</v>
      </c>
      <c r="DW318" s="421">
        <v>8</v>
      </c>
      <c r="DX318" s="421">
        <v>31</v>
      </c>
      <c r="DY318" s="421">
        <v>0</v>
      </c>
      <c r="DZ318" s="421">
        <v>3</v>
      </c>
      <c r="EA318" s="421">
        <v>1</v>
      </c>
      <c r="EB318" s="421">
        <v>0</v>
      </c>
      <c r="EC318" s="421">
        <v>87</v>
      </c>
      <c r="ED318" s="425">
        <v>11.8636368779111</v>
      </c>
      <c r="EE318" s="425">
        <v>4.2272729105200701</v>
      </c>
      <c r="EF318" s="425">
        <v>1.0909091381987199</v>
      </c>
      <c r="EG318" s="425">
        <v>6.9545457560168904</v>
      </c>
      <c r="EH318" s="431">
        <v>1.2424242962818799</v>
      </c>
      <c r="EI318" s="425">
        <v>95.882652666578593</v>
      </c>
      <c r="EJ318" s="424">
        <v>0.213389121338912</v>
      </c>
      <c r="EK318" s="424">
        <v>0.29861111111111099</v>
      </c>
      <c r="EL318" s="466">
        <v>0.34210526299999999</v>
      </c>
      <c r="EM318" s="466">
        <v>0.20394736799999999</v>
      </c>
      <c r="EN318" s="466">
        <v>0.45394736800000002</v>
      </c>
      <c r="EO318" s="466">
        <v>7.8947370000000003E-2</v>
      </c>
      <c r="EP318" s="466">
        <v>0.375</v>
      </c>
      <c r="EQ318" s="466">
        <v>0.12961373000000001</v>
      </c>
      <c r="ER318" s="425">
        <v>-0.60934775246606698</v>
      </c>
      <c r="ES318" s="431">
        <v>4.3636365527949099</v>
      </c>
      <c r="ET318" s="431">
        <v>3.3218218088108502</v>
      </c>
      <c r="EU318" s="431">
        <v>3.6208207196112099</v>
      </c>
      <c r="EV318" s="431">
        <v>3.6569491617669598</v>
      </c>
      <c r="EW318" s="431">
        <v>3.5575740720823199</v>
      </c>
      <c r="EX318" s="426">
        <v>1.23323853500187</v>
      </c>
    </row>
    <row r="319" spans="1:154" ht="13" customHeight="1">
      <c r="A319" s="413" t="s">
        <v>2168</v>
      </c>
      <c r="B319" s="413">
        <v>13047</v>
      </c>
      <c r="C319" s="413">
        <v>679358</v>
      </c>
      <c r="D319" s="413">
        <v>27626</v>
      </c>
      <c r="E319" s="413" t="s">
        <v>2176</v>
      </c>
      <c r="F319" s="413" t="s">
        <v>2176</v>
      </c>
      <c r="G319" s="414"/>
      <c r="H319" s="411" t="s">
        <v>4019</v>
      </c>
      <c r="I319" s="411" t="s">
        <v>572</v>
      </c>
      <c r="J319" s="413">
        <v>27</v>
      </c>
      <c r="K319" s="418">
        <v>1</v>
      </c>
      <c r="M319" s="419" t="s">
        <v>837</v>
      </c>
      <c r="O319" s="418" t="s">
        <v>46</v>
      </c>
      <c r="P319" s="418" t="s">
        <v>2543</v>
      </c>
      <c r="Z319" s="421"/>
      <c r="AS319" s="422"/>
      <c r="AT319" s="422"/>
      <c r="AU319" s="422"/>
      <c r="AV319" s="422"/>
      <c r="AW319" s="422"/>
      <c r="AX319" s="422"/>
      <c r="AY319" s="423"/>
      <c r="AZ319" s="422"/>
      <c r="BA319" s="422"/>
      <c r="BB319" s="422"/>
      <c r="BC319" s="422"/>
      <c r="BT319" s="427">
        <v>33</v>
      </c>
      <c r="BU319" s="421">
        <v>41.2</v>
      </c>
      <c r="BV319" s="428">
        <v>0</v>
      </c>
      <c r="BW319" s="427"/>
      <c r="BX319" s="427"/>
      <c r="BY319" s="427"/>
      <c r="BZ319" s="427"/>
      <c r="CA319" s="421"/>
      <c r="CB319" s="428"/>
      <c r="CC319" s="427"/>
      <c r="CD319" s="421"/>
      <c r="CE319" s="429"/>
      <c r="CF319" s="428"/>
      <c r="CG319" s="427"/>
      <c r="CH319" s="421"/>
      <c r="CI319" s="429"/>
      <c r="CJ319" s="428"/>
      <c r="CK319" s="427"/>
      <c r="CL319" s="421"/>
      <c r="CM319" s="429"/>
      <c r="CN319" s="428"/>
      <c r="CO319" s="427"/>
      <c r="CP319" s="421"/>
      <c r="CQ319" s="429"/>
      <c r="CR319" s="428"/>
      <c r="DH319" s="433">
        <v>0</v>
      </c>
      <c r="DI319" s="434"/>
      <c r="DJ319" s="421">
        <v>33</v>
      </c>
      <c r="DK319" s="421">
        <v>0</v>
      </c>
      <c r="DL319" s="421">
        <v>0</v>
      </c>
      <c r="DM319" s="421">
        <v>1</v>
      </c>
      <c r="DN319" s="421">
        <v>1</v>
      </c>
      <c r="DO319" s="421">
        <v>3</v>
      </c>
      <c r="DP319" s="421">
        <v>41.2</v>
      </c>
      <c r="DR319" s="421">
        <v>41.200000762939403</v>
      </c>
      <c r="DS319" s="421">
        <v>178</v>
      </c>
      <c r="DT319" s="421">
        <v>38</v>
      </c>
      <c r="DU319" s="421">
        <v>16</v>
      </c>
      <c r="DV319" s="421">
        <v>14</v>
      </c>
      <c r="DW319" s="421">
        <v>4</v>
      </c>
      <c r="DX319" s="421">
        <v>19</v>
      </c>
      <c r="DY319" s="421">
        <v>1</v>
      </c>
      <c r="DZ319" s="421">
        <v>3</v>
      </c>
      <c r="EA319" s="421">
        <v>0</v>
      </c>
      <c r="EB319" s="421">
        <v>0</v>
      </c>
      <c r="EC319" s="421">
        <v>40</v>
      </c>
      <c r="ED319" s="425">
        <v>8.6400005273437799</v>
      </c>
      <c r="EE319" s="425">
        <v>4.1040002504882898</v>
      </c>
      <c r="EF319" s="425">
        <v>0.86400005273437797</v>
      </c>
      <c r="EG319" s="425">
        <v>8.2080005009765902</v>
      </c>
      <c r="EH319" s="431">
        <v>1.3680000834960899</v>
      </c>
      <c r="EI319" s="425">
        <v>106.706245298817</v>
      </c>
      <c r="EJ319" s="424">
        <v>0.243589743589743</v>
      </c>
      <c r="EK319" s="424">
        <v>0.30357142857142799</v>
      </c>
      <c r="EL319" s="422">
        <v>0.38793103400000001</v>
      </c>
      <c r="EM319" s="422">
        <v>0.181034482</v>
      </c>
      <c r="EN319" s="422">
        <v>0.431034482</v>
      </c>
      <c r="EO319" s="422">
        <v>7.7586210000000003E-2</v>
      </c>
      <c r="EP319" s="422">
        <v>0.30172413999999997</v>
      </c>
      <c r="EQ319" s="422">
        <v>0.13215858999999999</v>
      </c>
      <c r="ER319" s="425">
        <v>-0.52044708061481704</v>
      </c>
      <c r="ES319" s="431">
        <v>3.0240001845703199</v>
      </c>
      <c r="ET319" s="431">
        <v>3.6267120809708699</v>
      </c>
      <c r="EU319" s="431">
        <v>4.04797226940918</v>
      </c>
      <c r="EV319" s="431">
        <v>4.6501371249261396</v>
      </c>
      <c r="EW319" s="431">
        <v>4.1442046355822599</v>
      </c>
      <c r="EX319" s="426">
        <v>0.334672302007675</v>
      </c>
    </row>
    <row r="320" spans="1:154" ht="13" customHeight="1">
      <c r="A320" s="413" t="s">
        <v>2168</v>
      </c>
      <c r="B320" s="413">
        <v>11400</v>
      </c>
      <c r="C320" s="413">
        <v>663969</v>
      </c>
      <c r="D320" s="413">
        <v>20629</v>
      </c>
      <c r="E320" s="413" t="s">
        <v>686</v>
      </c>
      <c r="F320" s="413" t="s">
        <v>686</v>
      </c>
      <c r="G320" s="414"/>
      <c r="H320" s="411" t="s">
        <v>587</v>
      </c>
      <c r="I320" s="411" t="s">
        <v>571</v>
      </c>
      <c r="J320" s="413">
        <v>27</v>
      </c>
      <c r="K320" s="418">
        <v>1</v>
      </c>
      <c r="M320" s="419" t="s">
        <v>837</v>
      </c>
      <c r="N320" s="420">
        <v>20</v>
      </c>
      <c r="O320" s="418" t="s">
        <v>46</v>
      </c>
      <c r="P320" s="418" t="s">
        <v>2543</v>
      </c>
      <c r="Z320" s="421"/>
      <c r="AS320" s="422"/>
      <c r="AT320" s="422"/>
      <c r="AU320" s="422"/>
      <c r="AV320" s="422"/>
      <c r="AW320" s="422"/>
      <c r="AX320" s="422"/>
      <c r="AY320" s="423"/>
      <c r="AZ320" s="422"/>
      <c r="BA320" s="422"/>
      <c r="BB320" s="422"/>
      <c r="BC320" s="422"/>
      <c r="BT320" s="427">
        <v>54</v>
      </c>
      <c r="BU320" s="421">
        <v>77.2</v>
      </c>
      <c r="BV320" s="428">
        <v>0</v>
      </c>
      <c r="BW320" s="427"/>
      <c r="BX320" s="427"/>
      <c r="BY320" s="427"/>
      <c r="BZ320" s="427"/>
      <c r="CA320" s="421"/>
      <c r="CB320" s="428"/>
      <c r="CC320" s="427"/>
      <c r="CD320" s="421"/>
      <c r="CE320" s="429"/>
      <c r="CF320" s="428"/>
      <c r="CG320" s="427"/>
      <c r="CH320" s="421"/>
      <c r="CI320" s="429"/>
      <c r="CJ320" s="428"/>
      <c r="CK320" s="427"/>
      <c r="CL320" s="421"/>
      <c r="CM320" s="429"/>
      <c r="CN320" s="428"/>
      <c r="CO320" s="427"/>
      <c r="CP320" s="421"/>
      <c r="CQ320" s="429"/>
      <c r="CR320" s="428"/>
      <c r="DH320" s="433">
        <v>0</v>
      </c>
      <c r="DI320" s="434"/>
      <c r="DJ320" s="421">
        <v>54</v>
      </c>
      <c r="DK320" s="421">
        <v>1</v>
      </c>
      <c r="DL320" s="421">
        <v>0</v>
      </c>
      <c r="DM320" s="421">
        <v>2</v>
      </c>
      <c r="DN320" s="421">
        <v>1</v>
      </c>
      <c r="DO320" s="421">
        <v>4</v>
      </c>
      <c r="DP320" s="421">
        <v>77.2</v>
      </c>
      <c r="DQ320" s="421">
        <v>2.20000004768371</v>
      </c>
      <c r="DR320" s="421">
        <v>75</v>
      </c>
      <c r="DS320" s="421">
        <v>313</v>
      </c>
      <c r="DT320" s="421">
        <v>65</v>
      </c>
      <c r="DU320" s="421">
        <v>26</v>
      </c>
      <c r="DV320" s="421">
        <v>24</v>
      </c>
      <c r="DW320" s="421">
        <v>8</v>
      </c>
      <c r="DX320" s="421">
        <v>24</v>
      </c>
      <c r="DY320" s="421">
        <v>0</v>
      </c>
      <c r="DZ320" s="421">
        <v>2</v>
      </c>
      <c r="EA320" s="421">
        <v>6</v>
      </c>
      <c r="EB320" s="421">
        <v>0</v>
      </c>
      <c r="EC320" s="421">
        <v>52</v>
      </c>
      <c r="ED320" s="425">
        <v>6.0257517142133903</v>
      </c>
      <c r="EE320" s="425">
        <v>2.7811161757907898</v>
      </c>
      <c r="EF320" s="425">
        <v>0.92703872526359898</v>
      </c>
      <c r="EG320" s="425">
        <v>7.5321896427667401</v>
      </c>
      <c r="EH320" s="431">
        <v>1.14592286872861</v>
      </c>
      <c r="EI320" s="425">
        <v>88.435267028991404</v>
      </c>
      <c r="EJ320" s="424">
        <v>0.22648083623693299</v>
      </c>
      <c r="EK320" s="424">
        <v>0.25110132158590298</v>
      </c>
      <c r="EL320" s="422">
        <v>0.55555555499999998</v>
      </c>
      <c r="EM320" s="422">
        <v>0.14529914499999999</v>
      </c>
      <c r="EN320" s="422">
        <v>0.29914529899999998</v>
      </c>
      <c r="EO320" s="422">
        <v>5.1063829999999998E-2</v>
      </c>
      <c r="EP320" s="422">
        <v>0.43404255000000003</v>
      </c>
      <c r="EQ320" s="422">
        <v>0.12298025</v>
      </c>
      <c r="ER320" s="425">
        <v>2.2109510738915099</v>
      </c>
      <c r="ES320" s="431">
        <v>2.7811161757907898</v>
      </c>
      <c r="ET320" s="431">
        <v>3.5562448733402201</v>
      </c>
      <c r="EU320" s="431">
        <v>4.1402641661140098</v>
      </c>
      <c r="EV320" s="431">
        <v>4.1908171469601099</v>
      </c>
      <c r="EW320" s="431">
        <v>4.0877628075302201</v>
      </c>
      <c r="EX320" s="426">
        <v>0.14847769215702999</v>
      </c>
    </row>
    <row r="321" spans="1:269" ht="13" customHeight="1">
      <c r="A321" s="413" t="s">
        <v>2168</v>
      </c>
      <c r="B321" s="413">
        <v>13097</v>
      </c>
      <c r="C321" s="413">
        <v>677958</v>
      </c>
      <c r="D321" s="413">
        <v>31843</v>
      </c>
      <c r="E321" s="413" t="s">
        <v>14</v>
      </c>
      <c r="F321" s="413" t="s">
        <v>14</v>
      </c>
      <c r="G321" s="414"/>
      <c r="H321" s="411" t="s">
        <v>4009</v>
      </c>
      <c r="I321" s="411" t="s">
        <v>4008</v>
      </c>
      <c r="J321" s="413">
        <v>25</v>
      </c>
      <c r="K321" s="418">
        <v>1</v>
      </c>
      <c r="M321" s="419" t="s">
        <v>837</v>
      </c>
      <c r="N321" s="420">
        <v>20</v>
      </c>
      <c r="P321" s="418" t="s">
        <v>4577</v>
      </c>
      <c r="Z321" s="421"/>
      <c r="AS321" s="422"/>
      <c r="AT321" s="422"/>
      <c r="AU321" s="422"/>
      <c r="AV321" s="422"/>
      <c r="AW321" s="422"/>
      <c r="AX321" s="422"/>
      <c r="AY321" s="423"/>
      <c r="AZ321" s="422"/>
      <c r="BA321" s="422"/>
      <c r="BB321" s="422"/>
      <c r="BC321" s="422"/>
      <c r="BT321" s="427">
        <v>14</v>
      </c>
      <c r="BU321" s="421">
        <v>64.099999999999994</v>
      </c>
      <c r="BV321" s="428">
        <v>-2</v>
      </c>
      <c r="BW321" s="427"/>
      <c r="BX321" s="427"/>
      <c r="BY321" s="427"/>
      <c r="BZ321" s="427"/>
      <c r="CA321" s="421"/>
      <c r="CB321" s="428"/>
      <c r="CC321" s="427"/>
      <c r="CD321" s="421"/>
      <c r="CE321" s="429"/>
      <c r="CF321" s="428"/>
      <c r="CG321" s="427"/>
      <c r="CH321" s="421"/>
      <c r="CI321" s="429"/>
      <c r="CJ321" s="428"/>
      <c r="CK321" s="427"/>
      <c r="CL321" s="421"/>
      <c r="CM321" s="429"/>
      <c r="CN321" s="428"/>
      <c r="CO321" s="427"/>
      <c r="CP321" s="421"/>
      <c r="CQ321" s="429"/>
      <c r="CR321" s="428"/>
      <c r="DH321" s="433">
        <v>-2</v>
      </c>
      <c r="DI321" s="434"/>
      <c r="DJ321" s="421">
        <v>14</v>
      </c>
      <c r="DK321" s="421">
        <v>14</v>
      </c>
      <c r="DL321" s="421">
        <v>0</v>
      </c>
      <c r="DM321" s="421">
        <v>4</v>
      </c>
      <c r="DN321" s="421">
        <v>5</v>
      </c>
      <c r="DO321" s="421">
        <v>0</v>
      </c>
      <c r="DP321" s="421">
        <v>64.099999999999994</v>
      </c>
      <c r="DQ321" s="421">
        <v>64.099998474121094</v>
      </c>
      <c r="DS321" s="421">
        <v>287</v>
      </c>
      <c r="DT321" s="421">
        <v>71</v>
      </c>
      <c r="DU321" s="421">
        <v>42</v>
      </c>
      <c r="DV321" s="421">
        <v>41</v>
      </c>
      <c r="DW321" s="421">
        <v>11</v>
      </c>
      <c r="DX321" s="421">
        <v>23</v>
      </c>
      <c r="DY321" s="421">
        <v>0</v>
      </c>
      <c r="DZ321" s="421">
        <v>4</v>
      </c>
      <c r="EA321" s="421">
        <v>6</v>
      </c>
      <c r="EB321" s="421">
        <v>0</v>
      </c>
      <c r="EC321" s="421">
        <v>56</v>
      </c>
      <c r="ED321" s="425">
        <v>7.8341975105718502</v>
      </c>
      <c r="EE321" s="425">
        <v>3.2176168346991498</v>
      </c>
      <c r="EF321" s="425">
        <v>1.5388602252908901</v>
      </c>
      <c r="EG321" s="425">
        <v>9.9326432723321592</v>
      </c>
      <c r="EH321" s="431">
        <v>1.4611400118923601</v>
      </c>
      <c r="EI321" s="425">
        <v>113.97131214089499</v>
      </c>
      <c r="EJ321" s="424">
        <v>0.27307692307692299</v>
      </c>
      <c r="EK321" s="424">
        <v>0.31088082901554398</v>
      </c>
      <c r="EL321" s="422">
        <v>0.48275862000000003</v>
      </c>
      <c r="EM321" s="422">
        <v>0.21182266</v>
      </c>
      <c r="EN321" s="422">
        <v>0.30541871900000001</v>
      </c>
      <c r="EO321" s="422">
        <v>0.11764706</v>
      </c>
      <c r="EP321" s="422">
        <v>0.47549019999999997</v>
      </c>
      <c r="EQ321" s="422">
        <v>0.11347517999999999</v>
      </c>
      <c r="ER321" s="425">
        <v>0.307357256841372</v>
      </c>
      <c r="ES321" s="431">
        <v>5.7357517488115297</v>
      </c>
      <c r="ET321" s="431">
        <v>5.7830394370377496</v>
      </c>
      <c r="EU321" s="431">
        <v>4.8769049938721896</v>
      </c>
      <c r="EV321" s="431">
        <v>4.1399906708875198</v>
      </c>
      <c r="EW321" s="431">
        <v>4.3174622660413897</v>
      </c>
      <c r="EX321" s="426">
        <v>0.27738898992538402</v>
      </c>
    </row>
    <row r="322" spans="1:269" ht="13" customHeight="1">
      <c r="A322" s="413" t="s">
        <v>2168</v>
      </c>
      <c r="B322" s="413">
        <v>12856</v>
      </c>
      <c r="C322" s="413">
        <v>685314</v>
      </c>
      <c r="D322" s="413">
        <v>26203</v>
      </c>
      <c r="E322" s="413" t="s">
        <v>45</v>
      </c>
      <c r="F322" s="413" t="s">
        <v>1121</v>
      </c>
      <c r="G322" s="414"/>
      <c r="H322" s="411" t="s">
        <v>3515</v>
      </c>
      <c r="I322" s="411" t="s">
        <v>136</v>
      </c>
      <c r="J322" s="413">
        <v>27</v>
      </c>
      <c r="K322" s="418">
        <v>1</v>
      </c>
      <c r="M322" s="419" t="s">
        <v>46</v>
      </c>
      <c r="O322" s="418" t="s">
        <v>838</v>
      </c>
      <c r="P322" s="418" t="s">
        <v>2543</v>
      </c>
      <c r="Z322" s="421"/>
      <c r="AS322" s="422"/>
      <c r="AT322" s="422"/>
      <c r="AU322" s="422"/>
      <c r="AV322" s="422"/>
      <c r="AW322" s="422"/>
      <c r="AX322" s="422"/>
      <c r="AY322" s="423"/>
      <c r="AZ322" s="422"/>
      <c r="BA322" s="422"/>
      <c r="BB322" s="422"/>
      <c r="BC322" s="422"/>
      <c r="BT322" s="427">
        <v>28</v>
      </c>
      <c r="BU322" s="421">
        <v>29</v>
      </c>
      <c r="BV322" s="428">
        <v>-1</v>
      </c>
      <c r="BW322" s="427"/>
      <c r="BX322" s="427"/>
      <c r="BY322" s="427"/>
      <c r="BZ322" s="427"/>
      <c r="CA322" s="421"/>
      <c r="CB322" s="428"/>
      <c r="CC322" s="427"/>
      <c r="CD322" s="421"/>
      <c r="CE322" s="429"/>
      <c r="CF322" s="428"/>
      <c r="CG322" s="427"/>
      <c r="CH322" s="421"/>
      <c r="CI322" s="429"/>
      <c r="CJ322" s="428"/>
      <c r="CK322" s="427"/>
      <c r="CL322" s="421"/>
      <c r="CM322" s="429"/>
      <c r="CN322" s="428"/>
      <c r="CO322" s="427"/>
      <c r="CP322" s="421"/>
      <c r="CQ322" s="429"/>
      <c r="CR322" s="428"/>
      <c r="DH322" s="433">
        <v>-1</v>
      </c>
      <c r="DI322" s="434"/>
      <c r="DJ322" s="421">
        <v>28</v>
      </c>
      <c r="DK322" s="421">
        <v>0</v>
      </c>
      <c r="DL322" s="421">
        <v>0</v>
      </c>
      <c r="DM322" s="421">
        <v>2</v>
      </c>
      <c r="DN322" s="421">
        <v>1</v>
      </c>
      <c r="DO322" s="421">
        <v>3</v>
      </c>
      <c r="DP322" s="421">
        <v>29</v>
      </c>
      <c r="DR322" s="421">
        <v>29</v>
      </c>
      <c r="DS322" s="421">
        <v>113</v>
      </c>
      <c r="DT322" s="421">
        <v>19</v>
      </c>
      <c r="DU322" s="421">
        <v>5</v>
      </c>
      <c r="DV322" s="421">
        <v>4</v>
      </c>
      <c r="DW322" s="421">
        <v>1</v>
      </c>
      <c r="DX322" s="421">
        <v>10</v>
      </c>
      <c r="DY322" s="421">
        <v>1</v>
      </c>
      <c r="DZ322" s="421">
        <v>0</v>
      </c>
      <c r="EA322" s="421">
        <v>2</v>
      </c>
      <c r="EB322" s="421">
        <v>0</v>
      </c>
      <c r="EC322" s="421">
        <v>19</v>
      </c>
      <c r="ED322" s="425">
        <v>5.8965524997780197</v>
      </c>
      <c r="EE322" s="425">
        <v>3.1034486840936899</v>
      </c>
      <c r="EF322" s="425">
        <v>0.31034486840936898</v>
      </c>
      <c r="EG322" s="425">
        <v>5.8965524997780197</v>
      </c>
      <c r="EH322" s="431">
        <v>1.0000001315413001</v>
      </c>
      <c r="EI322" s="425">
        <v>77.173849196324298</v>
      </c>
      <c r="EJ322" s="424">
        <v>0.18446601941747501</v>
      </c>
      <c r="EK322" s="424">
        <v>0.21686746987951799</v>
      </c>
      <c r="EL322" s="422">
        <v>0.44047618999999999</v>
      </c>
      <c r="EM322" s="422">
        <v>0.16666666599999999</v>
      </c>
      <c r="EN322" s="422">
        <v>0.39285714199999999</v>
      </c>
      <c r="EO322" s="422">
        <v>7.1428569999999997E-2</v>
      </c>
      <c r="EP322" s="422">
        <v>0.40476190000000001</v>
      </c>
      <c r="EQ322" s="422">
        <v>0.12177986</v>
      </c>
      <c r="ER322" s="425">
        <v>0.16170544950476101</v>
      </c>
      <c r="ES322" s="431">
        <v>1.2413794736374699</v>
      </c>
      <c r="ET322" s="431">
        <v>3.9128563078619898</v>
      </c>
      <c r="EU322" s="431">
        <v>3.3083860295281</v>
      </c>
      <c r="EV322" s="431">
        <v>4.6145769777600201</v>
      </c>
      <c r="EW322" s="431">
        <v>4.5429747623767698</v>
      </c>
      <c r="EX322" s="426">
        <v>0.45072889328002902</v>
      </c>
      <c r="EZ322" s="412"/>
      <c r="FA322" s="412"/>
    </row>
    <row r="323" spans="1:269" ht="13" customHeight="1">
      <c r="A323" s="413" t="s">
        <v>2168</v>
      </c>
      <c r="B323" s="413">
        <v>12971</v>
      </c>
      <c r="C323" s="413">
        <v>678024</v>
      </c>
      <c r="D323" s="413">
        <v>30105</v>
      </c>
      <c r="E323" s="413" t="s">
        <v>164</v>
      </c>
      <c r="F323" s="413" t="s">
        <v>164</v>
      </c>
      <c r="G323" s="414"/>
      <c r="H323" s="411" t="s">
        <v>4425</v>
      </c>
      <c r="I323" s="411" t="s">
        <v>546</v>
      </c>
      <c r="J323" s="413">
        <v>25</v>
      </c>
      <c r="K323" s="418">
        <v>1</v>
      </c>
      <c r="M323" s="419" t="s">
        <v>837</v>
      </c>
      <c r="N323" s="420">
        <v>20</v>
      </c>
      <c r="O323" s="418" t="s">
        <v>46</v>
      </c>
      <c r="P323" s="418" t="s">
        <v>2543</v>
      </c>
      <c r="Z323" s="421"/>
      <c r="AS323" s="422"/>
      <c r="AT323" s="422"/>
      <c r="AU323" s="422"/>
      <c r="AV323" s="422"/>
      <c r="AW323" s="422"/>
      <c r="AX323" s="422"/>
      <c r="AY323" s="423"/>
      <c r="AZ323" s="422"/>
      <c r="BA323" s="422"/>
      <c r="BB323" s="422"/>
      <c r="BC323" s="422"/>
      <c r="BT323" s="427">
        <v>47</v>
      </c>
      <c r="BU323" s="421">
        <v>101</v>
      </c>
      <c r="BV323" s="428">
        <v>-2</v>
      </c>
      <c r="BW323" s="427"/>
      <c r="BX323" s="427"/>
      <c r="BY323" s="427"/>
      <c r="BZ323" s="427"/>
      <c r="CA323" s="421"/>
      <c r="CB323" s="428"/>
      <c r="CC323" s="427"/>
      <c r="CD323" s="421"/>
      <c r="CE323" s="429"/>
      <c r="CF323" s="428"/>
      <c r="CG323" s="427"/>
      <c r="CH323" s="421"/>
      <c r="CI323" s="429"/>
      <c r="CJ323" s="428"/>
      <c r="CK323" s="427"/>
      <c r="CL323" s="421"/>
      <c r="CM323" s="429"/>
      <c r="CN323" s="428"/>
      <c r="CO323" s="427"/>
      <c r="CP323" s="421"/>
      <c r="CQ323" s="429"/>
      <c r="CR323" s="428"/>
      <c r="DH323" s="433">
        <v>-2</v>
      </c>
      <c r="DI323" s="434"/>
      <c r="DJ323" s="421">
        <v>47</v>
      </c>
      <c r="DK323" s="421">
        <v>3</v>
      </c>
      <c r="DL323" s="421">
        <v>0</v>
      </c>
      <c r="DM323" s="421">
        <v>5</v>
      </c>
      <c r="DN323" s="421">
        <v>3</v>
      </c>
      <c r="DO323" s="421">
        <v>4</v>
      </c>
      <c r="DP323" s="421">
        <v>101</v>
      </c>
      <c r="DQ323" s="421">
        <v>11</v>
      </c>
      <c r="DR323" s="421">
        <v>90</v>
      </c>
      <c r="DS323" s="421">
        <v>423</v>
      </c>
      <c r="DT323" s="421">
        <v>74</v>
      </c>
      <c r="DU323" s="421">
        <v>32</v>
      </c>
      <c r="DV323" s="421">
        <v>28</v>
      </c>
      <c r="DW323" s="421">
        <v>8</v>
      </c>
      <c r="DX323" s="421">
        <v>52</v>
      </c>
      <c r="DY323" s="421">
        <v>5</v>
      </c>
      <c r="DZ323" s="421">
        <v>8</v>
      </c>
      <c r="EA323" s="421">
        <v>4</v>
      </c>
      <c r="EB323" s="421">
        <v>2</v>
      </c>
      <c r="EC323" s="421">
        <v>82</v>
      </c>
      <c r="ED323" s="425">
        <v>7.3069313140187502</v>
      </c>
      <c r="EE323" s="425">
        <v>4.6336637601094504</v>
      </c>
      <c r="EF323" s="425">
        <v>0.71287134770914695</v>
      </c>
      <c r="EG323" s="425">
        <v>6.5940599663096098</v>
      </c>
      <c r="EH323" s="431">
        <v>1.2475248584909999</v>
      </c>
      <c r="EI323" s="425">
        <v>97.308980585960398</v>
      </c>
      <c r="EJ323" s="424">
        <v>0.20385674931129399</v>
      </c>
      <c r="EK323" s="424">
        <v>0.24175824175824101</v>
      </c>
      <c r="EL323" s="422">
        <v>0.514285714</v>
      </c>
      <c r="EM323" s="422">
        <v>0.164285714</v>
      </c>
      <c r="EN323" s="422">
        <v>0.321428571</v>
      </c>
      <c r="EO323" s="422">
        <v>7.1174379999999995E-2</v>
      </c>
      <c r="EP323" s="422">
        <v>0.38078292000000002</v>
      </c>
      <c r="EQ323" s="422">
        <v>9.2177079999999995E-2</v>
      </c>
      <c r="ER323" s="425">
        <v>0.67856453423781504</v>
      </c>
      <c r="ES323" s="431">
        <v>2.4950497169820101</v>
      </c>
      <c r="ET323" s="431">
        <v>4.0884838991938501</v>
      </c>
      <c r="EU323" s="431">
        <v>4.3240911265936903</v>
      </c>
      <c r="EV323" s="431">
        <v>4.6682729519542496</v>
      </c>
      <c r="EW323" s="431">
        <v>4.5827070063293203</v>
      </c>
      <c r="EX323" s="426">
        <v>0.43335266411304402</v>
      </c>
      <c r="FD323" s="412"/>
      <c r="GL323" s="412"/>
      <c r="GM323" s="412"/>
      <c r="GN323" s="412"/>
      <c r="GO323" s="412"/>
      <c r="GP323" s="412"/>
      <c r="GQ323" s="412"/>
      <c r="GR323" s="412"/>
      <c r="GS323" s="412"/>
      <c r="GT323" s="412"/>
      <c r="GU323" s="412"/>
      <c r="GV323" s="412"/>
      <c r="GW323" s="412"/>
      <c r="GX323" s="412"/>
      <c r="GY323" s="412"/>
      <c r="GZ323" s="412"/>
      <c r="HA323" s="412"/>
      <c r="HB323" s="412"/>
      <c r="HC323" s="412"/>
      <c r="HD323" s="412"/>
      <c r="HE323" s="412"/>
      <c r="HF323" s="412"/>
      <c r="HG323" s="412"/>
      <c r="HH323" s="412"/>
      <c r="HI323" s="412"/>
      <c r="HJ323" s="412"/>
      <c r="HK323" s="412"/>
      <c r="HL323" s="412"/>
      <c r="HM323" s="412"/>
      <c r="HN323" s="412"/>
      <c r="HO323" s="412"/>
      <c r="HP323" s="412"/>
      <c r="HQ323" s="412"/>
      <c r="HR323" s="412"/>
      <c r="HS323" s="412"/>
      <c r="HT323" s="412"/>
      <c r="HU323" s="412"/>
      <c r="HV323" s="412"/>
      <c r="HW323" s="412"/>
      <c r="HX323" s="412"/>
      <c r="HY323" s="412"/>
      <c r="HZ323" s="412"/>
      <c r="IA323" s="412"/>
      <c r="IB323" s="412"/>
      <c r="IC323" s="412"/>
      <c r="ID323" s="412"/>
      <c r="IE323" s="412"/>
      <c r="IF323" s="412"/>
      <c r="IG323" s="412"/>
      <c r="IH323" s="412"/>
      <c r="II323" s="412"/>
      <c r="IJ323" s="412"/>
      <c r="IK323" s="412"/>
      <c r="IL323" s="412"/>
      <c r="IM323" s="412"/>
      <c r="IN323" s="412"/>
      <c r="IO323" s="412"/>
      <c r="IP323" s="412"/>
      <c r="IQ323" s="412"/>
      <c r="IR323" s="412"/>
      <c r="IS323" s="412"/>
      <c r="IT323" s="412"/>
      <c r="IU323" s="412"/>
      <c r="IV323" s="412"/>
      <c r="IW323" s="412"/>
      <c r="IX323" s="412"/>
      <c r="IY323" s="412"/>
      <c r="IZ323" s="412"/>
      <c r="JA323" s="412"/>
      <c r="JB323" s="412"/>
      <c r="JC323" s="412"/>
      <c r="JD323" s="412"/>
      <c r="JE323" s="412"/>
      <c r="JF323" s="412"/>
      <c r="JG323" s="412"/>
      <c r="JH323" s="412"/>
      <c r="JI323" s="412"/>
    </row>
    <row r="324" spans="1:269" ht="13" customHeight="1">
      <c r="A324" s="413" t="s">
        <v>2168</v>
      </c>
      <c r="B324" s="413">
        <v>12401</v>
      </c>
      <c r="C324" s="413">
        <v>668909</v>
      </c>
      <c r="D324" s="413">
        <v>30122</v>
      </c>
      <c r="E324" s="413" t="s">
        <v>213</v>
      </c>
      <c r="F324" s="413" t="s">
        <v>213</v>
      </c>
      <c r="G324" s="414"/>
      <c r="H324" s="411" t="s">
        <v>102</v>
      </c>
      <c r="I324" s="411" t="s">
        <v>305</v>
      </c>
      <c r="J324" s="413">
        <v>25</v>
      </c>
      <c r="K324" s="418">
        <v>1</v>
      </c>
      <c r="M324" s="419" t="s">
        <v>837</v>
      </c>
      <c r="N324" s="420">
        <v>25</v>
      </c>
      <c r="P324" s="418" t="s">
        <v>2543</v>
      </c>
      <c r="Q324" s="418" t="s">
        <v>4583</v>
      </c>
      <c r="Z324" s="421"/>
      <c r="AS324" s="422"/>
      <c r="AT324" s="422"/>
      <c r="AU324" s="422"/>
      <c r="AV324" s="422"/>
      <c r="AW324" s="422"/>
      <c r="AX324" s="422"/>
      <c r="AY324" s="423"/>
      <c r="AZ324" s="422"/>
      <c r="BA324" s="422"/>
      <c r="BB324" s="422"/>
      <c r="BC324" s="422"/>
      <c r="BT324" s="427">
        <v>31</v>
      </c>
      <c r="BU324" s="421">
        <v>167.2</v>
      </c>
      <c r="BV324" s="428">
        <v>2</v>
      </c>
      <c r="BW324" s="427"/>
      <c r="BX324" s="427"/>
      <c r="BY324" s="427"/>
      <c r="BZ324" s="427"/>
      <c r="CA324" s="421"/>
      <c r="CB324" s="428"/>
      <c r="CC324" s="427"/>
      <c r="CD324" s="421"/>
      <c r="CE324" s="429"/>
      <c r="CF324" s="428"/>
      <c r="CG324" s="427"/>
      <c r="CH324" s="421"/>
      <c r="CI324" s="429"/>
      <c r="CJ324" s="428"/>
      <c r="CK324" s="427"/>
      <c r="CL324" s="421"/>
      <c r="CM324" s="429"/>
      <c r="CN324" s="428"/>
      <c r="CO324" s="427"/>
      <c r="CP324" s="421"/>
      <c r="CQ324" s="429"/>
      <c r="CR324" s="428"/>
      <c r="DH324" s="433">
        <v>2</v>
      </c>
      <c r="DI324" s="434"/>
      <c r="DJ324" s="421">
        <v>31</v>
      </c>
      <c r="DK324" s="421">
        <v>31</v>
      </c>
      <c r="DL324" s="421">
        <v>0</v>
      </c>
      <c r="DM324" s="421">
        <v>12</v>
      </c>
      <c r="DN324" s="421">
        <v>5</v>
      </c>
      <c r="DO324" s="421">
        <v>0</v>
      </c>
      <c r="DP324" s="421">
        <v>167.2</v>
      </c>
      <c r="DQ324" s="421">
        <v>167.19999694824199</v>
      </c>
      <c r="DS324" s="421">
        <v>704</v>
      </c>
      <c r="DT324" s="421">
        <v>130</v>
      </c>
      <c r="DU324" s="421">
        <v>62</v>
      </c>
      <c r="DV324" s="421">
        <v>57</v>
      </c>
      <c r="DW324" s="421">
        <v>23</v>
      </c>
      <c r="DX324" s="421">
        <v>83</v>
      </c>
      <c r="DY324" s="421">
        <v>0</v>
      </c>
      <c r="DZ324" s="421">
        <v>3</v>
      </c>
      <c r="EA324" s="421">
        <v>9</v>
      </c>
      <c r="EB324" s="421">
        <v>1</v>
      </c>
      <c r="EC324" s="421">
        <v>173</v>
      </c>
      <c r="ED324" s="425">
        <v>9.2862828695722897</v>
      </c>
      <c r="EE324" s="425">
        <v>4.4552686599682003</v>
      </c>
      <c r="EF324" s="425">
        <v>1.2345925202321499</v>
      </c>
      <c r="EG324" s="425">
        <v>6.9781316360947798</v>
      </c>
      <c r="EH324" s="431">
        <v>1.2703778106736601</v>
      </c>
      <c r="EI324" s="425">
        <v>99.091548255965904</v>
      </c>
      <c r="EJ324" s="424">
        <v>0.21035598705501601</v>
      </c>
      <c r="EK324" s="424">
        <v>0.25355450236966798</v>
      </c>
      <c r="EL324" s="422">
        <v>0.44695259500000001</v>
      </c>
      <c r="EM324" s="422">
        <v>0.19187358900000001</v>
      </c>
      <c r="EN324" s="422">
        <v>0.36117381399999998</v>
      </c>
      <c r="EO324" s="422">
        <v>8.9887640000000005E-2</v>
      </c>
      <c r="EP324" s="422">
        <v>0.44269662999999998</v>
      </c>
      <c r="EQ324" s="422">
        <v>0.11794872000000001</v>
      </c>
      <c r="ER324" s="425">
        <v>0.44412123905441298</v>
      </c>
      <c r="ES324" s="431">
        <v>3.0596423327492501</v>
      </c>
      <c r="ET324" s="431">
        <v>4.2839083632686004</v>
      </c>
      <c r="EU324" s="431">
        <v>4.3944215942716101</v>
      </c>
      <c r="EV324" s="431">
        <v>4.0824254073613204</v>
      </c>
      <c r="EW324" s="431">
        <v>4.3508086391856899</v>
      </c>
      <c r="EX324" s="426">
        <v>1.4413040876388501</v>
      </c>
    </row>
    <row r="325" spans="1:269" ht="13" customHeight="1">
      <c r="A325" s="413" t="s">
        <v>2168</v>
      </c>
      <c r="B325" s="413">
        <v>12938</v>
      </c>
      <c r="C325" s="413">
        <v>808967</v>
      </c>
      <c r="D325" s="413">
        <v>33825</v>
      </c>
      <c r="E325" s="413" t="s">
        <v>15</v>
      </c>
      <c r="F325" s="413" t="s">
        <v>15</v>
      </c>
      <c r="G325" s="414"/>
      <c r="H325" s="411" t="s">
        <v>1242</v>
      </c>
      <c r="I325" s="411" t="s">
        <v>4150</v>
      </c>
      <c r="J325" s="413">
        <v>26</v>
      </c>
      <c r="K325" s="418">
        <v>1</v>
      </c>
      <c r="M325" s="419" t="s">
        <v>837</v>
      </c>
      <c r="N325" s="420">
        <v>25</v>
      </c>
      <c r="P325" s="418" t="s">
        <v>2543</v>
      </c>
      <c r="Q325" s="418" t="s">
        <v>4578</v>
      </c>
      <c r="Z325" s="421"/>
      <c r="AS325" s="422"/>
      <c r="AT325" s="422"/>
      <c r="AU325" s="422"/>
      <c r="AV325" s="422"/>
      <c r="AW325" s="422"/>
      <c r="AX325" s="422"/>
      <c r="AY325" s="423"/>
      <c r="AZ325" s="422"/>
      <c r="BA325" s="422"/>
      <c r="BB325" s="422"/>
      <c r="BC325" s="422"/>
      <c r="BT325" s="427">
        <v>30</v>
      </c>
      <c r="BU325" s="421">
        <v>173.2</v>
      </c>
      <c r="BV325" s="428">
        <v>3</v>
      </c>
      <c r="BW325" s="427"/>
      <c r="BX325" s="427"/>
      <c r="BY325" s="427"/>
      <c r="BZ325" s="427"/>
      <c r="CA325" s="421"/>
      <c r="CB325" s="428"/>
      <c r="CC325" s="427"/>
      <c r="CD325" s="421"/>
      <c r="CE325" s="429"/>
      <c r="CF325" s="428"/>
      <c r="CG325" s="427"/>
      <c r="CH325" s="421"/>
      <c r="CI325" s="429"/>
      <c r="CJ325" s="428"/>
      <c r="CK325" s="427"/>
      <c r="CL325" s="421"/>
      <c r="CM325" s="429"/>
      <c r="CN325" s="428"/>
      <c r="CO325" s="427"/>
      <c r="CP325" s="421"/>
      <c r="CQ325" s="429"/>
      <c r="CR325" s="428"/>
      <c r="DH325" s="433">
        <v>3</v>
      </c>
      <c r="DI325" s="434"/>
      <c r="DJ325" s="421">
        <v>30</v>
      </c>
      <c r="DK325" s="421">
        <v>30</v>
      </c>
      <c r="DL325" s="421">
        <v>0</v>
      </c>
      <c r="DM325" s="421">
        <v>12</v>
      </c>
      <c r="DN325" s="421">
        <v>8</v>
      </c>
      <c r="DO325" s="421">
        <v>0</v>
      </c>
      <c r="DP325" s="421">
        <v>173.2</v>
      </c>
      <c r="DQ325" s="421">
        <v>173.19999694824199</v>
      </c>
      <c r="DS325" s="421">
        <v>684</v>
      </c>
      <c r="DT325" s="421">
        <v>113</v>
      </c>
      <c r="DU325" s="421">
        <v>53</v>
      </c>
      <c r="DV325" s="421">
        <v>48</v>
      </c>
      <c r="DW325" s="421">
        <v>14</v>
      </c>
      <c r="DX325" s="421">
        <v>59</v>
      </c>
      <c r="DY325" s="421">
        <v>0</v>
      </c>
      <c r="DZ325" s="421">
        <v>3</v>
      </c>
      <c r="EA325" s="421">
        <v>5</v>
      </c>
      <c r="EB325" s="421">
        <v>0</v>
      </c>
      <c r="EC325" s="421">
        <v>201</v>
      </c>
      <c r="ED325" s="425">
        <v>10.4165073279972</v>
      </c>
      <c r="EE325" s="425">
        <v>3.0575817529942202</v>
      </c>
      <c r="EF325" s="425">
        <v>0.725527873591849</v>
      </c>
      <c r="EG325" s="425">
        <v>5.85604640827707</v>
      </c>
      <c r="EH325" s="431">
        <v>0.99040312903014305</v>
      </c>
      <c r="EI325" s="425">
        <v>76.433211669215893</v>
      </c>
      <c r="EJ325" s="424">
        <v>0.18167202572347199</v>
      </c>
      <c r="EK325" s="424">
        <v>0.24324324324324301</v>
      </c>
      <c r="EL325" s="422">
        <v>0.527577937</v>
      </c>
      <c r="EM325" s="422">
        <v>0.16067146199999999</v>
      </c>
      <c r="EN325" s="422">
        <v>0.31175059900000002</v>
      </c>
      <c r="EO325" s="422">
        <v>5.7007130000000003E-2</v>
      </c>
      <c r="EP325" s="422">
        <v>0.39667458</v>
      </c>
      <c r="EQ325" s="422">
        <v>0.12643266</v>
      </c>
      <c r="ER325" s="425">
        <v>-0.11305474373940801</v>
      </c>
      <c r="ES325" s="431">
        <v>2.4875241380291899</v>
      </c>
      <c r="ET325" s="431">
        <v>2.7260395673417501</v>
      </c>
      <c r="EU325" s="431">
        <v>2.9401948510298501</v>
      </c>
      <c r="EV325" s="431">
        <v>3.0463437365147299</v>
      </c>
      <c r="EW325" s="431">
        <v>3.3237795920965501</v>
      </c>
      <c r="EX325" s="426">
        <v>4.9971160888671804</v>
      </c>
    </row>
    <row r="326" spans="1:269" ht="13" customHeight="1">
      <c r="A326" s="413" t="s">
        <v>2168</v>
      </c>
      <c r="B326" s="413">
        <v>12359</v>
      </c>
      <c r="C326" s="413">
        <v>680728</v>
      </c>
      <c r="D326" s="413">
        <v>29554</v>
      </c>
      <c r="E326" s="413" t="s">
        <v>45</v>
      </c>
      <c r="F326" s="413" t="s">
        <v>45</v>
      </c>
      <c r="G326" s="414"/>
      <c r="H326" s="411" t="s">
        <v>4153</v>
      </c>
      <c r="I326" s="411" t="s">
        <v>550</v>
      </c>
      <c r="J326" s="413">
        <v>25</v>
      </c>
      <c r="K326" s="418">
        <v>2</v>
      </c>
      <c r="L326" s="418" t="s">
        <v>46</v>
      </c>
      <c r="T326" s="418" t="s">
        <v>4581</v>
      </c>
      <c r="U326" s="418" t="s">
        <v>2543</v>
      </c>
      <c r="V326" s="418" t="s">
        <v>4585</v>
      </c>
      <c r="Z326" s="421">
        <v>44</v>
      </c>
      <c r="AA326" s="421">
        <v>131</v>
      </c>
      <c r="AB326" s="421">
        <v>120</v>
      </c>
      <c r="AC326" s="421">
        <v>29</v>
      </c>
      <c r="AD326" s="421">
        <v>19</v>
      </c>
      <c r="AE326" s="421">
        <v>6</v>
      </c>
      <c r="AF326" s="421">
        <v>0</v>
      </c>
      <c r="AG326" s="421">
        <v>4</v>
      </c>
      <c r="AH326" s="421">
        <v>9</v>
      </c>
      <c r="AI326" s="421">
        <v>17</v>
      </c>
      <c r="AJ326" s="421">
        <v>0</v>
      </c>
      <c r="AK326" s="421">
        <v>0</v>
      </c>
      <c r="AL326" s="421">
        <v>8</v>
      </c>
      <c r="AM326" s="421">
        <v>0</v>
      </c>
      <c r="AN326" s="421">
        <v>47</v>
      </c>
      <c r="AO326" s="421">
        <v>1</v>
      </c>
      <c r="AP326" s="421">
        <v>2</v>
      </c>
      <c r="AQ326" s="421">
        <v>0</v>
      </c>
      <c r="AR326" s="421">
        <v>2</v>
      </c>
      <c r="AS326" s="422">
        <v>6.1068702000000002E-2</v>
      </c>
      <c r="AT326" s="422">
        <v>0.35877862500000002</v>
      </c>
      <c r="AU326" s="422">
        <v>0.44</v>
      </c>
      <c r="AV326" s="422">
        <v>0.21333332999999999</v>
      </c>
      <c r="AW326" s="422">
        <v>6.6666669999999997E-2</v>
      </c>
      <c r="AX326" s="422">
        <v>0.49333333000000001</v>
      </c>
      <c r="AY326" s="423">
        <v>108.7</v>
      </c>
      <c r="AZ326" s="422">
        <v>0.15327103</v>
      </c>
      <c r="BA326" s="422">
        <v>0.32</v>
      </c>
      <c r="BB326" s="422">
        <v>0.48672896999999998</v>
      </c>
      <c r="BC326" s="422">
        <v>0.49333333299999999</v>
      </c>
      <c r="BD326" s="424">
        <v>0.35211267600000001</v>
      </c>
      <c r="BE326" s="424">
        <v>0.241666666</v>
      </c>
      <c r="BF326" s="424">
        <v>0.29007633500000002</v>
      </c>
      <c r="BG326" s="424">
        <v>0.391666666</v>
      </c>
      <c r="BH326" s="424">
        <v>0.68174300099999996</v>
      </c>
      <c r="BI326" s="424">
        <v>0.15</v>
      </c>
      <c r="BJ326" s="424">
        <v>0.29527592886495202</v>
      </c>
      <c r="BK326" s="425">
        <v>96.616708077270403</v>
      </c>
      <c r="BL326" s="425">
        <v>-1.89217299638092</v>
      </c>
      <c r="BM326" s="425">
        <v>13.586572531184499</v>
      </c>
      <c r="BN326" s="425">
        <v>86.861101294477095</v>
      </c>
      <c r="BO326" s="425">
        <v>-0.121626524271725</v>
      </c>
      <c r="BP326" s="425">
        <v>-0.43948518112301799</v>
      </c>
      <c r="BQ326" s="425">
        <v>-0.28944426654614003</v>
      </c>
      <c r="BR326" s="425">
        <v>-2.4796042074054401</v>
      </c>
      <c r="BS326" s="426">
        <v>-2.9613770806709201E-2</v>
      </c>
      <c r="BT326" s="427"/>
      <c r="BU326" s="421"/>
      <c r="BV326" s="428"/>
      <c r="BW326" s="427">
        <v>5</v>
      </c>
      <c r="BX326" s="427">
        <v>33.1</v>
      </c>
      <c r="BY326" s="427">
        <v>0</v>
      </c>
      <c r="BZ326" s="427">
        <v>0</v>
      </c>
      <c r="CA326" s="421">
        <v>0</v>
      </c>
      <c r="CB326" s="428">
        <v>0</v>
      </c>
      <c r="CC326" s="427"/>
      <c r="CD326" s="421"/>
      <c r="CE326" s="429"/>
      <c r="CF326" s="428"/>
      <c r="CG326" s="427"/>
      <c r="CH326" s="421"/>
      <c r="CI326" s="429"/>
      <c r="CJ326" s="428"/>
      <c r="CK326" s="427"/>
      <c r="CL326" s="421"/>
      <c r="CM326" s="429"/>
      <c r="CN326" s="428"/>
      <c r="CO326" s="427"/>
      <c r="CP326" s="421"/>
      <c r="CQ326" s="429"/>
      <c r="CR326" s="428"/>
      <c r="DH326" s="433">
        <v>0</v>
      </c>
      <c r="DI326" s="434">
        <v>-2.1675918400287602</v>
      </c>
      <c r="EL326" s="422"/>
      <c r="EM326" s="422"/>
      <c r="EN326" s="422"/>
      <c r="EO326" s="422"/>
      <c r="EP326" s="422"/>
      <c r="EQ326" s="422"/>
    </row>
    <row r="327" spans="1:269" ht="13" customHeight="1">
      <c r="A327" s="413" t="s">
        <v>2168</v>
      </c>
      <c r="B327" s="413">
        <v>12881</v>
      </c>
      <c r="C327" s="413">
        <v>665966</v>
      </c>
      <c r="D327" s="413">
        <v>19722</v>
      </c>
      <c r="E327" s="413" t="s">
        <v>609</v>
      </c>
      <c r="F327" s="413" t="s">
        <v>609</v>
      </c>
      <c r="G327" s="414"/>
      <c r="H327" s="411" t="s">
        <v>3349</v>
      </c>
      <c r="I327" s="411" t="s">
        <v>597</v>
      </c>
      <c r="J327" s="413">
        <v>26</v>
      </c>
      <c r="K327" s="418">
        <v>2</v>
      </c>
      <c r="L327" s="418" t="s">
        <v>837</v>
      </c>
      <c r="T327" s="418" t="s">
        <v>2543</v>
      </c>
      <c r="U327" s="418" t="s">
        <v>2543</v>
      </c>
      <c r="V327" s="418" t="s">
        <v>4586</v>
      </c>
      <c r="Z327" s="421">
        <v>118</v>
      </c>
      <c r="AA327" s="421">
        <v>446</v>
      </c>
      <c r="AB327" s="421">
        <v>403</v>
      </c>
      <c r="AC327" s="421">
        <v>97</v>
      </c>
      <c r="AD327" s="421">
        <v>55</v>
      </c>
      <c r="AE327" s="421">
        <v>27</v>
      </c>
      <c r="AF327" s="421">
        <v>0</v>
      </c>
      <c r="AG327" s="421">
        <v>15</v>
      </c>
      <c r="AH327" s="421">
        <v>51</v>
      </c>
      <c r="AI327" s="421">
        <v>50</v>
      </c>
      <c r="AJ327" s="421">
        <v>1</v>
      </c>
      <c r="AK327" s="421">
        <v>1</v>
      </c>
      <c r="AL327" s="421">
        <v>38</v>
      </c>
      <c r="AM327" s="421">
        <v>0</v>
      </c>
      <c r="AN327" s="421">
        <v>111</v>
      </c>
      <c r="AO327" s="421">
        <v>1</v>
      </c>
      <c r="AP327" s="421">
        <v>2</v>
      </c>
      <c r="AQ327" s="421">
        <v>2</v>
      </c>
      <c r="AR327" s="421">
        <v>12</v>
      </c>
      <c r="AS327" s="422">
        <v>8.5201792999999998E-2</v>
      </c>
      <c r="AT327" s="422">
        <v>0.248878923</v>
      </c>
      <c r="AU327" s="422">
        <v>0.36824324000000003</v>
      </c>
      <c r="AV327" s="422">
        <v>0.29391891999999997</v>
      </c>
      <c r="AW327" s="422">
        <v>9.1216220000000001E-2</v>
      </c>
      <c r="AX327" s="422">
        <v>0.44594594999999998</v>
      </c>
      <c r="AY327" s="423">
        <v>111.2</v>
      </c>
      <c r="AZ327" s="422">
        <v>0.12295082</v>
      </c>
      <c r="BA327" s="422">
        <v>0.44217687</v>
      </c>
      <c r="BB327" s="422">
        <v>0.76140291999999998</v>
      </c>
      <c r="BC327" s="422">
        <v>0.37414965900000002</v>
      </c>
      <c r="BD327" s="424">
        <v>0.29390681000000002</v>
      </c>
      <c r="BE327" s="424">
        <v>0.24069478899999999</v>
      </c>
      <c r="BF327" s="424">
        <v>0.30630630599999997</v>
      </c>
      <c r="BG327" s="424">
        <v>0.41935483800000001</v>
      </c>
      <c r="BH327" s="424">
        <v>0.72566114400000004</v>
      </c>
      <c r="BI327" s="424">
        <v>0.17866004899999999</v>
      </c>
      <c r="BJ327" s="424">
        <v>0.31507754124499598</v>
      </c>
      <c r="BK327" s="425">
        <v>110.359017438989</v>
      </c>
      <c r="BL327" s="425">
        <v>0.72837126305239897</v>
      </c>
      <c r="BM327" s="425">
        <v>53.427001074458502</v>
      </c>
      <c r="BN327" s="425">
        <v>97.3921487050427</v>
      </c>
      <c r="BO327" s="425">
        <v>0.21594733715778799</v>
      </c>
      <c r="BP327" s="425">
        <v>-2.0789837036281802</v>
      </c>
      <c r="BQ327" s="425">
        <v>26.0605591885178</v>
      </c>
      <c r="BR327" s="425">
        <v>-3.4497455446616998</v>
      </c>
      <c r="BS327" s="426">
        <v>2.6663213478454599</v>
      </c>
      <c r="BT327" s="427"/>
      <c r="BU327" s="421"/>
      <c r="BV327" s="428"/>
      <c r="BW327" s="427">
        <v>112</v>
      </c>
      <c r="BX327" s="427">
        <v>952</v>
      </c>
      <c r="BY327" s="427">
        <v>11</v>
      </c>
      <c r="BZ327" s="427">
        <v>3</v>
      </c>
      <c r="CA327" s="421">
        <v>1</v>
      </c>
      <c r="CB327" s="428">
        <v>5</v>
      </c>
      <c r="CC327" s="427"/>
      <c r="CD327" s="421"/>
      <c r="CE327" s="429"/>
      <c r="CF327" s="428"/>
      <c r="CG327" s="427"/>
      <c r="CH327" s="421"/>
      <c r="CI327" s="429"/>
      <c r="CJ327" s="428"/>
      <c r="CK327" s="427"/>
      <c r="CL327" s="421"/>
      <c r="CM327" s="429"/>
      <c r="CN327" s="428"/>
      <c r="CO327" s="427"/>
      <c r="CP327" s="421"/>
      <c r="CQ327" s="429"/>
      <c r="CR327" s="428"/>
      <c r="DH327" s="433">
        <v>11</v>
      </c>
      <c r="DI327" s="434">
        <v>14.160643339157099</v>
      </c>
      <c r="EL327" s="422"/>
      <c r="EM327" s="422"/>
      <c r="EN327" s="422"/>
      <c r="EO327" s="422"/>
      <c r="EP327" s="422"/>
      <c r="EQ327" s="422"/>
    </row>
    <row r="328" spans="1:269" ht="13" customHeight="1">
      <c r="A328" s="413" t="s">
        <v>2168</v>
      </c>
      <c r="B328" s="413">
        <v>11296</v>
      </c>
      <c r="C328" s="413">
        <v>666310</v>
      </c>
      <c r="D328" s="413">
        <v>21865</v>
      </c>
      <c r="E328" s="413" t="s">
        <v>213</v>
      </c>
      <c r="F328" s="413" t="s">
        <v>213</v>
      </c>
      <c r="G328" s="414"/>
      <c r="H328" s="411" t="s">
        <v>964</v>
      </c>
      <c r="I328" s="411" t="s">
        <v>824</v>
      </c>
      <c r="J328" s="413">
        <v>25</v>
      </c>
      <c r="K328" s="418">
        <v>2</v>
      </c>
      <c r="L328" s="418" t="s">
        <v>46</v>
      </c>
      <c r="T328" s="418" t="s">
        <v>4577</v>
      </c>
      <c r="U328" s="418" t="s">
        <v>2543</v>
      </c>
      <c r="V328" s="418" t="s">
        <v>4586</v>
      </c>
      <c r="Z328" s="421">
        <v>123</v>
      </c>
      <c r="AA328" s="421">
        <v>414</v>
      </c>
      <c r="AB328" s="421">
        <v>359</v>
      </c>
      <c r="AC328" s="421">
        <v>70</v>
      </c>
      <c r="AD328" s="421">
        <v>33</v>
      </c>
      <c r="AE328" s="421">
        <v>22</v>
      </c>
      <c r="AF328" s="421">
        <v>1</v>
      </c>
      <c r="AG328" s="421">
        <v>14</v>
      </c>
      <c r="AH328" s="421">
        <v>46</v>
      </c>
      <c r="AI328" s="421">
        <v>47</v>
      </c>
      <c r="AJ328" s="421">
        <v>1</v>
      </c>
      <c r="AK328" s="421">
        <v>2</v>
      </c>
      <c r="AL328" s="421">
        <v>45</v>
      </c>
      <c r="AM328" s="421">
        <v>0</v>
      </c>
      <c r="AN328" s="421">
        <v>99</v>
      </c>
      <c r="AO328" s="421">
        <v>1</v>
      </c>
      <c r="AP328" s="421">
        <v>6</v>
      </c>
      <c r="AQ328" s="421">
        <v>3</v>
      </c>
      <c r="AR328" s="421">
        <v>4</v>
      </c>
      <c r="AS328" s="422">
        <v>0.108695652</v>
      </c>
      <c r="AT328" s="422">
        <v>0.239130434</v>
      </c>
      <c r="AU328" s="422">
        <v>0.43122676999999998</v>
      </c>
      <c r="AV328" s="422">
        <v>0.21189590999999999</v>
      </c>
      <c r="AW328" s="422">
        <v>9.6654279999999995E-2</v>
      </c>
      <c r="AX328" s="422">
        <v>0.38289962999999999</v>
      </c>
      <c r="AY328" s="423">
        <v>110.6</v>
      </c>
      <c r="AZ328" s="422">
        <v>9.5719380000000007E-2</v>
      </c>
      <c r="BA328" s="422">
        <v>0.29657794599999998</v>
      </c>
      <c r="BB328" s="422">
        <v>0.497436512</v>
      </c>
      <c r="BC328" s="422">
        <v>0.51330798399999999</v>
      </c>
      <c r="BD328" s="424">
        <v>0.222222222</v>
      </c>
      <c r="BE328" s="424">
        <v>0.19498607200000001</v>
      </c>
      <c r="BF328" s="424">
        <v>0.28223844199999998</v>
      </c>
      <c r="BG328" s="424">
        <v>0.37883008299999998</v>
      </c>
      <c r="BH328" s="424">
        <v>0.66106852500000002</v>
      </c>
      <c r="BI328" s="424">
        <v>0.183844011</v>
      </c>
      <c r="BJ328" s="424">
        <v>0.288587434883535</v>
      </c>
      <c r="BK328" s="425">
        <v>113.56117122750101</v>
      </c>
      <c r="BL328" s="425">
        <v>-8.2280613916960004</v>
      </c>
      <c r="BM328" s="425">
        <v>40.689500809923103</v>
      </c>
      <c r="BN328" s="425">
        <v>84.523755591847305</v>
      </c>
      <c r="BO328" s="425">
        <v>0.97080264390542004</v>
      </c>
      <c r="BP328" s="425">
        <v>-0.56057089287787598</v>
      </c>
      <c r="BQ328" s="425">
        <v>14.345975819319801</v>
      </c>
      <c r="BR328" s="425">
        <v>-8.1116712947410008</v>
      </c>
      <c r="BS328" s="426">
        <v>1.46777286343036</v>
      </c>
      <c r="BT328" s="427"/>
      <c r="BU328" s="421"/>
      <c r="BV328" s="428"/>
      <c r="BW328" s="427">
        <v>119</v>
      </c>
      <c r="BX328" s="427">
        <v>945.1</v>
      </c>
      <c r="BY328" s="427">
        <v>0</v>
      </c>
      <c r="BZ328" s="427">
        <v>2</v>
      </c>
      <c r="CA328" s="421">
        <v>1</v>
      </c>
      <c r="CB328" s="428">
        <v>-3</v>
      </c>
      <c r="CC328" s="427"/>
      <c r="CD328" s="421"/>
      <c r="CE328" s="429"/>
      <c r="CF328" s="428"/>
      <c r="CG328" s="427"/>
      <c r="CH328" s="421"/>
      <c r="CI328" s="429"/>
      <c r="CJ328" s="428"/>
      <c r="CK328" s="427"/>
      <c r="CL328" s="421"/>
      <c r="CM328" s="429"/>
      <c r="CN328" s="428"/>
      <c r="CO328" s="427"/>
      <c r="CP328" s="421"/>
      <c r="CQ328" s="429"/>
      <c r="CR328" s="428"/>
      <c r="DH328" s="433">
        <v>0</v>
      </c>
      <c r="DI328" s="434">
        <v>8.20930671691894</v>
      </c>
      <c r="EL328" s="422"/>
      <c r="EM328" s="422"/>
      <c r="EN328" s="422"/>
      <c r="EO328" s="422"/>
      <c r="EP328" s="422"/>
      <c r="EQ328" s="422"/>
    </row>
    <row r="329" spans="1:269" ht="13" customHeight="1">
      <c r="A329" s="413" t="s">
        <v>2168</v>
      </c>
      <c r="B329" s="413">
        <v>12785</v>
      </c>
      <c r="C329" s="413">
        <v>687952</v>
      </c>
      <c r="D329" s="413">
        <v>30011</v>
      </c>
      <c r="E329" s="413" t="s">
        <v>188</v>
      </c>
      <c r="F329" s="413" t="s">
        <v>188</v>
      </c>
      <c r="G329" s="414"/>
      <c r="H329" s="411" t="s">
        <v>3578</v>
      </c>
      <c r="I329" s="411" t="s">
        <v>331</v>
      </c>
      <c r="J329" s="413">
        <v>25</v>
      </c>
      <c r="K329" s="418">
        <v>3</v>
      </c>
      <c r="L329" s="418" t="s">
        <v>837</v>
      </c>
      <c r="T329" s="418" t="s">
        <v>4581</v>
      </c>
      <c r="U329" s="418" t="s">
        <v>4584</v>
      </c>
      <c r="V329" s="418" t="s">
        <v>4585</v>
      </c>
      <c r="Y329" s="419">
        <v>97</v>
      </c>
      <c r="Z329" s="421">
        <v>36</v>
      </c>
      <c r="AA329" s="421">
        <v>137</v>
      </c>
      <c r="AB329" s="421">
        <v>130</v>
      </c>
      <c r="AC329" s="421">
        <v>27</v>
      </c>
      <c r="AD329" s="421">
        <v>17</v>
      </c>
      <c r="AE329" s="421">
        <v>4</v>
      </c>
      <c r="AF329" s="421">
        <v>0</v>
      </c>
      <c r="AG329" s="421">
        <v>6</v>
      </c>
      <c r="AH329" s="421">
        <v>13</v>
      </c>
      <c r="AI329" s="421">
        <v>19</v>
      </c>
      <c r="AJ329" s="421">
        <v>0</v>
      </c>
      <c r="AK329" s="421">
        <v>2</v>
      </c>
      <c r="AL329" s="421">
        <v>3</v>
      </c>
      <c r="AM329" s="421">
        <v>0</v>
      </c>
      <c r="AN329" s="421">
        <v>32</v>
      </c>
      <c r="AO329" s="421">
        <v>2</v>
      </c>
      <c r="AP329" s="421">
        <v>2</v>
      </c>
      <c r="AQ329" s="421">
        <v>0</v>
      </c>
      <c r="AR329" s="421">
        <v>1</v>
      </c>
      <c r="AS329" s="422">
        <v>2.189781E-2</v>
      </c>
      <c r="AT329" s="422">
        <v>0.233576642</v>
      </c>
      <c r="AU329" s="422">
        <v>0.49</v>
      </c>
      <c r="AV329" s="422">
        <v>0.2</v>
      </c>
      <c r="AW329" s="422">
        <v>0.09</v>
      </c>
      <c r="AX329" s="422">
        <v>0.44</v>
      </c>
      <c r="AY329" s="423">
        <v>111.4</v>
      </c>
      <c r="AZ329" s="422">
        <v>0.13006397</v>
      </c>
      <c r="BA329" s="422">
        <v>0.39</v>
      </c>
      <c r="BB329" s="422">
        <v>0.64993603</v>
      </c>
      <c r="BC329" s="422">
        <v>0.48</v>
      </c>
      <c r="BD329" s="424">
        <v>0.223404255</v>
      </c>
      <c r="BE329" s="424">
        <v>0.20769230699999999</v>
      </c>
      <c r="BF329" s="424">
        <v>0.233576642</v>
      </c>
      <c r="BG329" s="424">
        <v>0.37692307600000002</v>
      </c>
      <c r="BH329" s="424">
        <v>0.61049971800000002</v>
      </c>
      <c r="BI329" s="424">
        <v>0.169230769</v>
      </c>
      <c r="BJ329" s="424">
        <v>0.26096394114250598</v>
      </c>
      <c r="BK329" s="425">
        <v>109.00346537443301</v>
      </c>
      <c r="BL329" s="425">
        <v>-5.7954315826008402</v>
      </c>
      <c r="BM329" s="425">
        <v>10.392264121799601</v>
      </c>
      <c r="BN329" s="425">
        <v>59.4621228825918</v>
      </c>
      <c r="BO329" s="425">
        <v>0.59634006229054803</v>
      </c>
      <c r="BP329" s="425">
        <v>-0.82702078111469701</v>
      </c>
      <c r="BQ329" s="425">
        <v>-6.0890692576012002</v>
      </c>
      <c r="BR329" s="425">
        <v>-7.4097624946097298</v>
      </c>
      <c r="BS329" s="426">
        <v>-0.62298798857719295</v>
      </c>
      <c r="BT329" s="427"/>
      <c r="BU329" s="421"/>
      <c r="BV329" s="428"/>
      <c r="BW329" s="427"/>
      <c r="BX329" s="427"/>
      <c r="BY329" s="427"/>
      <c r="BZ329" s="427"/>
      <c r="CA329" s="421"/>
      <c r="CB329" s="428"/>
      <c r="CC329" s="427">
        <v>27</v>
      </c>
      <c r="CD329" s="421">
        <v>223.1</v>
      </c>
      <c r="CE329" s="429">
        <v>0</v>
      </c>
      <c r="CF329" s="428">
        <v>-2</v>
      </c>
      <c r="CG329" s="427"/>
      <c r="CH329" s="421"/>
      <c r="CI329" s="429"/>
      <c r="CJ329" s="428"/>
      <c r="CK329" s="427">
        <v>9</v>
      </c>
      <c r="CL329" s="421">
        <v>66</v>
      </c>
      <c r="CM329" s="429">
        <v>-1</v>
      </c>
      <c r="CN329" s="428">
        <v>0</v>
      </c>
      <c r="CO329" s="427"/>
      <c r="CP329" s="421"/>
      <c r="CQ329" s="429"/>
      <c r="CR329" s="428"/>
      <c r="DH329" s="433">
        <v>-1</v>
      </c>
      <c r="DI329" s="434">
        <v>-3.23665022850036</v>
      </c>
      <c r="EL329" s="422"/>
      <c r="EM329" s="422"/>
      <c r="EN329" s="422"/>
      <c r="EO329" s="422"/>
      <c r="EP329" s="422"/>
      <c r="EQ329" s="422"/>
    </row>
    <row r="330" spans="1:269" ht="13" customHeight="1">
      <c r="A330" s="413" t="s">
        <v>2168</v>
      </c>
      <c r="B330" s="413">
        <v>12742</v>
      </c>
      <c r="C330" s="413">
        <v>687462</v>
      </c>
      <c r="D330" s="413">
        <v>26477</v>
      </c>
      <c r="E330" s="413" t="s">
        <v>438</v>
      </c>
      <c r="F330" s="413" t="s">
        <v>438</v>
      </c>
      <c r="G330" s="414"/>
      <c r="H330" s="411" t="s">
        <v>3525</v>
      </c>
      <c r="I330" s="411" t="s">
        <v>867</v>
      </c>
      <c r="J330" s="413">
        <v>27</v>
      </c>
      <c r="K330" s="418">
        <v>3</v>
      </c>
      <c r="L330" s="418" t="s">
        <v>46</v>
      </c>
      <c r="T330" s="418" t="s">
        <v>4577</v>
      </c>
      <c r="U330" s="418" t="s">
        <v>2543</v>
      </c>
      <c r="V330" s="418" t="s">
        <v>4585</v>
      </c>
      <c r="X330" s="418">
        <v>43</v>
      </c>
      <c r="Z330" s="421">
        <v>108</v>
      </c>
      <c r="AA330" s="421">
        <v>411</v>
      </c>
      <c r="AB330" s="421">
        <v>364</v>
      </c>
      <c r="AC330" s="421">
        <v>99</v>
      </c>
      <c r="AD330" s="421">
        <v>62</v>
      </c>
      <c r="AE330" s="421">
        <v>26</v>
      </c>
      <c r="AF330" s="421">
        <v>0</v>
      </c>
      <c r="AG330" s="421">
        <v>11</v>
      </c>
      <c r="AH330" s="421">
        <v>55</v>
      </c>
      <c r="AI330" s="421">
        <v>51</v>
      </c>
      <c r="AJ330" s="421">
        <v>0</v>
      </c>
      <c r="AK330" s="421">
        <v>1</v>
      </c>
      <c r="AL330" s="421">
        <v>44</v>
      </c>
      <c r="AM330" s="421">
        <v>1</v>
      </c>
      <c r="AN330" s="421">
        <v>73</v>
      </c>
      <c r="AO330" s="421">
        <v>2</v>
      </c>
      <c r="AP330" s="421">
        <v>1</v>
      </c>
      <c r="AQ330" s="421">
        <v>0</v>
      </c>
      <c r="AR330" s="421">
        <v>7</v>
      </c>
      <c r="AS330" s="422">
        <v>0.10705596100000001</v>
      </c>
      <c r="AT330" s="422">
        <v>0.177615571</v>
      </c>
      <c r="AU330" s="422">
        <v>0.38356163999999998</v>
      </c>
      <c r="AV330" s="422">
        <v>0.27054794999999998</v>
      </c>
      <c r="AW330" s="422">
        <v>8.2191780000000006E-2</v>
      </c>
      <c r="AX330" s="422">
        <v>0.35958904000000003</v>
      </c>
      <c r="AY330" s="423">
        <v>107.3</v>
      </c>
      <c r="AZ330" s="422">
        <v>7.5971730000000001E-2</v>
      </c>
      <c r="BA330" s="422">
        <v>0.38356164300000001</v>
      </c>
      <c r="BB330" s="422">
        <v>0.691151556</v>
      </c>
      <c r="BC330" s="422">
        <v>0.41095890400000001</v>
      </c>
      <c r="BD330" s="424">
        <v>0.31316725899999998</v>
      </c>
      <c r="BE330" s="424">
        <v>0.27197802100000001</v>
      </c>
      <c r="BF330" s="424">
        <v>0.352798053</v>
      </c>
      <c r="BG330" s="424">
        <v>0.43406593399999999</v>
      </c>
      <c r="BH330" s="424">
        <v>0.78686398700000004</v>
      </c>
      <c r="BI330" s="424">
        <v>0.162087913</v>
      </c>
      <c r="BJ330" s="424">
        <v>0.34353575037746897</v>
      </c>
      <c r="BK330" s="425">
        <v>104.40267048783301</v>
      </c>
      <c r="BL330" s="425">
        <v>10.167610490176999</v>
      </c>
      <c r="BM330" s="425">
        <v>58.730697603378701</v>
      </c>
      <c r="BN330" s="425">
        <v>119.019377000457</v>
      </c>
      <c r="BO330" s="425">
        <v>-0.14273091563047199</v>
      </c>
      <c r="BP330" s="425">
        <v>-0.35982573125511402</v>
      </c>
      <c r="BQ330" s="425">
        <v>16.869458995940398</v>
      </c>
      <c r="BR330" s="425">
        <v>8.9055568132961795</v>
      </c>
      <c r="BS330" s="426">
        <v>1.7259567733027501</v>
      </c>
      <c r="BT330" s="427"/>
      <c r="BU330" s="421"/>
      <c r="BV330" s="428"/>
      <c r="BW330" s="427"/>
      <c r="BX330" s="427"/>
      <c r="BY330" s="427"/>
      <c r="BZ330" s="427"/>
      <c r="CA330" s="421"/>
      <c r="CB330" s="428"/>
      <c r="CC330" s="427">
        <v>102</v>
      </c>
      <c r="CD330" s="421">
        <v>828.2</v>
      </c>
      <c r="CE330" s="429">
        <v>0</v>
      </c>
      <c r="CF330" s="428">
        <v>1</v>
      </c>
      <c r="CG330" s="427">
        <v>1</v>
      </c>
      <c r="CH330" s="421">
        <v>6</v>
      </c>
      <c r="CI330" s="429">
        <v>0</v>
      </c>
      <c r="CJ330" s="428">
        <v>0</v>
      </c>
      <c r="CK330" s="427"/>
      <c r="CL330" s="421"/>
      <c r="CM330" s="429"/>
      <c r="CN330" s="428"/>
      <c r="CO330" s="427"/>
      <c r="CP330" s="421"/>
      <c r="CQ330" s="429"/>
      <c r="CR330" s="428"/>
      <c r="DH330" s="433">
        <v>0</v>
      </c>
      <c r="DI330" s="434">
        <v>-5.7081282138824401</v>
      </c>
      <c r="EL330" s="422"/>
      <c r="EM330" s="422"/>
      <c r="EN330" s="422"/>
      <c r="EO330" s="422"/>
      <c r="EP330" s="422"/>
      <c r="EQ330" s="422"/>
    </row>
    <row r="331" spans="1:269" ht="13" customHeight="1">
      <c r="A331" s="413" t="s">
        <v>2168</v>
      </c>
      <c r="B331" s="413">
        <v>12827</v>
      </c>
      <c r="C331" s="413">
        <v>700932</v>
      </c>
      <c r="D331" s="413">
        <v>29794</v>
      </c>
      <c r="E331" s="413" t="s">
        <v>213</v>
      </c>
      <c r="F331" s="413" t="s">
        <v>213</v>
      </c>
      <c r="G331" s="414"/>
      <c r="H331" s="411" t="s">
        <v>4136</v>
      </c>
      <c r="I331" s="411" t="s">
        <v>547</v>
      </c>
      <c r="J331" s="413">
        <v>24</v>
      </c>
      <c r="K331" s="418">
        <v>3</v>
      </c>
      <c r="L331" s="418" t="s">
        <v>46</v>
      </c>
      <c r="T331" s="418" t="s">
        <v>4584</v>
      </c>
      <c r="U331" s="418" t="s">
        <v>4584</v>
      </c>
      <c r="V331" s="418" t="s">
        <v>4585</v>
      </c>
      <c r="Z331" s="421">
        <v>142</v>
      </c>
      <c r="AA331" s="421">
        <v>531</v>
      </c>
      <c r="AB331" s="421">
        <v>470</v>
      </c>
      <c r="AC331" s="421">
        <v>110</v>
      </c>
      <c r="AD331" s="421">
        <v>62</v>
      </c>
      <c r="AE331" s="421">
        <v>19</v>
      </c>
      <c r="AF331" s="421">
        <v>2</v>
      </c>
      <c r="AG331" s="421">
        <v>27</v>
      </c>
      <c r="AH331" s="421">
        <v>47</v>
      </c>
      <c r="AI331" s="421">
        <v>70</v>
      </c>
      <c r="AJ331" s="421">
        <v>2</v>
      </c>
      <c r="AK331" s="421">
        <v>0</v>
      </c>
      <c r="AL331" s="421">
        <v>48</v>
      </c>
      <c r="AM331" s="421">
        <v>2</v>
      </c>
      <c r="AN331" s="421">
        <v>135</v>
      </c>
      <c r="AO331" s="421">
        <v>8</v>
      </c>
      <c r="AP331" s="421">
        <v>5</v>
      </c>
      <c r="AQ331" s="421">
        <v>0</v>
      </c>
      <c r="AR331" s="421">
        <v>7</v>
      </c>
      <c r="AS331" s="422">
        <v>9.039548E-2</v>
      </c>
      <c r="AT331" s="422">
        <v>0.25423728800000001</v>
      </c>
      <c r="AU331" s="422">
        <v>0.40882352999999999</v>
      </c>
      <c r="AV331" s="422">
        <v>0.24705882000000001</v>
      </c>
      <c r="AW331" s="422">
        <v>0.11764706</v>
      </c>
      <c r="AX331" s="422">
        <v>0.43823529</v>
      </c>
      <c r="AY331" s="423">
        <v>111.3</v>
      </c>
      <c r="AZ331" s="422">
        <v>0.11688954999999999</v>
      </c>
      <c r="BA331" s="422">
        <v>0.292035398</v>
      </c>
      <c r="BB331" s="422">
        <v>0.46718124599999999</v>
      </c>
      <c r="BC331" s="422">
        <v>0.48967551599999998</v>
      </c>
      <c r="BD331" s="424">
        <v>0.265175718</v>
      </c>
      <c r="BE331" s="424">
        <v>0.23404255299999999</v>
      </c>
      <c r="BF331" s="424">
        <v>0.312617702</v>
      </c>
      <c r="BG331" s="424">
        <v>0.45531914800000001</v>
      </c>
      <c r="BH331" s="424">
        <v>0.76793685</v>
      </c>
      <c r="BI331" s="424">
        <v>0.22127659499999999</v>
      </c>
      <c r="BJ331" s="424">
        <v>0.32941723140291002</v>
      </c>
      <c r="BK331" s="425">
        <v>136.68342611080899</v>
      </c>
      <c r="BL331" s="425">
        <v>7.0493974581421401</v>
      </c>
      <c r="BM331" s="425">
        <v>69.791488108044902</v>
      </c>
      <c r="BN331" s="425">
        <v>112.651987212877</v>
      </c>
      <c r="BO331" s="425">
        <v>-0.62327612570027802</v>
      </c>
      <c r="BP331" s="425">
        <v>-0.48936972394585598</v>
      </c>
      <c r="BQ331" s="425">
        <v>11.5353948718928</v>
      </c>
      <c r="BR331" s="425">
        <v>7.42830378637324</v>
      </c>
      <c r="BS331" s="426">
        <v>1.1802152586313801</v>
      </c>
      <c r="BT331" s="427"/>
      <c r="BU331" s="421"/>
      <c r="BV331" s="428"/>
      <c r="BW331" s="427"/>
      <c r="BX331" s="427"/>
      <c r="BY331" s="427"/>
      <c r="BZ331" s="427"/>
      <c r="CA331" s="421"/>
      <c r="CB331" s="428"/>
      <c r="CC331" s="427">
        <v>56</v>
      </c>
      <c r="CD331" s="421">
        <v>459.2</v>
      </c>
      <c r="CE331" s="429">
        <v>-7</v>
      </c>
      <c r="CF331" s="428">
        <v>-3</v>
      </c>
      <c r="CG331" s="427"/>
      <c r="CH331" s="421"/>
      <c r="CI331" s="429"/>
      <c r="CJ331" s="428"/>
      <c r="CK331" s="427"/>
      <c r="CL331" s="421"/>
      <c r="CM331" s="429"/>
      <c r="CN331" s="428"/>
      <c r="CO331" s="427"/>
      <c r="CP331" s="421"/>
      <c r="CQ331" s="429"/>
      <c r="CR331" s="428"/>
      <c r="DH331" s="433">
        <v>-7</v>
      </c>
      <c r="DI331" s="434">
        <v>-14.1679542064666</v>
      </c>
      <c r="EL331" s="422"/>
      <c r="EM331" s="422"/>
      <c r="EN331" s="422"/>
      <c r="EO331" s="422"/>
      <c r="EP331" s="422"/>
      <c r="EQ331" s="422"/>
    </row>
    <row r="332" spans="1:269" ht="13" customHeight="1">
      <c r="A332" s="413" t="s">
        <v>2168</v>
      </c>
      <c r="B332" s="413">
        <v>12049</v>
      </c>
      <c r="C332" s="413">
        <v>693304</v>
      </c>
      <c r="D332" s="413">
        <v>27490</v>
      </c>
      <c r="E332" s="413" t="s">
        <v>438</v>
      </c>
      <c r="F332" s="413" t="s">
        <v>438</v>
      </c>
      <c r="G332" s="414"/>
      <c r="H332" s="411" t="s">
        <v>754</v>
      </c>
      <c r="I332" s="411" t="s">
        <v>220</v>
      </c>
      <c r="J332" s="413">
        <v>26</v>
      </c>
      <c r="K332" s="418">
        <v>4</v>
      </c>
      <c r="L332" s="418" t="s">
        <v>837</v>
      </c>
      <c r="T332" s="418" t="s">
        <v>4577</v>
      </c>
      <c r="U332" s="418" t="s">
        <v>4582</v>
      </c>
      <c r="V332" s="418" t="s">
        <v>4586</v>
      </c>
      <c r="Z332" s="421">
        <v>96</v>
      </c>
      <c r="AA332" s="421">
        <v>408</v>
      </c>
      <c r="AB332" s="421">
        <v>381</v>
      </c>
      <c r="AC332" s="421">
        <v>99</v>
      </c>
      <c r="AD332" s="421">
        <v>73</v>
      </c>
      <c r="AE332" s="421">
        <v>18</v>
      </c>
      <c r="AF332" s="421">
        <v>3</v>
      </c>
      <c r="AG332" s="421">
        <v>5</v>
      </c>
      <c r="AH332" s="421">
        <v>39</v>
      </c>
      <c r="AI332" s="421">
        <v>30</v>
      </c>
      <c r="AJ332" s="421">
        <v>0</v>
      </c>
      <c r="AK332" s="421">
        <v>2</v>
      </c>
      <c r="AL332" s="421">
        <v>21</v>
      </c>
      <c r="AM332" s="421">
        <v>0</v>
      </c>
      <c r="AN332" s="421">
        <v>73</v>
      </c>
      <c r="AO332" s="421">
        <v>2</v>
      </c>
      <c r="AP332" s="421">
        <v>4</v>
      </c>
      <c r="AQ332" s="421">
        <v>0</v>
      </c>
      <c r="AR332" s="421">
        <v>12</v>
      </c>
      <c r="AS332" s="422">
        <v>5.1470587999999998E-2</v>
      </c>
      <c r="AT332" s="422">
        <v>0.178921568</v>
      </c>
      <c r="AU332" s="422">
        <v>0.40384615000000001</v>
      </c>
      <c r="AV332" s="422">
        <v>0.27243590000000001</v>
      </c>
      <c r="AW332" s="422">
        <v>4.4871790000000002E-2</v>
      </c>
      <c r="AX332" s="422">
        <v>0.38782051000000001</v>
      </c>
      <c r="AY332" s="423">
        <v>109.9</v>
      </c>
      <c r="AZ332" s="422">
        <v>0.13049645000000001</v>
      </c>
      <c r="BA332" s="422">
        <v>0.46794871700000001</v>
      </c>
      <c r="BB332" s="422">
        <v>0.80540098400000004</v>
      </c>
      <c r="BC332" s="422">
        <v>0.31730769199999997</v>
      </c>
      <c r="BD332" s="424">
        <v>0.306188925</v>
      </c>
      <c r="BE332" s="424">
        <v>0.25984251899999999</v>
      </c>
      <c r="BF332" s="424">
        <v>0.29901960700000002</v>
      </c>
      <c r="BG332" s="424">
        <v>0.36220472399999998</v>
      </c>
      <c r="BH332" s="424">
        <v>0.661224331</v>
      </c>
      <c r="BI332" s="424">
        <v>0.102362205</v>
      </c>
      <c r="BJ332" s="424">
        <v>0.28886485129010397</v>
      </c>
      <c r="BK332" s="425">
        <v>65.932661857538093</v>
      </c>
      <c r="BL332" s="425">
        <v>-8.0169170174248592</v>
      </c>
      <c r="BM332" s="425">
        <v>40.191695007359201</v>
      </c>
      <c r="BN332" s="425">
        <v>81.570352605253404</v>
      </c>
      <c r="BO332" s="425">
        <v>-1.6392965604466001</v>
      </c>
      <c r="BP332" s="425">
        <v>-0.41655167937278698</v>
      </c>
      <c r="BQ332" s="425">
        <v>8.8746285297475591</v>
      </c>
      <c r="BR332" s="425">
        <v>-9.32911103698091</v>
      </c>
      <c r="BS332" s="426">
        <v>0.90798556285353804</v>
      </c>
      <c r="BT332" s="427"/>
      <c r="BU332" s="421"/>
      <c r="BV332" s="428"/>
      <c r="BW332" s="427"/>
      <c r="BX332" s="427"/>
      <c r="BY332" s="427"/>
      <c r="BZ332" s="427"/>
      <c r="CA332" s="421"/>
      <c r="CB332" s="428"/>
      <c r="CC332" s="427"/>
      <c r="CD332" s="421"/>
      <c r="CE332" s="429"/>
      <c r="CF332" s="428"/>
      <c r="CG332" s="427">
        <v>85</v>
      </c>
      <c r="CH332" s="421">
        <v>730.2</v>
      </c>
      <c r="CI332" s="429">
        <v>-11</v>
      </c>
      <c r="CJ332" s="428">
        <v>3</v>
      </c>
      <c r="CK332" s="427"/>
      <c r="CL332" s="421"/>
      <c r="CM332" s="429"/>
      <c r="CN332" s="428"/>
      <c r="CO332" s="427">
        <v>13</v>
      </c>
      <c r="CP332" s="421">
        <v>109</v>
      </c>
      <c r="CQ332" s="429">
        <v>-1</v>
      </c>
      <c r="CR332" s="428">
        <v>2</v>
      </c>
      <c r="DH332" s="433">
        <v>-12</v>
      </c>
      <c r="DI332" s="434">
        <v>4.6315050125121999</v>
      </c>
      <c r="EL332" s="422"/>
      <c r="EM332" s="422"/>
      <c r="EN332" s="422"/>
      <c r="EO332" s="422"/>
      <c r="EP332" s="422"/>
      <c r="EQ332" s="422"/>
      <c r="EY332" s="432"/>
    </row>
    <row r="333" spans="1:269" ht="13" customHeight="1">
      <c r="A333" s="413" t="s">
        <v>2168</v>
      </c>
      <c r="B333" s="413">
        <v>13113</v>
      </c>
      <c r="C333" s="413">
        <v>702332</v>
      </c>
      <c r="D333" s="413">
        <v>29646</v>
      </c>
      <c r="E333" s="413" t="s">
        <v>563</v>
      </c>
      <c r="F333" s="413" t="s">
        <v>563</v>
      </c>
      <c r="G333" s="414"/>
      <c r="H333" s="411" t="s">
        <v>4414</v>
      </c>
      <c r="I333" s="411" t="s">
        <v>393</v>
      </c>
      <c r="J333" s="413">
        <v>25</v>
      </c>
      <c r="K333" s="418">
        <v>5</v>
      </c>
      <c r="L333" s="418" t="s">
        <v>837</v>
      </c>
      <c r="T333" s="418" t="s">
        <v>2543</v>
      </c>
      <c r="U333" s="418" t="s">
        <v>4577</v>
      </c>
      <c r="V333" s="418" t="s">
        <v>4585</v>
      </c>
      <c r="Z333" s="421">
        <v>136</v>
      </c>
      <c r="AA333" s="421">
        <v>506</v>
      </c>
      <c r="AB333" s="421">
        <v>445</v>
      </c>
      <c r="AC333" s="421">
        <v>114</v>
      </c>
      <c r="AD333" s="421">
        <v>78</v>
      </c>
      <c r="AE333" s="421">
        <v>25</v>
      </c>
      <c r="AF333" s="421">
        <v>0</v>
      </c>
      <c r="AG333" s="421">
        <v>11</v>
      </c>
      <c r="AH333" s="421">
        <v>60</v>
      </c>
      <c r="AI333" s="421">
        <v>53</v>
      </c>
      <c r="AJ333" s="421">
        <v>18</v>
      </c>
      <c r="AK333" s="421">
        <v>6</v>
      </c>
      <c r="AL333" s="421">
        <v>30</v>
      </c>
      <c r="AM333" s="421">
        <v>0</v>
      </c>
      <c r="AN333" s="421">
        <v>50</v>
      </c>
      <c r="AO333" s="421">
        <v>24</v>
      </c>
      <c r="AP333" s="421">
        <v>4</v>
      </c>
      <c r="AQ333" s="421">
        <v>3</v>
      </c>
      <c r="AR333" s="421">
        <v>10</v>
      </c>
      <c r="AS333" s="422">
        <v>5.9288537000000002E-2</v>
      </c>
      <c r="AT333" s="422">
        <v>9.8814229000000003E-2</v>
      </c>
      <c r="AU333" s="422">
        <v>0.43283581999999998</v>
      </c>
      <c r="AV333" s="422">
        <v>0.19651741</v>
      </c>
      <c r="AW333" s="422">
        <v>3.9801000000000003E-2</v>
      </c>
      <c r="AX333" s="422">
        <v>0.26865672000000002</v>
      </c>
      <c r="AY333" s="423">
        <v>108.9</v>
      </c>
      <c r="AZ333" s="422">
        <v>5.0543480000000002E-2</v>
      </c>
      <c r="BA333" s="422">
        <v>0.42268041200000001</v>
      </c>
      <c r="BB333" s="422">
        <v>0.79481734400000004</v>
      </c>
      <c r="BC333" s="422">
        <v>0.389175257</v>
      </c>
      <c r="BD333" s="424">
        <v>0.26546391699999999</v>
      </c>
      <c r="BE333" s="424">
        <v>0.256179775</v>
      </c>
      <c r="BF333" s="424">
        <v>0.33399602299999998</v>
      </c>
      <c r="BG333" s="424">
        <v>0.38651685299999999</v>
      </c>
      <c r="BH333" s="424">
        <v>0.72051287600000002</v>
      </c>
      <c r="BI333" s="424">
        <v>0.130337078</v>
      </c>
      <c r="BJ333" s="424">
        <v>0.319318638170215</v>
      </c>
      <c r="BK333" s="425">
        <v>83.9515961118028</v>
      </c>
      <c r="BL333" s="425">
        <v>2.5687198746824702</v>
      </c>
      <c r="BM333" s="425">
        <v>62.356851454439202</v>
      </c>
      <c r="BN333" s="425">
        <v>105.068851444251</v>
      </c>
      <c r="BO333" s="425">
        <v>0.58181703001268703</v>
      </c>
      <c r="BP333" s="425">
        <v>2.3191086836159198</v>
      </c>
      <c r="BQ333" s="425">
        <v>25.819473158648801</v>
      </c>
      <c r="BR333" s="425">
        <v>5.3591908808672901</v>
      </c>
      <c r="BS333" s="426">
        <v>2.6416552298448002</v>
      </c>
      <c r="BT333" s="427"/>
      <c r="BU333" s="421"/>
      <c r="BV333" s="428"/>
      <c r="BW333" s="427"/>
      <c r="BX333" s="427"/>
      <c r="BY333" s="427"/>
      <c r="BZ333" s="427"/>
      <c r="CA333" s="421"/>
      <c r="CB333" s="428"/>
      <c r="CC333" s="427"/>
      <c r="CD333" s="421"/>
      <c r="CE333" s="429"/>
      <c r="CF333" s="428"/>
      <c r="CG333" s="427">
        <v>10</v>
      </c>
      <c r="CH333" s="421">
        <v>43.1</v>
      </c>
      <c r="CI333" s="429">
        <v>-1</v>
      </c>
      <c r="CJ333" s="428">
        <v>-1</v>
      </c>
      <c r="CK333" s="427">
        <v>131</v>
      </c>
      <c r="CL333" s="421">
        <v>1060.2</v>
      </c>
      <c r="CM333" s="429">
        <v>5</v>
      </c>
      <c r="CN333" s="428">
        <v>2</v>
      </c>
      <c r="CO333" s="427">
        <v>3</v>
      </c>
      <c r="CP333" s="421">
        <v>4</v>
      </c>
      <c r="CQ333" s="429">
        <v>0</v>
      </c>
      <c r="CR333" s="428">
        <v>0</v>
      </c>
      <c r="DH333" s="433">
        <v>4</v>
      </c>
      <c r="DI333" s="434">
        <v>3.6280502080917301</v>
      </c>
      <c r="EL333" s="422"/>
      <c r="EM333" s="422"/>
      <c r="EN333" s="422"/>
      <c r="EO333" s="422"/>
      <c r="EP333" s="422"/>
      <c r="EQ333" s="422"/>
    </row>
    <row r="334" spans="1:269" s="412" customFormat="1" ht="13" customHeight="1">
      <c r="A334" s="413" t="s">
        <v>2168</v>
      </c>
      <c r="B334" s="413">
        <v>12580</v>
      </c>
      <c r="C334" s="413">
        <v>691781</v>
      </c>
      <c r="D334" s="413">
        <v>29993</v>
      </c>
      <c r="E334" s="413" t="s">
        <v>2169</v>
      </c>
      <c r="F334" s="413" t="s">
        <v>2169</v>
      </c>
      <c r="G334" s="414"/>
      <c r="H334" s="411" t="s">
        <v>4421</v>
      </c>
      <c r="I334" s="411" t="s">
        <v>1777</v>
      </c>
      <c r="J334" s="413">
        <v>22</v>
      </c>
      <c r="K334" s="418">
        <v>5</v>
      </c>
      <c r="L334" s="418" t="s">
        <v>837</v>
      </c>
      <c r="M334" s="419"/>
      <c r="N334" s="420"/>
      <c r="O334" s="418"/>
      <c r="P334" s="418"/>
      <c r="Q334" s="418"/>
      <c r="R334" s="418"/>
      <c r="S334" s="418"/>
      <c r="T334" s="418" t="s">
        <v>4581</v>
      </c>
      <c r="U334" s="418" t="s">
        <v>4577</v>
      </c>
      <c r="V334" s="418" t="s">
        <v>4585</v>
      </c>
      <c r="W334" s="418"/>
      <c r="X334" s="418"/>
      <c r="Y334" s="419"/>
      <c r="Z334" s="421">
        <v>73</v>
      </c>
      <c r="AA334" s="421">
        <v>274</v>
      </c>
      <c r="AB334" s="421">
        <v>261</v>
      </c>
      <c r="AC334" s="421">
        <v>61</v>
      </c>
      <c r="AD334" s="421">
        <v>46</v>
      </c>
      <c r="AE334" s="421">
        <v>11</v>
      </c>
      <c r="AF334" s="421">
        <v>0</v>
      </c>
      <c r="AG334" s="421">
        <v>4</v>
      </c>
      <c r="AH334" s="421">
        <v>26</v>
      </c>
      <c r="AI334" s="421">
        <v>29</v>
      </c>
      <c r="AJ334" s="421">
        <v>5</v>
      </c>
      <c r="AK334" s="421">
        <v>3</v>
      </c>
      <c r="AL334" s="421">
        <v>8</v>
      </c>
      <c r="AM334" s="421">
        <v>0</v>
      </c>
      <c r="AN334" s="421">
        <v>78</v>
      </c>
      <c r="AO334" s="421">
        <v>0</v>
      </c>
      <c r="AP334" s="421">
        <v>5</v>
      </c>
      <c r="AQ334" s="421">
        <v>0</v>
      </c>
      <c r="AR334" s="421">
        <v>11</v>
      </c>
      <c r="AS334" s="466">
        <v>2.919708E-2</v>
      </c>
      <c r="AT334" s="466">
        <v>0.284671532</v>
      </c>
      <c r="AU334" s="466">
        <v>0.33510637999999998</v>
      </c>
      <c r="AV334" s="466">
        <v>0.30319149000000001</v>
      </c>
      <c r="AW334" s="466">
        <v>4.2553189999999998E-2</v>
      </c>
      <c r="AX334" s="466">
        <v>0.46276595999999998</v>
      </c>
      <c r="AY334" s="425">
        <v>111.5</v>
      </c>
      <c r="AZ334" s="466">
        <v>0.16408669000000001</v>
      </c>
      <c r="BA334" s="466">
        <v>0.473404255</v>
      </c>
      <c r="BB334" s="466">
        <v>0.78272182000000001</v>
      </c>
      <c r="BC334" s="466">
        <v>0.31382978700000003</v>
      </c>
      <c r="BD334" s="424">
        <v>0.30978260800000001</v>
      </c>
      <c r="BE334" s="424">
        <v>0.23371647500000001</v>
      </c>
      <c r="BF334" s="424">
        <v>0.25182481699999998</v>
      </c>
      <c r="BG334" s="424">
        <v>0.32183908</v>
      </c>
      <c r="BH334" s="424">
        <v>0.57366389699999998</v>
      </c>
      <c r="BI334" s="424">
        <v>8.8122605000000007E-2</v>
      </c>
      <c r="BJ334" s="424">
        <v>0.24833392487825201</v>
      </c>
      <c r="BK334" s="425">
        <v>56.760773348624099</v>
      </c>
      <c r="BL334" s="425">
        <v>-14.400589426692299</v>
      </c>
      <c r="BM334" s="425">
        <v>17.974801982108701</v>
      </c>
      <c r="BN334" s="425">
        <v>55.710548016675503</v>
      </c>
      <c r="BO334" s="425">
        <v>-0.73675575116914205</v>
      </c>
      <c r="BP334" s="425">
        <v>-0.33576524443924399</v>
      </c>
      <c r="BQ334" s="425">
        <v>-2.5632545921874401</v>
      </c>
      <c r="BR334" s="425">
        <v>-14.7196473699917</v>
      </c>
      <c r="BS334" s="426">
        <v>-0.26225302341645501</v>
      </c>
      <c r="BT334" s="427"/>
      <c r="BU334" s="421"/>
      <c r="BV334" s="428"/>
      <c r="BW334" s="427"/>
      <c r="BX334" s="427"/>
      <c r="BY334" s="427"/>
      <c r="BZ334" s="427"/>
      <c r="CA334" s="421"/>
      <c r="CB334" s="428"/>
      <c r="CC334" s="427"/>
      <c r="CD334" s="421"/>
      <c r="CE334" s="429"/>
      <c r="CF334" s="428"/>
      <c r="CG334" s="427"/>
      <c r="CH334" s="421"/>
      <c r="CI334" s="429"/>
      <c r="CJ334" s="428"/>
      <c r="CK334" s="427">
        <v>72</v>
      </c>
      <c r="CL334" s="421">
        <v>615.1</v>
      </c>
      <c r="CM334" s="429">
        <v>0</v>
      </c>
      <c r="CN334" s="428">
        <v>2</v>
      </c>
      <c r="CO334" s="427"/>
      <c r="CP334" s="421"/>
      <c r="CQ334" s="429"/>
      <c r="CR334" s="428"/>
      <c r="CS334" s="427"/>
      <c r="CT334" s="421"/>
      <c r="CU334" s="429"/>
      <c r="CV334" s="429"/>
      <c r="CW334" s="428"/>
      <c r="CX334" s="427"/>
      <c r="CY334" s="421"/>
      <c r="CZ334" s="429"/>
      <c r="DA334" s="429"/>
      <c r="DB334" s="428"/>
      <c r="DC334" s="427"/>
      <c r="DD334" s="421"/>
      <c r="DE334" s="429"/>
      <c r="DF334" s="429"/>
      <c r="DG334" s="428"/>
      <c r="DH334" s="433">
        <v>0</v>
      </c>
      <c r="DI334" s="434">
        <v>3.0417058467864901</v>
      </c>
      <c r="DJ334" s="421"/>
      <c r="DK334" s="421"/>
      <c r="DL334" s="421"/>
      <c r="DM334" s="421"/>
      <c r="DN334" s="421"/>
      <c r="DO334" s="421"/>
      <c r="DP334" s="421"/>
      <c r="DQ334" s="421"/>
      <c r="DR334" s="421"/>
      <c r="DS334" s="421"/>
      <c r="DT334" s="421"/>
      <c r="DU334" s="421"/>
      <c r="DV334" s="421"/>
      <c r="DW334" s="421"/>
      <c r="DX334" s="421"/>
      <c r="DY334" s="421"/>
      <c r="DZ334" s="421"/>
      <c r="EA334" s="421"/>
      <c r="EB334" s="421"/>
      <c r="EC334" s="421"/>
      <c r="ED334" s="425"/>
      <c r="EE334" s="425"/>
      <c r="EF334" s="425"/>
      <c r="EG334" s="425"/>
      <c r="EH334" s="431"/>
      <c r="EI334" s="425"/>
      <c r="EJ334" s="424"/>
      <c r="EK334" s="424"/>
      <c r="EL334" s="466"/>
      <c r="EM334" s="466"/>
      <c r="EN334" s="466"/>
      <c r="EO334" s="466"/>
      <c r="EP334" s="466"/>
      <c r="EQ334" s="466"/>
      <c r="ER334" s="425"/>
      <c r="ES334" s="431"/>
      <c r="ET334" s="431"/>
      <c r="EU334" s="431"/>
      <c r="EV334" s="431"/>
      <c r="EW334" s="431"/>
      <c r="EX334" s="426"/>
      <c r="EY334" s="410"/>
      <c r="EZ334" s="411"/>
      <c r="FA334" s="411"/>
      <c r="FB334" s="411"/>
      <c r="FC334" s="411"/>
      <c r="FD334" s="411"/>
      <c r="FE334" s="411"/>
      <c r="FF334" s="411"/>
      <c r="FG334" s="411"/>
      <c r="FH334" s="411"/>
      <c r="FI334" s="411"/>
      <c r="FJ334" s="411"/>
      <c r="FK334" s="411"/>
      <c r="FL334" s="411"/>
      <c r="FM334" s="411"/>
      <c r="FN334" s="411"/>
      <c r="FO334" s="411"/>
      <c r="FP334" s="411"/>
      <c r="FQ334" s="411"/>
      <c r="FR334" s="411"/>
      <c r="FS334" s="411"/>
      <c r="FT334" s="411"/>
      <c r="FU334" s="411"/>
      <c r="FV334" s="411"/>
      <c r="FW334" s="411"/>
      <c r="FX334" s="411"/>
      <c r="FY334" s="411"/>
      <c r="FZ334" s="411"/>
      <c r="GA334" s="411"/>
      <c r="GB334" s="411"/>
      <c r="GC334" s="411"/>
      <c r="GD334" s="411"/>
      <c r="GE334" s="411"/>
      <c r="GF334" s="411"/>
      <c r="GG334" s="411"/>
      <c r="GH334" s="411"/>
      <c r="GI334" s="411"/>
      <c r="GJ334" s="411"/>
      <c r="GK334" s="411"/>
      <c r="GL334" s="411"/>
      <c r="GM334" s="411"/>
      <c r="GN334" s="411"/>
      <c r="GO334" s="411"/>
      <c r="GP334" s="411"/>
      <c r="GQ334" s="411"/>
      <c r="GR334" s="411"/>
      <c r="GS334" s="411"/>
      <c r="GT334" s="411"/>
      <c r="GU334" s="411"/>
      <c r="GV334" s="411"/>
      <c r="GW334" s="411"/>
      <c r="GX334" s="411"/>
      <c r="GY334" s="411"/>
      <c r="GZ334" s="411"/>
      <c r="HA334" s="411"/>
      <c r="HB334" s="411"/>
      <c r="HC334" s="411"/>
      <c r="HD334" s="411"/>
      <c r="HE334" s="411"/>
      <c r="HF334" s="411"/>
      <c r="HG334" s="411"/>
      <c r="HH334" s="411"/>
      <c r="HI334" s="411"/>
      <c r="HJ334" s="411"/>
      <c r="HK334" s="411"/>
      <c r="HL334" s="411"/>
      <c r="HM334" s="411"/>
      <c r="HN334" s="411"/>
      <c r="HO334" s="411"/>
      <c r="HP334" s="411"/>
      <c r="HQ334" s="411"/>
      <c r="HR334" s="411"/>
      <c r="HS334" s="411"/>
      <c r="HT334" s="411"/>
      <c r="HU334" s="411"/>
      <c r="HV334" s="411"/>
      <c r="HW334" s="411"/>
      <c r="HX334" s="411"/>
      <c r="HY334" s="411"/>
      <c r="HZ334" s="411"/>
      <c r="IA334" s="411"/>
      <c r="IB334" s="411"/>
      <c r="IC334" s="411"/>
      <c r="ID334" s="411"/>
      <c r="IE334" s="411"/>
      <c r="IF334" s="411"/>
      <c r="IG334" s="411"/>
      <c r="IH334" s="411"/>
      <c r="II334" s="411"/>
      <c r="IJ334" s="411"/>
      <c r="IK334" s="411"/>
      <c r="IL334" s="411"/>
      <c r="IM334" s="411"/>
      <c r="IN334" s="411"/>
      <c r="IO334" s="411"/>
      <c r="IP334" s="411"/>
      <c r="IQ334" s="411"/>
      <c r="IR334" s="411"/>
      <c r="IS334" s="411"/>
      <c r="IT334" s="411"/>
      <c r="IU334" s="411"/>
      <c r="IV334" s="411"/>
      <c r="IW334" s="411"/>
      <c r="IX334" s="411"/>
      <c r="IY334" s="411"/>
      <c r="IZ334" s="411"/>
      <c r="JA334" s="411"/>
      <c r="JB334" s="411"/>
      <c r="JC334" s="411"/>
      <c r="JD334" s="411"/>
      <c r="JE334" s="411"/>
      <c r="JF334" s="411"/>
      <c r="JG334" s="411"/>
      <c r="JH334" s="411"/>
      <c r="JI334" s="411"/>
    </row>
    <row r="335" spans="1:269" ht="13" customHeight="1">
      <c r="A335" s="413" t="s">
        <v>2168</v>
      </c>
      <c r="B335" s="413">
        <v>10992</v>
      </c>
      <c r="C335" s="413">
        <v>643396</v>
      </c>
      <c r="D335" s="413">
        <v>16512</v>
      </c>
      <c r="E335" s="413" t="s">
        <v>3323</v>
      </c>
      <c r="F335" s="413" t="s">
        <v>3323</v>
      </c>
      <c r="G335" s="414"/>
      <c r="H335" s="415" t="s">
        <v>1165</v>
      </c>
      <c r="I335" s="416" t="s">
        <v>1166</v>
      </c>
      <c r="J335" s="417">
        <v>30</v>
      </c>
      <c r="K335" s="418">
        <v>6</v>
      </c>
      <c r="L335" s="418" t="s">
        <v>837</v>
      </c>
      <c r="T335" s="418" t="s">
        <v>4577</v>
      </c>
      <c r="U335" s="418" t="s">
        <v>4581</v>
      </c>
      <c r="V335" s="418" t="s">
        <v>4586</v>
      </c>
      <c r="Z335" s="421">
        <v>138</v>
      </c>
      <c r="AA335" s="421">
        <v>459</v>
      </c>
      <c r="AB335" s="421">
        <v>431</v>
      </c>
      <c r="AC335" s="421">
        <v>113</v>
      </c>
      <c r="AD335" s="421">
        <v>88</v>
      </c>
      <c r="AE335" s="421">
        <v>21</v>
      </c>
      <c r="AF335" s="421">
        <v>2</v>
      </c>
      <c r="AG335" s="421">
        <v>2</v>
      </c>
      <c r="AH335" s="421">
        <v>45</v>
      </c>
      <c r="AI335" s="421">
        <v>40</v>
      </c>
      <c r="AJ335" s="421">
        <v>15</v>
      </c>
      <c r="AK335" s="421">
        <v>4</v>
      </c>
      <c r="AL335" s="421">
        <v>17</v>
      </c>
      <c r="AM335" s="421">
        <v>0</v>
      </c>
      <c r="AN335" s="421">
        <v>77</v>
      </c>
      <c r="AO335" s="421">
        <v>5</v>
      </c>
      <c r="AP335" s="421">
        <v>1</v>
      </c>
      <c r="AQ335" s="421">
        <v>5</v>
      </c>
      <c r="AR335" s="421">
        <v>9</v>
      </c>
      <c r="AS335" s="422">
        <v>3.7037037000000002E-2</v>
      </c>
      <c r="AT335" s="422">
        <v>0.16775599099999999</v>
      </c>
      <c r="AU335" s="422">
        <v>0.38888888999999999</v>
      </c>
      <c r="AV335" s="422">
        <v>0.23888888999999999</v>
      </c>
      <c r="AW335" s="422">
        <v>1.3888889999999999E-2</v>
      </c>
      <c r="AX335" s="422">
        <v>0.27500000000000002</v>
      </c>
      <c r="AY335" s="423">
        <v>106.3</v>
      </c>
      <c r="AZ335" s="422">
        <v>5.9436269999999999E-2</v>
      </c>
      <c r="BA335" s="422">
        <v>0.56733524300000004</v>
      </c>
      <c r="BB335" s="422">
        <v>1.0752342159999999</v>
      </c>
      <c r="BC335" s="422">
        <v>0.22636103099999999</v>
      </c>
      <c r="BD335" s="424">
        <v>0.314447592</v>
      </c>
      <c r="BE335" s="424">
        <v>0.26218097400000001</v>
      </c>
      <c r="BF335" s="424">
        <v>0.29735682800000002</v>
      </c>
      <c r="BG335" s="424">
        <v>0.33410672800000002</v>
      </c>
      <c r="BH335" s="424">
        <v>0.63146355600000004</v>
      </c>
      <c r="BI335" s="424">
        <v>7.1925753999999995E-2</v>
      </c>
      <c r="BJ335" s="424">
        <v>0.27875110060633002</v>
      </c>
      <c r="BK335" s="425">
        <v>46.083116063075501</v>
      </c>
      <c r="BL335" s="425">
        <v>-12.7860152686729</v>
      </c>
      <c r="BM335" s="425">
        <v>41.448673259209102</v>
      </c>
      <c r="BN335" s="425">
        <v>74.814971528981701</v>
      </c>
      <c r="BO335" s="425">
        <v>0.85767529998413805</v>
      </c>
      <c r="BP335" s="425">
        <v>1.5696919914334999</v>
      </c>
      <c r="BQ335" s="425">
        <v>6.8529136928014696</v>
      </c>
      <c r="BR335" s="425">
        <v>-12.126403449361</v>
      </c>
      <c r="BS335" s="426">
        <v>0.70113883366361596</v>
      </c>
      <c r="BT335" s="427"/>
      <c r="BU335" s="421"/>
      <c r="BV335" s="428"/>
      <c r="BW335" s="427"/>
      <c r="BX335" s="427"/>
      <c r="BY335" s="427"/>
      <c r="BZ335" s="427"/>
      <c r="CA335" s="421"/>
      <c r="CB335" s="428"/>
      <c r="CC335" s="427"/>
      <c r="CD335" s="421"/>
      <c r="CE335" s="429"/>
      <c r="CF335" s="428"/>
      <c r="CG335" s="427">
        <v>13</v>
      </c>
      <c r="CH335" s="421">
        <v>26.1</v>
      </c>
      <c r="CI335" s="429">
        <v>1</v>
      </c>
      <c r="CJ335" s="428">
        <v>0</v>
      </c>
      <c r="CK335" s="427">
        <v>32</v>
      </c>
      <c r="CL335" s="421">
        <v>256.2</v>
      </c>
      <c r="CM335" s="429">
        <v>3</v>
      </c>
      <c r="CN335" s="428">
        <v>2</v>
      </c>
      <c r="CO335" s="427">
        <v>95</v>
      </c>
      <c r="CP335" s="421">
        <v>817</v>
      </c>
      <c r="CQ335" s="429">
        <v>1</v>
      </c>
      <c r="CR335" s="428">
        <v>-3</v>
      </c>
      <c r="DH335" s="433">
        <v>5</v>
      </c>
      <c r="DI335" s="434">
        <v>3.6748722568154299</v>
      </c>
      <c r="EL335" s="422"/>
      <c r="EM335" s="422"/>
      <c r="EN335" s="422"/>
      <c r="EO335" s="422"/>
      <c r="EP335" s="422"/>
      <c r="EQ335" s="422"/>
    </row>
    <row r="336" spans="1:269" ht="13" customHeight="1">
      <c r="A336" s="413" t="s">
        <v>2168</v>
      </c>
      <c r="B336" s="413">
        <v>11771</v>
      </c>
      <c r="C336" s="413">
        <v>677951</v>
      </c>
      <c r="D336" s="413">
        <v>25764</v>
      </c>
      <c r="E336" s="413" t="s">
        <v>2168</v>
      </c>
      <c r="F336" s="413" t="s">
        <v>2168</v>
      </c>
      <c r="G336" s="414"/>
      <c r="H336" s="411" t="s">
        <v>3064</v>
      </c>
      <c r="I336" s="411" t="s">
        <v>137</v>
      </c>
      <c r="J336" s="413">
        <v>25</v>
      </c>
      <c r="K336" s="418">
        <v>6</v>
      </c>
      <c r="L336" s="418" t="s">
        <v>837</v>
      </c>
      <c r="T336" s="418" t="s">
        <v>4581</v>
      </c>
      <c r="U336" s="418" t="s">
        <v>2543</v>
      </c>
      <c r="V336" s="418" t="s">
        <v>4585</v>
      </c>
      <c r="W336" s="418" t="s">
        <v>2709</v>
      </c>
      <c r="Z336" s="421">
        <v>157</v>
      </c>
      <c r="AA336" s="421">
        <v>687</v>
      </c>
      <c r="AB336" s="421">
        <v>623</v>
      </c>
      <c r="AC336" s="421">
        <v>184</v>
      </c>
      <c r="AD336" s="421">
        <v>108</v>
      </c>
      <c r="AE336" s="421">
        <v>47</v>
      </c>
      <c r="AF336" s="421">
        <v>6</v>
      </c>
      <c r="AG336" s="421">
        <v>23</v>
      </c>
      <c r="AH336" s="421">
        <v>99</v>
      </c>
      <c r="AI336" s="421">
        <v>88</v>
      </c>
      <c r="AJ336" s="421">
        <v>38</v>
      </c>
      <c r="AK336" s="421">
        <v>9</v>
      </c>
      <c r="AL336" s="421">
        <v>49</v>
      </c>
      <c r="AM336" s="421">
        <v>8</v>
      </c>
      <c r="AN336" s="421">
        <v>125</v>
      </c>
      <c r="AO336" s="421">
        <v>8</v>
      </c>
      <c r="AP336" s="421">
        <v>7</v>
      </c>
      <c r="AQ336" s="421">
        <v>0</v>
      </c>
      <c r="AR336" s="421">
        <v>7</v>
      </c>
      <c r="AS336" s="422">
        <v>7.1324599000000002E-2</v>
      </c>
      <c r="AT336" s="422">
        <v>0.18195050900000001</v>
      </c>
      <c r="AU336" s="422">
        <v>0.34851484999999999</v>
      </c>
      <c r="AV336" s="422">
        <v>0.28316831999999997</v>
      </c>
      <c r="AW336" s="422">
        <v>0.12475248</v>
      </c>
      <c r="AX336" s="422">
        <v>0.48514850999999998</v>
      </c>
      <c r="AY336" s="423">
        <v>117.5</v>
      </c>
      <c r="AZ336" s="422">
        <v>0.11066879</v>
      </c>
      <c r="BA336" s="422">
        <v>0.370297029</v>
      </c>
      <c r="BB336" s="422">
        <v>0.62992526800000004</v>
      </c>
      <c r="BC336" s="422">
        <v>0.42772277199999997</v>
      </c>
      <c r="BD336" s="424">
        <v>0.33402489600000002</v>
      </c>
      <c r="BE336" s="424">
        <v>0.29534510400000002</v>
      </c>
      <c r="BF336" s="424">
        <v>0.35080058200000003</v>
      </c>
      <c r="BG336" s="424">
        <v>0.500802568</v>
      </c>
      <c r="BH336" s="424">
        <v>0.85160314999999998</v>
      </c>
      <c r="BI336" s="424">
        <v>0.20545746400000001</v>
      </c>
      <c r="BJ336" s="424">
        <v>0.36028987458949502</v>
      </c>
      <c r="BK336" s="425">
        <v>126.911886453957</v>
      </c>
      <c r="BL336" s="425">
        <v>26.3406821186495</v>
      </c>
      <c r="BM336" s="425">
        <v>107.515477366263</v>
      </c>
      <c r="BN336" s="425">
        <v>129.71902566589</v>
      </c>
      <c r="BO336" s="425">
        <v>-7.3757486088353197E-2</v>
      </c>
      <c r="BP336" s="425">
        <v>7.4152847016230199</v>
      </c>
      <c r="BQ336" s="425">
        <v>78.278160631640702</v>
      </c>
      <c r="BR336" s="425">
        <v>31.477501094790998</v>
      </c>
      <c r="BS336" s="426">
        <v>8.0088354686640297</v>
      </c>
      <c r="BT336" s="427"/>
      <c r="BU336" s="421"/>
      <c r="BV336" s="428"/>
      <c r="BW336" s="427"/>
      <c r="BX336" s="427"/>
      <c r="BY336" s="427"/>
      <c r="BZ336" s="427"/>
      <c r="CA336" s="421"/>
      <c r="CB336" s="428"/>
      <c r="CC336" s="427"/>
      <c r="CD336" s="421"/>
      <c r="CE336" s="429"/>
      <c r="CF336" s="428"/>
      <c r="CG336" s="427"/>
      <c r="CH336" s="421"/>
      <c r="CI336" s="429"/>
      <c r="CJ336" s="428"/>
      <c r="CK336" s="427"/>
      <c r="CL336" s="421"/>
      <c r="CM336" s="429"/>
      <c r="CN336" s="428"/>
      <c r="CO336" s="427">
        <v>154</v>
      </c>
      <c r="CP336" s="421">
        <v>1340</v>
      </c>
      <c r="CQ336" s="429">
        <v>3</v>
      </c>
      <c r="CR336" s="428">
        <v>25</v>
      </c>
      <c r="DH336" s="433">
        <v>3</v>
      </c>
      <c r="DI336" s="434">
        <v>23.156674385070801</v>
      </c>
      <c r="EL336" s="422"/>
      <c r="EM336" s="422"/>
      <c r="EN336" s="422"/>
      <c r="EO336" s="422"/>
      <c r="EP336" s="422"/>
      <c r="EQ336" s="422"/>
    </row>
    <row r="337" spans="1:154" ht="13" customHeight="1">
      <c r="A337" s="413" t="s">
        <v>2168</v>
      </c>
      <c r="B337" s="413">
        <v>12957</v>
      </c>
      <c r="C337" s="413">
        <v>687597</v>
      </c>
      <c r="D337" s="413">
        <v>31431</v>
      </c>
      <c r="E337" s="413" t="s">
        <v>246</v>
      </c>
      <c r="F337" s="413" t="s">
        <v>246</v>
      </c>
      <c r="G337" s="414"/>
      <c r="H337" s="411" t="s">
        <v>3412</v>
      </c>
      <c r="I337" s="411" t="s">
        <v>539</v>
      </c>
      <c r="J337" s="413">
        <v>24</v>
      </c>
      <c r="K337" s="418">
        <v>7</v>
      </c>
      <c r="L337" s="418" t="s">
        <v>837</v>
      </c>
      <c r="T337" s="418" t="s">
        <v>2543</v>
      </c>
      <c r="U337" s="418" t="s">
        <v>4577</v>
      </c>
      <c r="V337" s="418" t="s">
        <v>4585</v>
      </c>
      <c r="Z337" s="421">
        <v>148</v>
      </c>
      <c r="AA337" s="421">
        <v>588</v>
      </c>
      <c r="AB337" s="421">
        <v>539</v>
      </c>
      <c r="AC337" s="421">
        <v>139</v>
      </c>
      <c r="AD337" s="421">
        <v>91</v>
      </c>
      <c r="AE337" s="421">
        <v>27</v>
      </c>
      <c r="AF337" s="421">
        <v>5</v>
      </c>
      <c r="AG337" s="421">
        <v>16</v>
      </c>
      <c r="AH337" s="421">
        <v>62</v>
      </c>
      <c r="AI337" s="421">
        <v>53</v>
      </c>
      <c r="AJ337" s="421">
        <v>19</v>
      </c>
      <c r="AK337" s="421">
        <v>8</v>
      </c>
      <c r="AL337" s="421">
        <v>43</v>
      </c>
      <c r="AM337" s="421">
        <v>0</v>
      </c>
      <c r="AN337" s="421">
        <v>174</v>
      </c>
      <c r="AO337" s="421">
        <v>4</v>
      </c>
      <c r="AP337" s="421">
        <v>1</v>
      </c>
      <c r="AQ337" s="421">
        <v>0</v>
      </c>
      <c r="AR337" s="421">
        <v>9</v>
      </c>
      <c r="AS337" s="422">
        <v>7.3129251000000006E-2</v>
      </c>
      <c r="AT337" s="422">
        <v>0.29591836700000002</v>
      </c>
      <c r="AU337" s="422">
        <v>0.42896174999999998</v>
      </c>
      <c r="AV337" s="422">
        <v>0.21584698999999999</v>
      </c>
      <c r="AW337" s="422">
        <v>9.5367850000000004E-2</v>
      </c>
      <c r="AX337" s="422">
        <v>0.38419618999999999</v>
      </c>
      <c r="AY337" s="423">
        <v>113.8</v>
      </c>
      <c r="AZ337" s="422">
        <v>0.13649979000000001</v>
      </c>
      <c r="BA337" s="422">
        <v>0.43213296299999998</v>
      </c>
      <c r="BB337" s="422">
        <v>0.72776613599999995</v>
      </c>
      <c r="BC337" s="422">
        <v>0.36288088600000001</v>
      </c>
      <c r="BD337" s="424">
        <v>0.35142857100000002</v>
      </c>
      <c r="BE337" s="424">
        <v>0.25788497199999999</v>
      </c>
      <c r="BF337" s="424">
        <v>0.31686541699999998</v>
      </c>
      <c r="BG337" s="424">
        <v>0.41558441499999998</v>
      </c>
      <c r="BH337" s="424">
        <v>0.73244983200000002</v>
      </c>
      <c r="BI337" s="424">
        <v>0.15769944299999999</v>
      </c>
      <c r="BJ337" s="424">
        <v>0.31898689594951102</v>
      </c>
      <c r="BK337" s="425">
        <v>101.576006988527</v>
      </c>
      <c r="BL337" s="425">
        <v>2.82661927823345</v>
      </c>
      <c r="BM337" s="425">
        <v>72.3037366080693</v>
      </c>
      <c r="BN337" s="425">
        <v>90.435030664539497</v>
      </c>
      <c r="BO337" s="425">
        <v>-0.87255494517947096</v>
      </c>
      <c r="BP337" s="425">
        <v>-0.140339044854044</v>
      </c>
      <c r="BQ337" s="425">
        <v>8.5917820078916396</v>
      </c>
      <c r="BR337" s="425">
        <v>-6.8066590004004901</v>
      </c>
      <c r="BS337" s="426">
        <v>0.87904682389813704</v>
      </c>
      <c r="BT337" s="427"/>
      <c r="BU337" s="421"/>
      <c r="BV337" s="428"/>
      <c r="BW337" s="427"/>
      <c r="BX337" s="427"/>
      <c r="BY337" s="427"/>
      <c r="BZ337" s="427"/>
      <c r="CA337" s="421"/>
      <c r="CB337" s="428"/>
      <c r="CC337" s="427"/>
      <c r="CD337" s="421"/>
      <c r="CE337" s="429"/>
      <c r="CF337" s="428"/>
      <c r="CG337" s="427"/>
      <c r="CH337" s="421"/>
      <c r="CI337" s="429"/>
      <c r="CJ337" s="428"/>
      <c r="CK337" s="427"/>
      <c r="CL337" s="421"/>
      <c r="CM337" s="429"/>
      <c r="CN337" s="428"/>
      <c r="CO337" s="427"/>
      <c r="CP337" s="421"/>
      <c r="CQ337" s="429"/>
      <c r="CR337" s="428"/>
      <c r="CS337" s="427">
        <v>139</v>
      </c>
      <c r="CT337" s="421">
        <v>1157.0999999999999</v>
      </c>
      <c r="CU337" s="429">
        <v>1</v>
      </c>
      <c r="CV337" s="429">
        <v>-2</v>
      </c>
      <c r="CW337" s="428">
        <v>-1</v>
      </c>
      <c r="CX337" s="427">
        <v>1</v>
      </c>
      <c r="CY337" s="421">
        <v>2</v>
      </c>
      <c r="CZ337" s="429">
        <v>0</v>
      </c>
      <c r="DA337" s="429">
        <v>0</v>
      </c>
      <c r="DB337" s="428">
        <v>0</v>
      </c>
      <c r="DH337" s="433">
        <v>1</v>
      </c>
      <c r="DI337" s="434">
        <v>-4.1615440845489502</v>
      </c>
      <c r="EL337" s="422"/>
      <c r="EM337" s="422"/>
      <c r="EN337" s="422"/>
      <c r="EO337" s="422"/>
      <c r="EP337" s="422"/>
      <c r="EQ337" s="422"/>
    </row>
    <row r="338" spans="1:154" ht="13" customHeight="1">
      <c r="A338" s="413" t="s">
        <v>2168</v>
      </c>
      <c r="B338" s="413">
        <v>9118</v>
      </c>
      <c r="C338" s="413">
        <v>516782</v>
      </c>
      <c r="D338" s="413">
        <v>9241</v>
      </c>
      <c r="E338" s="413" t="s">
        <v>345</v>
      </c>
      <c r="F338" s="413" t="s">
        <v>345</v>
      </c>
      <c r="G338" s="414"/>
      <c r="H338" s="415" t="s">
        <v>309</v>
      </c>
      <c r="I338" s="416" t="s">
        <v>90</v>
      </c>
      <c r="J338" s="417">
        <v>36</v>
      </c>
      <c r="K338" s="418">
        <v>7</v>
      </c>
      <c r="L338" s="418" t="s">
        <v>837</v>
      </c>
      <c r="T338" s="418" t="s">
        <v>2543</v>
      </c>
      <c r="U338" s="418" t="s">
        <v>2543</v>
      </c>
      <c r="V338" s="418" t="s">
        <v>4585</v>
      </c>
      <c r="Z338" s="421">
        <v>98</v>
      </c>
      <c r="AA338" s="421">
        <v>329</v>
      </c>
      <c r="AB338" s="421">
        <v>293</v>
      </c>
      <c r="AC338" s="421">
        <v>79</v>
      </c>
      <c r="AD338" s="421">
        <v>56</v>
      </c>
      <c r="AE338" s="421">
        <v>14</v>
      </c>
      <c r="AF338" s="421">
        <v>0</v>
      </c>
      <c r="AG338" s="421">
        <v>9</v>
      </c>
      <c r="AH338" s="421">
        <v>37</v>
      </c>
      <c r="AI338" s="421">
        <v>34</v>
      </c>
      <c r="AJ338" s="421">
        <v>7</v>
      </c>
      <c r="AK338" s="421">
        <v>2</v>
      </c>
      <c r="AL338" s="421">
        <v>22</v>
      </c>
      <c r="AM338" s="421">
        <v>0</v>
      </c>
      <c r="AN338" s="421">
        <v>68</v>
      </c>
      <c r="AO338" s="421">
        <v>9</v>
      </c>
      <c r="AP338" s="421">
        <v>4</v>
      </c>
      <c r="AQ338" s="421">
        <v>1</v>
      </c>
      <c r="AR338" s="421">
        <v>7</v>
      </c>
      <c r="AS338" s="422">
        <v>6.6869300000000007E-2</v>
      </c>
      <c r="AT338" s="422">
        <v>0.20668692999999999</v>
      </c>
      <c r="AU338" s="422">
        <v>0.37391303999999997</v>
      </c>
      <c r="AV338" s="422">
        <v>0.26521739</v>
      </c>
      <c r="AW338" s="422">
        <v>7.8260869999999996E-2</v>
      </c>
      <c r="AX338" s="422">
        <v>0.40434783000000002</v>
      </c>
      <c r="AY338" s="423">
        <v>111</v>
      </c>
      <c r="AZ338" s="422">
        <v>0.11783439</v>
      </c>
      <c r="BA338" s="422">
        <v>0.47085201700000001</v>
      </c>
      <c r="BB338" s="422">
        <v>0.82386964399999996</v>
      </c>
      <c r="BC338" s="422">
        <v>0.31838565000000002</v>
      </c>
      <c r="BD338" s="424">
        <v>0.31818181800000001</v>
      </c>
      <c r="BE338" s="424">
        <v>0.26962457299999998</v>
      </c>
      <c r="BF338" s="424">
        <v>0.33536585299999999</v>
      </c>
      <c r="BG338" s="424">
        <v>0.40955631300000001</v>
      </c>
      <c r="BH338" s="424">
        <v>0.74492216600000005</v>
      </c>
      <c r="BI338" s="424">
        <v>0.13993174</v>
      </c>
      <c r="BJ338" s="424">
        <v>0.326195098096277</v>
      </c>
      <c r="BK338" s="425">
        <v>90.131627162163397</v>
      </c>
      <c r="BL338" s="425">
        <v>3.5070114433362098</v>
      </c>
      <c r="BM338" s="425">
        <v>42.381112806458603</v>
      </c>
      <c r="BN338" s="425">
        <v>112.32543553444501</v>
      </c>
      <c r="BO338" s="425">
        <v>-0.74279578585900896</v>
      </c>
      <c r="BP338" s="425">
        <v>-1.5740580456331299</v>
      </c>
      <c r="BQ338" s="425">
        <v>6.6542779134648899</v>
      </c>
      <c r="BR338" s="425">
        <v>3.2323807729004899</v>
      </c>
      <c r="BS338" s="426">
        <v>0.68081590754910704</v>
      </c>
      <c r="BT338" s="427"/>
      <c r="BU338" s="421"/>
      <c r="BV338" s="428"/>
      <c r="BW338" s="427"/>
      <c r="BX338" s="427"/>
      <c r="BY338" s="427"/>
      <c r="BZ338" s="427"/>
      <c r="CA338" s="421"/>
      <c r="CB338" s="428"/>
      <c r="CC338" s="427"/>
      <c r="CD338" s="421"/>
      <c r="CE338" s="429"/>
      <c r="CF338" s="428"/>
      <c r="CG338" s="427"/>
      <c r="CH338" s="421"/>
      <c r="CI338" s="429"/>
      <c r="CJ338" s="428"/>
      <c r="CK338" s="427"/>
      <c r="CL338" s="421"/>
      <c r="CM338" s="429"/>
      <c r="CN338" s="428"/>
      <c r="CO338" s="427"/>
      <c r="CP338" s="421"/>
      <c r="CQ338" s="429"/>
      <c r="CR338" s="428"/>
      <c r="CS338" s="427">
        <v>9</v>
      </c>
      <c r="CT338" s="421">
        <v>50</v>
      </c>
      <c r="CU338" s="429">
        <v>2</v>
      </c>
      <c r="CV338" s="429">
        <v>0</v>
      </c>
      <c r="CW338" s="428">
        <v>0</v>
      </c>
      <c r="DC338" s="427">
        <v>3</v>
      </c>
      <c r="DD338" s="421">
        <v>15</v>
      </c>
      <c r="DE338" s="429">
        <v>0</v>
      </c>
      <c r="DF338" s="429">
        <v>0</v>
      </c>
      <c r="DG338" s="428">
        <v>0</v>
      </c>
      <c r="DH338" s="433">
        <v>2</v>
      </c>
      <c r="DI338" s="434">
        <v>-7.5223802328109697</v>
      </c>
      <c r="EL338" s="422"/>
      <c r="EM338" s="422"/>
      <c r="EN338" s="422"/>
      <c r="EO338" s="422"/>
      <c r="EP338" s="422"/>
      <c r="EQ338" s="422"/>
    </row>
    <row r="339" spans="1:154" ht="13" customHeight="1">
      <c r="A339" s="413" t="s">
        <v>2168</v>
      </c>
      <c r="B339" s="413">
        <v>11782</v>
      </c>
      <c r="C339" s="413">
        <v>668709</v>
      </c>
      <c r="D339" s="413">
        <v>26368</v>
      </c>
      <c r="E339" s="413" t="s">
        <v>354</v>
      </c>
      <c r="F339" s="413" t="s">
        <v>354</v>
      </c>
      <c r="G339" s="414"/>
      <c r="H339" s="411" t="s">
        <v>3092</v>
      </c>
      <c r="I339" s="411" t="s">
        <v>3520</v>
      </c>
      <c r="J339" s="413">
        <v>27</v>
      </c>
      <c r="K339" s="418">
        <v>8</v>
      </c>
      <c r="L339" s="418" t="s">
        <v>46</v>
      </c>
      <c r="T339" s="418" t="s">
        <v>2543</v>
      </c>
      <c r="U339" s="418" t="s">
        <v>2543</v>
      </c>
      <c r="V339" s="418" t="s">
        <v>4585</v>
      </c>
      <c r="X339" s="418">
        <v>68</v>
      </c>
      <c r="Z339" s="421">
        <v>98</v>
      </c>
      <c r="AA339" s="421">
        <v>344</v>
      </c>
      <c r="AB339" s="421">
        <v>307</v>
      </c>
      <c r="AC339" s="421">
        <v>65</v>
      </c>
      <c r="AD339" s="421">
        <v>34</v>
      </c>
      <c r="AE339" s="421">
        <v>17</v>
      </c>
      <c r="AF339" s="421">
        <v>0</v>
      </c>
      <c r="AG339" s="421">
        <v>14</v>
      </c>
      <c r="AH339" s="421">
        <v>48</v>
      </c>
      <c r="AI339" s="421">
        <v>39</v>
      </c>
      <c r="AJ339" s="421">
        <v>1</v>
      </c>
      <c r="AK339" s="421">
        <v>2</v>
      </c>
      <c r="AL339" s="421">
        <v>36</v>
      </c>
      <c r="AM339" s="421">
        <v>2</v>
      </c>
      <c r="AN339" s="421">
        <v>91</v>
      </c>
      <c r="AO339" s="421">
        <v>0</v>
      </c>
      <c r="AP339" s="421">
        <v>1</v>
      </c>
      <c r="AQ339" s="421">
        <v>0</v>
      </c>
      <c r="AR339" s="421">
        <v>6</v>
      </c>
      <c r="AS339" s="422">
        <v>0.10465116200000001</v>
      </c>
      <c r="AT339" s="422">
        <v>0.264534883</v>
      </c>
      <c r="AU339" s="422">
        <v>0.47465437999999999</v>
      </c>
      <c r="AV339" s="422">
        <v>0.17511520999999999</v>
      </c>
      <c r="AW339" s="422">
        <v>7.8341010000000003E-2</v>
      </c>
      <c r="AX339" s="422">
        <v>0.38709676999999998</v>
      </c>
      <c r="AY339" s="423">
        <v>109.9</v>
      </c>
      <c r="AZ339" s="422">
        <v>0.12951807000000001</v>
      </c>
      <c r="BA339" s="422">
        <v>0.37327188900000002</v>
      </c>
      <c r="BB339" s="422">
        <v>0.61702570800000001</v>
      </c>
      <c r="BC339" s="422">
        <v>0.47004608199999998</v>
      </c>
      <c r="BD339" s="424">
        <v>0.25123152700000001</v>
      </c>
      <c r="BE339" s="424">
        <v>0.21172638399999999</v>
      </c>
      <c r="BF339" s="424">
        <v>0.29360465099999999</v>
      </c>
      <c r="BG339" s="424">
        <v>0.40390879400000002</v>
      </c>
      <c r="BH339" s="424">
        <v>0.69751344500000001</v>
      </c>
      <c r="BI339" s="424">
        <v>0.19218241</v>
      </c>
      <c r="BJ339" s="424">
        <v>0.302102358717667</v>
      </c>
      <c r="BK339" s="425">
        <v>118.711833201484</v>
      </c>
      <c r="BL339" s="425">
        <v>-3.0621507394652601</v>
      </c>
      <c r="BM339" s="425">
        <v>37.584326065744797</v>
      </c>
      <c r="BN339" s="425">
        <v>89.830111917305203</v>
      </c>
      <c r="BO339" s="425">
        <v>-1.8340293281728901</v>
      </c>
      <c r="BP339" s="425">
        <v>-0.92297923192381803</v>
      </c>
      <c r="BQ339" s="425">
        <v>-1.33087543431333</v>
      </c>
      <c r="BR339" s="425">
        <v>-5.04603244769981</v>
      </c>
      <c r="BS339" s="426">
        <v>-0.136165212579022</v>
      </c>
      <c r="BT339" s="427"/>
      <c r="BU339" s="421"/>
      <c r="BV339" s="428"/>
      <c r="BW339" s="427"/>
      <c r="BX339" s="427"/>
      <c r="BY339" s="427"/>
      <c r="BZ339" s="427"/>
      <c r="CA339" s="421"/>
      <c r="CB339" s="428"/>
      <c r="CC339" s="427"/>
      <c r="CD339" s="421"/>
      <c r="CE339" s="429"/>
      <c r="CF339" s="428"/>
      <c r="CG339" s="427"/>
      <c r="CH339" s="421"/>
      <c r="CI339" s="429"/>
      <c r="CJ339" s="428"/>
      <c r="CK339" s="427"/>
      <c r="CL339" s="421"/>
      <c r="CM339" s="429"/>
      <c r="CN339" s="428"/>
      <c r="CO339" s="427"/>
      <c r="CP339" s="421"/>
      <c r="CQ339" s="429"/>
      <c r="CR339" s="428"/>
      <c r="CS339" s="427">
        <v>12</v>
      </c>
      <c r="CT339" s="421">
        <v>95</v>
      </c>
      <c r="CU339" s="429">
        <v>-1</v>
      </c>
      <c r="CV339" s="429">
        <v>-2</v>
      </c>
      <c r="CW339" s="428">
        <v>0</v>
      </c>
      <c r="CX339" s="427">
        <v>55</v>
      </c>
      <c r="CY339" s="421">
        <v>443.2</v>
      </c>
      <c r="CZ339" s="429">
        <v>-8</v>
      </c>
      <c r="DA339" s="429">
        <v>-5</v>
      </c>
      <c r="DB339" s="428">
        <v>1</v>
      </c>
      <c r="DC339" s="427">
        <v>23</v>
      </c>
      <c r="DD339" s="421">
        <v>176</v>
      </c>
      <c r="DE339" s="429">
        <v>-1</v>
      </c>
      <c r="DF339" s="429">
        <v>-1</v>
      </c>
      <c r="DG339" s="428">
        <v>0</v>
      </c>
      <c r="DH339" s="433">
        <v>-10</v>
      </c>
      <c r="DI339" s="434">
        <v>-8.1240437030792201</v>
      </c>
      <c r="EL339" s="422"/>
      <c r="EM339" s="422"/>
      <c r="EN339" s="422"/>
      <c r="EO339" s="422"/>
      <c r="EP339" s="422"/>
      <c r="EQ339" s="422"/>
    </row>
    <row r="340" spans="1:154" ht="13" customHeight="1">
      <c r="A340" s="413" t="s">
        <v>2168</v>
      </c>
      <c r="B340" s="413">
        <v>12563</v>
      </c>
      <c r="C340" s="413">
        <v>694497</v>
      </c>
      <c r="D340" s="413">
        <v>27790</v>
      </c>
      <c r="E340" s="413" t="s">
        <v>14</v>
      </c>
      <c r="F340" s="413" t="s">
        <v>14</v>
      </c>
      <c r="G340" s="414"/>
      <c r="H340" s="411" t="s">
        <v>1762</v>
      </c>
      <c r="I340" s="411" t="s">
        <v>236</v>
      </c>
      <c r="J340" s="413">
        <v>22</v>
      </c>
      <c r="K340" s="418">
        <v>8</v>
      </c>
      <c r="L340" s="418" t="s">
        <v>46</v>
      </c>
      <c r="T340" s="418" t="s">
        <v>4581</v>
      </c>
      <c r="U340" s="418" t="s">
        <v>4577</v>
      </c>
      <c r="V340" s="418" t="s">
        <v>4585</v>
      </c>
      <c r="X340" s="418">
        <v>23</v>
      </c>
      <c r="Z340" s="421">
        <v>63</v>
      </c>
      <c r="AA340" s="421">
        <v>220</v>
      </c>
      <c r="AB340" s="421">
        <v>194</v>
      </c>
      <c r="AC340" s="421">
        <v>48</v>
      </c>
      <c r="AD340" s="421">
        <v>32</v>
      </c>
      <c r="AE340" s="421">
        <v>9</v>
      </c>
      <c r="AF340" s="421">
        <v>2</v>
      </c>
      <c r="AG340" s="421">
        <v>5</v>
      </c>
      <c r="AH340" s="421">
        <v>31</v>
      </c>
      <c r="AI340" s="421">
        <v>25</v>
      </c>
      <c r="AJ340" s="421">
        <v>14</v>
      </c>
      <c r="AK340" s="421">
        <v>2</v>
      </c>
      <c r="AL340" s="421">
        <v>19</v>
      </c>
      <c r="AM340" s="421">
        <v>1</v>
      </c>
      <c r="AN340" s="421">
        <v>41</v>
      </c>
      <c r="AO340" s="421">
        <v>7</v>
      </c>
      <c r="AP340" s="421">
        <v>0</v>
      </c>
      <c r="AQ340" s="421">
        <v>0</v>
      </c>
      <c r="AR340" s="421">
        <v>2</v>
      </c>
      <c r="AS340" s="422">
        <v>8.6363635999999994E-2</v>
      </c>
      <c r="AT340" s="422">
        <v>0.186363636</v>
      </c>
      <c r="AU340" s="422">
        <v>0.39215686</v>
      </c>
      <c r="AV340" s="422">
        <v>0.21568627000000001</v>
      </c>
      <c r="AW340" s="422">
        <v>5.8823529999999999E-2</v>
      </c>
      <c r="AX340" s="422">
        <v>0.34640523000000001</v>
      </c>
      <c r="AY340" s="423">
        <v>111.1</v>
      </c>
      <c r="AZ340" s="422">
        <v>0.10340633</v>
      </c>
      <c r="BA340" s="422">
        <v>0.39473684199999998</v>
      </c>
      <c r="BB340" s="422">
        <v>0.68606735399999996</v>
      </c>
      <c r="BC340" s="422">
        <v>0.40789473599999998</v>
      </c>
      <c r="BD340" s="424">
        <v>0.29054054000000001</v>
      </c>
      <c r="BE340" s="424">
        <v>0.24742268000000001</v>
      </c>
      <c r="BF340" s="424">
        <v>0.33636363600000002</v>
      </c>
      <c r="BG340" s="424">
        <v>0.39175257699999999</v>
      </c>
      <c r="BH340" s="424">
        <v>0.72811621299999996</v>
      </c>
      <c r="BI340" s="424">
        <v>0.14432989700000001</v>
      </c>
      <c r="BJ340" s="424">
        <v>0.32129375711423602</v>
      </c>
      <c r="BK340" s="425">
        <v>89.153147047387804</v>
      </c>
      <c r="BL340" s="425">
        <v>1.4696322073142001</v>
      </c>
      <c r="BM340" s="425">
        <v>27.464472024599701</v>
      </c>
      <c r="BN340" s="425">
        <v>107.276483036245</v>
      </c>
      <c r="BO340" s="425">
        <v>-0.28481178754781</v>
      </c>
      <c r="BP340" s="425">
        <v>2.6970632867887598</v>
      </c>
      <c r="BQ340" s="425">
        <v>13.950123967501</v>
      </c>
      <c r="BR340" s="425">
        <v>4.5837010628457202</v>
      </c>
      <c r="BS340" s="426">
        <v>1.4272722649798999</v>
      </c>
      <c r="BT340" s="427"/>
      <c r="BU340" s="421"/>
      <c r="BV340" s="428"/>
      <c r="BW340" s="427"/>
      <c r="BX340" s="427"/>
      <c r="BY340" s="427"/>
      <c r="BZ340" s="427"/>
      <c r="CA340" s="421"/>
      <c r="CB340" s="428"/>
      <c r="CC340" s="427"/>
      <c r="CD340" s="421"/>
      <c r="CE340" s="429"/>
      <c r="CF340" s="428"/>
      <c r="CG340" s="427"/>
      <c r="CH340" s="421"/>
      <c r="CI340" s="429"/>
      <c r="CJ340" s="428"/>
      <c r="CK340" s="427"/>
      <c r="CL340" s="421"/>
      <c r="CM340" s="429"/>
      <c r="CN340" s="428"/>
      <c r="CO340" s="427"/>
      <c r="CP340" s="421"/>
      <c r="CQ340" s="429"/>
      <c r="CR340" s="428"/>
      <c r="CX340" s="427">
        <v>60</v>
      </c>
      <c r="CY340" s="421">
        <v>460</v>
      </c>
      <c r="CZ340" s="429">
        <v>3</v>
      </c>
      <c r="DA340" s="429">
        <v>4</v>
      </c>
      <c r="DB340" s="428">
        <v>0</v>
      </c>
      <c r="DH340" s="433">
        <v>3</v>
      </c>
      <c r="DI340" s="434">
        <v>1.7948410511016799</v>
      </c>
      <c r="EL340" s="422"/>
      <c r="EM340" s="422"/>
      <c r="EN340" s="422"/>
      <c r="EO340" s="422"/>
      <c r="EP340" s="422"/>
      <c r="EQ340" s="422"/>
    </row>
    <row r="341" spans="1:154" ht="13" customHeight="1">
      <c r="A341" s="413" t="s">
        <v>2168</v>
      </c>
      <c r="B341" s="413">
        <v>12369</v>
      </c>
      <c r="C341" s="413">
        <v>681297</v>
      </c>
      <c r="D341" s="413">
        <v>29591</v>
      </c>
      <c r="E341" s="413" t="s">
        <v>17</v>
      </c>
      <c r="F341" s="413" t="s">
        <v>17</v>
      </c>
      <c r="G341" s="414"/>
      <c r="H341" s="411" t="s">
        <v>3564</v>
      </c>
      <c r="I341" s="411" t="s">
        <v>2406</v>
      </c>
      <c r="J341" s="413">
        <v>25</v>
      </c>
      <c r="K341" s="418">
        <v>8</v>
      </c>
      <c r="L341" s="418" t="s">
        <v>46</v>
      </c>
      <c r="T341" s="418" t="s">
        <v>4584</v>
      </c>
      <c r="U341" s="418" t="s">
        <v>2543</v>
      </c>
      <c r="V341" s="418" t="s">
        <v>4585</v>
      </c>
      <c r="X341" s="418">
        <v>85</v>
      </c>
      <c r="Z341" s="421">
        <v>92</v>
      </c>
      <c r="AA341" s="421">
        <v>360</v>
      </c>
      <c r="AB341" s="421">
        <v>327</v>
      </c>
      <c r="AC341" s="421">
        <v>64</v>
      </c>
      <c r="AD341" s="421">
        <v>34</v>
      </c>
      <c r="AE341" s="421">
        <v>14</v>
      </c>
      <c r="AF341" s="421">
        <v>0</v>
      </c>
      <c r="AG341" s="421">
        <v>16</v>
      </c>
      <c r="AH341" s="421">
        <v>36</v>
      </c>
      <c r="AI341" s="421">
        <v>40</v>
      </c>
      <c r="AJ341" s="421">
        <v>14</v>
      </c>
      <c r="AK341" s="421">
        <v>0</v>
      </c>
      <c r="AL341" s="421">
        <v>27</v>
      </c>
      <c r="AM341" s="421">
        <v>1</v>
      </c>
      <c r="AN341" s="421">
        <v>128</v>
      </c>
      <c r="AO341" s="421">
        <v>6</v>
      </c>
      <c r="AP341" s="421">
        <v>0</v>
      </c>
      <c r="AQ341" s="421">
        <v>0</v>
      </c>
      <c r="AR341" s="421">
        <v>5</v>
      </c>
      <c r="AS341" s="422">
        <v>7.4999999999999997E-2</v>
      </c>
      <c r="AT341" s="422">
        <v>0.35555555500000002</v>
      </c>
      <c r="AU341" s="422">
        <v>0.43718593</v>
      </c>
      <c r="AV341" s="422">
        <v>0.28140704</v>
      </c>
      <c r="AW341" s="422">
        <v>0.14070352</v>
      </c>
      <c r="AX341" s="422">
        <v>0.45728643000000002</v>
      </c>
      <c r="AY341" s="423">
        <v>113.7</v>
      </c>
      <c r="AZ341" s="422">
        <v>0.13593540000000001</v>
      </c>
      <c r="BA341" s="422">
        <v>0.44949494899999998</v>
      </c>
      <c r="BB341" s="422">
        <v>0.76305449800000003</v>
      </c>
      <c r="BC341" s="422">
        <v>0.39393939300000003</v>
      </c>
      <c r="BD341" s="424">
        <v>0.26229508099999999</v>
      </c>
      <c r="BE341" s="424">
        <v>0.19571865399999999</v>
      </c>
      <c r="BF341" s="424">
        <v>0.26944444400000001</v>
      </c>
      <c r="BG341" s="424">
        <v>0.38532110000000003</v>
      </c>
      <c r="BH341" s="424">
        <v>0.65476554399999998</v>
      </c>
      <c r="BI341" s="424">
        <v>0.18960244600000001</v>
      </c>
      <c r="BJ341" s="424">
        <v>0.28534762872626801</v>
      </c>
      <c r="BK341" s="425">
        <v>117.118179255559</v>
      </c>
      <c r="BL341" s="425">
        <v>-8.1017947513726103</v>
      </c>
      <c r="BM341" s="425">
        <v>34.435215858730899</v>
      </c>
      <c r="BN341" s="425">
        <v>82.551648366466594</v>
      </c>
      <c r="BO341" s="425">
        <v>0.84369095546813799</v>
      </c>
      <c r="BP341" s="425">
        <v>2.0123082939535299</v>
      </c>
      <c r="BQ341" s="425">
        <v>6.3139821402612499</v>
      </c>
      <c r="BR341" s="425">
        <v>-5.3905805721995002</v>
      </c>
      <c r="BS341" s="426">
        <v>0.64599939121456096</v>
      </c>
      <c r="BT341" s="427"/>
      <c r="BU341" s="421"/>
      <c r="BV341" s="428"/>
      <c r="BW341" s="427"/>
      <c r="BX341" s="427"/>
      <c r="BY341" s="427"/>
      <c r="BZ341" s="427"/>
      <c r="CA341" s="421"/>
      <c r="CB341" s="428"/>
      <c r="CC341" s="427"/>
      <c r="CD341" s="421"/>
      <c r="CE341" s="429"/>
      <c r="CF341" s="428"/>
      <c r="CG341" s="427"/>
      <c r="CH341" s="421"/>
      <c r="CI341" s="429"/>
      <c r="CJ341" s="428"/>
      <c r="CK341" s="427"/>
      <c r="CL341" s="421"/>
      <c r="CM341" s="429"/>
      <c r="CN341" s="428"/>
      <c r="CO341" s="427"/>
      <c r="CP341" s="421"/>
      <c r="CQ341" s="429"/>
      <c r="CR341" s="428"/>
      <c r="CS341" s="427">
        <v>43</v>
      </c>
      <c r="CT341" s="421">
        <v>361</v>
      </c>
      <c r="CU341" s="429">
        <v>7</v>
      </c>
      <c r="CV341" s="429">
        <v>-1</v>
      </c>
      <c r="CW341" s="428">
        <v>-3</v>
      </c>
      <c r="CX341" s="427">
        <v>47</v>
      </c>
      <c r="CY341" s="421">
        <v>398.2</v>
      </c>
      <c r="CZ341" s="429">
        <v>-1</v>
      </c>
      <c r="DA341" s="429">
        <v>1</v>
      </c>
      <c r="DB341" s="428">
        <v>0</v>
      </c>
      <c r="DC341" s="427">
        <v>3</v>
      </c>
      <c r="DD341" s="421">
        <v>7</v>
      </c>
      <c r="DE341" s="429">
        <v>0</v>
      </c>
      <c r="DF341" s="429">
        <v>0</v>
      </c>
      <c r="DG341" s="428">
        <v>1</v>
      </c>
      <c r="DH341" s="433">
        <v>6</v>
      </c>
      <c r="DI341" s="434">
        <v>-0.68529850244522095</v>
      </c>
      <c r="EL341" s="422"/>
      <c r="EM341" s="422"/>
      <c r="EN341" s="422"/>
      <c r="EO341" s="422"/>
      <c r="EP341" s="422"/>
      <c r="EQ341" s="422"/>
    </row>
    <row r="342" spans="1:154" ht="13" customHeight="1">
      <c r="A342" s="413" t="s">
        <v>2168</v>
      </c>
      <c r="B342" s="413">
        <v>12210</v>
      </c>
      <c r="C342" s="413">
        <v>663837</v>
      </c>
      <c r="D342" s="413">
        <v>21558</v>
      </c>
      <c r="E342" s="413" t="s">
        <v>239</v>
      </c>
      <c r="F342" s="413" t="s">
        <v>239</v>
      </c>
      <c r="G342" s="414"/>
      <c r="H342" s="411" t="s">
        <v>2478</v>
      </c>
      <c r="I342" s="411" t="s">
        <v>531</v>
      </c>
      <c r="J342" s="418">
        <v>28</v>
      </c>
      <c r="K342" s="418">
        <v>8</v>
      </c>
      <c r="L342" s="418" t="s">
        <v>837</v>
      </c>
      <c r="T342" s="418" t="s">
        <v>4577</v>
      </c>
      <c r="U342" s="418" t="s">
        <v>4581</v>
      </c>
      <c r="V342" s="418" t="s">
        <v>4585</v>
      </c>
      <c r="X342" s="418">
        <v>38</v>
      </c>
      <c r="Z342" s="421">
        <v>31</v>
      </c>
      <c r="AA342" s="421">
        <v>100</v>
      </c>
      <c r="AB342" s="421">
        <v>88</v>
      </c>
      <c r="AC342" s="421">
        <v>21</v>
      </c>
      <c r="AD342" s="421">
        <v>17</v>
      </c>
      <c r="AE342" s="421">
        <v>3</v>
      </c>
      <c r="AF342" s="421">
        <v>0</v>
      </c>
      <c r="AG342" s="421">
        <v>1</v>
      </c>
      <c r="AH342" s="421">
        <v>6</v>
      </c>
      <c r="AI342" s="421">
        <v>11</v>
      </c>
      <c r="AJ342" s="421">
        <v>2</v>
      </c>
      <c r="AK342" s="421">
        <v>0</v>
      </c>
      <c r="AL342" s="421">
        <v>7</v>
      </c>
      <c r="AM342" s="421">
        <v>0</v>
      </c>
      <c r="AN342" s="421">
        <v>24</v>
      </c>
      <c r="AO342" s="421">
        <v>3</v>
      </c>
      <c r="AP342" s="421">
        <v>2</v>
      </c>
      <c r="AQ342" s="421">
        <v>0</v>
      </c>
      <c r="AR342" s="421">
        <v>1</v>
      </c>
      <c r="AS342" s="422">
        <v>7.0000000000000007E-2</v>
      </c>
      <c r="AT342" s="422">
        <v>0.24</v>
      </c>
      <c r="AU342" s="422">
        <v>0.24242424000000001</v>
      </c>
      <c r="AV342" s="422">
        <v>0.36363635999999999</v>
      </c>
      <c r="AW342" s="422">
        <v>0.12121212000000001</v>
      </c>
      <c r="AX342" s="422">
        <v>0.45454545000000002</v>
      </c>
      <c r="AY342" s="423">
        <v>107.8</v>
      </c>
      <c r="AZ342" s="422">
        <v>6.8807339999999995E-2</v>
      </c>
      <c r="BA342" s="422">
        <v>0.33333333300000001</v>
      </c>
      <c r="BB342" s="422">
        <v>0.59785932600000002</v>
      </c>
      <c r="BC342" s="422">
        <v>0.5</v>
      </c>
      <c r="BD342" s="424">
        <v>0.307692307</v>
      </c>
      <c r="BE342" s="424">
        <v>0.23863636299999999</v>
      </c>
      <c r="BF342" s="424">
        <v>0.31</v>
      </c>
      <c r="BG342" s="424">
        <v>0.30681818100000002</v>
      </c>
      <c r="BH342" s="424">
        <v>0.61681818099999997</v>
      </c>
      <c r="BI342" s="424">
        <v>6.8181818000000005E-2</v>
      </c>
      <c r="BJ342" s="424">
        <v>0.278015186190605</v>
      </c>
      <c r="BK342" s="425">
        <v>42.116178092417201</v>
      </c>
      <c r="BL342" s="425">
        <v>-2.8458291424310498</v>
      </c>
      <c r="BM342" s="425">
        <v>8.9700071381532798</v>
      </c>
      <c r="BN342" s="425">
        <v>75.804956438923796</v>
      </c>
      <c r="BO342" s="425">
        <v>0.29382868607461698</v>
      </c>
      <c r="BP342" s="425">
        <v>-0.25514514837413999</v>
      </c>
      <c r="BQ342" s="425">
        <v>-0.21252986526701401</v>
      </c>
      <c r="BR342" s="425">
        <v>-3.1066277913621398</v>
      </c>
      <c r="BS342" s="426">
        <v>-2.1744464986992E-2</v>
      </c>
      <c r="BT342" s="427"/>
      <c r="BU342" s="421"/>
      <c r="BV342" s="428"/>
      <c r="BW342" s="427"/>
      <c r="BX342" s="427"/>
      <c r="BY342" s="427"/>
      <c r="BZ342" s="427"/>
      <c r="CA342" s="421"/>
      <c r="CB342" s="428"/>
      <c r="CC342" s="427"/>
      <c r="CD342" s="421"/>
      <c r="CE342" s="429"/>
      <c r="CF342" s="428"/>
      <c r="CG342" s="427"/>
      <c r="CH342" s="421"/>
      <c r="CI342" s="429"/>
      <c r="CJ342" s="428"/>
      <c r="CK342" s="427">
        <v>3</v>
      </c>
      <c r="CL342" s="421">
        <v>3</v>
      </c>
      <c r="CM342" s="429">
        <v>0</v>
      </c>
      <c r="CN342" s="428">
        <v>0</v>
      </c>
      <c r="CO342" s="427"/>
      <c r="CP342" s="421"/>
      <c r="CQ342" s="429"/>
      <c r="CR342" s="428"/>
      <c r="CS342" s="427">
        <v>6</v>
      </c>
      <c r="CT342" s="421">
        <v>45</v>
      </c>
      <c r="CU342" s="429">
        <v>-1</v>
      </c>
      <c r="CV342" s="429">
        <v>0</v>
      </c>
      <c r="CW342" s="428">
        <v>0</v>
      </c>
      <c r="CX342" s="427">
        <v>20</v>
      </c>
      <c r="CY342" s="421">
        <v>145</v>
      </c>
      <c r="CZ342" s="429">
        <v>-1</v>
      </c>
      <c r="DA342" s="429">
        <v>0</v>
      </c>
      <c r="DB342" s="428">
        <v>0</v>
      </c>
      <c r="DC342" s="427">
        <v>3</v>
      </c>
      <c r="DD342" s="421">
        <v>13</v>
      </c>
      <c r="DE342" s="429">
        <v>0</v>
      </c>
      <c r="DF342" s="429">
        <v>0</v>
      </c>
      <c r="DG342" s="428">
        <v>0</v>
      </c>
      <c r="DH342" s="433">
        <v>-2</v>
      </c>
      <c r="DI342" s="434">
        <v>-0.54753018915653195</v>
      </c>
      <c r="EL342" s="422"/>
      <c r="EM342" s="422"/>
      <c r="EN342" s="422"/>
      <c r="EO342" s="422"/>
      <c r="EP342" s="422"/>
      <c r="EQ342" s="422"/>
    </row>
    <row r="343" spans="1:154" ht="13" customHeight="1">
      <c r="A343" s="413" t="s">
        <v>2168</v>
      </c>
      <c r="B343" s="413">
        <v>12480</v>
      </c>
      <c r="C343" s="413">
        <v>694192</v>
      </c>
      <c r="D343" s="413">
        <v>28806</v>
      </c>
      <c r="E343" s="413" t="s">
        <v>563</v>
      </c>
      <c r="F343" s="413" t="s">
        <v>563</v>
      </c>
      <c r="G343" s="414"/>
      <c r="H343" s="411" t="s">
        <v>4107</v>
      </c>
      <c r="I343" s="411" t="s">
        <v>279</v>
      </c>
      <c r="J343" s="413">
        <v>21</v>
      </c>
      <c r="K343" s="418">
        <v>9</v>
      </c>
      <c r="L343" s="418" t="s">
        <v>837</v>
      </c>
      <c r="T343" s="418" t="s">
        <v>4584</v>
      </c>
      <c r="U343" s="418" t="s">
        <v>2543</v>
      </c>
      <c r="V343" s="418" t="s">
        <v>4586</v>
      </c>
      <c r="Z343" s="421">
        <v>131</v>
      </c>
      <c r="AA343" s="421">
        <v>589</v>
      </c>
      <c r="AB343" s="421">
        <v>549</v>
      </c>
      <c r="AC343" s="421">
        <v>148</v>
      </c>
      <c r="AD343" s="421">
        <v>88</v>
      </c>
      <c r="AE343" s="421">
        <v>35</v>
      </c>
      <c r="AF343" s="421">
        <v>4</v>
      </c>
      <c r="AG343" s="421">
        <v>21</v>
      </c>
      <c r="AH343" s="421">
        <v>88</v>
      </c>
      <c r="AI343" s="421">
        <v>78</v>
      </c>
      <c r="AJ343" s="421">
        <v>21</v>
      </c>
      <c r="AK343" s="421">
        <v>7</v>
      </c>
      <c r="AL343" s="421">
        <v>30</v>
      </c>
      <c r="AM343" s="421">
        <v>1</v>
      </c>
      <c r="AN343" s="421">
        <v>121</v>
      </c>
      <c r="AO343" s="421">
        <v>3</v>
      </c>
      <c r="AP343" s="421">
        <v>6</v>
      </c>
      <c r="AQ343" s="421">
        <v>1</v>
      </c>
      <c r="AR343" s="421">
        <v>13</v>
      </c>
      <c r="AS343" s="422">
        <v>5.0933786000000002E-2</v>
      </c>
      <c r="AT343" s="422">
        <v>0.20543293700000001</v>
      </c>
      <c r="AU343" s="422">
        <v>0.35172414000000002</v>
      </c>
      <c r="AV343" s="422">
        <v>0.25977011</v>
      </c>
      <c r="AW343" s="422">
        <v>9.6551719999999994E-2</v>
      </c>
      <c r="AX343" s="422">
        <v>0.42298850999999998</v>
      </c>
      <c r="AY343" s="423">
        <v>113.7</v>
      </c>
      <c r="AZ343" s="422">
        <v>0.12559242000000001</v>
      </c>
      <c r="BA343" s="422">
        <v>0.42459396700000002</v>
      </c>
      <c r="BB343" s="422">
        <v>0.723595514</v>
      </c>
      <c r="BC343" s="422">
        <v>0.39443155400000002</v>
      </c>
      <c r="BD343" s="424">
        <v>0.307506053</v>
      </c>
      <c r="BE343" s="424">
        <v>0.26958105599999999</v>
      </c>
      <c r="BF343" s="424">
        <v>0.30782312899999997</v>
      </c>
      <c r="BG343" s="424">
        <v>0.46265938000000001</v>
      </c>
      <c r="BH343" s="424">
        <v>0.77048250900000004</v>
      </c>
      <c r="BI343" s="424">
        <v>0.193078324</v>
      </c>
      <c r="BJ343" s="424">
        <v>0.32847100597833201</v>
      </c>
      <c r="BK343" s="425">
        <v>124.363947106377</v>
      </c>
      <c r="BL343" s="425">
        <v>7.3668872423742702</v>
      </c>
      <c r="BM343" s="425">
        <v>76.962162935015996</v>
      </c>
      <c r="BN343" s="425">
        <v>111.33813274457</v>
      </c>
      <c r="BO343" s="425">
        <v>0.184494456189291</v>
      </c>
      <c r="BP343" s="425">
        <v>3.0764586403965901</v>
      </c>
      <c r="BQ343" s="425">
        <v>28.5748878150054</v>
      </c>
      <c r="BR343" s="425">
        <v>10.992026530978499</v>
      </c>
      <c r="BS343" s="426">
        <v>2.9235686326718202</v>
      </c>
      <c r="BT343" s="427"/>
      <c r="BU343" s="421"/>
      <c r="BV343" s="428"/>
      <c r="BW343" s="427"/>
      <c r="BX343" s="427"/>
      <c r="BY343" s="427"/>
      <c r="BZ343" s="427"/>
      <c r="CA343" s="421"/>
      <c r="CB343" s="428"/>
      <c r="CC343" s="427"/>
      <c r="CD343" s="421"/>
      <c r="CE343" s="429"/>
      <c r="CF343" s="428"/>
      <c r="CG343" s="427"/>
      <c r="CH343" s="421"/>
      <c r="CI343" s="429"/>
      <c r="CJ343" s="428"/>
      <c r="CK343" s="427"/>
      <c r="CL343" s="421"/>
      <c r="CM343" s="429"/>
      <c r="CN343" s="428"/>
      <c r="CO343" s="427"/>
      <c r="CP343" s="421"/>
      <c r="CQ343" s="429"/>
      <c r="CR343" s="428"/>
      <c r="CS343" s="427">
        <v>40</v>
      </c>
      <c r="CT343" s="421">
        <v>251</v>
      </c>
      <c r="CU343" s="429">
        <v>-1</v>
      </c>
      <c r="CV343" s="429">
        <v>0</v>
      </c>
      <c r="CW343" s="428">
        <v>0</v>
      </c>
      <c r="CX343" s="427">
        <v>89</v>
      </c>
      <c r="CY343" s="421">
        <v>754.2</v>
      </c>
      <c r="CZ343" s="429">
        <v>-4</v>
      </c>
      <c r="DA343" s="429">
        <v>2</v>
      </c>
      <c r="DB343" s="428">
        <v>0</v>
      </c>
      <c r="DC343" s="427">
        <v>20</v>
      </c>
      <c r="DD343" s="421">
        <v>133</v>
      </c>
      <c r="DE343" s="429">
        <v>1</v>
      </c>
      <c r="DF343" s="429">
        <v>1</v>
      </c>
      <c r="DG343" s="428">
        <v>-1</v>
      </c>
      <c r="DH343" s="433">
        <v>-4</v>
      </c>
      <c r="DI343" s="434">
        <v>-2.0103890895843501</v>
      </c>
      <c r="EL343" s="422"/>
      <c r="EM343" s="422"/>
      <c r="EN343" s="422"/>
      <c r="EO343" s="422"/>
      <c r="EP343" s="422"/>
      <c r="EQ343" s="422"/>
    </row>
    <row r="344" spans="1:154" ht="13" customHeight="1">
      <c r="A344" s="413" t="s">
        <v>2168</v>
      </c>
      <c r="B344" s="413">
        <v>9228</v>
      </c>
      <c r="C344" s="413">
        <v>624585</v>
      </c>
      <c r="D344" s="413">
        <v>14221</v>
      </c>
      <c r="E344" s="413" t="s">
        <v>18</v>
      </c>
      <c r="F344" s="413" t="s">
        <v>18</v>
      </c>
      <c r="G344" s="414"/>
      <c r="H344" s="415" t="s">
        <v>10</v>
      </c>
      <c r="I344" s="416" t="s">
        <v>548</v>
      </c>
      <c r="J344" s="417">
        <v>33</v>
      </c>
      <c r="K344" s="418">
        <v>9</v>
      </c>
      <c r="L344" s="418" t="s">
        <v>837</v>
      </c>
      <c r="T344" s="418" t="s">
        <v>2543</v>
      </c>
      <c r="U344" s="418" t="s">
        <v>2543</v>
      </c>
      <c r="V344" s="418" t="s">
        <v>4585</v>
      </c>
      <c r="Z344" s="421">
        <v>82</v>
      </c>
      <c r="AA344" s="421">
        <v>315</v>
      </c>
      <c r="AB344" s="421">
        <v>279</v>
      </c>
      <c r="AC344" s="421">
        <v>60</v>
      </c>
      <c r="AD344" s="421">
        <v>36</v>
      </c>
      <c r="AE344" s="421">
        <v>12</v>
      </c>
      <c r="AF344" s="421">
        <v>0</v>
      </c>
      <c r="AG344" s="421">
        <v>12</v>
      </c>
      <c r="AH344" s="421">
        <v>31</v>
      </c>
      <c r="AI344" s="421">
        <v>34</v>
      </c>
      <c r="AJ344" s="421">
        <v>0</v>
      </c>
      <c r="AK344" s="421">
        <v>0</v>
      </c>
      <c r="AL344" s="421">
        <v>28</v>
      </c>
      <c r="AM344" s="421">
        <v>0</v>
      </c>
      <c r="AN344" s="421">
        <v>94</v>
      </c>
      <c r="AO344" s="421">
        <v>4</v>
      </c>
      <c r="AP344" s="421">
        <v>3</v>
      </c>
      <c r="AQ344" s="421">
        <v>0</v>
      </c>
      <c r="AR344" s="421">
        <v>5</v>
      </c>
      <c r="AS344" s="422">
        <v>8.8888887999999999E-2</v>
      </c>
      <c r="AT344" s="422">
        <v>0.29841269799999998</v>
      </c>
      <c r="AU344" s="422">
        <v>0.49468085000000001</v>
      </c>
      <c r="AV344" s="422">
        <v>0.16489361999999999</v>
      </c>
      <c r="AW344" s="422">
        <v>0.12698413</v>
      </c>
      <c r="AX344" s="422">
        <v>0.41798942</v>
      </c>
      <c r="AY344" s="423">
        <v>112.7</v>
      </c>
      <c r="AZ344" s="422">
        <v>0.12548412</v>
      </c>
      <c r="BA344" s="422">
        <v>0.43085106299999998</v>
      </c>
      <c r="BB344" s="422">
        <v>0.73621800599999998</v>
      </c>
      <c r="BC344" s="422">
        <v>0.40957446800000002</v>
      </c>
      <c r="BD344" s="424">
        <v>0.27272727200000002</v>
      </c>
      <c r="BE344" s="424">
        <v>0.21505376300000001</v>
      </c>
      <c r="BF344" s="424">
        <v>0.29299363</v>
      </c>
      <c r="BG344" s="424">
        <v>0.38709677399999998</v>
      </c>
      <c r="BH344" s="424">
        <v>0.68009040399999998</v>
      </c>
      <c r="BI344" s="424">
        <v>0.172043011</v>
      </c>
      <c r="BJ344" s="424">
        <v>0.29773778748360402</v>
      </c>
      <c r="BK344" s="425">
        <v>106.271646948922</v>
      </c>
      <c r="BL344" s="425">
        <v>-3.9202548401546098</v>
      </c>
      <c r="BM344" s="425">
        <v>33.299629443686001</v>
      </c>
      <c r="BN344" s="425">
        <v>88.464694841314397</v>
      </c>
      <c r="BO344" s="425">
        <v>0.26672708344498097</v>
      </c>
      <c r="BP344" s="425">
        <v>-0.59438007697463002</v>
      </c>
      <c r="BQ344" s="425">
        <v>-3.2535198378492498</v>
      </c>
      <c r="BR344" s="425">
        <v>-4.8767478862893201</v>
      </c>
      <c r="BS344" s="426">
        <v>-0.33287579658376198</v>
      </c>
      <c r="BT344" s="427"/>
      <c r="BU344" s="421"/>
      <c r="BV344" s="428"/>
      <c r="BW344" s="427"/>
      <c r="BX344" s="427"/>
      <c r="BY344" s="427"/>
      <c r="BZ344" s="427"/>
      <c r="CA344" s="421"/>
      <c r="CB344" s="428"/>
      <c r="CC344" s="427"/>
      <c r="CD344" s="421"/>
      <c r="CE344" s="429"/>
      <c r="CF344" s="428"/>
      <c r="CG344" s="427"/>
      <c r="CH344" s="421"/>
      <c r="CI344" s="429"/>
      <c r="CJ344" s="428"/>
      <c r="CK344" s="427"/>
      <c r="CL344" s="421"/>
      <c r="CM344" s="429"/>
      <c r="CN344" s="428"/>
      <c r="CO344" s="427"/>
      <c r="CP344" s="421"/>
      <c r="CQ344" s="429"/>
      <c r="CR344" s="428"/>
      <c r="DC344" s="427">
        <v>40</v>
      </c>
      <c r="DD344" s="421">
        <v>315.2</v>
      </c>
      <c r="DE344" s="429">
        <v>-5</v>
      </c>
      <c r="DF344" s="429">
        <v>-4</v>
      </c>
      <c r="DG344" s="428">
        <v>-1</v>
      </c>
      <c r="DH344" s="433">
        <v>-5</v>
      </c>
      <c r="DI344" s="434">
        <v>-9.2179005146026594</v>
      </c>
      <c r="EL344" s="422"/>
      <c r="EM344" s="422"/>
      <c r="EN344" s="422"/>
      <c r="EO344" s="422"/>
      <c r="EP344" s="422"/>
      <c r="EQ344" s="422"/>
    </row>
    <row r="345" spans="1:154" ht="13" customHeight="1">
      <c r="A345" s="439" t="s">
        <v>15</v>
      </c>
      <c r="B345" s="440"/>
      <c r="C345" s="384"/>
      <c r="D345" s="384"/>
      <c r="E345" s="382" cm="1">
        <f t="array" ref="E345">SUMPRODUCT(--($A346:$A$2513=A345),--(K346:$K$2513&gt;0))</f>
        <v>40</v>
      </c>
      <c r="F345" s="439"/>
      <c r="G345" s="382"/>
      <c r="H345" s="385" t="s">
        <v>4210</v>
      </c>
      <c r="I345" s="386"/>
      <c r="J345" s="387"/>
      <c r="K345" s="445">
        <v>0</v>
      </c>
      <c r="L345" s="388"/>
      <c r="M345" s="389"/>
      <c r="N345" s="390"/>
      <c r="O345" s="388"/>
      <c r="P345" s="445"/>
      <c r="Q345" s="388"/>
      <c r="R345" s="388"/>
      <c r="S345" s="388"/>
      <c r="T345" s="445"/>
      <c r="U345" s="445"/>
      <c r="V345" s="445"/>
      <c r="W345" s="445"/>
      <c r="X345" s="445"/>
      <c r="Y345" s="446"/>
      <c r="Z345" s="448" cm="1">
        <f t="array" ref="Z345">SUMPRODUCT(--($A346:$A$2498=$A345),--(Z346:Z$2498))</f>
        <v>2552</v>
      </c>
      <c r="AA345" s="448" cm="1">
        <f t="array" ref="AA345">SUMPRODUCT(--($A346:$A$2498=$A345),--(AA346:AA$2498))</f>
        <v>9761</v>
      </c>
      <c r="AB345" s="448" cm="1">
        <f t="array" ref="AB345">SUMPRODUCT(--($A346:$A$2498=$A345),--(AB346:AB$2498))</f>
        <v>8752</v>
      </c>
      <c r="AC345" s="448" cm="1">
        <f t="array" ref="AC345">SUMPRODUCT(--($A346:$A$2498=$A345),--(AC346:AC$2498))</f>
        <v>2164</v>
      </c>
      <c r="AD345" s="448" cm="1">
        <f t="array" ref="AD345">SUMPRODUCT(--($A346:$A$2498=$A345),--(AD346:AD$2498))</f>
        <v>1427</v>
      </c>
      <c r="AE345" s="448" cm="1">
        <f t="array" ref="AE345">SUMPRODUCT(--($A346:$A$2498=$A345),--(AE346:AE$2498))</f>
        <v>423</v>
      </c>
      <c r="AF345" s="448" cm="1">
        <f t="array" ref="AF345">SUMPRODUCT(--($A346:$A$2498=$A345),--(AF346:AF$2498))</f>
        <v>37</v>
      </c>
      <c r="AG345" s="448" cm="1">
        <f t="array" ref="AG345">SUMPRODUCT(--($A346:$A$2498=$A345),--(AG346:AG$2498))</f>
        <v>277</v>
      </c>
      <c r="AH345" s="448" cm="1">
        <f t="array" ref="AH345">SUMPRODUCT(--($A346:$A$2498=$A345),--(AH346:AH$2498))</f>
        <v>1104</v>
      </c>
      <c r="AI345" s="448" cm="1">
        <f t="array" ref="AI345">SUMPRODUCT(--($A346:$A$2498=$A345),--(AI346:AI$2498))</f>
        <v>1064</v>
      </c>
      <c r="AJ345" s="448" cm="1">
        <f t="array" ref="AJ345">SUMPRODUCT(--($A346:$A$2498=$A345),--(AJ346:AJ$2498))</f>
        <v>142</v>
      </c>
      <c r="AK345" s="448" cm="1">
        <f t="array" ref="AK345">SUMPRODUCT(--($A346:$A$2498=$A345),--(AK346:AK$2498))</f>
        <v>55</v>
      </c>
      <c r="AL345" s="448" cm="1">
        <f t="array" ref="AL345">SUMPRODUCT(--($A346:$A$2498=$A345),--(AL346:AL$2498))</f>
        <v>837</v>
      </c>
      <c r="AM345" s="448" cm="1">
        <f t="array" ref="AM345">SUMPRODUCT(--($A346:$A$2498=$A345),--(AM346:AM$2498))</f>
        <v>28</v>
      </c>
      <c r="AN345" s="448" cm="1">
        <f t="array" ref="AN345">SUMPRODUCT(--($A346:$A$2498=$A345),--(AN346:AN$2498))</f>
        <v>2207</v>
      </c>
      <c r="AO345" s="448" cm="1">
        <f t="array" ref="AO345">SUMPRODUCT(--($A346:$A$2498=$A345),--(AO346:AO$2498))</f>
        <v>89</v>
      </c>
      <c r="AP345" s="448" cm="1">
        <f t="array" ref="AP345">SUMPRODUCT(--($A346:$A$2498=$A345),--(AP346:AP$2498))</f>
        <v>52</v>
      </c>
      <c r="AQ345" s="448" cm="1">
        <f t="array" ref="AQ345">SUMPRODUCT(--($A346:$A$2498=$A345),--(AQ346:AQ$2498))</f>
        <v>26</v>
      </c>
      <c r="AR345" s="448" cm="1">
        <f t="array" ref="AR345">SUMPRODUCT(--($A346:$A$2498=$A345),--(AR346:AR$2498))</f>
        <v>188</v>
      </c>
      <c r="AS345" s="449"/>
      <c r="AT345" s="449"/>
      <c r="AU345" s="449"/>
      <c r="AV345" s="449"/>
      <c r="AW345" s="449"/>
      <c r="AX345" s="449"/>
      <c r="AY345" s="450"/>
      <c r="AZ345" s="449"/>
      <c r="BA345" s="449"/>
      <c r="BB345" s="449"/>
      <c r="BC345" s="449"/>
      <c r="BD345" s="451"/>
      <c r="BE345" s="451">
        <f>AC345/AB345</f>
        <v>0.24725776965265081</v>
      </c>
      <c r="BF345" s="451">
        <f>(AC345+AL345+AM345+AO345)/(AA345-AP345-AQ345)</f>
        <v>0.3220076422596303</v>
      </c>
      <c r="BG345" s="451">
        <f>((AC345-AE345-AF345-AG345)+(AE345*2)+(AF345*3)+(AG345*4))/AB345</f>
        <v>0.39899451553930532</v>
      </c>
      <c r="BH345" s="451">
        <f>BF345+BG345</f>
        <v>0.72100215779893562</v>
      </c>
      <c r="BI345" s="451">
        <f>BG345+BH345</f>
        <v>1.1199966733382409</v>
      </c>
      <c r="BJ345" s="451"/>
      <c r="BK345" s="450"/>
      <c r="BL345" s="450"/>
      <c r="BM345" s="450"/>
      <c r="BN345" s="450"/>
      <c r="BO345" s="450"/>
      <c r="BP345" s="452" cm="1">
        <f t="array" ref="BP345">SUMPRODUCT(--($A346:$A$2498=$A345),--(BP346:BP$2498))</f>
        <v>-8.9673749124631073</v>
      </c>
      <c r="BQ345" s="450"/>
      <c r="BR345" s="452" cm="1">
        <f t="array" ref="BR345">SUMPRODUCT(--($A346:$A$2498=$A345),--(BR346:BR$2498))</f>
        <v>-18.772071097318676</v>
      </c>
      <c r="BS345" s="453" cm="1">
        <f t="array" ref="BS345">SUMPRODUCT(--($A346:$A$2498=$A345),--(BS346:BS$2498))</f>
        <v>22.63054931302235</v>
      </c>
      <c r="BT345" s="454"/>
      <c r="BU345" s="448"/>
      <c r="BV345" s="455"/>
      <c r="BW345" s="454"/>
      <c r="BX345" s="454"/>
      <c r="BY345" s="454"/>
      <c r="BZ345" s="454"/>
      <c r="CA345" s="448"/>
      <c r="CB345" s="455"/>
      <c r="CC345" s="454"/>
      <c r="CD345" s="448"/>
      <c r="CE345" s="456"/>
      <c r="CF345" s="455"/>
      <c r="CG345" s="454"/>
      <c r="CH345" s="448"/>
      <c r="CI345" s="456"/>
      <c r="CJ345" s="455"/>
      <c r="CK345" s="454"/>
      <c r="CL345" s="448"/>
      <c r="CM345" s="456"/>
      <c r="CN345" s="455"/>
      <c r="CO345" s="454"/>
      <c r="CP345" s="448"/>
      <c r="CQ345" s="456"/>
      <c r="CR345" s="455"/>
      <c r="CS345" s="457"/>
      <c r="CT345" s="458"/>
      <c r="CU345" s="459"/>
      <c r="CV345" s="459"/>
      <c r="CW345" s="460"/>
      <c r="CX345" s="457"/>
      <c r="CY345" s="458"/>
      <c r="CZ345" s="459"/>
      <c r="DA345" s="459"/>
      <c r="DB345" s="460"/>
      <c r="DC345" s="457"/>
      <c r="DD345" s="458"/>
      <c r="DE345" s="459"/>
      <c r="DF345" s="459"/>
      <c r="DG345" s="460"/>
      <c r="DH345" s="461" cm="1">
        <f t="array" ref="DH345">SUMPRODUCT(--($A346:$A$2498=$A345),--(DH346:DH$2498))</f>
        <v>-9</v>
      </c>
      <c r="DI345" s="462" cm="1">
        <f t="array" ref="DI345">SUMPRODUCT(--($A346:$A$2498=$A345),--(DI346:DI$2498))</f>
        <v>-90.391314730047952</v>
      </c>
      <c r="DJ345" s="448" cm="1">
        <f t="array" ref="DJ345">SUMPRODUCT(--($A346:$A$2498=$A345),--(DJ346:DJ$2498))</f>
        <v>688</v>
      </c>
      <c r="DK345" s="448" cm="1">
        <f t="array" ref="DK345">SUMPRODUCT(--($A346:$A$2498=$A345),--(DK346:DK$2498))</f>
        <v>247</v>
      </c>
      <c r="DL345" s="448" cm="1">
        <f t="array" ref="DL345">SUMPRODUCT(--($A346:$A$2498=$A345),--(DL346:DL$2498))</f>
        <v>0</v>
      </c>
      <c r="DM345" s="448" cm="1">
        <f t="array" ref="DM345">SUMPRODUCT(--($A346:$A$2498=$A345),--(DM346:DM$2498))</f>
        <v>98</v>
      </c>
      <c r="DN345" s="448" cm="1">
        <f t="array" ref="DN345">SUMPRODUCT(--($A346:$A$2498=$A345),--(DN346:DN$2498))</f>
        <v>118</v>
      </c>
      <c r="DO345" s="448" cm="1">
        <f t="array" ref="DO345">SUMPRODUCT(--($A346:$A$2498=$A345),--(DO346:DO$2498))</f>
        <v>68</v>
      </c>
      <c r="DP345" s="448" cm="1">
        <f t="array" ref="DP345">SUMPRODUCT(--($A346:$A$2498=$A345),--(DP346:DP$2498))</f>
        <v>1783.2999999999997</v>
      </c>
      <c r="DQ345" s="448" cm="1">
        <f t="array" ref="DQ345">SUMPRODUCT(--($A346:$A$2498=$A345),--(DQ346:DQ$2498))</f>
        <v>1307.9999980926505</v>
      </c>
      <c r="DR345" s="448" cm="1">
        <f t="array" ref="DR345">SUMPRODUCT(--($A346:$A$2498=$A345),--(DR346:DR$2498))</f>
        <v>472.49999427795376</v>
      </c>
      <c r="DS345" s="448" cm="1">
        <f t="array" ref="DS345">SUMPRODUCT(--($A346:$A$2498=$A345),--(DS346:DS$2498))</f>
        <v>7466</v>
      </c>
      <c r="DT345" s="448" cm="1">
        <f t="array" ref="DT345">SUMPRODUCT(--($A346:$A$2498=$A345),--(DT346:DT$2498))</f>
        <v>1658</v>
      </c>
      <c r="DU345" s="448" cm="1">
        <f t="array" ref="DU345">SUMPRODUCT(--($A346:$A$2498=$A345),--(DU346:DU$2498))</f>
        <v>889</v>
      </c>
      <c r="DV345" s="448" cm="1">
        <f t="array" ref="DV345">SUMPRODUCT(--($A346:$A$2498=$A345),--(DV346:DV$2498))</f>
        <v>835</v>
      </c>
      <c r="DW345" s="448" cm="1">
        <f t="array" ref="DW345">SUMPRODUCT(--($A346:$A$2498=$A345),--(DW346:DW$2498))</f>
        <v>258</v>
      </c>
      <c r="DX345" s="448" cm="1">
        <f t="array" ref="DX345">SUMPRODUCT(--($A346:$A$2498=$A345),--(DX346:DX$2498))</f>
        <v>550</v>
      </c>
      <c r="DY345" s="448" cm="1">
        <f t="array" ref="DY345">SUMPRODUCT(--($A346:$A$2498=$A345),--(DY346:DY$2498))</f>
        <v>13</v>
      </c>
      <c r="DZ345" s="448" cm="1">
        <f t="array" ref="DZ345">SUMPRODUCT(--($A346:$A$2498=$A345),--(DZ346:DZ$2498))</f>
        <v>66</v>
      </c>
      <c r="EA345" s="448" cm="1">
        <f t="array" ref="EA345">SUMPRODUCT(--($A346:$A$2498=$A345),--(EA346:EA$2498))</f>
        <v>50</v>
      </c>
      <c r="EB345" s="448" cm="1">
        <f t="array" ref="EB345">SUMPRODUCT(--($A346:$A$2498=$A345),--(EB346:EB$2498))</f>
        <v>5</v>
      </c>
      <c r="EC345" s="448" cm="1">
        <f t="array" ref="EC345">SUMPRODUCT(--($A346:$A$2498=$A345),--(EC346:EC$2498))</f>
        <v>1732</v>
      </c>
      <c r="ED345" s="450">
        <f>EC345/DP345*10</f>
        <v>9.7123310716088156</v>
      </c>
      <c r="EE345" s="450">
        <f>DX345/DP345*10</f>
        <v>3.08416979756631</v>
      </c>
      <c r="EF345" s="450">
        <f>DW345/DP345*10</f>
        <v>1.4467560141311055</v>
      </c>
      <c r="EG345" s="450">
        <f>DX345/DQ345*10</f>
        <v>4.2048929724925079</v>
      </c>
      <c r="EH345" s="463">
        <f>(DT345+DX345+DZ345)/DP345</f>
        <v>1.2751640217574163</v>
      </c>
      <c r="EI345" s="450"/>
      <c r="EJ345" s="451">
        <f>DT345/(DS345-DX345-DY345-DZ345)</f>
        <v>0.24250402223197309</v>
      </c>
      <c r="EK345" s="451"/>
      <c r="EL345" s="464"/>
      <c r="EM345" s="464"/>
      <c r="EN345" s="464"/>
      <c r="EO345" s="464"/>
      <c r="EP345" s="464"/>
      <c r="EQ345" s="464"/>
      <c r="ER345" s="465"/>
      <c r="ES345" s="463"/>
      <c r="ET345" s="463"/>
      <c r="EU345" s="463"/>
      <c r="EV345" s="463"/>
      <c r="EW345" s="463"/>
      <c r="EX345" s="453" cm="1">
        <f t="array" ref="EX345">SUMPRODUCT(--($A346:$A$2498=$A345),--(EX346:EX$2498))</f>
        <v>20.553209206089335</v>
      </c>
    </row>
    <row r="346" spans="1:154" ht="13" customHeight="1">
      <c r="A346" s="413" t="s">
        <v>15</v>
      </c>
      <c r="B346" s="413">
        <v>12519</v>
      </c>
      <c r="C346" s="435">
        <v>681347</v>
      </c>
      <c r="D346" s="435">
        <v>24728</v>
      </c>
      <c r="E346" s="435" t="s">
        <v>438</v>
      </c>
      <c r="F346" s="413" t="s">
        <v>438</v>
      </c>
      <c r="G346" s="414"/>
      <c r="H346" s="436" t="s">
        <v>1647</v>
      </c>
      <c r="I346" s="436" t="s">
        <v>546</v>
      </c>
      <c r="J346" s="435">
        <v>25</v>
      </c>
      <c r="K346" s="418">
        <v>1</v>
      </c>
      <c r="L346" s="414"/>
      <c r="M346" s="437" t="s">
        <v>837</v>
      </c>
      <c r="N346" s="438">
        <v>20</v>
      </c>
      <c r="O346" s="414" t="s">
        <v>46</v>
      </c>
      <c r="P346" s="418" t="s">
        <v>2543</v>
      </c>
      <c r="Q346" s="414"/>
      <c r="R346" s="414"/>
      <c r="S346" s="414" t="s">
        <v>4579</v>
      </c>
      <c r="Z346" s="421"/>
      <c r="AS346" s="422"/>
      <c r="AT346" s="422"/>
      <c r="AU346" s="422"/>
      <c r="AV346" s="422"/>
      <c r="AW346" s="422"/>
      <c r="AX346" s="422"/>
      <c r="AY346" s="423"/>
      <c r="AZ346" s="422"/>
      <c r="BA346" s="422"/>
      <c r="BB346" s="422"/>
      <c r="BC346" s="422"/>
      <c r="BT346" s="427">
        <v>23</v>
      </c>
      <c r="BU346" s="421">
        <v>96</v>
      </c>
      <c r="BV346" s="428">
        <v>-1</v>
      </c>
      <c r="BW346" s="427"/>
      <c r="BX346" s="427"/>
      <c r="BY346" s="427"/>
      <c r="BZ346" s="427"/>
      <c r="CA346" s="421"/>
      <c r="CB346" s="428"/>
      <c r="CC346" s="427"/>
      <c r="CD346" s="421"/>
      <c r="CE346" s="429"/>
      <c r="CF346" s="428"/>
      <c r="CG346" s="427"/>
      <c r="CH346" s="421"/>
      <c r="CI346" s="429"/>
      <c r="CJ346" s="428"/>
      <c r="CK346" s="427"/>
      <c r="CL346" s="421"/>
      <c r="CM346" s="429"/>
      <c r="CN346" s="428"/>
      <c r="CO346" s="427"/>
      <c r="CP346" s="421"/>
      <c r="CQ346" s="429"/>
      <c r="CR346" s="428"/>
      <c r="DH346" s="433">
        <v>-1</v>
      </c>
      <c r="DI346" s="434"/>
      <c r="DJ346" s="421">
        <v>23</v>
      </c>
      <c r="DK346" s="421">
        <v>19</v>
      </c>
      <c r="DL346" s="421">
        <v>0</v>
      </c>
      <c r="DM346" s="421">
        <v>2</v>
      </c>
      <c r="DN346" s="421">
        <v>4</v>
      </c>
      <c r="DO346" s="421">
        <v>0</v>
      </c>
      <c r="DP346" s="421">
        <v>96</v>
      </c>
      <c r="DQ346" s="421">
        <v>86.199996948242102</v>
      </c>
      <c r="DR346" s="421">
        <v>9.1000003814697195</v>
      </c>
      <c r="DS346" s="421">
        <v>402</v>
      </c>
      <c r="DT346" s="421">
        <v>88</v>
      </c>
      <c r="DU346" s="421">
        <v>43</v>
      </c>
      <c r="DV346" s="421">
        <v>42</v>
      </c>
      <c r="DW346" s="421">
        <v>13</v>
      </c>
      <c r="DX346" s="421">
        <v>31</v>
      </c>
      <c r="DY346" s="421">
        <v>1</v>
      </c>
      <c r="DZ346" s="421">
        <v>5</v>
      </c>
      <c r="EA346" s="421">
        <v>2</v>
      </c>
      <c r="EB346" s="421">
        <v>0</v>
      </c>
      <c r="EC346" s="421">
        <v>97</v>
      </c>
      <c r="ED346" s="425">
        <v>9.0937502710148692</v>
      </c>
      <c r="EE346" s="425">
        <v>2.9062500866129999</v>
      </c>
      <c r="EF346" s="425">
        <v>1.21875003632158</v>
      </c>
      <c r="EG346" s="425">
        <v>8.2500002458691597</v>
      </c>
      <c r="EH346" s="431">
        <v>1.2395833702757899</v>
      </c>
      <c r="EI346" s="425">
        <v>95.663407500246606</v>
      </c>
      <c r="EJ346" s="424">
        <v>0.24043715846994501</v>
      </c>
      <c r="EK346" s="424">
        <v>0.29296875</v>
      </c>
      <c r="EL346" s="422">
        <v>0.41791044700000002</v>
      </c>
      <c r="EM346" s="422">
        <v>0.20522388</v>
      </c>
      <c r="EN346" s="422">
        <v>0.37686567100000001</v>
      </c>
      <c r="EO346" s="422">
        <v>0.10780669</v>
      </c>
      <c r="EP346" s="422">
        <v>0.42007434999999999</v>
      </c>
      <c r="EQ346" s="422">
        <v>0.11963588999999999</v>
      </c>
      <c r="ER346" s="425">
        <v>0.57161502865297897</v>
      </c>
      <c r="ES346" s="431">
        <v>3.93750011734664</v>
      </c>
      <c r="ET346" s="431">
        <v>4.3163114672435903</v>
      </c>
      <c r="EU346" s="431">
        <v>4.0005555728450402</v>
      </c>
      <c r="EV346" s="431">
        <v>3.86224521017391</v>
      </c>
      <c r="EW346" s="431">
        <v>3.86981992437223</v>
      </c>
      <c r="EX346" s="426">
        <v>1.3109571468085</v>
      </c>
    </row>
    <row r="347" spans="1:154" ht="13" customHeight="1">
      <c r="A347" s="413" t="s">
        <v>15</v>
      </c>
      <c r="B347" s="413">
        <v>12118</v>
      </c>
      <c r="C347" s="435">
        <v>677944</v>
      </c>
      <c r="D347" s="413">
        <v>27500</v>
      </c>
      <c r="E347" s="435" t="s">
        <v>213</v>
      </c>
      <c r="F347" s="413" t="s">
        <v>213</v>
      </c>
      <c r="G347" s="414"/>
      <c r="H347" s="436" t="s">
        <v>3536</v>
      </c>
      <c r="I347" s="436" t="s">
        <v>3537</v>
      </c>
      <c r="J347" s="435">
        <v>26</v>
      </c>
      <c r="K347" s="418">
        <v>1</v>
      </c>
      <c r="L347" s="414"/>
      <c r="M347" s="437" t="s">
        <v>837</v>
      </c>
      <c r="N347" s="438">
        <v>25</v>
      </c>
      <c r="O347" s="414"/>
      <c r="P347" s="414" t="s">
        <v>4577</v>
      </c>
      <c r="Q347" s="414"/>
      <c r="R347" s="414"/>
      <c r="S347" s="414"/>
      <c r="T347" s="414"/>
      <c r="U347" s="414"/>
      <c r="V347" s="414"/>
      <c r="W347" s="414"/>
      <c r="X347" s="414"/>
      <c r="Y347" s="437"/>
      <c r="Z347" s="421"/>
      <c r="AS347" s="422"/>
      <c r="AT347" s="422"/>
      <c r="AU347" s="422"/>
      <c r="AV347" s="422"/>
      <c r="AW347" s="422"/>
      <c r="AX347" s="422"/>
      <c r="AY347" s="423"/>
      <c r="AZ347" s="422"/>
      <c r="BA347" s="422"/>
      <c r="BB347" s="422"/>
      <c r="BC347" s="422"/>
      <c r="BT347" s="427">
        <v>23</v>
      </c>
      <c r="BU347" s="421">
        <v>132</v>
      </c>
      <c r="BV347" s="428">
        <v>0</v>
      </c>
      <c r="BW347" s="427"/>
      <c r="BX347" s="427"/>
      <c r="BY347" s="427"/>
      <c r="BZ347" s="427"/>
      <c r="CA347" s="421"/>
      <c r="CB347" s="428"/>
      <c r="CC347" s="427"/>
      <c r="CD347" s="421"/>
      <c r="CE347" s="429"/>
      <c r="CF347" s="428"/>
      <c r="CG347" s="427"/>
      <c r="CH347" s="421"/>
      <c r="CI347" s="429"/>
      <c r="CJ347" s="428"/>
      <c r="CK347" s="427"/>
      <c r="CL347" s="421"/>
      <c r="CM347" s="429"/>
      <c r="CN347" s="428"/>
      <c r="CO347" s="427"/>
      <c r="CP347" s="421"/>
      <c r="CQ347" s="429"/>
      <c r="CR347" s="428"/>
      <c r="DH347" s="433">
        <v>0</v>
      </c>
      <c r="DI347" s="434"/>
      <c r="DJ347" s="421">
        <v>23</v>
      </c>
      <c r="DK347" s="421">
        <v>23</v>
      </c>
      <c r="DL347" s="421">
        <v>0</v>
      </c>
      <c r="DM347" s="421">
        <v>7</v>
      </c>
      <c r="DN347" s="421">
        <v>7</v>
      </c>
      <c r="DO347" s="421">
        <v>0</v>
      </c>
      <c r="DP347" s="421">
        <v>132</v>
      </c>
      <c r="DQ347" s="421">
        <v>132</v>
      </c>
      <c r="DS347" s="421">
        <v>545</v>
      </c>
      <c r="DT347" s="421">
        <v>125</v>
      </c>
      <c r="DU347" s="421">
        <v>66</v>
      </c>
      <c r="DV347" s="421">
        <v>63</v>
      </c>
      <c r="DW347" s="421">
        <v>24</v>
      </c>
      <c r="DX347" s="421">
        <v>32</v>
      </c>
      <c r="DY347" s="421">
        <v>1</v>
      </c>
      <c r="DZ347" s="421">
        <v>3</v>
      </c>
      <c r="EA347" s="421">
        <v>3</v>
      </c>
      <c r="EB347" s="421">
        <v>1</v>
      </c>
      <c r="EC347" s="421">
        <v>109</v>
      </c>
      <c r="ED347" s="425">
        <v>7.4318181818181799</v>
      </c>
      <c r="EE347" s="425">
        <v>2.1818181818181799</v>
      </c>
      <c r="EF347" s="425">
        <v>1.63636363636363</v>
      </c>
      <c r="EG347" s="425">
        <v>8.5227272727272698</v>
      </c>
      <c r="EH347" s="431">
        <v>1.1893939393939299</v>
      </c>
      <c r="EI347" s="425">
        <v>92.774673762846007</v>
      </c>
      <c r="EJ347" s="424">
        <v>0.24509803921568599</v>
      </c>
      <c r="EK347" s="424">
        <v>0.26790450928381898</v>
      </c>
      <c r="EL347" s="422">
        <v>0.41309823600000001</v>
      </c>
      <c r="EM347" s="422">
        <v>0.196473551</v>
      </c>
      <c r="EN347" s="422">
        <v>0.39042821100000002</v>
      </c>
      <c r="EO347" s="422">
        <v>0.12219451000000001</v>
      </c>
      <c r="EP347" s="422">
        <v>0.49127182000000003</v>
      </c>
      <c r="EQ347" s="422">
        <v>9.5399520000000002E-2</v>
      </c>
      <c r="ER347" s="425">
        <v>0.39370641466260298</v>
      </c>
      <c r="ES347" s="431">
        <v>4.2954545454545396</v>
      </c>
      <c r="ET347" s="431">
        <v>5.2314739838133297</v>
      </c>
      <c r="EU347" s="431">
        <v>4.6435479713208698</v>
      </c>
      <c r="EV347" s="431">
        <v>4.0903632927121496</v>
      </c>
      <c r="EW347" s="431">
        <v>4.1919256734618804</v>
      </c>
      <c r="EX347" s="426">
        <v>0.72281497716903598</v>
      </c>
    </row>
    <row r="348" spans="1:154" ht="13" customHeight="1">
      <c r="A348" s="413" t="s">
        <v>15</v>
      </c>
      <c r="B348" s="413">
        <v>10415</v>
      </c>
      <c r="C348" s="435">
        <v>664199</v>
      </c>
      <c r="D348" s="413">
        <v>17611</v>
      </c>
      <c r="E348" s="435" t="s">
        <v>2168</v>
      </c>
      <c r="F348" s="435" t="s">
        <v>2168</v>
      </c>
      <c r="G348" s="414"/>
      <c r="H348" s="415" t="s">
        <v>1082</v>
      </c>
      <c r="I348" s="416" t="s">
        <v>288</v>
      </c>
      <c r="J348" s="417">
        <v>32</v>
      </c>
      <c r="K348" s="418">
        <v>1</v>
      </c>
      <c r="M348" s="419" t="s">
        <v>837</v>
      </c>
      <c r="O348" s="418" t="s">
        <v>46</v>
      </c>
      <c r="P348" s="418" t="s">
        <v>2543</v>
      </c>
      <c r="S348" s="418" t="s">
        <v>4579</v>
      </c>
      <c r="Z348" s="421"/>
      <c r="BT348" s="427">
        <v>51</v>
      </c>
      <c r="BU348" s="421">
        <v>55.1</v>
      </c>
      <c r="BV348" s="428">
        <v>1</v>
      </c>
      <c r="BW348" s="427"/>
      <c r="BX348" s="427"/>
      <c r="BY348" s="427"/>
      <c r="BZ348" s="427"/>
      <c r="CA348" s="421"/>
      <c r="CB348" s="428"/>
      <c r="CC348" s="427"/>
      <c r="CD348" s="421"/>
      <c r="CE348" s="429"/>
      <c r="CF348" s="428"/>
      <c r="CG348" s="427"/>
      <c r="CH348" s="421"/>
      <c r="CI348" s="429"/>
      <c r="CJ348" s="428"/>
      <c r="CK348" s="427"/>
      <c r="CL348" s="421"/>
      <c r="CM348" s="429"/>
      <c r="CN348" s="428"/>
      <c r="CO348" s="427"/>
      <c r="CP348" s="421"/>
      <c r="CQ348" s="429"/>
      <c r="CR348" s="428"/>
      <c r="DH348" s="433">
        <v>1</v>
      </c>
      <c r="DI348" s="434"/>
      <c r="DJ348" s="421">
        <v>51</v>
      </c>
      <c r="DK348" s="421">
        <v>0</v>
      </c>
      <c r="DL348" s="421">
        <v>0</v>
      </c>
      <c r="DM348" s="421">
        <v>1</v>
      </c>
      <c r="DN348" s="421">
        <v>1</v>
      </c>
      <c r="DO348" s="421">
        <v>1</v>
      </c>
      <c r="DP348" s="421">
        <v>55.1</v>
      </c>
      <c r="DR348" s="421">
        <v>55.099998474121001</v>
      </c>
      <c r="DS348" s="421">
        <v>206</v>
      </c>
      <c r="DT348" s="421">
        <v>38</v>
      </c>
      <c r="DU348" s="421">
        <v>20</v>
      </c>
      <c r="DV348" s="421">
        <v>20</v>
      </c>
      <c r="DW348" s="421">
        <v>8</v>
      </c>
      <c r="DX348" s="421">
        <v>9</v>
      </c>
      <c r="DY348" s="421">
        <v>0</v>
      </c>
      <c r="DZ348" s="421">
        <v>1</v>
      </c>
      <c r="EA348" s="421">
        <v>5</v>
      </c>
      <c r="EB348" s="421">
        <v>0</v>
      </c>
      <c r="EC348" s="421">
        <v>44</v>
      </c>
      <c r="ED348" s="425">
        <v>7.1566271638642398</v>
      </c>
      <c r="EE348" s="425">
        <v>1.46385555624495</v>
      </c>
      <c r="EF348" s="425">
        <v>1.3012049388844</v>
      </c>
      <c r="EG348" s="425">
        <v>6.1807234597009302</v>
      </c>
      <c r="EH348" s="431">
        <v>0.84939766843843201</v>
      </c>
      <c r="EI348" s="425">
        <v>66.254408211001802</v>
      </c>
      <c r="EJ348" s="424">
        <v>0.19387755102040799</v>
      </c>
      <c r="EK348" s="424">
        <v>0.20833333333333301</v>
      </c>
      <c r="EL348" s="422">
        <v>0.44078947299999999</v>
      </c>
      <c r="EM348" s="422">
        <v>0.18421052600000001</v>
      </c>
      <c r="EN348" s="422">
        <v>0.375</v>
      </c>
      <c r="EO348" s="422">
        <v>7.8947370000000003E-2</v>
      </c>
      <c r="EP348" s="422">
        <v>0.40789473999999998</v>
      </c>
      <c r="EQ348" s="422">
        <v>0.10057803</v>
      </c>
      <c r="ER348" s="425">
        <v>-2.77350745512987E-2</v>
      </c>
      <c r="ES348" s="431">
        <v>3.2530123472110102</v>
      </c>
      <c r="ET348" s="431">
        <v>3.77060412695938</v>
      </c>
      <c r="EU348" s="431">
        <v>3.96729759136571</v>
      </c>
      <c r="EV348" s="431">
        <v>3.6760233879280002</v>
      </c>
      <c r="EW348" s="431">
        <v>3.4641152226761802</v>
      </c>
      <c r="EX348" s="426">
        <v>0.32960325479507402</v>
      </c>
    </row>
    <row r="349" spans="1:154" ht="13" customHeight="1">
      <c r="A349" s="413" t="s">
        <v>15</v>
      </c>
      <c r="B349" s="413">
        <v>12311</v>
      </c>
      <c r="C349" s="435">
        <v>676534</v>
      </c>
      <c r="D349" s="413">
        <v>20116</v>
      </c>
      <c r="E349" s="435" t="s">
        <v>686</v>
      </c>
      <c r="F349" s="435" t="s">
        <v>686</v>
      </c>
      <c r="G349" s="414"/>
      <c r="H349" s="411" t="s">
        <v>2921</v>
      </c>
      <c r="I349" s="411" t="s">
        <v>2922</v>
      </c>
      <c r="J349" s="413">
        <v>29</v>
      </c>
      <c r="K349" s="418">
        <v>1</v>
      </c>
      <c r="M349" s="419" t="s">
        <v>837</v>
      </c>
      <c r="O349" s="418" t="s">
        <v>838</v>
      </c>
      <c r="P349" s="418" t="s">
        <v>2543</v>
      </c>
      <c r="Q349" s="418" t="s">
        <v>4583</v>
      </c>
      <c r="R349" s="418" t="s">
        <v>4580</v>
      </c>
      <c r="Z349" s="421"/>
      <c r="AS349" s="422"/>
      <c r="AT349" s="422"/>
      <c r="AU349" s="422"/>
      <c r="AV349" s="422"/>
      <c r="AW349" s="422"/>
      <c r="AX349" s="422"/>
      <c r="AY349" s="423"/>
      <c r="AZ349" s="422"/>
      <c r="BA349" s="422"/>
      <c r="BB349" s="422"/>
      <c r="BC349" s="422"/>
      <c r="BT349" s="427">
        <v>65</v>
      </c>
      <c r="BU349" s="421">
        <v>60.1</v>
      </c>
      <c r="BV349" s="428">
        <v>4</v>
      </c>
      <c r="BW349" s="427"/>
      <c r="BX349" s="427"/>
      <c r="BY349" s="427"/>
      <c r="BZ349" s="427"/>
      <c r="CA349" s="421"/>
      <c r="CB349" s="428"/>
      <c r="CC349" s="427"/>
      <c r="CD349" s="421"/>
      <c r="CE349" s="429"/>
      <c r="CF349" s="428"/>
      <c r="CG349" s="427"/>
      <c r="CH349" s="421"/>
      <c r="CI349" s="429"/>
      <c r="CJ349" s="428"/>
      <c r="CK349" s="427"/>
      <c r="CL349" s="421"/>
      <c r="CM349" s="429"/>
      <c r="CN349" s="428"/>
      <c r="CO349" s="427"/>
      <c r="CP349" s="421"/>
      <c r="CQ349" s="429"/>
      <c r="CR349" s="428"/>
      <c r="DH349" s="433">
        <v>4</v>
      </c>
      <c r="DI349" s="434"/>
      <c r="DJ349" s="421">
        <v>65</v>
      </c>
      <c r="DK349" s="421">
        <v>0</v>
      </c>
      <c r="DL349" s="421">
        <v>0</v>
      </c>
      <c r="DM349" s="421">
        <v>4</v>
      </c>
      <c r="DN349" s="421">
        <v>4</v>
      </c>
      <c r="DO349" s="421">
        <v>15</v>
      </c>
      <c r="DP349" s="421">
        <v>60.1</v>
      </c>
      <c r="DR349" s="421">
        <v>60.099998474121001</v>
      </c>
      <c r="DS349" s="421">
        <v>255</v>
      </c>
      <c r="DT349" s="421">
        <v>53</v>
      </c>
      <c r="DU349" s="421">
        <v>27</v>
      </c>
      <c r="DV349" s="421">
        <v>22</v>
      </c>
      <c r="DW349" s="421">
        <v>8</v>
      </c>
      <c r="DX349" s="421">
        <v>24</v>
      </c>
      <c r="DY349" s="421">
        <v>0</v>
      </c>
      <c r="DZ349" s="421">
        <v>3</v>
      </c>
      <c r="EA349" s="421">
        <v>2</v>
      </c>
      <c r="EB349" s="421">
        <v>0</v>
      </c>
      <c r="EC349" s="421">
        <v>59</v>
      </c>
      <c r="ED349" s="425">
        <v>8.8011057143326799</v>
      </c>
      <c r="EE349" s="425">
        <v>3.5801107990505798</v>
      </c>
      <c r="EF349" s="425">
        <v>1.1933702663501899</v>
      </c>
      <c r="EG349" s="425">
        <v>7.9060780145700296</v>
      </c>
      <c r="EH349" s="431">
        <v>1.2762432015134</v>
      </c>
      <c r="EI349" s="425">
        <v>98.4925874155863</v>
      </c>
      <c r="EJ349" s="424">
        <v>0.232456140350877</v>
      </c>
      <c r="EK349" s="424">
        <v>0.27950310559006197</v>
      </c>
      <c r="EL349" s="422">
        <v>0.45833333300000001</v>
      </c>
      <c r="EM349" s="422">
        <v>0.21428571399999999</v>
      </c>
      <c r="EN349" s="422">
        <v>0.327380952</v>
      </c>
      <c r="EO349" s="422">
        <v>4.7337280000000002E-2</v>
      </c>
      <c r="EP349" s="422">
        <v>0.34319527</v>
      </c>
      <c r="EQ349" s="422">
        <v>8.625592E-2</v>
      </c>
      <c r="ER349" s="425">
        <v>4.6962909036787296E-3</v>
      </c>
      <c r="ES349" s="431">
        <v>3.2817682324630302</v>
      </c>
      <c r="ET349" s="431">
        <v>4.2965897645538602</v>
      </c>
      <c r="EU349" s="431">
        <v>4.2464695449320997</v>
      </c>
      <c r="EV349" s="431">
        <v>3.9282245599817101</v>
      </c>
      <c r="EW349" s="431">
        <v>3.787053898016</v>
      </c>
      <c r="EX349" s="426">
        <v>-1.6872134059667501E-2</v>
      </c>
    </row>
    <row r="350" spans="1:154" ht="13" customHeight="1">
      <c r="A350" s="413" t="s">
        <v>15</v>
      </c>
      <c r="B350" s="413">
        <v>13040</v>
      </c>
      <c r="C350" s="435">
        <v>701581</v>
      </c>
      <c r="D350" s="413">
        <v>30056</v>
      </c>
      <c r="E350" s="435" t="s">
        <v>567</v>
      </c>
      <c r="F350" s="435" t="s">
        <v>567</v>
      </c>
      <c r="G350" s="414"/>
      <c r="H350" s="411" t="s">
        <v>2881</v>
      </c>
      <c r="I350" s="411" t="s">
        <v>617</v>
      </c>
      <c r="J350" s="413">
        <v>25</v>
      </c>
      <c r="K350" s="418">
        <v>1</v>
      </c>
      <c r="M350" s="419" t="s">
        <v>837</v>
      </c>
      <c r="N350" s="420">
        <v>20</v>
      </c>
      <c r="O350" s="418" t="s">
        <v>46</v>
      </c>
      <c r="P350" s="418" t="s">
        <v>4581</v>
      </c>
      <c r="Z350" s="421"/>
      <c r="AS350" s="422"/>
      <c r="AT350" s="422"/>
      <c r="AU350" s="422"/>
      <c r="AV350" s="422"/>
      <c r="AW350" s="422"/>
      <c r="AX350" s="422"/>
      <c r="AY350" s="423"/>
      <c r="AZ350" s="422"/>
      <c r="BA350" s="422"/>
      <c r="BB350" s="422"/>
      <c r="BC350" s="422"/>
      <c r="BT350" s="427">
        <v>11</v>
      </c>
      <c r="BU350" s="421">
        <v>53.1</v>
      </c>
      <c r="BV350" s="428">
        <v>2</v>
      </c>
      <c r="BW350" s="427"/>
      <c r="BX350" s="427"/>
      <c r="BY350" s="427"/>
      <c r="BZ350" s="427"/>
      <c r="CA350" s="421"/>
      <c r="CB350" s="428"/>
      <c r="CC350" s="427"/>
      <c r="CD350" s="421"/>
      <c r="CE350" s="429"/>
      <c r="CF350" s="428"/>
      <c r="CG350" s="427"/>
      <c r="CH350" s="421"/>
      <c r="CI350" s="429"/>
      <c r="CJ350" s="428"/>
      <c r="CK350" s="427"/>
      <c r="CL350" s="421"/>
      <c r="CM350" s="429"/>
      <c r="CN350" s="428"/>
      <c r="CO350" s="427"/>
      <c r="CP350" s="421"/>
      <c r="CQ350" s="429"/>
      <c r="CR350" s="428"/>
      <c r="DH350" s="433">
        <v>2</v>
      </c>
      <c r="DI350" s="434"/>
      <c r="DJ350" s="421">
        <v>11</v>
      </c>
      <c r="DK350" s="421">
        <v>10</v>
      </c>
      <c r="DL350" s="421">
        <v>0</v>
      </c>
      <c r="DM350" s="421">
        <v>3</v>
      </c>
      <c r="DN350" s="421">
        <v>4</v>
      </c>
      <c r="DO350" s="421">
        <v>0</v>
      </c>
      <c r="DP350" s="421">
        <v>53.1</v>
      </c>
      <c r="DQ350" s="421">
        <v>48.200000762939403</v>
      </c>
      <c r="DR350" s="421">
        <v>4.1999998092651296</v>
      </c>
      <c r="DS350" s="421">
        <v>229</v>
      </c>
      <c r="DT350" s="421">
        <v>49</v>
      </c>
      <c r="DU350" s="421">
        <v>35</v>
      </c>
      <c r="DV350" s="421">
        <v>32</v>
      </c>
      <c r="DW350" s="421">
        <v>10</v>
      </c>
      <c r="DX350" s="421">
        <v>19</v>
      </c>
      <c r="DY350" s="421">
        <v>0</v>
      </c>
      <c r="DZ350" s="421">
        <v>4</v>
      </c>
      <c r="EA350" s="421">
        <v>1</v>
      </c>
      <c r="EB350" s="421">
        <v>0</v>
      </c>
      <c r="EC350" s="421">
        <v>53</v>
      </c>
      <c r="ED350" s="425">
        <v>8.9437505330890694</v>
      </c>
      <c r="EE350" s="425">
        <v>3.2062501911073999</v>
      </c>
      <c r="EF350" s="425">
        <v>1.6875001005828401</v>
      </c>
      <c r="EG350" s="425">
        <v>8.2687504928559292</v>
      </c>
      <c r="EH350" s="431">
        <v>1.2750000759959199</v>
      </c>
      <c r="EI350" s="425">
        <v>99.4520925156218</v>
      </c>
      <c r="EJ350" s="424">
        <v>0.237864077669902</v>
      </c>
      <c r="EK350" s="424">
        <v>0.27272727272727199</v>
      </c>
      <c r="EL350" s="422">
        <v>0.350993377</v>
      </c>
      <c r="EM350" s="422">
        <v>0.17880794699999999</v>
      </c>
      <c r="EN350" s="422">
        <v>0.47019867500000001</v>
      </c>
      <c r="EO350" s="422">
        <v>0.11764706</v>
      </c>
      <c r="EP350" s="422">
        <v>0.40522876000000002</v>
      </c>
      <c r="EQ350" s="422">
        <v>0.13038548999999999</v>
      </c>
      <c r="ER350" s="425">
        <v>-0.85036123351633297</v>
      </c>
      <c r="ES350" s="431">
        <v>5.4000003218651003</v>
      </c>
      <c r="ET350" s="431">
        <v>4.9969014318424101</v>
      </c>
      <c r="EU350" s="431">
        <v>4.8797223176807201</v>
      </c>
      <c r="EV350" s="431">
        <v>4.4947488905505297</v>
      </c>
      <c r="EW350" s="431">
        <v>4.1647075133329201</v>
      </c>
      <c r="EX350" s="426">
        <v>0.33053015172481498</v>
      </c>
    </row>
    <row r="351" spans="1:154" ht="13" customHeight="1">
      <c r="A351" s="413" t="s">
        <v>15</v>
      </c>
      <c r="B351" s="413">
        <v>10592</v>
      </c>
      <c r="C351" s="413">
        <v>656427</v>
      </c>
      <c r="D351" s="413">
        <v>17479</v>
      </c>
      <c r="E351" s="413" t="s">
        <v>239</v>
      </c>
      <c r="F351" s="413" t="s">
        <v>239</v>
      </c>
      <c r="G351" s="414"/>
      <c r="H351" s="415" t="s">
        <v>691</v>
      </c>
      <c r="I351" s="416" t="s">
        <v>124</v>
      </c>
      <c r="J351" s="417">
        <v>29</v>
      </c>
      <c r="K351" s="418">
        <v>1</v>
      </c>
      <c r="M351" s="419" t="s">
        <v>837</v>
      </c>
      <c r="N351" s="420">
        <v>25</v>
      </c>
      <c r="P351" s="418" t="s">
        <v>2543</v>
      </c>
      <c r="Z351" s="421"/>
      <c r="AS351" s="422"/>
      <c r="AT351" s="422"/>
      <c r="AU351" s="422"/>
      <c r="AV351" s="422"/>
      <c r="AW351" s="422"/>
      <c r="AX351" s="422"/>
      <c r="AY351" s="423"/>
      <c r="AZ351" s="422"/>
      <c r="BA351" s="422"/>
      <c r="BB351" s="422"/>
      <c r="BC351" s="422"/>
      <c r="BT351" s="427">
        <v>31</v>
      </c>
      <c r="BU351" s="421">
        <v>161</v>
      </c>
      <c r="BV351" s="428">
        <v>1</v>
      </c>
      <c r="BW351" s="427"/>
      <c r="BX351" s="427"/>
      <c r="BY351" s="427"/>
      <c r="BZ351" s="427"/>
      <c r="CA351" s="421"/>
      <c r="CB351" s="428"/>
      <c r="CC351" s="427"/>
      <c r="CD351" s="421"/>
      <c r="CE351" s="429"/>
      <c r="CF351" s="428"/>
      <c r="CG351" s="427"/>
      <c r="CH351" s="421"/>
      <c r="CI351" s="429"/>
      <c r="CJ351" s="428"/>
      <c r="CK351" s="427"/>
      <c r="CL351" s="421"/>
      <c r="CM351" s="429"/>
      <c r="CN351" s="428"/>
      <c r="CO351" s="427"/>
      <c r="CP351" s="421"/>
      <c r="CQ351" s="429"/>
      <c r="CR351" s="428"/>
      <c r="DH351" s="433">
        <v>1</v>
      </c>
      <c r="DI351" s="434"/>
      <c r="DJ351" s="421">
        <v>31</v>
      </c>
      <c r="DK351" s="421">
        <v>31</v>
      </c>
      <c r="DL351" s="421">
        <v>0</v>
      </c>
      <c r="DM351" s="421">
        <v>8</v>
      </c>
      <c r="DN351" s="421">
        <v>15</v>
      </c>
      <c r="DO351" s="421">
        <v>0</v>
      </c>
      <c r="DP351" s="421">
        <v>161</v>
      </c>
      <c r="DQ351" s="421">
        <v>161</v>
      </c>
      <c r="DS351" s="421">
        <v>681</v>
      </c>
      <c r="DT351" s="421">
        <v>147</v>
      </c>
      <c r="DU351" s="421">
        <v>85</v>
      </c>
      <c r="DV351" s="421">
        <v>83</v>
      </c>
      <c r="DW351" s="421">
        <v>23</v>
      </c>
      <c r="DX351" s="421">
        <v>59</v>
      </c>
      <c r="DY351" s="421">
        <v>1</v>
      </c>
      <c r="DZ351" s="421">
        <v>5</v>
      </c>
      <c r="EA351" s="421">
        <v>4</v>
      </c>
      <c r="EB351" s="421">
        <v>0</v>
      </c>
      <c r="EC351" s="421">
        <v>188</v>
      </c>
      <c r="ED351" s="425">
        <v>10.509316770186301</v>
      </c>
      <c r="EE351" s="425">
        <v>3.2981366459627299</v>
      </c>
      <c r="EF351" s="425">
        <v>1.28571428571428</v>
      </c>
      <c r="EG351" s="425">
        <v>8.2173913043478208</v>
      </c>
      <c r="EH351" s="431">
        <v>1.2795031055900601</v>
      </c>
      <c r="EI351" s="425">
        <v>99.803336193350006</v>
      </c>
      <c r="EJ351" s="424">
        <v>0.23824959481361399</v>
      </c>
      <c r="EK351" s="424">
        <v>0.30541871921182201</v>
      </c>
      <c r="EL351" s="422">
        <v>0.36705882299999998</v>
      </c>
      <c r="EM351" s="422">
        <v>0.21647058799999999</v>
      </c>
      <c r="EN351" s="422">
        <v>0.41647058799999997</v>
      </c>
      <c r="EO351" s="422">
        <v>0.10256410000000001</v>
      </c>
      <c r="EP351" s="422">
        <v>0.43822844</v>
      </c>
      <c r="EQ351" s="422">
        <v>0.1133875</v>
      </c>
      <c r="ER351" s="425">
        <v>-1.04872379588836</v>
      </c>
      <c r="ES351" s="431">
        <v>4.6397515527950297</v>
      </c>
      <c r="ET351" s="431">
        <v>4.0326610926606197</v>
      </c>
      <c r="EU351" s="431">
        <v>3.85025792803083</v>
      </c>
      <c r="EV351" s="431">
        <v>3.6881418458423201</v>
      </c>
      <c r="EW351" s="431">
        <v>3.6750134468497002</v>
      </c>
      <c r="EX351" s="426">
        <v>2.5423502922058101</v>
      </c>
    </row>
    <row r="352" spans="1:154" ht="13" customHeight="1">
      <c r="A352" s="413" t="s">
        <v>15</v>
      </c>
      <c r="B352" s="413">
        <v>9902</v>
      </c>
      <c r="C352" s="413">
        <v>628452</v>
      </c>
      <c r="D352" s="413">
        <v>17130</v>
      </c>
      <c r="E352" s="413" t="s">
        <v>555</v>
      </c>
      <c r="F352" s="413" t="s">
        <v>555</v>
      </c>
      <c r="G352" s="414"/>
      <c r="H352" s="415" t="s">
        <v>76</v>
      </c>
      <c r="I352" s="416" t="s">
        <v>855</v>
      </c>
      <c r="J352" s="417">
        <v>35</v>
      </c>
      <c r="K352" s="418">
        <v>1</v>
      </c>
      <c r="M352" s="419" t="s">
        <v>837</v>
      </c>
      <c r="O352" s="418" t="s">
        <v>838</v>
      </c>
      <c r="P352" s="418" t="s">
        <v>2543</v>
      </c>
      <c r="S352" s="418" t="s">
        <v>4579</v>
      </c>
      <c r="Z352" s="421"/>
      <c r="AS352" s="422"/>
      <c r="AT352" s="422"/>
      <c r="AU352" s="422"/>
      <c r="AV352" s="422"/>
      <c r="AW352" s="422"/>
      <c r="AX352" s="422"/>
      <c r="AY352" s="423"/>
      <c r="AZ352" s="422"/>
      <c r="BA352" s="422"/>
      <c r="BB352" s="422"/>
      <c r="BC352" s="422"/>
      <c r="BT352" s="427">
        <v>70</v>
      </c>
      <c r="BU352" s="421">
        <v>67.099999999999994</v>
      </c>
      <c r="BV352" s="428">
        <v>1</v>
      </c>
      <c r="BW352" s="427"/>
      <c r="BX352" s="427"/>
      <c r="BY352" s="427"/>
      <c r="BZ352" s="427"/>
      <c r="CA352" s="421"/>
      <c r="CB352" s="428"/>
      <c r="CC352" s="427"/>
      <c r="CD352" s="421"/>
      <c r="CE352" s="429"/>
      <c r="CF352" s="428"/>
      <c r="CG352" s="427"/>
      <c r="CH352" s="421"/>
      <c r="CI352" s="429"/>
      <c r="CJ352" s="428"/>
      <c r="CK352" s="427"/>
      <c r="CL352" s="421"/>
      <c r="CM352" s="429"/>
      <c r="CN352" s="428"/>
      <c r="CO352" s="427"/>
      <c r="CP352" s="421"/>
      <c r="CQ352" s="429"/>
      <c r="CR352" s="428"/>
      <c r="DH352" s="433">
        <v>1</v>
      </c>
      <c r="DI352" s="434"/>
      <c r="DJ352" s="421">
        <v>70</v>
      </c>
      <c r="DK352" s="421">
        <v>0</v>
      </c>
      <c r="DL352" s="421">
        <v>0</v>
      </c>
      <c r="DM352" s="421">
        <v>4</v>
      </c>
      <c r="DN352" s="421">
        <v>6</v>
      </c>
      <c r="DO352" s="421">
        <v>29</v>
      </c>
      <c r="DP352" s="421">
        <v>67.099999999999994</v>
      </c>
      <c r="DR352" s="421">
        <v>67.099998474121094</v>
      </c>
      <c r="DS352" s="421">
        <v>266</v>
      </c>
      <c r="DT352" s="421">
        <v>51</v>
      </c>
      <c r="DU352" s="421">
        <v>25</v>
      </c>
      <c r="DV352" s="421">
        <v>24</v>
      </c>
      <c r="DW352" s="421">
        <v>8</v>
      </c>
      <c r="DX352" s="421">
        <v>16</v>
      </c>
      <c r="DY352" s="421">
        <v>2</v>
      </c>
      <c r="DZ352" s="421">
        <v>2</v>
      </c>
      <c r="EA352" s="421">
        <v>0</v>
      </c>
      <c r="EB352" s="421">
        <v>0</v>
      </c>
      <c r="EC352" s="421">
        <v>73</v>
      </c>
      <c r="ED352" s="425">
        <v>9.7574264796361998</v>
      </c>
      <c r="EE352" s="425">
        <v>2.1386140229339601</v>
      </c>
      <c r="EF352" s="425">
        <v>1.06930701146698</v>
      </c>
      <c r="EG352" s="425">
        <v>6.8168321981020004</v>
      </c>
      <c r="EH352" s="431">
        <v>0.99504958011510702</v>
      </c>
      <c r="EI352" s="425">
        <v>76.791796137376295</v>
      </c>
      <c r="EJ352" s="424">
        <v>0.20564516129032201</v>
      </c>
      <c r="EK352" s="424">
        <v>0.25748502994011901</v>
      </c>
      <c r="EL352" s="422">
        <v>0.304597701</v>
      </c>
      <c r="EM352" s="422">
        <v>0.18965517200000001</v>
      </c>
      <c r="EN352" s="422">
        <v>0.50574712600000005</v>
      </c>
      <c r="EO352" s="422">
        <v>8.5714289999999999E-2</v>
      </c>
      <c r="EP352" s="422">
        <v>0.34857143000000002</v>
      </c>
      <c r="EQ352" s="422">
        <v>0.14699793</v>
      </c>
      <c r="ER352" s="425">
        <v>-0.76765208199141699</v>
      </c>
      <c r="ES352" s="431">
        <v>3.2079210344009401</v>
      </c>
      <c r="ET352" s="431">
        <v>3.1663908479351499</v>
      </c>
      <c r="EU352" s="431">
        <v>3.3141900489896101</v>
      </c>
      <c r="EV352" s="431">
        <v>3.7846666198159702</v>
      </c>
      <c r="EW352" s="431">
        <v>3.1735869068449798</v>
      </c>
      <c r="EX352" s="426">
        <v>0.99846369028091397</v>
      </c>
    </row>
    <row r="353" spans="1:269" ht="13" customHeight="1">
      <c r="A353" s="413" t="s">
        <v>15</v>
      </c>
      <c r="B353" s="413">
        <v>11560</v>
      </c>
      <c r="C353" s="413">
        <v>663623</v>
      </c>
      <c r="D353" s="413">
        <v>21504</v>
      </c>
      <c r="E353" s="413" t="s">
        <v>2169</v>
      </c>
      <c r="F353" s="413" t="s">
        <v>2169</v>
      </c>
      <c r="G353" s="414"/>
      <c r="H353" s="411" t="s">
        <v>1256</v>
      </c>
      <c r="I353" s="411" t="s">
        <v>247</v>
      </c>
      <c r="J353" s="413">
        <v>28</v>
      </c>
      <c r="K353" s="418">
        <v>1</v>
      </c>
      <c r="M353" s="419" t="s">
        <v>837</v>
      </c>
      <c r="N353" s="420">
        <v>30</v>
      </c>
      <c r="P353" s="418" t="s">
        <v>2543</v>
      </c>
      <c r="Z353" s="421"/>
      <c r="AS353" s="422"/>
      <c r="AT353" s="422"/>
      <c r="AU353" s="422"/>
      <c r="AV353" s="422"/>
      <c r="AW353" s="422"/>
      <c r="AX353" s="422"/>
      <c r="AY353" s="423"/>
      <c r="AZ353" s="422"/>
      <c r="BA353" s="422"/>
      <c r="BB353" s="422"/>
      <c r="BC353" s="422"/>
      <c r="BT353" s="427">
        <v>33</v>
      </c>
      <c r="BU353" s="421">
        <v>180</v>
      </c>
      <c r="BV353" s="428">
        <v>1</v>
      </c>
      <c r="BW353" s="427"/>
      <c r="BX353" s="427"/>
      <c r="BY353" s="427"/>
      <c r="BZ353" s="427"/>
      <c r="CA353" s="421"/>
      <c r="CB353" s="428"/>
      <c r="CC353" s="427"/>
      <c r="CD353" s="421"/>
      <c r="CE353" s="429"/>
      <c r="CF353" s="428"/>
      <c r="CG353" s="427"/>
      <c r="CH353" s="421"/>
      <c r="CI353" s="429"/>
      <c r="CJ353" s="428"/>
      <c r="CK353" s="427"/>
      <c r="CL353" s="421"/>
      <c r="CM353" s="429"/>
      <c r="CN353" s="428"/>
      <c r="CO353" s="427"/>
      <c r="CP353" s="421"/>
      <c r="CQ353" s="429"/>
      <c r="CR353" s="428"/>
      <c r="DH353" s="433">
        <v>1</v>
      </c>
      <c r="DI353" s="434"/>
      <c r="DJ353" s="421">
        <v>33</v>
      </c>
      <c r="DK353" s="421">
        <v>33</v>
      </c>
      <c r="DL353" s="421">
        <v>0</v>
      </c>
      <c r="DM353" s="421">
        <v>9</v>
      </c>
      <c r="DN353" s="421">
        <v>13</v>
      </c>
      <c r="DO353" s="421">
        <v>0</v>
      </c>
      <c r="DP353" s="421">
        <v>180</v>
      </c>
      <c r="DQ353" s="421">
        <v>180</v>
      </c>
      <c r="DS353" s="421">
        <v>787</v>
      </c>
      <c r="DT353" s="421">
        <v>195</v>
      </c>
      <c r="DU353" s="421">
        <v>120</v>
      </c>
      <c r="DV353" s="421">
        <v>114</v>
      </c>
      <c r="DW353" s="421">
        <v>38</v>
      </c>
      <c r="DX353" s="421">
        <v>62</v>
      </c>
      <c r="DY353" s="421">
        <v>0</v>
      </c>
      <c r="DZ353" s="421">
        <v>6</v>
      </c>
      <c r="EA353" s="421">
        <v>3</v>
      </c>
      <c r="EB353" s="421">
        <v>1</v>
      </c>
      <c r="EC353" s="421">
        <v>124</v>
      </c>
      <c r="ED353" s="425">
        <v>6.2</v>
      </c>
      <c r="EE353" s="425">
        <v>3.1</v>
      </c>
      <c r="EF353" s="425">
        <v>1.9</v>
      </c>
      <c r="EG353" s="425">
        <v>9.75</v>
      </c>
      <c r="EH353" s="431">
        <v>1.42777777777777</v>
      </c>
      <c r="EI353" s="425">
        <v>110.187092413931</v>
      </c>
      <c r="EJ353" s="424">
        <v>0.27121001390820498</v>
      </c>
      <c r="EK353" s="424">
        <v>0.281867145421903</v>
      </c>
      <c r="EL353" s="422">
        <v>0.42808798599999998</v>
      </c>
      <c r="EM353" s="422">
        <v>0.19120135299999999</v>
      </c>
      <c r="EN353" s="422">
        <v>0.38071065900000001</v>
      </c>
      <c r="EO353" s="422">
        <v>0.11932773000000001</v>
      </c>
      <c r="EP353" s="422">
        <v>0.47058823999999999</v>
      </c>
      <c r="EQ353" s="422">
        <v>7.6688160000000005E-2</v>
      </c>
      <c r="ER353" s="425">
        <v>-0.77554601784319599</v>
      </c>
      <c r="ES353" s="431">
        <v>5.7</v>
      </c>
      <c r="ET353" s="431">
        <v>5.7101845614372699</v>
      </c>
      <c r="EU353" s="431">
        <v>5.6359722137451103</v>
      </c>
      <c r="EV353" s="431">
        <v>4.81878278884622</v>
      </c>
      <c r="EW353" s="431">
        <v>4.9237621853920199</v>
      </c>
      <c r="EX353" s="426">
        <v>-0.38994568586349398</v>
      </c>
    </row>
    <row r="354" spans="1:269" ht="13" customHeight="1">
      <c r="A354" s="413" t="s">
        <v>15</v>
      </c>
      <c r="B354" s="471">
        <v>12874</v>
      </c>
      <c r="C354" s="471">
        <v>689147</v>
      </c>
      <c r="D354" s="471">
        <v>31776</v>
      </c>
      <c r="E354" s="471" t="s">
        <v>13</v>
      </c>
      <c r="F354" s="413" t="s">
        <v>13</v>
      </c>
      <c r="G354" s="414"/>
      <c r="H354" s="411" t="s">
        <v>3655</v>
      </c>
      <c r="I354" s="411" t="s">
        <v>3656</v>
      </c>
      <c r="J354" s="413">
        <v>24</v>
      </c>
      <c r="K354" s="418">
        <v>1</v>
      </c>
      <c r="M354" s="419" t="s">
        <v>837</v>
      </c>
      <c r="O354" s="418" t="s">
        <v>838</v>
      </c>
      <c r="P354" s="418" t="s">
        <v>2543</v>
      </c>
      <c r="Z354" s="421"/>
      <c r="AS354" s="422"/>
      <c r="AT354" s="422"/>
      <c r="AU354" s="422"/>
      <c r="AV354" s="422"/>
      <c r="AW354" s="422"/>
      <c r="AX354" s="422"/>
      <c r="AY354" s="423"/>
      <c r="AZ354" s="422"/>
      <c r="BA354" s="422"/>
      <c r="BB354" s="422"/>
      <c r="BC354" s="422"/>
      <c r="BT354" s="427">
        <v>69</v>
      </c>
      <c r="BU354" s="421">
        <v>60</v>
      </c>
      <c r="BV354" s="428">
        <v>2</v>
      </c>
      <c r="BW354" s="427"/>
      <c r="BX354" s="427"/>
      <c r="BY354" s="427"/>
      <c r="BZ354" s="427"/>
      <c r="CA354" s="421"/>
      <c r="CB354" s="428"/>
      <c r="CC354" s="427"/>
      <c r="CD354" s="421"/>
      <c r="CE354" s="429"/>
      <c r="CF354" s="428"/>
      <c r="CG354" s="427"/>
      <c r="CH354" s="421"/>
      <c r="CI354" s="429"/>
      <c r="CJ354" s="428"/>
      <c r="CK354" s="427"/>
      <c r="CL354" s="421"/>
      <c r="CM354" s="429"/>
      <c r="CN354" s="428"/>
      <c r="CO354" s="427"/>
      <c r="CP354" s="421"/>
      <c r="CQ354" s="429"/>
      <c r="CR354" s="428"/>
      <c r="DH354" s="433">
        <v>2</v>
      </c>
      <c r="DI354" s="434"/>
      <c r="DJ354" s="421">
        <v>69</v>
      </c>
      <c r="DK354" s="421">
        <v>0</v>
      </c>
      <c r="DL354" s="421">
        <v>0</v>
      </c>
      <c r="DM354" s="421">
        <v>8</v>
      </c>
      <c r="DN354" s="421">
        <v>4</v>
      </c>
      <c r="DO354" s="421">
        <v>4</v>
      </c>
      <c r="DP354" s="421">
        <v>60</v>
      </c>
      <c r="DR354" s="421">
        <v>60</v>
      </c>
      <c r="DS354" s="421">
        <v>266</v>
      </c>
      <c r="DT354" s="421">
        <v>55</v>
      </c>
      <c r="DU354" s="421">
        <v>28</v>
      </c>
      <c r="DV354" s="421">
        <v>22</v>
      </c>
      <c r="DW354" s="421">
        <v>6</v>
      </c>
      <c r="DX354" s="421">
        <v>27</v>
      </c>
      <c r="DY354" s="421">
        <v>3</v>
      </c>
      <c r="DZ354" s="421">
        <v>4</v>
      </c>
      <c r="EA354" s="421">
        <v>5</v>
      </c>
      <c r="EB354" s="421">
        <v>0</v>
      </c>
      <c r="EC354" s="421">
        <v>65</v>
      </c>
      <c r="ED354" s="425">
        <v>9.7500012397767595</v>
      </c>
      <c r="EE354" s="425">
        <v>4.0500005149841902</v>
      </c>
      <c r="EF354" s="425">
        <v>0.90000011444093198</v>
      </c>
      <c r="EG354" s="425">
        <v>8.2500010490418791</v>
      </c>
      <c r="EH354" s="431">
        <v>1.3666668404473401</v>
      </c>
      <c r="EI354" s="425">
        <v>105.470926772517</v>
      </c>
      <c r="EJ354" s="424">
        <v>0.23404255319148901</v>
      </c>
      <c r="EK354" s="424">
        <v>0.29878048780487798</v>
      </c>
      <c r="EL354" s="422">
        <v>0.42011834300000001</v>
      </c>
      <c r="EM354" s="422">
        <v>0.19526627199999999</v>
      </c>
      <c r="EN354" s="422">
        <v>0.384615384</v>
      </c>
      <c r="EO354" s="422">
        <v>6.4705879999999993E-2</v>
      </c>
      <c r="EP354" s="422">
        <v>0.33529411999999997</v>
      </c>
      <c r="EQ354" s="422">
        <v>9.7856479999999996E-2</v>
      </c>
      <c r="ER354" s="425">
        <v>-0.21355680796968399</v>
      </c>
      <c r="ES354" s="431">
        <v>3.3000004196167501</v>
      </c>
      <c r="ET354" s="431">
        <v>3.5901211757879299</v>
      </c>
      <c r="EU354" s="431">
        <v>3.8193056339687801</v>
      </c>
      <c r="EV354" s="431">
        <v>4.1895933646594496</v>
      </c>
      <c r="EW354" s="431">
        <v>3.8097346742151998</v>
      </c>
      <c r="EX354" s="426">
        <v>0.70745712518692005</v>
      </c>
    </row>
    <row r="355" spans="1:269" ht="13" customHeight="1">
      <c r="A355" s="413" t="s">
        <v>15</v>
      </c>
      <c r="B355" s="413">
        <v>11428</v>
      </c>
      <c r="C355" s="413">
        <v>665152</v>
      </c>
      <c r="D355" s="413">
        <v>19350</v>
      </c>
      <c r="E355" s="413" t="s">
        <v>17</v>
      </c>
      <c r="F355" s="413" t="s">
        <v>17</v>
      </c>
      <c r="G355" s="414"/>
      <c r="H355" s="411" t="s">
        <v>1771</v>
      </c>
      <c r="I355" s="411" t="s">
        <v>394</v>
      </c>
      <c r="J355" s="418">
        <v>29</v>
      </c>
      <c r="K355" s="418">
        <v>1</v>
      </c>
      <c r="M355" s="419" t="s">
        <v>837</v>
      </c>
      <c r="N355" s="420">
        <v>25</v>
      </c>
      <c r="O355" s="418" t="s">
        <v>46</v>
      </c>
      <c r="P355" s="418" t="s">
        <v>2543</v>
      </c>
      <c r="Z355" s="421"/>
      <c r="AS355" s="422"/>
      <c r="AT355" s="422"/>
      <c r="AU355" s="422"/>
      <c r="AV355" s="422"/>
      <c r="AW355" s="422"/>
      <c r="AX355" s="422"/>
      <c r="AY355" s="423"/>
      <c r="AZ355" s="422"/>
      <c r="BA355" s="422"/>
      <c r="BB355" s="422"/>
      <c r="BC355" s="422"/>
      <c r="BT355" s="427">
        <v>31</v>
      </c>
      <c r="BU355" s="421">
        <v>171.2</v>
      </c>
      <c r="BV355" s="428">
        <v>3</v>
      </c>
      <c r="BW355" s="427"/>
      <c r="BX355" s="427"/>
      <c r="BY355" s="427"/>
      <c r="BZ355" s="427"/>
      <c r="CA355" s="421"/>
      <c r="CB355" s="428"/>
      <c r="CC355" s="427"/>
      <c r="CD355" s="421"/>
      <c r="CE355" s="429"/>
      <c r="CF355" s="428"/>
      <c r="CG355" s="427"/>
      <c r="CH355" s="421"/>
      <c r="CI355" s="429"/>
      <c r="CJ355" s="428"/>
      <c r="CK355" s="427"/>
      <c r="CL355" s="421"/>
      <c r="CM355" s="429"/>
      <c r="CN355" s="428"/>
      <c r="CO355" s="427"/>
      <c r="CP355" s="421"/>
      <c r="CQ355" s="429"/>
      <c r="CR355" s="428"/>
      <c r="DH355" s="433">
        <v>3</v>
      </c>
      <c r="DI355" s="434"/>
      <c r="DJ355" s="421">
        <v>31</v>
      </c>
      <c r="DK355" s="421">
        <v>29</v>
      </c>
      <c r="DL355" s="421">
        <v>0</v>
      </c>
      <c r="DM355" s="421">
        <v>11</v>
      </c>
      <c r="DN355" s="421">
        <v>10</v>
      </c>
      <c r="DO355" s="421">
        <v>0</v>
      </c>
      <c r="DP355" s="421">
        <v>171.2</v>
      </c>
      <c r="DQ355" s="421">
        <v>163.100006103515</v>
      </c>
      <c r="DR355" s="421">
        <v>8.1000003814697195</v>
      </c>
      <c r="DS355" s="421">
        <v>708</v>
      </c>
      <c r="DT355" s="421">
        <v>163</v>
      </c>
      <c r="DU355" s="421">
        <v>83</v>
      </c>
      <c r="DV355" s="421">
        <v>80</v>
      </c>
      <c r="DW355" s="421">
        <v>22</v>
      </c>
      <c r="DX355" s="421">
        <v>45</v>
      </c>
      <c r="DY355" s="421">
        <v>0</v>
      </c>
      <c r="DZ355" s="421">
        <v>2</v>
      </c>
      <c r="EA355" s="421">
        <v>9</v>
      </c>
      <c r="EB355" s="421">
        <v>1</v>
      </c>
      <c r="EC355" s="421">
        <v>142</v>
      </c>
      <c r="ED355" s="425">
        <v>7.4446604285364701</v>
      </c>
      <c r="EE355" s="425">
        <v>2.3592233752404299</v>
      </c>
      <c r="EF355" s="425">
        <v>1.1533980945619799</v>
      </c>
      <c r="EG355" s="425">
        <v>8.5456313369820105</v>
      </c>
      <c r="EH355" s="431">
        <v>1.2116505235802699</v>
      </c>
      <c r="EI355" s="425">
        <v>94.510723753158203</v>
      </c>
      <c r="EJ355" s="424">
        <v>0.24659606656580901</v>
      </c>
      <c r="EK355" s="424">
        <v>0.28370221327967798</v>
      </c>
      <c r="EL355" s="422">
        <v>0.39922480599999999</v>
      </c>
      <c r="EM355" s="422">
        <v>0.18217054199999999</v>
      </c>
      <c r="EN355" s="422">
        <v>0.41860465099999999</v>
      </c>
      <c r="EO355" s="422">
        <v>8.4778419999999993E-2</v>
      </c>
      <c r="EP355" s="422">
        <v>0.35067437000000001</v>
      </c>
      <c r="EQ355" s="422">
        <v>0.10449927000000001</v>
      </c>
      <c r="ER355" s="425">
        <v>-0.34992563431044199</v>
      </c>
      <c r="ES355" s="431">
        <v>4.1941748893163204</v>
      </c>
      <c r="ET355" s="431">
        <v>3.8789379724597999</v>
      </c>
      <c r="EU355" s="431">
        <v>3.9689819487065501</v>
      </c>
      <c r="EV355" s="431">
        <v>4.2429411847725103</v>
      </c>
      <c r="EW355" s="431">
        <v>4.2523269748155998</v>
      </c>
      <c r="EX355" s="426">
        <v>2.5739263407886002</v>
      </c>
    </row>
    <row r="356" spans="1:269" ht="13" customHeight="1">
      <c r="A356" s="413" t="s">
        <v>15</v>
      </c>
      <c r="B356" s="413">
        <v>13068</v>
      </c>
      <c r="C356" s="413">
        <v>805673</v>
      </c>
      <c r="D356" s="413">
        <v>31827</v>
      </c>
      <c r="E356" s="413" t="s">
        <v>567</v>
      </c>
      <c r="F356" s="413" t="s">
        <v>567</v>
      </c>
      <c r="G356" s="414"/>
      <c r="H356" s="411" t="s">
        <v>4148</v>
      </c>
      <c r="I356" s="411" t="s">
        <v>4147</v>
      </c>
      <c r="J356" s="413">
        <v>25</v>
      </c>
      <c r="K356" s="418">
        <v>1</v>
      </c>
      <c r="M356" s="419" t="s">
        <v>837</v>
      </c>
      <c r="N356" s="420">
        <v>20</v>
      </c>
      <c r="P356" s="418" t="s">
        <v>4577</v>
      </c>
      <c r="Z356" s="421"/>
      <c r="AS356" s="422"/>
      <c r="AT356" s="422"/>
      <c r="AU356" s="422"/>
      <c r="AV356" s="422"/>
      <c r="AW356" s="422"/>
      <c r="AX356" s="422"/>
      <c r="AY356" s="423"/>
      <c r="AZ356" s="422"/>
      <c r="BA356" s="422"/>
      <c r="BB356" s="422"/>
      <c r="BC356" s="422"/>
      <c r="BT356" s="427">
        <v>16</v>
      </c>
      <c r="BU356" s="421">
        <v>79.099999999999994</v>
      </c>
      <c r="BV356" s="428">
        <v>3</v>
      </c>
      <c r="BW356" s="427"/>
      <c r="BX356" s="427"/>
      <c r="BY356" s="427"/>
      <c r="BZ356" s="427"/>
      <c r="CA356" s="421"/>
      <c r="CB356" s="428"/>
      <c r="CC356" s="427"/>
      <c r="CD356" s="421"/>
      <c r="CE356" s="429"/>
      <c r="CF356" s="428"/>
      <c r="CG356" s="427"/>
      <c r="CH356" s="421"/>
      <c r="CI356" s="429"/>
      <c r="CJ356" s="428"/>
      <c r="CK356" s="427"/>
      <c r="CL356" s="421"/>
      <c r="CM356" s="429"/>
      <c r="CN356" s="428"/>
      <c r="CO356" s="427"/>
      <c r="CP356" s="421"/>
      <c r="CQ356" s="429"/>
      <c r="CR356" s="428"/>
      <c r="DH356" s="433">
        <v>3</v>
      </c>
      <c r="DI356" s="434"/>
      <c r="DJ356" s="421">
        <v>16</v>
      </c>
      <c r="DK356" s="421">
        <v>16</v>
      </c>
      <c r="DL356" s="421">
        <v>0</v>
      </c>
      <c r="DM356" s="421">
        <v>5</v>
      </c>
      <c r="DN356" s="421">
        <v>6</v>
      </c>
      <c r="DO356" s="421">
        <v>0</v>
      </c>
      <c r="DP356" s="421">
        <v>79.099999999999994</v>
      </c>
      <c r="DQ356" s="421">
        <v>79.099998474121094</v>
      </c>
      <c r="DS356" s="421">
        <v>354</v>
      </c>
      <c r="DT356" s="421">
        <v>94</v>
      </c>
      <c r="DU356" s="421">
        <v>50</v>
      </c>
      <c r="DV356" s="421">
        <v>49</v>
      </c>
      <c r="DW356" s="421">
        <v>12</v>
      </c>
      <c r="DX356" s="421">
        <v>24</v>
      </c>
      <c r="DY356" s="421">
        <v>0</v>
      </c>
      <c r="DZ356" s="421">
        <v>0</v>
      </c>
      <c r="EA356" s="421">
        <v>2</v>
      </c>
      <c r="EB356" s="421">
        <v>0</v>
      </c>
      <c r="EC356" s="421">
        <v>88</v>
      </c>
      <c r="ED356" s="425">
        <v>9.9831939173590296</v>
      </c>
      <c r="EE356" s="425">
        <v>2.7226892501888198</v>
      </c>
      <c r="EF356" s="425">
        <v>1.3613446250944099</v>
      </c>
      <c r="EG356" s="425">
        <v>10.663866229906199</v>
      </c>
      <c r="EH356" s="431">
        <v>1.48739505334389</v>
      </c>
      <c r="EI356" s="425">
        <v>116.019248341525</v>
      </c>
      <c r="EJ356" s="424">
        <v>0.28484848484848402</v>
      </c>
      <c r="EK356" s="424">
        <v>0.356521739130434</v>
      </c>
      <c r="EL356" s="422">
        <v>0.31666666599999999</v>
      </c>
      <c r="EM356" s="422">
        <v>0.258333333</v>
      </c>
      <c r="EN356" s="422">
        <v>0.42499999999999999</v>
      </c>
      <c r="EO356" s="422">
        <v>9.9173549999999999E-2</v>
      </c>
      <c r="EP356" s="422">
        <v>0.38842975000000002</v>
      </c>
      <c r="EQ356" s="422">
        <v>0.12786401</v>
      </c>
      <c r="ER356" s="425">
        <v>0.39421442710457999</v>
      </c>
      <c r="ES356" s="431">
        <v>5.5588238858021803</v>
      </c>
      <c r="ET356" s="431">
        <v>4.6448626119738501</v>
      </c>
      <c r="EU356" s="431">
        <v>3.7914344406424201</v>
      </c>
      <c r="EV356" s="431">
        <v>3.8073673357175002</v>
      </c>
      <c r="EW356" s="431">
        <v>3.8195711774796699</v>
      </c>
      <c r="EX356" s="426">
        <v>1.3608142137527399</v>
      </c>
      <c r="GL356" s="412"/>
      <c r="GM356" s="412"/>
      <c r="GN356" s="412"/>
      <c r="GO356" s="412"/>
      <c r="GP356" s="412"/>
      <c r="GQ356" s="412"/>
      <c r="GR356" s="412"/>
      <c r="GS356" s="412"/>
      <c r="GT356" s="412"/>
      <c r="GU356" s="412"/>
      <c r="GV356" s="412"/>
      <c r="GW356" s="412"/>
      <c r="GX356" s="412"/>
      <c r="GY356" s="412"/>
      <c r="GZ356" s="412"/>
      <c r="HA356" s="412"/>
      <c r="HB356" s="412"/>
      <c r="HC356" s="412"/>
      <c r="HD356" s="412"/>
      <c r="HE356" s="412"/>
      <c r="HF356" s="412"/>
      <c r="HG356" s="412"/>
      <c r="HH356" s="412"/>
      <c r="HI356" s="412"/>
      <c r="HJ356" s="412"/>
      <c r="HK356" s="412"/>
      <c r="HL356" s="412"/>
      <c r="HM356" s="412"/>
      <c r="HN356" s="412"/>
      <c r="HO356" s="412"/>
      <c r="HP356" s="412"/>
      <c r="HQ356" s="412"/>
      <c r="HR356" s="412"/>
      <c r="HS356" s="412"/>
      <c r="HT356" s="412"/>
      <c r="HU356" s="412"/>
      <c r="HV356" s="412"/>
      <c r="HW356" s="412"/>
      <c r="HX356" s="412"/>
      <c r="HY356" s="412"/>
      <c r="HZ356" s="412"/>
      <c r="IA356" s="412"/>
      <c r="IB356" s="412"/>
      <c r="IC356" s="412"/>
      <c r="ID356" s="412"/>
      <c r="IE356" s="412"/>
      <c r="IF356" s="412"/>
      <c r="IG356" s="412"/>
      <c r="IH356" s="412"/>
      <c r="II356" s="412"/>
      <c r="IJ356" s="412"/>
      <c r="IK356" s="412"/>
      <c r="IL356" s="412"/>
      <c r="IM356" s="412"/>
      <c r="IN356" s="412"/>
      <c r="IO356" s="412"/>
      <c r="IP356" s="412"/>
      <c r="IQ356" s="412"/>
      <c r="IR356" s="412"/>
      <c r="IS356" s="412"/>
      <c r="IT356" s="412"/>
      <c r="IU356" s="412"/>
      <c r="IV356" s="412"/>
      <c r="IW356" s="412"/>
      <c r="IX356" s="412"/>
      <c r="IY356" s="412"/>
      <c r="IZ356" s="412"/>
      <c r="JA356" s="412"/>
      <c r="JB356" s="412"/>
      <c r="JC356" s="412"/>
      <c r="JD356" s="412"/>
      <c r="JE356" s="412"/>
      <c r="JF356" s="412"/>
      <c r="JG356" s="412"/>
      <c r="JH356" s="412"/>
      <c r="JI356" s="412"/>
    </row>
    <row r="357" spans="1:269" ht="13" customHeight="1">
      <c r="A357" s="413" t="s">
        <v>15</v>
      </c>
      <c r="B357" s="413">
        <v>11979</v>
      </c>
      <c r="C357" s="413">
        <v>683232</v>
      </c>
      <c r="D357" s="413">
        <v>25376</v>
      </c>
      <c r="E357" s="413" t="s">
        <v>563</v>
      </c>
      <c r="F357" s="413" t="s">
        <v>563</v>
      </c>
      <c r="G357" s="414"/>
      <c r="H357" s="411" t="s">
        <v>1805</v>
      </c>
      <c r="I357" s="411" t="s">
        <v>220</v>
      </c>
      <c r="J357" s="418">
        <v>28</v>
      </c>
      <c r="K357" s="418">
        <v>1</v>
      </c>
      <c r="M357" s="419" t="s">
        <v>837</v>
      </c>
      <c r="O357" s="418" t="s">
        <v>838</v>
      </c>
      <c r="P357" s="418" t="s">
        <v>4582</v>
      </c>
      <c r="S357" s="418" t="s">
        <v>4579</v>
      </c>
      <c r="Z357" s="421"/>
      <c r="AS357" s="422"/>
      <c r="AT357" s="422"/>
      <c r="AU357" s="422"/>
      <c r="AV357" s="422"/>
      <c r="AW357" s="422"/>
      <c r="AX357" s="422"/>
      <c r="AY357" s="423"/>
      <c r="AZ357" s="422"/>
      <c r="BA357" s="422"/>
      <c r="BB357" s="422"/>
      <c r="BC357" s="422"/>
      <c r="BT357" s="427">
        <v>63</v>
      </c>
      <c r="BU357" s="421">
        <v>56.2</v>
      </c>
      <c r="BV357" s="428">
        <v>0</v>
      </c>
      <c r="BW357" s="427"/>
      <c r="BX357" s="427"/>
      <c r="BY357" s="427"/>
      <c r="BZ357" s="427"/>
      <c r="CA357" s="421"/>
      <c r="CB357" s="428"/>
      <c r="CC357" s="427"/>
      <c r="CD357" s="421"/>
      <c r="CE357" s="429"/>
      <c r="CF357" s="428"/>
      <c r="CG357" s="427"/>
      <c r="CH357" s="421"/>
      <c r="CI357" s="429"/>
      <c r="CJ357" s="428"/>
      <c r="CK357" s="427"/>
      <c r="CL357" s="421"/>
      <c r="CM357" s="429"/>
      <c r="CN357" s="428"/>
      <c r="CO357" s="427"/>
      <c r="CP357" s="421"/>
      <c r="CQ357" s="429"/>
      <c r="CR357" s="428"/>
      <c r="DH357" s="433">
        <v>0</v>
      </c>
      <c r="DI357" s="434"/>
      <c r="DJ357" s="421">
        <v>63</v>
      </c>
      <c r="DK357" s="421">
        <v>0</v>
      </c>
      <c r="DL357" s="421">
        <v>0</v>
      </c>
      <c r="DM357" s="421">
        <v>5</v>
      </c>
      <c r="DN357" s="421">
        <v>3</v>
      </c>
      <c r="DO357" s="421">
        <v>1</v>
      </c>
      <c r="DP357" s="421">
        <v>56.2</v>
      </c>
      <c r="DR357" s="421">
        <v>56.200000762939403</v>
      </c>
      <c r="DS357" s="421">
        <v>221</v>
      </c>
      <c r="DT357" s="421">
        <v>42</v>
      </c>
      <c r="DU357" s="421">
        <v>25</v>
      </c>
      <c r="DV357" s="421">
        <v>22</v>
      </c>
      <c r="DW357" s="421">
        <v>7</v>
      </c>
      <c r="DX357" s="421">
        <v>13</v>
      </c>
      <c r="DY357" s="421">
        <v>1</v>
      </c>
      <c r="DZ357" s="421">
        <v>1</v>
      </c>
      <c r="EA357" s="421">
        <v>2</v>
      </c>
      <c r="EB357" s="421">
        <v>0</v>
      </c>
      <c r="EC357" s="421">
        <v>46</v>
      </c>
      <c r="ED357" s="425">
        <v>7.3058841562770498</v>
      </c>
      <c r="EE357" s="425">
        <v>2.06470639199134</v>
      </c>
      <c r="EF357" s="425">
        <v>1.1117649803030301</v>
      </c>
      <c r="EG357" s="425">
        <v>6.6705898818181799</v>
      </c>
      <c r="EH357" s="431">
        <v>0.97058847486772404</v>
      </c>
      <c r="EI357" s="425">
        <v>74.904038738157396</v>
      </c>
      <c r="EJ357" s="424">
        <v>0.202898550724637</v>
      </c>
      <c r="EK357" s="424">
        <v>0.22727272727272699</v>
      </c>
      <c r="EL357" s="422">
        <v>0.339622641</v>
      </c>
      <c r="EM357" s="422">
        <v>0.182389937</v>
      </c>
      <c r="EN357" s="422">
        <v>0.47798742100000002</v>
      </c>
      <c r="EO357" s="422">
        <v>0.10559006</v>
      </c>
      <c r="EP357" s="422">
        <v>0.42857142999999998</v>
      </c>
      <c r="EQ357" s="422">
        <v>0.13017751</v>
      </c>
      <c r="ER357" s="425">
        <v>-0.27354189463953599</v>
      </c>
      <c r="ES357" s="431">
        <v>3.4941185095237999</v>
      </c>
      <c r="ET357" s="431">
        <v>4.4899486049641197</v>
      </c>
      <c r="EU357" s="431">
        <v>3.85950180410105</v>
      </c>
      <c r="EV357" s="431">
        <v>4.3214508332143602</v>
      </c>
      <c r="EW357" s="431">
        <v>3.8901109999571402</v>
      </c>
      <c r="EX357" s="426">
        <v>0.457152038812637</v>
      </c>
    </row>
    <row r="358" spans="1:269" ht="13" customHeight="1">
      <c r="A358" s="413" t="s">
        <v>15</v>
      </c>
      <c r="B358" s="413">
        <v>9868</v>
      </c>
      <c r="C358" s="413">
        <v>656794</v>
      </c>
      <c r="D358" s="413">
        <v>16943</v>
      </c>
      <c r="E358" s="413" t="s">
        <v>3323</v>
      </c>
      <c r="F358" s="413" t="s">
        <v>3323</v>
      </c>
      <c r="G358" s="414"/>
      <c r="H358" s="415" t="s">
        <v>892</v>
      </c>
      <c r="I358" s="416" t="s">
        <v>104</v>
      </c>
      <c r="J358" s="417">
        <v>32</v>
      </c>
      <c r="K358" s="418">
        <v>1</v>
      </c>
      <c r="M358" s="419" t="s">
        <v>46</v>
      </c>
      <c r="N358" s="420">
        <v>20</v>
      </c>
      <c r="O358" s="418" t="s">
        <v>46</v>
      </c>
      <c r="P358" s="418" t="s">
        <v>4577</v>
      </c>
      <c r="Z358" s="421"/>
      <c r="AS358" s="422"/>
      <c r="AT358" s="422"/>
      <c r="AU358" s="422"/>
      <c r="AV358" s="422"/>
      <c r="AW358" s="422"/>
      <c r="AX358" s="422"/>
      <c r="AY358" s="423"/>
      <c r="AZ358" s="422"/>
      <c r="BA358" s="422"/>
      <c r="BB358" s="422"/>
      <c r="BC358" s="422"/>
      <c r="BT358" s="427">
        <v>48</v>
      </c>
      <c r="BU358" s="421">
        <v>92.1</v>
      </c>
      <c r="BV358" s="428">
        <v>-1</v>
      </c>
      <c r="BW358" s="427"/>
      <c r="BX358" s="427"/>
      <c r="BY358" s="427"/>
      <c r="BZ358" s="427"/>
      <c r="CA358" s="421"/>
      <c r="CB358" s="428"/>
      <c r="CC358" s="427"/>
      <c r="CD358" s="421"/>
      <c r="CE358" s="429"/>
      <c r="CF358" s="428"/>
      <c r="CG358" s="427"/>
      <c r="CH358" s="421"/>
      <c r="CI358" s="429"/>
      <c r="CJ358" s="428"/>
      <c r="CK358" s="427"/>
      <c r="CL358" s="421"/>
      <c r="CM358" s="429"/>
      <c r="CN358" s="428"/>
      <c r="CO358" s="427"/>
      <c r="CP358" s="421"/>
      <c r="CQ358" s="429"/>
      <c r="CR358" s="428"/>
      <c r="DH358" s="433">
        <v>-1</v>
      </c>
      <c r="DI358" s="434"/>
      <c r="DJ358" s="421">
        <v>48</v>
      </c>
      <c r="DK358" s="421">
        <v>5</v>
      </c>
      <c r="DL358" s="421">
        <v>0</v>
      </c>
      <c r="DM358" s="421">
        <v>2</v>
      </c>
      <c r="DN358" s="421">
        <v>5</v>
      </c>
      <c r="DO358" s="421">
        <v>2</v>
      </c>
      <c r="DP358" s="421">
        <v>92.1</v>
      </c>
      <c r="DQ358" s="421">
        <v>22.100000381469702</v>
      </c>
      <c r="DR358" s="421">
        <v>69.299999237060504</v>
      </c>
      <c r="DS358" s="421">
        <v>391</v>
      </c>
      <c r="DT358" s="421">
        <v>94</v>
      </c>
      <c r="DU358" s="421">
        <v>36</v>
      </c>
      <c r="DV358" s="421">
        <v>28</v>
      </c>
      <c r="DW358" s="421">
        <v>5</v>
      </c>
      <c r="DX358" s="421">
        <v>31</v>
      </c>
      <c r="DY358" s="421">
        <v>2</v>
      </c>
      <c r="DZ358" s="421">
        <v>5</v>
      </c>
      <c r="EA358" s="421">
        <v>2</v>
      </c>
      <c r="EB358" s="421">
        <v>0</v>
      </c>
      <c r="EC358" s="421">
        <v>91</v>
      </c>
      <c r="ED358" s="425">
        <v>8.8700369561571808</v>
      </c>
      <c r="EE358" s="425">
        <v>3.02166094110849</v>
      </c>
      <c r="EF358" s="425">
        <v>0.48736466792072403</v>
      </c>
      <c r="EG358" s="425">
        <v>9.1624557569096101</v>
      </c>
      <c r="EH358" s="431">
        <v>1.3537907442242301</v>
      </c>
      <c r="EI358" s="425">
        <v>105.59789358146701</v>
      </c>
      <c r="EJ358" s="424">
        <v>0.26478873239436601</v>
      </c>
      <c r="EK358" s="424">
        <v>0.343629343629343</v>
      </c>
      <c r="EL358" s="422">
        <v>0.45945945900000001</v>
      </c>
      <c r="EM358" s="422">
        <v>0.22779922699999999</v>
      </c>
      <c r="EN358" s="422">
        <v>0.31274131199999999</v>
      </c>
      <c r="EO358" s="422">
        <v>5.6818180000000003E-2</v>
      </c>
      <c r="EP358" s="422">
        <v>0.41666667000000002</v>
      </c>
      <c r="EQ358" s="422">
        <v>8.4625320000000004E-2</v>
      </c>
      <c r="ER358" s="425">
        <v>1.1432132121332901</v>
      </c>
      <c r="ES358" s="431">
        <v>2.7292421403560501</v>
      </c>
      <c r="ET358" s="431">
        <v>3.7572430869353899</v>
      </c>
      <c r="EU358" s="431">
        <v>3.0384992801609698</v>
      </c>
      <c r="EV358" s="431">
        <v>3.68708553690746</v>
      </c>
      <c r="EW358" s="431">
        <v>3.6565350176967999</v>
      </c>
      <c r="EX358" s="426">
        <v>1.7188523039221699</v>
      </c>
    </row>
    <row r="359" spans="1:269" ht="13" customHeight="1">
      <c r="A359" s="413" t="s">
        <v>15</v>
      </c>
      <c r="B359" s="413">
        <v>9882</v>
      </c>
      <c r="C359" s="413">
        <v>605400</v>
      </c>
      <c r="D359" s="413">
        <v>16149</v>
      </c>
      <c r="E359" s="413" t="s">
        <v>13</v>
      </c>
      <c r="F359" s="413" t="s">
        <v>13</v>
      </c>
      <c r="G359" s="414"/>
      <c r="H359" s="415" t="s">
        <v>889</v>
      </c>
      <c r="I359" s="416" t="s">
        <v>216</v>
      </c>
      <c r="J359" s="417">
        <v>32</v>
      </c>
      <c r="K359" s="418">
        <v>1</v>
      </c>
      <c r="M359" s="419" t="s">
        <v>837</v>
      </c>
      <c r="N359" s="420">
        <v>25</v>
      </c>
      <c r="P359" s="418" t="s">
        <v>4581</v>
      </c>
      <c r="Z359" s="421"/>
      <c r="AS359" s="422"/>
      <c r="AT359" s="422"/>
      <c r="AU359" s="422"/>
      <c r="AV359" s="422"/>
      <c r="AW359" s="422"/>
      <c r="AX359" s="422"/>
      <c r="AY359" s="423"/>
      <c r="AZ359" s="422"/>
      <c r="BA359" s="422"/>
      <c r="BB359" s="422"/>
      <c r="BC359" s="422"/>
      <c r="BT359" s="427">
        <v>17</v>
      </c>
      <c r="BU359" s="421">
        <v>94.1</v>
      </c>
      <c r="BV359" s="428">
        <v>0</v>
      </c>
      <c r="BW359" s="427"/>
      <c r="BX359" s="427"/>
      <c r="BY359" s="427"/>
      <c r="BZ359" s="427"/>
      <c r="CA359" s="421"/>
      <c r="CB359" s="428"/>
      <c r="CC359" s="427"/>
      <c r="CD359" s="421"/>
      <c r="CE359" s="429"/>
      <c r="CF359" s="428"/>
      <c r="CG359" s="427"/>
      <c r="CH359" s="421"/>
      <c r="CI359" s="429"/>
      <c r="CJ359" s="428"/>
      <c r="CK359" s="427"/>
      <c r="CL359" s="421"/>
      <c r="CM359" s="429"/>
      <c r="CN359" s="428"/>
      <c r="CO359" s="427"/>
      <c r="CP359" s="421"/>
      <c r="CQ359" s="429"/>
      <c r="CR359" s="428"/>
      <c r="DH359" s="433">
        <v>0</v>
      </c>
      <c r="DI359" s="434"/>
      <c r="DJ359" s="421">
        <v>17</v>
      </c>
      <c r="DK359" s="421">
        <v>17</v>
      </c>
      <c r="DL359" s="421">
        <v>0</v>
      </c>
      <c r="DM359" s="421">
        <v>5</v>
      </c>
      <c r="DN359" s="421">
        <v>10</v>
      </c>
      <c r="DO359" s="421">
        <v>0</v>
      </c>
      <c r="DP359" s="421">
        <v>94.1</v>
      </c>
      <c r="DQ359" s="421">
        <v>94.099998474121094</v>
      </c>
      <c r="DS359" s="421">
        <v>404</v>
      </c>
      <c r="DT359" s="421">
        <v>99</v>
      </c>
      <c r="DU359" s="421">
        <v>65</v>
      </c>
      <c r="DV359" s="421">
        <v>63</v>
      </c>
      <c r="DW359" s="421">
        <v>18</v>
      </c>
      <c r="DX359" s="421">
        <v>28</v>
      </c>
      <c r="DY359" s="421">
        <v>0</v>
      </c>
      <c r="DZ359" s="421">
        <v>4</v>
      </c>
      <c r="EA359" s="421">
        <v>1</v>
      </c>
      <c r="EB359" s="421">
        <v>0</v>
      </c>
      <c r="EC359" s="421">
        <v>97</v>
      </c>
      <c r="ED359" s="425">
        <v>9.2544174601102593</v>
      </c>
      <c r="EE359" s="425">
        <v>2.6713782359081102</v>
      </c>
      <c r="EF359" s="425">
        <v>1.7173145802266401</v>
      </c>
      <c r="EG359" s="425">
        <v>9.4452301912465497</v>
      </c>
      <c r="EH359" s="431">
        <v>1.3462898252394</v>
      </c>
      <c r="EI359" s="425">
        <v>103.898354280647</v>
      </c>
      <c r="EJ359" s="424">
        <v>0.266129032258064</v>
      </c>
      <c r="EK359" s="424">
        <v>0.31517509727626403</v>
      </c>
      <c r="EL359" s="422">
        <v>0.42490842400000001</v>
      </c>
      <c r="EM359" s="422">
        <v>0.212454212</v>
      </c>
      <c r="EN359" s="422">
        <v>0.36263736200000002</v>
      </c>
      <c r="EO359" s="422">
        <v>9.0909089999999998E-2</v>
      </c>
      <c r="EP359" s="422">
        <v>0.43272727</v>
      </c>
      <c r="EQ359" s="422">
        <v>0.11224489999999999</v>
      </c>
      <c r="ER359" s="425">
        <v>-0.84648029958606597</v>
      </c>
      <c r="ES359" s="431">
        <v>6.0106010307932598</v>
      </c>
      <c r="ET359" s="431">
        <v>4.2473456732172004</v>
      </c>
      <c r="EU359" s="431">
        <v>4.5776684045526697</v>
      </c>
      <c r="EV359" s="431">
        <v>3.71517999283357</v>
      </c>
      <c r="EW359" s="431">
        <v>3.8140476548122</v>
      </c>
      <c r="EX359" s="426">
        <v>0.92669486999511697</v>
      </c>
    </row>
    <row r="360" spans="1:269" ht="13" customHeight="1">
      <c r="A360" s="413" t="s">
        <v>15</v>
      </c>
      <c r="B360" s="413">
        <v>13022</v>
      </c>
      <c r="C360" s="413">
        <v>700249</v>
      </c>
      <c r="D360" s="413">
        <v>30055</v>
      </c>
      <c r="E360" s="413" t="s">
        <v>17</v>
      </c>
      <c r="F360" s="413" t="s">
        <v>17</v>
      </c>
      <c r="G360" s="414"/>
      <c r="H360" s="411" t="s">
        <v>4132</v>
      </c>
      <c r="I360" s="411" t="s">
        <v>3097</v>
      </c>
      <c r="J360" s="413">
        <v>25</v>
      </c>
      <c r="K360" s="418">
        <v>1</v>
      </c>
      <c r="M360" s="419" t="s">
        <v>46</v>
      </c>
      <c r="N360" s="420">
        <v>25</v>
      </c>
      <c r="O360" s="418" t="s">
        <v>46</v>
      </c>
      <c r="P360" s="418" t="s">
        <v>4577</v>
      </c>
      <c r="Z360" s="421"/>
      <c r="AS360" s="422"/>
      <c r="AT360" s="422"/>
      <c r="AU360" s="422"/>
      <c r="AV360" s="422"/>
      <c r="AW360" s="422"/>
      <c r="AX360" s="422"/>
      <c r="AY360" s="423"/>
      <c r="AZ360" s="422"/>
      <c r="BA360" s="422"/>
      <c r="BB360" s="422"/>
      <c r="BC360" s="422"/>
      <c r="BT360" s="427">
        <v>22</v>
      </c>
      <c r="BU360" s="421">
        <v>112.1</v>
      </c>
      <c r="BV360" s="428">
        <v>0</v>
      </c>
      <c r="BW360" s="427"/>
      <c r="BX360" s="427"/>
      <c r="BY360" s="427"/>
      <c r="BZ360" s="427"/>
      <c r="CA360" s="421"/>
      <c r="CB360" s="428"/>
      <c r="CC360" s="427"/>
      <c r="CD360" s="421"/>
      <c r="CE360" s="429"/>
      <c r="CF360" s="428"/>
      <c r="CG360" s="427"/>
      <c r="CH360" s="421"/>
      <c r="CI360" s="429"/>
      <c r="CJ360" s="428"/>
      <c r="CK360" s="427"/>
      <c r="CL360" s="421"/>
      <c r="CM360" s="429"/>
      <c r="CN360" s="428"/>
      <c r="CO360" s="427"/>
      <c r="CP360" s="421"/>
      <c r="CQ360" s="429"/>
      <c r="CR360" s="428"/>
      <c r="DH360" s="433">
        <v>0</v>
      </c>
      <c r="DI360" s="434"/>
      <c r="DJ360" s="421">
        <v>22</v>
      </c>
      <c r="DK360" s="421">
        <v>20</v>
      </c>
      <c r="DL360" s="421">
        <v>0</v>
      </c>
      <c r="DM360" s="421">
        <v>3</v>
      </c>
      <c r="DN360" s="421">
        <v>8</v>
      </c>
      <c r="DO360" s="421">
        <v>0</v>
      </c>
      <c r="DP360" s="421">
        <v>112.1</v>
      </c>
      <c r="DQ360" s="421">
        <v>103.199996948242</v>
      </c>
      <c r="DR360" s="421">
        <v>8.1999998092651296</v>
      </c>
      <c r="DS360" s="421">
        <v>488</v>
      </c>
      <c r="DT360" s="421">
        <v>125</v>
      </c>
      <c r="DU360" s="421">
        <v>70</v>
      </c>
      <c r="DV360" s="421">
        <v>65</v>
      </c>
      <c r="DW360" s="421">
        <v>17</v>
      </c>
      <c r="DX360" s="421">
        <v>43</v>
      </c>
      <c r="DY360" s="421">
        <v>2</v>
      </c>
      <c r="DZ360" s="421">
        <v>1</v>
      </c>
      <c r="EA360" s="421">
        <v>6</v>
      </c>
      <c r="EB360" s="421">
        <v>0</v>
      </c>
      <c r="EC360" s="421">
        <v>118</v>
      </c>
      <c r="ED360" s="425">
        <v>9.4540068443485996</v>
      </c>
      <c r="EE360" s="425">
        <v>3.4451041890422802</v>
      </c>
      <c r="EF360" s="425">
        <v>1.3620179352027599</v>
      </c>
      <c r="EG360" s="425">
        <v>10.0148377588438</v>
      </c>
      <c r="EH360" s="431">
        <v>1.49554910532068</v>
      </c>
      <c r="EI360" s="425">
        <v>116.655277740142</v>
      </c>
      <c r="EJ360" s="424">
        <v>0.28153153153153099</v>
      </c>
      <c r="EK360" s="424">
        <v>0.34951456310679602</v>
      </c>
      <c r="EL360" s="422">
        <v>0.407407407</v>
      </c>
      <c r="EM360" s="422">
        <v>0.20061728300000001</v>
      </c>
      <c r="EN360" s="422">
        <v>0.39197530800000002</v>
      </c>
      <c r="EO360" s="422">
        <v>0.11349693</v>
      </c>
      <c r="EP360" s="422">
        <v>0.46932515000000002</v>
      </c>
      <c r="EQ360" s="422">
        <v>9.8934549999999996E-2</v>
      </c>
      <c r="ER360" s="425">
        <v>-3.6196802555643602E-3</v>
      </c>
      <c r="ES360" s="431">
        <v>5.2077156345987996</v>
      </c>
      <c r="ET360" s="431">
        <v>5.5264980866020803</v>
      </c>
      <c r="EU360" s="431">
        <v>4.1775153406648702</v>
      </c>
      <c r="EV360" s="431">
        <v>3.9532640726712698</v>
      </c>
      <c r="EW360" s="431">
        <v>4.0177077258883003</v>
      </c>
      <c r="EX360" s="426">
        <v>1.38183957338333</v>
      </c>
    </row>
    <row r="361" spans="1:269" ht="13" customHeight="1">
      <c r="A361" s="413" t="s">
        <v>15</v>
      </c>
      <c r="B361" s="413">
        <v>11847</v>
      </c>
      <c r="C361" s="413">
        <v>657746</v>
      </c>
      <c r="D361" s="413">
        <v>21390</v>
      </c>
      <c r="E361" s="413" t="s">
        <v>567</v>
      </c>
      <c r="F361" s="413" t="s">
        <v>567</v>
      </c>
      <c r="G361" s="414"/>
      <c r="H361" s="411" t="s">
        <v>549</v>
      </c>
      <c r="I361" s="411" t="s">
        <v>536</v>
      </c>
      <c r="J361" s="418">
        <v>29</v>
      </c>
      <c r="K361" s="418">
        <v>1</v>
      </c>
      <c r="M361" s="419" t="s">
        <v>837</v>
      </c>
      <c r="N361" s="420">
        <v>25</v>
      </c>
      <c r="O361" s="418" t="s">
        <v>46</v>
      </c>
      <c r="P361" s="418" t="s">
        <v>2543</v>
      </c>
      <c r="Q361" s="418" t="s">
        <v>4578</v>
      </c>
      <c r="S361" s="418" t="s">
        <v>4579</v>
      </c>
      <c r="Z361" s="421"/>
      <c r="AS361" s="422"/>
      <c r="AT361" s="422"/>
      <c r="AU361" s="422"/>
      <c r="AV361" s="422"/>
      <c r="AW361" s="422"/>
      <c r="AX361" s="422"/>
      <c r="AY361" s="423"/>
      <c r="AZ361" s="422"/>
      <c r="BA361" s="422"/>
      <c r="BB361" s="422"/>
      <c r="BC361" s="422"/>
      <c r="BT361" s="427">
        <v>31</v>
      </c>
      <c r="BU361" s="421">
        <v>171</v>
      </c>
      <c r="BV361" s="428">
        <v>-3</v>
      </c>
      <c r="BW361" s="427"/>
      <c r="BX361" s="427"/>
      <c r="BY361" s="427"/>
      <c r="BZ361" s="427"/>
      <c r="CA361" s="421"/>
      <c r="CB361" s="428"/>
      <c r="CC361" s="427"/>
      <c r="CD361" s="421"/>
      <c r="CE361" s="429"/>
      <c r="CF361" s="428"/>
      <c r="CG361" s="427"/>
      <c r="CH361" s="421"/>
      <c r="CI361" s="429"/>
      <c r="CJ361" s="428"/>
      <c r="CK361" s="427"/>
      <c r="CL361" s="421"/>
      <c r="CM361" s="429"/>
      <c r="CN361" s="428"/>
      <c r="CO361" s="427"/>
      <c r="CP361" s="421"/>
      <c r="CQ361" s="429"/>
      <c r="CR361" s="428"/>
      <c r="DH361" s="433">
        <v>-3</v>
      </c>
      <c r="DI361" s="434"/>
      <c r="DJ361" s="421">
        <v>31</v>
      </c>
      <c r="DK361" s="421">
        <v>30</v>
      </c>
      <c r="DL361" s="421">
        <v>0</v>
      </c>
      <c r="DM361" s="421">
        <v>13</v>
      </c>
      <c r="DN361" s="421">
        <v>10</v>
      </c>
      <c r="DO361" s="421">
        <v>0</v>
      </c>
      <c r="DP361" s="421">
        <v>171</v>
      </c>
      <c r="DQ361" s="421">
        <v>166</v>
      </c>
      <c r="DR361" s="421">
        <v>5</v>
      </c>
      <c r="DS361" s="421">
        <v>689</v>
      </c>
      <c r="DT361" s="421">
        <v>138</v>
      </c>
      <c r="DU361" s="421">
        <v>69</v>
      </c>
      <c r="DV361" s="421">
        <v>65</v>
      </c>
      <c r="DW361" s="421">
        <v>26</v>
      </c>
      <c r="DX361" s="421">
        <v>39</v>
      </c>
      <c r="DY361" s="421">
        <v>0</v>
      </c>
      <c r="DZ361" s="421">
        <v>12</v>
      </c>
      <c r="EA361" s="421">
        <v>0</v>
      </c>
      <c r="EB361" s="421">
        <v>2</v>
      </c>
      <c r="EC361" s="421">
        <v>194</v>
      </c>
      <c r="ED361" s="425">
        <v>10.2105263157894</v>
      </c>
      <c r="EE361" s="425">
        <v>2.0526315789473601</v>
      </c>
      <c r="EF361" s="425">
        <v>1.3684210526315701</v>
      </c>
      <c r="EG361" s="425">
        <v>7.2631578947368398</v>
      </c>
      <c r="EH361" s="431">
        <v>1.0350877192982399</v>
      </c>
      <c r="EI361" s="425">
        <v>80.738536067163295</v>
      </c>
      <c r="EJ361" s="424">
        <v>0.21630094043887099</v>
      </c>
      <c r="EK361" s="424">
        <v>0.26794258373205698</v>
      </c>
      <c r="EL361" s="422">
        <v>0.36651583700000001</v>
      </c>
      <c r="EM361" s="422">
        <v>0.14705882300000001</v>
      </c>
      <c r="EN361" s="422">
        <v>0.48642533900000001</v>
      </c>
      <c r="EO361" s="422">
        <v>0.11486486</v>
      </c>
      <c r="EP361" s="422">
        <v>0.41891891999999997</v>
      </c>
      <c r="EQ361" s="422">
        <v>0.115797</v>
      </c>
      <c r="ER361" s="425">
        <v>1.34398119583044</v>
      </c>
      <c r="ES361" s="431">
        <v>3.4210526315789398</v>
      </c>
      <c r="ET361" s="431">
        <v>3.4617549750852099</v>
      </c>
      <c r="EU361" s="431">
        <v>3.7383113950316602</v>
      </c>
      <c r="EV361" s="431">
        <v>3.7002287246330399</v>
      </c>
      <c r="EW361" s="431">
        <v>3.3256324421846299</v>
      </c>
      <c r="EX361" s="426">
        <v>3.1230603307485501</v>
      </c>
    </row>
    <row r="362" spans="1:269" ht="13" customHeight="1">
      <c r="A362" s="413" t="s">
        <v>15</v>
      </c>
      <c r="B362" s="413">
        <v>10901</v>
      </c>
      <c r="C362" s="413">
        <v>642701</v>
      </c>
      <c r="D362" s="413">
        <v>17878</v>
      </c>
      <c r="E362" s="413" t="s">
        <v>438</v>
      </c>
      <c r="F362" s="413" t="s">
        <v>438</v>
      </c>
      <c r="G362" s="414"/>
      <c r="H362" s="411" t="s">
        <v>191</v>
      </c>
      <c r="I362" s="411" t="s">
        <v>1887</v>
      </c>
      <c r="J362" s="418">
        <v>29</v>
      </c>
      <c r="K362" s="418">
        <v>1</v>
      </c>
      <c r="M362" s="419" t="s">
        <v>837</v>
      </c>
      <c r="O362" s="418" t="s">
        <v>838</v>
      </c>
      <c r="P362" s="418" t="s">
        <v>2543</v>
      </c>
      <c r="Q362" s="418" t="s">
        <v>4583</v>
      </c>
      <c r="Z362" s="421"/>
      <c r="AS362" s="422"/>
      <c r="AT362" s="422"/>
      <c r="AU362" s="422"/>
      <c r="AV362" s="422"/>
      <c r="AW362" s="422"/>
      <c r="AX362" s="422"/>
      <c r="AY362" s="423"/>
      <c r="AZ362" s="422"/>
      <c r="BA362" s="422"/>
      <c r="BB362" s="422"/>
      <c r="BC362" s="422"/>
      <c r="BT362" s="427">
        <v>70</v>
      </c>
      <c r="BU362" s="421">
        <v>70.099999999999994</v>
      </c>
      <c r="BV362" s="428">
        <v>1</v>
      </c>
      <c r="BW362" s="427"/>
      <c r="BX362" s="427"/>
      <c r="BY362" s="427"/>
      <c r="BZ362" s="427"/>
      <c r="CA362" s="421"/>
      <c r="CB362" s="428"/>
      <c r="CC362" s="427"/>
      <c r="CD362" s="421"/>
      <c r="CE362" s="429"/>
      <c r="CF362" s="428"/>
      <c r="CG362" s="427"/>
      <c r="CH362" s="421"/>
      <c r="CI362" s="429"/>
      <c r="CJ362" s="428"/>
      <c r="CK362" s="427"/>
      <c r="CL362" s="421"/>
      <c r="CM362" s="429"/>
      <c r="CN362" s="428"/>
      <c r="CO362" s="427"/>
      <c r="CP362" s="421"/>
      <c r="CQ362" s="429"/>
      <c r="CR362" s="428"/>
      <c r="DH362" s="433">
        <v>1</v>
      </c>
      <c r="DI362" s="434"/>
      <c r="DJ362" s="421">
        <v>70</v>
      </c>
      <c r="DK362" s="421">
        <v>0</v>
      </c>
      <c r="DL362" s="421">
        <v>0</v>
      </c>
      <c r="DM362" s="421">
        <v>4</v>
      </c>
      <c r="DN362" s="421">
        <v>5</v>
      </c>
      <c r="DO362" s="421">
        <v>16</v>
      </c>
      <c r="DP362" s="421">
        <v>70.099999999999994</v>
      </c>
      <c r="DR362" s="421">
        <v>70.099998474121094</v>
      </c>
      <c r="DS362" s="421">
        <v>270</v>
      </c>
      <c r="DT362" s="421">
        <v>44</v>
      </c>
      <c r="DU362" s="421">
        <v>18</v>
      </c>
      <c r="DV362" s="421">
        <v>17</v>
      </c>
      <c r="DW362" s="421">
        <v>5</v>
      </c>
      <c r="DX362" s="421">
        <v>17</v>
      </c>
      <c r="DY362" s="421">
        <v>0</v>
      </c>
      <c r="DZ362" s="421">
        <v>3</v>
      </c>
      <c r="EA362" s="421">
        <v>0</v>
      </c>
      <c r="EB362" s="421">
        <v>0</v>
      </c>
      <c r="EC362" s="421">
        <v>60</v>
      </c>
      <c r="ED362" s="425">
        <v>7.6777256737099302</v>
      </c>
      <c r="EE362" s="425">
        <v>2.1753556075511402</v>
      </c>
      <c r="EF362" s="425">
        <v>0.63981047280916103</v>
      </c>
      <c r="EG362" s="425">
        <v>5.63033216072062</v>
      </c>
      <c r="EH362" s="431">
        <v>0.86729864091908504</v>
      </c>
      <c r="EI362" s="425">
        <v>66.932765718043399</v>
      </c>
      <c r="EJ362" s="424">
        <v>0.17599999999999999</v>
      </c>
      <c r="EK362" s="424">
        <v>0.21081081081080999</v>
      </c>
      <c r="EL362" s="422">
        <v>0.384210526</v>
      </c>
      <c r="EM362" s="422">
        <v>0.163157894</v>
      </c>
      <c r="EN362" s="422">
        <v>0.45263157799999998</v>
      </c>
      <c r="EO362" s="422">
        <v>0.10526315999999999</v>
      </c>
      <c r="EP362" s="422">
        <v>0.37368421000000002</v>
      </c>
      <c r="EQ362" s="422">
        <v>0.13073852</v>
      </c>
      <c r="ER362" s="425">
        <v>0.386616338020349</v>
      </c>
      <c r="ES362" s="431">
        <v>2.1753556075511402</v>
      </c>
      <c r="ET362" s="431">
        <v>3.6456669883006101</v>
      </c>
      <c r="EU362" s="431">
        <v>3.2070622662794599</v>
      </c>
      <c r="EV362" s="431">
        <v>4.1681307530043199</v>
      </c>
      <c r="EW362" s="431">
        <v>3.6775812990568402</v>
      </c>
      <c r="EX362" s="426">
        <v>1.1678665876388501</v>
      </c>
    </row>
    <row r="363" spans="1:269" ht="13" customHeight="1">
      <c r="A363" s="413" t="s">
        <v>15</v>
      </c>
      <c r="B363" s="413">
        <v>13314</v>
      </c>
      <c r="C363" s="413">
        <v>693645</v>
      </c>
      <c r="D363" s="413">
        <v>32095</v>
      </c>
      <c r="E363" s="413" t="s">
        <v>16</v>
      </c>
      <c r="F363" s="413" t="s">
        <v>16</v>
      </c>
      <c r="G363" s="414"/>
      <c r="H363" s="411" t="s">
        <v>4542</v>
      </c>
      <c r="I363" s="411" t="s">
        <v>372</v>
      </c>
      <c r="J363" s="413">
        <v>24</v>
      </c>
      <c r="K363" s="418">
        <v>1</v>
      </c>
      <c r="M363" s="419" t="s">
        <v>837</v>
      </c>
      <c r="N363" s="420">
        <v>25</v>
      </c>
      <c r="P363" s="418" t="s">
        <v>2543</v>
      </c>
      <c r="Z363" s="421"/>
      <c r="AS363" s="422"/>
      <c r="AT363" s="422"/>
      <c r="AU363" s="422"/>
      <c r="AV363" s="422"/>
      <c r="AW363" s="422"/>
      <c r="AX363" s="422"/>
      <c r="AY363" s="423"/>
      <c r="AZ363" s="422"/>
      <c r="BA363" s="422"/>
      <c r="BB363" s="422"/>
      <c r="BC363" s="422"/>
      <c r="BT363" s="427">
        <v>14</v>
      </c>
      <c r="BU363" s="421">
        <v>73</v>
      </c>
      <c r="BV363" s="428">
        <v>-1</v>
      </c>
      <c r="BW363" s="427"/>
      <c r="BX363" s="427"/>
      <c r="BY363" s="427"/>
      <c r="BZ363" s="427"/>
      <c r="CA363" s="421"/>
      <c r="CB363" s="428"/>
      <c r="CC363" s="427"/>
      <c r="CD363" s="421"/>
      <c r="CE363" s="429"/>
      <c r="CF363" s="428"/>
      <c r="CG363" s="427"/>
      <c r="CH363" s="421"/>
      <c r="CI363" s="429"/>
      <c r="CJ363" s="428"/>
      <c r="CK363" s="427"/>
      <c r="CL363" s="421"/>
      <c r="CM363" s="429"/>
      <c r="CN363" s="428"/>
      <c r="CO363" s="427"/>
      <c r="CP363" s="421"/>
      <c r="CQ363" s="429"/>
      <c r="CR363" s="428"/>
      <c r="DH363" s="433">
        <v>-1</v>
      </c>
      <c r="DI363" s="434"/>
      <c r="DJ363" s="421">
        <v>14</v>
      </c>
      <c r="DK363" s="421">
        <v>14</v>
      </c>
      <c r="DL363" s="421">
        <v>0</v>
      </c>
      <c r="DM363" s="421">
        <v>4</v>
      </c>
      <c r="DN363" s="421">
        <v>3</v>
      </c>
      <c r="DO363" s="421">
        <v>0</v>
      </c>
      <c r="DP363" s="421">
        <v>73</v>
      </c>
      <c r="DQ363" s="421">
        <v>73</v>
      </c>
      <c r="DS363" s="421">
        <v>304</v>
      </c>
      <c r="DT363" s="421">
        <v>58</v>
      </c>
      <c r="DU363" s="421">
        <v>24</v>
      </c>
      <c r="DV363" s="421">
        <v>24</v>
      </c>
      <c r="DW363" s="421">
        <v>8</v>
      </c>
      <c r="DX363" s="421">
        <v>31</v>
      </c>
      <c r="DY363" s="421">
        <v>0</v>
      </c>
      <c r="DZ363" s="421">
        <v>5</v>
      </c>
      <c r="EA363" s="421">
        <v>3</v>
      </c>
      <c r="EB363" s="421">
        <v>0</v>
      </c>
      <c r="EC363" s="421">
        <v>84</v>
      </c>
      <c r="ED363" s="425">
        <v>10.3561643835616</v>
      </c>
      <c r="EE363" s="425">
        <v>3.8219178082191698</v>
      </c>
      <c r="EF363" s="425">
        <v>0.98630136986301298</v>
      </c>
      <c r="EG363" s="425">
        <v>7.1506849315068397</v>
      </c>
      <c r="EH363" s="431">
        <v>1.2191780821917799</v>
      </c>
      <c r="EI363" s="425">
        <v>95.097885644002702</v>
      </c>
      <c r="EJ363" s="424">
        <v>0.21641791044776101</v>
      </c>
      <c r="EK363" s="424">
        <v>0.28409090909090901</v>
      </c>
      <c r="EL363" s="422">
        <v>0.364130434</v>
      </c>
      <c r="EM363" s="422">
        <v>0.26086956500000003</v>
      </c>
      <c r="EN363" s="422">
        <v>0.375</v>
      </c>
      <c r="EO363" s="422">
        <v>8.1521739999999995E-2</v>
      </c>
      <c r="EP363" s="422">
        <v>0.40217391000000002</v>
      </c>
      <c r="EQ363" s="422">
        <v>0.11093376000000001</v>
      </c>
      <c r="ER363" s="425">
        <v>0.43453211630973498</v>
      </c>
      <c r="ES363" s="431">
        <v>2.95890410958904</v>
      </c>
      <c r="ET363" s="431">
        <v>3.9816122333321902</v>
      </c>
      <c r="EU363" s="431">
        <v>3.7387119397725099</v>
      </c>
      <c r="EV363" s="431">
        <v>3.7713760093466799</v>
      </c>
      <c r="EW363" s="431">
        <v>3.8443229010850102</v>
      </c>
      <c r="EX363" s="426">
        <v>1.30764412879943</v>
      </c>
    </row>
    <row r="364" spans="1:269" ht="13" customHeight="1">
      <c r="A364" s="413" t="s">
        <v>15</v>
      </c>
      <c r="B364" s="413">
        <v>11997</v>
      </c>
      <c r="C364" s="413">
        <v>656180</v>
      </c>
      <c r="D364" s="413">
        <v>19864</v>
      </c>
      <c r="E364" s="413" t="s">
        <v>2169</v>
      </c>
      <c r="F364" s="413" t="s">
        <v>2169</v>
      </c>
      <c r="G364" s="414"/>
      <c r="H364" s="411" t="s">
        <v>181</v>
      </c>
      <c r="I364" s="411" t="s">
        <v>805</v>
      </c>
      <c r="J364" s="418">
        <v>29</v>
      </c>
      <c r="K364" s="418">
        <v>2</v>
      </c>
      <c r="L364" s="418" t="s">
        <v>837</v>
      </c>
      <c r="T364" s="418" t="s">
        <v>2543</v>
      </c>
      <c r="U364" s="418" t="s">
        <v>4577</v>
      </c>
      <c r="V364" s="418" t="s">
        <v>4585</v>
      </c>
      <c r="Z364" s="421">
        <v>83</v>
      </c>
      <c r="AA364" s="421">
        <v>286</v>
      </c>
      <c r="AB364" s="421">
        <v>263</v>
      </c>
      <c r="AC364" s="421">
        <v>49</v>
      </c>
      <c r="AD364" s="421">
        <v>33</v>
      </c>
      <c r="AE364" s="421">
        <v>8</v>
      </c>
      <c r="AF364" s="421">
        <v>0</v>
      </c>
      <c r="AG364" s="421">
        <v>8</v>
      </c>
      <c r="AH364" s="421">
        <v>29</v>
      </c>
      <c r="AI364" s="421">
        <v>24</v>
      </c>
      <c r="AJ364" s="421">
        <v>1</v>
      </c>
      <c r="AK364" s="421">
        <v>0</v>
      </c>
      <c r="AL364" s="421">
        <v>18</v>
      </c>
      <c r="AM364" s="421">
        <v>0</v>
      </c>
      <c r="AN364" s="421">
        <v>110</v>
      </c>
      <c r="AO364" s="421">
        <v>5</v>
      </c>
      <c r="AP364" s="421">
        <v>0</v>
      </c>
      <c r="AQ364" s="421">
        <v>0</v>
      </c>
      <c r="AR364" s="421">
        <v>6</v>
      </c>
      <c r="AS364" s="422">
        <v>6.2937062000000002E-2</v>
      </c>
      <c r="AT364" s="422">
        <v>0.384615384</v>
      </c>
      <c r="AU364" s="422">
        <v>0.46405228999999998</v>
      </c>
      <c r="AV364" s="422">
        <v>0.27450980000000003</v>
      </c>
      <c r="AW364" s="422">
        <v>0.10457516</v>
      </c>
      <c r="AX364" s="422">
        <v>0.52287581999999999</v>
      </c>
      <c r="AY364" s="423">
        <v>115.4</v>
      </c>
      <c r="AZ364" s="422">
        <v>0.14741378999999999</v>
      </c>
      <c r="BA364" s="422">
        <v>0.49019607799999998</v>
      </c>
      <c r="BB364" s="422">
        <v>0.83297836599999997</v>
      </c>
      <c r="BC364" s="422">
        <v>0.31372549</v>
      </c>
      <c r="BD364" s="424">
        <v>0.28275862000000002</v>
      </c>
      <c r="BE364" s="424">
        <v>0.18631178700000001</v>
      </c>
      <c r="BF364" s="424">
        <v>0.25174825099999998</v>
      </c>
      <c r="BG364" s="424">
        <v>0.30798479000000001</v>
      </c>
      <c r="BH364" s="424">
        <v>0.55973304099999999</v>
      </c>
      <c r="BI364" s="424">
        <v>0.121673003</v>
      </c>
      <c r="BJ364" s="424">
        <v>0.24997376582839201</v>
      </c>
      <c r="BK364" s="425">
        <v>78.370966744905701</v>
      </c>
      <c r="BL364" s="425">
        <v>-14.650489396726799</v>
      </c>
      <c r="BM364" s="425">
        <v>19.142802365744298</v>
      </c>
      <c r="BN364" s="425">
        <v>56.8338228259651</v>
      </c>
      <c r="BO364" s="425">
        <v>0.13014059262939701</v>
      </c>
      <c r="BP364" s="425">
        <v>-0.26057993620634001</v>
      </c>
      <c r="BQ364" s="425">
        <v>-5.82535308397763</v>
      </c>
      <c r="BR364" s="425">
        <v>-14.893630325174099</v>
      </c>
      <c r="BS364" s="426">
        <v>-0.59600652365857199</v>
      </c>
      <c r="BT364" s="427"/>
      <c r="BU364" s="421"/>
      <c r="BV364" s="428"/>
      <c r="BW364" s="427">
        <v>80</v>
      </c>
      <c r="BX364" s="427">
        <v>642.1</v>
      </c>
      <c r="BY364" s="427">
        <v>-4</v>
      </c>
      <c r="BZ364" s="427">
        <v>1</v>
      </c>
      <c r="CA364" s="421">
        <v>0</v>
      </c>
      <c r="CB364" s="428">
        <v>-9</v>
      </c>
      <c r="CC364" s="427">
        <v>1</v>
      </c>
      <c r="CD364" s="421">
        <v>1</v>
      </c>
      <c r="CE364" s="429">
        <v>0</v>
      </c>
      <c r="CF364" s="428"/>
      <c r="CG364" s="427"/>
      <c r="CH364" s="421"/>
      <c r="CI364" s="429"/>
      <c r="CJ364" s="428"/>
      <c r="CK364" s="427"/>
      <c r="CL364" s="421"/>
      <c r="CM364" s="429"/>
      <c r="CN364" s="428"/>
      <c r="CO364" s="427"/>
      <c r="CP364" s="421"/>
      <c r="CQ364" s="429"/>
      <c r="CR364" s="428"/>
      <c r="DH364" s="433">
        <v>-4</v>
      </c>
      <c r="DI364" s="434">
        <v>-0.44559305906295699</v>
      </c>
      <c r="EL364" s="422"/>
      <c r="EM364" s="422"/>
      <c r="EN364" s="422"/>
      <c r="EO364" s="422"/>
      <c r="EP364" s="422"/>
      <c r="EQ364" s="422"/>
    </row>
    <row r="365" spans="1:269" ht="13" customHeight="1">
      <c r="A365" s="413" t="s">
        <v>15</v>
      </c>
      <c r="B365" s="413">
        <v>11097</v>
      </c>
      <c r="C365" s="413">
        <v>663698</v>
      </c>
      <c r="D365" s="413">
        <v>21524</v>
      </c>
      <c r="E365" s="413" t="s">
        <v>438</v>
      </c>
      <c r="F365" s="413" t="s">
        <v>438</v>
      </c>
      <c r="G365" s="414"/>
      <c r="H365" s="411" t="s">
        <v>1619</v>
      </c>
      <c r="I365" s="411" t="s">
        <v>554</v>
      </c>
      <c r="J365" s="418">
        <v>28</v>
      </c>
      <c r="K365" s="418">
        <v>2</v>
      </c>
      <c r="L365" s="418" t="s">
        <v>837</v>
      </c>
      <c r="T365" s="418" t="s">
        <v>2543</v>
      </c>
      <c r="U365" s="418" t="s">
        <v>4581</v>
      </c>
      <c r="V365" s="418" t="s">
        <v>4585</v>
      </c>
      <c r="X365" s="418">
        <v>72</v>
      </c>
      <c r="Z365" s="421">
        <v>93</v>
      </c>
      <c r="AA365" s="421">
        <v>332</v>
      </c>
      <c r="AB365" s="421">
        <v>285</v>
      </c>
      <c r="AC365" s="421">
        <v>71</v>
      </c>
      <c r="AD365" s="421">
        <v>54</v>
      </c>
      <c r="AE365" s="421">
        <v>12</v>
      </c>
      <c r="AF365" s="421">
        <v>1</v>
      </c>
      <c r="AG365" s="421">
        <v>4</v>
      </c>
      <c r="AH365" s="421">
        <v>21</v>
      </c>
      <c r="AI365" s="421">
        <v>30</v>
      </c>
      <c r="AJ365" s="421">
        <v>1</v>
      </c>
      <c r="AK365" s="421">
        <v>1</v>
      </c>
      <c r="AL365" s="421">
        <v>40</v>
      </c>
      <c r="AM365" s="421">
        <v>0</v>
      </c>
      <c r="AN365" s="421">
        <v>93</v>
      </c>
      <c r="AO365" s="421">
        <v>7</v>
      </c>
      <c r="AP365" s="421">
        <v>0</v>
      </c>
      <c r="AQ365" s="421">
        <v>0</v>
      </c>
      <c r="AR365" s="421">
        <v>14</v>
      </c>
      <c r="AS365" s="422">
        <v>0.120481927</v>
      </c>
      <c r="AT365" s="422">
        <v>0.28012048099999998</v>
      </c>
      <c r="AU365" s="422">
        <v>0.39583332999999998</v>
      </c>
      <c r="AV365" s="422">
        <v>0.1875</v>
      </c>
      <c r="AW365" s="422">
        <v>0.10416667</v>
      </c>
      <c r="AX365" s="422">
        <v>0.43229167000000002</v>
      </c>
      <c r="AY365" s="423">
        <v>113.1</v>
      </c>
      <c r="AZ365" s="422">
        <v>0.10690423</v>
      </c>
      <c r="BA365" s="422">
        <v>0.515625</v>
      </c>
      <c r="BB365" s="422">
        <v>0.92434576999999996</v>
      </c>
      <c r="BC365" s="422">
        <v>0.29166666600000002</v>
      </c>
      <c r="BD365" s="424">
        <v>0.35638297800000002</v>
      </c>
      <c r="BE365" s="424">
        <v>0.249122807</v>
      </c>
      <c r="BF365" s="424">
        <v>0.35542168600000001</v>
      </c>
      <c r="BG365" s="424">
        <v>0.340350877</v>
      </c>
      <c r="BH365" s="424">
        <v>0.69577256300000001</v>
      </c>
      <c r="BI365" s="424">
        <v>9.1228069999999994E-2</v>
      </c>
      <c r="BJ365" s="424">
        <v>0.31663658514798398</v>
      </c>
      <c r="BK365" s="425">
        <v>58.761038717618597</v>
      </c>
      <c r="BL365" s="425">
        <v>0.96244395031157404</v>
      </c>
      <c r="BM365" s="425">
        <v>40.191020401851503</v>
      </c>
      <c r="BN365" s="425">
        <v>100.59371523696799</v>
      </c>
      <c r="BO365" s="425">
        <v>-0.10920887515604499</v>
      </c>
      <c r="BP365" s="425">
        <v>-2.0233394196256902</v>
      </c>
      <c r="BQ365" s="425">
        <v>12.8620864699644</v>
      </c>
      <c r="BR365" s="425">
        <v>-1.7897024716201</v>
      </c>
      <c r="BS365" s="426">
        <v>1.31595241240296</v>
      </c>
      <c r="BT365" s="427"/>
      <c r="BU365" s="421"/>
      <c r="BV365" s="428"/>
      <c r="BW365" s="427">
        <v>83</v>
      </c>
      <c r="BX365" s="427">
        <v>658.2</v>
      </c>
      <c r="BY365" s="427">
        <v>-6</v>
      </c>
      <c r="BZ365" s="427">
        <v>0</v>
      </c>
      <c r="CA365" s="421">
        <v>-1</v>
      </c>
      <c r="CB365" s="428">
        <v>-2</v>
      </c>
      <c r="CC365" s="427"/>
      <c r="CD365" s="421"/>
      <c r="CE365" s="429"/>
      <c r="CF365" s="428"/>
      <c r="CG365" s="427"/>
      <c r="CH365" s="421"/>
      <c r="CI365" s="429"/>
      <c r="CJ365" s="428"/>
      <c r="CK365" s="427"/>
      <c r="CL365" s="421"/>
      <c r="CM365" s="429"/>
      <c r="CN365" s="428"/>
      <c r="CO365" s="427"/>
      <c r="CP365" s="421"/>
      <c r="CQ365" s="429"/>
      <c r="CR365" s="428"/>
      <c r="DH365" s="433">
        <v>-6</v>
      </c>
      <c r="DI365" s="434">
        <v>3.60771572589874</v>
      </c>
      <c r="EL365" s="422"/>
      <c r="EM365" s="422"/>
      <c r="EN365" s="422"/>
      <c r="EO365" s="422"/>
      <c r="EP365" s="422"/>
      <c r="EQ365" s="422"/>
    </row>
    <row r="366" spans="1:269" ht="13" customHeight="1">
      <c r="A366" s="413" t="s">
        <v>15</v>
      </c>
      <c r="B366" s="413">
        <v>11886</v>
      </c>
      <c r="C366" s="413">
        <v>677649</v>
      </c>
      <c r="D366" s="413">
        <v>23733</v>
      </c>
      <c r="E366" s="413" t="s">
        <v>14</v>
      </c>
      <c r="F366" s="413" t="s">
        <v>14</v>
      </c>
      <c r="G366" s="414"/>
      <c r="H366" s="411" t="s">
        <v>2520</v>
      </c>
      <c r="I366" s="411" t="s">
        <v>3025</v>
      </c>
      <c r="J366" s="413">
        <v>26</v>
      </c>
      <c r="K366" s="418">
        <v>3</v>
      </c>
      <c r="L366" s="418" t="s">
        <v>837</v>
      </c>
      <c r="T366" s="418" t="s">
        <v>4581</v>
      </c>
      <c r="U366" s="418" t="s">
        <v>4581</v>
      </c>
      <c r="V366" s="418" t="s">
        <v>4586</v>
      </c>
      <c r="Z366" s="421">
        <v>90</v>
      </c>
      <c r="AA366" s="421">
        <v>219</v>
      </c>
      <c r="AB366" s="421">
        <v>205</v>
      </c>
      <c r="AC366" s="421">
        <v>46</v>
      </c>
      <c r="AD366" s="421">
        <v>32</v>
      </c>
      <c r="AE366" s="421">
        <v>14</v>
      </c>
      <c r="AF366" s="421">
        <v>0</v>
      </c>
      <c r="AG366" s="421">
        <v>0</v>
      </c>
      <c r="AH366" s="421">
        <v>16</v>
      </c>
      <c r="AI366" s="421">
        <v>14</v>
      </c>
      <c r="AJ366" s="421">
        <v>11</v>
      </c>
      <c r="AK366" s="421">
        <v>2</v>
      </c>
      <c r="AL366" s="421">
        <v>8</v>
      </c>
      <c r="AM366" s="421">
        <v>0</v>
      </c>
      <c r="AN366" s="421">
        <v>55</v>
      </c>
      <c r="AO366" s="421">
        <v>4</v>
      </c>
      <c r="AP366" s="421">
        <v>1</v>
      </c>
      <c r="AQ366" s="421">
        <v>1</v>
      </c>
      <c r="AR366" s="421">
        <v>3</v>
      </c>
      <c r="AS366" s="422">
        <v>3.6529680000000002E-2</v>
      </c>
      <c r="AT366" s="422">
        <v>0.25114155199999999</v>
      </c>
      <c r="AU366" s="422">
        <v>0.32236841999999999</v>
      </c>
      <c r="AV366" s="422">
        <v>0.30921052999999998</v>
      </c>
      <c r="AW366" s="422">
        <v>2.6315789999999999E-2</v>
      </c>
      <c r="AX366" s="422">
        <v>0.30921052999999998</v>
      </c>
      <c r="AY366" s="423">
        <v>109.1</v>
      </c>
      <c r="AZ366" s="422">
        <v>0.11757426</v>
      </c>
      <c r="BA366" s="422">
        <v>0.39041095799999997</v>
      </c>
      <c r="BB366" s="422">
        <v>0.66324765600000002</v>
      </c>
      <c r="BC366" s="422">
        <v>0.40410958899999999</v>
      </c>
      <c r="BD366" s="424">
        <v>0.304635761</v>
      </c>
      <c r="BE366" s="424">
        <v>0.22439024299999999</v>
      </c>
      <c r="BF366" s="424">
        <v>0.26605504499999999</v>
      </c>
      <c r="BG366" s="424">
        <v>0.29268292600000001</v>
      </c>
      <c r="BH366" s="424">
        <v>0.558737971</v>
      </c>
      <c r="BI366" s="424">
        <v>6.8292683000000007E-2</v>
      </c>
      <c r="BJ366" s="424">
        <v>0.248555471044067</v>
      </c>
      <c r="BK366" s="425">
        <v>42.184659840501602</v>
      </c>
      <c r="BL366" s="425">
        <v>-11.4705672678681</v>
      </c>
      <c r="BM366" s="425">
        <v>14.4061141866115</v>
      </c>
      <c r="BN366" s="425">
        <v>57.166035943335203</v>
      </c>
      <c r="BO366" s="425">
        <v>0.100222561142138</v>
      </c>
      <c r="BP366" s="425">
        <v>1.52351642772555</v>
      </c>
      <c r="BQ366" s="425">
        <v>-0.15609205049969199</v>
      </c>
      <c r="BR366" s="425">
        <v>-9.5319407512577605</v>
      </c>
      <c r="BS366" s="426">
        <v>-1.5970170227953901E-2</v>
      </c>
      <c r="BT366" s="427"/>
      <c r="BU366" s="421"/>
      <c r="BV366" s="428"/>
      <c r="BW366" s="427"/>
      <c r="BX366" s="427"/>
      <c r="BY366" s="427"/>
      <c r="BZ366" s="427"/>
      <c r="CA366" s="421"/>
      <c r="CB366" s="428"/>
      <c r="CC366" s="427">
        <v>25</v>
      </c>
      <c r="CD366" s="421">
        <v>141</v>
      </c>
      <c r="CE366" s="429">
        <v>4</v>
      </c>
      <c r="CF366" s="428">
        <v>2</v>
      </c>
      <c r="CG366" s="427">
        <v>17</v>
      </c>
      <c r="CH366" s="421">
        <v>86.2</v>
      </c>
      <c r="CI366" s="429">
        <v>1</v>
      </c>
      <c r="CJ366" s="428">
        <v>-1</v>
      </c>
      <c r="CK366" s="427">
        <v>11</v>
      </c>
      <c r="CL366" s="421">
        <v>74</v>
      </c>
      <c r="CM366" s="429">
        <v>-2</v>
      </c>
      <c r="CN366" s="428">
        <v>-1</v>
      </c>
      <c r="CO366" s="427">
        <v>30</v>
      </c>
      <c r="CP366" s="421">
        <v>150.19999999999999</v>
      </c>
      <c r="CQ366" s="429">
        <v>0</v>
      </c>
      <c r="CR366" s="428">
        <v>2</v>
      </c>
      <c r="CS366" s="427">
        <v>3</v>
      </c>
      <c r="CT366" s="421">
        <v>20</v>
      </c>
      <c r="CU366" s="429">
        <v>-1</v>
      </c>
      <c r="CV366" s="429">
        <v>0</v>
      </c>
      <c r="CW366" s="428">
        <v>-1</v>
      </c>
      <c r="DC366" s="427">
        <v>8</v>
      </c>
      <c r="DD366" s="421">
        <v>35</v>
      </c>
      <c r="DE366" s="429">
        <v>1</v>
      </c>
      <c r="DF366" s="429">
        <v>0</v>
      </c>
      <c r="DG366" s="428">
        <v>0</v>
      </c>
      <c r="DH366" s="433">
        <v>3</v>
      </c>
      <c r="DI366" s="434">
        <v>1.83868312835693</v>
      </c>
      <c r="EL366" s="422"/>
      <c r="EM366" s="422"/>
      <c r="EN366" s="422"/>
      <c r="EO366" s="422"/>
      <c r="EP366" s="422"/>
      <c r="EQ366" s="422"/>
    </row>
    <row r="367" spans="1:269" ht="13" customHeight="1">
      <c r="A367" s="413" t="s">
        <v>15</v>
      </c>
      <c r="B367" s="413">
        <v>10621</v>
      </c>
      <c r="C367" s="413">
        <v>665489</v>
      </c>
      <c r="D367" s="413">
        <v>19611</v>
      </c>
      <c r="E367" s="413" t="s">
        <v>470</v>
      </c>
      <c r="F367" s="413" t="s">
        <v>470</v>
      </c>
      <c r="G367" s="414"/>
      <c r="H367" s="415" t="s">
        <v>4327</v>
      </c>
      <c r="I367" s="416" t="s">
        <v>997</v>
      </c>
      <c r="J367" s="417">
        <v>26</v>
      </c>
      <c r="K367" s="418">
        <v>3</v>
      </c>
      <c r="L367" s="418" t="s">
        <v>837</v>
      </c>
      <c r="T367" s="418" t="s">
        <v>2543</v>
      </c>
      <c r="U367" s="418" t="s">
        <v>2543</v>
      </c>
      <c r="V367" s="418" t="s">
        <v>4586</v>
      </c>
      <c r="W367" s="418" t="s">
        <v>2709</v>
      </c>
      <c r="Z367" s="421">
        <v>156</v>
      </c>
      <c r="AA367" s="421">
        <v>680</v>
      </c>
      <c r="AB367" s="421">
        <v>589</v>
      </c>
      <c r="AC367" s="421">
        <v>172</v>
      </c>
      <c r="AD367" s="421">
        <v>115</v>
      </c>
      <c r="AE367" s="421">
        <v>34</v>
      </c>
      <c r="AF367" s="421">
        <v>0</v>
      </c>
      <c r="AG367" s="421">
        <v>23</v>
      </c>
      <c r="AH367" s="421">
        <v>96</v>
      </c>
      <c r="AI367" s="421">
        <v>84</v>
      </c>
      <c r="AJ367" s="421">
        <v>6</v>
      </c>
      <c r="AK367" s="421">
        <v>3</v>
      </c>
      <c r="AL367" s="421">
        <v>81</v>
      </c>
      <c r="AM367" s="421">
        <v>8</v>
      </c>
      <c r="AN367" s="421">
        <v>94</v>
      </c>
      <c r="AO367" s="421">
        <v>6</v>
      </c>
      <c r="AP367" s="421">
        <v>4</v>
      </c>
      <c r="AQ367" s="421">
        <v>0</v>
      </c>
      <c r="AR367" s="421">
        <v>17</v>
      </c>
      <c r="AS367" s="422">
        <v>0.11911764699999999</v>
      </c>
      <c r="AT367" s="422">
        <v>0.13823529400000001</v>
      </c>
      <c r="AU367" s="422">
        <v>0.36072144</v>
      </c>
      <c r="AV367" s="422">
        <v>0.25450901999999997</v>
      </c>
      <c r="AW367" s="422">
        <v>0.12224449</v>
      </c>
      <c r="AX367" s="422">
        <v>0.50701403</v>
      </c>
      <c r="AY367" s="423">
        <v>120.4</v>
      </c>
      <c r="AZ367" s="422">
        <v>8.3932850000000003E-2</v>
      </c>
      <c r="BA367" s="422">
        <v>0.464929859</v>
      </c>
      <c r="BB367" s="422">
        <v>0.84592686800000005</v>
      </c>
      <c r="BC367" s="422">
        <v>0.32264528999999997</v>
      </c>
      <c r="BD367" s="424">
        <v>0.31302521</v>
      </c>
      <c r="BE367" s="424">
        <v>0.292020373</v>
      </c>
      <c r="BF367" s="424">
        <v>0.38088235199999998</v>
      </c>
      <c r="BG367" s="424">
        <v>0.46689303900000001</v>
      </c>
      <c r="BH367" s="424">
        <v>0.84777539099999999</v>
      </c>
      <c r="BI367" s="424">
        <v>0.17487266600000001</v>
      </c>
      <c r="BJ367" s="424">
        <v>0.36564834061123003</v>
      </c>
      <c r="BK367" s="425">
        <v>108.019536011078</v>
      </c>
      <c r="BL367" s="425">
        <v>29.030704772508901</v>
      </c>
      <c r="BM367" s="425">
        <v>109.37839148048199</v>
      </c>
      <c r="BN367" s="425">
        <v>137.03118769054601</v>
      </c>
      <c r="BO367" s="425">
        <v>0.34236992550346501</v>
      </c>
      <c r="BP367" s="425">
        <v>-2.5891031082719498</v>
      </c>
      <c r="BQ367" s="425">
        <v>38.001179520449803</v>
      </c>
      <c r="BR367" s="425">
        <v>27.087957114390299</v>
      </c>
      <c r="BS367" s="426">
        <v>3.8879962423571399</v>
      </c>
      <c r="BT367" s="427"/>
      <c r="BU367" s="421"/>
      <c r="BV367" s="428"/>
      <c r="BW367" s="427"/>
      <c r="BX367" s="427"/>
      <c r="BY367" s="427"/>
      <c r="BZ367" s="427"/>
      <c r="CA367" s="421"/>
      <c r="CB367" s="428"/>
      <c r="CC367" s="427">
        <v>133</v>
      </c>
      <c r="CD367" s="421">
        <v>1126.2</v>
      </c>
      <c r="CE367" s="429">
        <v>8</v>
      </c>
      <c r="CF367" s="428">
        <v>-2</v>
      </c>
      <c r="CG367" s="427"/>
      <c r="CH367" s="421"/>
      <c r="CI367" s="429"/>
      <c r="CJ367" s="428"/>
      <c r="CK367" s="427"/>
      <c r="CL367" s="421"/>
      <c r="CM367" s="429"/>
      <c r="CN367" s="428"/>
      <c r="CO367" s="427"/>
      <c r="CP367" s="421"/>
      <c r="CQ367" s="429"/>
      <c r="CR367" s="428"/>
      <c r="DH367" s="433">
        <v>8</v>
      </c>
      <c r="DI367" s="434">
        <v>-12.4898487776517</v>
      </c>
      <c r="EL367" s="422"/>
      <c r="EM367" s="422"/>
      <c r="EN367" s="422"/>
      <c r="EO367" s="422"/>
      <c r="EP367" s="422"/>
      <c r="EQ367" s="422"/>
      <c r="FC367" s="412"/>
      <c r="FD367" s="412"/>
    </row>
    <row r="368" spans="1:269" ht="13" customHeight="1">
      <c r="A368" s="413" t="s">
        <v>15</v>
      </c>
      <c r="B368" s="413">
        <v>12729</v>
      </c>
      <c r="C368" s="413">
        <v>666397</v>
      </c>
      <c r="D368" s="413">
        <v>27534</v>
      </c>
      <c r="E368" s="413" t="s">
        <v>567</v>
      </c>
      <c r="F368" s="413" t="s">
        <v>567</v>
      </c>
      <c r="G368" s="414"/>
      <c r="H368" s="411" t="s">
        <v>3540</v>
      </c>
      <c r="I368" s="411" t="s">
        <v>3541</v>
      </c>
      <c r="J368" s="413">
        <v>26</v>
      </c>
      <c r="K368" s="418">
        <v>3</v>
      </c>
      <c r="L368" s="418" t="s">
        <v>46</v>
      </c>
      <c r="T368" s="418" t="s">
        <v>4577</v>
      </c>
      <c r="U368" s="418" t="s">
        <v>4582</v>
      </c>
      <c r="V368" s="418" t="s">
        <v>4586</v>
      </c>
      <c r="X368" s="418">
        <v>40</v>
      </c>
      <c r="Z368" s="421">
        <v>64</v>
      </c>
      <c r="AA368" s="421">
        <v>208</v>
      </c>
      <c r="AB368" s="421">
        <v>182</v>
      </c>
      <c r="AC368" s="421">
        <v>40</v>
      </c>
      <c r="AD368" s="421">
        <v>27</v>
      </c>
      <c r="AE368" s="421">
        <v>10</v>
      </c>
      <c r="AF368" s="421">
        <v>0</v>
      </c>
      <c r="AG368" s="421">
        <v>3</v>
      </c>
      <c r="AH368" s="421">
        <v>13</v>
      </c>
      <c r="AI368" s="421">
        <v>12</v>
      </c>
      <c r="AJ368" s="421">
        <v>0</v>
      </c>
      <c r="AK368" s="421">
        <v>3</v>
      </c>
      <c r="AL368" s="421">
        <v>22</v>
      </c>
      <c r="AM368" s="421">
        <v>0</v>
      </c>
      <c r="AN368" s="421">
        <v>61</v>
      </c>
      <c r="AO368" s="421">
        <v>2</v>
      </c>
      <c r="AP368" s="421">
        <v>1</v>
      </c>
      <c r="AQ368" s="421">
        <v>1</v>
      </c>
      <c r="AR368" s="421">
        <v>3</v>
      </c>
      <c r="AS368" s="422">
        <v>0.10576923000000001</v>
      </c>
      <c r="AT368" s="422">
        <v>0.29326922999999999</v>
      </c>
      <c r="AU368" s="422">
        <v>0.32520325</v>
      </c>
      <c r="AV368" s="422">
        <v>0.27642275999999999</v>
      </c>
      <c r="AW368" s="422">
        <v>0.12195122</v>
      </c>
      <c r="AX368" s="422">
        <v>0.42276423000000002</v>
      </c>
      <c r="AY368" s="423">
        <v>110.1</v>
      </c>
      <c r="AZ368" s="422">
        <v>9.817352E-2</v>
      </c>
      <c r="BA368" s="422">
        <v>0.49180327800000001</v>
      </c>
      <c r="BB368" s="422">
        <v>0.88543303600000001</v>
      </c>
      <c r="BC368" s="422">
        <v>0.23770491799999999</v>
      </c>
      <c r="BD368" s="424">
        <v>0.31092436899999998</v>
      </c>
      <c r="BE368" s="424">
        <v>0.219780219</v>
      </c>
      <c r="BF368" s="424">
        <v>0.30917874299999998</v>
      </c>
      <c r="BG368" s="424">
        <v>0.324175824</v>
      </c>
      <c r="BH368" s="424">
        <v>0.63335456700000003</v>
      </c>
      <c r="BI368" s="424">
        <v>0.104395605</v>
      </c>
      <c r="BJ368" s="424">
        <v>0.28557504087254598</v>
      </c>
      <c r="BK368" s="425">
        <v>64.485577258230904</v>
      </c>
      <c r="BL368" s="425">
        <v>-4.6426320770630696</v>
      </c>
      <c r="BM368" s="425">
        <v>19.934307386552302</v>
      </c>
      <c r="BN368" s="425">
        <v>80.505838384911499</v>
      </c>
      <c r="BO368" s="425">
        <v>4.02283135973052E-2</v>
      </c>
      <c r="BP368" s="425">
        <v>-1.97953536454588</v>
      </c>
      <c r="BQ368" s="425">
        <v>-7.7394785839939502</v>
      </c>
      <c r="BR368" s="425">
        <v>-6.7582623693967303</v>
      </c>
      <c r="BS368" s="426">
        <v>-0.79184551722082597</v>
      </c>
      <c r="BT368" s="427"/>
      <c r="BU368" s="421"/>
      <c r="BV368" s="428"/>
      <c r="BW368" s="427"/>
      <c r="BX368" s="427"/>
      <c r="BY368" s="427"/>
      <c r="BZ368" s="427"/>
      <c r="CA368" s="421"/>
      <c r="CB368" s="428"/>
      <c r="CC368" s="427">
        <v>26</v>
      </c>
      <c r="CD368" s="421">
        <v>175</v>
      </c>
      <c r="CE368" s="429">
        <v>-2</v>
      </c>
      <c r="CF368" s="428">
        <v>-3</v>
      </c>
      <c r="CG368" s="427">
        <v>25</v>
      </c>
      <c r="CH368" s="421">
        <v>186</v>
      </c>
      <c r="CI368" s="429">
        <v>-3</v>
      </c>
      <c r="CJ368" s="428">
        <v>-4</v>
      </c>
      <c r="CK368" s="427"/>
      <c r="CL368" s="421"/>
      <c r="CM368" s="429"/>
      <c r="CN368" s="428"/>
      <c r="CO368" s="427">
        <v>1</v>
      </c>
      <c r="CP368" s="421">
        <v>1</v>
      </c>
      <c r="CQ368" s="429">
        <v>0</v>
      </c>
      <c r="CR368" s="428">
        <v>-1</v>
      </c>
      <c r="DH368" s="433">
        <v>-5</v>
      </c>
      <c r="DI368" s="434">
        <v>-8.1398026943206698</v>
      </c>
      <c r="EL368" s="422"/>
      <c r="EM368" s="422"/>
      <c r="EN368" s="422"/>
      <c r="EO368" s="422"/>
      <c r="EP368" s="422"/>
      <c r="EQ368" s="422"/>
    </row>
    <row r="369" spans="1:269" ht="13" customHeight="1">
      <c r="A369" s="413" t="s">
        <v>15</v>
      </c>
      <c r="B369" s="413">
        <v>13030</v>
      </c>
      <c r="C369" s="413">
        <v>700250</v>
      </c>
      <c r="D369" s="413">
        <v>29576</v>
      </c>
      <c r="E369" s="413" t="s">
        <v>16</v>
      </c>
      <c r="F369" s="413" t="s">
        <v>16</v>
      </c>
      <c r="G369" s="414"/>
      <c r="H369" s="411" t="s">
        <v>4133</v>
      </c>
      <c r="I369" s="411" t="s">
        <v>607</v>
      </c>
      <c r="J369" s="413">
        <v>26</v>
      </c>
      <c r="K369" s="418">
        <v>3</v>
      </c>
      <c r="L369" s="418" t="s">
        <v>46</v>
      </c>
      <c r="T369" s="418" t="s">
        <v>4584</v>
      </c>
      <c r="U369" s="418" t="s">
        <v>4584</v>
      </c>
      <c r="V369" s="418" t="s">
        <v>4585</v>
      </c>
      <c r="Z369" s="421">
        <v>138</v>
      </c>
      <c r="AA369" s="421">
        <v>530</v>
      </c>
      <c r="AB369" s="421">
        <v>467</v>
      </c>
      <c r="AC369" s="421">
        <v>119</v>
      </c>
      <c r="AD369" s="421">
        <v>61</v>
      </c>
      <c r="AE369" s="421">
        <v>28</v>
      </c>
      <c r="AF369" s="421">
        <v>4</v>
      </c>
      <c r="AG369" s="421">
        <v>26</v>
      </c>
      <c r="AH369" s="421">
        <v>74</v>
      </c>
      <c r="AI369" s="421">
        <v>65</v>
      </c>
      <c r="AJ369" s="421">
        <v>3</v>
      </c>
      <c r="AK369" s="421">
        <v>2</v>
      </c>
      <c r="AL369" s="421">
        <v>50</v>
      </c>
      <c r="AM369" s="421">
        <v>0</v>
      </c>
      <c r="AN369" s="421">
        <v>100</v>
      </c>
      <c r="AO369" s="421">
        <v>9</v>
      </c>
      <c r="AP369" s="421">
        <v>2</v>
      </c>
      <c r="AQ369" s="421">
        <v>0</v>
      </c>
      <c r="AR369" s="421">
        <v>18</v>
      </c>
      <c r="AS369" s="422">
        <v>9.4339621999999998E-2</v>
      </c>
      <c r="AT369" s="422">
        <v>0.188679245</v>
      </c>
      <c r="AU369" s="422">
        <v>0.46883469</v>
      </c>
      <c r="AV369" s="422">
        <v>0.19512194999999999</v>
      </c>
      <c r="AW369" s="422">
        <v>0.15363880999999999</v>
      </c>
      <c r="AX369" s="422">
        <v>0.55795148000000006</v>
      </c>
      <c r="AY369" s="423">
        <v>113.5</v>
      </c>
      <c r="AZ369" s="422">
        <v>8.4960939999999999E-2</v>
      </c>
      <c r="BA369" s="422">
        <v>0.39566395599999998</v>
      </c>
      <c r="BB369" s="422">
        <v>0.70636697199999998</v>
      </c>
      <c r="BC369" s="422">
        <v>0.41192411899999998</v>
      </c>
      <c r="BD369" s="424">
        <v>0.271137026</v>
      </c>
      <c r="BE369" s="424">
        <v>0.25481798700000002</v>
      </c>
      <c r="BF369" s="424">
        <v>0.337121212</v>
      </c>
      <c r="BG369" s="424">
        <v>0.498929336</v>
      </c>
      <c r="BH369" s="424">
        <v>0.836050548</v>
      </c>
      <c r="BI369" s="424">
        <v>0.24411134900000001</v>
      </c>
      <c r="BJ369" s="424">
        <v>0.35845893858508598</v>
      </c>
      <c r="BK369" s="425">
        <v>150.78854378544401</v>
      </c>
      <c r="BL369" s="425">
        <v>19.533172979517801</v>
      </c>
      <c r="BM369" s="425">
        <v>82.157105266614806</v>
      </c>
      <c r="BN369" s="425">
        <v>132.60290735873599</v>
      </c>
      <c r="BO369" s="425">
        <v>-1.0426498839635101</v>
      </c>
      <c r="BP369" s="425">
        <v>-2.02240555733442</v>
      </c>
      <c r="BQ369" s="425">
        <v>29.790900290510599</v>
      </c>
      <c r="BR369" s="425">
        <v>18.3422244261345</v>
      </c>
      <c r="BS369" s="426">
        <v>3.0479819270770498</v>
      </c>
      <c r="BT369" s="427"/>
      <c r="BU369" s="421"/>
      <c r="BV369" s="428"/>
      <c r="BW369" s="427">
        <v>36</v>
      </c>
      <c r="BX369" s="427">
        <v>230.2</v>
      </c>
      <c r="BY369" s="427">
        <v>-3</v>
      </c>
      <c r="BZ369" s="427">
        <v>-1</v>
      </c>
      <c r="CA369" s="421">
        <v>0</v>
      </c>
      <c r="CB369" s="428">
        <v>-1</v>
      </c>
      <c r="CC369" s="427">
        <v>50</v>
      </c>
      <c r="CD369" s="421">
        <v>370</v>
      </c>
      <c r="CE369" s="429">
        <v>-2</v>
      </c>
      <c r="CF369" s="428">
        <v>1</v>
      </c>
      <c r="CG369" s="427"/>
      <c r="CH369" s="421"/>
      <c r="CI369" s="429"/>
      <c r="CJ369" s="428"/>
      <c r="CK369" s="427"/>
      <c r="CL369" s="421"/>
      <c r="CM369" s="429"/>
      <c r="CN369" s="428"/>
      <c r="CO369" s="427"/>
      <c r="CP369" s="421"/>
      <c r="CQ369" s="429"/>
      <c r="CR369" s="428"/>
      <c r="DH369" s="433">
        <v>-5</v>
      </c>
      <c r="DI369" s="434">
        <v>-6.7919531464576703</v>
      </c>
      <c r="EL369" s="422"/>
      <c r="EM369" s="422"/>
      <c r="EN369" s="422"/>
      <c r="EO369" s="422"/>
      <c r="EP369" s="422"/>
      <c r="EQ369" s="422"/>
    </row>
    <row r="370" spans="1:269" ht="13" customHeight="1">
      <c r="A370" s="413" t="s">
        <v>15</v>
      </c>
      <c r="B370" s="413">
        <v>12871</v>
      </c>
      <c r="C370" s="471">
        <v>666149</v>
      </c>
      <c r="D370" s="471">
        <v>26208</v>
      </c>
      <c r="E370" s="471" t="s">
        <v>2175</v>
      </c>
      <c r="F370" s="413" t="s">
        <v>2175</v>
      </c>
      <c r="G370" s="414"/>
      <c r="H370" s="411" t="s">
        <v>3649</v>
      </c>
      <c r="I370" s="411" t="s">
        <v>571</v>
      </c>
      <c r="J370" s="413">
        <v>27</v>
      </c>
      <c r="K370" s="418">
        <v>4</v>
      </c>
      <c r="L370" s="418" t="s">
        <v>837</v>
      </c>
      <c r="T370" s="418" t="s">
        <v>4577</v>
      </c>
      <c r="U370" s="418" t="s">
        <v>4577</v>
      </c>
      <c r="V370" s="418" t="s">
        <v>4585</v>
      </c>
      <c r="X370" s="418">
        <v>63</v>
      </c>
      <c r="Z370" s="421">
        <v>72</v>
      </c>
      <c r="AA370" s="421">
        <v>243</v>
      </c>
      <c r="AB370" s="421">
        <v>217</v>
      </c>
      <c r="AC370" s="421">
        <v>47</v>
      </c>
      <c r="AD370" s="421">
        <v>32</v>
      </c>
      <c r="AE370" s="421">
        <v>10</v>
      </c>
      <c r="AF370" s="421">
        <v>1</v>
      </c>
      <c r="AG370" s="421">
        <v>4</v>
      </c>
      <c r="AH370" s="421">
        <v>19</v>
      </c>
      <c r="AI370" s="421">
        <v>14</v>
      </c>
      <c r="AJ370" s="421">
        <v>9</v>
      </c>
      <c r="AK370" s="421">
        <v>4</v>
      </c>
      <c r="AL370" s="421">
        <v>17</v>
      </c>
      <c r="AM370" s="421">
        <v>0</v>
      </c>
      <c r="AN370" s="421">
        <v>70</v>
      </c>
      <c r="AO370" s="421">
        <v>2</v>
      </c>
      <c r="AP370" s="421">
        <v>1</v>
      </c>
      <c r="AQ370" s="421">
        <v>6</v>
      </c>
      <c r="AR370" s="421">
        <v>3</v>
      </c>
      <c r="AS370" s="422">
        <v>6.9958847000000005E-2</v>
      </c>
      <c r="AT370" s="422">
        <v>0.28806584299999999</v>
      </c>
      <c r="AU370" s="422">
        <v>0.45454545000000002</v>
      </c>
      <c r="AV370" s="422">
        <v>0.2987013</v>
      </c>
      <c r="AW370" s="422">
        <v>4.5454550000000003E-2</v>
      </c>
      <c r="AX370" s="422">
        <v>0.27922078</v>
      </c>
      <c r="AY370" s="423">
        <v>107</v>
      </c>
      <c r="AZ370" s="422">
        <v>0.15334772999999999</v>
      </c>
      <c r="BA370" s="422">
        <v>0.36986301300000002</v>
      </c>
      <c r="BB370" s="422">
        <v>0.58637829600000002</v>
      </c>
      <c r="BC370" s="422">
        <v>0.43835616399999999</v>
      </c>
      <c r="BD370" s="424">
        <v>0.29861111099999998</v>
      </c>
      <c r="BE370" s="424">
        <v>0.21658986099999999</v>
      </c>
      <c r="BF370" s="424">
        <v>0.27848101199999997</v>
      </c>
      <c r="BG370" s="424">
        <v>0.32718893999999998</v>
      </c>
      <c r="BH370" s="424">
        <v>0.60566995199999996</v>
      </c>
      <c r="BI370" s="424">
        <v>0.110599079</v>
      </c>
      <c r="BJ370" s="424">
        <v>0.268735926865525</v>
      </c>
      <c r="BK370" s="425">
        <v>71.238126195719801</v>
      </c>
      <c r="BL370" s="425">
        <v>-8.7461151569014408</v>
      </c>
      <c r="BM370" s="425">
        <v>19.9663670049184</v>
      </c>
      <c r="BN370" s="425">
        <v>72.058831519264004</v>
      </c>
      <c r="BO370" s="425">
        <v>2.2119373806482202E-2</v>
      </c>
      <c r="BP370" s="425">
        <v>0.64330633636564005</v>
      </c>
      <c r="BQ370" s="425">
        <v>1.1260433376437</v>
      </c>
      <c r="BR370" s="425">
        <v>-7.4044734411736899</v>
      </c>
      <c r="BS370" s="426">
        <v>0.115208325655629</v>
      </c>
      <c r="BT370" s="427"/>
      <c r="BU370" s="421"/>
      <c r="BV370" s="428"/>
      <c r="BW370" s="427"/>
      <c r="BX370" s="427"/>
      <c r="BY370" s="427"/>
      <c r="BZ370" s="427"/>
      <c r="CA370" s="421"/>
      <c r="CB370" s="428"/>
      <c r="CC370" s="427"/>
      <c r="CD370" s="421"/>
      <c r="CE370" s="429"/>
      <c r="CF370" s="428"/>
      <c r="CG370" s="427">
        <v>69</v>
      </c>
      <c r="CH370" s="421">
        <v>561.20000000000005</v>
      </c>
      <c r="CI370" s="429">
        <v>7</v>
      </c>
      <c r="CJ370" s="428">
        <v>0</v>
      </c>
      <c r="CK370" s="427"/>
      <c r="CL370" s="421"/>
      <c r="CM370" s="429"/>
      <c r="CN370" s="428"/>
      <c r="CO370" s="427"/>
      <c r="CP370" s="421"/>
      <c r="CQ370" s="429"/>
      <c r="CR370" s="428"/>
      <c r="DC370" s="427">
        <v>3</v>
      </c>
      <c r="DD370" s="421">
        <v>21</v>
      </c>
      <c r="DE370" s="429">
        <v>0</v>
      </c>
      <c r="DF370" s="429">
        <v>-1</v>
      </c>
      <c r="DH370" s="433">
        <v>7</v>
      </c>
      <c r="DI370" s="434">
        <v>0.44705355167388899</v>
      </c>
      <c r="EL370" s="422"/>
      <c r="EM370" s="422"/>
      <c r="EN370" s="422"/>
      <c r="EO370" s="422"/>
      <c r="EP370" s="422"/>
      <c r="EQ370" s="422"/>
    </row>
    <row r="371" spans="1:269" ht="13" customHeight="1">
      <c r="A371" s="413" t="s">
        <v>15</v>
      </c>
      <c r="B371" s="413">
        <v>12420</v>
      </c>
      <c r="C371" s="413">
        <v>672820</v>
      </c>
      <c r="D371" s="413">
        <v>22896</v>
      </c>
      <c r="E371" s="413" t="s">
        <v>164</v>
      </c>
      <c r="F371" s="413" t="s">
        <v>164</v>
      </c>
      <c r="G371" s="414"/>
      <c r="H371" s="411" t="s">
        <v>2302</v>
      </c>
      <c r="I371" s="411" t="s">
        <v>3011</v>
      </c>
      <c r="J371" s="413">
        <v>25</v>
      </c>
      <c r="K371" s="418">
        <v>4</v>
      </c>
      <c r="L371" s="418" t="s">
        <v>837</v>
      </c>
      <c r="T371" s="418" t="s">
        <v>2543</v>
      </c>
      <c r="U371" s="418" t="s">
        <v>2543</v>
      </c>
      <c r="V371" s="418" t="s">
        <v>4586</v>
      </c>
      <c r="Z371" s="421">
        <v>140</v>
      </c>
      <c r="AA371" s="421">
        <v>544</v>
      </c>
      <c r="AB371" s="421">
        <v>518</v>
      </c>
      <c r="AC371" s="421">
        <v>137</v>
      </c>
      <c r="AD371" s="421">
        <v>94</v>
      </c>
      <c r="AE371" s="421">
        <v>20</v>
      </c>
      <c r="AF371" s="421">
        <v>1</v>
      </c>
      <c r="AG371" s="421">
        <v>22</v>
      </c>
      <c r="AH371" s="421">
        <v>57</v>
      </c>
      <c r="AI371" s="421">
        <v>75</v>
      </c>
      <c r="AJ371" s="421">
        <v>2</v>
      </c>
      <c r="AK371" s="421">
        <v>1</v>
      </c>
      <c r="AL371" s="421">
        <v>18</v>
      </c>
      <c r="AM371" s="421">
        <v>0</v>
      </c>
      <c r="AN371" s="421">
        <v>127</v>
      </c>
      <c r="AO371" s="421">
        <v>4</v>
      </c>
      <c r="AP371" s="421">
        <v>3</v>
      </c>
      <c r="AQ371" s="421">
        <v>1</v>
      </c>
      <c r="AR371" s="421">
        <v>11</v>
      </c>
      <c r="AS371" s="422">
        <v>3.3088235000000001E-2</v>
      </c>
      <c r="AT371" s="422">
        <v>0.233455882</v>
      </c>
      <c r="AU371" s="422">
        <v>0.38734176999999997</v>
      </c>
      <c r="AV371" s="422">
        <v>0.25822784999999998</v>
      </c>
      <c r="AW371" s="422">
        <v>0.10379747</v>
      </c>
      <c r="AX371" s="422">
        <v>0.43797468000000001</v>
      </c>
      <c r="AY371" s="423">
        <v>111.5</v>
      </c>
      <c r="AZ371" s="422">
        <v>0.10457197999999999</v>
      </c>
      <c r="BA371" s="422">
        <v>0.31979695400000002</v>
      </c>
      <c r="BB371" s="422">
        <v>0.53502192800000004</v>
      </c>
      <c r="BC371" s="422">
        <v>0.43147208100000001</v>
      </c>
      <c r="BD371" s="424">
        <v>0.30913978399999997</v>
      </c>
      <c r="BE371" s="424">
        <v>0.26447876399999998</v>
      </c>
      <c r="BF371" s="424">
        <v>0.292817679</v>
      </c>
      <c r="BG371" s="424">
        <v>0.43436293399999998</v>
      </c>
      <c r="BH371" s="424">
        <v>0.72718061300000003</v>
      </c>
      <c r="BI371" s="424">
        <v>0.16988417</v>
      </c>
      <c r="BJ371" s="424">
        <v>0.31257474290731802</v>
      </c>
      <c r="BK371" s="425">
        <v>104.938122342271</v>
      </c>
      <c r="BL371" s="425">
        <v>-0.217020794139173</v>
      </c>
      <c r="BM371" s="425">
        <v>64.061128572239596</v>
      </c>
      <c r="BN371" s="425">
        <v>99.607100707003696</v>
      </c>
      <c r="BO371" s="425">
        <v>-2.08099646111615</v>
      </c>
      <c r="BP371" s="425">
        <v>-0.51507266983389799</v>
      </c>
      <c r="BQ371" s="425">
        <v>13.2122892184695</v>
      </c>
      <c r="BR371" s="425">
        <v>-0.76697052581694403</v>
      </c>
      <c r="BS371" s="426">
        <v>1.35178253629474</v>
      </c>
      <c r="BT371" s="427"/>
      <c r="BU371" s="421"/>
      <c r="BV371" s="428"/>
      <c r="BW371" s="427"/>
      <c r="BX371" s="427"/>
      <c r="BY371" s="427"/>
      <c r="BZ371" s="427"/>
      <c r="CA371" s="421"/>
      <c r="CB371" s="428"/>
      <c r="CC371" s="427">
        <v>42</v>
      </c>
      <c r="CD371" s="421">
        <v>307.10000000000002</v>
      </c>
      <c r="CE371" s="429">
        <v>0</v>
      </c>
      <c r="CF371" s="428">
        <v>-1</v>
      </c>
      <c r="CG371" s="427">
        <v>99</v>
      </c>
      <c r="CH371" s="421">
        <v>745.1</v>
      </c>
      <c r="CI371" s="429">
        <v>-10</v>
      </c>
      <c r="CJ371" s="428">
        <v>-3</v>
      </c>
      <c r="CK371" s="427">
        <v>3</v>
      </c>
      <c r="CL371" s="421">
        <v>18</v>
      </c>
      <c r="CM371" s="429">
        <v>0</v>
      </c>
      <c r="CN371" s="428">
        <v>1</v>
      </c>
      <c r="CO371" s="427"/>
      <c r="CP371" s="421"/>
      <c r="CQ371" s="429"/>
      <c r="CR371" s="428"/>
      <c r="DH371" s="433">
        <v>-10</v>
      </c>
      <c r="DI371" s="434">
        <v>-4.7431972026824898</v>
      </c>
      <c r="EL371" s="422"/>
      <c r="EM371" s="422"/>
      <c r="EN371" s="422"/>
      <c r="EO371" s="422"/>
      <c r="EP371" s="422"/>
      <c r="EQ371" s="422"/>
      <c r="FE371" s="412"/>
      <c r="FF371" s="412"/>
    </row>
    <row r="372" spans="1:269" ht="13" customHeight="1">
      <c r="A372" s="413" t="s">
        <v>15</v>
      </c>
      <c r="B372" s="413">
        <v>13198</v>
      </c>
      <c r="C372" s="413">
        <v>702284</v>
      </c>
      <c r="D372" s="413">
        <v>31680</v>
      </c>
      <c r="E372" s="413" t="s">
        <v>598</v>
      </c>
      <c r="F372" s="413" t="s">
        <v>598</v>
      </c>
      <c r="G372" s="414"/>
      <c r="H372" s="411" t="s">
        <v>608</v>
      </c>
      <c r="I372" s="411" t="s">
        <v>244</v>
      </c>
      <c r="J372" s="413">
        <v>21</v>
      </c>
      <c r="K372" s="418">
        <v>4</v>
      </c>
      <c r="L372" s="418" t="s">
        <v>46</v>
      </c>
      <c r="T372" s="418" t="s">
        <v>4581</v>
      </c>
      <c r="U372" s="418" t="s">
        <v>4577</v>
      </c>
      <c r="V372" s="418" t="s">
        <v>4585</v>
      </c>
      <c r="Z372" s="421">
        <v>77</v>
      </c>
      <c r="AA372" s="421">
        <v>257</v>
      </c>
      <c r="AB372" s="421">
        <v>223</v>
      </c>
      <c r="AC372" s="421">
        <v>47</v>
      </c>
      <c r="AD372" s="421">
        <v>35</v>
      </c>
      <c r="AE372" s="421">
        <v>7</v>
      </c>
      <c r="AF372" s="421">
        <v>1</v>
      </c>
      <c r="AG372" s="421">
        <v>4</v>
      </c>
      <c r="AH372" s="421">
        <v>24</v>
      </c>
      <c r="AI372" s="421">
        <v>24</v>
      </c>
      <c r="AJ372" s="421">
        <v>1</v>
      </c>
      <c r="AK372" s="421">
        <v>0</v>
      </c>
      <c r="AL372" s="421">
        <v>28</v>
      </c>
      <c r="AM372" s="421">
        <v>1</v>
      </c>
      <c r="AN372" s="421">
        <v>47</v>
      </c>
      <c r="AO372" s="421">
        <v>2</v>
      </c>
      <c r="AP372" s="421">
        <v>2</v>
      </c>
      <c r="AQ372" s="421">
        <v>2</v>
      </c>
      <c r="AR372" s="421">
        <v>4</v>
      </c>
      <c r="AS372" s="466">
        <v>0.10894941599999999</v>
      </c>
      <c r="AT372" s="466">
        <v>0.18287937700000001</v>
      </c>
      <c r="AU372" s="466">
        <v>0.43888888999999998</v>
      </c>
      <c r="AV372" s="466">
        <v>0.3</v>
      </c>
      <c r="AW372" s="466">
        <v>5.5555559999999997E-2</v>
      </c>
      <c r="AX372" s="466">
        <v>0.31111111000000002</v>
      </c>
      <c r="AY372" s="425">
        <v>114.1</v>
      </c>
      <c r="AZ372" s="466">
        <v>9.0821260000000001E-2</v>
      </c>
      <c r="BA372" s="466">
        <v>0.37288135500000003</v>
      </c>
      <c r="BB372" s="466">
        <v>0.65494145000000004</v>
      </c>
      <c r="BC372" s="466">
        <v>0.43502824800000001</v>
      </c>
      <c r="BD372" s="424">
        <v>0.247126436</v>
      </c>
      <c r="BE372" s="424">
        <v>0.210762331</v>
      </c>
      <c r="BF372" s="424">
        <v>0.30196078399999998</v>
      </c>
      <c r="BG372" s="424">
        <v>0.30493273500000001</v>
      </c>
      <c r="BH372" s="424">
        <v>0.60689351899999999</v>
      </c>
      <c r="BI372" s="424">
        <v>9.4170403999999999E-2</v>
      </c>
      <c r="BJ372" s="424">
        <v>0.27361008548361099</v>
      </c>
      <c r="BK372" s="425">
        <v>58.169430241635297</v>
      </c>
      <c r="BL372" s="425">
        <v>-8.2329565290283799</v>
      </c>
      <c r="BM372" s="425">
        <v>22.1337427120733</v>
      </c>
      <c r="BN372" s="425">
        <v>79.552925806663296</v>
      </c>
      <c r="BO372" s="425">
        <v>-0.70111340872328498</v>
      </c>
      <c r="BP372" s="425">
        <v>7.5600102543830802E-2</v>
      </c>
      <c r="BQ372" s="425">
        <v>-2.71402513970774</v>
      </c>
      <c r="BR372" s="425">
        <v>-6.1175074208450004</v>
      </c>
      <c r="BS372" s="426">
        <v>-0.27767873729203602</v>
      </c>
      <c r="BT372" s="427"/>
      <c r="BU372" s="421"/>
      <c r="BV372" s="428"/>
      <c r="BW372" s="427"/>
      <c r="BX372" s="427"/>
      <c r="BY372" s="427"/>
      <c r="BZ372" s="427"/>
      <c r="CA372" s="421"/>
      <c r="CB372" s="428"/>
      <c r="CC372" s="427"/>
      <c r="CD372" s="421"/>
      <c r="CE372" s="429"/>
      <c r="CF372" s="428"/>
      <c r="CG372" s="427">
        <v>73</v>
      </c>
      <c r="CH372" s="421">
        <v>621</v>
      </c>
      <c r="CI372" s="429">
        <v>1</v>
      </c>
      <c r="CJ372" s="428">
        <v>-9</v>
      </c>
      <c r="CK372" s="427"/>
      <c r="CL372" s="421"/>
      <c r="CM372" s="429"/>
      <c r="CN372" s="428"/>
      <c r="CO372" s="427">
        <v>1</v>
      </c>
      <c r="CP372" s="421">
        <v>2</v>
      </c>
      <c r="CQ372" s="429">
        <v>0</v>
      </c>
      <c r="CR372" s="428">
        <v>0</v>
      </c>
      <c r="DH372" s="433">
        <v>1</v>
      </c>
      <c r="DI372" s="434">
        <v>-5.4415019750595004</v>
      </c>
    </row>
    <row r="373" spans="1:269" ht="13" customHeight="1">
      <c r="A373" s="413" t="s">
        <v>15</v>
      </c>
      <c r="B373" s="413">
        <v>13262</v>
      </c>
      <c r="C373" s="413">
        <v>810938</v>
      </c>
      <c r="D373" s="413">
        <v>33197</v>
      </c>
      <c r="E373" s="413" t="s">
        <v>598</v>
      </c>
      <c r="F373" s="413" t="s">
        <v>598</v>
      </c>
      <c r="G373" s="414"/>
      <c r="H373" s="411" t="s">
        <v>3480</v>
      </c>
      <c r="I373" s="411" t="s">
        <v>607</v>
      </c>
      <c r="J373" s="413">
        <v>24</v>
      </c>
      <c r="K373" s="418">
        <v>5</v>
      </c>
      <c r="L373" s="418" t="s">
        <v>837</v>
      </c>
      <c r="T373" s="418" t="s">
        <v>4581</v>
      </c>
      <c r="U373" s="418" t="s">
        <v>4581</v>
      </c>
      <c r="V373" s="418" t="s">
        <v>4586</v>
      </c>
      <c r="Z373" s="421">
        <v>85</v>
      </c>
      <c r="AA373" s="421">
        <v>295</v>
      </c>
      <c r="AB373" s="421">
        <v>277</v>
      </c>
      <c r="AC373" s="421">
        <v>70</v>
      </c>
      <c r="AD373" s="421">
        <v>56</v>
      </c>
      <c r="AE373" s="421">
        <v>13</v>
      </c>
      <c r="AF373" s="421">
        <v>0</v>
      </c>
      <c r="AG373" s="421">
        <v>1</v>
      </c>
      <c r="AH373" s="421">
        <v>36</v>
      </c>
      <c r="AI373" s="421">
        <v>21</v>
      </c>
      <c r="AJ373" s="421">
        <v>5</v>
      </c>
      <c r="AK373" s="421">
        <v>1</v>
      </c>
      <c r="AL373" s="421">
        <v>15</v>
      </c>
      <c r="AM373" s="421">
        <v>0</v>
      </c>
      <c r="AN373" s="421">
        <v>64</v>
      </c>
      <c r="AO373" s="421">
        <v>1</v>
      </c>
      <c r="AP373" s="421">
        <v>0</v>
      </c>
      <c r="AQ373" s="421">
        <v>2</v>
      </c>
      <c r="AR373" s="421">
        <v>5</v>
      </c>
      <c r="AS373" s="466">
        <v>5.0847456999999999E-2</v>
      </c>
      <c r="AT373" s="466">
        <v>0.21694915200000001</v>
      </c>
      <c r="AU373" s="466">
        <v>0.28837209000000003</v>
      </c>
      <c r="AV373" s="466">
        <v>0.36744186000000001</v>
      </c>
      <c r="AW373" s="466">
        <v>3.2558139999999999E-2</v>
      </c>
      <c r="AX373" s="466">
        <v>0.40465116000000001</v>
      </c>
      <c r="AY373" s="425">
        <v>110.4</v>
      </c>
      <c r="AZ373" s="466">
        <v>9.6217109999999995E-2</v>
      </c>
      <c r="BA373" s="466">
        <v>0.572769953</v>
      </c>
      <c r="BB373" s="466">
        <v>1.049322796</v>
      </c>
      <c r="BC373" s="466">
        <v>0.25821596200000002</v>
      </c>
      <c r="BD373" s="424">
        <v>0.32547169799999998</v>
      </c>
      <c r="BE373" s="424">
        <v>0.25270758100000001</v>
      </c>
      <c r="BF373" s="424">
        <v>0.293515358</v>
      </c>
      <c r="BG373" s="424">
        <v>0.310469314</v>
      </c>
      <c r="BH373" s="424">
        <v>0.60398467199999994</v>
      </c>
      <c r="BI373" s="424">
        <v>5.7761733000000003E-2</v>
      </c>
      <c r="BJ373" s="424">
        <v>0.26901734221103601</v>
      </c>
      <c r="BK373" s="425">
        <v>35.679650459813899</v>
      </c>
      <c r="BL373" s="425">
        <v>-10.5503088000023</v>
      </c>
      <c r="BM373" s="425">
        <v>24.306408227721398</v>
      </c>
      <c r="BN373" s="425">
        <v>76.388919185038304</v>
      </c>
      <c r="BO373" s="425">
        <v>-0.25946720049691102</v>
      </c>
      <c r="BP373" s="425">
        <v>-0.150441624224185</v>
      </c>
      <c r="BQ373" s="425">
        <v>3.6261956885664</v>
      </c>
      <c r="BR373" s="425">
        <v>-8.35928950335623</v>
      </c>
      <c r="BS373" s="426">
        <v>0.37100520007835103</v>
      </c>
      <c r="BT373" s="427"/>
      <c r="BU373" s="421"/>
      <c r="BV373" s="428"/>
      <c r="BW373" s="427"/>
      <c r="BX373" s="427"/>
      <c r="BY373" s="427"/>
      <c r="BZ373" s="427"/>
      <c r="CA373" s="421"/>
      <c r="CB373" s="428"/>
      <c r="CC373" s="427"/>
      <c r="CD373" s="421"/>
      <c r="CE373" s="429"/>
      <c r="CF373" s="428"/>
      <c r="CG373" s="427"/>
      <c r="CH373" s="421"/>
      <c r="CI373" s="429"/>
      <c r="CJ373" s="428"/>
      <c r="CK373" s="427">
        <v>85</v>
      </c>
      <c r="CL373" s="421">
        <v>703</v>
      </c>
      <c r="CM373" s="429">
        <v>8</v>
      </c>
      <c r="CN373" s="428">
        <v>0</v>
      </c>
      <c r="CO373" s="427"/>
      <c r="CP373" s="421"/>
      <c r="CQ373" s="429"/>
      <c r="CR373" s="428"/>
      <c r="DH373" s="433">
        <v>8</v>
      </c>
      <c r="DI373" s="434">
        <v>1.8326822519302299</v>
      </c>
    </row>
    <row r="374" spans="1:269" ht="13" customHeight="1">
      <c r="A374" s="413" t="s">
        <v>15</v>
      </c>
      <c r="B374" s="413">
        <v>12919</v>
      </c>
      <c r="C374" s="413">
        <v>686797</v>
      </c>
      <c r="D374" s="413">
        <v>31595</v>
      </c>
      <c r="E374" s="413" t="s">
        <v>567</v>
      </c>
      <c r="F374" s="413" t="s">
        <v>567</v>
      </c>
      <c r="G374" s="414"/>
      <c r="H374" s="411" t="s">
        <v>2402</v>
      </c>
      <c r="I374" s="411" t="s">
        <v>63</v>
      </c>
      <c r="J374" s="413">
        <v>24</v>
      </c>
      <c r="K374" s="418">
        <v>6</v>
      </c>
      <c r="L374" s="418" t="s">
        <v>2543</v>
      </c>
      <c r="T374" s="418" t="s">
        <v>4577</v>
      </c>
      <c r="U374" s="418" t="s">
        <v>2543</v>
      </c>
      <c r="V374" s="418" t="s">
        <v>4585</v>
      </c>
      <c r="Z374" s="421">
        <v>139</v>
      </c>
      <c r="AA374" s="421">
        <v>527</v>
      </c>
      <c r="AB374" s="421">
        <v>487</v>
      </c>
      <c r="AC374" s="421">
        <v>115</v>
      </c>
      <c r="AD374" s="421">
        <v>83</v>
      </c>
      <c r="AE374" s="421">
        <v>15</v>
      </c>
      <c r="AF374" s="421">
        <v>1</v>
      </c>
      <c r="AG374" s="421">
        <v>16</v>
      </c>
      <c r="AH374" s="421">
        <v>50</v>
      </c>
      <c r="AI374" s="421">
        <v>64</v>
      </c>
      <c r="AJ374" s="421">
        <v>3</v>
      </c>
      <c r="AK374" s="421">
        <v>1</v>
      </c>
      <c r="AL374" s="421">
        <v>31</v>
      </c>
      <c r="AM374" s="421">
        <v>0</v>
      </c>
      <c r="AN374" s="421">
        <v>92</v>
      </c>
      <c r="AO374" s="421">
        <v>4</v>
      </c>
      <c r="AP374" s="421">
        <v>5</v>
      </c>
      <c r="AQ374" s="421">
        <v>0</v>
      </c>
      <c r="AR374" s="421">
        <v>11</v>
      </c>
      <c r="AS374" s="422">
        <v>5.8823528999999999E-2</v>
      </c>
      <c r="AT374" s="422">
        <v>0.174573055</v>
      </c>
      <c r="AU374" s="422">
        <v>0.42499999999999999</v>
      </c>
      <c r="AV374" s="422">
        <v>0.22500000000000001</v>
      </c>
      <c r="AW374" s="422">
        <v>5.7500000000000002E-2</v>
      </c>
      <c r="AX374" s="422">
        <v>0.38500000000000001</v>
      </c>
      <c r="AY374" s="423">
        <v>110.3</v>
      </c>
      <c r="AZ374" s="422">
        <v>0.11293532000000001</v>
      </c>
      <c r="BA374" s="422">
        <v>0.43859649099999998</v>
      </c>
      <c r="BB374" s="422">
        <v>0.764257662</v>
      </c>
      <c r="BC374" s="422">
        <v>0.388471177</v>
      </c>
      <c r="BD374" s="424">
        <v>0.2578125</v>
      </c>
      <c r="BE374" s="424">
        <v>0.23613962999999999</v>
      </c>
      <c r="BF374" s="424">
        <v>0.28462998099999998</v>
      </c>
      <c r="BG374" s="424">
        <v>0.36960985600000001</v>
      </c>
      <c r="BH374" s="424">
        <v>0.65423983699999999</v>
      </c>
      <c r="BI374" s="424">
        <v>0.133470226</v>
      </c>
      <c r="BJ374" s="424">
        <v>0.28563043333773802</v>
      </c>
      <c r="BK374" s="425">
        <v>82.445085407537405</v>
      </c>
      <c r="BL374" s="425">
        <v>-11.7391213904039</v>
      </c>
      <c r="BM374" s="425">
        <v>50.530335808275403</v>
      </c>
      <c r="BN374" s="425">
        <v>80.543999047559893</v>
      </c>
      <c r="BO374" s="425">
        <v>0.86999083078018402</v>
      </c>
      <c r="BP374" s="425">
        <v>-2.9347428847104302</v>
      </c>
      <c r="BQ374" s="425">
        <v>3.2056134712046398</v>
      </c>
      <c r="BR374" s="425">
        <v>-15.0186817123459</v>
      </c>
      <c r="BS374" s="426">
        <v>0.32797437573710198</v>
      </c>
      <c r="BT374" s="427"/>
      <c r="BU374" s="421"/>
      <c r="BV374" s="428"/>
      <c r="BW374" s="427"/>
      <c r="BX374" s="427"/>
      <c r="BY374" s="427"/>
      <c r="BZ374" s="427"/>
      <c r="CA374" s="421"/>
      <c r="CB374" s="428"/>
      <c r="CC374" s="427"/>
      <c r="CD374" s="421"/>
      <c r="CE374" s="429"/>
      <c r="CF374" s="428"/>
      <c r="CG374" s="427">
        <v>37</v>
      </c>
      <c r="CH374" s="421">
        <v>253</v>
      </c>
      <c r="CI374" s="429">
        <v>-2</v>
      </c>
      <c r="CJ374" s="428">
        <v>-3</v>
      </c>
      <c r="CK374" s="427">
        <v>43</v>
      </c>
      <c r="CL374" s="421">
        <v>284.2</v>
      </c>
      <c r="CM374" s="429">
        <v>-6</v>
      </c>
      <c r="CN374" s="428">
        <v>0</v>
      </c>
      <c r="CO374" s="427">
        <v>77</v>
      </c>
      <c r="CP374" s="421">
        <v>595</v>
      </c>
      <c r="CQ374" s="429">
        <v>-8</v>
      </c>
      <c r="CR374" s="428">
        <v>-1</v>
      </c>
      <c r="DH374" s="433">
        <v>-16</v>
      </c>
      <c r="DI374" s="434">
        <v>8.6915016174316406E-2</v>
      </c>
      <c r="EL374" s="422"/>
      <c r="EM374" s="422"/>
      <c r="EN374" s="422"/>
      <c r="EO374" s="422"/>
      <c r="EP374" s="422"/>
      <c r="EQ374" s="422"/>
      <c r="EY374" s="432"/>
    </row>
    <row r="375" spans="1:269" s="412" customFormat="1" ht="13" customHeight="1">
      <c r="A375" s="413" t="s">
        <v>15</v>
      </c>
      <c r="B375" s="413">
        <v>12100</v>
      </c>
      <c r="C375" s="413">
        <v>672640</v>
      </c>
      <c r="D375" s="413">
        <v>19608</v>
      </c>
      <c r="E375" s="413" t="s">
        <v>686</v>
      </c>
      <c r="F375" s="413" t="s">
        <v>686</v>
      </c>
      <c r="G375" s="414"/>
      <c r="H375" s="411" t="s">
        <v>121</v>
      </c>
      <c r="I375" s="411" t="s">
        <v>2382</v>
      </c>
      <c r="J375" s="418">
        <v>26</v>
      </c>
      <c r="K375" s="418">
        <v>6</v>
      </c>
      <c r="L375" s="418" t="s">
        <v>837</v>
      </c>
      <c r="M375" s="419"/>
      <c r="N375" s="420"/>
      <c r="O375" s="418"/>
      <c r="P375" s="418"/>
      <c r="Q375" s="418"/>
      <c r="R375" s="418"/>
      <c r="S375" s="418"/>
      <c r="T375" s="418" t="s">
        <v>4577</v>
      </c>
      <c r="U375" s="418" t="s">
        <v>2543</v>
      </c>
      <c r="V375" s="418" t="s">
        <v>4586</v>
      </c>
      <c r="W375" s="418"/>
      <c r="X375" s="418"/>
      <c r="Y375" s="419"/>
      <c r="Z375" s="421">
        <v>143</v>
      </c>
      <c r="AA375" s="421">
        <v>594</v>
      </c>
      <c r="AB375" s="421">
        <v>544</v>
      </c>
      <c r="AC375" s="421">
        <v>134</v>
      </c>
      <c r="AD375" s="421">
        <v>98</v>
      </c>
      <c r="AE375" s="421">
        <v>21</v>
      </c>
      <c r="AF375" s="421">
        <v>0</v>
      </c>
      <c r="AG375" s="421">
        <v>15</v>
      </c>
      <c r="AH375" s="421">
        <v>66</v>
      </c>
      <c r="AI375" s="421">
        <v>77</v>
      </c>
      <c r="AJ375" s="421">
        <v>15</v>
      </c>
      <c r="AK375" s="421">
        <v>6</v>
      </c>
      <c r="AL375" s="421">
        <v>44</v>
      </c>
      <c r="AM375" s="421">
        <v>2</v>
      </c>
      <c r="AN375" s="421">
        <v>82</v>
      </c>
      <c r="AO375" s="421">
        <v>3</v>
      </c>
      <c r="AP375" s="421">
        <v>3</v>
      </c>
      <c r="AQ375" s="421">
        <v>0</v>
      </c>
      <c r="AR375" s="421">
        <v>9</v>
      </c>
      <c r="AS375" s="422">
        <v>7.4074074000000004E-2</v>
      </c>
      <c r="AT375" s="422">
        <v>0.13804713800000001</v>
      </c>
      <c r="AU375" s="422">
        <v>0.37634409000000002</v>
      </c>
      <c r="AV375" s="422">
        <v>0.24516129</v>
      </c>
      <c r="AW375" s="422">
        <v>7.0967740000000001E-2</v>
      </c>
      <c r="AX375" s="422">
        <v>0.38279570000000002</v>
      </c>
      <c r="AY375" s="423">
        <v>111.2</v>
      </c>
      <c r="AZ375" s="422">
        <v>7.8910289999999994E-2</v>
      </c>
      <c r="BA375" s="422">
        <v>0.48275862000000003</v>
      </c>
      <c r="BB375" s="422">
        <v>0.88660695</v>
      </c>
      <c r="BC375" s="422">
        <v>0.34051724100000003</v>
      </c>
      <c r="BD375" s="424">
        <v>0.264444444</v>
      </c>
      <c r="BE375" s="424">
        <v>0.24632352900000001</v>
      </c>
      <c r="BF375" s="424">
        <v>0.30471380399999998</v>
      </c>
      <c r="BG375" s="424">
        <v>0.36764705800000003</v>
      </c>
      <c r="BH375" s="424">
        <v>0.672360862</v>
      </c>
      <c r="BI375" s="424">
        <v>0.121323529</v>
      </c>
      <c r="BJ375" s="424">
        <v>0.29482645410540897</v>
      </c>
      <c r="BK375" s="425">
        <v>78.145866561981705</v>
      </c>
      <c r="BL375" s="425">
        <v>-8.7965478480016301</v>
      </c>
      <c r="BM375" s="425">
        <v>61.3895196586693</v>
      </c>
      <c r="BN375" s="425">
        <v>86.196442556906305</v>
      </c>
      <c r="BO375" s="425">
        <v>1.1648976934544599</v>
      </c>
      <c r="BP375" s="425">
        <v>0.72746035736054104</v>
      </c>
      <c r="BQ375" s="425">
        <v>22.630403006713301</v>
      </c>
      <c r="BR375" s="425">
        <v>-8.9911174925198196</v>
      </c>
      <c r="BS375" s="426">
        <v>2.31537344270538</v>
      </c>
      <c r="BT375" s="427"/>
      <c r="BU375" s="421"/>
      <c r="BV375" s="428"/>
      <c r="BW375" s="427"/>
      <c r="BX375" s="427"/>
      <c r="BY375" s="427"/>
      <c r="BZ375" s="427"/>
      <c r="CA375" s="421"/>
      <c r="CB375" s="428"/>
      <c r="CC375" s="427"/>
      <c r="CD375" s="421"/>
      <c r="CE375" s="429"/>
      <c r="CF375" s="428"/>
      <c r="CG375" s="427">
        <v>32</v>
      </c>
      <c r="CH375" s="421">
        <v>265.10000000000002</v>
      </c>
      <c r="CI375" s="429">
        <v>6</v>
      </c>
      <c r="CJ375" s="428">
        <v>6</v>
      </c>
      <c r="CK375" s="427"/>
      <c r="CL375" s="421"/>
      <c r="CM375" s="429"/>
      <c r="CN375" s="428"/>
      <c r="CO375" s="427">
        <v>111</v>
      </c>
      <c r="CP375" s="421">
        <v>956.2</v>
      </c>
      <c r="CQ375" s="429">
        <v>7</v>
      </c>
      <c r="CR375" s="428">
        <v>4</v>
      </c>
      <c r="CS375" s="427"/>
      <c r="CT375" s="421"/>
      <c r="CU375" s="429"/>
      <c r="CV375" s="429"/>
      <c r="CW375" s="428"/>
      <c r="CX375" s="427"/>
      <c r="CY375" s="421"/>
      <c r="CZ375" s="429"/>
      <c r="DA375" s="429"/>
      <c r="DB375" s="428"/>
      <c r="DC375" s="427"/>
      <c r="DD375" s="421"/>
      <c r="DE375" s="429"/>
      <c r="DF375" s="429"/>
      <c r="DG375" s="428"/>
      <c r="DH375" s="433">
        <v>13</v>
      </c>
      <c r="DI375" s="434">
        <v>11.861943721771199</v>
      </c>
      <c r="DJ375" s="421"/>
      <c r="DK375" s="421"/>
      <c r="DL375" s="421"/>
      <c r="DM375" s="421"/>
      <c r="DN375" s="421"/>
      <c r="DO375" s="421"/>
      <c r="DP375" s="421"/>
      <c r="DQ375" s="421"/>
      <c r="DR375" s="421"/>
      <c r="DS375" s="421"/>
      <c r="DT375" s="421"/>
      <c r="DU375" s="421"/>
      <c r="DV375" s="421"/>
      <c r="DW375" s="421"/>
      <c r="DX375" s="421"/>
      <c r="DY375" s="421"/>
      <c r="DZ375" s="421"/>
      <c r="EA375" s="421"/>
      <c r="EB375" s="421"/>
      <c r="EC375" s="421"/>
      <c r="ED375" s="425"/>
      <c r="EE375" s="425"/>
      <c r="EF375" s="425"/>
      <c r="EG375" s="425"/>
      <c r="EH375" s="431"/>
      <c r="EI375" s="425"/>
      <c r="EJ375" s="424"/>
      <c r="EK375" s="424"/>
      <c r="EL375" s="422"/>
      <c r="EM375" s="422"/>
      <c r="EN375" s="422"/>
      <c r="EO375" s="422"/>
      <c r="EP375" s="422"/>
      <c r="EQ375" s="422"/>
      <c r="ER375" s="425"/>
      <c r="ES375" s="431"/>
      <c r="ET375" s="431"/>
      <c r="EU375" s="431"/>
      <c r="EV375" s="431"/>
      <c r="EW375" s="431"/>
      <c r="EX375" s="426"/>
      <c r="EY375" s="410"/>
      <c r="EZ375" s="411"/>
      <c r="FA375" s="411"/>
      <c r="FB375" s="411"/>
      <c r="FC375" s="411"/>
      <c r="FD375" s="411"/>
      <c r="FE375" s="411"/>
      <c r="FF375" s="411"/>
      <c r="FG375" s="411"/>
      <c r="FH375" s="411"/>
      <c r="FI375" s="411"/>
      <c r="FJ375" s="411"/>
      <c r="FK375" s="411"/>
      <c r="FL375" s="411"/>
      <c r="FM375" s="411"/>
      <c r="FN375" s="411"/>
      <c r="FO375" s="411"/>
      <c r="FP375" s="411"/>
      <c r="FQ375" s="411"/>
      <c r="FR375" s="411"/>
      <c r="FS375" s="411"/>
      <c r="FT375" s="411"/>
      <c r="FU375" s="411"/>
      <c r="FV375" s="411"/>
      <c r="FW375" s="411"/>
      <c r="FX375" s="411"/>
      <c r="FY375" s="411"/>
      <c r="FZ375" s="411"/>
      <c r="GA375" s="411"/>
      <c r="GB375" s="411"/>
      <c r="GC375" s="411"/>
      <c r="GD375" s="411"/>
      <c r="GE375" s="411"/>
      <c r="GF375" s="411"/>
      <c r="GG375" s="411"/>
      <c r="GH375" s="411"/>
      <c r="GI375" s="411"/>
      <c r="GJ375" s="411"/>
      <c r="GK375" s="411"/>
      <c r="GL375" s="411"/>
      <c r="GM375" s="411"/>
      <c r="GN375" s="411"/>
      <c r="GO375" s="411"/>
      <c r="GP375" s="411"/>
      <c r="GQ375" s="411"/>
      <c r="GR375" s="411"/>
      <c r="GS375" s="411"/>
      <c r="GT375" s="411"/>
      <c r="GU375" s="411"/>
      <c r="GV375" s="411"/>
      <c r="GW375" s="411"/>
      <c r="GX375" s="411"/>
      <c r="GY375" s="411"/>
      <c r="GZ375" s="411"/>
      <c r="HA375" s="411"/>
      <c r="HB375" s="411"/>
      <c r="HC375" s="411"/>
      <c r="HD375" s="411"/>
      <c r="HE375" s="411"/>
      <c r="HF375" s="411"/>
      <c r="HG375" s="411"/>
      <c r="HH375" s="411"/>
      <c r="HI375" s="411"/>
      <c r="HJ375" s="411"/>
      <c r="HK375" s="411"/>
      <c r="HL375" s="411"/>
      <c r="HM375" s="411"/>
      <c r="HN375" s="411"/>
      <c r="HO375" s="411"/>
      <c r="HP375" s="411"/>
      <c r="HQ375" s="411"/>
      <c r="HR375" s="411"/>
      <c r="HS375" s="411"/>
      <c r="HT375" s="411"/>
      <c r="HU375" s="411"/>
      <c r="HV375" s="411"/>
      <c r="HW375" s="411"/>
      <c r="HX375" s="411"/>
      <c r="HY375" s="411"/>
      <c r="HZ375" s="411"/>
      <c r="IA375" s="411"/>
      <c r="IB375" s="411"/>
      <c r="IC375" s="411"/>
      <c r="ID375" s="411"/>
      <c r="IE375" s="411"/>
      <c r="IF375" s="411"/>
      <c r="IG375" s="411"/>
      <c r="IH375" s="411"/>
      <c r="II375" s="411"/>
      <c r="IJ375" s="411"/>
      <c r="IK375" s="411"/>
      <c r="IL375" s="411"/>
      <c r="IM375" s="411"/>
      <c r="IN375" s="411"/>
      <c r="IO375" s="411"/>
      <c r="IP375" s="411"/>
      <c r="IQ375" s="411"/>
      <c r="IR375" s="411"/>
      <c r="IS375" s="411"/>
      <c r="IT375" s="411"/>
      <c r="IU375" s="411"/>
      <c r="IV375" s="411"/>
      <c r="IW375" s="411"/>
      <c r="IX375" s="411"/>
      <c r="IY375" s="411"/>
      <c r="IZ375" s="411"/>
      <c r="JA375" s="411"/>
      <c r="JB375" s="411"/>
      <c r="JC375" s="411"/>
      <c r="JD375" s="411"/>
      <c r="JE375" s="411"/>
      <c r="JF375" s="411"/>
      <c r="JG375" s="411"/>
      <c r="JH375" s="411"/>
      <c r="JI375" s="411"/>
    </row>
    <row r="376" spans="1:269" ht="13" customHeight="1">
      <c r="A376" s="413" t="s">
        <v>15</v>
      </c>
      <c r="B376" s="413">
        <v>12322</v>
      </c>
      <c r="C376" s="413">
        <v>678662</v>
      </c>
      <c r="D376" s="413">
        <v>24064</v>
      </c>
      <c r="E376" s="413" t="s">
        <v>246</v>
      </c>
      <c r="F376" s="413" t="s">
        <v>246</v>
      </c>
      <c r="G376" s="414"/>
      <c r="H376" s="411" t="s">
        <v>2200</v>
      </c>
      <c r="I376" s="411" t="s">
        <v>3025</v>
      </c>
      <c r="J376" s="413">
        <v>23</v>
      </c>
      <c r="K376" s="418">
        <v>6</v>
      </c>
      <c r="L376" s="418" t="s">
        <v>837</v>
      </c>
      <c r="T376" s="418" t="s">
        <v>4577</v>
      </c>
      <c r="U376" s="418" t="s">
        <v>4577</v>
      </c>
      <c r="V376" s="418" t="s">
        <v>4585</v>
      </c>
      <c r="Z376" s="421">
        <v>95</v>
      </c>
      <c r="AA376" s="421">
        <v>390</v>
      </c>
      <c r="AB376" s="421">
        <v>360</v>
      </c>
      <c r="AC376" s="421">
        <v>91</v>
      </c>
      <c r="AD376" s="421">
        <v>60</v>
      </c>
      <c r="AE376" s="421">
        <v>18</v>
      </c>
      <c r="AF376" s="421">
        <v>4</v>
      </c>
      <c r="AG376" s="421">
        <v>9</v>
      </c>
      <c r="AH376" s="421">
        <v>44</v>
      </c>
      <c r="AI376" s="421">
        <v>33</v>
      </c>
      <c r="AJ376" s="421">
        <v>5</v>
      </c>
      <c r="AK376" s="421">
        <v>3</v>
      </c>
      <c r="AL376" s="421">
        <v>21</v>
      </c>
      <c r="AM376" s="421">
        <v>0</v>
      </c>
      <c r="AN376" s="421">
        <v>98</v>
      </c>
      <c r="AO376" s="421">
        <v>1</v>
      </c>
      <c r="AP376" s="421">
        <v>2</v>
      </c>
      <c r="AQ376" s="421">
        <v>6</v>
      </c>
      <c r="AR376" s="421">
        <v>2</v>
      </c>
      <c r="AS376" s="422">
        <v>5.3846153000000001E-2</v>
      </c>
      <c r="AT376" s="422">
        <v>0.25128205100000001</v>
      </c>
      <c r="AU376" s="422">
        <v>0.39629629999999999</v>
      </c>
      <c r="AV376" s="422">
        <v>0.28518518999999998</v>
      </c>
      <c r="AW376" s="422">
        <v>9.2592590000000002E-2</v>
      </c>
      <c r="AX376" s="422">
        <v>0.38888888999999999</v>
      </c>
      <c r="AY376" s="423">
        <v>112.5</v>
      </c>
      <c r="AZ376" s="422">
        <v>0.17403126999999999</v>
      </c>
      <c r="BA376" s="422">
        <v>0.34220532300000001</v>
      </c>
      <c r="BB376" s="422">
        <v>0.51037937600000005</v>
      </c>
      <c r="BC376" s="422">
        <v>0.38022813599999999</v>
      </c>
      <c r="BD376" s="424">
        <v>0.321568627</v>
      </c>
      <c r="BE376" s="424">
        <v>0.25277777699999998</v>
      </c>
      <c r="BF376" s="424">
        <v>0.29427083300000001</v>
      </c>
      <c r="BG376" s="424">
        <v>0.4</v>
      </c>
      <c r="BH376" s="424">
        <v>0.69427083300000003</v>
      </c>
      <c r="BI376" s="424">
        <v>0.14722222300000001</v>
      </c>
      <c r="BJ376" s="424">
        <v>0.30051362312709201</v>
      </c>
      <c r="BK376" s="425">
        <v>94.827510280518794</v>
      </c>
      <c r="BL376" s="425">
        <v>-3.9746913155176902</v>
      </c>
      <c r="BM376" s="425">
        <v>42.107070178761198</v>
      </c>
      <c r="BN376" s="425">
        <v>77.781021746915798</v>
      </c>
      <c r="BO376" s="425">
        <v>-1.08478642152478</v>
      </c>
      <c r="BP376" s="425">
        <v>-0.30044645629823202</v>
      </c>
      <c r="BQ376" s="425">
        <v>8.0995754287941999</v>
      </c>
      <c r="BR376" s="425">
        <v>-10.5714750187107</v>
      </c>
      <c r="BS376" s="426">
        <v>0.82868793098628801</v>
      </c>
      <c r="BT376" s="427"/>
      <c r="BU376" s="421"/>
      <c r="BV376" s="428"/>
      <c r="BW376" s="427"/>
      <c r="BX376" s="427"/>
      <c r="BY376" s="427"/>
      <c r="BZ376" s="427"/>
      <c r="CA376" s="421"/>
      <c r="CB376" s="428"/>
      <c r="CC376" s="427"/>
      <c r="CD376" s="421"/>
      <c r="CE376" s="429"/>
      <c r="CF376" s="428"/>
      <c r="CG376" s="427"/>
      <c r="CH376" s="421"/>
      <c r="CI376" s="429"/>
      <c r="CJ376" s="428"/>
      <c r="CK376" s="427"/>
      <c r="CL376" s="421"/>
      <c r="CM376" s="429"/>
      <c r="CN376" s="428"/>
      <c r="CO376" s="427">
        <v>95</v>
      </c>
      <c r="CP376" s="421">
        <v>800.2</v>
      </c>
      <c r="CQ376" s="429">
        <v>-2</v>
      </c>
      <c r="CR376" s="428">
        <v>3</v>
      </c>
      <c r="DH376" s="433">
        <v>-2</v>
      </c>
      <c r="DI376" s="434">
        <v>5.6975909471511796</v>
      </c>
      <c r="EL376" s="422"/>
      <c r="EM376" s="422"/>
      <c r="EN376" s="422"/>
      <c r="EO376" s="422"/>
      <c r="EP376" s="422"/>
      <c r="EQ376" s="422"/>
    </row>
    <row r="377" spans="1:269" ht="13" customHeight="1">
      <c r="A377" s="413" t="s">
        <v>15</v>
      </c>
      <c r="B377" s="413">
        <v>11735</v>
      </c>
      <c r="C377" s="413">
        <v>680776</v>
      </c>
      <c r="D377" s="413">
        <v>24617</v>
      </c>
      <c r="E377" s="413" t="s">
        <v>609</v>
      </c>
      <c r="F377" s="413" t="s">
        <v>609</v>
      </c>
      <c r="G377" s="414"/>
      <c r="H377" s="411" t="s">
        <v>2520</v>
      </c>
      <c r="I377" s="411" t="s">
        <v>2521</v>
      </c>
      <c r="J377" s="418">
        <v>28</v>
      </c>
      <c r="K377" s="418">
        <v>7</v>
      </c>
      <c r="L377" s="418" t="s">
        <v>46</v>
      </c>
      <c r="T377" s="418" t="s">
        <v>4577</v>
      </c>
      <c r="U377" s="418" t="s">
        <v>2543</v>
      </c>
      <c r="V377" s="418" t="s">
        <v>4586</v>
      </c>
      <c r="W377" s="418" t="s">
        <v>2709</v>
      </c>
      <c r="Z377" s="421">
        <v>157</v>
      </c>
      <c r="AA377" s="421">
        <v>696</v>
      </c>
      <c r="AB377" s="421">
        <v>620</v>
      </c>
      <c r="AC377" s="421">
        <v>159</v>
      </c>
      <c r="AD377" s="421">
        <v>89</v>
      </c>
      <c r="AE377" s="421">
        <v>41</v>
      </c>
      <c r="AF377" s="421">
        <v>13</v>
      </c>
      <c r="AG377" s="421">
        <v>16</v>
      </c>
      <c r="AH377" s="421">
        <v>86</v>
      </c>
      <c r="AI377" s="421">
        <v>84</v>
      </c>
      <c r="AJ377" s="421">
        <v>24</v>
      </c>
      <c r="AK377" s="421">
        <v>6</v>
      </c>
      <c r="AL377" s="421">
        <v>60</v>
      </c>
      <c r="AM377" s="421">
        <v>1</v>
      </c>
      <c r="AN377" s="421">
        <v>169</v>
      </c>
      <c r="AO377" s="421">
        <v>12</v>
      </c>
      <c r="AP377" s="421">
        <v>3</v>
      </c>
      <c r="AQ377" s="421">
        <v>1</v>
      </c>
      <c r="AR377" s="421">
        <v>6</v>
      </c>
      <c r="AS377" s="422">
        <v>8.6206896000000005E-2</v>
      </c>
      <c r="AT377" s="422">
        <v>0.24281609100000001</v>
      </c>
      <c r="AU377" s="422">
        <v>0.38241757999999998</v>
      </c>
      <c r="AV377" s="422">
        <v>0.25714285999999997</v>
      </c>
      <c r="AW377" s="422">
        <v>9.6703300000000006E-2</v>
      </c>
      <c r="AX377" s="422">
        <v>0.46813187000000001</v>
      </c>
      <c r="AY377" s="423">
        <v>117.7</v>
      </c>
      <c r="AZ377" s="422">
        <v>0.12371525999999999</v>
      </c>
      <c r="BA377" s="422">
        <v>0.41629955899999999</v>
      </c>
      <c r="BB377" s="422">
        <v>0.70888385799999998</v>
      </c>
      <c r="BC377" s="422">
        <v>0.38986784099999999</v>
      </c>
      <c r="BD377" s="424">
        <v>0.32648401799999999</v>
      </c>
      <c r="BE377" s="424">
        <v>0.256451612</v>
      </c>
      <c r="BF377" s="424">
        <v>0.33237410000000001</v>
      </c>
      <c r="BG377" s="424">
        <v>0.44193548300000002</v>
      </c>
      <c r="BH377" s="424">
        <v>0.77430958299999997</v>
      </c>
      <c r="BI377" s="424">
        <v>0.18548387099999999</v>
      </c>
      <c r="BJ377" s="424">
        <v>0.33505085119252898</v>
      </c>
      <c r="BK377" s="425">
        <v>114.574119222032</v>
      </c>
      <c r="BL377" s="425">
        <v>12.4233988722156</v>
      </c>
      <c r="BM377" s="425">
        <v>94.661619385082602</v>
      </c>
      <c r="BN377" s="425">
        <v>111.152048002513</v>
      </c>
      <c r="BO377" s="425">
        <v>-0.86625246190060601</v>
      </c>
      <c r="BP377" s="425">
        <v>7.2213399112224499</v>
      </c>
      <c r="BQ377" s="425">
        <v>38.329192773748503</v>
      </c>
      <c r="BR377" s="425">
        <v>16.368961562712101</v>
      </c>
      <c r="BS377" s="426">
        <v>3.9215561031920498</v>
      </c>
      <c r="BT377" s="427"/>
      <c r="BU377" s="421"/>
      <c r="BV377" s="428"/>
      <c r="BW377" s="427"/>
      <c r="BX377" s="427"/>
      <c r="BY377" s="427"/>
      <c r="BZ377" s="427"/>
      <c r="CA377" s="421"/>
      <c r="CB377" s="428"/>
      <c r="CC377" s="427"/>
      <c r="CD377" s="421"/>
      <c r="CE377" s="429"/>
      <c r="CF377" s="428"/>
      <c r="CG377" s="427"/>
      <c r="CH377" s="421"/>
      <c r="CI377" s="429"/>
      <c r="CJ377" s="428"/>
      <c r="CK377" s="427"/>
      <c r="CL377" s="421"/>
      <c r="CM377" s="429"/>
      <c r="CN377" s="428"/>
      <c r="CO377" s="427"/>
      <c r="CP377" s="421"/>
      <c r="CQ377" s="429"/>
      <c r="CR377" s="428"/>
      <c r="CS377" s="427">
        <v>139</v>
      </c>
      <c r="CT377" s="421">
        <v>1149</v>
      </c>
      <c r="CU377" s="429">
        <v>11</v>
      </c>
      <c r="CV377" s="429">
        <v>-3</v>
      </c>
      <c r="CW377" s="428">
        <v>1</v>
      </c>
      <c r="CX377" s="427">
        <v>28</v>
      </c>
      <c r="CY377" s="421">
        <v>194</v>
      </c>
      <c r="CZ377" s="429">
        <v>-2</v>
      </c>
      <c r="DA377" s="429">
        <v>1</v>
      </c>
      <c r="DB377" s="428">
        <v>-1</v>
      </c>
      <c r="DC377" s="427">
        <v>2</v>
      </c>
      <c r="DD377" s="421">
        <v>3</v>
      </c>
      <c r="DE377" s="429">
        <v>0</v>
      </c>
      <c r="DF377" s="429">
        <v>0</v>
      </c>
      <c r="DG377" s="428">
        <v>1</v>
      </c>
      <c r="DH377" s="433">
        <v>9</v>
      </c>
      <c r="DI377" s="434">
        <v>-1.9935004711151101</v>
      </c>
      <c r="EL377" s="422"/>
      <c r="EM377" s="422"/>
      <c r="EN377" s="422"/>
      <c r="EO377" s="422"/>
      <c r="EP377" s="422"/>
      <c r="EQ377" s="422"/>
    </row>
    <row r="378" spans="1:269" ht="13" customHeight="1">
      <c r="A378" s="413" t="s">
        <v>15</v>
      </c>
      <c r="B378" s="413">
        <v>9112</v>
      </c>
      <c r="C378" s="413">
        <v>595777</v>
      </c>
      <c r="D378" s="413">
        <v>10815</v>
      </c>
      <c r="E378" s="413" t="s">
        <v>555</v>
      </c>
      <c r="F378" s="413" t="s">
        <v>555</v>
      </c>
      <c r="G378" s="414"/>
      <c r="H378" s="415" t="s">
        <v>81</v>
      </c>
      <c r="I378" s="416" t="s">
        <v>717</v>
      </c>
      <c r="J378" s="417">
        <v>32</v>
      </c>
      <c r="K378" s="418">
        <v>7</v>
      </c>
      <c r="L378" s="418" t="s">
        <v>2543</v>
      </c>
      <c r="T378" s="418" t="s">
        <v>2543</v>
      </c>
      <c r="U378" s="418" t="s">
        <v>2543</v>
      </c>
      <c r="V378" s="418" t="s">
        <v>4585</v>
      </c>
      <c r="Z378" s="421">
        <v>80</v>
      </c>
      <c r="AA378" s="421">
        <v>371</v>
      </c>
      <c r="AB378" s="421">
        <v>318</v>
      </c>
      <c r="AC378" s="421">
        <v>78</v>
      </c>
      <c r="AD378" s="421">
        <v>47</v>
      </c>
      <c r="AE378" s="421">
        <v>16</v>
      </c>
      <c r="AF378" s="421">
        <v>1</v>
      </c>
      <c r="AG378" s="421">
        <v>14</v>
      </c>
      <c r="AH378" s="421">
        <v>56</v>
      </c>
      <c r="AI378" s="421">
        <v>43</v>
      </c>
      <c r="AJ378" s="421">
        <v>9</v>
      </c>
      <c r="AK378" s="421">
        <v>2</v>
      </c>
      <c r="AL378" s="421">
        <v>48</v>
      </c>
      <c r="AM378" s="421">
        <v>0</v>
      </c>
      <c r="AN378" s="421">
        <v>59</v>
      </c>
      <c r="AO378" s="421">
        <v>5</v>
      </c>
      <c r="AP378" s="421">
        <v>0</v>
      </c>
      <c r="AQ378" s="421">
        <v>0</v>
      </c>
      <c r="AR378" s="421">
        <v>4</v>
      </c>
      <c r="AS378" s="422">
        <v>0.12938005299999999</v>
      </c>
      <c r="AT378" s="422">
        <v>0.159029649</v>
      </c>
      <c r="AU378" s="422">
        <v>0.43629343999999998</v>
      </c>
      <c r="AV378" s="422">
        <v>0.25096524999999997</v>
      </c>
      <c r="AW378" s="422">
        <v>7.3359069999999998E-2</v>
      </c>
      <c r="AX378" s="422">
        <v>0.40154440000000002</v>
      </c>
      <c r="AY378" s="423">
        <v>109.1</v>
      </c>
      <c r="AZ378" s="422">
        <v>6.6961469999999995E-2</v>
      </c>
      <c r="BA378" s="422">
        <v>0.356589147</v>
      </c>
      <c r="BB378" s="422">
        <v>0.64621682400000002</v>
      </c>
      <c r="BC378" s="422">
        <v>0.48062015499999999</v>
      </c>
      <c r="BD378" s="424">
        <v>0.261224489</v>
      </c>
      <c r="BE378" s="424">
        <v>0.24528301799999999</v>
      </c>
      <c r="BF378" s="424">
        <v>0.35309973</v>
      </c>
      <c r="BG378" s="424">
        <v>0.43396226399999999</v>
      </c>
      <c r="BH378" s="424">
        <v>0.78706199399999999</v>
      </c>
      <c r="BI378" s="424">
        <v>0.18867924599999999</v>
      </c>
      <c r="BJ378" s="424">
        <v>0.34613324159560499</v>
      </c>
      <c r="BK378" s="425">
        <v>121.530450873476</v>
      </c>
      <c r="BL378" s="425">
        <v>9.9604776863973896</v>
      </c>
      <c r="BM378" s="425">
        <v>53.797230287365203</v>
      </c>
      <c r="BN378" s="425">
        <v>122.211135187908</v>
      </c>
      <c r="BO378" s="425">
        <v>0.26879765015554102</v>
      </c>
      <c r="BP378" s="425">
        <v>4.26826253533363E-3</v>
      </c>
      <c r="BQ378" s="425">
        <v>12.2656417346127</v>
      </c>
      <c r="BR378" s="425">
        <v>9.7714644474011205</v>
      </c>
      <c r="BS378" s="426">
        <v>1.2549286515859399</v>
      </c>
      <c r="BT378" s="427"/>
      <c r="BU378" s="421"/>
      <c r="BV378" s="428"/>
      <c r="BW378" s="427"/>
      <c r="BX378" s="427"/>
      <c r="BY378" s="427"/>
      <c r="BZ378" s="427"/>
      <c r="CA378" s="421"/>
      <c r="CB378" s="428"/>
      <c r="CC378" s="427"/>
      <c r="CD378" s="421"/>
      <c r="CE378" s="429"/>
      <c r="CF378" s="428"/>
      <c r="CG378" s="427"/>
      <c r="CH378" s="421"/>
      <c r="CI378" s="429"/>
      <c r="CJ378" s="428"/>
      <c r="CK378" s="427"/>
      <c r="CL378" s="421"/>
      <c r="CM378" s="429"/>
      <c r="CN378" s="428"/>
      <c r="CO378" s="427"/>
      <c r="CP378" s="421"/>
      <c r="CQ378" s="429"/>
      <c r="CR378" s="428"/>
      <c r="CS378" s="427">
        <v>79</v>
      </c>
      <c r="CT378" s="421">
        <v>701</v>
      </c>
      <c r="CU378" s="429">
        <v>-9</v>
      </c>
      <c r="CV378" s="429">
        <v>-6</v>
      </c>
      <c r="CW378" s="428">
        <v>0</v>
      </c>
      <c r="DH378" s="433">
        <v>-9</v>
      </c>
      <c r="DI378" s="434">
        <v>-9.8472418785095197</v>
      </c>
      <c r="EL378" s="422"/>
      <c r="EM378" s="422"/>
      <c r="EN378" s="422"/>
      <c r="EO378" s="422"/>
      <c r="EP378" s="422"/>
      <c r="EQ378" s="422"/>
    </row>
    <row r="379" spans="1:269" ht="13" customHeight="1">
      <c r="A379" s="413" t="s">
        <v>15</v>
      </c>
      <c r="B379" s="413">
        <v>12843</v>
      </c>
      <c r="C379" s="413">
        <v>676914</v>
      </c>
      <c r="D379" s="413">
        <v>23565</v>
      </c>
      <c r="E379" s="413" t="s">
        <v>470</v>
      </c>
      <c r="F379" s="413" t="s">
        <v>470</v>
      </c>
      <c r="G379" s="414"/>
      <c r="H379" s="411" t="s">
        <v>3441</v>
      </c>
      <c r="I379" s="411" t="s">
        <v>262</v>
      </c>
      <c r="J379" s="413">
        <v>26</v>
      </c>
      <c r="K379" s="418">
        <v>7</v>
      </c>
      <c r="L379" s="418" t="s">
        <v>837</v>
      </c>
      <c r="T379" s="418" t="s">
        <v>2543</v>
      </c>
      <c r="U379" s="418" t="s">
        <v>4584</v>
      </c>
      <c r="V379" s="418" t="s">
        <v>4585</v>
      </c>
      <c r="Y379" s="419">
        <v>81</v>
      </c>
      <c r="Z379" s="421">
        <v>82</v>
      </c>
      <c r="AA379" s="421">
        <v>227</v>
      </c>
      <c r="AB379" s="421">
        <v>188</v>
      </c>
      <c r="AC379" s="421">
        <v>44</v>
      </c>
      <c r="AD379" s="421">
        <v>28</v>
      </c>
      <c r="AE379" s="421">
        <v>5</v>
      </c>
      <c r="AF379" s="421">
        <v>0</v>
      </c>
      <c r="AG379" s="421">
        <v>11</v>
      </c>
      <c r="AH379" s="421">
        <v>33</v>
      </c>
      <c r="AI379" s="421">
        <v>31</v>
      </c>
      <c r="AJ379" s="421">
        <v>3</v>
      </c>
      <c r="AK379" s="421">
        <v>1</v>
      </c>
      <c r="AL379" s="421">
        <v>36</v>
      </c>
      <c r="AM379" s="421">
        <v>0</v>
      </c>
      <c r="AN379" s="421">
        <v>60</v>
      </c>
      <c r="AO379" s="421">
        <v>2</v>
      </c>
      <c r="AP379" s="421">
        <v>1</v>
      </c>
      <c r="AQ379" s="421">
        <v>0</v>
      </c>
      <c r="AR379" s="421">
        <v>4</v>
      </c>
      <c r="AS379" s="422">
        <v>0.15859030800000001</v>
      </c>
      <c r="AT379" s="422">
        <v>0.26431717999999998</v>
      </c>
      <c r="AU379" s="422">
        <v>0.58914728999999999</v>
      </c>
      <c r="AV379" s="422">
        <v>0.13953488</v>
      </c>
      <c r="AW379" s="422">
        <v>0.13953488</v>
      </c>
      <c r="AX379" s="422">
        <v>0.41085271000000001</v>
      </c>
      <c r="AY379" s="423">
        <v>108.3</v>
      </c>
      <c r="AZ379" s="422">
        <v>0.11561265</v>
      </c>
      <c r="BA379" s="422">
        <v>0.30232558100000001</v>
      </c>
      <c r="BB379" s="422">
        <v>0.48903851199999998</v>
      </c>
      <c r="BC379" s="422">
        <v>0.52713178199999999</v>
      </c>
      <c r="BD379" s="424">
        <v>0.27966101599999998</v>
      </c>
      <c r="BE379" s="424">
        <v>0.23404255299999999</v>
      </c>
      <c r="BF379" s="424">
        <v>0.36123348</v>
      </c>
      <c r="BG379" s="424">
        <v>0.436170212</v>
      </c>
      <c r="BH379" s="424">
        <v>0.79740369200000005</v>
      </c>
      <c r="BI379" s="424">
        <v>0.20212765899999999</v>
      </c>
      <c r="BJ379" s="424">
        <v>0.35117650714739801</v>
      </c>
      <c r="BK379" s="425">
        <v>124.855052762708</v>
      </c>
      <c r="BL379" s="425">
        <v>7.02391163816465</v>
      </c>
      <c r="BM379" s="425">
        <v>33.845859995091097</v>
      </c>
      <c r="BN379" s="425">
        <v>127.06133433948899</v>
      </c>
      <c r="BO379" s="425">
        <v>-0.61488686801274195</v>
      </c>
      <c r="BP379" s="425">
        <v>0.28655291534960198</v>
      </c>
      <c r="BQ379" s="425">
        <v>12.715781101470499</v>
      </c>
      <c r="BR379" s="425">
        <v>7.5262332111389796</v>
      </c>
      <c r="BS379" s="426">
        <v>1.3009835422226399</v>
      </c>
      <c r="BT379" s="427"/>
      <c r="BU379" s="421"/>
      <c r="BV379" s="428"/>
      <c r="BW379" s="427"/>
      <c r="BX379" s="427"/>
      <c r="BY379" s="427"/>
      <c r="BZ379" s="427"/>
      <c r="CA379" s="421"/>
      <c r="CB379" s="428"/>
      <c r="CC379" s="427"/>
      <c r="CD379" s="421"/>
      <c r="CE379" s="429"/>
      <c r="CF379" s="428"/>
      <c r="CG379" s="427">
        <v>24</v>
      </c>
      <c r="CH379" s="421">
        <v>127.2</v>
      </c>
      <c r="CI379" s="429">
        <v>0</v>
      </c>
      <c r="CJ379" s="428">
        <v>0</v>
      </c>
      <c r="CK379" s="427">
        <v>1</v>
      </c>
      <c r="CL379" s="421">
        <v>1</v>
      </c>
      <c r="CM379" s="429">
        <v>0</v>
      </c>
      <c r="CN379" s="428">
        <v>0</v>
      </c>
      <c r="CO379" s="427"/>
      <c r="CP379" s="421"/>
      <c r="CQ379" s="429"/>
      <c r="CR379" s="428"/>
      <c r="CS379" s="427">
        <v>59</v>
      </c>
      <c r="CT379" s="421">
        <v>347</v>
      </c>
      <c r="CU379" s="429">
        <v>-1</v>
      </c>
      <c r="CV379" s="429">
        <v>0</v>
      </c>
      <c r="CW379" s="428">
        <v>0</v>
      </c>
      <c r="DH379" s="433">
        <v>-1</v>
      </c>
      <c r="DI379" s="434">
        <v>-2.6229479312896702</v>
      </c>
      <c r="EL379" s="422"/>
      <c r="EM379" s="422"/>
      <c r="EN379" s="422"/>
      <c r="EO379" s="422"/>
      <c r="EP379" s="422"/>
      <c r="EQ379" s="422"/>
    </row>
    <row r="380" spans="1:269" ht="13" customHeight="1">
      <c r="A380" s="413" t="s">
        <v>15</v>
      </c>
      <c r="B380" s="413">
        <v>12521</v>
      </c>
      <c r="C380" s="413">
        <v>695578</v>
      </c>
      <c r="D380" s="413">
        <v>29518</v>
      </c>
      <c r="E380" s="413" t="s">
        <v>2169</v>
      </c>
      <c r="F380" s="413" t="s">
        <v>2169</v>
      </c>
      <c r="G380" s="414"/>
      <c r="H380" s="411" t="s">
        <v>274</v>
      </c>
      <c r="I380" s="411" t="s">
        <v>138</v>
      </c>
      <c r="J380" s="413">
        <v>22</v>
      </c>
      <c r="K380" s="418">
        <v>7</v>
      </c>
      <c r="L380" s="418" t="s">
        <v>46</v>
      </c>
      <c r="T380" s="418" t="s">
        <v>4584</v>
      </c>
      <c r="U380" s="418" t="s">
        <v>2543</v>
      </c>
      <c r="V380" s="418" t="s">
        <v>4586</v>
      </c>
      <c r="W380" s="418" t="s">
        <v>2709</v>
      </c>
      <c r="Z380" s="421">
        <v>157</v>
      </c>
      <c r="AA380" s="421">
        <v>689</v>
      </c>
      <c r="AB380" s="421">
        <v>598</v>
      </c>
      <c r="AC380" s="421">
        <v>153</v>
      </c>
      <c r="AD380" s="421">
        <v>84</v>
      </c>
      <c r="AE380" s="421">
        <v>38</v>
      </c>
      <c r="AF380" s="421">
        <v>0</v>
      </c>
      <c r="AG380" s="421">
        <v>31</v>
      </c>
      <c r="AH380" s="421">
        <v>87</v>
      </c>
      <c r="AI380" s="421">
        <v>94</v>
      </c>
      <c r="AJ380" s="421">
        <v>15</v>
      </c>
      <c r="AK380" s="421">
        <v>7</v>
      </c>
      <c r="AL380" s="421">
        <v>85</v>
      </c>
      <c r="AM380" s="421">
        <v>8</v>
      </c>
      <c r="AN380" s="421">
        <v>221</v>
      </c>
      <c r="AO380" s="421">
        <v>3</v>
      </c>
      <c r="AP380" s="421">
        <v>3</v>
      </c>
      <c r="AQ380" s="421">
        <v>0</v>
      </c>
      <c r="AR380" s="421">
        <v>12</v>
      </c>
      <c r="AS380" s="422">
        <v>0.123367198</v>
      </c>
      <c r="AT380" s="422">
        <v>0.320754716</v>
      </c>
      <c r="AU380" s="422">
        <v>0.29473684</v>
      </c>
      <c r="AV380" s="422">
        <v>0.28684210999999998</v>
      </c>
      <c r="AW380" s="422">
        <v>0.16315789</v>
      </c>
      <c r="AX380" s="422">
        <v>0.56315789000000005</v>
      </c>
      <c r="AY380" s="423">
        <v>118</v>
      </c>
      <c r="AZ380" s="422">
        <v>0.12348668</v>
      </c>
      <c r="BA380" s="422">
        <v>0.497368421</v>
      </c>
      <c r="BB380" s="422">
        <v>0.87125016200000005</v>
      </c>
      <c r="BC380" s="422">
        <v>0.265789473</v>
      </c>
      <c r="BD380" s="424">
        <v>0.3495702</v>
      </c>
      <c r="BE380" s="424">
        <v>0.25585284200000002</v>
      </c>
      <c r="BF380" s="424">
        <v>0.34978229300000002</v>
      </c>
      <c r="BG380" s="424">
        <v>0.474916387</v>
      </c>
      <c r="BH380" s="424">
        <v>0.82469868000000002</v>
      </c>
      <c r="BI380" s="424">
        <v>0.219063545</v>
      </c>
      <c r="BJ380" s="424">
        <v>0.35281470667423098</v>
      </c>
      <c r="BK380" s="425">
        <v>141.10132385091299</v>
      </c>
      <c r="BL380" s="425">
        <v>22.235695755341901</v>
      </c>
      <c r="BM380" s="425">
        <v>103.64680772856801</v>
      </c>
      <c r="BN380" s="425">
        <v>127.27884873284</v>
      </c>
      <c r="BO380" s="425">
        <v>1.0980525719533401</v>
      </c>
      <c r="BP380" s="425">
        <v>-0.85831539705395699</v>
      </c>
      <c r="BQ380" s="425">
        <v>31.781671316828501</v>
      </c>
      <c r="BR380" s="425">
        <v>21.419392513344</v>
      </c>
      <c r="BS380" s="426">
        <v>3.2516627171838999</v>
      </c>
      <c r="BT380" s="427"/>
      <c r="BU380" s="421"/>
      <c r="BV380" s="428"/>
      <c r="BW380" s="427"/>
      <c r="BX380" s="427"/>
      <c r="BY380" s="427"/>
      <c r="BZ380" s="427"/>
      <c r="CA380" s="421"/>
      <c r="CB380" s="428"/>
      <c r="CC380" s="427"/>
      <c r="CD380" s="421"/>
      <c r="CE380" s="429"/>
      <c r="CF380" s="428"/>
      <c r="CG380" s="427"/>
      <c r="CH380" s="421"/>
      <c r="CI380" s="429"/>
      <c r="CJ380" s="428"/>
      <c r="CK380" s="427"/>
      <c r="CL380" s="421"/>
      <c r="CM380" s="429"/>
      <c r="CN380" s="428"/>
      <c r="CO380" s="427"/>
      <c r="CP380" s="421"/>
      <c r="CQ380" s="429"/>
      <c r="CR380" s="428"/>
      <c r="CS380" s="427">
        <v>123</v>
      </c>
      <c r="CT380" s="421">
        <v>1067.0999999999999</v>
      </c>
      <c r="CU380" s="429">
        <v>1</v>
      </c>
      <c r="CV380" s="429">
        <v>-7</v>
      </c>
      <c r="CW380" s="428">
        <v>-1</v>
      </c>
      <c r="DH380" s="433">
        <v>1</v>
      </c>
      <c r="DI380" s="434">
        <v>-12.557499647140499</v>
      </c>
      <c r="EL380" s="422"/>
      <c r="EM380" s="422"/>
      <c r="EN380" s="422"/>
      <c r="EO380" s="422"/>
      <c r="EP380" s="422"/>
      <c r="EQ380" s="422"/>
    </row>
    <row r="381" spans="1:269" ht="13" customHeight="1">
      <c r="A381" s="413" t="s">
        <v>15</v>
      </c>
      <c r="B381" s="413">
        <v>11267</v>
      </c>
      <c r="C381" s="413">
        <v>677950</v>
      </c>
      <c r="D381" s="413">
        <v>23792</v>
      </c>
      <c r="E381" s="413" t="s">
        <v>45</v>
      </c>
      <c r="F381" s="413" t="s">
        <v>45</v>
      </c>
      <c r="G381" s="414"/>
      <c r="H381" s="411" t="s">
        <v>251</v>
      </c>
      <c r="I381" s="411" t="s">
        <v>2526</v>
      </c>
      <c r="J381" s="413">
        <v>25</v>
      </c>
      <c r="K381" s="418">
        <v>8</v>
      </c>
      <c r="L381" s="418" t="s">
        <v>46</v>
      </c>
      <c r="T381" s="418" t="s">
        <v>4577</v>
      </c>
      <c r="U381" s="418" t="s">
        <v>4577</v>
      </c>
      <c r="V381" s="418" t="s">
        <v>4586</v>
      </c>
      <c r="Z381" s="421">
        <v>143</v>
      </c>
      <c r="AA381" s="421">
        <v>469</v>
      </c>
      <c r="AB381" s="421">
        <v>433</v>
      </c>
      <c r="AC381" s="421">
        <v>108</v>
      </c>
      <c r="AD381" s="421">
        <v>77</v>
      </c>
      <c r="AE381" s="421">
        <v>19</v>
      </c>
      <c r="AF381" s="421">
        <v>3</v>
      </c>
      <c r="AG381" s="421">
        <v>9</v>
      </c>
      <c r="AH381" s="421">
        <v>51</v>
      </c>
      <c r="AI381" s="421">
        <v>38</v>
      </c>
      <c r="AJ381" s="421">
        <v>7</v>
      </c>
      <c r="AK381" s="421">
        <v>4</v>
      </c>
      <c r="AL381" s="421">
        <v>21</v>
      </c>
      <c r="AM381" s="421">
        <v>0</v>
      </c>
      <c r="AN381" s="421">
        <v>122</v>
      </c>
      <c r="AO381" s="421">
        <v>5</v>
      </c>
      <c r="AP381" s="421">
        <v>4</v>
      </c>
      <c r="AQ381" s="421">
        <v>6</v>
      </c>
      <c r="AR381" s="421">
        <v>2</v>
      </c>
      <c r="AS381" s="422">
        <v>4.4776119000000003E-2</v>
      </c>
      <c r="AT381" s="422">
        <v>0.26012793099999998</v>
      </c>
      <c r="AU381" s="422">
        <v>0.39875389</v>
      </c>
      <c r="AV381" s="422">
        <v>0.22118380000000001</v>
      </c>
      <c r="AW381" s="422">
        <v>7.7881619999999999E-2</v>
      </c>
      <c r="AX381" s="422">
        <v>0.39252335999999999</v>
      </c>
      <c r="AY381" s="423">
        <v>110.6</v>
      </c>
      <c r="AZ381" s="422">
        <v>0.13528009999999999</v>
      </c>
      <c r="BA381" s="422">
        <v>0.52063492</v>
      </c>
      <c r="BB381" s="422">
        <v>0.90598973999999999</v>
      </c>
      <c r="BC381" s="422">
        <v>0.30158730099999997</v>
      </c>
      <c r="BD381" s="424">
        <v>0.32352941099999999</v>
      </c>
      <c r="BE381" s="424">
        <v>0.24942263200000001</v>
      </c>
      <c r="BF381" s="424">
        <v>0.28941684600000001</v>
      </c>
      <c r="BG381" s="424">
        <v>0.369515011</v>
      </c>
      <c r="BH381" s="424">
        <v>0.65893185700000001</v>
      </c>
      <c r="BI381" s="424">
        <v>0.120092379</v>
      </c>
      <c r="BJ381" s="424">
        <v>0.287159512290171</v>
      </c>
      <c r="BK381" s="425">
        <v>77.352868827652799</v>
      </c>
      <c r="BL381" s="425">
        <v>-9.8648960305437701</v>
      </c>
      <c r="BM381" s="425">
        <v>45.5513761253967</v>
      </c>
      <c r="BN381" s="425">
        <v>81.301436328571398</v>
      </c>
      <c r="BO381" s="425">
        <v>-0.61018914577541095</v>
      </c>
      <c r="BP381" s="425">
        <v>2.04103615414351</v>
      </c>
      <c r="BQ381" s="425">
        <v>4.5110648254338299</v>
      </c>
      <c r="BR381" s="425">
        <v>-8.3535292506277798</v>
      </c>
      <c r="BS381" s="426">
        <v>0.46153838674607001</v>
      </c>
      <c r="BT381" s="427"/>
      <c r="BU381" s="421"/>
      <c r="BV381" s="428"/>
      <c r="BW381" s="427"/>
      <c r="BX381" s="427"/>
      <c r="BY381" s="427"/>
      <c r="BZ381" s="427"/>
      <c r="CA381" s="421"/>
      <c r="CB381" s="428"/>
      <c r="CC381" s="427"/>
      <c r="CD381" s="421"/>
      <c r="CE381" s="429"/>
      <c r="CF381" s="428"/>
      <c r="CG381" s="427"/>
      <c r="CH381" s="421"/>
      <c r="CI381" s="429"/>
      <c r="CJ381" s="428"/>
      <c r="CK381" s="427"/>
      <c r="CL381" s="421"/>
      <c r="CM381" s="429"/>
      <c r="CN381" s="428"/>
      <c r="CO381" s="427"/>
      <c r="CP381" s="421"/>
      <c r="CQ381" s="429"/>
      <c r="CR381" s="428"/>
      <c r="CX381" s="427">
        <v>139</v>
      </c>
      <c r="CY381" s="421">
        <v>1080.0999999999999</v>
      </c>
      <c r="CZ381" s="429">
        <v>-7</v>
      </c>
      <c r="DA381" s="429">
        <v>0</v>
      </c>
      <c r="DB381" s="428">
        <v>1</v>
      </c>
      <c r="DH381" s="433">
        <v>-7</v>
      </c>
      <c r="DI381" s="434">
        <v>-2.73682260513305</v>
      </c>
      <c r="EL381" s="422"/>
      <c r="EM381" s="422"/>
      <c r="EN381" s="422"/>
      <c r="EO381" s="422"/>
      <c r="EP381" s="422"/>
      <c r="EQ381" s="422"/>
    </row>
    <row r="382" spans="1:269" ht="13" customHeight="1">
      <c r="A382" s="413" t="s">
        <v>15</v>
      </c>
      <c r="B382" s="413">
        <v>9108</v>
      </c>
      <c r="C382" s="413">
        <v>592206</v>
      </c>
      <c r="D382" s="413">
        <v>11737</v>
      </c>
      <c r="E382" s="413" t="s">
        <v>13</v>
      </c>
      <c r="F382" s="413" t="s">
        <v>13</v>
      </c>
      <c r="G382" s="414"/>
      <c r="H382" s="411" t="s">
        <v>364</v>
      </c>
      <c r="I382" s="411" t="s">
        <v>220</v>
      </c>
      <c r="J382" s="418">
        <v>33</v>
      </c>
      <c r="K382" s="418">
        <v>9</v>
      </c>
      <c r="L382" s="418" t="s">
        <v>837</v>
      </c>
      <c r="T382" s="418" t="s">
        <v>4577</v>
      </c>
      <c r="U382" s="418" t="s">
        <v>2543</v>
      </c>
      <c r="V382" s="418" t="s">
        <v>4586</v>
      </c>
      <c r="Z382" s="421">
        <v>147</v>
      </c>
      <c r="AA382" s="421">
        <v>589</v>
      </c>
      <c r="AB382" s="421">
        <v>547</v>
      </c>
      <c r="AC382" s="421">
        <v>137</v>
      </c>
      <c r="AD382" s="421">
        <v>91</v>
      </c>
      <c r="AE382" s="421">
        <v>27</v>
      </c>
      <c r="AF382" s="421">
        <v>2</v>
      </c>
      <c r="AG382" s="421">
        <v>17</v>
      </c>
      <c r="AH382" s="421">
        <v>72</v>
      </c>
      <c r="AI382" s="421">
        <v>72</v>
      </c>
      <c r="AJ382" s="421">
        <v>4</v>
      </c>
      <c r="AK382" s="421">
        <v>0</v>
      </c>
      <c r="AL382" s="421">
        <v>32</v>
      </c>
      <c r="AM382" s="421">
        <v>0</v>
      </c>
      <c r="AN382" s="421">
        <v>133</v>
      </c>
      <c r="AO382" s="421">
        <v>4</v>
      </c>
      <c r="AP382" s="421">
        <v>6</v>
      </c>
      <c r="AQ382" s="421">
        <v>0</v>
      </c>
      <c r="AR382" s="421">
        <v>13</v>
      </c>
      <c r="AS382" s="422">
        <v>5.4329371000000001E-2</v>
      </c>
      <c r="AT382" s="422">
        <v>0.22580645099999999</v>
      </c>
      <c r="AU382" s="422">
        <v>0.42857142999999998</v>
      </c>
      <c r="AV382" s="422">
        <v>0.23095238000000001</v>
      </c>
      <c r="AW382" s="422">
        <v>7.6190480000000005E-2</v>
      </c>
      <c r="AX382" s="422">
        <v>0.34523809999999999</v>
      </c>
      <c r="AY382" s="423">
        <v>110.2</v>
      </c>
      <c r="AZ382" s="422">
        <v>0.15913284</v>
      </c>
      <c r="BA382" s="422">
        <v>0.39285714199999999</v>
      </c>
      <c r="BB382" s="422">
        <v>0.62658144400000004</v>
      </c>
      <c r="BC382" s="422">
        <v>0.383333333</v>
      </c>
      <c r="BD382" s="424">
        <v>0.297766749</v>
      </c>
      <c r="BE382" s="424">
        <v>0.25045703800000002</v>
      </c>
      <c r="BF382" s="424">
        <v>0.293718166</v>
      </c>
      <c r="BG382" s="424">
        <v>0.40036562999999997</v>
      </c>
      <c r="BH382" s="424">
        <v>0.69408379600000003</v>
      </c>
      <c r="BI382" s="424">
        <v>0.14990859200000001</v>
      </c>
      <c r="BJ382" s="424">
        <v>0.30037823820357001</v>
      </c>
      <c r="BK382" s="425">
        <v>96.557831143590903</v>
      </c>
      <c r="BL382" s="425">
        <v>-6.06754638351266</v>
      </c>
      <c r="BM382" s="425">
        <v>63.527729309129001</v>
      </c>
      <c r="BN382" s="425">
        <v>89.729916184855995</v>
      </c>
      <c r="BO382" s="425">
        <v>-1.5521355037840701</v>
      </c>
      <c r="BP382" s="425">
        <v>-1.79700293857604</v>
      </c>
      <c r="BQ382" s="425">
        <v>-5.63445651138899</v>
      </c>
      <c r="BR382" s="425">
        <v>-8.9669265505275497</v>
      </c>
      <c r="BS382" s="426">
        <v>-0.57647541524905199</v>
      </c>
      <c r="BT382" s="427"/>
      <c r="BU382" s="421"/>
      <c r="BV382" s="428"/>
      <c r="BW382" s="427"/>
      <c r="BX382" s="427"/>
      <c r="BY382" s="427"/>
      <c r="BZ382" s="427"/>
      <c r="CA382" s="421"/>
      <c r="CB382" s="428"/>
      <c r="CC382" s="427"/>
      <c r="CD382" s="421"/>
      <c r="CE382" s="429"/>
      <c r="CF382" s="428"/>
      <c r="CG382" s="427"/>
      <c r="CH382" s="421"/>
      <c r="CI382" s="429"/>
      <c r="CJ382" s="428"/>
      <c r="CK382" s="427"/>
      <c r="CL382" s="421"/>
      <c r="CM382" s="429"/>
      <c r="CN382" s="428"/>
      <c r="CO382" s="427"/>
      <c r="CP382" s="421"/>
      <c r="CQ382" s="429"/>
      <c r="CR382" s="428"/>
      <c r="DC382" s="427">
        <v>143</v>
      </c>
      <c r="DD382" s="421">
        <v>1208.0999999999999</v>
      </c>
      <c r="DE382" s="429">
        <v>-11</v>
      </c>
      <c r="DF382" s="429">
        <v>-12</v>
      </c>
      <c r="DG382" s="428">
        <v>2</v>
      </c>
      <c r="DH382" s="433">
        <v>-11</v>
      </c>
      <c r="DI382" s="434">
        <v>-16.260780334472599</v>
      </c>
      <c r="EL382" s="422"/>
      <c r="EM382" s="422"/>
      <c r="EN382" s="422"/>
      <c r="EO382" s="422"/>
      <c r="EP382" s="422"/>
      <c r="EQ382" s="422"/>
    </row>
    <row r="383" spans="1:269" ht="13" customHeight="1">
      <c r="A383" s="413" t="s">
        <v>15</v>
      </c>
      <c r="B383" s="413">
        <v>11347</v>
      </c>
      <c r="C383" s="413">
        <v>663616</v>
      </c>
      <c r="D383" s="413">
        <v>21501</v>
      </c>
      <c r="E383" s="413" t="s">
        <v>567</v>
      </c>
      <c r="F383" s="413" t="s">
        <v>567</v>
      </c>
      <c r="G383" s="414"/>
      <c r="H383" s="411" t="s">
        <v>2470</v>
      </c>
      <c r="I383" s="411" t="s">
        <v>551</v>
      </c>
      <c r="J383" s="418">
        <v>28</v>
      </c>
      <c r="K383" s="418">
        <v>9</v>
      </c>
      <c r="L383" s="418" t="s">
        <v>46</v>
      </c>
      <c r="T383" s="418" t="s">
        <v>4582</v>
      </c>
      <c r="U383" s="418" t="s">
        <v>2543</v>
      </c>
      <c r="V383" s="418" t="s">
        <v>4585</v>
      </c>
      <c r="Z383" s="421">
        <v>142</v>
      </c>
      <c r="AA383" s="421">
        <v>567</v>
      </c>
      <c r="AB383" s="421">
        <v>503</v>
      </c>
      <c r="AC383" s="421">
        <v>126</v>
      </c>
      <c r="AD383" s="421">
        <v>84</v>
      </c>
      <c r="AE383" s="421">
        <v>24</v>
      </c>
      <c r="AF383" s="421">
        <v>1</v>
      </c>
      <c r="AG383" s="421">
        <v>17</v>
      </c>
      <c r="AH383" s="421">
        <v>62</v>
      </c>
      <c r="AI383" s="421">
        <v>60</v>
      </c>
      <c r="AJ383" s="421">
        <v>4</v>
      </c>
      <c r="AK383" s="421">
        <v>4</v>
      </c>
      <c r="AL383" s="421">
        <v>53</v>
      </c>
      <c r="AM383" s="421">
        <v>2</v>
      </c>
      <c r="AN383" s="421">
        <v>122</v>
      </c>
      <c r="AO383" s="421">
        <v>4</v>
      </c>
      <c r="AP383" s="421">
        <v>6</v>
      </c>
      <c r="AQ383" s="421">
        <v>0</v>
      </c>
      <c r="AR383" s="421">
        <v>19</v>
      </c>
      <c r="AS383" s="422">
        <v>9.3474425999999999E-2</v>
      </c>
      <c r="AT383" s="422">
        <v>0.21516754799999999</v>
      </c>
      <c r="AU383" s="422">
        <v>0.40826873000000002</v>
      </c>
      <c r="AV383" s="422">
        <v>0.24289405999999999</v>
      </c>
      <c r="AW383" s="422">
        <v>7.2164950000000005E-2</v>
      </c>
      <c r="AX383" s="422">
        <v>0.45618556999999998</v>
      </c>
      <c r="AY383" s="423">
        <v>113.3</v>
      </c>
      <c r="AZ383" s="422">
        <v>0.12043796</v>
      </c>
      <c r="BA383" s="422">
        <v>0.43669250599999998</v>
      </c>
      <c r="BB383" s="422">
        <v>0.75294705200000001</v>
      </c>
      <c r="BC383" s="422">
        <v>0.36692506400000002</v>
      </c>
      <c r="BD383" s="424">
        <v>0.29459459399999999</v>
      </c>
      <c r="BE383" s="424">
        <v>0.25049701699999999</v>
      </c>
      <c r="BF383" s="424">
        <v>0.32332155400000001</v>
      </c>
      <c r="BG383" s="424">
        <v>0.40357852799999999</v>
      </c>
      <c r="BH383" s="424">
        <v>0.726900082</v>
      </c>
      <c r="BI383" s="424">
        <v>0.153081511</v>
      </c>
      <c r="BJ383" s="424">
        <v>0.31656790308073002</v>
      </c>
      <c r="BK383" s="425">
        <v>94.559053557831504</v>
      </c>
      <c r="BL383" s="425">
        <v>1.61207381359512</v>
      </c>
      <c r="BM383" s="425">
        <v>68.607865524508298</v>
      </c>
      <c r="BN383" s="425">
        <v>101.85726506608</v>
      </c>
      <c r="BO383" s="425">
        <v>-0.87440965101381896</v>
      </c>
      <c r="BP383" s="425">
        <v>-2.0248293885961099</v>
      </c>
      <c r="BQ383" s="425">
        <v>2.16092604355166</v>
      </c>
      <c r="BR383" s="425">
        <v>-0.78374511373018396</v>
      </c>
      <c r="BS383" s="426">
        <v>0.221089777827009</v>
      </c>
      <c r="BT383" s="427"/>
      <c r="BU383" s="421"/>
      <c r="BV383" s="428"/>
      <c r="BW383" s="427"/>
      <c r="BX383" s="427"/>
      <c r="BY383" s="427"/>
      <c r="BZ383" s="427"/>
      <c r="CA383" s="421"/>
      <c r="CB383" s="428"/>
      <c r="CC383" s="427"/>
      <c r="CD383" s="421"/>
      <c r="CE383" s="429"/>
      <c r="CF383" s="428"/>
      <c r="CG383" s="427"/>
      <c r="CH383" s="421"/>
      <c r="CI383" s="429"/>
      <c r="CJ383" s="428"/>
      <c r="CK383" s="427"/>
      <c r="CL383" s="421"/>
      <c r="CM383" s="429"/>
      <c r="CN383" s="428"/>
      <c r="CO383" s="427"/>
      <c r="CP383" s="421"/>
      <c r="CQ383" s="429"/>
      <c r="CR383" s="428"/>
      <c r="CS383" s="427">
        <v>19</v>
      </c>
      <c r="CT383" s="421">
        <v>131</v>
      </c>
      <c r="CU383" s="429">
        <v>-3</v>
      </c>
      <c r="CV383" s="429">
        <v>-3</v>
      </c>
      <c r="CW383" s="428">
        <v>0</v>
      </c>
      <c r="DC383" s="427">
        <v>44</v>
      </c>
      <c r="DD383" s="421">
        <v>310</v>
      </c>
      <c r="DE383" s="429">
        <v>-2</v>
      </c>
      <c r="DF383" s="429">
        <v>-1</v>
      </c>
      <c r="DH383" s="433">
        <v>-5</v>
      </c>
      <c r="DI383" s="434">
        <v>-16.569360256195001</v>
      </c>
      <c r="EL383" s="422"/>
      <c r="EM383" s="422"/>
      <c r="EN383" s="422"/>
      <c r="EO383" s="422"/>
      <c r="EP383" s="422"/>
      <c r="EQ383" s="422"/>
    </row>
    <row r="384" spans="1:269" ht="13" customHeight="1">
      <c r="A384" s="413" t="s">
        <v>15</v>
      </c>
      <c r="B384" s="413">
        <v>7977</v>
      </c>
      <c r="C384" s="413">
        <v>457705</v>
      </c>
      <c r="D384" s="413">
        <v>9847</v>
      </c>
      <c r="E384" s="413" t="s">
        <v>438</v>
      </c>
      <c r="F384" s="413" t="s">
        <v>438</v>
      </c>
      <c r="G384" s="414"/>
      <c r="H384" s="415" t="s">
        <v>302</v>
      </c>
      <c r="I384" s="416" t="s">
        <v>136</v>
      </c>
      <c r="J384" s="417">
        <v>38</v>
      </c>
      <c r="K384" s="418">
        <v>9</v>
      </c>
      <c r="L384" s="418" t="s">
        <v>837</v>
      </c>
      <c r="T384" s="418" t="s">
        <v>4577</v>
      </c>
      <c r="U384" s="418" t="s">
        <v>4577</v>
      </c>
      <c r="V384" s="418" t="s">
        <v>4585</v>
      </c>
      <c r="Z384" s="421">
        <v>135</v>
      </c>
      <c r="AA384" s="421">
        <v>551</v>
      </c>
      <c r="AB384" s="421">
        <v>477</v>
      </c>
      <c r="AC384" s="421">
        <v>114</v>
      </c>
      <c r="AD384" s="421">
        <v>79</v>
      </c>
      <c r="AE384" s="421">
        <v>22</v>
      </c>
      <c r="AF384" s="421">
        <v>0</v>
      </c>
      <c r="AG384" s="421">
        <v>13</v>
      </c>
      <c r="AH384" s="421">
        <v>51</v>
      </c>
      <c r="AI384" s="421">
        <v>57</v>
      </c>
      <c r="AJ384" s="421">
        <v>1</v>
      </c>
      <c r="AK384" s="421">
        <v>1</v>
      </c>
      <c r="AL384" s="421">
        <v>67</v>
      </c>
      <c r="AM384" s="421">
        <v>5</v>
      </c>
      <c r="AN384" s="421">
        <v>118</v>
      </c>
      <c r="AO384" s="421">
        <v>2</v>
      </c>
      <c r="AP384" s="421">
        <v>3</v>
      </c>
      <c r="AQ384" s="421">
        <v>0</v>
      </c>
      <c r="AR384" s="421">
        <v>12</v>
      </c>
      <c r="AS384" s="422">
        <v>0.121597096</v>
      </c>
      <c r="AT384" s="422">
        <v>0.214156079</v>
      </c>
      <c r="AU384" s="422">
        <v>0.48066298000000002</v>
      </c>
      <c r="AV384" s="422">
        <v>0.19337017000000001</v>
      </c>
      <c r="AW384" s="422">
        <v>8.2417580000000004E-2</v>
      </c>
      <c r="AX384" s="422">
        <v>0.42307692000000002</v>
      </c>
      <c r="AY384" s="423">
        <v>110.2</v>
      </c>
      <c r="AZ384" s="422">
        <v>0.11013216000000001</v>
      </c>
      <c r="BA384" s="422">
        <v>0.41436464000000001</v>
      </c>
      <c r="BB384" s="422">
        <v>0.71859711999999998</v>
      </c>
      <c r="BC384" s="422">
        <v>0.37569060700000001</v>
      </c>
      <c r="BD384" s="424">
        <v>0.28939828000000001</v>
      </c>
      <c r="BE384" s="424">
        <v>0.23899371</v>
      </c>
      <c r="BF384" s="424">
        <v>0.33333333300000001</v>
      </c>
      <c r="BG384" s="424">
        <v>0.36687630999999998</v>
      </c>
      <c r="BH384" s="424">
        <v>0.70020964299999999</v>
      </c>
      <c r="BI384" s="424">
        <v>0.12788260000000001</v>
      </c>
      <c r="BJ384" s="424">
        <v>0.308927142006509</v>
      </c>
      <c r="BK384" s="425">
        <v>82.370638882415605</v>
      </c>
      <c r="BL384" s="425">
        <v>-1.85161906131042</v>
      </c>
      <c r="BM384" s="425">
        <v>63.253638844709201</v>
      </c>
      <c r="BN384" s="425">
        <v>95.312823042070704</v>
      </c>
      <c r="BO384" s="425">
        <v>-0.60595046056448398</v>
      </c>
      <c r="BP384" s="425">
        <v>-4.2555510671809298</v>
      </c>
      <c r="BQ384" s="425">
        <v>-1.21404008799662</v>
      </c>
      <c r="BR384" s="425">
        <v>-7.3167263281015797</v>
      </c>
      <c r="BS384" s="426">
        <v>-0.124211494479052</v>
      </c>
      <c r="BT384" s="427"/>
      <c r="BU384" s="421"/>
      <c r="BV384" s="428"/>
      <c r="BW384" s="427"/>
      <c r="BX384" s="427"/>
      <c r="BY384" s="427"/>
      <c r="BZ384" s="427"/>
      <c r="CA384" s="421"/>
      <c r="CB384" s="428"/>
      <c r="CC384" s="427"/>
      <c r="CD384" s="421"/>
      <c r="CE384" s="429"/>
      <c r="CF384" s="428"/>
      <c r="CG384" s="427"/>
      <c r="CH384" s="421"/>
      <c r="CI384" s="429"/>
      <c r="CJ384" s="428"/>
      <c r="CK384" s="427"/>
      <c r="CL384" s="421"/>
      <c r="CM384" s="429"/>
      <c r="CN384" s="428"/>
      <c r="CO384" s="427"/>
      <c r="CP384" s="421"/>
      <c r="CQ384" s="429"/>
      <c r="CR384" s="428"/>
      <c r="CS384" s="427">
        <v>1</v>
      </c>
      <c r="CT384" s="421">
        <v>8.1999999999999993</v>
      </c>
      <c r="CU384" s="429">
        <v>0</v>
      </c>
      <c r="CV384" s="429">
        <v>0</v>
      </c>
      <c r="CW384" s="428">
        <v>0</v>
      </c>
      <c r="DC384" s="427">
        <v>6</v>
      </c>
      <c r="DD384" s="421">
        <v>53</v>
      </c>
      <c r="DE384" s="429">
        <v>2</v>
      </c>
      <c r="DF384" s="429">
        <v>1</v>
      </c>
      <c r="DG384" s="428">
        <v>0</v>
      </c>
      <c r="DH384" s="433">
        <v>2</v>
      </c>
      <c r="DI384" s="434">
        <v>-12.226483464240999</v>
      </c>
      <c r="EL384" s="422"/>
      <c r="EM384" s="422"/>
      <c r="EN384" s="422"/>
      <c r="EO384" s="422"/>
      <c r="EP384" s="422"/>
      <c r="EQ384" s="422"/>
    </row>
    <row r="385" spans="1:160" ht="13" customHeight="1">
      <c r="A385" s="413" t="s">
        <v>15</v>
      </c>
      <c r="B385" s="413">
        <v>10951</v>
      </c>
      <c r="C385" s="413">
        <v>660821</v>
      </c>
      <c r="D385" s="413">
        <v>19913</v>
      </c>
      <c r="E385" s="413" t="s">
        <v>3323</v>
      </c>
      <c r="F385" s="413" t="s">
        <v>3323</v>
      </c>
      <c r="G385" s="414"/>
      <c r="H385" s="411" t="s">
        <v>3339</v>
      </c>
      <c r="I385" s="411" t="s">
        <v>3337</v>
      </c>
      <c r="J385" s="418">
        <v>27</v>
      </c>
      <c r="K385" s="418">
        <v>9</v>
      </c>
      <c r="L385" s="418" t="s">
        <v>46</v>
      </c>
      <c r="T385" s="418" t="s">
        <v>4582</v>
      </c>
      <c r="U385" s="418" t="s">
        <v>2543</v>
      </c>
      <c r="V385" s="418" t="s">
        <v>4585</v>
      </c>
      <c r="Z385" s="421">
        <v>134</v>
      </c>
      <c r="AA385" s="421">
        <v>497</v>
      </c>
      <c r="AB385" s="421">
        <v>451</v>
      </c>
      <c r="AC385" s="421">
        <v>107</v>
      </c>
      <c r="AD385" s="421">
        <v>68</v>
      </c>
      <c r="AE385" s="421">
        <v>21</v>
      </c>
      <c r="AF385" s="421">
        <v>4</v>
      </c>
      <c r="AG385" s="421">
        <v>14</v>
      </c>
      <c r="AH385" s="421">
        <v>61</v>
      </c>
      <c r="AI385" s="421">
        <v>48</v>
      </c>
      <c r="AJ385" s="421">
        <v>13</v>
      </c>
      <c r="AK385" s="421">
        <v>3</v>
      </c>
      <c r="AL385" s="421">
        <v>42</v>
      </c>
      <c r="AM385" s="421">
        <v>1</v>
      </c>
      <c r="AN385" s="421">
        <v>110</v>
      </c>
      <c r="AO385" s="421">
        <v>2</v>
      </c>
      <c r="AP385" s="421">
        <v>2</v>
      </c>
      <c r="AQ385" s="421">
        <v>0</v>
      </c>
      <c r="AR385" s="421">
        <v>10</v>
      </c>
      <c r="AS385" s="422">
        <v>8.4507042000000004E-2</v>
      </c>
      <c r="AT385" s="422">
        <v>0.22132796699999999</v>
      </c>
      <c r="AU385" s="422">
        <v>0.42857142999999998</v>
      </c>
      <c r="AV385" s="422">
        <v>0.22740525</v>
      </c>
      <c r="AW385" s="422">
        <v>0.11078717</v>
      </c>
      <c r="AX385" s="422">
        <v>0.43440233</v>
      </c>
      <c r="AY385" s="423">
        <v>114.8</v>
      </c>
      <c r="AZ385" s="422">
        <v>0.12125903</v>
      </c>
      <c r="BA385" s="422">
        <v>0.47368420999999999</v>
      </c>
      <c r="BB385" s="422">
        <v>0.82610939000000005</v>
      </c>
      <c r="BC385" s="422">
        <v>0.35672514599999999</v>
      </c>
      <c r="BD385" s="424">
        <v>0.28267477200000002</v>
      </c>
      <c r="BE385" s="424">
        <v>0.237250554</v>
      </c>
      <c r="BF385" s="424">
        <v>0.30382293700000002</v>
      </c>
      <c r="BG385" s="424">
        <v>0.39467849199999999</v>
      </c>
      <c r="BH385" s="424">
        <v>0.69850142900000001</v>
      </c>
      <c r="BI385" s="424">
        <v>0.15742793799999999</v>
      </c>
      <c r="BJ385" s="424">
        <v>0.30433783487927502</v>
      </c>
      <c r="BK385" s="425">
        <v>100.171513188833</v>
      </c>
      <c r="BL385" s="425">
        <v>-3.5088726416011902</v>
      </c>
      <c r="BM385" s="425">
        <v>55.215833672902903</v>
      </c>
      <c r="BN385" s="425">
        <v>93.352073265466501</v>
      </c>
      <c r="BO385" s="425">
        <v>0.22488391949210801</v>
      </c>
      <c r="BP385" s="425">
        <v>0.22091043274849601</v>
      </c>
      <c r="BQ385" s="425">
        <v>10.1553128770305</v>
      </c>
      <c r="BR385" s="425">
        <v>-3.6643260972356102</v>
      </c>
      <c r="BS385" s="426">
        <v>1.0390155990976</v>
      </c>
      <c r="BT385" s="427"/>
      <c r="BU385" s="421"/>
      <c r="BV385" s="428"/>
      <c r="BW385" s="427"/>
      <c r="BX385" s="427"/>
      <c r="BY385" s="427"/>
      <c r="BZ385" s="427"/>
      <c r="CA385" s="421"/>
      <c r="CB385" s="428"/>
      <c r="CC385" s="427"/>
      <c r="CD385" s="421"/>
      <c r="CE385" s="429"/>
      <c r="CF385" s="428"/>
      <c r="CG385" s="427"/>
      <c r="CH385" s="421"/>
      <c r="CI385" s="429"/>
      <c r="CJ385" s="428"/>
      <c r="CK385" s="427"/>
      <c r="CL385" s="421"/>
      <c r="CM385" s="429"/>
      <c r="CN385" s="428"/>
      <c r="CO385" s="427"/>
      <c r="CP385" s="421"/>
      <c r="CQ385" s="429"/>
      <c r="CR385" s="428"/>
      <c r="CS385" s="427">
        <v>27</v>
      </c>
      <c r="CT385" s="421">
        <v>191</v>
      </c>
      <c r="CU385" s="429">
        <v>3</v>
      </c>
      <c r="CV385" s="429">
        <v>0</v>
      </c>
      <c r="CW385" s="428">
        <v>0</v>
      </c>
      <c r="CX385" s="427">
        <v>10</v>
      </c>
      <c r="CY385" s="421">
        <v>63</v>
      </c>
      <c r="CZ385" s="429">
        <v>-3</v>
      </c>
      <c r="DA385" s="429">
        <v>-2</v>
      </c>
      <c r="DB385" s="428">
        <v>0</v>
      </c>
      <c r="DC385" s="427">
        <v>101</v>
      </c>
      <c r="DD385" s="421">
        <v>723.2</v>
      </c>
      <c r="DE385" s="429">
        <v>7</v>
      </c>
      <c r="DF385" s="429">
        <v>2</v>
      </c>
      <c r="DG385" s="428">
        <v>1</v>
      </c>
      <c r="DH385" s="433">
        <v>7</v>
      </c>
      <c r="DI385" s="434">
        <v>-2.8973656296730002</v>
      </c>
      <c r="EL385" s="422"/>
      <c r="EM385" s="422"/>
      <c r="EN385" s="422"/>
      <c r="EO385" s="422"/>
      <c r="EP385" s="422"/>
      <c r="EQ385" s="422"/>
    </row>
    <row r="386" spans="1:160" ht="13" customHeight="1">
      <c r="A386" s="413" t="s">
        <v>15</v>
      </c>
      <c r="G386" s="414"/>
      <c r="H386" s="411" t="s">
        <v>4627</v>
      </c>
      <c r="Z386" s="421"/>
      <c r="BT386" s="427"/>
      <c r="BU386" s="421"/>
      <c r="BV386" s="428"/>
      <c r="BW386" s="427"/>
      <c r="BX386" s="427"/>
      <c r="BY386" s="427"/>
      <c r="BZ386" s="427"/>
      <c r="CA386" s="421"/>
      <c r="CB386" s="428"/>
      <c r="CC386" s="427"/>
      <c r="CD386" s="421"/>
      <c r="CE386" s="429"/>
      <c r="CF386" s="428"/>
      <c r="CG386" s="427"/>
      <c r="CH386" s="421"/>
      <c r="CI386" s="429"/>
      <c r="CJ386" s="428"/>
      <c r="CK386" s="427"/>
      <c r="CL386" s="421"/>
      <c r="CM386" s="429"/>
      <c r="CN386" s="428"/>
      <c r="CO386" s="427"/>
      <c r="CP386" s="421"/>
      <c r="CQ386" s="429"/>
      <c r="CR386" s="428"/>
      <c r="DH386" s="433"/>
      <c r="DI386" s="434"/>
    </row>
    <row r="387" spans="1:160" ht="13" customHeight="1">
      <c r="A387" s="413" t="s">
        <v>15</v>
      </c>
      <c r="G387" s="414"/>
      <c r="H387" s="411" t="s">
        <v>4628</v>
      </c>
      <c r="Z387" s="421"/>
      <c r="BT387" s="427"/>
      <c r="BU387" s="421"/>
      <c r="BV387" s="428"/>
      <c r="BW387" s="427"/>
      <c r="BX387" s="427"/>
      <c r="BY387" s="427"/>
      <c r="BZ387" s="427"/>
      <c r="CA387" s="421"/>
      <c r="CB387" s="428"/>
      <c r="CC387" s="427"/>
      <c r="CD387" s="421"/>
      <c r="CE387" s="429"/>
      <c r="CF387" s="428"/>
      <c r="CG387" s="427"/>
      <c r="CH387" s="421"/>
      <c r="CI387" s="429"/>
      <c r="CJ387" s="428"/>
      <c r="CK387" s="427"/>
      <c r="CL387" s="421"/>
      <c r="CM387" s="429"/>
      <c r="CN387" s="428"/>
      <c r="CO387" s="427"/>
      <c r="CP387" s="421"/>
      <c r="CQ387" s="429"/>
      <c r="CR387" s="428"/>
      <c r="DH387" s="433"/>
      <c r="DI387" s="434"/>
    </row>
    <row r="388" spans="1:160" ht="13" customHeight="1">
      <c r="A388" s="439" t="s">
        <v>563</v>
      </c>
      <c r="B388" s="440"/>
      <c r="C388" s="441"/>
      <c r="D388" s="441"/>
      <c r="E388" s="439" cm="1">
        <f t="array" ref="E388">SUMPRODUCT(--($A389:$A$2513=A388),--(K389:$K$2513&gt;0))</f>
        <v>39</v>
      </c>
      <c r="F388" s="439"/>
      <c r="G388" s="382"/>
      <c r="H388" s="442" t="s">
        <v>4210</v>
      </c>
      <c r="I388" s="443"/>
      <c r="J388" s="444"/>
      <c r="K388" s="445">
        <v>0</v>
      </c>
      <c r="L388" s="445"/>
      <c r="M388" s="446"/>
      <c r="N388" s="447"/>
      <c r="O388" s="445"/>
      <c r="P388" s="445"/>
      <c r="Q388" s="445"/>
      <c r="R388" s="445"/>
      <c r="S388" s="445"/>
      <c r="T388" s="445"/>
      <c r="U388" s="445"/>
      <c r="V388" s="445"/>
      <c r="W388" s="445"/>
      <c r="X388" s="445"/>
      <c r="Y388" s="446"/>
      <c r="Z388" s="448" cm="1">
        <f t="array" ref="Z388">SUMPRODUCT(--($A389:$A$2498=$A388),--(Z389:Z$2498))</f>
        <v>2417</v>
      </c>
      <c r="AA388" s="448" cm="1">
        <f t="array" ref="AA388">SUMPRODUCT(--($A389:$A$2498=$A388),--(AA389:AA$2498))</f>
        <v>9354</v>
      </c>
      <c r="AB388" s="448" cm="1">
        <f t="array" ref="AB388">SUMPRODUCT(--($A389:$A$2498=$A388),--(AB389:AB$2498))</f>
        <v>8255</v>
      </c>
      <c r="AC388" s="448" cm="1">
        <f t="array" ref="AC388">SUMPRODUCT(--($A389:$A$2498=$A388),--(AC389:AC$2498))</f>
        <v>1980</v>
      </c>
      <c r="AD388" s="448" cm="1">
        <f t="array" ref="AD388">SUMPRODUCT(--($A389:$A$2498=$A388),--(AD389:AD$2498))</f>
        <v>1234</v>
      </c>
      <c r="AE388" s="448" cm="1">
        <f t="array" ref="AE388">SUMPRODUCT(--($A389:$A$2498=$A388),--(AE389:AE$2498))</f>
        <v>371</v>
      </c>
      <c r="AF388" s="448" cm="1">
        <f t="array" ref="AF388">SUMPRODUCT(--($A389:$A$2498=$A388),--(AF389:AF$2498))</f>
        <v>24</v>
      </c>
      <c r="AG388" s="448" cm="1">
        <f t="array" ref="AG388">SUMPRODUCT(--($A389:$A$2498=$A388),--(AG389:AG$2498))</f>
        <v>351</v>
      </c>
      <c r="AH388" s="448" cm="1">
        <f t="array" ref="AH388">SUMPRODUCT(--($A389:$A$2498=$A388),--(AH389:AH$2498))</f>
        <v>1122</v>
      </c>
      <c r="AI388" s="448" cm="1">
        <f t="array" ref="AI388">SUMPRODUCT(--($A389:$A$2498=$A388),--(AI389:AI$2498))</f>
        <v>1155</v>
      </c>
      <c r="AJ388" s="448" cm="1">
        <f t="array" ref="AJ388">SUMPRODUCT(--($A389:$A$2498=$A388),--(AJ389:AJ$2498))</f>
        <v>142</v>
      </c>
      <c r="AK388" s="448" cm="1">
        <f t="array" ref="AK388">SUMPRODUCT(--($A389:$A$2498=$A388),--(AK389:AK$2498))</f>
        <v>34</v>
      </c>
      <c r="AL388" s="448" cm="1">
        <f t="array" ref="AL388">SUMPRODUCT(--($A389:$A$2498=$A388),--(AL389:AL$2498))</f>
        <v>920</v>
      </c>
      <c r="AM388" s="448" cm="1">
        <f t="array" ref="AM388">SUMPRODUCT(--($A389:$A$2498=$A388),--(AM389:AM$2498))</f>
        <v>28</v>
      </c>
      <c r="AN388" s="448" cm="1">
        <f t="array" ref="AN388">SUMPRODUCT(--($A389:$A$2498=$A388),--(AN389:AN$2498))</f>
        <v>2291</v>
      </c>
      <c r="AO388" s="448" cm="1">
        <f t="array" ref="AO388">SUMPRODUCT(--($A389:$A$2498=$A388),--(AO389:AO$2498))</f>
        <v>87</v>
      </c>
      <c r="AP388" s="448" cm="1">
        <f t="array" ref="AP388">SUMPRODUCT(--($A389:$A$2498=$A388),--(AP389:AP$2498))</f>
        <v>66</v>
      </c>
      <c r="AQ388" s="448" cm="1">
        <f t="array" ref="AQ388">SUMPRODUCT(--($A389:$A$2498=$A388),--(AQ389:AQ$2498))</f>
        <v>20</v>
      </c>
      <c r="AR388" s="448" cm="1">
        <f t="array" ref="AR388">SUMPRODUCT(--($A389:$A$2498=$A388),--(AR389:AR$2498))</f>
        <v>133</v>
      </c>
      <c r="AS388" s="449"/>
      <c r="AT388" s="449"/>
      <c r="AU388" s="449"/>
      <c r="AV388" s="449"/>
      <c r="AW388" s="449"/>
      <c r="AX388" s="449"/>
      <c r="AY388" s="450"/>
      <c r="AZ388" s="449"/>
      <c r="BA388" s="449"/>
      <c r="BB388" s="449"/>
      <c r="BC388" s="449"/>
      <c r="BD388" s="451"/>
      <c r="BE388" s="451">
        <f>AC388/AB388</f>
        <v>0.23985463355542097</v>
      </c>
      <c r="BF388" s="451">
        <f>(AC388+AL388+AM388+AO388)/(AA388-AP388-AQ388)</f>
        <v>0.32531290461804058</v>
      </c>
      <c r="BG388" s="451">
        <f>((AC388-AE388-AF388-AG388)+(AE388*2)+(AF388*3)+(AG388*4))/AB388</f>
        <v>0.4181708055723804</v>
      </c>
      <c r="BH388" s="451">
        <f>BF388+BG388</f>
        <v>0.74348371019042103</v>
      </c>
      <c r="BI388" s="451">
        <f>BG388+BH388</f>
        <v>1.1616545157628013</v>
      </c>
      <c r="BJ388" s="451"/>
      <c r="BK388" s="450"/>
      <c r="BL388" s="450"/>
      <c r="BM388" s="450"/>
      <c r="BN388" s="450"/>
      <c r="BO388" s="450"/>
      <c r="BP388" s="452" cm="1">
        <f t="array" ref="BP388">SUMPRODUCT(--($A389:$A$2498=$A388),--(BP389:BP$2498))</f>
        <v>-0.85704068001357436</v>
      </c>
      <c r="BQ388" s="450"/>
      <c r="BR388" s="452" cm="1">
        <f t="array" ref="BR388">SUMPRODUCT(--($A389:$A$2498=$A388),--(BR389:BR$2498))</f>
        <v>57.609848825371259</v>
      </c>
      <c r="BS388" s="453" cm="1">
        <f t="array" ref="BS388">SUMPRODUCT(--($A389:$A$2498=$A388),--(BS389:BS$2498))</f>
        <v>28.999444275124286</v>
      </c>
      <c r="BT388" s="454"/>
      <c r="BU388" s="448"/>
      <c r="BV388" s="455"/>
      <c r="BW388" s="454"/>
      <c r="BX388" s="454"/>
      <c r="BY388" s="454"/>
      <c r="BZ388" s="454"/>
      <c r="CA388" s="448"/>
      <c r="CB388" s="455"/>
      <c r="CC388" s="454"/>
      <c r="CD388" s="448"/>
      <c r="CE388" s="456"/>
      <c r="CF388" s="455"/>
      <c r="CG388" s="454"/>
      <c r="CH388" s="448"/>
      <c r="CI388" s="456"/>
      <c r="CJ388" s="455"/>
      <c r="CK388" s="454"/>
      <c r="CL388" s="448"/>
      <c r="CM388" s="456"/>
      <c r="CN388" s="455"/>
      <c r="CO388" s="454"/>
      <c r="CP388" s="448"/>
      <c r="CQ388" s="456"/>
      <c r="CR388" s="455"/>
      <c r="CS388" s="457"/>
      <c r="CT388" s="458"/>
      <c r="CU388" s="459"/>
      <c r="CV388" s="459"/>
      <c r="CW388" s="460"/>
      <c r="CX388" s="457"/>
      <c r="CY388" s="458"/>
      <c r="CZ388" s="459"/>
      <c r="DA388" s="459"/>
      <c r="DB388" s="460"/>
      <c r="DC388" s="457"/>
      <c r="DD388" s="458"/>
      <c r="DE388" s="459"/>
      <c r="DF388" s="459"/>
      <c r="DG388" s="460"/>
      <c r="DH388" s="461" cm="1">
        <f t="array" ref="DH388">SUMPRODUCT(--($A389:$A$2498=$A388),--(DH389:DH$2498))</f>
        <v>13</v>
      </c>
      <c r="DI388" s="462" cm="1">
        <f t="array" ref="DI388">SUMPRODUCT(--($A389:$A$2498=$A388),--(DI389:DI$2498))</f>
        <v>-88.738090124446614</v>
      </c>
      <c r="DJ388" s="448" cm="1">
        <f t="array" ref="DJ388">SUMPRODUCT(--($A389:$A$2498=$A388),--(DJ389:DJ$2498))</f>
        <v>739</v>
      </c>
      <c r="DK388" s="448" cm="1">
        <f t="array" ref="DK388">SUMPRODUCT(--($A389:$A$2498=$A388),--(DK389:DK$2498))</f>
        <v>246</v>
      </c>
      <c r="DL388" s="448" cm="1">
        <f t="array" ref="DL388">SUMPRODUCT(--($A389:$A$2498=$A388),--(DL389:DL$2498))</f>
        <v>1</v>
      </c>
      <c r="DM388" s="448" cm="1">
        <f t="array" ref="DM388">SUMPRODUCT(--($A389:$A$2498=$A388),--(DM389:DM$2498))</f>
        <v>125</v>
      </c>
      <c r="DN388" s="448" cm="1">
        <f t="array" ref="DN388">SUMPRODUCT(--($A389:$A$2498=$A388),--(DN389:DN$2498))</f>
        <v>101</v>
      </c>
      <c r="DO388" s="448" cm="1">
        <f t="array" ref="DO388">SUMPRODUCT(--($A389:$A$2498=$A388),--(DO389:DO$2498))</f>
        <v>42</v>
      </c>
      <c r="DP388" s="448" cm="1">
        <f t="array" ref="DP388">SUMPRODUCT(--($A389:$A$2498=$A388),--(DP389:DP$2498))</f>
        <v>1843.9</v>
      </c>
      <c r="DQ388" s="448" cm="1">
        <f t="array" ref="DQ388">SUMPRODUCT(--($A389:$A$2498=$A388),--(DQ389:DQ$2498))</f>
        <v>1302.9999971389757</v>
      </c>
      <c r="DR388" s="448" cm="1">
        <f t="array" ref="DR388">SUMPRODUCT(--($A389:$A$2498=$A388),--(DR389:DR$2498))</f>
        <v>540.89999771118153</v>
      </c>
      <c r="DS388" s="448" cm="1">
        <f t="array" ref="DS388">SUMPRODUCT(--($A389:$A$2498=$A388),--(DS389:DS$2498))</f>
        <v>7644</v>
      </c>
      <c r="DT388" s="448" cm="1">
        <f t="array" ref="DT388">SUMPRODUCT(--($A389:$A$2498=$A388),--(DT389:DT$2498))</f>
        <v>1654</v>
      </c>
      <c r="DU388" s="448" cm="1">
        <f t="array" ref="DU388">SUMPRODUCT(--($A389:$A$2498=$A388),--(DU389:DU$2498))</f>
        <v>781</v>
      </c>
      <c r="DV388" s="448" cm="1">
        <f t="array" ref="DV388">SUMPRODUCT(--($A389:$A$2498=$A388),--(DV389:DV$2498))</f>
        <v>729</v>
      </c>
      <c r="DW388" s="448" cm="1">
        <f t="array" ref="DW388">SUMPRODUCT(--($A389:$A$2498=$A388),--(DW389:DW$2498))</f>
        <v>234</v>
      </c>
      <c r="DX388" s="448" cm="1">
        <f t="array" ref="DX388">SUMPRODUCT(--($A389:$A$2498=$A388),--(DX389:DX$2498))</f>
        <v>532</v>
      </c>
      <c r="DY388" s="448" cm="1">
        <f t="array" ref="DY388">SUMPRODUCT(--($A389:$A$2498=$A388),--(DY389:DY$2498))</f>
        <v>11</v>
      </c>
      <c r="DZ388" s="448" cm="1">
        <f t="array" ref="DZ388">SUMPRODUCT(--($A389:$A$2498=$A388),--(DZ389:DZ$2498))</f>
        <v>75</v>
      </c>
      <c r="EA388" s="448" cm="1">
        <f t="array" ref="EA388">SUMPRODUCT(--($A389:$A$2498=$A388),--(EA389:EA$2498))</f>
        <v>49</v>
      </c>
      <c r="EB388" s="448" cm="1">
        <f t="array" ref="EB388">SUMPRODUCT(--($A389:$A$2498=$A388),--(EB389:EB$2498))</f>
        <v>8</v>
      </c>
      <c r="EC388" s="448" cm="1">
        <f t="array" ref="EC388">SUMPRODUCT(--($A389:$A$2498=$A388),--(EC389:EC$2498))</f>
        <v>1748</v>
      </c>
      <c r="ED388" s="450">
        <f>EC388/DP388*10</f>
        <v>9.4799067194533322</v>
      </c>
      <c r="EE388" s="450">
        <f>DX388/DP388*10</f>
        <v>2.885189001572753</v>
      </c>
      <c r="EF388" s="450">
        <f>DW388/DP388*10</f>
        <v>1.269049297684256</v>
      </c>
      <c r="EG388" s="450">
        <f>DX388/DQ388*10</f>
        <v>4.0828856574683305</v>
      </c>
      <c r="EH388" s="463">
        <f>(DT388+DX388+DZ388)/DP388</f>
        <v>1.2262053256684202</v>
      </c>
      <c r="EI388" s="450"/>
      <c r="EJ388" s="451">
        <f>DT388/(DS388-DX388-DY388-DZ388)</f>
        <v>0.2354113293481355</v>
      </c>
      <c r="EK388" s="451"/>
      <c r="EL388" s="464"/>
      <c r="EM388" s="464"/>
      <c r="EN388" s="464"/>
      <c r="EO388" s="464"/>
      <c r="EP388" s="464"/>
      <c r="EQ388" s="464"/>
      <c r="ER388" s="465"/>
      <c r="ES388" s="463"/>
      <c r="ET388" s="463"/>
      <c r="EU388" s="463"/>
      <c r="EV388" s="463"/>
      <c r="EW388" s="463"/>
      <c r="EX388" s="453" cm="1">
        <f t="array" ref="EX388">SUMPRODUCT(--($A389:$A$2498=$A388),--(EX389:EX$2498))</f>
        <v>25.904201501980371</v>
      </c>
    </row>
    <row r="389" spans="1:160" ht="13" customHeight="1">
      <c r="A389" s="413" t="s">
        <v>563</v>
      </c>
      <c r="B389" s="413">
        <v>12392</v>
      </c>
      <c r="C389" s="413">
        <v>668933</v>
      </c>
      <c r="D389" s="413">
        <v>27552</v>
      </c>
      <c r="E389" s="413" t="s">
        <v>188</v>
      </c>
      <c r="F389" s="413" t="s">
        <v>188</v>
      </c>
      <c r="G389" s="414"/>
      <c r="H389" s="411" t="s">
        <v>3100</v>
      </c>
      <c r="I389" s="411" t="s">
        <v>3101</v>
      </c>
      <c r="J389" s="413">
        <v>27</v>
      </c>
      <c r="K389" s="418">
        <v>1</v>
      </c>
      <c r="M389" s="419" t="s">
        <v>837</v>
      </c>
      <c r="O389" s="418" t="s">
        <v>46</v>
      </c>
      <c r="P389" s="418" t="s">
        <v>4582</v>
      </c>
      <c r="R389" s="418" t="s">
        <v>4580</v>
      </c>
      <c r="Z389" s="421"/>
      <c r="AS389" s="422"/>
      <c r="AT389" s="422"/>
      <c r="AU389" s="422"/>
      <c r="AV389" s="422"/>
      <c r="AW389" s="422"/>
      <c r="AX389" s="422"/>
      <c r="AY389" s="423"/>
      <c r="AZ389" s="422"/>
      <c r="BA389" s="422"/>
      <c r="BB389" s="422"/>
      <c r="BC389" s="422"/>
      <c r="BT389" s="427">
        <v>62</v>
      </c>
      <c r="BU389" s="421">
        <v>65.099999999999994</v>
      </c>
      <c r="BV389" s="428">
        <v>0</v>
      </c>
      <c r="BW389" s="427"/>
      <c r="BX389" s="427"/>
      <c r="BY389" s="427"/>
      <c r="BZ389" s="427"/>
      <c r="CA389" s="421"/>
      <c r="CB389" s="428"/>
      <c r="CC389" s="427"/>
      <c r="CD389" s="421"/>
      <c r="CE389" s="429"/>
      <c r="CF389" s="428"/>
      <c r="CG389" s="427"/>
      <c r="CH389" s="421"/>
      <c r="CI389" s="429"/>
      <c r="CJ389" s="428"/>
      <c r="CK389" s="427"/>
      <c r="CL389" s="421"/>
      <c r="CM389" s="429"/>
      <c r="CN389" s="428"/>
      <c r="CO389" s="427"/>
      <c r="CP389" s="421"/>
      <c r="CQ389" s="429"/>
      <c r="CR389" s="428"/>
      <c r="DH389" s="433">
        <v>0</v>
      </c>
      <c r="DI389" s="434"/>
      <c r="DJ389" s="421">
        <v>62</v>
      </c>
      <c r="DK389" s="421">
        <v>0</v>
      </c>
      <c r="DL389" s="421">
        <v>0</v>
      </c>
      <c r="DM389" s="421">
        <v>8</v>
      </c>
      <c r="DN389" s="421">
        <v>5</v>
      </c>
      <c r="DO389" s="421">
        <v>0</v>
      </c>
      <c r="DP389" s="421">
        <v>65.099999999999994</v>
      </c>
      <c r="DR389" s="421">
        <v>65.099998474121094</v>
      </c>
      <c r="DS389" s="421">
        <v>284</v>
      </c>
      <c r="DT389" s="421">
        <v>68</v>
      </c>
      <c r="DU389" s="421">
        <v>37</v>
      </c>
      <c r="DV389" s="421">
        <v>29</v>
      </c>
      <c r="DW389" s="421">
        <v>2</v>
      </c>
      <c r="DX389" s="421">
        <v>25</v>
      </c>
      <c r="DY389" s="421">
        <v>0</v>
      </c>
      <c r="DZ389" s="421">
        <v>0</v>
      </c>
      <c r="EA389" s="421">
        <v>5</v>
      </c>
      <c r="EB389" s="421">
        <v>0</v>
      </c>
      <c r="EC389" s="421">
        <v>64</v>
      </c>
      <c r="ED389" s="425">
        <v>8.8163282465113895</v>
      </c>
      <c r="EE389" s="425">
        <v>3.44387822129351</v>
      </c>
      <c r="EF389" s="425">
        <v>0.27551025770348098</v>
      </c>
      <c r="EG389" s="425">
        <v>9.3673487619183504</v>
      </c>
      <c r="EH389" s="431">
        <v>1.4234696648013101</v>
      </c>
      <c r="EI389" s="425">
        <v>109.854618796499</v>
      </c>
      <c r="EJ389" s="424">
        <v>0.26254826254826202</v>
      </c>
      <c r="EK389" s="424">
        <v>0.341968911917098</v>
      </c>
      <c r="EL389" s="422">
        <v>0.558510638</v>
      </c>
      <c r="EM389" s="422">
        <v>0.223404255</v>
      </c>
      <c r="EN389" s="422">
        <v>0.218085106</v>
      </c>
      <c r="EO389" s="422">
        <v>4.1025640000000002E-2</v>
      </c>
      <c r="EP389" s="422">
        <v>0.32307691999999999</v>
      </c>
      <c r="EQ389" s="422">
        <v>0.13185756000000001</v>
      </c>
      <c r="ER389" s="425">
        <v>6.98013470324787E-2</v>
      </c>
      <c r="ES389" s="431">
        <v>3.99489873670047</v>
      </c>
      <c r="ET389" s="431">
        <v>3.4094711723323101</v>
      </c>
      <c r="EU389" s="431">
        <v>2.72270682718989</v>
      </c>
      <c r="EV389" s="431">
        <v>3.2923084376585598</v>
      </c>
      <c r="EW389" s="431">
        <v>3.4617832511500599</v>
      </c>
      <c r="EX389" s="426">
        <v>1.6132615804672199</v>
      </c>
    </row>
    <row r="390" spans="1:160" ht="13" customHeight="1">
      <c r="A390" s="413" t="s">
        <v>563</v>
      </c>
      <c r="B390" s="413">
        <v>10903</v>
      </c>
      <c r="C390" s="435">
        <v>665795</v>
      </c>
      <c r="D390" s="435">
        <v>21690</v>
      </c>
      <c r="E390" s="435" t="s">
        <v>686</v>
      </c>
      <c r="F390" s="413" t="s">
        <v>686</v>
      </c>
      <c r="G390" s="414"/>
      <c r="H390" s="436" t="s">
        <v>182</v>
      </c>
      <c r="I390" s="436" t="s">
        <v>1844</v>
      </c>
      <c r="J390" s="414">
        <v>27</v>
      </c>
      <c r="K390" s="418">
        <v>1</v>
      </c>
      <c r="L390" s="414"/>
      <c r="M390" s="437" t="s">
        <v>837</v>
      </c>
      <c r="N390" s="438">
        <v>25</v>
      </c>
      <c r="O390" s="414"/>
      <c r="P390" s="418" t="s">
        <v>4582</v>
      </c>
      <c r="Q390" s="414"/>
      <c r="R390" s="414"/>
      <c r="S390" s="414"/>
      <c r="Z390" s="421"/>
      <c r="AS390" s="422"/>
      <c r="AT390" s="422"/>
      <c r="AU390" s="422"/>
      <c r="AV390" s="422"/>
      <c r="AW390" s="422"/>
      <c r="AX390" s="422"/>
      <c r="AY390" s="423"/>
      <c r="AZ390" s="422"/>
      <c r="BA390" s="422"/>
      <c r="BB390" s="422"/>
      <c r="BC390" s="422"/>
      <c r="BT390" s="427">
        <v>26</v>
      </c>
      <c r="BU390" s="421">
        <v>137.19999999999999</v>
      </c>
      <c r="BV390" s="428">
        <v>-2</v>
      </c>
      <c r="BW390" s="427"/>
      <c r="BX390" s="427"/>
      <c r="BY390" s="427"/>
      <c r="BZ390" s="427"/>
      <c r="CA390" s="421"/>
      <c r="CB390" s="428"/>
      <c r="CC390" s="427"/>
      <c r="CD390" s="421"/>
      <c r="CE390" s="429"/>
      <c r="CF390" s="428"/>
      <c r="CG390" s="427"/>
      <c r="CH390" s="421"/>
      <c r="CI390" s="429"/>
      <c r="CJ390" s="428"/>
      <c r="CK390" s="427"/>
      <c r="CL390" s="421"/>
      <c r="CM390" s="429"/>
      <c r="CN390" s="428"/>
      <c r="CO390" s="427"/>
      <c r="CP390" s="421"/>
      <c r="CQ390" s="429"/>
      <c r="CR390" s="428"/>
      <c r="DH390" s="433">
        <v>-2</v>
      </c>
      <c r="DI390" s="434"/>
      <c r="DJ390" s="421">
        <v>26</v>
      </c>
      <c r="DK390" s="421">
        <v>26</v>
      </c>
      <c r="DL390" s="421">
        <v>0</v>
      </c>
      <c r="DM390" s="421">
        <v>8</v>
      </c>
      <c r="DN390" s="421">
        <v>7</v>
      </c>
      <c r="DO390" s="421">
        <v>0</v>
      </c>
      <c r="DP390" s="421">
        <v>137.19999999999999</v>
      </c>
      <c r="DQ390" s="421">
        <v>137.19999694824199</v>
      </c>
      <c r="DS390" s="421">
        <v>581</v>
      </c>
      <c r="DT390" s="421">
        <v>121</v>
      </c>
      <c r="DU390" s="421">
        <v>60</v>
      </c>
      <c r="DV390" s="421">
        <v>54</v>
      </c>
      <c r="DW390" s="421">
        <v>17</v>
      </c>
      <c r="DX390" s="421">
        <v>48</v>
      </c>
      <c r="DY390" s="421">
        <v>0</v>
      </c>
      <c r="DZ390" s="421">
        <v>10</v>
      </c>
      <c r="EA390" s="421">
        <v>8</v>
      </c>
      <c r="EB390" s="421">
        <v>0</v>
      </c>
      <c r="EC390" s="421">
        <v>150</v>
      </c>
      <c r="ED390" s="425">
        <v>9.8062961241268898</v>
      </c>
      <c r="EE390" s="425">
        <v>3.1380147597205998</v>
      </c>
      <c r="EF390" s="425">
        <v>1.11138022740104</v>
      </c>
      <c r="EG390" s="425">
        <v>7.9104122067956899</v>
      </c>
      <c r="EH390" s="431">
        <v>1.22760299627958</v>
      </c>
      <c r="EI390" s="425">
        <v>94.738836045767101</v>
      </c>
      <c r="EJ390" s="424">
        <v>0.23135755258126101</v>
      </c>
      <c r="EK390" s="424">
        <v>0.29213483146067398</v>
      </c>
      <c r="EL390" s="422">
        <v>0.46630727700000002</v>
      </c>
      <c r="EM390" s="422">
        <v>0.19676549800000001</v>
      </c>
      <c r="EN390" s="422">
        <v>0.336927223</v>
      </c>
      <c r="EO390" s="422">
        <v>8.579088E-2</v>
      </c>
      <c r="EP390" s="422">
        <v>0.46380696999999999</v>
      </c>
      <c r="EQ390" s="422">
        <v>0.12561030000000001</v>
      </c>
      <c r="ER390" s="425">
        <v>0.81151681640767503</v>
      </c>
      <c r="ES390" s="431">
        <v>3.5302666046856799</v>
      </c>
      <c r="ET390" s="431">
        <v>4.0029352448381603</v>
      </c>
      <c r="EU390" s="431">
        <v>3.8260449039614501</v>
      </c>
      <c r="EV390" s="431">
        <v>3.6206611257431698</v>
      </c>
      <c r="EW390" s="431">
        <v>3.72047027007264</v>
      </c>
      <c r="EX390" s="426">
        <v>2.0176794528961102</v>
      </c>
    </row>
    <row r="391" spans="1:160" ht="13" customHeight="1">
      <c r="A391" s="413" t="s">
        <v>563</v>
      </c>
      <c r="B391" s="413">
        <v>13132</v>
      </c>
      <c r="C391" s="435">
        <v>702070</v>
      </c>
      <c r="D391" s="413">
        <v>30184</v>
      </c>
      <c r="E391" s="435" t="s">
        <v>2168</v>
      </c>
      <c r="F391" s="413" t="s">
        <v>2168</v>
      </c>
      <c r="G391" s="414"/>
      <c r="H391" s="436" t="s">
        <v>282</v>
      </c>
      <c r="I391" s="436" t="s">
        <v>249</v>
      </c>
      <c r="J391" s="435">
        <v>25</v>
      </c>
      <c r="K391" s="418">
        <v>1</v>
      </c>
      <c r="L391" s="414"/>
      <c r="M391" s="437" t="s">
        <v>46</v>
      </c>
      <c r="N391" s="438">
        <v>25</v>
      </c>
      <c r="O391" s="414"/>
      <c r="P391" s="414" t="s">
        <v>2543</v>
      </c>
      <c r="Q391" s="414"/>
      <c r="R391" s="414"/>
      <c r="S391" s="414"/>
      <c r="T391" s="414"/>
      <c r="U391" s="414"/>
      <c r="V391" s="414"/>
      <c r="W391" s="414"/>
      <c r="X391" s="414"/>
      <c r="Y391" s="437"/>
      <c r="Z391" s="421"/>
      <c r="BT391" s="427">
        <v>24</v>
      </c>
      <c r="BU391" s="421">
        <v>138.1</v>
      </c>
      <c r="BV391" s="428">
        <v>2</v>
      </c>
      <c r="BW391" s="427"/>
      <c r="BX391" s="427"/>
      <c r="BY391" s="427"/>
      <c r="BZ391" s="427"/>
      <c r="CA391" s="421"/>
      <c r="CB391" s="428"/>
      <c r="CC391" s="427"/>
      <c r="CD391" s="421"/>
      <c r="CE391" s="429"/>
      <c r="CF391" s="428"/>
      <c r="CG391" s="427"/>
      <c r="CH391" s="421"/>
      <c r="CI391" s="429"/>
      <c r="CJ391" s="428"/>
      <c r="CK391" s="427"/>
      <c r="CL391" s="421"/>
      <c r="CM391" s="429"/>
      <c r="CN391" s="428"/>
      <c r="CO391" s="427"/>
      <c r="CP391" s="421"/>
      <c r="CQ391" s="429"/>
      <c r="CR391" s="428"/>
      <c r="DH391" s="433">
        <v>2</v>
      </c>
      <c r="DI391" s="434"/>
      <c r="DJ391" s="421">
        <v>24</v>
      </c>
      <c r="DK391" s="421">
        <v>24</v>
      </c>
      <c r="DL391" s="421">
        <v>0</v>
      </c>
      <c r="DM391" s="421">
        <v>9</v>
      </c>
      <c r="DN391" s="421">
        <v>7</v>
      </c>
      <c r="DO391" s="421">
        <v>0</v>
      </c>
      <c r="DP391" s="421">
        <v>138.1</v>
      </c>
      <c r="DQ391" s="421">
        <v>138.100006103515</v>
      </c>
      <c r="DS391" s="421">
        <v>556</v>
      </c>
      <c r="DT391" s="421">
        <v>109</v>
      </c>
      <c r="DU391" s="421">
        <v>46</v>
      </c>
      <c r="DV391" s="421">
        <v>46</v>
      </c>
      <c r="DW391" s="421">
        <v>18</v>
      </c>
      <c r="DX391" s="421">
        <v>43</v>
      </c>
      <c r="DY391" s="421">
        <v>1</v>
      </c>
      <c r="DZ391" s="421">
        <v>3</v>
      </c>
      <c r="EA391" s="421">
        <v>3</v>
      </c>
      <c r="EB391" s="421">
        <v>0</v>
      </c>
      <c r="EC391" s="421">
        <v>114</v>
      </c>
      <c r="ED391" s="425">
        <v>7.4168677425841398</v>
      </c>
      <c r="EE391" s="425">
        <v>2.7975904643080498</v>
      </c>
      <c r="EF391" s="425">
        <v>1.17108438040802</v>
      </c>
      <c r="EG391" s="425">
        <v>7.0915665258041303</v>
      </c>
      <c r="EH391" s="431">
        <v>1.0987952211235701</v>
      </c>
      <c r="EI391" s="425">
        <v>85.707825469379998</v>
      </c>
      <c r="EJ391" s="424">
        <v>0.21372549019607801</v>
      </c>
      <c r="EK391" s="424">
        <v>0.24074074074074001</v>
      </c>
      <c r="EL391" s="466">
        <v>0.41432225</v>
      </c>
      <c r="EM391" s="466">
        <v>0.21483375900000001</v>
      </c>
      <c r="EN391" s="466">
        <v>0.37084398899999999</v>
      </c>
      <c r="EO391" s="466">
        <v>6.3131309999999996E-2</v>
      </c>
      <c r="EP391" s="466">
        <v>0.37373737000000001</v>
      </c>
      <c r="EQ391" s="466">
        <v>0.11495845</v>
      </c>
      <c r="ER391" s="425">
        <v>0.78142376682082304</v>
      </c>
      <c r="ES391" s="431">
        <v>2.9927711943760502</v>
      </c>
      <c r="ET391" s="431">
        <v>3.9757196358022999</v>
      </c>
      <c r="EU391" s="431">
        <v>4.1769361074411302</v>
      </c>
      <c r="EV391" s="431">
        <v>4.1014776632253502</v>
      </c>
      <c r="EW391" s="431">
        <v>4.3263499520038398</v>
      </c>
      <c r="EX391" s="426">
        <v>1.8173304796218801</v>
      </c>
    </row>
    <row r="392" spans="1:160" ht="13" customHeight="1">
      <c r="A392" s="413" t="s">
        <v>563</v>
      </c>
      <c r="B392" s="413">
        <v>12723</v>
      </c>
      <c r="C392" s="435">
        <v>678606</v>
      </c>
      <c r="D392" s="413">
        <v>24017</v>
      </c>
      <c r="E392" s="435" t="s">
        <v>2169</v>
      </c>
      <c r="F392" s="435" t="s">
        <v>2169</v>
      </c>
      <c r="G392" s="414"/>
      <c r="H392" s="411" t="s">
        <v>3452</v>
      </c>
      <c r="I392" s="411" t="s">
        <v>4351</v>
      </c>
      <c r="J392" s="413">
        <v>25</v>
      </c>
      <c r="K392" s="418">
        <v>1</v>
      </c>
      <c r="M392" s="419" t="s">
        <v>46</v>
      </c>
      <c r="O392" s="418" t="s">
        <v>838</v>
      </c>
      <c r="P392" s="418" t="s">
        <v>2543</v>
      </c>
      <c r="Z392" s="421"/>
      <c r="AS392" s="422"/>
      <c r="AT392" s="422"/>
      <c r="AU392" s="422"/>
      <c r="AV392" s="422"/>
      <c r="AW392" s="422"/>
      <c r="AX392" s="422"/>
      <c r="AY392" s="423"/>
      <c r="AZ392" s="422"/>
      <c r="BA392" s="422"/>
      <c r="BB392" s="422"/>
      <c r="BC392" s="422"/>
      <c r="BT392" s="427">
        <v>72</v>
      </c>
      <c r="BU392" s="421">
        <v>76.099999999999994</v>
      </c>
      <c r="BV392" s="428">
        <v>-1</v>
      </c>
      <c r="BW392" s="427"/>
      <c r="BX392" s="427"/>
      <c r="BY392" s="427"/>
      <c r="BZ392" s="427"/>
      <c r="CA392" s="421"/>
      <c r="CB392" s="428"/>
      <c r="CC392" s="427"/>
      <c r="CD392" s="421"/>
      <c r="CE392" s="429"/>
      <c r="CF392" s="428"/>
      <c r="CG392" s="427"/>
      <c r="CH392" s="421"/>
      <c r="CI392" s="429"/>
      <c r="CJ392" s="428"/>
      <c r="CK392" s="427"/>
      <c r="CL392" s="421"/>
      <c r="CM392" s="429"/>
      <c r="CN392" s="428"/>
      <c r="CO392" s="427"/>
      <c r="CP392" s="421"/>
      <c r="CQ392" s="429"/>
      <c r="CR392" s="428"/>
      <c r="DH392" s="433">
        <v>-1</v>
      </c>
      <c r="DI392" s="434"/>
      <c r="DJ392" s="421">
        <v>72</v>
      </c>
      <c r="DK392" s="421">
        <v>0</v>
      </c>
      <c r="DL392" s="421">
        <v>0</v>
      </c>
      <c r="DM392" s="421">
        <v>4</v>
      </c>
      <c r="DN392" s="421">
        <v>4</v>
      </c>
      <c r="DO392" s="421">
        <v>11</v>
      </c>
      <c r="DP392" s="421">
        <v>76.099999999999994</v>
      </c>
      <c r="DR392" s="421">
        <v>76.099998474121094</v>
      </c>
      <c r="DS392" s="421">
        <v>324</v>
      </c>
      <c r="DT392" s="421">
        <v>81</v>
      </c>
      <c r="DU392" s="421">
        <v>41</v>
      </c>
      <c r="DV392" s="421">
        <v>38</v>
      </c>
      <c r="DW392" s="421">
        <v>5</v>
      </c>
      <c r="DX392" s="421">
        <v>16</v>
      </c>
      <c r="DY392" s="421">
        <v>1</v>
      </c>
      <c r="DZ392" s="421">
        <v>7</v>
      </c>
      <c r="EA392" s="421">
        <v>6</v>
      </c>
      <c r="EB392" s="421">
        <v>0</v>
      </c>
      <c r="EC392" s="421">
        <v>71</v>
      </c>
      <c r="ED392" s="425">
        <v>8.3711804337781199</v>
      </c>
      <c r="EE392" s="425">
        <v>1.8864631963443601</v>
      </c>
      <c r="EF392" s="425">
        <v>0.58951974885761405</v>
      </c>
      <c r="EG392" s="425">
        <v>9.5502199314933502</v>
      </c>
      <c r="EH392" s="431">
        <v>1.2707425697597401</v>
      </c>
      <c r="EI392" s="425">
        <v>98.068082545985106</v>
      </c>
      <c r="EJ392" s="424">
        <v>0.26910299003322202</v>
      </c>
      <c r="EK392" s="424">
        <v>0.33777777777777701</v>
      </c>
      <c r="EL392" s="422">
        <v>0.625570776</v>
      </c>
      <c r="EM392" s="422">
        <v>0.168949771</v>
      </c>
      <c r="EN392" s="422">
        <v>0.20547945200000001</v>
      </c>
      <c r="EO392" s="422">
        <v>4.7826090000000002E-2</v>
      </c>
      <c r="EP392" s="422">
        <v>0.42173913000000002</v>
      </c>
      <c r="EQ392" s="422">
        <v>0.11541632</v>
      </c>
      <c r="ER392" s="425">
        <v>0.418342565962045</v>
      </c>
      <c r="ES392" s="431">
        <v>4.4803500913178702</v>
      </c>
      <c r="ET392" s="431">
        <v>3.5675115436910199</v>
      </c>
      <c r="EU392" s="431">
        <v>3.0311687028370899</v>
      </c>
      <c r="EV392" s="431">
        <v>3.0885640927950799</v>
      </c>
      <c r="EW392" s="431">
        <v>2.85200178089229</v>
      </c>
      <c r="EX392" s="426">
        <v>1.3787328004837001</v>
      </c>
    </row>
    <row r="393" spans="1:160" ht="13" customHeight="1">
      <c r="A393" s="413" t="s">
        <v>563</v>
      </c>
      <c r="B393" s="413">
        <v>13094</v>
      </c>
      <c r="C393" s="413">
        <v>690916</v>
      </c>
      <c r="D393" s="413">
        <v>30160</v>
      </c>
      <c r="E393" s="413" t="s">
        <v>609</v>
      </c>
      <c r="F393" s="413" t="s">
        <v>609</v>
      </c>
      <c r="G393" s="414"/>
      <c r="H393" s="411" t="s">
        <v>4093</v>
      </c>
      <c r="I393" s="411" t="s">
        <v>900</v>
      </c>
      <c r="J393" s="413">
        <v>25</v>
      </c>
      <c r="K393" s="418">
        <v>1</v>
      </c>
      <c r="M393" s="419" t="s">
        <v>837</v>
      </c>
      <c r="N393" s="420">
        <v>20</v>
      </c>
      <c r="O393" s="418" t="s">
        <v>46</v>
      </c>
      <c r="P393" s="418" t="s">
        <v>4582</v>
      </c>
      <c r="Z393" s="421"/>
      <c r="AS393" s="422"/>
      <c r="AT393" s="422"/>
      <c r="AU393" s="422"/>
      <c r="AV393" s="422"/>
      <c r="AW393" s="422"/>
      <c r="AX393" s="422"/>
      <c r="AY393" s="423"/>
      <c r="AZ393" s="422"/>
      <c r="BA393" s="422"/>
      <c r="BB393" s="422"/>
      <c r="BC393" s="422"/>
      <c r="BT393" s="427">
        <v>11</v>
      </c>
      <c r="BU393" s="421">
        <v>45</v>
      </c>
      <c r="BV393" s="428">
        <v>-2</v>
      </c>
      <c r="BW393" s="427"/>
      <c r="BX393" s="427"/>
      <c r="BY393" s="427"/>
      <c r="BZ393" s="427"/>
      <c r="CA393" s="421"/>
      <c r="CB393" s="428"/>
      <c r="CC393" s="427"/>
      <c r="CD393" s="421"/>
      <c r="CE393" s="429"/>
      <c r="CF393" s="428"/>
      <c r="CG393" s="427"/>
      <c r="CH393" s="421"/>
      <c r="CI393" s="429"/>
      <c r="CJ393" s="428"/>
      <c r="CK393" s="427"/>
      <c r="CL393" s="421"/>
      <c r="CM393" s="429"/>
      <c r="CN393" s="428"/>
      <c r="CO393" s="427"/>
      <c r="CP393" s="421"/>
      <c r="CQ393" s="429"/>
      <c r="CR393" s="428"/>
      <c r="DH393" s="433">
        <v>-2</v>
      </c>
      <c r="DI393" s="434"/>
      <c r="DJ393" s="421">
        <v>11</v>
      </c>
      <c r="DK393" s="421">
        <v>10</v>
      </c>
      <c r="DL393" s="421">
        <v>0</v>
      </c>
      <c r="DM393" s="421">
        <v>2</v>
      </c>
      <c r="DN393" s="421">
        <v>4</v>
      </c>
      <c r="DO393" s="421">
        <v>0</v>
      </c>
      <c r="DP393" s="421">
        <v>45</v>
      </c>
      <c r="DQ393" s="421">
        <v>41</v>
      </c>
      <c r="DR393" s="421">
        <v>4</v>
      </c>
      <c r="DS393" s="421">
        <v>195</v>
      </c>
      <c r="DT393" s="421">
        <v>43</v>
      </c>
      <c r="DU393" s="421">
        <v>27</v>
      </c>
      <c r="DV393" s="421">
        <v>25</v>
      </c>
      <c r="DW393" s="421">
        <v>11</v>
      </c>
      <c r="DX393" s="421">
        <v>16</v>
      </c>
      <c r="DY393" s="421">
        <v>0</v>
      </c>
      <c r="DZ393" s="421">
        <v>3</v>
      </c>
      <c r="EA393" s="421">
        <v>1</v>
      </c>
      <c r="EB393" s="421">
        <v>1</v>
      </c>
      <c r="EC393" s="421">
        <v>40</v>
      </c>
      <c r="ED393" s="425">
        <v>8</v>
      </c>
      <c r="EE393" s="425">
        <v>3.2</v>
      </c>
      <c r="EF393" s="425">
        <v>2.2000000000000002</v>
      </c>
      <c r="EG393" s="425">
        <v>8.6</v>
      </c>
      <c r="EH393" s="431">
        <v>1.31111111111111</v>
      </c>
      <c r="EI393" s="425">
        <v>102.26881235174</v>
      </c>
      <c r="EJ393" s="424">
        <v>0.24431818181818099</v>
      </c>
      <c r="EK393" s="424">
        <v>0.25600000000000001</v>
      </c>
      <c r="EL393" s="422">
        <v>0.436090225</v>
      </c>
      <c r="EM393" s="422">
        <v>0.203007518</v>
      </c>
      <c r="EN393" s="422">
        <v>0.36090225500000001</v>
      </c>
      <c r="EO393" s="422">
        <v>0.125</v>
      </c>
      <c r="EP393" s="422">
        <v>0.47794118000000002</v>
      </c>
      <c r="EQ393" s="422">
        <v>0.11972789</v>
      </c>
      <c r="ER393" s="425">
        <v>5.4208706757483099E-2</v>
      </c>
      <c r="ES393" s="431">
        <v>5</v>
      </c>
      <c r="ET393" s="431">
        <v>5.5506825805853097</v>
      </c>
      <c r="EU393" s="431">
        <v>5.8026388804117799</v>
      </c>
      <c r="EV393" s="431">
        <v>4.2694520526462103</v>
      </c>
      <c r="EW393" s="431">
        <v>4.3234412046241602</v>
      </c>
      <c r="EX393" s="426">
        <v>-0.31908550858497597</v>
      </c>
    </row>
    <row r="394" spans="1:160" ht="13" customHeight="1">
      <c r="A394" s="413" t="s">
        <v>563</v>
      </c>
      <c r="B394" s="413">
        <v>12523</v>
      </c>
      <c r="C394" s="413">
        <v>688107</v>
      </c>
      <c r="D394" s="413">
        <v>29812</v>
      </c>
      <c r="E394" s="413" t="s">
        <v>563</v>
      </c>
      <c r="F394" s="413" t="s">
        <v>563</v>
      </c>
      <c r="G394" s="414"/>
      <c r="H394" s="411" t="s">
        <v>4086</v>
      </c>
      <c r="I394" s="411" t="s">
        <v>221</v>
      </c>
      <c r="J394" s="413">
        <v>26</v>
      </c>
      <c r="K394" s="418">
        <v>1</v>
      </c>
      <c r="M394" s="419" t="s">
        <v>46</v>
      </c>
      <c r="N394" s="420">
        <v>20</v>
      </c>
      <c r="P394" s="418" t="s">
        <v>4581</v>
      </c>
      <c r="Z394" s="421"/>
      <c r="AS394" s="422"/>
      <c r="AT394" s="422"/>
      <c r="AU394" s="422"/>
      <c r="AV394" s="422"/>
      <c r="AW394" s="422"/>
      <c r="AX394" s="422"/>
      <c r="AY394" s="423"/>
      <c r="AZ394" s="422"/>
      <c r="BA394" s="422"/>
      <c r="BB394" s="422"/>
      <c r="BC394" s="422"/>
      <c r="BT394" s="427">
        <v>2</v>
      </c>
      <c r="BU394" s="421">
        <v>5.2</v>
      </c>
      <c r="BV394" s="428">
        <v>0</v>
      </c>
      <c r="BW394" s="427"/>
      <c r="BX394" s="427"/>
      <c r="BY394" s="427"/>
      <c r="BZ394" s="427"/>
      <c r="CA394" s="421"/>
      <c r="CB394" s="428"/>
      <c r="CC394" s="427"/>
      <c r="CD394" s="421"/>
      <c r="CE394" s="429"/>
      <c r="CF394" s="428"/>
      <c r="CG394" s="427"/>
      <c r="CH394" s="421"/>
      <c r="CI394" s="429"/>
      <c r="CJ394" s="428"/>
      <c r="CK394" s="427"/>
      <c r="CL394" s="421"/>
      <c r="CM394" s="429"/>
      <c r="CN394" s="428"/>
      <c r="CO394" s="427"/>
      <c r="CP394" s="421"/>
      <c r="CQ394" s="429"/>
      <c r="CR394" s="428"/>
      <c r="DH394" s="433">
        <v>0</v>
      </c>
      <c r="DI394" s="434"/>
      <c r="DJ394" s="421">
        <v>2</v>
      </c>
      <c r="DK394" s="421">
        <v>2</v>
      </c>
      <c r="DL394" s="421">
        <v>0</v>
      </c>
      <c r="DM394" s="421">
        <v>0</v>
      </c>
      <c r="DN394" s="421">
        <v>2</v>
      </c>
      <c r="DO394" s="421">
        <v>0</v>
      </c>
      <c r="DP394" s="421">
        <v>5.2</v>
      </c>
      <c r="DQ394" s="421">
        <v>5.1999998092651296</v>
      </c>
      <c r="DS394" s="421">
        <v>29</v>
      </c>
      <c r="DT394" s="421">
        <v>5</v>
      </c>
      <c r="DU394" s="421">
        <v>6</v>
      </c>
      <c r="DV394" s="421">
        <v>2</v>
      </c>
      <c r="DW394" s="421">
        <v>1</v>
      </c>
      <c r="DX394" s="421">
        <v>4</v>
      </c>
      <c r="DY394" s="421">
        <v>0</v>
      </c>
      <c r="DZ394" s="421">
        <v>2</v>
      </c>
      <c r="EA394" s="421">
        <v>0</v>
      </c>
      <c r="EB394" s="421">
        <v>0</v>
      </c>
      <c r="EC394" s="421">
        <v>5</v>
      </c>
      <c r="ED394" s="425">
        <v>7.94117736156434</v>
      </c>
      <c r="EE394" s="425">
        <v>6.3529418892514702</v>
      </c>
      <c r="EF394" s="425">
        <v>1.58823547231286</v>
      </c>
      <c r="EG394" s="425">
        <v>7.94117736156434</v>
      </c>
      <c r="EH394" s="431">
        <v>1.58823547231286</v>
      </c>
      <c r="EI394" s="425">
        <v>122.570228705478</v>
      </c>
      <c r="EJ394" s="424">
        <v>0.217391304347826</v>
      </c>
      <c r="EK394" s="424">
        <v>0.23529411764705799</v>
      </c>
      <c r="EL394" s="422">
        <v>0.35294117600000002</v>
      </c>
      <c r="EM394" s="422">
        <v>0.117647058</v>
      </c>
      <c r="EN394" s="422">
        <v>0.52941176400000001</v>
      </c>
      <c r="EO394" s="422">
        <v>0.11111111</v>
      </c>
      <c r="EP394" s="422">
        <v>0.44444444</v>
      </c>
      <c r="EQ394" s="422">
        <v>9.8039219999999996E-2</v>
      </c>
      <c r="ER394" s="425">
        <v>3.9654765481661296E-3</v>
      </c>
      <c r="ES394" s="431">
        <v>3.1764709446257302</v>
      </c>
      <c r="ET394" s="431">
        <v>5.1135754274011198</v>
      </c>
      <c r="EU394" s="431">
        <v>6.84185498247514</v>
      </c>
      <c r="EV394" s="431">
        <v>6.9964849070114399</v>
      </c>
      <c r="EW394" s="431">
        <v>5.6773890574597301</v>
      </c>
      <c r="EX394" s="426">
        <v>-5.6618835777044199E-2</v>
      </c>
    </row>
    <row r="395" spans="1:160" ht="13" customHeight="1">
      <c r="A395" s="413" t="s">
        <v>563</v>
      </c>
      <c r="B395" s="413">
        <v>12606</v>
      </c>
      <c r="C395" s="413">
        <v>663947</v>
      </c>
      <c r="D395" s="413">
        <v>26231</v>
      </c>
      <c r="E395" s="413" t="s">
        <v>239</v>
      </c>
      <c r="F395" s="413" t="s">
        <v>239</v>
      </c>
      <c r="G395" s="414"/>
      <c r="H395" s="411" t="s">
        <v>3080</v>
      </c>
      <c r="I395" s="411" t="s">
        <v>571</v>
      </c>
      <c r="J395" s="413">
        <v>29</v>
      </c>
      <c r="K395" s="418">
        <v>1</v>
      </c>
      <c r="M395" s="419" t="s">
        <v>46</v>
      </c>
      <c r="N395" s="420">
        <v>20</v>
      </c>
      <c r="O395" s="418" t="s">
        <v>46</v>
      </c>
      <c r="P395" s="418" t="s">
        <v>2543</v>
      </c>
      <c r="S395" s="418" t="s">
        <v>4579</v>
      </c>
      <c r="Z395" s="421"/>
      <c r="AS395" s="422"/>
      <c r="AT395" s="422"/>
      <c r="AU395" s="422"/>
      <c r="AV395" s="422"/>
      <c r="AW395" s="422"/>
      <c r="AX395" s="422"/>
      <c r="AY395" s="423"/>
      <c r="AZ395" s="422"/>
      <c r="BA395" s="422"/>
      <c r="BB395" s="422"/>
      <c r="BC395" s="422"/>
      <c r="BT395" s="427">
        <v>70</v>
      </c>
      <c r="BU395" s="421">
        <v>78.2</v>
      </c>
      <c r="BV395" s="428">
        <v>1</v>
      </c>
      <c r="BW395" s="427"/>
      <c r="BX395" s="427"/>
      <c r="BY395" s="427"/>
      <c r="BZ395" s="427"/>
      <c r="CA395" s="421"/>
      <c r="CB395" s="428"/>
      <c r="CC395" s="427"/>
      <c r="CD395" s="421"/>
      <c r="CE395" s="429"/>
      <c r="CF395" s="428"/>
      <c r="CG395" s="427"/>
      <c r="CH395" s="421"/>
      <c r="CI395" s="429"/>
      <c r="CJ395" s="428"/>
      <c r="CK395" s="427"/>
      <c r="CL395" s="421"/>
      <c r="CM395" s="429"/>
      <c r="CN395" s="428"/>
      <c r="CO395" s="427"/>
      <c r="CP395" s="421"/>
      <c r="CQ395" s="429"/>
      <c r="CR395" s="428"/>
      <c r="DH395" s="433">
        <v>1</v>
      </c>
      <c r="DI395" s="434"/>
      <c r="DJ395" s="421">
        <v>70</v>
      </c>
      <c r="DK395" s="421">
        <v>6</v>
      </c>
      <c r="DL395" s="421">
        <v>0</v>
      </c>
      <c r="DM395" s="421">
        <v>6</v>
      </c>
      <c r="DN395" s="421">
        <v>5</v>
      </c>
      <c r="DO395" s="421">
        <v>0</v>
      </c>
      <c r="DP395" s="421">
        <v>78.2</v>
      </c>
      <c r="DQ395" s="421">
        <v>8.1000003814697195</v>
      </c>
      <c r="DR395" s="421">
        <v>70.099998474121094</v>
      </c>
      <c r="DS395" s="421">
        <v>312</v>
      </c>
      <c r="DT395" s="421">
        <v>65</v>
      </c>
      <c r="DU395" s="421">
        <v>34</v>
      </c>
      <c r="DV395" s="421">
        <v>32</v>
      </c>
      <c r="DW395" s="421">
        <v>15</v>
      </c>
      <c r="DX395" s="421">
        <v>17</v>
      </c>
      <c r="DY395" s="421">
        <v>1</v>
      </c>
      <c r="DZ395" s="421">
        <v>0</v>
      </c>
      <c r="EA395" s="421">
        <v>3</v>
      </c>
      <c r="EB395" s="421">
        <v>0</v>
      </c>
      <c r="EC395" s="421">
        <v>64</v>
      </c>
      <c r="ED395" s="425">
        <v>7.32203520018993</v>
      </c>
      <c r="EE395" s="425">
        <v>1.9449156000504499</v>
      </c>
      <c r="EF395" s="425">
        <v>1.71610200004451</v>
      </c>
      <c r="EG395" s="425">
        <v>7.4364420001929004</v>
      </c>
      <c r="EH395" s="431">
        <v>1.0423730666936999</v>
      </c>
      <c r="EI395" s="425">
        <v>81.306805086767696</v>
      </c>
      <c r="EJ395" s="424">
        <v>0.22033898305084701</v>
      </c>
      <c r="EK395" s="424">
        <v>0.23148148148148101</v>
      </c>
      <c r="EL395" s="422">
        <v>0.46902654799999999</v>
      </c>
      <c r="EM395" s="422">
        <v>0.21238937999999999</v>
      </c>
      <c r="EN395" s="422">
        <v>0.31858407</v>
      </c>
      <c r="EO395" s="422">
        <v>8.2251080000000004E-2</v>
      </c>
      <c r="EP395" s="422">
        <v>0.37662338000000001</v>
      </c>
      <c r="EQ395" s="422">
        <v>0.10689655000000001</v>
      </c>
      <c r="ER395" s="425">
        <v>0.36387768910020202</v>
      </c>
      <c r="ES395" s="431">
        <v>3.6610176000949601</v>
      </c>
      <c r="ET395" s="431">
        <v>3.79813932124036</v>
      </c>
      <c r="EU395" s="431">
        <v>4.6359724804506897</v>
      </c>
      <c r="EV395" s="431">
        <v>3.56830138967192</v>
      </c>
      <c r="EW395" s="431">
        <v>3.6069903593227499</v>
      </c>
      <c r="EX395" s="426">
        <v>-0.15914366953074899</v>
      </c>
    </row>
    <row r="396" spans="1:160" ht="13" customHeight="1">
      <c r="A396" s="413" t="s">
        <v>563</v>
      </c>
      <c r="B396" s="413">
        <v>8758</v>
      </c>
      <c r="C396" s="413">
        <v>445276</v>
      </c>
      <c r="D396" s="413">
        <v>3096</v>
      </c>
      <c r="E396" s="413" t="s">
        <v>18</v>
      </c>
      <c r="F396" s="413" t="s">
        <v>18</v>
      </c>
      <c r="G396" s="414"/>
      <c r="H396" s="415" t="s">
        <v>27</v>
      </c>
      <c r="I396" s="416" t="s">
        <v>28</v>
      </c>
      <c r="J396" s="417">
        <v>37</v>
      </c>
      <c r="K396" s="418">
        <v>1</v>
      </c>
      <c r="M396" s="419" t="s">
        <v>837</v>
      </c>
      <c r="O396" s="418" t="s">
        <v>838</v>
      </c>
      <c r="P396" s="418" t="s">
        <v>2543</v>
      </c>
      <c r="Q396" s="418" t="s">
        <v>4583</v>
      </c>
      <c r="Z396" s="421"/>
      <c r="AS396" s="422"/>
      <c r="AT396" s="422"/>
      <c r="AU396" s="422"/>
      <c r="AV396" s="422"/>
      <c r="AW396" s="422"/>
      <c r="AX396" s="422"/>
      <c r="AY396" s="423"/>
      <c r="AZ396" s="422"/>
      <c r="BA396" s="422"/>
      <c r="BB396" s="422"/>
      <c r="BC396" s="422"/>
      <c r="BT396" s="427">
        <v>62</v>
      </c>
      <c r="BU396" s="421">
        <v>59</v>
      </c>
      <c r="BV396" s="428">
        <v>-2</v>
      </c>
      <c r="BW396" s="427"/>
      <c r="BX396" s="427"/>
      <c r="BY396" s="427"/>
      <c r="BZ396" s="427"/>
      <c r="CA396" s="421"/>
      <c r="CB396" s="428"/>
      <c r="CC396" s="427"/>
      <c r="CD396" s="421"/>
      <c r="CE396" s="429"/>
      <c r="CF396" s="428"/>
      <c r="CG396" s="427"/>
      <c r="CH396" s="421"/>
      <c r="CI396" s="429"/>
      <c r="CJ396" s="428"/>
      <c r="CK396" s="427"/>
      <c r="CL396" s="421"/>
      <c r="CM396" s="429"/>
      <c r="CN396" s="428"/>
      <c r="CO396" s="427"/>
      <c r="CP396" s="421"/>
      <c r="CQ396" s="429"/>
      <c r="CR396" s="428"/>
      <c r="DH396" s="433">
        <v>-2</v>
      </c>
      <c r="DI396" s="434"/>
      <c r="DJ396" s="421">
        <v>62</v>
      </c>
      <c r="DK396" s="421">
        <v>0</v>
      </c>
      <c r="DL396" s="421">
        <v>0</v>
      </c>
      <c r="DM396" s="421">
        <v>5</v>
      </c>
      <c r="DN396" s="421">
        <v>4</v>
      </c>
      <c r="DO396" s="421">
        <v>29</v>
      </c>
      <c r="DP396" s="421">
        <v>59</v>
      </c>
      <c r="DR396" s="421">
        <v>59</v>
      </c>
      <c r="DS396" s="421">
        <v>234</v>
      </c>
      <c r="DT396" s="421">
        <v>37</v>
      </c>
      <c r="DU396" s="421">
        <v>18</v>
      </c>
      <c r="DV396" s="421">
        <v>17</v>
      </c>
      <c r="DW396" s="421">
        <v>8</v>
      </c>
      <c r="DX396" s="421">
        <v>19</v>
      </c>
      <c r="DY396" s="421">
        <v>2</v>
      </c>
      <c r="DZ396" s="421">
        <v>1</v>
      </c>
      <c r="EA396" s="421">
        <v>0</v>
      </c>
      <c r="EB396" s="421">
        <v>3</v>
      </c>
      <c r="EC396" s="421">
        <v>57</v>
      </c>
      <c r="ED396" s="425">
        <v>8.6949158164147704</v>
      </c>
      <c r="EE396" s="425">
        <v>2.8983052721382498</v>
      </c>
      <c r="EF396" s="425">
        <v>1.2203390619529499</v>
      </c>
      <c r="EG396" s="425">
        <v>5.64406816153239</v>
      </c>
      <c r="EH396" s="431">
        <v>0.94915260374118304</v>
      </c>
      <c r="EI396" s="425">
        <v>74.035456417504605</v>
      </c>
      <c r="EJ396" s="424">
        <v>0.17289719626168201</v>
      </c>
      <c r="EK396" s="424">
        <v>0.194630872483221</v>
      </c>
      <c r="EL396" s="422">
        <v>0.27272727200000002</v>
      </c>
      <c r="EM396" s="422">
        <v>0.13636363600000001</v>
      </c>
      <c r="EN396" s="422">
        <v>0.59090909000000003</v>
      </c>
      <c r="EO396" s="422">
        <v>8.9171970000000003E-2</v>
      </c>
      <c r="EP396" s="422">
        <v>0.44585986999999999</v>
      </c>
      <c r="EQ396" s="422">
        <v>0.12183908</v>
      </c>
      <c r="ER396" s="425">
        <v>0.66774399255668504</v>
      </c>
      <c r="ES396" s="431">
        <v>2.5932205066500198</v>
      </c>
      <c r="ET396" s="431">
        <v>3.7771013299216598</v>
      </c>
      <c r="EU396" s="431">
        <v>3.9834298956568799</v>
      </c>
      <c r="EV396" s="431">
        <v>4.5987547731178102</v>
      </c>
      <c r="EW396" s="431">
        <v>3.9413787872836199</v>
      </c>
      <c r="EX396" s="426">
        <v>0.61372649669647195</v>
      </c>
    </row>
    <row r="397" spans="1:160" ht="13" customHeight="1">
      <c r="A397" s="413" t="s">
        <v>563</v>
      </c>
      <c r="B397" s="413">
        <v>9651</v>
      </c>
      <c r="C397" s="413">
        <v>607259</v>
      </c>
      <c r="D397" s="413">
        <v>12730</v>
      </c>
      <c r="E397" s="413" t="s">
        <v>188</v>
      </c>
      <c r="F397" s="413" t="s">
        <v>188</v>
      </c>
      <c r="G397" s="414"/>
      <c r="H397" s="411" t="s">
        <v>176</v>
      </c>
      <c r="I397" s="411" t="s">
        <v>220</v>
      </c>
      <c r="J397" s="413">
        <v>34</v>
      </c>
      <c r="K397" s="418">
        <v>1</v>
      </c>
      <c r="M397" s="419" t="s">
        <v>837</v>
      </c>
      <c r="N397" s="420">
        <v>25</v>
      </c>
      <c r="O397" s="418" t="s">
        <v>46</v>
      </c>
      <c r="P397" s="418" t="s">
        <v>2543</v>
      </c>
      <c r="Z397" s="421"/>
      <c r="AS397" s="422"/>
      <c r="AT397" s="422"/>
      <c r="AU397" s="422"/>
      <c r="AV397" s="422"/>
      <c r="AW397" s="422"/>
      <c r="AX397" s="422"/>
      <c r="AY397" s="423"/>
      <c r="AZ397" s="422"/>
      <c r="BA397" s="422"/>
      <c r="BB397" s="422"/>
      <c r="BC397" s="422"/>
      <c r="BT397" s="427">
        <v>40</v>
      </c>
      <c r="BU397" s="421">
        <v>165.2</v>
      </c>
      <c r="BV397" s="428">
        <v>1</v>
      </c>
      <c r="BW397" s="427"/>
      <c r="BX397" s="427"/>
      <c r="BY397" s="427"/>
      <c r="BZ397" s="427"/>
      <c r="CA397" s="421"/>
      <c r="CB397" s="428"/>
      <c r="CC397" s="427"/>
      <c r="CD397" s="421"/>
      <c r="CE397" s="429"/>
      <c r="CF397" s="428"/>
      <c r="CG397" s="427"/>
      <c r="CH397" s="421"/>
      <c r="CI397" s="429"/>
      <c r="CJ397" s="428"/>
      <c r="CK397" s="427"/>
      <c r="CL397" s="421"/>
      <c r="CM397" s="429"/>
      <c r="CN397" s="428"/>
      <c r="CO397" s="427"/>
      <c r="CP397" s="421"/>
      <c r="CQ397" s="429"/>
      <c r="CR397" s="428"/>
      <c r="DH397" s="433">
        <v>1</v>
      </c>
      <c r="DI397" s="434"/>
      <c r="DJ397" s="421">
        <v>40</v>
      </c>
      <c r="DK397" s="421">
        <v>26</v>
      </c>
      <c r="DL397" s="421">
        <v>0</v>
      </c>
      <c r="DM397" s="421">
        <v>11</v>
      </c>
      <c r="DN397" s="421">
        <v>14</v>
      </c>
      <c r="DO397" s="421">
        <v>0</v>
      </c>
      <c r="DP397" s="421">
        <v>165.2</v>
      </c>
      <c r="DQ397" s="421">
        <v>145</v>
      </c>
      <c r="DR397" s="421">
        <v>20.2000007629394</v>
      </c>
      <c r="DS397" s="421">
        <v>683</v>
      </c>
      <c r="DT397" s="421">
        <v>158</v>
      </c>
      <c r="DU397" s="421">
        <v>86</v>
      </c>
      <c r="DV397" s="421">
        <v>82</v>
      </c>
      <c r="DW397" s="421">
        <v>22</v>
      </c>
      <c r="DX397" s="421">
        <v>42</v>
      </c>
      <c r="DY397" s="421">
        <v>1</v>
      </c>
      <c r="DZ397" s="421">
        <v>6</v>
      </c>
      <c r="EA397" s="421">
        <v>6</v>
      </c>
      <c r="EB397" s="421">
        <v>0</v>
      </c>
      <c r="EC397" s="421">
        <v>116</v>
      </c>
      <c r="ED397" s="425">
        <v>6.3018109619295801</v>
      </c>
      <c r="EE397" s="425">
        <v>2.2816901758710499</v>
      </c>
      <c r="EF397" s="425">
        <v>1.1951710445038799</v>
      </c>
      <c r="EG397" s="425">
        <v>8.5835011378006296</v>
      </c>
      <c r="EH397" s="431">
        <v>1.2072434792968501</v>
      </c>
      <c r="EI397" s="425">
        <v>93.167613959112103</v>
      </c>
      <c r="EJ397" s="424">
        <v>0.24881889763779499</v>
      </c>
      <c r="EK397" s="424">
        <v>0.27364185110663902</v>
      </c>
      <c r="EL397" s="422">
        <v>0.380859375</v>
      </c>
      <c r="EM397" s="422">
        <v>0.212890625</v>
      </c>
      <c r="EN397" s="422">
        <v>0.40625</v>
      </c>
      <c r="EO397" s="422">
        <v>6.9364159999999994E-2</v>
      </c>
      <c r="EP397" s="422">
        <v>0.34489403000000002</v>
      </c>
      <c r="EQ397" s="422">
        <v>8.456168E-2</v>
      </c>
      <c r="ER397" s="425">
        <v>-0.17368792900223401</v>
      </c>
      <c r="ES397" s="431">
        <v>4.4547284386053896</v>
      </c>
      <c r="ET397" s="431">
        <v>3.9887998393667701</v>
      </c>
      <c r="EU397" s="431">
        <v>4.3311432582489999</v>
      </c>
      <c r="EV397" s="431">
        <v>4.54057124085453</v>
      </c>
      <c r="EW397" s="431">
        <v>4.5912590892176199</v>
      </c>
      <c r="EX397" s="426">
        <v>2.0902996659278799</v>
      </c>
    </row>
    <row r="398" spans="1:160" ht="13" customHeight="1">
      <c r="A398" s="413" t="s">
        <v>563</v>
      </c>
      <c r="B398" s="413">
        <v>12883</v>
      </c>
      <c r="C398" s="413">
        <v>672456</v>
      </c>
      <c r="D398" s="413">
        <v>22630</v>
      </c>
      <c r="E398" s="413" t="s">
        <v>239</v>
      </c>
      <c r="F398" s="413" t="s">
        <v>239</v>
      </c>
      <c r="G398" s="414"/>
      <c r="H398" s="411" t="s">
        <v>224</v>
      </c>
      <c r="I398" s="411" t="s">
        <v>3979</v>
      </c>
      <c r="J398" s="413">
        <v>24</v>
      </c>
      <c r="K398" s="418">
        <v>1</v>
      </c>
      <c r="M398" s="419" t="s">
        <v>837</v>
      </c>
      <c r="N398" s="420">
        <v>20</v>
      </c>
      <c r="O398" s="418" t="s">
        <v>46</v>
      </c>
      <c r="P398" s="418" t="s">
        <v>2543</v>
      </c>
      <c r="Z398" s="421"/>
      <c r="AS398" s="422"/>
      <c r="AT398" s="422"/>
      <c r="AU398" s="422"/>
      <c r="AV398" s="422"/>
      <c r="AW398" s="422"/>
      <c r="AX398" s="422"/>
      <c r="AY398" s="423"/>
      <c r="AZ398" s="422"/>
      <c r="BA398" s="422"/>
      <c r="BB398" s="422"/>
      <c r="BC398" s="422"/>
      <c r="BT398" s="427">
        <v>20</v>
      </c>
      <c r="BU398" s="421">
        <v>90.2</v>
      </c>
      <c r="BV398" s="428">
        <v>2</v>
      </c>
      <c r="BW398" s="427"/>
      <c r="BX398" s="427"/>
      <c r="BY398" s="427"/>
      <c r="BZ398" s="427"/>
      <c r="CA398" s="421"/>
      <c r="CB398" s="428"/>
      <c r="CC398" s="427"/>
      <c r="CD398" s="421"/>
      <c r="CE398" s="429"/>
      <c r="CF398" s="428"/>
      <c r="CG398" s="427"/>
      <c r="CH398" s="421"/>
      <c r="CI398" s="429"/>
      <c r="CJ398" s="428"/>
      <c r="CK398" s="427"/>
      <c r="CL398" s="421"/>
      <c r="CM398" s="429"/>
      <c r="CN398" s="428"/>
      <c r="CO398" s="427"/>
      <c r="CP398" s="421"/>
      <c r="CQ398" s="429"/>
      <c r="CR398" s="428"/>
      <c r="DH398" s="433">
        <v>2</v>
      </c>
      <c r="DI398" s="434"/>
      <c r="DJ398" s="421">
        <v>20</v>
      </c>
      <c r="DK398" s="421">
        <v>12</v>
      </c>
      <c r="DL398" s="421">
        <v>0</v>
      </c>
      <c r="DM398" s="421">
        <v>5</v>
      </c>
      <c r="DN398" s="421">
        <v>3</v>
      </c>
      <c r="DO398" s="421">
        <v>0</v>
      </c>
      <c r="DP398" s="421">
        <v>90.2</v>
      </c>
      <c r="DQ398" s="421">
        <v>58</v>
      </c>
      <c r="DR398" s="421">
        <v>32.200000762939403</v>
      </c>
      <c r="DS398" s="421">
        <v>389</v>
      </c>
      <c r="DT398" s="421">
        <v>95</v>
      </c>
      <c r="DU398" s="421">
        <v>46</v>
      </c>
      <c r="DV398" s="421">
        <v>44</v>
      </c>
      <c r="DW398" s="421">
        <v>16</v>
      </c>
      <c r="DX398" s="421">
        <v>31</v>
      </c>
      <c r="DY398" s="421">
        <v>0</v>
      </c>
      <c r="DZ398" s="421">
        <v>2</v>
      </c>
      <c r="EA398" s="421">
        <v>2</v>
      </c>
      <c r="EB398" s="421">
        <v>0</v>
      </c>
      <c r="EC398" s="421">
        <v>72</v>
      </c>
      <c r="ED398" s="425">
        <v>7.1470590239990104</v>
      </c>
      <c r="EE398" s="425">
        <v>3.0772059686662399</v>
      </c>
      <c r="EF398" s="425">
        <v>1.5882353386664401</v>
      </c>
      <c r="EG398" s="425">
        <v>9.4301473233320294</v>
      </c>
      <c r="EH398" s="431">
        <v>1.38970592133314</v>
      </c>
      <c r="EI398" s="425">
        <v>108.399336172567</v>
      </c>
      <c r="EJ398" s="424">
        <v>0.26685393258426898</v>
      </c>
      <c r="EK398" s="424">
        <v>0.29477611940298498</v>
      </c>
      <c r="EL398" s="422">
        <v>0.41489361699999999</v>
      </c>
      <c r="EM398" s="422">
        <v>0.20567375800000001</v>
      </c>
      <c r="EN398" s="422">
        <v>0.379432624</v>
      </c>
      <c r="EO398" s="422">
        <v>8.0985920000000003E-2</v>
      </c>
      <c r="EP398" s="422">
        <v>0.3943662</v>
      </c>
      <c r="EQ398" s="422">
        <v>8.5481680000000004E-2</v>
      </c>
      <c r="ER398" s="425">
        <v>0.434454957399111</v>
      </c>
      <c r="ES398" s="431">
        <v>4.36764718133273</v>
      </c>
      <c r="ET398" s="431">
        <v>4.6499830012117904</v>
      </c>
      <c r="EU398" s="431">
        <v>4.9337663818189403</v>
      </c>
      <c r="EV398" s="431">
        <v>4.4592041957846602</v>
      </c>
      <c r="EW398" s="431">
        <v>4.4705634804832401</v>
      </c>
      <c r="EX398" s="426">
        <v>0.13135984539985601</v>
      </c>
    </row>
    <row r="399" spans="1:160" ht="13" customHeight="1">
      <c r="A399" s="413" t="s">
        <v>563</v>
      </c>
      <c r="B399" s="413">
        <v>11014</v>
      </c>
      <c r="C399" s="413">
        <v>642547</v>
      </c>
      <c r="D399" s="413">
        <v>18679</v>
      </c>
      <c r="E399" s="413" t="s">
        <v>563</v>
      </c>
      <c r="F399" s="413" t="s">
        <v>563</v>
      </c>
      <c r="G399" s="414"/>
      <c r="H399" s="415" t="s">
        <v>125</v>
      </c>
      <c r="I399" s="416" t="s">
        <v>154</v>
      </c>
      <c r="J399" s="417">
        <v>29</v>
      </c>
      <c r="K399" s="418">
        <v>1</v>
      </c>
      <c r="M399" s="419" t="s">
        <v>837</v>
      </c>
      <c r="N399" s="420">
        <v>25</v>
      </c>
      <c r="P399" s="418" t="s">
        <v>2543</v>
      </c>
      <c r="Q399" s="418" t="s">
        <v>4583</v>
      </c>
      <c r="R399" s="418" t="s">
        <v>4580</v>
      </c>
      <c r="Z399" s="421"/>
      <c r="AS399" s="422"/>
      <c r="AT399" s="422"/>
      <c r="AU399" s="422"/>
      <c r="AV399" s="422"/>
      <c r="AW399" s="422"/>
      <c r="AX399" s="422"/>
      <c r="AY399" s="423"/>
      <c r="AZ399" s="422"/>
      <c r="BA399" s="422"/>
      <c r="BB399" s="422"/>
      <c r="BC399" s="422"/>
      <c r="BT399" s="427">
        <v>33</v>
      </c>
      <c r="BU399" s="421">
        <v>176.2</v>
      </c>
      <c r="BV399" s="428">
        <v>-1</v>
      </c>
      <c r="BW399" s="427"/>
      <c r="BX399" s="427"/>
      <c r="BY399" s="427"/>
      <c r="BZ399" s="427"/>
      <c r="CA399" s="421"/>
      <c r="CB399" s="428"/>
      <c r="CC399" s="427"/>
      <c r="CD399" s="421"/>
      <c r="CE399" s="429"/>
      <c r="CF399" s="428"/>
      <c r="CG399" s="427"/>
      <c r="CH399" s="421"/>
      <c r="CI399" s="429"/>
      <c r="CJ399" s="428"/>
      <c r="CK399" s="427"/>
      <c r="CL399" s="421"/>
      <c r="CM399" s="429"/>
      <c r="CN399" s="428"/>
      <c r="CO399" s="427"/>
      <c r="CP399" s="421"/>
      <c r="CQ399" s="429"/>
      <c r="CR399" s="428"/>
      <c r="DH399" s="433">
        <v>-1</v>
      </c>
      <c r="DI399" s="434"/>
      <c r="DJ399" s="421">
        <v>33</v>
      </c>
      <c r="DK399" s="421">
        <v>33</v>
      </c>
      <c r="DL399" s="421">
        <v>0</v>
      </c>
      <c r="DM399" s="421">
        <v>17</v>
      </c>
      <c r="DN399" s="421">
        <v>6</v>
      </c>
      <c r="DO399" s="421">
        <v>0</v>
      </c>
      <c r="DP399" s="421">
        <v>176.2</v>
      </c>
      <c r="DQ399" s="421">
        <v>176.19999694824199</v>
      </c>
      <c r="DS399" s="421">
        <v>723</v>
      </c>
      <c r="DT399" s="421">
        <v>124</v>
      </c>
      <c r="DU399" s="421">
        <v>54</v>
      </c>
      <c r="DV399" s="421">
        <v>53</v>
      </c>
      <c r="DW399" s="421">
        <v>21</v>
      </c>
      <c r="DX399" s="421">
        <v>66</v>
      </c>
      <c r="DY399" s="421">
        <v>0</v>
      </c>
      <c r="DZ399" s="421">
        <v>9</v>
      </c>
      <c r="EA399" s="421">
        <v>4</v>
      </c>
      <c r="EB399" s="421">
        <v>2</v>
      </c>
      <c r="EC399" s="421">
        <v>204</v>
      </c>
      <c r="ED399" s="425">
        <v>10.3924525309882</v>
      </c>
      <c r="EE399" s="425">
        <v>3.3622640541432398</v>
      </c>
      <c r="EF399" s="425">
        <v>1.0698112899546699</v>
      </c>
      <c r="EG399" s="425">
        <v>6.3169809502085199</v>
      </c>
      <c r="EH399" s="431">
        <v>1.07547166715019</v>
      </c>
      <c r="EI399" s="425">
        <v>82.998277337867407</v>
      </c>
      <c r="EJ399" s="424">
        <v>0.19135802469135799</v>
      </c>
      <c r="EK399" s="424">
        <v>0.24349881796690301</v>
      </c>
      <c r="EL399" s="422">
        <v>0.372727272</v>
      </c>
      <c r="EM399" s="422">
        <v>0.17045454500000001</v>
      </c>
      <c r="EN399" s="422">
        <v>0.45681818099999999</v>
      </c>
      <c r="EO399" s="422">
        <v>9.2342339999999995E-2</v>
      </c>
      <c r="EP399" s="422">
        <v>0.34459458999999998</v>
      </c>
      <c r="EQ399" s="422">
        <v>0.12884429</v>
      </c>
      <c r="ER399" s="425">
        <v>0.60246416784523105</v>
      </c>
      <c r="ES399" s="431">
        <v>2.6999999222665401</v>
      </c>
      <c r="ET399" s="431">
        <v>3.4570085523982002</v>
      </c>
      <c r="EU399" s="431">
        <v>3.6454061613425699</v>
      </c>
      <c r="EV399" s="431">
        <v>3.8542888372698898</v>
      </c>
      <c r="EW399" s="431">
        <v>3.6795852846406101</v>
      </c>
      <c r="EX399" s="426">
        <v>3.6209216117858798</v>
      </c>
      <c r="FD399" s="412"/>
    </row>
    <row r="400" spans="1:160" ht="13" customHeight="1">
      <c r="A400" s="413" t="s">
        <v>563</v>
      </c>
      <c r="B400" s="413">
        <v>11634</v>
      </c>
      <c r="C400" s="413">
        <v>670167</v>
      </c>
      <c r="D400" s="413">
        <v>20020</v>
      </c>
      <c r="E400" s="413" t="s">
        <v>2168</v>
      </c>
      <c r="F400" s="413" t="s">
        <v>2168</v>
      </c>
      <c r="G400" s="414"/>
      <c r="H400" s="415" t="s">
        <v>1305</v>
      </c>
      <c r="I400" s="416" t="s">
        <v>553</v>
      </c>
      <c r="J400" s="417">
        <v>31</v>
      </c>
      <c r="K400" s="418">
        <v>1</v>
      </c>
      <c r="M400" s="419" t="s">
        <v>837</v>
      </c>
      <c r="O400" s="418" t="s">
        <v>838</v>
      </c>
      <c r="P400" s="418" t="s">
        <v>2543</v>
      </c>
      <c r="S400" s="418" t="s">
        <v>4579</v>
      </c>
      <c r="Z400" s="421"/>
      <c r="BT400" s="427">
        <v>74</v>
      </c>
      <c r="BU400" s="421">
        <v>64</v>
      </c>
      <c r="BV400" s="428">
        <v>0</v>
      </c>
      <c r="BW400" s="427"/>
      <c r="BX400" s="427"/>
      <c r="BY400" s="427"/>
      <c r="BZ400" s="427"/>
      <c r="CA400" s="421"/>
      <c r="CB400" s="428"/>
      <c r="CC400" s="427"/>
      <c r="CD400" s="421"/>
      <c r="CE400" s="429"/>
      <c r="CF400" s="428"/>
      <c r="CG400" s="427"/>
      <c r="CH400" s="421"/>
      <c r="CI400" s="429"/>
      <c r="CJ400" s="428"/>
      <c r="CK400" s="427"/>
      <c r="CL400" s="421"/>
      <c r="CM400" s="429"/>
      <c r="CN400" s="428"/>
      <c r="CO400" s="427"/>
      <c r="CP400" s="421"/>
      <c r="CQ400" s="429"/>
      <c r="CR400" s="428"/>
      <c r="DH400" s="433">
        <v>0</v>
      </c>
      <c r="DI400" s="434"/>
      <c r="DJ400" s="421">
        <v>74</v>
      </c>
      <c r="DK400" s="421">
        <v>0</v>
      </c>
      <c r="DL400" s="421">
        <v>0</v>
      </c>
      <c r="DM400" s="421">
        <v>3</v>
      </c>
      <c r="DN400" s="421">
        <v>3</v>
      </c>
      <c r="DO400" s="421">
        <v>1</v>
      </c>
      <c r="DP400" s="421">
        <v>64</v>
      </c>
      <c r="DR400" s="421">
        <v>64</v>
      </c>
      <c r="DS400" s="421">
        <v>265</v>
      </c>
      <c r="DT400" s="421">
        <v>57</v>
      </c>
      <c r="DU400" s="421">
        <v>29</v>
      </c>
      <c r="DV400" s="421">
        <v>27</v>
      </c>
      <c r="DW400" s="421">
        <v>10</v>
      </c>
      <c r="DX400" s="421">
        <v>19</v>
      </c>
      <c r="DY400" s="421">
        <v>1</v>
      </c>
      <c r="DZ400" s="421">
        <v>1</v>
      </c>
      <c r="EA400" s="421">
        <v>2</v>
      </c>
      <c r="EB400" s="421">
        <v>0</v>
      </c>
      <c r="EC400" s="421">
        <v>62</v>
      </c>
      <c r="ED400" s="425">
        <v>8.7187525983907506</v>
      </c>
      <c r="EE400" s="425">
        <v>2.67187579628103</v>
      </c>
      <c r="EF400" s="425">
        <v>1.40625041909528</v>
      </c>
      <c r="EG400" s="425">
        <v>8.0156273888431109</v>
      </c>
      <c r="EH400" s="431">
        <v>1.1875003539026801</v>
      </c>
      <c r="EI400" s="425">
        <v>92.626970995600701</v>
      </c>
      <c r="EJ400" s="424">
        <v>0.23265306122448901</v>
      </c>
      <c r="EK400" s="424">
        <v>0.27167630057803399</v>
      </c>
      <c r="EL400" s="466">
        <v>0.39010989000000001</v>
      </c>
      <c r="EM400" s="466">
        <v>0.18681318599999999</v>
      </c>
      <c r="EN400" s="466">
        <v>0.42307692299999999</v>
      </c>
      <c r="EO400" s="466">
        <v>9.289617E-2</v>
      </c>
      <c r="EP400" s="466">
        <v>0.38251365999999998</v>
      </c>
      <c r="EQ400" s="466">
        <v>0.10410696999999999</v>
      </c>
      <c r="ER400" s="425">
        <v>-0.108483075317283</v>
      </c>
      <c r="ES400" s="431">
        <v>3.7968761315572599</v>
      </c>
      <c r="ET400" s="431">
        <v>4.0459932735871904</v>
      </c>
      <c r="EU400" s="431">
        <v>4.1672225210816496</v>
      </c>
      <c r="EV400" s="431">
        <v>3.9909554248625598</v>
      </c>
      <c r="EW400" s="431">
        <v>3.6051716439772101</v>
      </c>
      <c r="EX400" s="426">
        <v>0.31407502293586698</v>
      </c>
    </row>
    <row r="401" spans="1:154" ht="13" customHeight="1">
      <c r="A401" s="413" t="s">
        <v>563</v>
      </c>
      <c r="B401" s="413">
        <v>12922</v>
      </c>
      <c r="C401" s="413">
        <v>694973</v>
      </c>
      <c r="D401" s="413">
        <v>33677</v>
      </c>
      <c r="E401" s="413" t="s">
        <v>438</v>
      </c>
      <c r="F401" s="413" t="s">
        <v>438</v>
      </c>
      <c r="G401" s="414"/>
      <c r="H401" s="411" t="s">
        <v>4123</v>
      </c>
      <c r="I401" s="411" t="s">
        <v>166</v>
      </c>
      <c r="J401" s="413">
        <v>23</v>
      </c>
      <c r="K401" s="418">
        <v>1</v>
      </c>
      <c r="M401" s="419" t="s">
        <v>837</v>
      </c>
      <c r="N401" s="420">
        <v>30</v>
      </c>
      <c r="P401" s="418" t="s">
        <v>2543</v>
      </c>
      <c r="Q401" s="418" t="s">
        <v>4578</v>
      </c>
      <c r="R401" s="418" t="s">
        <v>4580</v>
      </c>
      <c r="S401" s="418" t="s">
        <v>4579</v>
      </c>
      <c r="Z401" s="421"/>
      <c r="AS401" s="422"/>
      <c r="AT401" s="422"/>
      <c r="AU401" s="422"/>
      <c r="AV401" s="422"/>
      <c r="AW401" s="422"/>
      <c r="AX401" s="422"/>
      <c r="AY401" s="423"/>
      <c r="AZ401" s="422"/>
      <c r="BA401" s="422"/>
      <c r="BB401" s="422"/>
      <c r="BC401" s="422"/>
      <c r="BT401" s="427">
        <v>32</v>
      </c>
      <c r="BU401" s="421">
        <v>187.2</v>
      </c>
      <c r="BV401" s="428">
        <v>-1</v>
      </c>
      <c r="BW401" s="427"/>
      <c r="BX401" s="427"/>
      <c r="BY401" s="427"/>
      <c r="BZ401" s="427"/>
      <c r="CA401" s="421"/>
      <c r="CB401" s="428"/>
      <c r="CC401" s="427"/>
      <c r="CD401" s="421"/>
      <c r="CE401" s="429"/>
      <c r="CF401" s="428"/>
      <c r="CG401" s="427"/>
      <c r="CH401" s="421"/>
      <c r="CI401" s="429"/>
      <c r="CJ401" s="428"/>
      <c r="CK401" s="427"/>
      <c r="CL401" s="421"/>
      <c r="CM401" s="429"/>
      <c r="CN401" s="428"/>
      <c r="CO401" s="427"/>
      <c r="CP401" s="421"/>
      <c r="CQ401" s="429"/>
      <c r="CR401" s="428"/>
      <c r="DH401" s="433">
        <v>-1</v>
      </c>
      <c r="DI401" s="434"/>
      <c r="DJ401" s="421">
        <v>32</v>
      </c>
      <c r="DK401" s="421">
        <v>32</v>
      </c>
      <c r="DL401" s="421">
        <v>1</v>
      </c>
      <c r="DM401" s="421">
        <v>10</v>
      </c>
      <c r="DN401" s="421">
        <v>10</v>
      </c>
      <c r="DO401" s="421">
        <v>0</v>
      </c>
      <c r="DP401" s="421">
        <v>187.2</v>
      </c>
      <c r="DQ401" s="421">
        <v>187.19999694824199</v>
      </c>
      <c r="DS401" s="421">
        <v>733</v>
      </c>
      <c r="DT401" s="421">
        <v>136</v>
      </c>
      <c r="DU401" s="421">
        <v>45</v>
      </c>
      <c r="DV401" s="421">
        <v>41</v>
      </c>
      <c r="DW401" s="421">
        <v>11</v>
      </c>
      <c r="DX401" s="421">
        <v>42</v>
      </c>
      <c r="DY401" s="421">
        <v>0</v>
      </c>
      <c r="DZ401" s="421">
        <v>6</v>
      </c>
      <c r="EA401" s="421">
        <v>2</v>
      </c>
      <c r="EB401" s="421">
        <v>0</v>
      </c>
      <c r="EC401" s="421">
        <v>216</v>
      </c>
      <c r="ED401" s="425">
        <v>10.358792746225999</v>
      </c>
      <c r="EE401" s="425">
        <v>2.0142097006550599</v>
      </c>
      <c r="EF401" s="425">
        <v>0.52753111207632597</v>
      </c>
      <c r="EG401" s="425">
        <v>6.5222028402163996</v>
      </c>
      <c r="EH401" s="431">
        <v>0.94849028231905197</v>
      </c>
      <c r="EI401" s="425">
        <v>73.198636383225605</v>
      </c>
      <c r="EJ401" s="424">
        <v>0.19854014598540101</v>
      </c>
      <c r="EK401" s="424">
        <v>0.27292576419213899</v>
      </c>
      <c r="EL401" s="422">
        <v>0.44325481700000002</v>
      </c>
      <c r="EM401" s="422">
        <v>0.184154175</v>
      </c>
      <c r="EN401" s="422">
        <v>0.372591006</v>
      </c>
      <c r="EO401" s="422">
        <v>5.7569299999999997E-2</v>
      </c>
      <c r="EP401" s="422">
        <v>0.40085288000000002</v>
      </c>
      <c r="EQ401" s="422">
        <v>0.13780447000000001</v>
      </c>
      <c r="ER401" s="425">
        <v>0.536274305212737</v>
      </c>
      <c r="ES401" s="431">
        <v>1.9662523268299399</v>
      </c>
      <c r="ET401" s="431">
        <v>2.5873374430460299</v>
      </c>
      <c r="EU401" s="431">
        <v>2.3633256354515</v>
      </c>
      <c r="EV401" s="431">
        <v>3.0308597678382698</v>
      </c>
      <c r="EW401" s="431">
        <v>3.09752531027695</v>
      </c>
      <c r="EX401" s="426">
        <v>6.5033202171325604</v>
      </c>
    </row>
    <row r="402" spans="1:154" ht="13" customHeight="1">
      <c r="A402" s="413" t="s">
        <v>563</v>
      </c>
      <c r="B402" s="413">
        <v>13016</v>
      </c>
      <c r="C402" s="413">
        <v>686993</v>
      </c>
      <c r="D402" s="413">
        <v>27694</v>
      </c>
      <c r="E402" s="413" t="s">
        <v>354</v>
      </c>
      <c r="F402" s="413" t="s">
        <v>354</v>
      </c>
      <c r="G402" s="414"/>
      <c r="H402" s="411" t="s">
        <v>4073</v>
      </c>
      <c r="I402" s="411" t="s">
        <v>564</v>
      </c>
      <c r="J402" s="413">
        <v>28</v>
      </c>
      <c r="K402" s="418">
        <v>1</v>
      </c>
      <c r="M402" s="419" t="s">
        <v>837</v>
      </c>
      <c r="N402" s="420">
        <v>20</v>
      </c>
      <c r="O402" s="418" t="s">
        <v>46</v>
      </c>
      <c r="P402" s="418" t="s">
        <v>2543</v>
      </c>
      <c r="Z402" s="421"/>
      <c r="AS402" s="422"/>
      <c r="AT402" s="422"/>
      <c r="AU402" s="422"/>
      <c r="AV402" s="422"/>
      <c r="AW402" s="422"/>
      <c r="AX402" s="422"/>
      <c r="AY402" s="423"/>
      <c r="AZ402" s="422"/>
      <c r="BA402" s="422"/>
      <c r="BB402" s="422"/>
      <c r="BC402" s="422"/>
      <c r="BT402" s="427">
        <v>59</v>
      </c>
      <c r="BU402" s="421">
        <v>65</v>
      </c>
      <c r="BV402" s="428">
        <v>0</v>
      </c>
      <c r="BW402" s="427"/>
      <c r="BX402" s="427"/>
      <c r="BY402" s="427"/>
      <c r="BZ402" s="427"/>
      <c r="CA402" s="421"/>
      <c r="CB402" s="428"/>
      <c r="CC402" s="427"/>
      <c r="CD402" s="421"/>
      <c r="CE402" s="429"/>
      <c r="CF402" s="428"/>
      <c r="CG402" s="427"/>
      <c r="CH402" s="421"/>
      <c r="CI402" s="429"/>
      <c r="CJ402" s="428"/>
      <c r="CK402" s="427"/>
      <c r="CL402" s="421"/>
      <c r="CM402" s="429"/>
      <c r="CN402" s="428"/>
      <c r="CO402" s="427"/>
      <c r="CP402" s="421"/>
      <c r="CQ402" s="429"/>
      <c r="CR402" s="428"/>
      <c r="DH402" s="433">
        <v>0</v>
      </c>
      <c r="DI402" s="434"/>
      <c r="DJ402" s="421">
        <v>59</v>
      </c>
      <c r="DK402" s="421">
        <v>1</v>
      </c>
      <c r="DL402" s="421">
        <v>0</v>
      </c>
      <c r="DM402" s="421">
        <v>4</v>
      </c>
      <c r="DN402" s="421">
        <v>3</v>
      </c>
      <c r="DO402" s="421">
        <v>0</v>
      </c>
      <c r="DP402" s="421">
        <v>65</v>
      </c>
      <c r="DQ402" s="421">
        <v>1</v>
      </c>
      <c r="DR402" s="421">
        <v>64</v>
      </c>
      <c r="DS402" s="421">
        <v>266</v>
      </c>
      <c r="DT402" s="421">
        <v>47</v>
      </c>
      <c r="DU402" s="421">
        <v>24</v>
      </c>
      <c r="DV402" s="421">
        <v>23</v>
      </c>
      <c r="DW402" s="421">
        <v>10</v>
      </c>
      <c r="DX402" s="421">
        <v>21</v>
      </c>
      <c r="DY402" s="421">
        <v>2</v>
      </c>
      <c r="DZ402" s="421">
        <v>7</v>
      </c>
      <c r="EA402" s="421">
        <v>1</v>
      </c>
      <c r="EB402" s="421">
        <v>0</v>
      </c>
      <c r="EC402" s="421">
        <v>70</v>
      </c>
      <c r="ED402" s="425">
        <v>9.6923093987642801</v>
      </c>
      <c r="EE402" s="425">
        <v>2.9076928196292799</v>
      </c>
      <c r="EF402" s="425">
        <v>1.3846156283948901</v>
      </c>
      <c r="EG402" s="425">
        <v>6.5076934534560102</v>
      </c>
      <c r="EH402" s="431">
        <v>1.0461540303428101</v>
      </c>
      <c r="EI402" s="425">
        <v>81.601726439094193</v>
      </c>
      <c r="EJ402" s="424">
        <v>0.19747899159663801</v>
      </c>
      <c r="EK402" s="424">
        <v>0.234177215189873</v>
      </c>
      <c r="EL402" s="422">
        <v>0.30538922099999999</v>
      </c>
      <c r="EM402" s="422">
        <v>0.20958083799999999</v>
      </c>
      <c r="EN402" s="422">
        <v>0.48502993999999999</v>
      </c>
      <c r="EO402" s="422">
        <v>9.5238100000000006E-2</v>
      </c>
      <c r="EP402" s="422">
        <v>0.38690476000000001</v>
      </c>
      <c r="EQ402" s="422">
        <v>0.13998169999999999</v>
      </c>
      <c r="ER402" s="425">
        <v>-0.22930300454077601</v>
      </c>
      <c r="ES402" s="431">
        <v>3.1846159453082601</v>
      </c>
      <c r="ET402" s="431">
        <v>3.3737528638069998</v>
      </c>
      <c r="EU402" s="431">
        <v>4.2744339526475796</v>
      </c>
      <c r="EV402" s="431">
        <v>4.1957589428966298</v>
      </c>
      <c r="EW402" s="431">
        <v>3.47305950326469</v>
      </c>
      <c r="EX402" s="426">
        <v>0.34173628687858498</v>
      </c>
    </row>
    <row r="403" spans="1:154" ht="13" customHeight="1">
      <c r="A403" s="413" t="s">
        <v>563</v>
      </c>
      <c r="B403" s="413">
        <v>13170</v>
      </c>
      <c r="C403" s="413">
        <v>608372</v>
      </c>
      <c r="D403" s="413">
        <v>35321</v>
      </c>
      <c r="E403" s="413" t="s">
        <v>17</v>
      </c>
      <c r="F403" s="413" t="s">
        <v>17</v>
      </c>
      <c r="G403" s="414"/>
      <c r="H403" s="411" t="s">
        <v>4467</v>
      </c>
      <c r="I403" s="411" t="s">
        <v>4468</v>
      </c>
      <c r="J403" s="413">
        <v>35</v>
      </c>
      <c r="K403" s="418">
        <v>1</v>
      </c>
      <c r="M403" s="419" t="s">
        <v>837</v>
      </c>
      <c r="N403" s="420">
        <v>25</v>
      </c>
      <c r="P403" s="418" t="s">
        <v>2543</v>
      </c>
      <c r="Z403" s="421"/>
      <c r="BT403" s="427">
        <v>30</v>
      </c>
      <c r="BU403" s="421">
        <v>157</v>
      </c>
      <c r="BV403" s="428">
        <v>5</v>
      </c>
      <c r="BW403" s="427"/>
      <c r="BX403" s="427"/>
      <c r="BY403" s="427"/>
      <c r="BZ403" s="427"/>
      <c r="CA403" s="421"/>
      <c r="CB403" s="428"/>
      <c r="CC403" s="427"/>
      <c r="CD403" s="421"/>
      <c r="CE403" s="429"/>
      <c r="CF403" s="428"/>
      <c r="CG403" s="427"/>
      <c r="CH403" s="421"/>
      <c r="CI403" s="429"/>
      <c r="CJ403" s="428"/>
      <c r="CK403" s="427"/>
      <c r="CL403" s="421"/>
      <c r="CM403" s="429"/>
      <c r="CN403" s="428"/>
      <c r="CO403" s="427"/>
      <c r="CP403" s="421"/>
      <c r="CQ403" s="429"/>
      <c r="CR403" s="428"/>
      <c r="DH403" s="433">
        <v>5</v>
      </c>
      <c r="DI403" s="434"/>
      <c r="DJ403" s="421">
        <v>30</v>
      </c>
      <c r="DK403" s="421">
        <v>30</v>
      </c>
      <c r="DL403" s="421">
        <v>0</v>
      </c>
      <c r="DM403" s="421">
        <v>10</v>
      </c>
      <c r="DN403" s="421">
        <v>10</v>
      </c>
      <c r="DO403" s="421">
        <v>0</v>
      </c>
      <c r="DP403" s="421">
        <v>157</v>
      </c>
      <c r="DQ403" s="421">
        <v>157</v>
      </c>
      <c r="DS403" s="421">
        <v>675</v>
      </c>
      <c r="DT403" s="421">
        <v>173</v>
      </c>
      <c r="DU403" s="421">
        <v>85</v>
      </c>
      <c r="DV403" s="421">
        <v>81</v>
      </c>
      <c r="DW403" s="421">
        <v>33</v>
      </c>
      <c r="DX403" s="421">
        <v>36</v>
      </c>
      <c r="DY403" s="421">
        <v>2</v>
      </c>
      <c r="DZ403" s="421">
        <v>8</v>
      </c>
      <c r="EA403" s="421">
        <v>3</v>
      </c>
      <c r="EB403" s="421">
        <v>1</v>
      </c>
      <c r="EC403" s="421">
        <v>106</v>
      </c>
      <c r="ED403" s="425">
        <v>6.0764331210191003</v>
      </c>
      <c r="EE403" s="425">
        <v>2.06369426751592</v>
      </c>
      <c r="EF403" s="425">
        <v>1.89171974522293</v>
      </c>
      <c r="EG403" s="425">
        <v>9.9171974522292992</v>
      </c>
      <c r="EH403" s="431">
        <v>1.3312101910828</v>
      </c>
      <c r="EI403" s="425">
        <v>103.83657348246901</v>
      </c>
      <c r="EJ403" s="424">
        <v>0.27416798732171099</v>
      </c>
      <c r="EK403" s="424">
        <v>0.284552845528455</v>
      </c>
      <c r="EL403" s="466">
        <v>0.40229884999999999</v>
      </c>
      <c r="EM403" s="466">
        <v>0.19348659000000001</v>
      </c>
      <c r="EN403" s="466">
        <v>0.40421455899999997</v>
      </c>
      <c r="EO403" s="466">
        <v>0.11809524</v>
      </c>
      <c r="EP403" s="466">
        <v>0.39809524000000002</v>
      </c>
      <c r="EQ403" s="466">
        <v>7.9439250000000003E-2</v>
      </c>
      <c r="ER403" s="425">
        <v>0.27278220256941099</v>
      </c>
      <c r="ES403" s="431">
        <v>4.6433121019108201</v>
      </c>
      <c r="ET403" s="431">
        <v>6.0581649584160999</v>
      </c>
      <c r="EU403" s="431">
        <v>5.3589021500508496</v>
      </c>
      <c r="EV403" s="431">
        <v>4.6985241073711599</v>
      </c>
      <c r="EW403" s="431">
        <v>4.6898503040413697</v>
      </c>
      <c r="EX403" s="426">
        <v>5.8092344552278498E-2</v>
      </c>
    </row>
    <row r="404" spans="1:154" ht="13" customHeight="1">
      <c r="A404" s="413" t="s">
        <v>563</v>
      </c>
      <c r="B404" s="413">
        <v>11235</v>
      </c>
      <c r="C404" s="413">
        <v>657277</v>
      </c>
      <c r="D404" s="413">
        <v>17995</v>
      </c>
      <c r="E404" s="413" t="s">
        <v>2175</v>
      </c>
      <c r="F404" s="413" t="s">
        <v>2175</v>
      </c>
      <c r="G404" s="414"/>
      <c r="H404" s="415" t="s">
        <v>454</v>
      </c>
      <c r="I404" s="416" t="s">
        <v>145</v>
      </c>
      <c r="J404" s="417">
        <v>28</v>
      </c>
      <c r="K404" s="418">
        <v>1</v>
      </c>
      <c r="M404" s="419" t="s">
        <v>837</v>
      </c>
      <c r="N404" s="420">
        <v>30</v>
      </c>
      <c r="P404" s="418" t="s">
        <v>2543</v>
      </c>
      <c r="Q404" s="418" t="s">
        <v>4578</v>
      </c>
      <c r="Z404" s="421"/>
      <c r="BT404" s="427">
        <v>34</v>
      </c>
      <c r="BU404" s="421">
        <v>207</v>
      </c>
      <c r="BV404" s="428">
        <v>7</v>
      </c>
      <c r="BW404" s="427"/>
      <c r="BX404" s="427"/>
      <c r="BY404" s="427"/>
      <c r="BZ404" s="427"/>
      <c r="CA404" s="421"/>
      <c r="CB404" s="428"/>
      <c r="CC404" s="427"/>
      <c r="CD404" s="421"/>
      <c r="CE404" s="429"/>
      <c r="CF404" s="428"/>
      <c r="CG404" s="427"/>
      <c r="CH404" s="421"/>
      <c r="CI404" s="429"/>
      <c r="CJ404" s="428"/>
      <c r="CK404" s="427"/>
      <c r="CL404" s="421"/>
      <c r="CM404" s="429"/>
      <c r="CN404" s="428"/>
      <c r="CO404" s="427"/>
      <c r="CP404" s="421"/>
      <c r="CQ404" s="429"/>
      <c r="CR404" s="428"/>
      <c r="DH404" s="433">
        <v>7</v>
      </c>
      <c r="DI404" s="434"/>
      <c r="DJ404" s="421">
        <v>34</v>
      </c>
      <c r="DK404" s="421">
        <v>34</v>
      </c>
      <c r="DL404" s="421">
        <v>0</v>
      </c>
      <c r="DM404" s="421">
        <v>15</v>
      </c>
      <c r="DN404" s="421">
        <v>11</v>
      </c>
      <c r="DO404" s="421">
        <v>0</v>
      </c>
      <c r="DP404" s="421">
        <v>207</v>
      </c>
      <c r="DQ404" s="421">
        <v>207</v>
      </c>
      <c r="DS404" s="421">
        <v>856</v>
      </c>
      <c r="DT404" s="421">
        <v>210</v>
      </c>
      <c r="DU404" s="421">
        <v>82</v>
      </c>
      <c r="DV404" s="421">
        <v>74</v>
      </c>
      <c r="DW404" s="421">
        <v>14</v>
      </c>
      <c r="DX404" s="421">
        <v>46</v>
      </c>
      <c r="DY404" s="421">
        <v>0</v>
      </c>
      <c r="DZ404" s="421">
        <v>6</v>
      </c>
      <c r="EA404" s="421">
        <v>2</v>
      </c>
      <c r="EB404" s="421">
        <v>0</v>
      </c>
      <c r="EC404" s="421">
        <v>224</v>
      </c>
      <c r="ED404" s="425">
        <v>9.7391304347826093</v>
      </c>
      <c r="EE404" s="425">
        <v>2</v>
      </c>
      <c r="EF404" s="425">
        <v>0.60869565217391297</v>
      </c>
      <c r="EG404" s="425">
        <v>9.13043478260869</v>
      </c>
      <c r="EH404" s="431">
        <v>1.2367149758454099</v>
      </c>
      <c r="EI404" s="425">
        <v>95.442042490159096</v>
      </c>
      <c r="EJ404" s="424">
        <v>0.26119402985074602</v>
      </c>
      <c r="EK404" s="424">
        <v>0.34628975265017597</v>
      </c>
      <c r="EL404" s="466">
        <v>0.53239929900000005</v>
      </c>
      <c r="EM404" s="466">
        <v>0.21891418500000001</v>
      </c>
      <c r="EN404" s="466">
        <v>0.248686514</v>
      </c>
      <c r="EO404" s="466">
        <v>8.2758620000000005E-2</v>
      </c>
      <c r="EP404" s="466">
        <v>0.40172414000000001</v>
      </c>
      <c r="EQ404" s="466">
        <v>0.10664229</v>
      </c>
      <c r="ER404" s="425">
        <v>5.0337929804990999E-3</v>
      </c>
      <c r="ES404" s="431">
        <v>3.2173913043478199</v>
      </c>
      <c r="ET404" s="431">
        <v>3.6143761044813898</v>
      </c>
      <c r="EU404" s="431">
        <v>2.6045712475615401</v>
      </c>
      <c r="EV404" s="431">
        <v>2.7830068524908902</v>
      </c>
      <c r="EW404" s="431">
        <v>3.1369150116586901</v>
      </c>
      <c r="EX404" s="426">
        <v>5.5293850898742596</v>
      </c>
    </row>
    <row r="405" spans="1:154" ht="13" customHeight="1">
      <c r="A405" s="413" t="s">
        <v>563</v>
      </c>
      <c r="B405" s="413">
        <v>10147</v>
      </c>
      <c r="C405" s="413">
        <v>642232</v>
      </c>
      <c r="D405" s="413">
        <v>16502</v>
      </c>
      <c r="E405" s="413" t="s">
        <v>16</v>
      </c>
      <c r="F405" s="413" t="s">
        <v>16</v>
      </c>
      <c r="G405" s="414"/>
      <c r="H405" s="415" t="s">
        <v>766</v>
      </c>
      <c r="I405" s="416" t="s">
        <v>549</v>
      </c>
      <c r="J405" s="417">
        <v>33</v>
      </c>
      <c r="K405" s="418">
        <v>1</v>
      </c>
      <c r="M405" s="419" t="s">
        <v>46</v>
      </c>
      <c r="N405" s="420">
        <v>20</v>
      </c>
      <c r="O405" s="418" t="s">
        <v>46</v>
      </c>
      <c r="P405" s="418" t="s">
        <v>4581</v>
      </c>
      <c r="Z405" s="421"/>
      <c r="AS405" s="422"/>
      <c r="AT405" s="422"/>
      <c r="AU405" s="422"/>
      <c r="AV405" s="422"/>
      <c r="AW405" s="422"/>
      <c r="AX405" s="422"/>
      <c r="AY405" s="423"/>
      <c r="AZ405" s="422"/>
      <c r="BA405" s="422"/>
      <c r="BB405" s="422"/>
      <c r="BC405" s="422"/>
      <c r="BT405" s="427">
        <v>19</v>
      </c>
      <c r="BU405" s="421">
        <v>64</v>
      </c>
      <c r="BV405" s="428">
        <v>2</v>
      </c>
      <c r="BW405" s="427"/>
      <c r="BX405" s="427"/>
      <c r="BY405" s="427"/>
      <c r="BZ405" s="427"/>
      <c r="CA405" s="421"/>
      <c r="CB405" s="428"/>
      <c r="CC405" s="427"/>
      <c r="CD405" s="421"/>
      <c r="CE405" s="429"/>
      <c r="CF405" s="428"/>
      <c r="CG405" s="427"/>
      <c r="CH405" s="421"/>
      <c r="CI405" s="429"/>
      <c r="CJ405" s="428"/>
      <c r="CK405" s="427"/>
      <c r="CL405" s="421"/>
      <c r="CM405" s="429"/>
      <c r="CN405" s="428"/>
      <c r="CO405" s="427"/>
      <c r="CP405" s="421"/>
      <c r="CQ405" s="429"/>
      <c r="CR405" s="428"/>
      <c r="DH405" s="433">
        <v>2</v>
      </c>
      <c r="DI405" s="434"/>
      <c r="DJ405" s="421">
        <v>19</v>
      </c>
      <c r="DK405" s="421">
        <v>8</v>
      </c>
      <c r="DL405" s="421">
        <v>0</v>
      </c>
      <c r="DM405" s="421">
        <v>3</v>
      </c>
      <c r="DN405" s="421">
        <v>1</v>
      </c>
      <c r="DO405" s="421">
        <v>1</v>
      </c>
      <c r="DP405" s="421">
        <v>64</v>
      </c>
      <c r="DQ405" s="421">
        <v>40</v>
      </c>
      <c r="DR405" s="421">
        <v>24</v>
      </c>
      <c r="DS405" s="421">
        <v>264</v>
      </c>
      <c r="DT405" s="421">
        <v>58</v>
      </c>
      <c r="DU405" s="421">
        <v>31</v>
      </c>
      <c r="DV405" s="421">
        <v>31</v>
      </c>
      <c r="DW405" s="421">
        <v>13</v>
      </c>
      <c r="DX405" s="421">
        <v>19</v>
      </c>
      <c r="DY405" s="421">
        <v>0</v>
      </c>
      <c r="DZ405" s="421">
        <v>2</v>
      </c>
      <c r="EA405" s="421">
        <v>0</v>
      </c>
      <c r="EB405" s="421">
        <v>0</v>
      </c>
      <c r="EC405" s="421">
        <v>55</v>
      </c>
      <c r="ED405" s="425">
        <v>7.7343754610047002</v>
      </c>
      <c r="EE405" s="425">
        <v>2.6718751592561598</v>
      </c>
      <c r="EF405" s="425">
        <v>1.8281251089647399</v>
      </c>
      <c r="EG405" s="425">
        <v>8.1562504861504106</v>
      </c>
      <c r="EH405" s="431">
        <v>1.20312507171184</v>
      </c>
      <c r="EI405" s="425">
        <v>93.8457245551824</v>
      </c>
      <c r="EJ405" s="424">
        <v>0.23868312757201601</v>
      </c>
      <c r="EK405" s="424">
        <v>0.25714285714285701</v>
      </c>
      <c r="EL405" s="422">
        <v>0.39037433100000002</v>
      </c>
      <c r="EM405" s="422">
        <v>0.18716577500000001</v>
      </c>
      <c r="EN405" s="422">
        <v>0.42245989299999998</v>
      </c>
      <c r="EO405" s="422">
        <v>6.9148940000000006E-2</v>
      </c>
      <c r="EP405" s="422">
        <v>0.34042552999999998</v>
      </c>
      <c r="EQ405" s="422">
        <v>0.11198428000000001</v>
      </c>
      <c r="ER405" s="425">
        <v>-0.29659076710654803</v>
      </c>
      <c r="ES405" s="431">
        <v>4.3593752598390099</v>
      </c>
      <c r="ET405" s="431">
        <v>4.1626898261620102</v>
      </c>
      <c r="EU405" s="431">
        <v>5.0422223273664697</v>
      </c>
      <c r="EV405" s="431">
        <v>4.3047616152116301</v>
      </c>
      <c r="EW405" s="431">
        <v>4.1421634715787397</v>
      </c>
      <c r="EX405" s="426">
        <v>8.9847430586814797E-2</v>
      </c>
    </row>
    <row r="406" spans="1:154" ht="13" customHeight="1">
      <c r="A406" s="413" t="s">
        <v>563</v>
      </c>
      <c r="B406" s="413">
        <v>12095</v>
      </c>
      <c r="C406" s="413">
        <v>672582</v>
      </c>
      <c r="D406" s="413">
        <v>22717</v>
      </c>
      <c r="E406" s="413" t="s">
        <v>2168</v>
      </c>
      <c r="F406" s="413" t="s">
        <v>2168</v>
      </c>
      <c r="G406" s="414"/>
      <c r="H406" s="411" t="s">
        <v>2597</v>
      </c>
      <c r="I406" s="411" t="s">
        <v>1856</v>
      </c>
      <c r="J406" s="418">
        <v>25</v>
      </c>
      <c r="K406" s="418">
        <v>1</v>
      </c>
      <c r="M406" s="419" t="s">
        <v>46</v>
      </c>
      <c r="N406" s="420">
        <v>7</v>
      </c>
      <c r="O406" s="418" t="s">
        <v>838</v>
      </c>
      <c r="P406" s="418" t="s">
        <v>2543</v>
      </c>
      <c r="Z406" s="421"/>
      <c r="AS406" s="422"/>
      <c r="AT406" s="422"/>
      <c r="AU406" s="422"/>
      <c r="AV406" s="422"/>
      <c r="AW406" s="422"/>
      <c r="AX406" s="422"/>
      <c r="AY406" s="423"/>
      <c r="AZ406" s="422"/>
      <c r="BA406" s="422"/>
      <c r="BB406" s="422"/>
      <c r="BC406" s="422"/>
      <c r="BT406" s="427">
        <v>69</v>
      </c>
      <c r="BU406" s="421">
        <v>64.2</v>
      </c>
      <c r="BV406" s="428">
        <v>1</v>
      </c>
      <c r="BW406" s="427"/>
      <c r="BX406" s="427"/>
      <c r="BY406" s="427"/>
      <c r="BZ406" s="427"/>
      <c r="CA406" s="421"/>
      <c r="CB406" s="428"/>
      <c r="CC406" s="427"/>
      <c r="CD406" s="421"/>
      <c r="CE406" s="429"/>
      <c r="CF406" s="428"/>
      <c r="CG406" s="427"/>
      <c r="CH406" s="421"/>
      <c r="CI406" s="429"/>
      <c r="CJ406" s="428"/>
      <c r="CK406" s="427"/>
      <c r="CL406" s="421"/>
      <c r="CM406" s="429"/>
      <c r="CN406" s="428"/>
      <c r="CO406" s="427"/>
      <c r="CP406" s="421"/>
      <c r="CQ406" s="429"/>
      <c r="CR406" s="428"/>
      <c r="DH406" s="433">
        <v>1</v>
      </c>
      <c r="DI406" s="434"/>
      <c r="DJ406" s="421">
        <v>69</v>
      </c>
      <c r="DK406" s="421">
        <v>2</v>
      </c>
      <c r="DL406" s="421">
        <v>0</v>
      </c>
      <c r="DM406" s="421">
        <v>5</v>
      </c>
      <c r="DN406" s="421">
        <v>2</v>
      </c>
      <c r="DO406" s="421">
        <v>0</v>
      </c>
      <c r="DP406" s="421">
        <v>64.2</v>
      </c>
      <c r="DQ406" s="421">
        <v>2</v>
      </c>
      <c r="DR406" s="421">
        <v>62.200000762939403</v>
      </c>
      <c r="DS406" s="421">
        <v>275</v>
      </c>
      <c r="DT406" s="421">
        <v>67</v>
      </c>
      <c r="DU406" s="421">
        <v>30</v>
      </c>
      <c r="DV406" s="421">
        <v>30</v>
      </c>
      <c r="DW406" s="421">
        <v>7</v>
      </c>
      <c r="DX406" s="421">
        <v>22</v>
      </c>
      <c r="DY406" s="421">
        <v>0</v>
      </c>
      <c r="DZ406" s="421">
        <v>2</v>
      </c>
      <c r="EA406" s="421">
        <v>1</v>
      </c>
      <c r="EB406" s="421">
        <v>1</v>
      </c>
      <c r="EC406" s="421">
        <v>58</v>
      </c>
      <c r="ED406" s="425">
        <v>8.0721671706197693</v>
      </c>
      <c r="EE406" s="425">
        <v>3.0618565129937001</v>
      </c>
      <c r="EF406" s="425">
        <v>0.974227072316179</v>
      </c>
      <c r="EG406" s="425">
        <v>9.3247448350262907</v>
      </c>
      <c r="EH406" s="431">
        <v>1.37628903866888</v>
      </c>
      <c r="EI406" s="425">
        <v>107.352797367497</v>
      </c>
      <c r="EJ406" s="424">
        <v>0.26693227091633398</v>
      </c>
      <c r="EK406" s="424">
        <v>0.32258064516128998</v>
      </c>
      <c r="EL406" s="422">
        <v>0.62433862399999995</v>
      </c>
      <c r="EM406" s="422">
        <v>0.14285714199999999</v>
      </c>
      <c r="EN406" s="422">
        <v>0.232804232</v>
      </c>
      <c r="EO406" s="422">
        <v>8.2901550000000004E-2</v>
      </c>
      <c r="EP406" s="422">
        <v>0.43005180999999998</v>
      </c>
      <c r="EQ406" s="422">
        <v>6.545455E-2</v>
      </c>
      <c r="ER406" s="425">
        <v>0.116781893118877</v>
      </c>
      <c r="ES406" s="431">
        <v>4.1752588813550497</v>
      </c>
      <c r="ET406" s="431">
        <v>4.0676673613921697</v>
      </c>
      <c r="EU406" s="431">
        <v>3.8627765375365501</v>
      </c>
      <c r="EV406" s="431">
        <v>3.5046224701990201</v>
      </c>
      <c r="EW406" s="431">
        <v>3.37962413848097</v>
      </c>
      <c r="EX406" s="426">
        <v>0.31928119063377303</v>
      </c>
    </row>
    <row r="407" spans="1:154" ht="13" customHeight="1">
      <c r="A407" s="413" t="s">
        <v>563</v>
      </c>
      <c r="B407" s="413">
        <v>12532</v>
      </c>
      <c r="C407" s="413">
        <v>695670</v>
      </c>
      <c r="D407" s="413">
        <v>29958</v>
      </c>
      <c r="E407" s="413" t="s">
        <v>598</v>
      </c>
      <c r="F407" s="413" t="s">
        <v>598</v>
      </c>
      <c r="G407" s="414"/>
      <c r="H407" s="411" t="s">
        <v>1265</v>
      </c>
      <c r="I407" s="411" t="s">
        <v>4527</v>
      </c>
      <c r="J407" s="413">
        <v>22</v>
      </c>
      <c r="K407" s="418">
        <v>2</v>
      </c>
      <c r="L407" s="418" t="s">
        <v>837</v>
      </c>
      <c r="T407" s="418" t="s">
        <v>4581</v>
      </c>
      <c r="U407" s="418" t="s">
        <v>4581</v>
      </c>
      <c r="V407" s="418" t="s">
        <v>4586</v>
      </c>
      <c r="Y407" s="419">
        <v>3</v>
      </c>
      <c r="Z407" s="421">
        <v>8</v>
      </c>
      <c r="AA407" s="421">
        <v>8</v>
      </c>
      <c r="AB407" s="421">
        <v>6</v>
      </c>
      <c r="AC407" s="421">
        <v>1</v>
      </c>
      <c r="AD407" s="421">
        <v>1</v>
      </c>
      <c r="AE407" s="421">
        <v>0</v>
      </c>
      <c r="AF407" s="421">
        <v>0</v>
      </c>
      <c r="AG407" s="421">
        <v>0</v>
      </c>
      <c r="AH407" s="421">
        <v>1</v>
      </c>
      <c r="AI407" s="421">
        <v>1</v>
      </c>
      <c r="AJ407" s="421">
        <v>0</v>
      </c>
      <c r="AK407" s="421">
        <v>0</v>
      </c>
      <c r="AL407" s="421">
        <v>0</v>
      </c>
      <c r="AM407" s="421">
        <v>0</v>
      </c>
      <c r="AN407" s="421">
        <v>3</v>
      </c>
      <c r="AO407" s="421">
        <v>1</v>
      </c>
      <c r="AP407" s="421">
        <v>1</v>
      </c>
      <c r="AQ407" s="421">
        <v>0</v>
      </c>
      <c r="AR407" s="421">
        <v>0</v>
      </c>
      <c r="AS407" s="422">
        <v>0</v>
      </c>
      <c r="AT407" s="422">
        <v>0.375</v>
      </c>
      <c r="AU407" s="422">
        <v>0.25</v>
      </c>
      <c r="AV407" s="422">
        <v>0.25</v>
      </c>
      <c r="AW407" s="422">
        <v>0.25</v>
      </c>
      <c r="AX407" s="422">
        <v>0.5</v>
      </c>
      <c r="AY407" s="423">
        <v>102.2</v>
      </c>
      <c r="AZ407" s="422">
        <v>0.27586207000000001</v>
      </c>
      <c r="BA407" s="422">
        <v>0.5</v>
      </c>
      <c r="BB407" s="422">
        <v>0.72413793000000004</v>
      </c>
      <c r="BC407" s="422">
        <v>0.5</v>
      </c>
      <c r="BD407" s="424">
        <v>0.25</v>
      </c>
      <c r="BE407" s="424">
        <v>0.16666666599999999</v>
      </c>
      <c r="BF407" s="424">
        <v>0.25</v>
      </c>
      <c r="BG407" s="424">
        <v>0.16666666599999999</v>
      </c>
      <c r="BH407" s="424">
        <v>0.41666666600000002</v>
      </c>
      <c r="BI407" s="424">
        <v>0</v>
      </c>
      <c r="BJ407" s="424">
        <v>0.200588323175907</v>
      </c>
      <c r="BK407" s="425">
        <v>0</v>
      </c>
      <c r="BL407" s="425">
        <v>-0.73057739406018396</v>
      </c>
      <c r="BM407" s="425">
        <v>0.21468950838656101</v>
      </c>
      <c r="BN407" s="425">
        <v>29.247187873528901</v>
      </c>
      <c r="BO407" s="425">
        <v>-2.6536944819312298E-2</v>
      </c>
      <c r="BP407" s="425">
        <v>-1.32027324289083E-2</v>
      </c>
      <c r="BQ407" s="425">
        <v>-0.45858448573513799</v>
      </c>
      <c r="BR407" s="425">
        <v>-0.68028288117735602</v>
      </c>
      <c r="BS407" s="426">
        <v>-4.6918931986887798E-2</v>
      </c>
      <c r="BT407" s="427"/>
      <c r="BU407" s="421"/>
      <c r="BV407" s="428"/>
      <c r="BW407" s="427">
        <v>4</v>
      </c>
      <c r="BX407" s="427">
        <v>14</v>
      </c>
      <c r="BY407" s="427">
        <v>0</v>
      </c>
      <c r="BZ407" s="427">
        <v>0</v>
      </c>
      <c r="CA407" s="421">
        <v>0</v>
      </c>
      <c r="CB407" s="428">
        <v>0</v>
      </c>
      <c r="CC407" s="427"/>
      <c r="CD407" s="421"/>
      <c r="CE407" s="429"/>
      <c r="CF407" s="428"/>
      <c r="CG407" s="427"/>
      <c r="CH407" s="421"/>
      <c r="CI407" s="429"/>
      <c r="CJ407" s="428"/>
      <c r="CK407" s="427"/>
      <c r="CL407" s="421"/>
      <c r="CM407" s="429"/>
      <c r="CN407" s="428"/>
      <c r="CO407" s="427"/>
      <c r="CP407" s="421"/>
      <c r="CQ407" s="429"/>
      <c r="CR407" s="428"/>
      <c r="DH407" s="433">
        <v>0</v>
      </c>
      <c r="DI407" s="434">
        <v>-5.3631853777915198E-2</v>
      </c>
      <c r="EL407" s="422"/>
      <c r="EM407" s="422"/>
      <c r="EN407" s="422"/>
      <c r="EO407" s="422"/>
      <c r="EP407" s="422"/>
      <c r="EQ407" s="422"/>
    </row>
    <row r="408" spans="1:154" ht="13" customHeight="1">
      <c r="A408" s="413" t="s">
        <v>563</v>
      </c>
      <c r="B408" s="413">
        <v>11728</v>
      </c>
      <c r="C408" s="413">
        <v>669127</v>
      </c>
      <c r="D408" s="413">
        <v>25816</v>
      </c>
      <c r="E408" s="413" t="s">
        <v>354</v>
      </c>
      <c r="F408" s="413" t="s">
        <v>354</v>
      </c>
      <c r="G408" s="414"/>
      <c r="H408" s="411" t="s">
        <v>3066</v>
      </c>
      <c r="I408" s="411" t="s">
        <v>2349</v>
      </c>
      <c r="J408" s="413">
        <v>27</v>
      </c>
      <c r="K408" s="418">
        <v>2</v>
      </c>
      <c r="L408" s="418" t="s">
        <v>837</v>
      </c>
      <c r="T408" s="418" t="s">
        <v>4584</v>
      </c>
      <c r="U408" s="418" t="s">
        <v>4584</v>
      </c>
      <c r="V408" s="418" t="s">
        <v>4585</v>
      </c>
      <c r="Z408" s="421">
        <v>123</v>
      </c>
      <c r="AA408" s="421">
        <v>523</v>
      </c>
      <c r="AB408" s="421">
        <v>481</v>
      </c>
      <c r="AC408" s="421">
        <v>133</v>
      </c>
      <c r="AD408" s="421">
        <v>70</v>
      </c>
      <c r="AE408" s="421">
        <v>32</v>
      </c>
      <c r="AF408" s="421">
        <v>0</v>
      </c>
      <c r="AG408" s="421">
        <v>31</v>
      </c>
      <c r="AH408" s="421">
        <v>73</v>
      </c>
      <c r="AI408" s="421">
        <v>72</v>
      </c>
      <c r="AJ408" s="421">
        <v>7</v>
      </c>
      <c r="AK408" s="421">
        <v>1</v>
      </c>
      <c r="AL408" s="421">
        <v>36</v>
      </c>
      <c r="AM408" s="421">
        <v>1</v>
      </c>
      <c r="AN408" s="421">
        <v>103</v>
      </c>
      <c r="AO408" s="421">
        <v>1</v>
      </c>
      <c r="AP408" s="421">
        <v>5</v>
      </c>
      <c r="AQ408" s="421">
        <v>0</v>
      </c>
      <c r="AR408" s="421">
        <v>10</v>
      </c>
      <c r="AS408" s="422">
        <v>6.8833651999999995E-2</v>
      </c>
      <c r="AT408" s="422">
        <v>0.19694072600000001</v>
      </c>
      <c r="AU408" s="422">
        <v>0.44125325999999998</v>
      </c>
      <c r="AV408" s="422">
        <v>0.21409922000000001</v>
      </c>
      <c r="AW408" s="422">
        <v>0.10966057</v>
      </c>
      <c r="AX408" s="422">
        <v>0.44647520000000002</v>
      </c>
      <c r="AY408" s="423">
        <v>114.5</v>
      </c>
      <c r="AZ408" s="422">
        <v>0.11896104</v>
      </c>
      <c r="BA408" s="422">
        <v>0.36814621400000003</v>
      </c>
      <c r="BB408" s="422">
        <v>0.61733138799999998</v>
      </c>
      <c r="BC408" s="422">
        <v>0.43603133100000002</v>
      </c>
      <c r="BD408" s="424">
        <v>0.28977272700000001</v>
      </c>
      <c r="BE408" s="424">
        <v>0.27650727600000002</v>
      </c>
      <c r="BF408" s="424">
        <v>0.32504780100000003</v>
      </c>
      <c r="BG408" s="424">
        <v>0.53638253599999997</v>
      </c>
      <c r="BH408" s="424">
        <v>0.86143033700000005</v>
      </c>
      <c r="BI408" s="424">
        <v>0.25987526</v>
      </c>
      <c r="BJ408" s="424">
        <v>0.36381963192274702</v>
      </c>
      <c r="BK408" s="425">
        <v>160.52597383034299</v>
      </c>
      <c r="BL408" s="425">
        <v>21.5515017875605</v>
      </c>
      <c r="BM408" s="425">
        <v>83.348325535016599</v>
      </c>
      <c r="BN408" s="425">
        <v>132.34802539520001</v>
      </c>
      <c r="BO408" s="425">
        <v>-0.42823028846767802</v>
      </c>
      <c r="BP408" s="425">
        <v>0.62949536927044303</v>
      </c>
      <c r="BQ408" s="425">
        <v>38.552018127231399</v>
      </c>
      <c r="BR408" s="425">
        <v>20.568055310579499</v>
      </c>
      <c r="BS408" s="426">
        <v>3.9443539254695699</v>
      </c>
      <c r="BT408" s="427"/>
      <c r="BU408" s="421"/>
      <c r="BV408" s="428"/>
      <c r="BW408" s="427">
        <v>108</v>
      </c>
      <c r="BX408" s="427">
        <v>928</v>
      </c>
      <c r="BY408" s="427">
        <v>-10</v>
      </c>
      <c r="BZ408" s="427">
        <v>0</v>
      </c>
      <c r="CA408" s="421">
        <v>0</v>
      </c>
      <c r="CB408" s="428">
        <v>-2</v>
      </c>
      <c r="CC408" s="427"/>
      <c r="CD408" s="421"/>
      <c r="CE408" s="429"/>
      <c r="CF408" s="428"/>
      <c r="CG408" s="427"/>
      <c r="CH408" s="421"/>
      <c r="CI408" s="429"/>
      <c r="CJ408" s="428"/>
      <c r="CK408" s="427"/>
      <c r="CL408" s="421"/>
      <c r="CM408" s="429"/>
      <c r="CN408" s="428"/>
      <c r="CO408" s="427"/>
      <c r="CP408" s="421"/>
      <c r="CQ408" s="429"/>
      <c r="CR408" s="428"/>
      <c r="DH408" s="433">
        <v>-10</v>
      </c>
      <c r="DI408" s="434">
        <v>-1.5752226114272998E-2</v>
      </c>
      <c r="EL408" s="422"/>
      <c r="EM408" s="422"/>
      <c r="EN408" s="422"/>
      <c r="EO408" s="422"/>
      <c r="EP408" s="422"/>
      <c r="EQ408" s="422"/>
    </row>
    <row r="409" spans="1:154" ht="13" customHeight="1">
      <c r="A409" s="413" t="s">
        <v>563</v>
      </c>
      <c r="B409" s="413">
        <v>10899</v>
      </c>
      <c r="C409" s="413">
        <v>660688</v>
      </c>
      <c r="D409" s="413">
        <v>19610</v>
      </c>
      <c r="E409" s="413" t="s">
        <v>2169</v>
      </c>
      <c r="F409" s="413" t="s">
        <v>2169</v>
      </c>
      <c r="G409" s="414"/>
      <c r="H409" s="411" t="s">
        <v>475</v>
      </c>
      <c r="I409" s="411" t="s">
        <v>1881</v>
      </c>
      <c r="J409" s="418">
        <v>26</v>
      </c>
      <c r="K409" s="418">
        <v>2</v>
      </c>
      <c r="L409" s="418" t="s">
        <v>2543</v>
      </c>
      <c r="T409" s="418" t="s">
        <v>4577</v>
      </c>
      <c r="U409" s="418" t="s">
        <v>4581</v>
      </c>
      <c r="V409" s="418" t="s">
        <v>4585</v>
      </c>
      <c r="Z409" s="421">
        <v>68</v>
      </c>
      <c r="AA409" s="421">
        <v>267</v>
      </c>
      <c r="AB409" s="421">
        <v>255</v>
      </c>
      <c r="AC409" s="421">
        <v>63</v>
      </c>
      <c r="AD409" s="421">
        <v>49</v>
      </c>
      <c r="AE409" s="421">
        <v>12</v>
      </c>
      <c r="AF409" s="421">
        <v>0</v>
      </c>
      <c r="AG409" s="421">
        <v>2</v>
      </c>
      <c r="AH409" s="421">
        <v>19</v>
      </c>
      <c r="AI409" s="421">
        <v>25</v>
      </c>
      <c r="AJ409" s="421">
        <v>0</v>
      </c>
      <c r="AK409" s="421">
        <v>2</v>
      </c>
      <c r="AL409" s="421">
        <v>8</v>
      </c>
      <c r="AM409" s="421">
        <v>0</v>
      </c>
      <c r="AN409" s="421">
        <v>26</v>
      </c>
      <c r="AO409" s="421">
        <v>3</v>
      </c>
      <c r="AP409" s="421">
        <v>1</v>
      </c>
      <c r="AQ409" s="421">
        <v>0</v>
      </c>
      <c r="AR409" s="421">
        <v>4</v>
      </c>
      <c r="AS409" s="422">
        <v>2.9962546E-2</v>
      </c>
      <c r="AT409" s="422">
        <v>9.7378276999999999E-2</v>
      </c>
      <c r="AU409" s="422">
        <v>0.43913043000000002</v>
      </c>
      <c r="AV409" s="422">
        <v>0.16521738999999999</v>
      </c>
      <c r="AW409" s="422">
        <v>2.1739129999999999E-2</v>
      </c>
      <c r="AX409" s="422">
        <v>0.30869564999999999</v>
      </c>
      <c r="AY409" s="423">
        <v>110.4</v>
      </c>
      <c r="AZ409" s="422">
        <v>6.4116989999999999E-2</v>
      </c>
      <c r="BA409" s="422">
        <v>0.47391304299999998</v>
      </c>
      <c r="BB409" s="422">
        <v>0.88370909600000003</v>
      </c>
      <c r="BC409" s="422">
        <v>0.31739130399999999</v>
      </c>
      <c r="BD409" s="424">
        <v>0.26754385899999999</v>
      </c>
      <c r="BE409" s="424">
        <v>0.24705882300000001</v>
      </c>
      <c r="BF409" s="424">
        <v>0.27715355800000002</v>
      </c>
      <c r="BG409" s="424">
        <v>0.31764705799999998</v>
      </c>
      <c r="BH409" s="424">
        <v>0.594800616</v>
      </c>
      <c r="BI409" s="424">
        <v>7.0588234999999999E-2</v>
      </c>
      <c r="BJ409" s="424">
        <v>0.26230242078223898</v>
      </c>
      <c r="BK409" s="425">
        <v>45.466685964565102</v>
      </c>
      <c r="BL409" s="425">
        <v>-11.0045895461281</v>
      </c>
      <c r="BM409" s="425">
        <v>20.543693323031899</v>
      </c>
      <c r="BN409" s="425">
        <v>65.278829362053997</v>
      </c>
      <c r="BO409" s="425">
        <v>-4.49141642964924E-2</v>
      </c>
      <c r="BP409" s="425">
        <v>-2.6192921288311402</v>
      </c>
      <c r="BQ409" s="425">
        <v>-9.9981459862375708</v>
      </c>
      <c r="BR409" s="425">
        <v>-13.6076012026807</v>
      </c>
      <c r="BS409" s="426">
        <v>-1.0229354592562301</v>
      </c>
      <c r="BT409" s="427"/>
      <c r="BU409" s="421"/>
      <c r="BV409" s="428"/>
      <c r="BW409" s="427">
        <v>66</v>
      </c>
      <c r="BX409" s="427">
        <v>557</v>
      </c>
      <c r="BY409" s="427">
        <v>1</v>
      </c>
      <c r="BZ409" s="427">
        <v>0</v>
      </c>
      <c r="CA409" s="421">
        <v>-2</v>
      </c>
      <c r="CB409" s="428">
        <v>-9</v>
      </c>
      <c r="CC409" s="427"/>
      <c r="CD409" s="421"/>
      <c r="CE409" s="429"/>
      <c r="CF409" s="428"/>
      <c r="CG409" s="427"/>
      <c r="CH409" s="421"/>
      <c r="CI409" s="429"/>
      <c r="CJ409" s="428"/>
      <c r="CK409" s="427"/>
      <c r="CL409" s="421"/>
      <c r="CM409" s="429"/>
      <c r="CN409" s="428"/>
      <c r="CO409" s="427"/>
      <c r="CP409" s="421"/>
      <c r="CQ409" s="429"/>
      <c r="CR409" s="428"/>
      <c r="DH409" s="433">
        <v>1</v>
      </c>
      <c r="DI409" s="434">
        <v>-5.2723747491836503</v>
      </c>
      <c r="EL409" s="422"/>
      <c r="EM409" s="422"/>
      <c r="EN409" s="422"/>
      <c r="EO409" s="422"/>
      <c r="EP409" s="422"/>
      <c r="EQ409" s="422"/>
    </row>
    <row r="410" spans="1:154" ht="13" customHeight="1">
      <c r="A410" s="413" t="s">
        <v>563</v>
      </c>
      <c r="B410" s="413">
        <v>11090</v>
      </c>
      <c r="C410" s="413">
        <v>663993</v>
      </c>
      <c r="D410" s="413">
        <v>19566</v>
      </c>
      <c r="E410" s="413" t="s">
        <v>3323</v>
      </c>
      <c r="F410" s="413" t="s">
        <v>3323</v>
      </c>
      <c r="G410" s="414"/>
      <c r="H410" s="415" t="s">
        <v>190</v>
      </c>
      <c r="I410" s="416" t="s">
        <v>3141</v>
      </c>
      <c r="J410" s="417">
        <v>29</v>
      </c>
      <c r="K410" s="418">
        <v>3</v>
      </c>
      <c r="L410" s="418" t="s">
        <v>46</v>
      </c>
      <c r="T410" s="418" t="s">
        <v>4582</v>
      </c>
      <c r="U410" s="418" t="s">
        <v>2543</v>
      </c>
      <c r="V410" s="418" t="s">
        <v>4586</v>
      </c>
      <c r="Z410" s="421">
        <v>153</v>
      </c>
      <c r="AA410" s="421">
        <v>609</v>
      </c>
      <c r="AB410" s="421">
        <v>540</v>
      </c>
      <c r="AC410" s="421">
        <v>123</v>
      </c>
      <c r="AD410" s="421">
        <v>79</v>
      </c>
      <c r="AE410" s="421">
        <v>23</v>
      </c>
      <c r="AF410" s="421">
        <v>3</v>
      </c>
      <c r="AG410" s="421">
        <v>18</v>
      </c>
      <c r="AH410" s="421">
        <v>64</v>
      </c>
      <c r="AI410" s="421">
        <v>84</v>
      </c>
      <c r="AJ410" s="421">
        <v>1</v>
      </c>
      <c r="AK410" s="421">
        <v>0</v>
      </c>
      <c r="AL410" s="421">
        <v>62</v>
      </c>
      <c r="AM410" s="421">
        <v>2</v>
      </c>
      <c r="AN410" s="421">
        <v>159</v>
      </c>
      <c r="AO410" s="421">
        <v>2</v>
      </c>
      <c r="AP410" s="421">
        <v>5</v>
      </c>
      <c r="AQ410" s="421">
        <v>0</v>
      </c>
      <c r="AR410" s="421">
        <v>6</v>
      </c>
      <c r="AS410" s="422">
        <v>0.10180623900000001</v>
      </c>
      <c r="AT410" s="422">
        <v>0.26108374299999998</v>
      </c>
      <c r="AU410" s="422">
        <v>0.34196891000000001</v>
      </c>
      <c r="AV410" s="422">
        <v>0.30569948000000002</v>
      </c>
      <c r="AW410" s="422">
        <v>6.9948189999999993E-2</v>
      </c>
      <c r="AX410" s="422">
        <v>0.41450777</v>
      </c>
      <c r="AY410" s="423">
        <v>111.7</v>
      </c>
      <c r="AZ410" s="422">
        <v>9.6205440000000003E-2</v>
      </c>
      <c r="BA410" s="422">
        <v>0.430051813</v>
      </c>
      <c r="BB410" s="422">
        <v>0.76389818600000003</v>
      </c>
      <c r="BC410" s="422">
        <v>0.37046632099999999</v>
      </c>
      <c r="BD410" s="424">
        <v>0.28532608599999998</v>
      </c>
      <c r="BE410" s="424">
        <v>0.22777777699999999</v>
      </c>
      <c r="BF410" s="424">
        <v>0.30706075500000002</v>
      </c>
      <c r="BG410" s="424">
        <v>0.38148148100000001</v>
      </c>
      <c r="BH410" s="424">
        <v>0.68854223599999997</v>
      </c>
      <c r="BI410" s="424">
        <v>0.153703704</v>
      </c>
      <c r="BJ410" s="424">
        <v>0.30126125278347199</v>
      </c>
      <c r="BK410" s="425">
        <v>98.317668565019602</v>
      </c>
      <c r="BL410" s="425">
        <v>-5.7758863083284702</v>
      </c>
      <c r="BM410" s="425">
        <v>66.182556640430093</v>
      </c>
      <c r="BN410" s="425">
        <v>91.279243256908202</v>
      </c>
      <c r="BO410" s="425">
        <v>0.94305226054958602</v>
      </c>
      <c r="BP410" s="425">
        <v>-4.19652779586613</v>
      </c>
      <c r="BQ410" s="425">
        <v>-3.3939294981967998</v>
      </c>
      <c r="BR410" s="425">
        <v>-10.5026186834287</v>
      </c>
      <c r="BS410" s="426">
        <v>-0.34724146203707201</v>
      </c>
      <c r="BT410" s="427"/>
      <c r="BU410" s="421"/>
      <c r="BV410" s="428"/>
      <c r="BW410" s="427"/>
      <c r="BX410" s="427"/>
      <c r="BY410" s="427"/>
      <c r="BZ410" s="427"/>
      <c r="CA410" s="421"/>
      <c r="CB410" s="428"/>
      <c r="CC410" s="427">
        <v>146</v>
      </c>
      <c r="CD410" s="421">
        <v>1235.0999999999999</v>
      </c>
      <c r="CE410" s="429">
        <v>-4</v>
      </c>
      <c r="CF410" s="428">
        <v>-5</v>
      </c>
      <c r="CG410" s="427"/>
      <c r="CH410" s="421"/>
      <c r="CI410" s="429"/>
      <c r="CJ410" s="428"/>
      <c r="CK410" s="427"/>
      <c r="CL410" s="421"/>
      <c r="CM410" s="429"/>
      <c r="CN410" s="428"/>
      <c r="CO410" s="427"/>
      <c r="CP410" s="421"/>
      <c r="CQ410" s="429"/>
      <c r="CR410" s="428"/>
      <c r="DH410" s="433">
        <v>-4</v>
      </c>
      <c r="DI410" s="434">
        <v>-13.286835849285101</v>
      </c>
      <c r="EL410" s="422"/>
      <c r="EM410" s="422"/>
      <c r="EN410" s="422"/>
      <c r="EO410" s="422"/>
      <c r="EP410" s="422"/>
      <c r="EQ410" s="422"/>
    </row>
    <row r="411" spans="1:154" ht="13" customHeight="1">
      <c r="A411" s="413" t="s">
        <v>563</v>
      </c>
      <c r="B411" s="413">
        <v>12688</v>
      </c>
      <c r="C411" s="413">
        <v>668715</v>
      </c>
      <c r="D411" s="413">
        <v>26323</v>
      </c>
      <c r="E411" s="413" t="s">
        <v>188</v>
      </c>
      <c r="F411" s="413" t="s">
        <v>188</v>
      </c>
      <c r="G411" s="414"/>
      <c r="H411" s="411" t="s">
        <v>3090</v>
      </c>
      <c r="I411" s="411" t="s">
        <v>867</v>
      </c>
      <c r="J411" s="413">
        <v>27</v>
      </c>
      <c r="K411" s="418">
        <v>3</v>
      </c>
      <c r="L411" s="418" t="s">
        <v>837</v>
      </c>
      <c r="T411" s="418" t="s">
        <v>4584</v>
      </c>
      <c r="U411" s="418" t="s">
        <v>2543</v>
      </c>
      <c r="V411" s="418" t="s">
        <v>4586</v>
      </c>
      <c r="Z411" s="421">
        <v>146</v>
      </c>
      <c r="AA411" s="421">
        <v>568</v>
      </c>
      <c r="AB411" s="421">
        <v>509</v>
      </c>
      <c r="AC411" s="421">
        <v>121</v>
      </c>
      <c r="AD411" s="421">
        <v>77</v>
      </c>
      <c r="AE411" s="421">
        <v>21</v>
      </c>
      <c r="AF411" s="421">
        <v>2</v>
      </c>
      <c r="AG411" s="421">
        <v>21</v>
      </c>
      <c r="AH411" s="421">
        <v>66</v>
      </c>
      <c r="AI411" s="421">
        <v>75</v>
      </c>
      <c r="AJ411" s="421">
        <v>7</v>
      </c>
      <c r="AK411" s="421">
        <v>1</v>
      </c>
      <c r="AL411" s="421">
        <v>51</v>
      </c>
      <c r="AM411" s="421">
        <v>0</v>
      </c>
      <c r="AN411" s="421">
        <v>129</v>
      </c>
      <c r="AO411" s="421">
        <v>5</v>
      </c>
      <c r="AP411" s="421">
        <v>2</v>
      </c>
      <c r="AQ411" s="421">
        <v>1</v>
      </c>
      <c r="AR411" s="421">
        <v>12</v>
      </c>
      <c r="AS411" s="422">
        <v>8.9788731999999996E-2</v>
      </c>
      <c r="AT411" s="422">
        <v>0.22711267600000001</v>
      </c>
      <c r="AU411" s="422">
        <v>0.48041774999999998</v>
      </c>
      <c r="AV411" s="422">
        <v>0.20365535000000001</v>
      </c>
      <c r="AW411" s="422">
        <v>7.5718019999999997E-2</v>
      </c>
      <c r="AX411" s="422">
        <v>0.33159269000000002</v>
      </c>
      <c r="AY411" s="423">
        <v>108.3</v>
      </c>
      <c r="AZ411" s="422">
        <v>0.11226252</v>
      </c>
      <c r="BA411" s="422">
        <v>0.34210526299999999</v>
      </c>
      <c r="BB411" s="422">
        <v>0.57194800599999995</v>
      </c>
      <c r="BC411" s="422">
        <v>0.45526315699999997</v>
      </c>
      <c r="BD411" s="424">
        <v>0.27700830999999998</v>
      </c>
      <c r="BE411" s="424">
        <v>0.237721021</v>
      </c>
      <c r="BF411" s="424">
        <v>0.31216931199999998</v>
      </c>
      <c r="BG411" s="424">
        <v>0.41060903700000001</v>
      </c>
      <c r="BH411" s="424">
        <v>0.72277834900000004</v>
      </c>
      <c r="BI411" s="424">
        <v>0.17288801600000001</v>
      </c>
      <c r="BJ411" s="424">
        <v>0.31581657956727099</v>
      </c>
      <c r="BK411" s="425">
        <v>111.359139812869</v>
      </c>
      <c r="BL411" s="425">
        <v>1.2684316449214601</v>
      </c>
      <c r="BM411" s="425">
        <v>68.382381718640403</v>
      </c>
      <c r="BN411" s="425">
        <v>97.0356369239054</v>
      </c>
      <c r="BO411" s="425">
        <v>1.16387075931627</v>
      </c>
      <c r="BP411" s="425">
        <v>-0.43689921405166299</v>
      </c>
      <c r="BQ411" s="425">
        <v>9.3647875218068108</v>
      </c>
      <c r="BR411" s="425">
        <v>-2.4326438782389301</v>
      </c>
      <c r="BS411" s="426">
        <v>0.95813496198622505</v>
      </c>
      <c r="BT411" s="427"/>
      <c r="BU411" s="421"/>
      <c r="BV411" s="428"/>
      <c r="BW411" s="427"/>
      <c r="BX411" s="427"/>
      <c r="BY411" s="427"/>
      <c r="BZ411" s="427"/>
      <c r="CA411" s="421"/>
      <c r="CB411" s="428"/>
      <c r="CC411" s="427">
        <v>122</v>
      </c>
      <c r="CD411" s="421">
        <v>1009.2</v>
      </c>
      <c r="CE411" s="429">
        <v>8</v>
      </c>
      <c r="CF411" s="428">
        <v>6</v>
      </c>
      <c r="CG411" s="427"/>
      <c r="CH411" s="421"/>
      <c r="CI411" s="429"/>
      <c r="CJ411" s="428"/>
      <c r="CK411" s="427"/>
      <c r="CL411" s="421"/>
      <c r="CM411" s="429"/>
      <c r="CN411" s="428"/>
      <c r="CO411" s="427"/>
      <c r="CP411" s="421"/>
      <c r="CQ411" s="429"/>
      <c r="CR411" s="428"/>
      <c r="CS411" s="427">
        <v>11</v>
      </c>
      <c r="CT411" s="421">
        <v>71</v>
      </c>
      <c r="CU411" s="429">
        <v>-4</v>
      </c>
      <c r="CV411" s="429">
        <v>-3</v>
      </c>
      <c r="CW411" s="428">
        <v>0</v>
      </c>
      <c r="DC411" s="427">
        <v>1</v>
      </c>
      <c r="DD411" s="421">
        <v>2</v>
      </c>
      <c r="DE411" s="429">
        <v>0</v>
      </c>
      <c r="DF411" s="429">
        <v>0</v>
      </c>
      <c r="DH411" s="433">
        <v>4</v>
      </c>
      <c r="DI411" s="434">
        <v>-7.0972480773925701</v>
      </c>
      <c r="EL411" s="422"/>
      <c r="EM411" s="422"/>
      <c r="EN411" s="422"/>
      <c r="EO411" s="422"/>
      <c r="EP411" s="422"/>
      <c r="EQ411" s="422"/>
    </row>
    <row r="412" spans="1:154" ht="13" customHeight="1">
      <c r="A412" s="413" t="s">
        <v>563</v>
      </c>
      <c r="B412" s="413">
        <v>11292</v>
      </c>
      <c r="C412" s="413">
        <v>663697</v>
      </c>
      <c r="D412" s="413">
        <v>21523</v>
      </c>
      <c r="E412" s="413" t="s">
        <v>2168</v>
      </c>
      <c r="F412" s="413" t="s">
        <v>2168</v>
      </c>
      <c r="G412" s="414"/>
      <c r="H412" s="411" t="s">
        <v>2471</v>
      </c>
      <c r="I412" s="411" t="s">
        <v>616</v>
      </c>
      <c r="J412" s="418">
        <v>28</v>
      </c>
      <c r="K412" s="418">
        <v>4</v>
      </c>
      <c r="L412" s="418" t="s">
        <v>837</v>
      </c>
      <c r="T412" s="418" t="s">
        <v>4577</v>
      </c>
      <c r="U412" s="418" t="s">
        <v>4577</v>
      </c>
      <c r="V412" s="418" t="s">
        <v>4585</v>
      </c>
      <c r="Z412" s="421">
        <v>136</v>
      </c>
      <c r="AA412" s="421">
        <v>567</v>
      </c>
      <c r="AB412" s="421">
        <v>497</v>
      </c>
      <c r="AC412" s="421">
        <v>116</v>
      </c>
      <c r="AD412" s="421">
        <v>78</v>
      </c>
      <c r="AE412" s="421">
        <v>29</v>
      </c>
      <c r="AF412" s="421">
        <v>0</v>
      </c>
      <c r="AG412" s="421">
        <v>9</v>
      </c>
      <c r="AH412" s="421">
        <v>63</v>
      </c>
      <c r="AI412" s="421">
        <v>45</v>
      </c>
      <c r="AJ412" s="421">
        <v>0</v>
      </c>
      <c r="AK412" s="421">
        <v>4</v>
      </c>
      <c r="AL412" s="421">
        <v>54</v>
      </c>
      <c r="AM412" s="421">
        <v>0</v>
      </c>
      <c r="AN412" s="421">
        <v>106</v>
      </c>
      <c r="AO412" s="421">
        <v>13</v>
      </c>
      <c r="AP412" s="421">
        <v>2</v>
      </c>
      <c r="AQ412" s="421">
        <v>1</v>
      </c>
      <c r="AR412" s="421">
        <v>9</v>
      </c>
      <c r="AS412" s="422">
        <v>9.5238094999999995E-2</v>
      </c>
      <c r="AT412" s="422">
        <v>0.186948853</v>
      </c>
      <c r="AU412" s="422">
        <v>0.48730963999999999</v>
      </c>
      <c r="AV412" s="422">
        <v>0.23604061000000001</v>
      </c>
      <c r="AW412" s="422">
        <v>5.8375629999999998E-2</v>
      </c>
      <c r="AX412" s="422">
        <v>0.36802030000000002</v>
      </c>
      <c r="AY412" s="423">
        <v>110.8</v>
      </c>
      <c r="AZ412" s="422">
        <v>7.0338979999999995E-2</v>
      </c>
      <c r="BA412" s="422">
        <v>0.38520408099999998</v>
      </c>
      <c r="BB412" s="422">
        <v>0.70006918200000001</v>
      </c>
      <c r="BC412" s="422">
        <v>0.446428571</v>
      </c>
      <c r="BD412" s="424">
        <v>0.27864583300000001</v>
      </c>
      <c r="BE412" s="424">
        <v>0.23340040200000001</v>
      </c>
      <c r="BF412" s="424">
        <v>0.32332155400000001</v>
      </c>
      <c r="BG412" s="424">
        <v>0.34607645799999998</v>
      </c>
      <c r="BH412" s="424">
        <v>0.66939801200000004</v>
      </c>
      <c r="BI412" s="424">
        <v>0.112676056</v>
      </c>
      <c r="BJ412" s="424">
        <v>0.30070844250517198</v>
      </c>
      <c r="BK412" s="425">
        <v>69.600444523893003</v>
      </c>
      <c r="BL412" s="425">
        <v>-5.6889036622420601</v>
      </c>
      <c r="BM412" s="425">
        <v>61.306888048671098</v>
      </c>
      <c r="BN412" s="425">
        <v>88.672523727404396</v>
      </c>
      <c r="BO412" s="425">
        <v>0.94965767847799198</v>
      </c>
      <c r="BP412" s="425">
        <v>-2.5797914415597898</v>
      </c>
      <c r="BQ412" s="425">
        <v>-2.4510637739264101</v>
      </c>
      <c r="BR412" s="425">
        <v>-10.1491755497232</v>
      </c>
      <c r="BS412" s="426">
        <v>-0.25077449866195101</v>
      </c>
      <c r="BT412" s="427"/>
      <c r="BU412" s="421"/>
      <c r="BV412" s="428"/>
      <c r="BW412" s="427"/>
      <c r="BX412" s="427"/>
      <c r="BY412" s="427"/>
      <c r="BZ412" s="427"/>
      <c r="CA412" s="421"/>
      <c r="CB412" s="428"/>
      <c r="CC412" s="427"/>
      <c r="CD412" s="421"/>
      <c r="CE412" s="429"/>
      <c r="CF412" s="428"/>
      <c r="CG412" s="427">
        <v>76</v>
      </c>
      <c r="CH412" s="421">
        <v>591</v>
      </c>
      <c r="CI412" s="429">
        <v>-2</v>
      </c>
      <c r="CJ412" s="428">
        <v>-6</v>
      </c>
      <c r="CK412" s="427">
        <v>20</v>
      </c>
      <c r="CL412" s="421">
        <v>149.1</v>
      </c>
      <c r="CM412" s="429">
        <v>-2</v>
      </c>
      <c r="CN412" s="428">
        <v>-4</v>
      </c>
      <c r="CO412" s="427"/>
      <c r="CP412" s="421"/>
      <c r="CQ412" s="429"/>
      <c r="CR412" s="428"/>
      <c r="CS412" s="427">
        <v>21</v>
      </c>
      <c r="CT412" s="421">
        <v>146</v>
      </c>
      <c r="CU412" s="429">
        <v>-2</v>
      </c>
      <c r="CV412" s="429">
        <v>-3</v>
      </c>
      <c r="CW412" s="428">
        <v>2</v>
      </c>
      <c r="DH412" s="433">
        <v>-6</v>
      </c>
      <c r="DI412" s="434">
        <v>-11.81591963768</v>
      </c>
      <c r="EL412" s="422"/>
      <c r="EM412" s="422"/>
      <c r="EN412" s="422"/>
      <c r="EO412" s="422"/>
      <c r="EP412" s="422"/>
      <c r="EQ412" s="422"/>
    </row>
    <row r="413" spans="1:154" ht="13" customHeight="1">
      <c r="A413" s="413" t="s">
        <v>563</v>
      </c>
      <c r="B413" s="413">
        <v>12501</v>
      </c>
      <c r="C413" s="413">
        <v>691777</v>
      </c>
      <c r="D413" s="413">
        <v>29779</v>
      </c>
      <c r="E413" s="413" t="s">
        <v>354</v>
      </c>
      <c r="F413" s="413" t="s">
        <v>354</v>
      </c>
      <c r="G413" s="414"/>
      <c r="H413" s="411" t="s">
        <v>1205</v>
      </c>
      <c r="I413" s="411" t="s">
        <v>273</v>
      </c>
      <c r="J413" s="413">
        <v>22</v>
      </c>
      <c r="K413" s="418">
        <v>4</v>
      </c>
      <c r="L413" s="418" t="s">
        <v>837</v>
      </c>
      <c r="T413" s="418" t="s">
        <v>4577</v>
      </c>
      <c r="U413" s="418" t="s">
        <v>2543</v>
      </c>
      <c r="V413" s="418" t="s">
        <v>4585</v>
      </c>
      <c r="Z413" s="421">
        <v>63</v>
      </c>
      <c r="AA413" s="421">
        <v>220</v>
      </c>
      <c r="AB413" s="421">
        <v>206</v>
      </c>
      <c r="AC413" s="421">
        <v>44</v>
      </c>
      <c r="AD413" s="421">
        <v>28</v>
      </c>
      <c r="AE413" s="421">
        <v>7</v>
      </c>
      <c r="AF413" s="421">
        <v>0</v>
      </c>
      <c r="AG413" s="421">
        <v>9</v>
      </c>
      <c r="AH413" s="421">
        <v>17</v>
      </c>
      <c r="AI413" s="421">
        <v>23</v>
      </c>
      <c r="AJ413" s="421">
        <v>1</v>
      </c>
      <c r="AK413" s="421">
        <v>1</v>
      </c>
      <c r="AL413" s="421">
        <v>10</v>
      </c>
      <c r="AM413" s="421">
        <v>0</v>
      </c>
      <c r="AN413" s="421">
        <v>68</v>
      </c>
      <c r="AO413" s="421">
        <v>3</v>
      </c>
      <c r="AP413" s="421">
        <v>1</v>
      </c>
      <c r="AQ413" s="421">
        <v>0</v>
      </c>
      <c r="AR413" s="421">
        <v>1</v>
      </c>
      <c r="AS413" s="466">
        <v>4.5454544999999999E-2</v>
      </c>
      <c r="AT413" s="466">
        <v>0.30909090900000002</v>
      </c>
      <c r="AU413" s="466">
        <v>0.44604316999999999</v>
      </c>
      <c r="AV413" s="466">
        <v>0.21582734000000001</v>
      </c>
      <c r="AW413" s="466">
        <v>0.10071942</v>
      </c>
      <c r="AX413" s="466">
        <v>0.32374101</v>
      </c>
      <c r="AY413" s="425">
        <v>112.6</v>
      </c>
      <c r="AZ413" s="466">
        <v>0.14805825</v>
      </c>
      <c r="BA413" s="466">
        <v>0.45255474400000001</v>
      </c>
      <c r="BB413" s="466">
        <v>0.75705123799999996</v>
      </c>
      <c r="BC413" s="466">
        <v>0.343065693</v>
      </c>
      <c r="BD413" s="424">
        <v>0.26923076899999998</v>
      </c>
      <c r="BE413" s="424">
        <v>0.21359223299999999</v>
      </c>
      <c r="BF413" s="424">
        <v>0.25909090899999998</v>
      </c>
      <c r="BG413" s="424">
        <v>0.37864077600000001</v>
      </c>
      <c r="BH413" s="424">
        <v>0.63773168499999999</v>
      </c>
      <c r="BI413" s="424">
        <v>0.16504854299999999</v>
      </c>
      <c r="BJ413" s="424">
        <v>0.27676953863013798</v>
      </c>
      <c r="BK413" s="425">
        <v>101.951136458138</v>
      </c>
      <c r="BL413" s="425">
        <v>-6.4833227738081902</v>
      </c>
      <c r="BM413" s="425">
        <v>19.511517043477301</v>
      </c>
      <c r="BN413" s="425">
        <v>72.377969320960105</v>
      </c>
      <c r="BO413" s="425">
        <v>-0.38429268148576101</v>
      </c>
      <c r="BP413" s="425">
        <v>-0.22763274144381199</v>
      </c>
      <c r="BQ413" s="425">
        <v>-3.6526979820146601</v>
      </c>
      <c r="BR413" s="425">
        <v>-7.38943965707863</v>
      </c>
      <c r="BS413" s="426">
        <v>-0.37371671636918702</v>
      </c>
      <c r="BT413" s="427"/>
      <c r="BU413" s="421"/>
      <c r="BV413" s="428"/>
      <c r="BW413" s="427"/>
      <c r="BX413" s="427"/>
      <c r="BY413" s="427"/>
      <c r="BZ413" s="427"/>
      <c r="CA413" s="421"/>
      <c r="CB413" s="428"/>
      <c r="CC413" s="427"/>
      <c r="CD413" s="421"/>
      <c r="CE413" s="429"/>
      <c r="CF413" s="428"/>
      <c r="CG413" s="427">
        <v>23</v>
      </c>
      <c r="CH413" s="421">
        <v>185</v>
      </c>
      <c r="CI413" s="429">
        <v>-3</v>
      </c>
      <c r="CJ413" s="428">
        <v>-4</v>
      </c>
      <c r="CK413" s="427">
        <v>32</v>
      </c>
      <c r="CL413" s="421">
        <v>250.2</v>
      </c>
      <c r="CM413" s="429">
        <v>0</v>
      </c>
      <c r="CN413" s="428">
        <v>-2</v>
      </c>
      <c r="CO413" s="427">
        <v>7</v>
      </c>
      <c r="CP413" s="421">
        <v>56</v>
      </c>
      <c r="CQ413" s="429">
        <v>1</v>
      </c>
      <c r="CR413" s="428">
        <v>-1</v>
      </c>
      <c r="DH413" s="433">
        <v>-2</v>
      </c>
      <c r="DI413" s="434">
        <v>-3.8348401784896802</v>
      </c>
    </row>
    <row r="414" spans="1:154" ht="13" customHeight="1">
      <c r="A414" s="413" t="s">
        <v>563</v>
      </c>
      <c r="B414" s="413">
        <v>11343</v>
      </c>
      <c r="C414" s="413">
        <v>668930</v>
      </c>
      <c r="D414" s="413">
        <v>22186</v>
      </c>
      <c r="E414" s="413" t="s">
        <v>563</v>
      </c>
      <c r="F414" s="413" t="s">
        <v>563</v>
      </c>
      <c r="G414" s="414"/>
      <c r="H414" s="411" t="s">
        <v>3421</v>
      </c>
      <c r="I414" s="411" t="s">
        <v>702</v>
      </c>
      <c r="J414" s="413">
        <v>25</v>
      </c>
      <c r="K414" s="418">
        <v>4</v>
      </c>
      <c r="L414" s="418" t="s">
        <v>46</v>
      </c>
      <c r="T414" s="418" t="s">
        <v>4577</v>
      </c>
      <c r="U414" s="418" t="s">
        <v>2543</v>
      </c>
      <c r="V414" s="418" t="s">
        <v>4586</v>
      </c>
      <c r="W414" s="418" t="s">
        <v>2709</v>
      </c>
      <c r="Z414" s="421">
        <v>156</v>
      </c>
      <c r="AA414" s="421">
        <v>659</v>
      </c>
      <c r="AB414" s="421">
        <v>584</v>
      </c>
      <c r="AC414" s="421">
        <v>168</v>
      </c>
      <c r="AD414" s="421">
        <v>120</v>
      </c>
      <c r="AE414" s="421">
        <v>28</v>
      </c>
      <c r="AF414" s="421">
        <v>2</v>
      </c>
      <c r="AG414" s="421">
        <v>18</v>
      </c>
      <c r="AH414" s="421">
        <v>97</v>
      </c>
      <c r="AI414" s="421">
        <v>81</v>
      </c>
      <c r="AJ414" s="421">
        <v>24</v>
      </c>
      <c r="AK414" s="421">
        <v>8</v>
      </c>
      <c r="AL414" s="421">
        <v>66</v>
      </c>
      <c r="AM414" s="421">
        <v>1</v>
      </c>
      <c r="AN414" s="421">
        <v>150</v>
      </c>
      <c r="AO414" s="421">
        <v>2</v>
      </c>
      <c r="AP414" s="421">
        <v>5</v>
      </c>
      <c r="AQ414" s="421">
        <v>2</v>
      </c>
      <c r="AR414" s="421">
        <v>3</v>
      </c>
      <c r="AS414" s="422">
        <v>0.100151745</v>
      </c>
      <c r="AT414" s="422">
        <v>0.227617602</v>
      </c>
      <c r="AU414" s="422">
        <v>0.26757370000000003</v>
      </c>
      <c r="AV414" s="422">
        <v>0.34240363000000001</v>
      </c>
      <c r="AW414" s="422">
        <v>7.9365080000000005E-2</v>
      </c>
      <c r="AX414" s="422">
        <v>0.47392289999999998</v>
      </c>
      <c r="AY414" s="423">
        <v>111.2</v>
      </c>
      <c r="AZ414" s="422">
        <v>8.4745760000000003E-2</v>
      </c>
      <c r="BA414" s="422">
        <v>0.46261682199999998</v>
      </c>
      <c r="BB414" s="422">
        <v>0.84048788399999996</v>
      </c>
      <c r="BC414" s="422">
        <v>0.31542056000000002</v>
      </c>
      <c r="BD414" s="424">
        <v>0.356294536</v>
      </c>
      <c r="BE414" s="424">
        <v>0.287671232</v>
      </c>
      <c r="BF414" s="424">
        <v>0.359208523</v>
      </c>
      <c r="BG414" s="424">
        <v>0.43493150600000002</v>
      </c>
      <c r="BH414" s="424">
        <v>0.79414002900000003</v>
      </c>
      <c r="BI414" s="424">
        <v>0.147260274</v>
      </c>
      <c r="BJ414" s="424">
        <v>0.346306468837144</v>
      </c>
      <c r="BK414" s="425">
        <v>94.852019362912401</v>
      </c>
      <c r="BL414" s="425">
        <v>17.785285886784902</v>
      </c>
      <c r="BM414" s="425">
        <v>95.651646975835703</v>
      </c>
      <c r="BN414" s="425">
        <v>123.555248154216</v>
      </c>
      <c r="BO414" s="425">
        <v>-0.42172934158688702</v>
      </c>
      <c r="BP414" s="425">
        <v>2.6206199964508401</v>
      </c>
      <c r="BQ414" s="425">
        <v>43.106176772329803</v>
      </c>
      <c r="BR414" s="425">
        <v>21.019794757885698</v>
      </c>
      <c r="BS414" s="426">
        <v>4.41030134927815</v>
      </c>
      <c r="BT414" s="427"/>
      <c r="BU414" s="421"/>
      <c r="BV414" s="428"/>
      <c r="BW414" s="427"/>
      <c r="BX414" s="427"/>
      <c r="BY414" s="427"/>
      <c r="BZ414" s="427"/>
      <c r="CA414" s="421"/>
      <c r="CB414" s="428"/>
      <c r="CC414" s="427"/>
      <c r="CD414" s="421"/>
      <c r="CE414" s="429"/>
      <c r="CF414" s="428"/>
      <c r="CG414" s="427">
        <v>153</v>
      </c>
      <c r="CH414" s="421">
        <v>1320.2</v>
      </c>
      <c r="CI414" s="429">
        <v>7</v>
      </c>
      <c r="CJ414" s="428">
        <v>-2</v>
      </c>
      <c r="CK414" s="427"/>
      <c r="CL414" s="421"/>
      <c r="CM414" s="429"/>
      <c r="CN414" s="428"/>
      <c r="CO414" s="427">
        <v>3</v>
      </c>
      <c r="CP414" s="421">
        <v>8.1</v>
      </c>
      <c r="CQ414" s="429">
        <v>-1</v>
      </c>
      <c r="CR414" s="428">
        <v>-1</v>
      </c>
      <c r="DH414" s="433">
        <v>6</v>
      </c>
      <c r="DI414" s="434">
        <v>0.164561986923217</v>
      </c>
      <c r="EL414" s="422"/>
      <c r="EM414" s="422"/>
      <c r="EN414" s="422"/>
      <c r="EO414" s="422"/>
      <c r="EP414" s="422"/>
      <c r="EQ414" s="422"/>
    </row>
    <row r="415" spans="1:154" ht="13" customHeight="1">
      <c r="A415" s="413" t="s">
        <v>563</v>
      </c>
      <c r="B415" s="413">
        <v>11796</v>
      </c>
      <c r="C415" s="413">
        <v>683146</v>
      </c>
      <c r="D415" s="413">
        <v>26123</v>
      </c>
      <c r="E415" s="413" t="s">
        <v>345</v>
      </c>
      <c r="F415" s="413" t="s">
        <v>345</v>
      </c>
      <c r="G415" s="414"/>
      <c r="H415" s="411" t="s">
        <v>3076</v>
      </c>
      <c r="I415" s="411" t="s">
        <v>570</v>
      </c>
      <c r="J415" s="413">
        <v>25</v>
      </c>
      <c r="K415" s="418">
        <v>5</v>
      </c>
      <c r="L415" s="418" t="s">
        <v>46</v>
      </c>
      <c r="T415" s="418" t="s">
        <v>2543</v>
      </c>
      <c r="U415" s="418" t="s">
        <v>2543</v>
      </c>
      <c r="V415" s="418" t="s">
        <v>4585</v>
      </c>
      <c r="W415" s="418" t="s">
        <v>2709</v>
      </c>
      <c r="Z415" s="421">
        <v>130</v>
      </c>
      <c r="AA415" s="421">
        <v>432</v>
      </c>
      <c r="AB415" s="421">
        <v>393</v>
      </c>
      <c r="AC415" s="421">
        <v>100</v>
      </c>
      <c r="AD415" s="421">
        <v>67</v>
      </c>
      <c r="AE415" s="421">
        <v>13</v>
      </c>
      <c r="AF415" s="421">
        <v>2</v>
      </c>
      <c r="AG415" s="421">
        <v>18</v>
      </c>
      <c r="AH415" s="421">
        <v>53</v>
      </c>
      <c r="AI415" s="421">
        <v>50</v>
      </c>
      <c r="AJ415" s="421">
        <v>8</v>
      </c>
      <c r="AK415" s="421">
        <v>0</v>
      </c>
      <c r="AL415" s="421">
        <v>33</v>
      </c>
      <c r="AM415" s="421">
        <v>0</v>
      </c>
      <c r="AN415" s="421">
        <v>108</v>
      </c>
      <c r="AO415" s="421">
        <v>2</v>
      </c>
      <c r="AP415" s="421">
        <v>3</v>
      </c>
      <c r="AQ415" s="421">
        <v>0</v>
      </c>
      <c r="AR415" s="421">
        <v>6</v>
      </c>
      <c r="AS415" s="422">
        <v>7.6388888000000002E-2</v>
      </c>
      <c r="AT415" s="422">
        <v>0.25</v>
      </c>
      <c r="AU415" s="422">
        <v>0.38194444</v>
      </c>
      <c r="AV415" s="422">
        <v>0.21527778</v>
      </c>
      <c r="AW415" s="422">
        <v>0.12802768</v>
      </c>
      <c r="AX415" s="422">
        <v>0.46712803000000003</v>
      </c>
      <c r="AY415" s="423">
        <v>115.6</v>
      </c>
      <c r="AZ415" s="422">
        <v>0.10984633000000001</v>
      </c>
      <c r="BA415" s="422">
        <v>0.52613240400000005</v>
      </c>
      <c r="BB415" s="422">
        <v>0.942418478</v>
      </c>
      <c r="BC415" s="422">
        <v>0.27874564400000001</v>
      </c>
      <c r="BD415" s="424">
        <v>0.30370370299999999</v>
      </c>
      <c r="BE415" s="424">
        <v>0.25445292600000002</v>
      </c>
      <c r="BF415" s="424">
        <v>0.313225058</v>
      </c>
      <c r="BG415" s="424">
        <v>0.43511450299999999</v>
      </c>
      <c r="BH415" s="424">
        <v>0.74833956099999999</v>
      </c>
      <c r="BI415" s="424">
        <v>0.18066157699999999</v>
      </c>
      <c r="BJ415" s="424">
        <v>0.32367168059205198</v>
      </c>
      <c r="BK415" s="425">
        <v>116.366178971922</v>
      </c>
      <c r="BL415" s="425">
        <v>3.7198714631095999</v>
      </c>
      <c r="BM415" s="425">
        <v>54.764284195233898</v>
      </c>
      <c r="BN415" s="425">
        <v>110.596919536857</v>
      </c>
      <c r="BO415" s="425">
        <v>-1.27757908491745</v>
      </c>
      <c r="BP415" s="425">
        <v>0.520590825006365</v>
      </c>
      <c r="BQ415" s="425">
        <v>22.471321742837102</v>
      </c>
      <c r="BR415" s="425">
        <v>5.9467012731776201</v>
      </c>
      <c r="BS415" s="426">
        <v>2.2990974385395799</v>
      </c>
      <c r="BT415" s="427"/>
      <c r="BU415" s="421"/>
      <c r="BV415" s="428"/>
      <c r="BW415" s="427"/>
      <c r="BX415" s="427"/>
      <c r="BY415" s="427"/>
      <c r="BZ415" s="427"/>
      <c r="CA415" s="421"/>
      <c r="CB415" s="428"/>
      <c r="CC415" s="427"/>
      <c r="CD415" s="421"/>
      <c r="CE415" s="429"/>
      <c r="CF415" s="428"/>
      <c r="CG415" s="427">
        <v>57</v>
      </c>
      <c r="CH415" s="421">
        <v>373</v>
      </c>
      <c r="CI415" s="429">
        <v>3</v>
      </c>
      <c r="CJ415" s="428">
        <v>-1</v>
      </c>
      <c r="CK415" s="427">
        <v>87</v>
      </c>
      <c r="CL415" s="421">
        <v>573</v>
      </c>
      <c r="CM415" s="429">
        <v>4</v>
      </c>
      <c r="CN415" s="428">
        <v>2</v>
      </c>
      <c r="CO415" s="427"/>
      <c r="CP415" s="421"/>
      <c r="CQ415" s="429"/>
      <c r="CR415" s="428"/>
      <c r="DH415" s="433">
        <v>7</v>
      </c>
      <c r="DI415" s="434">
        <v>2.1540191769599901</v>
      </c>
      <c r="EL415" s="422"/>
      <c r="EM415" s="422"/>
      <c r="EN415" s="422"/>
      <c r="EO415" s="422"/>
      <c r="EP415" s="422"/>
      <c r="EQ415" s="422"/>
    </row>
    <row r="416" spans="1:154" ht="13" customHeight="1">
      <c r="A416" s="413" t="s">
        <v>563</v>
      </c>
      <c r="B416" s="413">
        <v>9726</v>
      </c>
      <c r="C416" s="413">
        <v>500743</v>
      </c>
      <c r="D416" s="413">
        <v>7802</v>
      </c>
      <c r="E416" s="413" t="s">
        <v>15</v>
      </c>
      <c r="F416" s="413" t="s">
        <v>15</v>
      </c>
      <c r="G416" s="414"/>
      <c r="H416" s="415" t="s">
        <v>852</v>
      </c>
      <c r="I416" s="416" t="s">
        <v>151</v>
      </c>
      <c r="J416" s="417">
        <v>36</v>
      </c>
      <c r="K416" s="418">
        <v>5</v>
      </c>
      <c r="L416" s="418" t="s">
        <v>837</v>
      </c>
      <c r="T416" s="418" t="s">
        <v>2543</v>
      </c>
      <c r="U416" s="418" t="s">
        <v>4581</v>
      </c>
      <c r="V416" s="418" t="s">
        <v>4585</v>
      </c>
      <c r="Z416" s="421">
        <v>114</v>
      </c>
      <c r="AA416" s="421">
        <v>317</v>
      </c>
      <c r="AB416" s="421">
        <v>290</v>
      </c>
      <c r="AC416" s="421">
        <v>76</v>
      </c>
      <c r="AD416" s="421">
        <v>51</v>
      </c>
      <c r="AE416" s="421">
        <v>18</v>
      </c>
      <c r="AF416" s="421">
        <v>0</v>
      </c>
      <c r="AG416" s="421">
        <v>7</v>
      </c>
      <c r="AH416" s="421">
        <v>35</v>
      </c>
      <c r="AI416" s="421">
        <v>27</v>
      </c>
      <c r="AJ416" s="421">
        <v>5</v>
      </c>
      <c r="AK416" s="421">
        <v>0</v>
      </c>
      <c r="AL416" s="421">
        <v>24</v>
      </c>
      <c r="AM416" s="421">
        <v>1</v>
      </c>
      <c r="AN416" s="421">
        <v>46</v>
      </c>
      <c r="AO416" s="421">
        <v>0</v>
      </c>
      <c r="AP416" s="421">
        <v>0</v>
      </c>
      <c r="AQ416" s="421">
        <v>3</v>
      </c>
      <c r="AR416" s="421">
        <v>7</v>
      </c>
      <c r="AS416" s="422">
        <v>7.5709779000000005E-2</v>
      </c>
      <c r="AT416" s="422">
        <v>0.14511041</v>
      </c>
      <c r="AU416" s="422">
        <v>0.43089431</v>
      </c>
      <c r="AV416" s="422">
        <v>0.21138211000000001</v>
      </c>
      <c r="AW416" s="422">
        <v>4.048583E-2</v>
      </c>
      <c r="AX416" s="422">
        <v>0.31174088999999999</v>
      </c>
      <c r="AY416" s="423">
        <v>109.1</v>
      </c>
      <c r="AZ416" s="422">
        <v>7.2836330000000005E-2</v>
      </c>
      <c r="BA416" s="422">
        <v>0.43697478899999997</v>
      </c>
      <c r="BB416" s="422">
        <v>0.80111324800000006</v>
      </c>
      <c r="BC416" s="422">
        <v>0.35714285699999998</v>
      </c>
      <c r="BD416" s="424">
        <v>0.29113924000000002</v>
      </c>
      <c r="BE416" s="424">
        <v>0.26206896499999999</v>
      </c>
      <c r="BF416" s="424">
        <v>0.31847133700000002</v>
      </c>
      <c r="BG416" s="424">
        <v>0.39655172399999999</v>
      </c>
      <c r="BH416" s="424">
        <v>0.71502306100000002</v>
      </c>
      <c r="BI416" s="424">
        <v>0.13448275900000001</v>
      </c>
      <c r="BJ416" s="424">
        <v>0.3121522009944</v>
      </c>
      <c r="BK416" s="425">
        <v>86.621876451526106</v>
      </c>
      <c r="BL416" s="425">
        <v>-0.235214820819384</v>
      </c>
      <c r="BM416" s="425">
        <v>37.220986188632899</v>
      </c>
      <c r="BN416" s="425">
        <v>99.914481459655505</v>
      </c>
      <c r="BO416" s="425">
        <v>-0.97307182195210096</v>
      </c>
      <c r="BP416" s="425">
        <v>0.84705011732876301</v>
      </c>
      <c r="BQ416" s="425">
        <v>16.851444148934899</v>
      </c>
      <c r="BR416" s="425">
        <v>0.81491759723197699</v>
      </c>
      <c r="BS416" s="426">
        <v>1.72411362900176</v>
      </c>
      <c r="BT416" s="427"/>
      <c r="BU416" s="421"/>
      <c r="BV416" s="428"/>
      <c r="BW416" s="427"/>
      <c r="BX416" s="427"/>
      <c r="BY416" s="427"/>
      <c r="BZ416" s="427"/>
      <c r="CA416" s="421"/>
      <c r="CB416" s="428"/>
      <c r="CC416" s="427">
        <v>1</v>
      </c>
      <c r="CD416" s="421">
        <v>3</v>
      </c>
      <c r="CE416" s="429">
        <v>0</v>
      </c>
      <c r="CF416" s="428"/>
      <c r="CG416" s="427">
        <v>68</v>
      </c>
      <c r="CH416" s="421">
        <v>453.1</v>
      </c>
      <c r="CI416" s="429">
        <v>5</v>
      </c>
      <c r="CJ416" s="428">
        <v>6</v>
      </c>
      <c r="CK416" s="427">
        <v>23</v>
      </c>
      <c r="CL416" s="421">
        <v>167.2</v>
      </c>
      <c r="CM416" s="429">
        <v>2</v>
      </c>
      <c r="CN416" s="428">
        <v>-2</v>
      </c>
      <c r="CO416" s="427">
        <v>22</v>
      </c>
      <c r="CP416" s="421">
        <v>117</v>
      </c>
      <c r="CQ416" s="429">
        <v>0</v>
      </c>
      <c r="CR416" s="428">
        <v>0</v>
      </c>
      <c r="DH416" s="433">
        <v>7</v>
      </c>
      <c r="DI416" s="434">
        <v>5.4914325475692696</v>
      </c>
      <c r="EL416" s="422"/>
      <c r="EM416" s="422"/>
      <c r="EN416" s="422"/>
      <c r="EO416" s="422"/>
      <c r="EP416" s="422"/>
      <c r="EQ416" s="422"/>
    </row>
    <row r="417" spans="1:251" ht="13" customHeight="1">
      <c r="A417" s="413" t="s">
        <v>563</v>
      </c>
      <c r="B417" s="413">
        <v>9893</v>
      </c>
      <c r="C417" s="413">
        <v>642715</v>
      </c>
      <c r="D417" s="413">
        <v>15986</v>
      </c>
      <c r="E417" s="413" t="s">
        <v>2175</v>
      </c>
      <c r="F417" s="413" t="s">
        <v>2175</v>
      </c>
      <c r="G417" s="414"/>
      <c r="H417" s="415" t="s">
        <v>386</v>
      </c>
      <c r="I417" s="416" t="s">
        <v>885</v>
      </c>
      <c r="J417" s="417">
        <v>29</v>
      </c>
      <c r="K417" s="418">
        <v>6</v>
      </c>
      <c r="L417" s="418" t="s">
        <v>837</v>
      </c>
      <c r="T417" s="418" t="s">
        <v>4584</v>
      </c>
      <c r="U417" s="418" t="s">
        <v>2543</v>
      </c>
      <c r="V417" s="418" t="s">
        <v>4585</v>
      </c>
      <c r="Z417" s="421">
        <v>160</v>
      </c>
      <c r="AA417" s="421">
        <v>686</v>
      </c>
      <c r="AB417" s="421">
        <v>591</v>
      </c>
      <c r="AC417" s="421">
        <v>133</v>
      </c>
      <c r="AD417" s="421">
        <v>79</v>
      </c>
      <c r="AE417" s="421">
        <v>22</v>
      </c>
      <c r="AF417" s="421">
        <v>2</v>
      </c>
      <c r="AG417" s="421">
        <v>30</v>
      </c>
      <c r="AH417" s="421">
        <v>94</v>
      </c>
      <c r="AI417" s="421">
        <v>87</v>
      </c>
      <c r="AJ417" s="421">
        <v>12</v>
      </c>
      <c r="AK417" s="421">
        <v>4</v>
      </c>
      <c r="AL417" s="421">
        <v>80</v>
      </c>
      <c r="AM417" s="421">
        <v>2</v>
      </c>
      <c r="AN417" s="421">
        <v>179</v>
      </c>
      <c r="AO417" s="421">
        <v>5</v>
      </c>
      <c r="AP417" s="421">
        <v>9</v>
      </c>
      <c r="AQ417" s="421">
        <v>0</v>
      </c>
      <c r="AR417" s="421">
        <v>9</v>
      </c>
      <c r="AS417" s="422">
        <v>0.116618075</v>
      </c>
      <c r="AT417" s="422">
        <v>0.260932944</v>
      </c>
      <c r="AU417" s="422">
        <v>0.44655581999999999</v>
      </c>
      <c r="AV417" s="422">
        <v>0.23277909999999999</v>
      </c>
      <c r="AW417" s="422">
        <v>0.12559242000000001</v>
      </c>
      <c r="AX417" s="422">
        <v>0.42654027999999999</v>
      </c>
      <c r="AY417" s="423">
        <v>110.2</v>
      </c>
      <c r="AZ417" s="422">
        <v>0.12683100999999999</v>
      </c>
      <c r="BA417" s="422">
        <v>0.31828978600000002</v>
      </c>
      <c r="BB417" s="422">
        <v>0.50974856199999996</v>
      </c>
      <c r="BC417" s="422">
        <v>0.47268408499999998</v>
      </c>
      <c r="BD417" s="424">
        <v>0.26342710899999999</v>
      </c>
      <c r="BE417" s="424">
        <v>0.225042301</v>
      </c>
      <c r="BF417" s="424">
        <v>0.31824817500000002</v>
      </c>
      <c r="BG417" s="424">
        <v>0.42131979600000002</v>
      </c>
      <c r="BH417" s="424">
        <v>0.73956797100000005</v>
      </c>
      <c r="BI417" s="424">
        <v>0.196277495</v>
      </c>
      <c r="BJ417" s="424">
        <v>0.32077868066804399</v>
      </c>
      <c r="BK417" s="425">
        <v>126.424569577019</v>
      </c>
      <c r="BL417" s="425">
        <v>4.2956970777742702</v>
      </c>
      <c r="BM417" s="425">
        <v>85.352333962582804</v>
      </c>
      <c r="BN417" s="425">
        <v>107.707602424416</v>
      </c>
      <c r="BO417" s="425">
        <v>0.27158086527619502</v>
      </c>
      <c r="BP417" s="425">
        <v>0.87499609030783099</v>
      </c>
      <c r="BQ417" s="425">
        <v>39.531179933939796</v>
      </c>
      <c r="BR417" s="425">
        <v>7.1421255559109298</v>
      </c>
      <c r="BS417" s="426">
        <v>4.04453443231656</v>
      </c>
      <c r="BT417" s="427"/>
      <c r="BU417" s="421"/>
      <c r="BV417" s="428"/>
      <c r="BW417" s="427"/>
      <c r="BX417" s="427"/>
      <c r="BY417" s="427"/>
      <c r="BZ417" s="427"/>
      <c r="CA417" s="421"/>
      <c r="CB417" s="428"/>
      <c r="CC417" s="427"/>
      <c r="CD417" s="421"/>
      <c r="CE417" s="429"/>
      <c r="CF417" s="428"/>
      <c r="CG417" s="427"/>
      <c r="CH417" s="421"/>
      <c r="CI417" s="429"/>
      <c r="CJ417" s="428"/>
      <c r="CK417" s="427"/>
      <c r="CL417" s="421"/>
      <c r="CM417" s="429"/>
      <c r="CN417" s="428"/>
      <c r="CO417" s="427">
        <v>158</v>
      </c>
      <c r="CP417" s="421">
        <v>1389.2</v>
      </c>
      <c r="CQ417" s="429">
        <v>-2</v>
      </c>
      <c r="CR417" s="428">
        <v>5</v>
      </c>
      <c r="DH417" s="433">
        <v>-2</v>
      </c>
      <c r="DI417" s="434">
        <v>9.5690717697143501</v>
      </c>
      <c r="EL417" s="422"/>
      <c r="EM417" s="422"/>
      <c r="EN417" s="422"/>
      <c r="EO417" s="422"/>
      <c r="EP417" s="422"/>
      <c r="EQ417" s="422"/>
    </row>
    <row r="418" spans="1:251" ht="13" customHeight="1">
      <c r="A418" s="413" t="s">
        <v>563</v>
      </c>
      <c r="B418" s="413">
        <v>11760</v>
      </c>
      <c r="C418" s="413">
        <v>682985</v>
      </c>
      <c r="D418" s="413">
        <v>25976</v>
      </c>
      <c r="E418" s="413" t="s">
        <v>239</v>
      </c>
      <c r="F418" s="413" t="s">
        <v>239</v>
      </c>
      <c r="G418" s="414"/>
      <c r="H418" s="411" t="s">
        <v>318</v>
      </c>
      <c r="I418" s="411" t="s">
        <v>805</v>
      </c>
      <c r="J418" s="413">
        <v>24</v>
      </c>
      <c r="K418" s="418">
        <v>7</v>
      </c>
      <c r="L418" s="418" t="s">
        <v>46</v>
      </c>
      <c r="T418" s="418" t="s">
        <v>4577</v>
      </c>
      <c r="U418" s="418" t="s">
        <v>4584</v>
      </c>
      <c r="V418" s="418" t="s">
        <v>4586</v>
      </c>
      <c r="Z418" s="421">
        <v>157</v>
      </c>
      <c r="AA418" s="421">
        <v>655</v>
      </c>
      <c r="AB418" s="421">
        <v>600</v>
      </c>
      <c r="AC418" s="421">
        <v>155</v>
      </c>
      <c r="AD418" s="421">
        <v>87</v>
      </c>
      <c r="AE418" s="421">
        <v>31</v>
      </c>
      <c r="AF418" s="421">
        <v>1</v>
      </c>
      <c r="AG418" s="421">
        <v>36</v>
      </c>
      <c r="AH418" s="421">
        <v>84</v>
      </c>
      <c r="AI418" s="421">
        <v>111</v>
      </c>
      <c r="AJ418" s="421">
        <v>2</v>
      </c>
      <c r="AK418" s="421">
        <v>1</v>
      </c>
      <c r="AL418" s="421">
        <v>46</v>
      </c>
      <c r="AM418" s="421">
        <v>1</v>
      </c>
      <c r="AN418" s="421">
        <v>201</v>
      </c>
      <c r="AO418" s="421">
        <v>4</v>
      </c>
      <c r="AP418" s="421">
        <v>5</v>
      </c>
      <c r="AQ418" s="421">
        <v>0</v>
      </c>
      <c r="AR418" s="421">
        <v>14</v>
      </c>
      <c r="AS418" s="422">
        <v>7.0229006999999996E-2</v>
      </c>
      <c r="AT418" s="422">
        <v>0.30687022899999999</v>
      </c>
      <c r="AU418" s="422">
        <v>0.41089109000000001</v>
      </c>
      <c r="AV418" s="422">
        <v>0.26980198</v>
      </c>
      <c r="AW418" s="422">
        <v>0.17079208000000001</v>
      </c>
      <c r="AX418" s="422">
        <v>0.45544553999999998</v>
      </c>
      <c r="AY418" s="423">
        <v>115.1</v>
      </c>
      <c r="AZ418" s="422">
        <v>0.14560237000000001</v>
      </c>
      <c r="BA418" s="422">
        <v>0.408415841</v>
      </c>
      <c r="BB418" s="422">
        <v>0.67122931200000002</v>
      </c>
      <c r="BC418" s="422">
        <v>0.388613861</v>
      </c>
      <c r="BD418" s="424">
        <v>0.32336956500000003</v>
      </c>
      <c r="BE418" s="424">
        <v>0.258333333</v>
      </c>
      <c r="BF418" s="424">
        <v>0.31297709899999998</v>
      </c>
      <c r="BG418" s="424">
        <v>0.49333333299999999</v>
      </c>
      <c r="BH418" s="424">
        <v>0.80631043199999997</v>
      </c>
      <c r="BI418" s="424">
        <v>0.23499999999999999</v>
      </c>
      <c r="BJ418" s="424">
        <v>0.34329702657297101</v>
      </c>
      <c r="BK418" s="425">
        <v>145.160427545625</v>
      </c>
      <c r="BL418" s="425">
        <v>16.0769020824705</v>
      </c>
      <c r="BM418" s="425">
        <v>93.470629720297893</v>
      </c>
      <c r="BN418" s="425">
        <v>120.778551299993</v>
      </c>
      <c r="BO418" s="425">
        <v>-1.7814896173547901</v>
      </c>
      <c r="BP418" s="425">
        <v>-1.9948868975043199</v>
      </c>
      <c r="BQ418" s="425">
        <v>28.560544205644501</v>
      </c>
      <c r="BR418" s="425">
        <v>14.0449847563182</v>
      </c>
      <c r="BS418" s="426">
        <v>2.9221011019267</v>
      </c>
      <c r="BT418" s="427"/>
      <c r="BU418" s="421"/>
      <c r="BV418" s="428"/>
      <c r="BW418" s="427"/>
      <c r="BX418" s="427"/>
      <c r="BY418" s="427"/>
      <c r="BZ418" s="427"/>
      <c r="CA418" s="421"/>
      <c r="CB418" s="428"/>
      <c r="CC418" s="427"/>
      <c r="CD418" s="421"/>
      <c r="CE418" s="429"/>
      <c r="CF418" s="428"/>
      <c r="CG418" s="427"/>
      <c r="CH418" s="421"/>
      <c r="CI418" s="429"/>
      <c r="CJ418" s="428"/>
      <c r="CK418" s="427"/>
      <c r="CL418" s="421"/>
      <c r="CM418" s="429"/>
      <c r="CN418" s="428"/>
      <c r="CO418" s="427"/>
      <c r="CP418" s="421"/>
      <c r="CQ418" s="429"/>
      <c r="CR418" s="428"/>
      <c r="CS418" s="427">
        <v>124</v>
      </c>
      <c r="CT418" s="421">
        <v>1030.0999999999999</v>
      </c>
      <c r="CU418" s="429">
        <v>-5</v>
      </c>
      <c r="CV418" s="429">
        <v>2</v>
      </c>
      <c r="CW418" s="428">
        <v>0</v>
      </c>
      <c r="CX418" s="427">
        <v>16</v>
      </c>
      <c r="CY418" s="421">
        <v>108</v>
      </c>
      <c r="CZ418" s="429">
        <v>-2</v>
      </c>
      <c r="DA418" s="429">
        <v>0</v>
      </c>
      <c r="DB418" s="428">
        <v>1</v>
      </c>
      <c r="DC418" s="427">
        <v>1</v>
      </c>
      <c r="DD418" s="421">
        <v>8</v>
      </c>
      <c r="DE418" s="429">
        <v>0</v>
      </c>
      <c r="DF418" s="429">
        <v>0</v>
      </c>
      <c r="DG418" s="428">
        <v>-1</v>
      </c>
      <c r="DH418" s="433">
        <v>-7</v>
      </c>
      <c r="DI418" s="434">
        <v>-8.0271047055721194</v>
      </c>
      <c r="EL418" s="422"/>
      <c r="EM418" s="422"/>
      <c r="EN418" s="422"/>
      <c r="EO418" s="422"/>
      <c r="EP418" s="422"/>
      <c r="EQ418" s="422"/>
      <c r="EZ418" s="412"/>
    </row>
    <row r="419" spans="1:251" ht="13" customHeight="1">
      <c r="A419" s="413" t="s">
        <v>563</v>
      </c>
      <c r="B419" s="413">
        <v>9861</v>
      </c>
      <c r="C419" s="413">
        <v>656941</v>
      </c>
      <c r="D419" s="413">
        <v>16478</v>
      </c>
      <c r="E419" s="413" t="s">
        <v>13</v>
      </c>
      <c r="F419" s="413" t="s">
        <v>13</v>
      </c>
      <c r="G419" s="414"/>
      <c r="H419" s="415" t="s">
        <v>886</v>
      </c>
      <c r="I419" s="416" t="s">
        <v>547</v>
      </c>
      <c r="J419" s="417">
        <v>32</v>
      </c>
      <c r="K419" s="418">
        <v>7</v>
      </c>
      <c r="L419" s="418" t="s">
        <v>46</v>
      </c>
      <c r="T419" s="418" t="s">
        <v>4584</v>
      </c>
      <c r="U419" s="418" t="s">
        <v>4584</v>
      </c>
      <c r="V419" s="418" t="s">
        <v>4585</v>
      </c>
      <c r="W419" s="418" t="s">
        <v>2709</v>
      </c>
      <c r="Z419" s="421">
        <v>162</v>
      </c>
      <c r="AA419" s="421">
        <v>724</v>
      </c>
      <c r="AB419" s="421">
        <v>604</v>
      </c>
      <c r="AC419" s="421">
        <v>145</v>
      </c>
      <c r="AD419" s="421">
        <v>64</v>
      </c>
      <c r="AE419" s="421">
        <v>23</v>
      </c>
      <c r="AF419" s="421">
        <v>2</v>
      </c>
      <c r="AG419" s="421">
        <v>56</v>
      </c>
      <c r="AH419" s="421">
        <v>111</v>
      </c>
      <c r="AI419" s="421">
        <v>132</v>
      </c>
      <c r="AJ419" s="421">
        <v>10</v>
      </c>
      <c r="AK419" s="421">
        <v>2</v>
      </c>
      <c r="AL419" s="421">
        <v>108</v>
      </c>
      <c r="AM419" s="421">
        <v>6</v>
      </c>
      <c r="AN419" s="421">
        <v>197</v>
      </c>
      <c r="AO419" s="421">
        <v>11</v>
      </c>
      <c r="AP419" s="421">
        <v>1</v>
      </c>
      <c r="AQ419" s="421">
        <v>0</v>
      </c>
      <c r="AR419" s="421">
        <v>4</v>
      </c>
      <c r="AS419" s="422">
        <v>0.14917126999999999</v>
      </c>
      <c r="AT419" s="422">
        <v>0.27209944699999999</v>
      </c>
      <c r="AU419" s="422">
        <v>0.55882352999999996</v>
      </c>
      <c r="AV419" s="422">
        <v>0.16421569</v>
      </c>
      <c r="AW419" s="422">
        <v>0.20833333000000001</v>
      </c>
      <c r="AX419" s="422">
        <v>0.59558823999999999</v>
      </c>
      <c r="AY419" s="423">
        <v>117.2</v>
      </c>
      <c r="AZ419" s="422">
        <v>0.12802089999999999</v>
      </c>
      <c r="BA419" s="422">
        <v>0.34068627400000001</v>
      </c>
      <c r="BB419" s="422">
        <v>0.55335164800000003</v>
      </c>
      <c r="BC419" s="422">
        <v>0.48039215600000001</v>
      </c>
      <c r="BD419" s="424">
        <v>0.252840909</v>
      </c>
      <c r="BE419" s="424">
        <v>0.24006622499999999</v>
      </c>
      <c r="BF419" s="424">
        <v>0.36464088300000003</v>
      </c>
      <c r="BG419" s="424">
        <v>0.56291390699999999</v>
      </c>
      <c r="BH419" s="424">
        <v>0.92755478999999996</v>
      </c>
      <c r="BI419" s="424">
        <v>0.32284768200000002</v>
      </c>
      <c r="BJ419" s="424">
        <v>0.39137821517946902</v>
      </c>
      <c r="BK419" s="425">
        <v>207.94986830144899</v>
      </c>
      <c r="BL419" s="425">
        <v>46.0338274592254</v>
      </c>
      <c r="BM419" s="425">
        <v>131.58048213065601</v>
      </c>
      <c r="BN419" s="425">
        <v>152.06399911785601</v>
      </c>
      <c r="BO419" s="425">
        <v>-0.96279026696999803</v>
      </c>
      <c r="BP419" s="425">
        <v>-1.0777494488283901</v>
      </c>
      <c r="BQ419" s="425">
        <v>48.147571299010899</v>
      </c>
      <c r="BR419" s="425">
        <v>43.601033675270102</v>
      </c>
      <c r="BS419" s="426">
        <v>4.92609910143549</v>
      </c>
      <c r="BT419" s="427"/>
      <c r="BU419" s="421"/>
      <c r="BV419" s="428"/>
      <c r="BW419" s="427"/>
      <c r="BX419" s="427"/>
      <c r="BY419" s="427"/>
      <c r="BZ419" s="427"/>
      <c r="CA419" s="421"/>
      <c r="CB419" s="428"/>
      <c r="CC419" s="427"/>
      <c r="CD419" s="421"/>
      <c r="CE419" s="429"/>
      <c r="CF419" s="428"/>
      <c r="CG419" s="427"/>
      <c r="CH419" s="421"/>
      <c r="CI419" s="429"/>
      <c r="CJ419" s="428"/>
      <c r="CK419" s="427"/>
      <c r="CL419" s="421"/>
      <c r="CM419" s="429"/>
      <c r="CN419" s="428"/>
      <c r="CO419" s="427"/>
      <c r="CP419" s="421"/>
      <c r="CQ419" s="429"/>
      <c r="CR419" s="428"/>
      <c r="CS419" s="427">
        <v>8</v>
      </c>
      <c r="CT419" s="421">
        <v>66</v>
      </c>
      <c r="CU419" s="429">
        <v>-2</v>
      </c>
      <c r="CV419" s="429">
        <v>-2</v>
      </c>
      <c r="CW419" s="428">
        <v>0</v>
      </c>
      <c r="DH419" s="433">
        <v>-2</v>
      </c>
      <c r="DI419" s="434">
        <v>-19.537525653839101</v>
      </c>
      <c r="EL419" s="422"/>
      <c r="EM419" s="422"/>
      <c r="EN419" s="422"/>
      <c r="EO419" s="422"/>
      <c r="EP419" s="422"/>
      <c r="EQ419" s="422"/>
      <c r="FC419" s="412"/>
      <c r="FD419" s="412"/>
    </row>
    <row r="420" spans="1:251" ht="13" customHeight="1">
      <c r="A420" s="413" t="s">
        <v>563</v>
      </c>
      <c r="B420" s="413">
        <v>11984</v>
      </c>
      <c r="C420" s="435">
        <v>690987</v>
      </c>
      <c r="D420" s="413">
        <v>27482</v>
      </c>
      <c r="E420" s="435" t="s">
        <v>2169</v>
      </c>
      <c r="F420" s="413" t="s">
        <v>2169</v>
      </c>
      <c r="G420" s="414"/>
      <c r="H420" s="436" t="s">
        <v>4388</v>
      </c>
      <c r="I420" s="436" t="s">
        <v>221</v>
      </c>
      <c r="J420" s="435">
        <v>23</v>
      </c>
      <c r="K420" s="418">
        <v>8</v>
      </c>
      <c r="L420" s="414" t="s">
        <v>46</v>
      </c>
      <c r="M420" s="437"/>
      <c r="N420" s="438"/>
      <c r="O420" s="414"/>
      <c r="P420" s="414"/>
      <c r="Q420" s="414"/>
      <c r="R420" s="414"/>
      <c r="S420" s="414"/>
      <c r="T420" s="414" t="s">
        <v>4581</v>
      </c>
      <c r="U420" s="414" t="s">
        <v>4577</v>
      </c>
      <c r="V420" s="414" t="s">
        <v>4585</v>
      </c>
      <c r="W420" s="414"/>
      <c r="X420" s="414"/>
      <c r="Y420" s="437"/>
      <c r="Z420" s="421">
        <v>70</v>
      </c>
      <c r="AA420" s="421">
        <v>206</v>
      </c>
      <c r="AB420" s="421">
        <v>197</v>
      </c>
      <c r="AC420" s="421">
        <v>44</v>
      </c>
      <c r="AD420" s="421">
        <v>32</v>
      </c>
      <c r="AE420" s="421">
        <v>9</v>
      </c>
      <c r="AF420" s="421">
        <v>0</v>
      </c>
      <c r="AG420" s="421">
        <v>3</v>
      </c>
      <c r="AH420" s="421">
        <v>22</v>
      </c>
      <c r="AI420" s="421">
        <v>18</v>
      </c>
      <c r="AJ420" s="421">
        <v>4</v>
      </c>
      <c r="AK420" s="421">
        <v>0</v>
      </c>
      <c r="AL420" s="421">
        <v>8</v>
      </c>
      <c r="AM420" s="421">
        <v>0</v>
      </c>
      <c r="AN420" s="421">
        <v>62</v>
      </c>
      <c r="AO420" s="421">
        <v>1</v>
      </c>
      <c r="AP420" s="421">
        <v>0</v>
      </c>
      <c r="AQ420" s="421">
        <v>0</v>
      </c>
      <c r="AR420" s="421">
        <v>4</v>
      </c>
      <c r="AS420" s="466">
        <v>3.8834950999999999E-2</v>
      </c>
      <c r="AT420" s="466">
        <v>0.30097087300000003</v>
      </c>
      <c r="AU420" s="466">
        <v>0.37777778000000001</v>
      </c>
      <c r="AV420" s="466">
        <v>0.21481480999999999</v>
      </c>
      <c r="AW420" s="466">
        <v>8.1481479999999995E-2</v>
      </c>
      <c r="AX420" s="466">
        <v>0.40740741000000003</v>
      </c>
      <c r="AY420" s="425">
        <v>109.1</v>
      </c>
      <c r="AZ420" s="466">
        <v>0.13743454999999999</v>
      </c>
      <c r="BA420" s="466">
        <v>0.52272727200000002</v>
      </c>
      <c r="BB420" s="466">
        <v>0.908019994</v>
      </c>
      <c r="BC420" s="466">
        <v>0.28787878700000002</v>
      </c>
      <c r="BD420" s="424">
        <v>0.31060606000000002</v>
      </c>
      <c r="BE420" s="424">
        <v>0.223350253</v>
      </c>
      <c r="BF420" s="424">
        <v>0.257281553</v>
      </c>
      <c r="BG420" s="424">
        <v>0.31472081200000002</v>
      </c>
      <c r="BH420" s="424">
        <v>0.57200236500000001</v>
      </c>
      <c r="BI420" s="424">
        <v>9.1370559000000004E-2</v>
      </c>
      <c r="BJ420" s="424">
        <v>0.251800139841524</v>
      </c>
      <c r="BK420" s="425">
        <v>58.852817505066803</v>
      </c>
      <c r="BL420" s="425">
        <v>-10.2469818728474</v>
      </c>
      <c r="BM420" s="425">
        <v>14.0936408651562</v>
      </c>
      <c r="BN420" s="425">
        <v>58.084870935915298</v>
      </c>
      <c r="BO420" s="425">
        <v>0.33672043085077202</v>
      </c>
      <c r="BP420" s="425">
        <v>0.86125076282769397</v>
      </c>
      <c r="BQ420" s="425">
        <v>-4.5059330278505998</v>
      </c>
      <c r="BR420" s="425">
        <v>-9.3731701463890698</v>
      </c>
      <c r="BS420" s="426">
        <v>-0.46101333962985003</v>
      </c>
      <c r="BT420" s="427"/>
      <c r="BU420" s="421"/>
      <c r="BV420" s="428"/>
      <c r="BW420" s="427"/>
      <c r="BX420" s="427"/>
      <c r="BY420" s="427"/>
      <c r="BZ420" s="427"/>
      <c r="CA420" s="421"/>
      <c r="CB420" s="428"/>
      <c r="CC420" s="427"/>
      <c r="CD420" s="421"/>
      <c r="CE420" s="429"/>
      <c r="CF420" s="428"/>
      <c r="CG420" s="427"/>
      <c r="CH420" s="421"/>
      <c r="CI420" s="429"/>
      <c r="CJ420" s="428"/>
      <c r="CK420" s="427"/>
      <c r="CL420" s="421"/>
      <c r="CM420" s="429"/>
      <c r="CN420" s="428"/>
      <c r="CO420" s="427"/>
      <c r="CP420" s="421"/>
      <c r="CQ420" s="429"/>
      <c r="CR420" s="428"/>
      <c r="CS420" s="427">
        <v>8</v>
      </c>
      <c r="CT420" s="421">
        <v>28</v>
      </c>
      <c r="CU420" s="429">
        <v>0</v>
      </c>
      <c r="CV420" s="429">
        <v>-1</v>
      </c>
      <c r="CW420" s="428">
        <v>0</v>
      </c>
      <c r="CX420" s="427">
        <v>48</v>
      </c>
      <c r="CY420" s="421">
        <v>377</v>
      </c>
      <c r="CZ420" s="429">
        <v>0</v>
      </c>
      <c r="DA420" s="429">
        <v>1</v>
      </c>
      <c r="DB420" s="428">
        <v>0</v>
      </c>
      <c r="DC420" s="427">
        <v>12</v>
      </c>
      <c r="DD420" s="421">
        <v>68</v>
      </c>
      <c r="DE420" s="429">
        <v>-2</v>
      </c>
      <c r="DF420" s="429">
        <v>-2</v>
      </c>
      <c r="DG420" s="428">
        <v>0</v>
      </c>
      <c r="DH420" s="433">
        <v>-2</v>
      </c>
      <c r="DI420" s="434">
        <v>-1.98541072010993</v>
      </c>
    </row>
    <row r="421" spans="1:251" ht="13" customHeight="1">
      <c r="A421" s="413" t="s">
        <v>563</v>
      </c>
      <c r="B421" s="413">
        <v>12961</v>
      </c>
      <c r="C421" s="435">
        <v>689200</v>
      </c>
      <c r="D421" s="413">
        <v>31661</v>
      </c>
      <c r="E421" s="435" t="s">
        <v>614</v>
      </c>
      <c r="F421" s="435" t="s">
        <v>614</v>
      </c>
      <c r="G421" s="414"/>
      <c r="H421" s="411" t="s">
        <v>4446</v>
      </c>
      <c r="I421" s="411" t="s">
        <v>576</v>
      </c>
      <c r="J421" s="413">
        <v>24</v>
      </c>
      <c r="K421" s="418">
        <v>8</v>
      </c>
      <c r="L421" s="418" t="s">
        <v>46</v>
      </c>
      <c r="T421" s="418" t="s">
        <v>4581</v>
      </c>
      <c r="U421" s="418" t="s">
        <v>4581</v>
      </c>
      <c r="V421" s="418" t="s">
        <v>4586</v>
      </c>
      <c r="Z421" s="421">
        <v>32</v>
      </c>
      <c r="AA421" s="421">
        <v>78</v>
      </c>
      <c r="AB421" s="421">
        <v>70</v>
      </c>
      <c r="AC421" s="421">
        <v>11</v>
      </c>
      <c r="AD421" s="421">
        <v>10</v>
      </c>
      <c r="AE421" s="421">
        <v>0</v>
      </c>
      <c r="AF421" s="421">
        <v>1</v>
      </c>
      <c r="AG421" s="421">
        <v>0</v>
      </c>
      <c r="AH421" s="421">
        <v>7</v>
      </c>
      <c r="AI421" s="421">
        <v>7</v>
      </c>
      <c r="AJ421" s="421">
        <v>7</v>
      </c>
      <c r="AK421" s="421">
        <v>2</v>
      </c>
      <c r="AL421" s="421">
        <v>6</v>
      </c>
      <c r="AM421" s="421">
        <v>0</v>
      </c>
      <c r="AN421" s="421">
        <v>29</v>
      </c>
      <c r="AO421" s="421">
        <v>1</v>
      </c>
      <c r="AP421" s="421">
        <v>0</v>
      </c>
      <c r="AQ421" s="421">
        <v>0</v>
      </c>
      <c r="AR421" s="421">
        <v>2</v>
      </c>
      <c r="AS421" s="422">
        <v>7.6923076000000007E-2</v>
      </c>
      <c r="AT421" s="422">
        <v>0.37179487100000003</v>
      </c>
      <c r="AU421" s="422">
        <v>0.43902438999999999</v>
      </c>
      <c r="AV421" s="422">
        <v>0.24390244</v>
      </c>
      <c r="AW421" s="422">
        <v>4.7619050000000003E-2</v>
      </c>
      <c r="AX421" s="422">
        <v>0.42857142999999998</v>
      </c>
      <c r="AY421" s="423">
        <v>111.3</v>
      </c>
      <c r="AZ421" s="422">
        <v>0.15269461000000001</v>
      </c>
      <c r="BA421" s="422">
        <v>0.80487804799999996</v>
      </c>
      <c r="BB421" s="422">
        <v>1.457061486</v>
      </c>
      <c r="BC421" s="422">
        <v>0.121951219</v>
      </c>
      <c r="BD421" s="424">
        <v>0.268292682</v>
      </c>
      <c r="BE421" s="424">
        <v>0.157142857</v>
      </c>
      <c r="BF421" s="424">
        <v>0.23376623299999999</v>
      </c>
      <c r="BG421" s="424">
        <v>0.18571428500000001</v>
      </c>
      <c r="BH421" s="424">
        <v>0.41948051800000002</v>
      </c>
      <c r="BI421" s="424">
        <v>2.8571427999999999E-2</v>
      </c>
      <c r="BJ421" s="424">
        <v>0.19844009736915599</v>
      </c>
      <c r="BK421" s="425">
        <v>17.648683847102401</v>
      </c>
      <c r="BL421" s="425">
        <v>-7.2591750573455096</v>
      </c>
      <c r="BM421" s="425">
        <v>1.9571772415102699</v>
      </c>
      <c r="BN421" s="425">
        <v>21.810699386907899</v>
      </c>
      <c r="BO421" s="425">
        <v>6.3072582148560194E-2</v>
      </c>
      <c r="BP421" s="425">
        <v>1.14733817894011</v>
      </c>
      <c r="BQ421" s="425">
        <v>-2.88057079800355</v>
      </c>
      <c r="BR421" s="425">
        <v>-6.0403007993562801</v>
      </c>
      <c r="BS421" s="426">
        <v>-0.29471844242241402</v>
      </c>
      <c r="BT421" s="427"/>
      <c r="BU421" s="421"/>
      <c r="BV421" s="428"/>
      <c r="BW421" s="427"/>
      <c r="BX421" s="427"/>
      <c r="BY421" s="427"/>
      <c r="BZ421" s="427"/>
      <c r="CA421" s="421"/>
      <c r="CB421" s="428"/>
      <c r="CC421" s="427"/>
      <c r="CD421" s="421"/>
      <c r="CE421" s="429"/>
      <c r="CF421" s="428"/>
      <c r="CG421" s="427"/>
      <c r="CH421" s="421"/>
      <c r="CI421" s="429"/>
      <c r="CJ421" s="428"/>
      <c r="CK421" s="427"/>
      <c r="CL421" s="421"/>
      <c r="CM421" s="429"/>
      <c r="CN421" s="428"/>
      <c r="CO421" s="427"/>
      <c r="CP421" s="421"/>
      <c r="CQ421" s="429"/>
      <c r="CR421" s="428"/>
      <c r="CS421" s="427">
        <v>9</v>
      </c>
      <c r="CT421" s="421">
        <v>58</v>
      </c>
      <c r="CU421" s="429">
        <v>1</v>
      </c>
      <c r="CV421" s="429">
        <v>-1</v>
      </c>
      <c r="CW421" s="428">
        <v>0</v>
      </c>
      <c r="CX421" s="427">
        <v>21</v>
      </c>
      <c r="CY421" s="421">
        <v>135.19999999999999</v>
      </c>
      <c r="CZ421" s="429">
        <v>-1</v>
      </c>
      <c r="DA421" s="429">
        <v>1</v>
      </c>
      <c r="DB421" s="428">
        <v>0</v>
      </c>
      <c r="DC421" s="427">
        <v>1</v>
      </c>
      <c r="DD421" s="421">
        <v>9</v>
      </c>
      <c r="DE421" s="429">
        <v>1</v>
      </c>
      <c r="DF421" s="429">
        <v>1</v>
      </c>
      <c r="DG421" s="428">
        <v>-2</v>
      </c>
      <c r="DH421" s="433">
        <v>1</v>
      </c>
      <c r="DI421" s="434">
        <v>0.47526007145643201</v>
      </c>
      <c r="EL421" s="422"/>
      <c r="EM421" s="422"/>
      <c r="EN421" s="422"/>
      <c r="EO421" s="422"/>
      <c r="EP421" s="422"/>
      <c r="EQ421" s="422"/>
    </row>
    <row r="422" spans="1:251" ht="13" customHeight="1">
      <c r="A422" s="413" t="s">
        <v>563</v>
      </c>
      <c r="B422" s="413">
        <v>12988</v>
      </c>
      <c r="C422" s="413">
        <v>687363</v>
      </c>
      <c r="D422" s="413">
        <v>31349</v>
      </c>
      <c r="E422" s="413" t="s">
        <v>276</v>
      </c>
      <c r="F422" s="413" t="s">
        <v>276</v>
      </c>
      <c r="G422" s="414"/>
      <c r="H422" s="411" t="s">
        <v>4154</v>
      </c>
      <c r="I422" s="411" t="s">
        <v>177</v>
      </c>
      <c r="J422" s="413">
        <v>24</v>
      </c>
      <c r="K422" s="418">
        <v>8</v>
      </c>
      <c r="L422" s="418" t="s">
        <v>46</v>
      </c>
      <c r="T422" s="418" t="s">
        <v>4581</v>
      </c>
      <c r="U422" s="418" t="s">
        <v>4577</v>
      </c>
      <c r="V422" s="418" t="s">
        <v>4585</v>
      </c>
      <c r="Z422" s="421">
        <v>138</v>
      </c>
      <c r="AA422" s="421">
        <v>463</v>
      </c>
      <c r="AB422" s="421">
        <v>398</v>
      </c>
      <c r="AC422" s="421">
        <v>86</v>
      </c>
      <c r="AD422" s="421">
        <v>65</v>
      </c>
      <c r="AE422" s="421">
        <v>15</v>
      </c>
      <c r="AF422" s="421">
        <v>1</v>
      </c>
      <c r="AG422" s="421">
        <v>5</v>
      </c>
      <c r="AH422" s="421">
        <v>54</v>
      </c>
      <c r="AI422" s="421">
        <v>37</v>
      </c>
      <c r="AJ422" s="421">
        <v>34</v>
      </c>
      <c r="AK422" s="421">
        <v>4</v>
      </c>
      <c r="AL422" s="421">
        <v>42</v>
      </c>
      <c r="AM422" s="421">
        <v>0</v>
      </c>
      <c r="AN422" s="421">
        <v>111</v>
      </c>
      <c r="AO422" s="421">
        <v>10</v>
      </c>
      <c r="AP422" s="421">
        <v>3</v>
      </c>
      <c r="AQ422" s="421">
        <v>10</v>
      </c>
      <c r="AR422" s="421">
        <v>3</v>
      </c>
      <c r="AS422" s="422">
        <v>9.0712741999999999E-2</v>
      </c>
      <c r="AT422" s="422">
        <v>0.23974081999999999</v>
      </c>
      <c r="AU422" s="422">
        <v>0.38333333000000003</v>
      </c>
      <c r="AV422" s="422">
        <v>0.28333332999999999</v>
      </c>
      <c r="AW422" s="422">
        <v>3.6666669999999998E-2</v>
      </c>
      <c r="AX422" s="422">
        <v>0.26</v>
      </c>
      <c r="AY422" s="423">
        <v>106.7</v>
      </c>
      <c r="AZ422" s="422">
        <v>0.11509102</v>
      </c>
      <c r="BA422" s="422">
        <v>0.38576779</v>
      </c>
      <c r="BB422" s="422">
        <v>0.65644455999999995</v>
      </c>
      <c r="BC422" s="422">
        <v>0.38202247099999997</v>
      </c>
      <c r="BD422" s="424">
        <v>0.28421052600000002</v>
      </c>
      <c r="BE422" s="424">
        <v>0.216080402</v>
      </c>
      <c r="BF422" s="424">
        <v>0.304635761</v>
      </c>
      <c r="BG422" s="424">
        <v>0.29648241199999997</v>
      </c>
      <c r="BH422" s="424">
        <v>0.60111817300000003</v>
      </c>
      <c r="BI422" s="424">
        <v>8.0402009999999996E-2</v>
      </c>
      <c r="BJ422" s="424">
        <v>0.27411231378845802</v>
      </c>
      <c r="BK422" s="425">
        <v>51.787850193305196</v>
      </c>
      <c r="BL422" s="425">
        <v>-14.643340159428099</v>
      </c>
      <c r="BM422" s="425">
        <v>40.063981819677302</v>
      </c>
      <c r="BN422" s="425">
        <v>75.496253530020098</v>
      </c>
      <c r="BO422" s="425">
        <v>0.56518315231137894</v>
      </c>
      <c r="BP422" s="425">
        <v>5.8766197273507697</v>
      </c>
      <c r="BQ422" s="425">
        <v>16.9776070690836</v>
      </c>
      <c r="BR422" s="425">
        <v>-7.5707927823409698</v>
      </c>
      <c r="BS422" s="426">
        <v>1.73702167463753</v>
      </c>
      <c r="BT422" s="427"/>
      <c r="BU422" s="421"/>
      <c r="BV422" s="428"/>
      <c r="BW422" s="427"/>
      <c r="BX422" s="427"/>
      <c r="BY422" s="427"/>
      <c r="BZ422" s="427"/>
      <c r="CA422" s="421"/>
      <c r="CB422" s="428"/>
      <c r="CC422" s="427"/>
      <c r="CD422" s="421"/>
      <c r="CE422" s="429"/>
      <c r="CF422" s="428"/>
      <c r="CG422" s="427"/>
      <c r="CH422" s="421"/>
      <c r="CI422" s="429"/>
      <c r="CJ422" s="428"/>
      <c r="CK422" s="427"/>
      <c r="CL422" s="421"/>
      <c r="CM422" s="429"/>
      <c r="CN422" s="428"/>
      <c r="CO422" s="427"/>
      <c r="CP422" s="421"/>
      <c r="CQ422" s="429"/>
      <c r="CR422" s="428"/>
      <c r="CS422" s="427">
        <v>4</v>
      </c>
      <c r="CT422" s="421">
        <v>21</v>
      </c>
      <c r="CU422" s="429">
        <v>0</v>
      </c>
      <c r="CV422" s="429">
        <v>1</v>
      </c>
      <c r="CX422" s="427">
        <v>136</v>
      </c>
      <c r="CY422" s="421">
        <v>1087.2</v>
      </c>
      <c r="CZ422" s="429">
        <v>12</v>
      </c>
      <c r="DA422" s="429">
        <v>16</v>
      </c>
      <c r="DB422" s="428">
        <v>0</v>
      </c>
      <c r="DC422" s="427">
        <v>7</v>
      </c>
      <c r="DD422" s="421">
        <v>9.1</v>
      </c>
      <c r="DE422" s="429">
        <v>0</v>
      </c>
      <c r="DF422" s="429">
        <v>0</v>
      </c>
      <c r="DH422" s="433">
        <v>12</v>
      </c>
      <c r="DI422" s="434">
        <v>9.1465748548507602</v>
      </c>
      <c r="EL422" s="422"/>
      <c r="EM422" s="422"/>
      <c r="EN422" s="422"/>
      <c r="EO422" s="422"/>
      <c r="EP422" s="422"/>
      <c r="EQ422" s="422"/>
    </row>
    <row r="423" spans="1:251" ht="13" customHeight="1">
      <c r="A423" s="413" t="s">
        <v>563</v>
      </c>
      <c r="B423" s="413">
        <v>10195</v>
      </c>
      <c r="C423" s="413">
        <v>621438</v>
      </c>
      <c r="D423" s="413">
        <v>13675</v>
      </c>
      <c r="E423" s="413" t="s">
        <v>345</v>
      </c>
      <c r="F423" s="413" t="s">
        <v>345</v>
      </c>
      <c r="G423" s="414"/>
      <c r="H423" s="411" t="s">
        <v>288</v>
      </c>
      <c r="I423" s="411" t="s">
        <v>1916</v>
      </c>
      <c r="J423" s="418">
        <v>31</v>
      </c>
      <c r="K423" s="418">
        <v>8</v>
      </c>
      <c r="L423" s="418" t="s">
        <v>837</v>
      </c>
      <c r="T423" s="418" t="s">
        <v>4581</v>
      </c>
      <c r="U423" s="418" t="s">
        <v>4582</v>
      </c>
      <c r="V423" s="418" t="s">
        <v>4585</v>
      </c>
      <c r="Z423" s="421">
        <v>113</v>
      </c>
      <c r="AA423" s="421">
        <v>341</v>
      </c>
      <c r="AB423" s="421">
        <v>310</v>
      </c>
      <c r="AC423" s="421">
        <v>69</v>
      </c>
      <c r="AD423" s="421">
        <v>46</v>
      </c>
      <c r="AE423" s="421">
        <v>18</v>
      </c>
      <c r="AF423" s="421">
        <v>3</v>
      </c>
      <c r="AG423" s="421">
        <v>2</v>
      </c>
      <c r="AH423" s="421">
        <v>34</v>
      </c>
      <c r="AI423" s="421">
        <v>27</v>
      </c>
      <c r="AJ423" s="421">
        <v>12</v>
      </c>
      <c r="AK423" s="421">
        <v>2</v>
      </c>
      <c r="AL423" s="421">
        <v>16</v>
      </c>
      <c r="AM423" s="421">
        <v>1</v>
      </c>
      <c r="AN423" s="421">
        <v>76</v>
      </c>
      <c r="AO423" s="421">
        <v>9</v>
      </c>
      <c r="AP423" s="421">
        <v>2</v>
      </c>
      <c r="AQ423" s="421">
        <v>3</v>
      </c>
      <c r="AR423" s="421">
        <v>4</v>
      </c>
      <c r="AS423" s="422">
        <v>4.6920821000000001E-2</v>
      </c>
      <c r="AT423" s="422">
        <v>0.22287390000000001</v>
      </c>
      <c r="AU423" s="422">
        <v>0.46443515000000002</v>
      </c>
      <c r="AV423" s="422">
        <v>0.23012552</v>
      </c>
      <c r="AW423" s="422">
        <v>3.7499999999999999E-2</v>
      </c>
      <c r="AX423" s="422">
        <v>0.35</v>
      </c>
      <c r="AY423" s="423">
        <v>109.5</v>
      </c>
      <c r="AZ423" s="422">
        <v>0.10024058</v>
      </c>
      <c r="BA423" s="422">
        <v>0.32203389799999999</v>
      </c>
      <c r="BB423" s="422">
        <v>0.54382721599999995</v>
      </c>
      <c r="BC423" s="422">
        <v>0.41525423700000003</v>
      </c>
      <c r="BD423" s="424">
        <v>0.286324786</v>
      </c>
      <c r="BE423" s="424">
        <v>0.22258064499999999</v>
      </c>
      <c r="BF423" s="424">
        <v>0.27893174999999998</v>
      </c>
      <c r="BG423" s="424">
        <v>0.31935483799999997</v>
      </c>
      <c r="BH423" s="424">
        <v>0.59828658800000001</v>
      </c>
      <c r="BI423" s="424">
        <v>9.6774192999999994E-2</v>
      </c>
      <c r="BJ423" s="424">
        <v>0.26436499062748098</v>
      </c>
      <c r="BK423" s="425">
        <v>62.3333596966295</v>
      </c>
      <c r="BL423" s="425">
        <v>-13.483502738073399</v>
      </c>
      <c r="BM423" s="425">
        <v>26.808498978719101</v>
      </c>
      <c r="BN423" s="425">
        <v>69.972424305255899</v>
      </c>
      <c r="BO423" s="425">
        <v>0.69190162871649796</v>
      </c>
      <c r="BP423" s="425">
        <v>2.5653136800974599</v>
      </c>
      <c r="BQ423" s="425">
        <v>7.6908404625598603</v>
      </c>
      <c r="BR423" s="425">
        <v>-9.5713661554157401</v>
      </c>
      <c r="BS423" s="426">
        <v>0.78686922870143094</v>
      </c>
      <c r="BT423" s="427"/>
      <c r="BU423" s="421"/>
      <c r="BV423" s="428"/>
      <c r="BW423" s="427"/>
      <c r="BX423" s="427"/>
      <c r="BY423" s="427"/>
      <c r="BZ423" s="427"/>
      <c r="CA423" s="421"/>
      <c r="CB423" s="428"/>
      <c r="CC423" s="427"/>
      <c r="CD423" s="421"/>
      <c r="CE423" s="429"/>
      <c r="CF423" s="428"/>
      <c r="CG423" s="427"/>
      <c r="CH423" s="421"/>
      <c r="CI423" s="429"/>
      <c r="CJ423" s="428"/>
      <c r="CK423" s="427"/>
      <c r="CL423" s="421"/>
      <c r="CM423" s="429"/>
      <c r="CN423" s="428"/>
      <c r="CO423" s="427"/>
      <c r="CP423" s="421"/>
      <c r="CQ423" s="429"/>
      <c r="CR423" s="428"/>
      <c r="CS423" s="427">
        <v>5</v>
      </c>
      <c r="CT423" s="421">
        <v>23</v>
      </c>
      <c r="CU423" s="429">
        <v>1</v>
      </c>
      <c r="CV423" s="429">
        <v>0</v>
      </c>
      <c r="CW423" s="428">
        <v>0</v>
      </c>
      <c r="CX423" s="427">
        <v>106</v>
      </c>
      <c r="CY423" s="421">
        <v>783</v>
      </c>
      <c r="CZ423" s="429">
        <v>7</v>
      </c>
      <c r="DA423" s="429">
        <v>4</v>
      </c>
      <c r="DB423" s="428">
        <v>0</v>
      </c>
      <c r="DC423" s="427">
        <v>3</v>
      </c>
      <c r="DD423" s="421">
        <v>4</v>
      </c>
      <c r="DE423" s="429">
        <v>0</v>
      </c>
      <c r="DF423" s="429">
        <v>-1</v>
      </c>
      <c r="DH423" s="433">
        <v>8</v>
      </c>
      <c r="DI423" s="434">
        <v>5.9187458753585798</v>
      </c>
      <c r="EL423" s="422"/>
      <c r="EM423" s="422"/>
      <c r="EN423" s="422"/>
      <c r="EO423" s="422"/>
      <c r="EP423" s="422"/>
      <c r="EQ423" s="422"/>
      <c r="GL423" s="412"/>
      <c r="GM423" s="412"/>
      <c r="GN423" s="412"/>
      <c r="GO423" s="412"/>
      <c r="GP423" s="412"/>
      <c r="GQ423" s="412"/>
      <c r="GR423" s="412"/>
      <c r="GS423" s="412"/>
      <c r="GT423" s="412"/>
      <c r="GU423" s="412"/>
      <c r="GV423" s="412"/>
      <c r="GW423" s="412"/>
      <c r="GX423" s="412"/>
      <c r="GY423" s="412"/>
      <c r="GZ423" s="412"/>
      <c r="HA423" s="412"/>
      <c r="HB423" s="412"/>
      <c r="HC423" s="412"/>
      <c r="HD423" s="412"/>
      <c r="HE423" s="412"/>
      <c r="HF423" s="412"/>
      <c r="HG423" s="412"/>
      <c r="HH423" s="412"/>
      <c r="HI423" s="412"/>
      <c r="HJ423" s="412"/>
      <c r="HK423" s="412"/>
      <c r="HL423" s="412"/>
      <c r="HM423" s="412"/>
      <c r="HN423" s="412"/>
      <c r="HO423" s="412"/>
      <c r="HP423" s="412"/>
      <c r="HQ423" s="412"/>
      <c r="HR423" s="412"/>
      <c r="HS423" s="412"/>
      <c r="HT423" s="412"/>
      <c r="HU423" s="412"/>
      <c r="HV423" s="412"/>
      <c r="HW423" s="412"/>
      <c r="HX423" s="412"/>
      <c r="HY423" s="412"/>
      <c r="HZ423" s="412"/>
      <c r="IA423" s="412"/>
      <c r="IB423" s="412"/>
      <c r="IC423" s="412"/>
      <c r="ID423" s="412"/>
      <c r="IE423" s="412"/>
      <c r="IF423" s="412"/>
      <c r="IG423" s="412"/>
      <c r="IH423" s="412"/>
      <c r="II423" s="412"/>
      <c r="IJ423" s="412"/>
      <c r="IK423" s="412"/>
      <c r="IL423" s="412"/>
      <c r="IM423" s="412"/>
      <c r="IN423" s="412"/>
      <c r="IO423" s="412"/>
      <c r="IP423" s="412"/>
      <c r="IQ423" s="412"/>
    </row>
    <row r="424" spans="1:251" ht="13" customHeight="1">
      <c r="A424" s="413" t="s">
        <v>563</v>
      </c>
      <c r="B424" s="413">
        <v>13187</v>
      </c>
      <c r="C424" s="413">
        <v>695506</v>
      </c>
      <c r="D424" s="413">
        <v>35041</v>
      </c>
      <c r="E424" s="413" t="s">
        <v>2168</v>
      </c>
      <c r="F424" s="413" t="s">
        <v>2168</v>
      </c>
      <c r="G424" s="414"/>
      <c r="H424" s="411" t="s">
        <v>4464</v>
      </c>
      <c r="I424" s="411" t="s">
        <v>4465</v>
      </c>
      <c r="J424" s="413">
        <v>22</v>
      </c>
      <c r="K424" s="418">
        <v>9</v>
      </c>
      <c r="L424" s="418" t="s">
        <v>46</v>
      </c>
      <c r="T424" s="418" t="s">
        <v>2543</v>
      </c>
      <c r="U424" s="418" t="s">
        <v>4577</v>
      </c>
      <c r="V424" s="418" t="s">
        <v>4586</v>
      </c>
      <c r="Z424" s="421">
        <v>62</v>
      </c>
      <c r="AA424" s="421">
        <v>232</v>
      </c>
      <c r="AB424" s="421">
        <v>210</v>
      </c>
      <c r="AC424" s="421">
        <v>33</v>
      </c>
      <c r="AD424" s="421">
        <v>19</v>
      </c>
      <c r="AE424" s="421">
        <v>6</v>
      </c>
      <c r="AF424" s="421">
        <v>1</v>
      </c>
      <c r="AG424" s="421">
        <v>7</v>
      </c>
      <c r="AH424" s="421">
        <v>19</v>
      </c>
      <c r="AI424" s="421">
        <v>18</v>
      </c>
      <c r="AJ424" s="421">
        <v>1</v>
      </c>
      <c r="AK424" s="421">
        <v>0</v>
      </c>
      <c r="AL424" s="421">
        <v>18</v>
      </c>
      <c r="AM424" s="421">
        <v>0</v>
      </c>
      <c r="AN424" s="421">
        <v>52</v>
      </c>
      <c r="AO424" s="421">
        <v>4</v>
      </c>
      <c r="AP424" s="421">
        <v>0</v>
      </c>
      <c r="AQ424" s="421">
        <v>0</v>
      </c>
      <c r="AR424" s="421">
        <v>4</v>
      </c>
      <c r="AS424" s="422">
        <v>7.7586206000000005E-2</v>
      </c>
      <c r="AT424" s="422">
        <v>0.22413793100000001</v>
      </c>
      <c r="AU424" s="422">
        <v>0.43037975000000001</v>
      </c>
      <c r="AV424" s="422">
        <v>0.19620253000000001</v>
      </c>
      <c r="AW424" s="422">
        <v>0.12025316</v>
      </c>
      <c r="AX424" s="422">
        <v>0.42405062999999998</v>
      </c>
      <c r="AY424" s="423">
        <v>114.1</v>
      </c>
      <c r="AZ424" s="422">
        <v>0.12937062999999999</v>
      </c>
      <c r="BA424" s="422">
        <v>0.5</v>
      </c>
      <c r="BB424" s="422">
        <v>0.87062936999999996</v>
      </c>
      <c r="BC424" s="422">
        <v>0.34177215100000002</v>
      </c>
      <c r="BD424" s="424">
        <v>0.17218543</v>
      </c>
      <c r="BE424" s="424">
        <v>0.157142857</v>
      </c>
      <c r="BF424" s="424">
        <v>0.23706896499999999</v>
      </c>
      <c r="BG424" s="424">
        <v>0.29523809499999998</v>
      </c>
      <c r="BH424" s="424">
        <v>0.53230706000000005</v>
      </c>
      <c r="BI424" s="424">
        <v>0.13809523800000001</v>
      </c>
      <c r="BJ424" s="424">
        <v>0.23905041505550501</v>
      </c>
      <c r="BK424" s="425">
        <v>85.301973574872093</v>
      </c>
      <c r="BL424" s="425">
        <v>-13.9418773151589</v>
      </c>
      <c r="BM424" s="425">
        <v>13.4708628557967</v>
      </c>
      <c r="BN424" s="425">
        <v>46.195425498980299</v>
      </c>
      <c r="BO424" s="425">
        <v>-0.714885451294477</v>
      </c>
      <c r="BP424" s="425">
        <v>0.13329439330845999</v>
      </c>
      <c r="BQ424" s="425">
        <v>-15.3153806043444</v>
      </c>
      <c r="BR424" s="425">
        <v>-14.5780211289999</v>
      </c>
      <c r="BS424" s="426">
        <v>-1.56695510485185</v>
      </c>
      <c r="BT424" s="427"/>
      <c r="BU424" s="421"/>
      <c r="BV424" s="428"/>
      <c r="BW424" s="427"/>
      <c r="BX424" s="427"/>
      <c r="BY424" s="427"/>
      <c r="BZ424" s="427"/>
      <c r="CA424" s="421"/>
      <c r="CB424" s="428"/>
      <c r="CC424" s="427">
        <v>10</v>
      </c>
      <c r="CD424" s="421">
        <v>25</v>
      </c>
      <c r="CE424" s="429">
        <v>2</v>
      </c>
      <c r="CF424" s="428">
        <v>0</v>
      </c>
      <c r="CG424" s="427"/>
      <c r="CH424" s="421"/>
      <c r="CI424" s="429"/>
      <c r="CJ424" s="428"/>
      <c r="CK424" s="427"/>
      <c r="CL424" s="421"/>
      <c r="CM424" s="429"/>
      <c r="CN424" s="428"/>
      <c r="CO424" s="427"/>
      <c r="CP424" s="421"/>
      <c r="CQ424" s="429"/>
      <c r="CR424" s="428"/>
      <c r="DC424" s="427">
        <v>52</v>
      </c>
      <c r="DD424" s="421">
        <v>402.1</v>
      </c>
      <c r="DE424" s="429">
        <v>-4</v>
      </c>
      <c r="DF424" s="429">
        <v>-7</v>
      </c>
      <c r="DG424" s="428">
        <v>-1</v>
      </c>
      <c r="DH424" s="433">
        <v>-2</v>
      </c>
      <c r="DI424" s="434">
        <v>-8.7219367027282697</v>
      </c>
      <c r="EL424" s="422"/>
      <c r="EM424" s="422"/>
      <c r="EN424" s="422"/>
      <c r="EO424" s="422"/>
      <c r="EP424" s="422"/>
      <c r="EQ424" s="422"/>
    </row>
    <row r="425" spans="1:251" ht="13" customHeight="1">
      <c r="A425" s="413" t="s">
        <v>563</v>
      </c>
      <c r="B425" s="413">
        <v>12588</v>
      </c>
      <c r="C425" s="413">
        <v>673548</v>
      </c>
      <c r="D425" s="413">
        <v>30116</v>
      </c>
      <c r="E425" s="413" t="s">
        <v>129</v>
      </c>
      <c r="F425" s="413" t="s">
        <v>129</v>
      </c>
      <c r="G425" s="414"/>
      <c r="H425" s="411" t="s">
        <v>187</v>
      </c>
      <c r="I425" s="411" t="s">
        <v>3136</v>
      </c>
      <c r="J425" s="413">
        <v>30</v>
      </c>
      <c r="K425" s="418">
        <v>9</v>
      </c>
      <c r="L425" s="418" t="s">
        <v>837</v>
      </c>
      <c r="T425" s="418" t="s">
        <v>4584</v>
      </c>
      <c r="U425" s="418" t="s">
        <v>4584</v>
      </c>
      <c r="V425" s="418" t="s">
        <v>4586</v>
      </c>
      <c r="W425" s="418" t="s">
        <v>2709</v>
      </c>
      <c r="Z425" s="421">
        <v>151</v>
      </c>
      <c r="AA425" s="421">
        <v>651</v>
      </c>
      <c r="AB425" s="421">
        <v>571</v>
      </c>
      <c r="AC425" s="421">
        <v>140</v>
      </c>
      <c r="AD425" s="421">
        <v>74</v>
      </c>
      <c r="AE425" s="421">
        <v>31</v>
      </c>
      <c r="AF425" s="421">
        <v>3</v>
      </c>
      <c r="AG425" s="421">
        <v>32</v>
      </c>
      <c r="AH425" s="421">
        <v>75</v>
      </c>
      <c r="AI425" s="421">
        <v>103</v>
      </c>
      <c r="AJ425" s="421">
        <v>5</v>
      </c>
      <c r="AK425" s="421">
        <v>2</v>
      </c>
      <c r="AL425" s="421">
        <v>71</v>
      </c>
      <c r="AM425" s="421">
        <v>1</v>
      </c>
      <c r="AN425" s="421">
        <v>164</v>
      </c>
      <c r="AO425" s="421">
        <v>1</v>
      </c>
      <c r="AP425" s="421">
        <v>8</v>
      </c>
      <c r="AQ425" s="421">
        <v>0</v>
      </c>
      <c r="AR425" s="421">
        <v>13</v>
      </c>
      <c r="AS425" s="422">
        <v>0.10906298</v>
      </c>
      <c r="AT425" s="422">
        <v>0.25192012200000002</v>
      </c>
      <c r="AU425" s="422">
        <v>0.41686747000000002</v>
      </c>
      <c r="AV425" s="422">
        <v>0.24096386</v>
      </c>
      <c r="AW425" s="422">
        <v>0.16626505999999999</v>
      </c>
      <c r="AX425" s="422">
        <v>0.48674698999999999</v>
      </c>
      <c r="AY425" s="423">
        <v>116.2</v>
      </c>
      <c r="AZ425" s="422">
        <v>8.8709679999999999E-2</v>
      </c>
      <c r="BA425" s="422">
        <v>0.313253012</v>
      </c>
      <c r="BB425" s="422">
        <v>0.53779634399999998</v>
      </c>
      <c r="BC425" s="422">
        <v>0.46746987899999998</v>
      </c>
      <c r="BD425" s="424">
        <v>0.281984334</v>
      </c>
      <c r="BE425" s="424">
        <v>0.24518388699999999</v>
      </c>
      <c r="BF425" s="424">
        <v>0.32565284100000003</v>
      </c>
      <c r="BG425" s="424">
        <v>0.47810858099999998</v>
      </c>
      <c r="BH425" s="424">
        <v>0.803761422</v>
      </c>
      <c r="BI425" s="424">
        <v>0.23292469399999999</v>
      </c>
      <c r="BJ425" s="424">
        <v>0.34336151205576299</v>
      </c>
      <c r="BK425" s="425">
        <v>150.02944776123701</v>
      </c>
      <c r="BL425" s="425">
        <v>16.012806678897</v>
      </c>
      <c r="BM425" s="425">
        <v>92.933900865501002</v>
      </c>
      <c r="BN425" s="425">
        <v>122.57556409249899</v>
      </c>
      <c r="BO425" s="425">
        <v>-1.09640316377979</v>
      </c>
      <c r="BP425" s="425">
        <v>-0.52949528675526303</v>
      </c>
      <c r="BQ425" s="425">
        <v>25.34228994279</v>
      </c>
      <c r="BR425" s="425">
        <v>16.89037213452</v>
      </c>
      <c r="BS425" s="426">
        <v>2.5928334150067598</v>
      </c>
      <c r="BT425" s="427"/>
      <c r="BU425" s="421"/>
      <c r="BV425" s="428"/>
      <c r="BW425" s="427"/>
      <c r="BX425" s="427"/>
      <c r="BY425" s="427"/>
      <c r="BZ425" s="427"/>
      <c r="CA425" s="421"/>
      <c r="CB425" s="428"/>
      <c r="CC425" s="427"/>
      <c r="CD425" s="421"/>
      <c r="CE425" s="429"/>
      <c r="CF425" s="428"/>
      <c r="CG425" s="427"/>
      <c r="CH425" s="421"/>
      <c r="CI425" s="429"/>
      <c r="CJ425" s="428"/>
      <c r="CK425" s="427"/>
      <c r="CL425" s="421"/>
      <c r="CM425" s="429"/>
      <c r="CN425" s="428"/>
      <c r="CO425" s="427"/>
      <c r="CP425" s="421"/>
      <c r="CQ425" s="429"/>
      <c r="CR425" s="428"/>
      <c r="CS425" s="427">
        <v>15</v>
      </c>
      <c r="CT425" s="421">
        <v>123.2</v>
      </c>
      <c r="CU425" s="429">
        <v>-1</v>
      </c>
      <c r="CV425" s="429">
        <v>0</v>
      </c>
      <c r="CW425" s="428">
        <v>0</v>
      </c>
      <c r="CX425" s="427">
        <v>1</v>
      </c>
      <c r="CY425" s="421">
        <v>9</v>
      </c>
      <c r="CZ425" s="429">
        <v>0</v>
      </c>
      <c r="DA425" s="429">
        <v>0</v>
      </c>
      <c r="DB425" s="428">
        <v>2</v>
      </c>
      <c r="DC425" s="427">
        <v>32</v>
      </c>
      <c r="DD425" s="421">
        <v>282</v>
      </c>
      <c r="DE425" s="429">
        <v>-4</v>
      </c>
      <c r="DF425" s="429">
        <v>-1</v>
      </c>
      <c r="DG425" s="428">
        <v>0</v>
      </c>
      <c r="DH425" s="433">
        <v>-5</v>
      </c>
      <c r="DI425" s="434">
        <v>-13.203779973089601</v>
      </c>
      <c r="EL425" s="422"/>
      <c r="EM425" s="422"/>
      <c r="EN425" s="422"/>
      <c r="EO425" s="422"/>
      <c r="EP425" s="422"/>
      <c r="EQ425" s="422"/>
    </row>
    <row r="426" spans="1:251" ht="13" customHeight="1">
      <c r="A426" s="413" t="s">
        <v>563</v>
      </c>
      <c r="B426" s="413">
        <v>8861</v>
      </c>
      <c r="C426" s="413">
        <v>545361</v>
      </c>
      <c r="D426" s="413">
        <v>10155</v>
      </c>
      <c r="E426" s="413" t="s">
        <v>18</v>
      </c>
      <c r="F426" s="413" t="s">
        <v>18</v>
      </c>
      <c r="G426" s="414"/>
      <c r="H426" s="415" t="s">
        <v>65</v>
      </c>
      <c r="I426" s="416" t="s">
        <v>546</v>
      </c>
      <c r="J426" s="417">
        <v>33</v>
      </c>
      <c r="K426" s="418">
        <v>9</v>
      </c>
      <c r="L426" s="418" t="s">
        <v>837</v>
      </c>
      <c r="T426" s="418" t="s">
        <v>2543</v>
      </c>
      <c r="U426" s="418" t="s">
        <v>4584</v>
      </c>
      <c r="V426" s="418" t="s">
        <v>4585</v>
      </c>
      <c r="W426" s="418" t="s">
        <v>2709</v>
      </c>
      <c r="Z426" s="421">
        <v>130</v>
      </c>
      <c r="AA426" s="421">
        <v>556</v>
      </c>
      <c r="AB426" s="421">
        <v>456</v>
      </c>
      <c r="AC426" s="421">
        <v>106</v>
      </c>
      <c r="AD426" s="421">
        <v>65</v>
      </c>
      <c r="AE426" s="421">
        <v>14</v>
      </c>
      <c r="AF426" s="421">
        <v>1</v>
      </c>
      <c r="AG426" s="421">
        <v>26</v>
      </c>
      <c r="AH426" s="421">
        <v>73</v>
      </c>
      <c r="AI426" s="421">
        <v>64</v>
      </c>
      <c r="AJ426" s="421">
        <v>2</v>
      </c>
      <c r="AK426" s="421">
        <v>0</v>
      </c>
      <c r="AL426" s="421">
        <v>87</v>
      </c>
      <c r="AM426" s="421">
        <v>10</v>
      </c>
      <c r="AN426" s="421">
        <v>178</v>
      </c>
      <c r="AO426" s="421">
        <v>6</v>
      </c>
      <c r="AP426" s="421">
        <v>6</v>
      </c>
      <c r="AQ426" s="421">
        <v>0</v>
      </c>
      <c r="AR426" s="421">
        <v>7</v>
      </c>
      <c r="AS426" s="422">
        <v>0.15647481999999999</v>
      </c>
      <c r="AT426" s="422">
        <v>0.32014388399999999</v>
      </c>
      <c r="AU426" s="422">
        <v>0.38380281999999999</v>
      </c>
      <c r="AV426" s="422">
        <v>0.28521127000000002</v>
      </c>
      <c r="AW426" s="422">
        <v>0.15789474000000001</v>
      </c>
      <c r="AX426" s="422">
        <v>0.49122807000000002</v>
      </c>
      <c r="AY426" s="423">
        <v>115.4</v>
      </c>
      <c r="AZ426" s="422">
        <v>0.10471204000000001</v>
      </c>
      <c r="BA426" s="422">
        <v>0.34154929499999997</v>
      </c>
      <c r="BB426" s="422">
        <v>0.57838655000000005</v>
      </c>
      <c r="BC426" s="422">
        <v>0.42957746400000002</v>
      </c>
      <c r="BD426" s="424">
        <v>0.31007751900000002</v>
      </c>
      <c r="BE426" s="424">
        <v>0.23245614000000001</v>
      </c>
      <c r="BF426" s="424">
        <v>0.35855855800000003</v>
      </c>
      <c r="BG426" s="424">
        <v>0.43859649099999998</v>
      </c>
      <c r="BH426" s="424">
        <v>0.797155049</v>
      </c>
      <c r="BI426" s="424">
        <v>0.206140351</v>
      </c>
      <c r="BJ426" s="424">
        <v>0.34315521542085398</v>
      </c>
      <c r="BK426" s="425">
        <v>127.333708449214</v>
      </c>
      <c r="BL426" s="425">
        <v>13.582941192497699</v>
      </c>
      <c r="BM426" s="425">
        <v>79.278990912546604</v>
      </c>
      <c r="BN426" s="425">
        <v>119.75341145405</v>
      </c>
      <c r="BO426" s="425">
        <v>-0.57134343904174001</v>
      </c>
      <c r="BP426" s="425">
        <v>-0.50834910199046102</v>
      </c>
      <c r="BQ426" s="425">
        <v>17.564872411375099</v>
      </c>
      <c r="BR426" s="425">
        <v>12.4354339608151</v>
      </c>
      <c r="BS426" s="426">
        <v>1.7971062686661801</v>
      </c>
      <c r="BT426" s="427"/>
      <c r="BU426" s="421"/>
      <c r="BV426" s="428"/>
      <c r="BW426" s="427"/>
      <c r="BX426" s="427"/>
      <c r="BY426" s="427"/>
      <c r="BZ426" s="427"/>
      <c r="CA426" s="421"/>
      <c r="CB426" s="428"/>
      <c r="CC426" s="427"/>
      <c r="CD426" s="421"/>
      <c r="CE426" s="429"/>
      <c r="CF426" s="428"/>
      <c r="CG426" s="427"/>
      <c r="CH426" s="421"/>
      <c r="CI426" s="429"/>
      <c r="CJ426" s="428"/>
      <c r="CK426" s="427"/>
      <c r="CL426" s="421"/>
      <c r="CM426" s="429"/>
      <c r="CN426" s="428"/>
      <c r="CO426" s="427"/>
      <c r="CP426" s="421"/>
      <c r="CQ426" s="429"/>
      <c r="CR426" s="428"/>
      <c r="DC426" s="427">
        <v>22</v>
      </c>
      <c r="DD426" s="421">
        <v>185</v>
      </c>
      <c r="DE426" s="429">
        <v>-3</v>
      </c>
      <c r="DF426" s="429">
        <v>-2</v>
      </c>
      <c r="DG426" s="428">
        <v>1</v>
      </c>
      <c r="DH426" s="433">
        <v>-3</v>
      </c>
      <c r="DI426" s="434">
        <v>-14.006013870239199</v>
      </c>
      <c r="EL426" s="422"/>
      <c r="EM426" s="422"/>
      <c r="EN426" s="422"/>
      <c r="EO426" s="422"/>
      <c r="EP426" s="422"/>
      <c r="EQ426" s="422"/>
    </row>
    <row r="427" spans="1:251" ht="13" customHeight="1">
      <c r="A427" s="413" t="s">
        <v>563</v>
      </c>
      <c r="B427" s="413">
        <v>9385</v>
      </c>
      <c r="C427" s="413">
        <v>542303</v>
      </c>
      <c r="D427" s="413">
        <v>10324</v>
      </c>
      <c r="E427" s="413" t="s">
        <v>555</v>
      </c>
      <c r="F427" s="413" t="s">
        <v>555</v>
      </c>
      <c r="G427" s="414"/>
      <c r="H427" s="415" t="s">
        <v>1</v>
      </c>
      <c r="I427" s="416" t="s">
        <v>53</v>
      </c>
      <c r="J427" s="417">
        <v>34</v>
      </c>
      <c r="K427" s="418">
        <v>10</v>
      </c>
      <c r="L427" s="418" t="s">
        <v>837</v>
      </c>
      <c r="T427" s="418" t="s">
        <v>4577</v>
      </c>
      <c r="U427" s="418" t="s">
        <v>2543</v>
      </c>
      <c r="V427" s="418" t="s">
        <v>4585</v>
      </c>
      <c r="Z427" s="421">
        <v>145</v>
      </c>
      <c r="AA427" s="421">
        <v>592</v>
      </c>
      <c r="AB427" s="421">
        <v>487</v>
      </c>
      <c r="AC427" s="421">
        <v>113</v>
      </c>
      <c r="AD427" s="421">
        <v>73</v>
      </c>
      <c r="AE427" s="421">
        <v>19</v>
      </c>
      <c r="AF427" s="421">
        <v>0</v>
      </c>
      <c r="AG427" s="421">
        <v>21</v>
      </c>
      <c r="AH427" s="421">
        <v>61</v>
      </c>
      <c r="AI427" s="421">
        <v>68</v>
      </c>
      <c r="AJ427" s="421">
        <v>0</v>
      </c>
      <c r="AK427" s="421">
        <v>0</v>
      </c>
      <c r="AL427" s="421">
        <v>94</v>
      </c>
      <c r="AM427" s="421">
        <v>2</v>
      </c>
      <c r="AN427" s="421">
        <v>144</v>
      </c>
      <c r="AO427" s="421">
        <v>3</v>
      </c>
      <c r="AP427" s="421">
        <v>7</v>
      </c>
      <c r="AQ427" s="421">
        <v>0</v>
      </c>
      <c r="AR427" s="421">
        <v>11</v>
      </c>
      <c r="AS427" s="422">
        <v>0.15878378300000001</v>
      </c>
      <c r="AT427" s="422">
        <v>0.243243243</v>
      </c>
      <c r="AU427" s="422">
        <v>0.42693409999999998</v>
      </c>
      <c r="AV427" s="422">
        <v>0.22922635999999999</v>
      </c>
      <c r="AW427" s="422">
        <v>0.11396011</v>
      </c>
      <c r="AX427" s="422">
        <v>0.44444444</v>
      </c>
      <c r="AY427" s="423">
        <v>112.1</v>
      </c>
      <c r="AZ427" s="422">
        <v>9.3323219999999998E-2</v>
      </c>
      <c r="BA427" s="422">
        <v>0.40401146100000002</v>
      </c>
      <c r="BB427" s="422">
        <v>0.71469970199999999</v>
      </c>
      <c r="BC427" s="422">
        <v>0.40114613100000002</v>
      </c>
      <c r="BD427" s="424">
        <v>0.279635258</v>
      </c>
      <c r="BE427" s="424">
        <v>0.23203285400000001</v>
      </c>
      <c r="BF427" s="424">
        <v>0.35532994899999998</v>
      </c>
      <c r="BG427" s="424">
        <v>0.40041067699999999</v>
      </c>
      <c r="BH427" s="424">
        <v>0.75574062600000003</v>
      </c>
      <c r="BI427" s="424">
        <v>0.16837782300000001</v>
      </c>
      <c r="BJ427" s="424">
        <v>0.334079283708627</v>
      </c>
      <c r="BK427" s="425">
        <v>108.454073143182</v>
      </c>
      <c r="BL427" s="425">
        <v>10.1000425435483</v>
      </c>
      <c r="BM427" s="425">
        <v>80.049793324607606</v>
      </c>
      <c r="BN427" s="425">
        <v>113.954293421928</v>
      </c>
      <c r="BO427" s="425">
        <v>-0.674210266911761</v>
      </c>
      <c r="BP427" s="425">
        <v>-2.7497830316424299</v>
      </c>
      <c r="BQ427" s="425">
        <v>11.9355066746354</v>
      </c>
      <c r="BR427" s="425">
        <v>7.0418426684915998</v>
      </c>
      <c r="BS427" s="426">
        <v>1.2211517033738</v>
      </c>
      <c r="BT427" s="427"/>
      <c r="BU427" s="421"/>
      <c r="BV427" s="428"/>
      <c r="BW427" s="427"/>
      <c r="BX427" s="427"/>
      <c r="BY427" s="427"/>
      <c r="BZ427" s="427"/>
      <c r="CA427" s="421"/>
      <c r="CB427" s="428"/>
      <c r="CC427" s="427"/>
      <c r="CD427" s="421"/>
      <c r="CE427" s="429"/>
      <c r="CF427" s="428"/>
      <c r="CG427" s="427"/>
      <c r="CH427" s="421"/>
      <c r="CI427" s="429"/>
      <c r="CJ427" s="428"/>
      <c r="CK427" s="427"/>
      <c r="CL427" s="421"/>
      <c r="CM427" s="429"/>
      <c r="CN427" s="428"/>
      <c r="CO427" s="427"/>
      <c r="CP427" s="421"/>
      <c r="CQ427" s="429"/>
      <c r="CR427" s="428"/>
      <c r="DH427" s="433">
        <v>0</v>
      </c>
      <c r="DI427" s="434">
        <v>-14.7993822097778</v>
      </c>
      <c r="EL427" s="422"/>
      <c r="EM427" s="422"/>
      <c r="EN427" s="422"/>
      <c r="EO427" s="422"/>
      <c r="EP427" s="422"/>
      <c r="EQ427" s="422"/>
    </row>
    <row r="428" spans="1:251" ht="13" customHeight="1">
      <c r="A428" s="413" t="s">
        <v>563</v>
      </c>
      <c r="G428" s="414"/>
      <c r="H428" s="411" t="s">
        <v>4773</v>
      </c>
      <c r="Z428" s="421"/>
      <c r="BT428" s="427"/>
      <c r="BU428" s="421"/>
      <c r="BV428" s="428"/>
      <c r="BW428" s="427"/>
      <c r="BX428" s="427"/>
      <c r="BY428" s="427"/>
      <c r="BZ428" s="427"/>
      <c r="CA428" s="421"/>
      <c r="CB428" s="428"/>
      <c r="CC428" s="427"/>
      <c r="CD428" s="421"/>
      <c r="CE428" s="429"/>
      <c r="CF428" s="428"/>
      <c r="CG428" s="427"/>
      <c r="CH428" s="421"/>
      <c r="CI428" s="429"/>
      <c r="CJ428" s="428"/>
      <c r="CK428" s="427"/>
      <c r="CL428" s="421"/>
      <c r="CM428" s="429"/>
      <c r="CN428" s="428"/>
      <c r="CO428" s="427"/>
      <c r="CP428" s="421"/>
      <c r="CQ428" s="429"/>
      <c r="CR428" s="428"/>
      <c r="DH428" s="433"/>
      <c r="DI428" s="434"/>
    </row>
    <row r="429" spans="1:251" ht="13" customHeight="1">
      <c r="A429" s="413" t="s">
        <v>4653</v>
      </c>
      <c r="B429" s="413">
        <v>13108</v>
      </c>
      <c r="C429" s="413">
        <v>641555</v>
      </c>
      <c r="D429" s="413">
        <v>20084</v>
      </c>
      <c r="E429" s="413" t="s">
        <v>16</v>
      </c>
      <c r="F429" s="413" t="s">
        <v>16</v>
      </c>
      <c r="G429" s="414"/>
      <c r="H429" s="411" t="s">
        <v>4330</v>
      </c>
      <c r="I429" s="411" t="s">
        <v>3400</v>
      </c>
      <c r="J429" s="413">
        <v>30</v>
      </c>
      <c r="K429" s="418">
        <v>2</v>
      </c>
      <c r="L429" s="418" t="s">
        <v>46</v>
      </c>
      <c r="T429" s="418" t="s">
        <v>4581</v>
      </c>
      <c r="U429" s="418" t="s">
        <v>4577</v>
      </c>
      <c r="V429" s="418" t="s">
        <v>4586</v>
      </c>
      <c r="X429" s="418">
        <v>14</v>
      </c>
      <c r="Y429" s="419">
        <v>70</v>
      </c>
      <c r="Z429" s="421">
        <v>40</v>
      </c>
      <c r="AA429" s="421">
        <v>98</v>
      </c>
      <c r="AB429" s="421">
        <v>84</v>
      </c>
      <c r="AC429" s="421">
        <v>17</v>
      </c>
      <c r="AD429" s="421">
        <v>10</v>
      </c>
      <c r="AE429" s="421">
        <v>5</v>
      </c>
      <c r="AF429" s="421">
        <v>0</v>
      </c>
      <c r="AG429" s="421">
        <v>2</v>
      </c>
      <c r="AH429" s="421">
        <v>5</v>
      </c>
      <c r="AI429" s="421">
        <v>11</v>
      </c>
      <c r="AJ429" s="421">
        <v>1</v>
      </c>
      <c r="AK429" s="421">
        <v>0</v>
      </c>
      <c r="AL429" s="421">
        <v>11</v>
      </c>
      <c r="AM429" s="421">
        <v>0</v>
      </c>
      <c r="AN429" s="421">
        <v>14</v>
      </c>
      <c r="AO429" s="421">
        <v>1</v>
      </c>
      <c r="AP429" s="421">
        <v>2</v>
      </c>
      <c r="AQ429" s="421">
        <v>0</v>
      </c>
      <c r="AR429" s="421">
        <v>1</v>
      </c>
      <c r="AS429" s="422">
        <v>0.112244897</v>
      </c>
      <c r="AT429" s="422">
        <v>0.14285714199999999</v>
      </c>
      <c r="AU429" s="422">
        <v>0.47222222000000003</v>
      </c>
      <c r="AV429" s="422">
        <v>0.25</v>
      </c>
      <c r="AW429" s="422">
        <v>5.5555559999999997E-2</v>
      </c>
      <c r="AX429" s="422">
        <v>0.43055556</v>
      </c>
      <c r="AY429" s="423">
        <v>107.1</v>
      </c>
      <c r="AZ429" s="422">
        <v>7.5949370000000002E-2</v>
      </c>
      <c r="BA429" s="422">
        <v>0.47222222200000002</v>
      </c>
      <c r="BB429" s="422">
        <v>0.86849507400000003</v>
      </c>
      <c r="BC429" s="422">
        <v>0.33333333300000001</v>
      </c>
      <c r="BD429" s="424">
        <v>0.21428571399999999</v>
      </c>
      <c r="BE429" s="424">
        <v>0.202380952</v>
      </c>
      <c r="BF429" s="424">
        <v>0.29591836700000002</v>
      </c>
      <c r="BG429" s="424">
        <v>0.33333333300000001</v>
      </c>
      <c r="BH429" s="424">
        <v>0.62925169999999997</v>
      </c>
      <c r="BI429" s="424">
        <v>0.13095238100000001</v>
      </c>
      <c r="BJ429" s="424">
        <v>0.280482369418046</v>
      </c>
      <c r="BK429" s="425">
        <v>80.889802613096506</v>
      </c>
      <c r="BL429" s="425">
        <v>-2.5926050029113599</v>
      </c>
      <c r="BM429" s="425">
        <v>8.9869145520612808</v>
      </c>
      <c r="BN429" s="425">
        <v>78.883732013276898</v>
      </c>
      <c r="BO429" s="425">
        <v>-0.67186245950460999</v>
      </c>
      <c r="BP429" s="425">
        <v>0.25868306867778301</v>
      </c>
      <c r="BQ429" s="425">
        <v>4.4492712526232197</v>
      </c>
      <c r="BR429" s="425">
        <v>-2.18018082784263</v>
      </c>
      <c r="BS429" s="426">
        <v>0.45521613091292701</v>
      </c>
      <c r="BT429" s="427"/>
      <c r="BU429" s="421"/>
      <c r="BV429" s="428"/>
      <c r="BW429" s="427">
        <v>30</v>
      </c>
      <c r="BX429" s="427">
        <v>209</v>
      </c>
      <c r="BY429" s="427">
        <v>2</v>
      </c>
      <c r="BZ429" s="427">
        <v>-2</v>
      </c>
      <c r="CA429" s="421">
        <v>0</v>
      </c>
      <c r="CB429" s="428">
        <v>5</v>
      </c>
      <c r="CC429" s="427">
        <v>6</v>
      </c>
      <c r="CD429" s="421">
        <v>11</v>
      </c>
      <c r="CE429" s="429">
        <v>0</v>
      </c>
      <c r="CF429" s="428">
        <v>0</v>
      </c>
      <c r="CG429" s="427"/>
      <c r="CH429" s="421"/>
      <c r="CI429" s="429"/>
      <c r="CJ429" s="428"/>
      <c r="CK429" s="427">
        <v>2</v>
      </c>
      <c r="CL429" s="421">
        <v>2</v>
      </c>
      <c r="CM429" s="429">
        <v>0</v>
      </c>
      <c r="CN429" s="428">
        <v>0</v>
      </c>
      <c r="CO429" s="427"/>
      <c r="CP429" s="421"/>
      <c r="CQ429" s="429"/>
      <c r="CR429" s="428"/>
      <c r="DH429" s="433">
        <v>2</v>
      </c>
      <c r="DI429" s="434">
        <v>3.2566565275192199</v>
      </c>
      <c r="EL429" s="422"/>
      <c r="EM429" s="422"/>
      <c r="EN429" s="422"/>
      <c r="EO429" s="422"/>
      <c r="EP429" s="422"/>
      <c r="EQ429" s="422"/>
    </row>
    <row r="430" spans="1:251" ht="13" customHeight="1">
      <c r="A430" s="439" t="s">
        <v>567</v>
      </c>
      <c r="B430" s="440"/>
      <c r="C430" s="441"/>
      <c r="D430" s="441"/>
      <c r="E430" s="439" cm="1">
        <f t="array" ref="E430">SUMPRODUCT(--($A431:$A$2513=A430),--(K431:$K$2513&gt;0))</f>
        <v>41</v>
      </c>
      <c r="F430" s="439"/>
      <c r="G430" s="382"/>
      <c r="H430" s="442" t="s">
        <v>4210</v>
      </c>
      <c r="I430" s="443"/>
      <c r="J430" s="444"/>
      <c r="K430" s="445">
        <v>0</v>
      </c>
      <c r="L430" s="445"/>
      <c r="M430" s="446"/>
      <c r="N430" s="447"/>
      <c r="O430" s="445"/>
      <c r="P430" s="445"/>
      <c r="Q430" s="445"/>
      <c r="R430" s="445"/>
      <c r="S430" s="445"/>
      <c r="T430" s="445"/>
      <c r="U430" s="445"/>
      <c r="V430" s="445"/>
      <c r="W430" s="445"/>
      <c r="X430" s="445"/>
      <c r="Y430" s="446"/>
      <c r="Z430" s="448" cm="1">
        <f t="array" ref="Z430">SUMPRODUCT(--($A431:$A$2498=$A430),--(Z431:Z$2498))</f>
        <v>2211</v>
      </c>
      <c r="AA430" s="448" cm="1">
        <f t="array" ref="AA430">SUMPRODUCT(--($A431:$A$2498=$A430),--(AA431:AA$2498))</f>
        <v>8449</v>
      </c>
      <c r="AB430" s="448" cm="1">
        <f t="array" ref="AB430">SUMPRODUCT(--($A431:$A$2498=$A430),--(AB431:AB$2498))</f>
        <v>7539</v>
      </c>
      <c r="AC430" s="448" cm="1">
        <f t="array" ref="AC430">SUMPRODUCT(--($A431:$A$2498=$A430),--(AC431:AC$2498))</f>
        <v>2015</v>
      </c>
      <c r="AD430" s="448" cm="1">
        <f t="array" ref="AD430">SUMPRODUCT(--($A431:$A$2498=$A430),--(AD431:AD$2498))</f>
        <v>1289</v>
      </c>
      <c r="AE430" s="448" cm="1">
        <f t="array" ref="AE430">SUMPRODUCT(--($A431:$A$2498=$A430),--(AE431:AE$2498))</f>
        <v>374</v>
      </c>
      <c r="AF430" s="448" cm="1">
        <f t="array" ref="AF430">SUMPRODUCT(--($A431:$A$2498=$A430),--(AF431:AF$2498))</f>
        <v>25</v>
      </c>
      <c r="AG430" s="448" cm="1">
        <f t="array" ref="AG430">SUMPRODUCT(--($A431:$A$2498=$A430),--(AG431:AG$2498))</f>
        <v>327</v>
      </c>
      <c r="AH430" s="448" cm="1">
        <f t="array" ref="AH430">SUMPRODUCT(--($A431:$A$2498=$A430),--(AH431:AH$2498))</f>
        <v>1118</v>
      </c>
      <c r="AI430" s="448" cm="1">
        <f t="array" ref="AI430">SUMPRODUCT(--($A431:$A$2498=$A430),--(AI431:AI$2498))</f>
        <v>1127</v>
      </c>
      <c r="AJ430" s="448" cm="1">
        <f t="array" ref="AJ430">SUMPRODUCT(--($A431:$A$2498=$A430),--(AJ431:AJ$2498))</f>
        <v>225</v>
      </c>
      <c r="AK430" s="448" cm="1">
        <f t="array" ref="AK430">SUMPRODUCT(--($A431:$A$2498=$A430),--(AK431:AK$2498))</f>
        <v>55</v>
      </c>
      <c r="AL430" s="448" cm="1">
        <f t="array" ref="AL430">SUMPRODUCT(--($A431:$A$2498=$A430),--(AL431:AL$2498))</f>
        <v>731</v>
      </c>
      <c r="AM430" s="448" cm="1">
        <f t="array" ref="AM430">SUMPRODUCT(--($A431:$A$2498=$A430),--(AM431:AM$2498))</f>
        <v>37</v>
      </c>
      <c r="AN430" s="448" cm="1">
        <f t="array" ref="AN430">SUMPRODUCT(--($A431:$A$2498=$A430),--(AN431:AN$2498))</f>
        <v>1886</v>
      </c>
      <c r="AO430" s="448" cm="1">
        <f t="array" ref="AO430">SUMPRODUCT(--($A431:$A$2498=$A430),--(AO431:AO$2498))</f>
        <v>80</v>
      </c>
      <c r="AP430" s="448" cm="1">
        <f t="array" ref="AP430">SUMPRODUCT(--($A431:$A$2498=$A430),--(AP431:AP$2498))</f>
        <v>75</v>
      </c>
      <c r="AQ430" s="448" cm="1">
        <f t="array" ref="AQ430">SUMPRODUCT(--($A431:$A$2498=$A430),--(AQ431:AQ$2498))</f>
        <v>21</v>
      </c>
      <c r="AR430" s="448" cm="1">
        <f t="array" ref="AR430">SUMPRODUCT(--($A431:$A$2498=$A430),--(AR431:AR$2498))</f>
        <v>147</v>
      </c>
      <c r="AS430" s="449"/>
      <c r="AT430" s="449"/>
      <c r="AU430" s="449"/>
      <c r="AV430" s="449"/>
      <c r="AW430" s="449"/>
      <c r="AX430" s="449"/>
      <c r="AY430" s="450"/>
      <c r="AZ430" s="449"/>
      <c r="BA430" s="449"/>
      <c r="BB430" s="449"/>
      <c r="BC430" s="449"/>
      <c r="BD430" s="451"/>
      <c r="BE430" s="451">
        <f>AC430/AB430</f>
        <v>0.26727682716540657</v>
      </c>
      <c r="BF430" s="451">
        <f>(AC430+AL430+AM430+AO430)/(AA430-AP430-AQ430)</f>
        <v>0.34275110738656772</v>
      </c>
      <c r="BG430" s="451">
        <f>((AC430-AE430-AF430-AG430)+(AE430*2)+(AF430*3)+(AG430*4))/AB430</f>
        <v>0.45364106645443691</v>
      </c>
      <c r="BH430" s="451">
        <f>BF430+BG430</f>
        <v>0.79639217384100469</v>
      </c>
      <c r="BI430" s="451">
        <f>BG430+BH430</f>
        <v>1.2500332402954415</v>
      </c>
      <c r="BJ430" s="451"/>
      <c r="BK430" s="450"/>
      <c r="BL430" s="450"/>
      <c r="BM430" s="450"/>
      <c r="BN430" s="450"/>
      <c r="BO430" s="450"/>
      <c r="BP430" s="452" cm="1">
        <f t="array" ref="BP430">SUMPRODUCT(--($A431:$A$2498=$A430),--(BP431:BP$2498))</f>
        <v>9.9020200995728533</v>
      </c>
      <c r="BQ430" s="450"/>
      <c r="BR430" s="452" cm="1">
        <f t="array" ref="BR430">SUMPRODUCT(--($A431:$A$2498=$A430),--(BR431:BR$2498))</f>
        <v>186.75665723306892</v>
      </c>
      <c r="BS430" s="453" cm="1">
        <f t="array" ref="BS430">SUMPRODUCT(--($A431:$A$2498=$A430),--(BS431:BS$2498))</f>
        <v>44.128399009520443</v>
      </c>
      <c r="BT430" s="454"/>
      <c r="BU430" s="448"/>
      <c r="BV430" s="455"/>
      <c r="BW430" s="454"/>
      <c r="BX430" s="454"/>
      <c r="BY430" s="454"/>
      <c r="BZ430" s="454"/>
      <c r="CA430" s="448"/>
      <c r="CB430" s="455"/>
      <c r="CC430" s="454"/>
      <c r="CD430" s="448"/>
      <c r="CE430" s="456"/>
      <c r="CF430" s="455"/>
      <c r="CG430" s="454"/>
      <c r="CH430" s="448"/>
      <c r="CI430" s="456"/>
      <c r="CJ430" s="455"/>
      <c r="CK430" s="454"/>
      <c r="CL430" s="448"/>
      <c r="CM430" s="456"/>
      <c r="CN430" s="455"/>
      <c r="CO430" s="454"/>
      <c r="CP430" s="448"/>
      <c r="CQ430" s="456"/>
      <c r="CR430" s="455"/>
      <c r="CS430" s="457"/>
      <c r="CT430" s="458"/>
      <c r="CU430" s="459"/>
      <c r="CV430" s="459"/>
      <c r="CW430" s="460"/>
      <c r="CX430" s="457"/>
      <c r="CY430" s="458"/>
      <c r="CZ430" s="459"/>
      <c r="DA430" s="459"/>
      <c r="DB430" s="460"/>
      <c r="DC430" s="457"/>
      <c r="DD430" s="458"/>
      <c r="DE430" s="459"/>
      <c r="DF430" s="459"/>
      <c r="DG430" s="460"/>
      <c r="DH430" s="461" cm="1">
        <f t="array" ref="DH430">SUMPRODUCT(--($A431:$A$2498=$A430),--(DH431:DH$2498))</f>
        <v>-11</v>
      </c>
      <c r="DI430" s="462" cm="1">
        <f t="array" ref="DI430">SUMPRODUCT(--($A431:$A$2498=$A430),--(DI431:DI$2498))</f>
        <v>-42.638810358941519</v>
      </c>
      <c r="DJ430" s="448" cm="1">
        <f t="array" ref="DJ430">SUMPRODUCT(--($A431:$A$2498=$A430),--(DJ431:DJ$2498))</f>
        <v>520</v>
      </c>
      <c r="DK430" s="448" cm="1">
        <f t="array" ref="DK430">SUMPRODUCT(--($A431:$A$2498=$A430),--(DK431:DK$2498))</f>
        <v>122</v>
      </c>
      <c r="DL430" s="448" cm="1">
        <f t="array" ref="DL430">SUMPRODUCT(--($A431:$A$2498=$A430),--(DL431:DL$2498))</f>
        <v>1</v>
      </c>
      <c r="DM430" s="448" cm="1">
        <f t="array" ref="DM430">SUMPRODUCT(--($A431:$A$2498=$A430),--(DM431:DM$2498))</f>
        <v>62</v>
      </c>
      <c r="DN430" s="448" cm="1">
        <f t="array" ref="DN430">SUMPRODUCT(--($A431:$A$2498=$A430),--(DN431:DN$2498))</f>
        <v>54</v>
      </c>
      <c r="DO430" s="448" cm="1">
        <f t="array" ref="DO430">SUMPRODUCT(--($A431:$A$2498=$A430),--(DO431:DO$2498))</f>
        <v>50</v>
      </c>
      <c r="DP430" s="448" cm="1">
        <f t="array" ref="DP430">SUMPRODUCT(--($A431:$A$2498=$A430),--(DP431:DP$2498))</f>
        <v>1071.1000000000001</v>
      </c>
      <c r="DQ430" s="448" cm="1">
        <f t="array" ref="DQ430">SUMPRODUCT(--($A431:$A$2498=$A430),--(DQ431:DQ$2498))</f>
        <v>624.49999618530251</v>
      </c>
      <c r="DR430" s="448" cm="1">
        <f t="array" ref="DR430">SUMPRODUCT(--($A431:$A$2498=$A430),--(DR431:DR$2498))</f>
        <v>445.19999790191611</v>
      </c>
      <c r="DS430" s="448" cm="1">
        <f t="array" ref="DS430">SUMPRODUCT(--($A431:$A$2498=$A430),--(DS431:DS$2498))</f>
        <v>4377</v>
      </c>
      <c r="DT430" s="448" cm="1">
        <f t="array" ref="DT430">SUMPRODUCT(--($A431:$A$2498=$A430),--(DT431:DT$2498))</f>
        <v>834</v>
      </c>
      <c r="DU430" s="448" cm="1">
        <f t="array" ref="DU430">SUMPRODUCT(--($A431:$A$2498=$A430),--(DU431:DU$2498))</f>
        <v>406</v>
      </c>
      <c r="DV430" s="448" cm="1">
        <f t="array" ref="DV430">SUMPRODUCT(--($A431:$A$2498=$A430),--(DV431:DV$2498))</f>
        <v>368</v>
      </c>
      <c r="DW430" s="448" cm="1">
        <f t="array" ref="DW430">SUMPRODUCT(--($A431:$A$2498=$A430),--(DW431:DW$2498))</f>
        <v>115</v>
      </c>
      <c r="DX430" s="448" cm="1">
        <f t="array" ref="DX430">SUMPRODUCT(--($A431:$A$2498=$A430),--(DX431:DX$2498))</f>
        <v>371</v>
      </c>
      <c r="DY430" s="448" cm="1">
        <f t="array" ref="DY430">SUMPRODUCT(--($A431:$A$2498=$A430),--(DY431:DY$2498))</f>
        <v>14</v>
      </c>
      <c r="DZ430" s="448" cm="1">
        <f t="array" ref="DZ430">SUMPRODUCT(--($A431:$A$2498=$A430),--(DZ431:DZ$2498))</f>
        <v>37</v>
      </c>
      <c r="EA430" s="448" cm="1">
        <f t="array" ref="EA430">SUMPRODUCT(--($A431:$A$2498=$A430),--(EA431:EA$2498))</f>
        <v>22</v>
      </c>
      <c r="EB430" s="448" cm="1">
        <f t="array" ref="EB430">SUMPRODUCT(--($A431:$A$2498=$A430),--(EB431:EB$2498))</f>
        <v>4</v>
      </c>
      <c r="EC430" s="448" cm="1">
        <f t="array" ref="EC430">SUMPRODUCT(--($A431:$A$2498=$A430),--(EC431:EC$2498))</f>
        <v>1057</v>
      </c>
      <c r="ED430" s="450">
        <f>EC430/DP430*10</f>
        <v>9.8683596302866192</v>
      </c>
      <c r="EE430" s="450">
        <f>DX430/DP430*10</f>
        <v>3.4637288768555683</v>
      </c>
      <c r="EF430" s="450">
        <f>DW430/DP430*10</f>
        <v>1.0736625898608905</v>
      </c>
      <c r="EG430" s="450">
        <f>DX430/DQ430*10</f>
        <v>5.9407526383701743</v>
      </c>
      <c r="EH430" s="463">
        <f>(DT430+DX430+DZ430)/DP430</f>
        <v>1.1595555970497617</v>
      </c>
      <c r="EI430" s="450"/>
      <c r="EJ430" s="451">
        <f>DT430/(DS430-DX430-DY430-DZ430)</f>
        <v>0.21087231352718078</v>
      </c>
      <c r="EK430" s="451"/>
      <c r="EL430" s="464"/>
      <c r="EM430" s="464"/>
      <c r="EN430" s="464"/>
      <c r="EO430" s="464"/>
      <c r="EP430" s="464"/>
      <c r="EQ430" s="464"/>
      <c r="ER430" s="465"/>
      <c r="ES430" s="463"/>
      <c r="ET430" s="463"/>
      <c r="EU430" s="463"/>
      <c r="EV430" s="463"/>
      <c r="EW430" s="463"/>
      <c r="EX430" s="453" cm="1">
        <f t="array" ref="EX430">SUMPRODUCT(--($A431:$A$2498=$A430),--(EX431:EX$2498))</f>
        <v>16.104924686020201</v>
      </c>
    </row>
    <row r="431" spans="1:251" ht="13" customHeight="1">
      <c r="A431" s="413" t="s">
        <v>567</v>
      </c>
      <c r="B431" s="413">
        <v>13279</v>
      </c>
      <c r="C431" s="413">
        <v>805123</v>
      </c>
      <c r="D431" s="413">
        <v>31764</v>
      </c>
      <c r="E431" s="413" t="s">
        <v>614</v>
      </c>
      <c r="F431" s="413" t="s">
        <v>614</v>
      </c>
      <c r="G431" s="414"/>
      <c r="H431" s="411" t="s">
        <v>4450</v>
      </c>
      <c r="I431" s="411" t="s">
        <v>271</v>
      </c>
      <c r="J431" s="413">
        <v>24</v>
      </c>
      <c r="K431" s="418">
        <v>1</v>
      </c>
      <c r="M431" s="419" t="s">
        <v>837</v>
      </c>
      <c r="N431" s="420">
        <v>20</v>
      </c>
      <c r="O431" s="418" t="s">
        <v>46</v>
      </c>
      <c r="P431" s="418" t="s">
        <v>2543</v>
      </c>
      <c r="Z431" s="421"/>
      <c r="BT431" s="427">
        <v>11</v>
      </c>
      <c r="BU431" s="421">
        <v>32</v>
      </c>
      <c r="BV431" s="428">
        <v>0</v>
      </c>
      <c r="BW431" s="427"/>
      <c r="BX431" s="427"/>
      <c r="BY431" s="427"/>
      <c r="BZ431" s="427"/>
      <c r="CA431" s="421"/>
      <c r="CB431" s="428"/>
      <c r="CC431" s="427"/>
      <c r="CD431" s="421"/>
      <c r="CE431" s="429"/>
      <c r="CF431" s="428"/>
      <c r="CG431" s="427"/>
      <c r="CH431" s="421"/>
      <c r="CI431" s="429"/>
      <c r="CJ431" s="428"/>
      <c r="CK431" s="427"/>
      <c r="CL431" s="421"/>
      <c r="CM431" s="429"/>
      <c r="CN431" s="428"/>
      <c r="CO431" s="427"/>
      <c r="CP431" s="421"/>
      <c r="CQ431" s="429"/>
      <c r="CR431" s="428"/>
      <c r="DH431" s="433">
        <v>0</v>
      </c>
      <c r="DI431" s="434"/>
      <c r="DJ431" s="421">
        <v>11</v>
      </c>
      <c r="DK431" s="421">
        <v>3</v>
      </c>
      <c r="DL431" s="421">
        <v>0</v>
      </c>
      <c r="DM431" s="421">
        <v>3</v>
      </c>
      <c r="DN431" s="421">
        <v>1</v>
      </c>
      <c r="DO431" s="421">
        <v>0</v>
      </c>
      <c r="DP431" s="421">
        <v>32</v>
      </c>
      <c r="DQ431" s="421">
        <v>11</v>
      </c>
      <c r="DR431" s="421">
        <v>21</v>
      </c>
      <c r="DS431" s="421">
        <v>124</v>
      </c>
      <c r="DT431" s="421">
        <v>17</v>
      </c>
      <c r="DU431" s="421">
        <v>11</v>
      </c>
      <c r="DV431" s="421">
        <v>6</v>
      </c>
      <c r="DW431" s="421">
        <v>6</v>
      </c>
      <c r="DX431" s="421">
        <v>11</v>
      </c>
      <c r="DY431" s="421">
        <v>0</v>
      </c>
      <c r="DZ431" s="421">
        <v>0</v>
      </c>
      <c r="EA431" s="421">
        <v>0</v>
      </c>
      <c r="EB431" s="421">
        <v>0</v>
      </c>
      <c r="EC431" s="421">
        <v>35</v>
      </c>
      <c r="ED431" s="425">
        <v>9.84375</v>
      </c>
      <c r="EE431" s="425">
        <v>3.09375</v>
      </c>
      <c r="EF431" s="425">
        <v>1.6875</v>
      </c>
      <c r="EG431" s="425">
        <v>4.78125</v>
      </c>
      <c r="EH431" s="431">
        <v>0.875</v>
      </c>
      <c r="EI431" s="425">
        <v>68.251431972030005</v>
      </c>
      <c r="EJ431" s="424">
        <v>0.15044247787610601</v>
      </c>
      <c r="EK431" s="424">
        <v>0.15277777777777701</v>
      </c>
      <c r="EL431" s="466">
        <v>0.33766233699999998</v>
      </c>
      <c r="EM431" s="466">
        <v>9.0909089999999998E-2</v>
      </c>
      <c r="EN431" s="466">
        <v>0.571428571</v>
      </c>
      <c r="EO431" s="466">
        <v>0.10256410000000001</v>
      </c>
      <c r="EP431" s="466">
        <v>0.42307692000000002</v>
      </c>
      <c r="EQ431" s="466">
        <v>0.13385827</v>
      </c>
      <c r="ER431" s="425">
        <v>-0.328099885943617</v>
      </c>
      <c r="ES431" s="431">
        <v>1.6875</v>
      </c>
      <c r="ET431" s="431">
        <v>3.1247576469498499</v>
      </c>
      <c r="EU431" s="431">
        <v>4.4172222137451103</v>
      </c>
      <c r="EV431" s="431">
        <v>4.09970273524522</v>
      </c>
      <c r="EW431" s="431">
        <v>3.54025136308347</v>
      </c>
      <c r="EX431" s="426">
        <v>0.13526272028684599</v>
      </c>
    </row>
    <row r="432" spans="1:251" ht="13" customHeight="1">
      <c r="A432" s="413" t="s">
        <v>567</v>
      </c>
      <c r="B432" s="413">
        <v>11823</v>
      </c>
      <c r="C432" s="413">
        <v>676282</v>
      </c>
      <c r="D432" s="413">
        <v>23335</v>
      </c>
      <c r="E432" s="413" t="s">
        <v>213</v>
      </c>
      <c r="F432" s="413" t="s">
        <v>213</v>
      </c>
      <c r="G432" s="414"/>
      <c r="H432" s="411" t="s">
        <v>3994</v>
      </c>
      <c r="I432" s="411" t="s">
        <v>554</v>
      </c>
      <c r="J432" s="413">
        <v>25</v>
      </c>
      <c r="K432" s="418">
        <v>1</v>
      </c>
      <c r="M432" s="419" t="s">
        <v>46</v>
      </c>
      <c r="N432" s="420">
        <v>25</v>
      </c>
      <c r="O432" s="418" t="s">
        <v>46</v>
      </c>
      <c r="P432" s="418" t="s">
        <v>2543</v>
      </c>
      <c r="Z432" s="421"/>
      <c r="AS432" s="422"/>
      <c r="AT432" s="422"/>
      <c r="AU432" s="422"/>
      <c r="AV432" s="422"/>
      <c r="AW432" s="422"/>
      <c r="AX432" s="422"/>
      <c r="AY432" s="423"/>
      <c r="AZ432" s="422"/>
      <c r="BA432" s="422"/>
      <c r="BB432" s="422"/>
      <c r="BC432" s="422"/>
      <c r="BT432" s="427">
        <v>34</v>
      </c>
      <c r="BU432" s="421">
        <v>95.1</v>
      </c>
      <c r="BV432" s="428">
        <v>2</v>
      </c>
      <c r="BW432" s="427"/>
      <c r="BX432" s="427"/>
      <c r="BY432" s="427"/>
      <c r="BZ432" s="427"/>
      <c r="CA432" s="421"/>
      <c r="CB432" s="428"/>
      <c r="CC432" s="427"/>
      <c r="CD432" s="421"/>
      <c r="CE432" s="429"/>
      <c r="CF432" s="428"/>
      <c r="CG432" s="427"/>
      <c r="CH432" s="421"/>
      <c r="CI432" s="429"/>
      <c r="CJ432" s="428"/>
      <c r="CK432" s="427"/>
      <c r="CL432" s="421"/>
      <c r="CM432" s="429"/>
      <c r="CN432" s="428"/>
      <c r="CO432" s="427"/>
      <c r="CP432" s="421"/>
      <c r="CQ432" s="429"/>
      <c r="CR432" s="428"/>
      <c r="DH432" s="433">
        <v>2</v>
      </c>
      <c r="DI432" s="434"/>
      <c r="DJ432" s="421">
        <v>34</v>
      </c>
      <c r="DK432" s="421">
        <v>13</v>
      </c>
      <c r="DL432" s="421">
        <v>0</v>
      </c>
      <c r="DM432" s="421">
        <v>5</v>
      </c>
      <c r="DN432" s="421">
        <v>3</v>
      </c>
      <c r="DO432" s="421">
        <v>1</v>
      </c>
      <c r="DP432" s="421">
        <v>95.1</v>
      </c>
      <c r="DQ432" s="421">
        <v>67</v>
      </c>
      <c r="DR432" s="421">
        <v>28.100000381469702</v>
      </c>
      <c r="DS432" s="421">
        <v>401</v>
      </c>
      <c r="DT432" s="421">
        <v>78</v>
      </c>
      <c r="DU432" s="421">
        <v>39</v>
      </c>
      <c r="DV432" s="421">
        <v>34</v>
      </c>
      <c r="DW432" s="421">
        <v>10</v>
      </c>
      <c r="DX432" s="421">
        <v>42</v>
      </c>
      <c r="DY432" s="421">
        <v>0</v>
      </c>
      <c r="DZ432" s="421">
        <v>0</v>
      </c>
      <c r="EA432" s="421">
        <v>2</v>
      </c>
      <c r="EB432" s="421">
        <v>0</v>
      </c>
      <c r="EC432" s="421">
        <v>108</v>
      </c>
      <c r="ED432" s="425">
        <v>10.1958047397749</v>
      </c>
      <c r="EE432" s="425">
        <v>3.9650351765791401</v>
      </c>
      <c r="EF432" s="425">
        <v>0.94405599442360499</v>
      </c>
      <c r="EG432" s="425">
        <v>7.3636367565041203</v>
      </c>
      <c r="EH432" s="431">
        <v>1.2587413258981399</v>
      </c>
      <c r="EI432" s="425">
        <v>98.183883399908396</v>
      </c>
      <c r="EJ432" s="424">
        <v>0.217270194986072</v>
      </c>
      <c r="EK432" s="424">
        <v>0.28215767634854699</v>
      </c>
      <c r="EL432" s="422">
        <v>0.40799999999999997</v>
      </c>
      <c r="EM432" s="422">
        <v>0.22800000000000001</v>
      </c>
      <c r="EN432" s="422">
        <v>0.36399999999999999</v>
      </c>
      <c r="EO432" s="422">
        <v>7.1713150000000003E-2</v>
      </c>
      <c r="EP432" s="422">
        <v>0.41832669</v>
      </c>
      <c r="EQ432" s="422">
        <v>0.12095296</v>
      </c>
      <c r="ER432" s="425">
        <v>1.3006026932343</v>
      </c>
      <c r="ES432" s="431">
        <v>3.2097903810402602</v>
      </c>
      <c r="ET432" s="431">
        <v>3.6798598936072802</v>
      </c>
      <c r="EU432" s="431">
        <v>3.5555526557111601</v>
      </c>
      <c r="EV432" s="431">
        <v>3.6636383127671199</v>
      </c>
      <c r="EW432" s="431">
        <v>3.8285442853877298</v>
      </c>
      <c r="EX432" s="426">
        <v>1.50169644504785</v>
      </c>
    </row>
    <row r="433" spans="1:269" ht="13" customHeight="1">
      <c r="A433" s="413" t="s">
        <v>567</v>
      </c>
      <c r="C433" s="413">
        <v>543037</v>
      </c>
      <c r="D433" s="413">
        <v>13125</v>
      </c>
      <c r="E433" s="413" t="s">
        <v>16</v>
      </c>
      <c r="F433" s="413" t="s">
        <v>16</v>
      </c>
      <c r="G433" s="414"/>
      <c r="H433" s="415" t="s">
        <v>244</v>
      </c>
      <c r="I433" s="416" t="s">
        <v>51</v>
      </c>
      <c r="J433" s="417">
        <v>34</v>
      </c>
      <c r="K433" s="418">
        <v>1</v>
      </c>
      <c r="M433" s="419" t="s">
        <v>837</v>
      </c>
      <c r="Z433" s="421"/>
      <c r="AS433" s="422"/>
      <c r="AT433" s="422"/>
      <c r="AU433" s="422"/>
      <c r="AV433" s="422"/>
      <c r="AW433" s="422"/>
      <c r="AX433" s="422"/>
      <c r="AY433" s="423"/>
      <c r="AZ433" s="422"/>
      <c r="BA433" s="422"/>
      <c r="BB433" s="422"/>
      <c r="BC433" s="422"/>
      <c r="BT433" s="427"/>
      <c r="BU433" s="421"/>
      <c r="BV433" s="428"/>
      <c r="BW433" s="427"/>
      <c r="BX433" s="427"/>
      <c r="BY433" s="427"/>
      <c r="BZ433" s="427"/>
      <c r="CA433" s="421"/>
      <c r="CB433" s="428"/>
      <c r="CC433" s="427"/>
      <c r="CD433" s="421"/>
      <c r="CE433" s="429"/>
      <c r="CF433" s="428"/>
      <c r="CG433" s="427"/>
      <c r="CH433" s="421"/>
      <c r="CI433" s="429"/>
      <c r="CJ433" s="428"/>
      <c r="CK433" s="427"/>
      <c r="CL433" s="421"/>
      <c r="CM433" s="429"/>
      <c r="CN433" s="428"/>
      <c r="CO433" s="427"/>
      <c r="CP433" s="421"/>
      <c r="CQ433" s="429"/>
      <c r="CR433" s="428"/>
      <c r="DH433" s="433"/>
      <c r="DI433" s="434"/>
      <c r="EL433" s="422"/>
      <c r="EM433" s="422"/>
      <c r="EN433" s="422"/>
      <c r="EO433" s="422"/>
      <c r="EP433" s="422"/>
      <c r="EQ433" s="422"/>
    </row>
    <row r="434" spans="1:269" ht="13" customHeight="1">
      <c r="A434" s="413" t="s">
        <v>567</v>
      </c>
      <c r="B434" s="413">
        <v>9844</v>
      </c>
      <c r="C434" s="413">
        <v>543056</v>
      </c>
      <c r="D434" s="413">
        <v>13293</v>
      </c>
      <c r="E434" s="413" t="s">
        <v>3323</v>
      </c>
      <c r="F434" s="413" t="s">
        <v>3323</v>
      </c>
      <c r="G434" s="414"/>
      <c r="H434" s="411" t="s">
        <v>1668</v>
      </c>
      <c r="I434" s="411" t="s">
        <v>146</v>
      </c>
      <c r="J434" s="418">
        <v>35</v>
      </c>
      <c r="K434" s="418">
        <v>1</v>
      </c>
      <c r="M434" s="419" t="s">
        <v>46</v>
      </c>
      <c r="N434" s="420">
        <v>7</v>
      </c>
      <c r="O434" s="418" t="s">
        <v>838</v>
      </c>
      <c r="P434" s="418" t="s">
        <v>4582</v>
      </c>
      <c r="Z434" s="421"/>
      <c r="AS434" s="422"/>
      <c r="AT434" s="422"/>
      <c r="AU434" s="422"/>
      <c r="AV434" s="422"/>
      <c r="AW434" s="422"/>
      <c r="AX434" s="422"/>
      <c r="AY434" s="423"/>
      <c r="AZ434" s="422"/>
      <c r="BA434" s="422"/>
      <c r="BB434" s="422"/>
      <c r="BC434" s="422"/>
      <c r="BT434" s="427">
        <v>55</v>
      </c>
      <c r="BU434" s="421">
        <v>43</v>
      </c>
      <c r="BV434" s="428">
        <v>1</v>
      </c>
      <c r="BW434" s="427"/>
      <c r="BX434" s="427"/>
      <c r="BY434" s="427"/>
      <c r="BZ434" s="427"/>
      <c r="CA434" s="421"/>
      <c r="CB434" s="428"/>
      <c r="CC434" s="427"/>
      <c r="CD434" s="421"/>
      <c r="CE434" s="429"/>
      <c r="CF434" s="428"/>
      <c r="CG434" s="427"/>
      <c r="CH434" s="421"/>
      <c r="CI434" s="429"/>
      <c r="CJ434" s="428"/>
      <c r="CK434" s="427"/>
      <c r="CL434" s="421"/>
      <c r="CM434" s="429"/>
      <c r="CN434" s="428"/>
      <c r="CO434" s="427"/>
      <c r="CP434" s="421"/>
      <c r="CQ434" s="429"/>
      <c r="CR434" s="428"/>
      <c r="DH434" s="433">
        <v>1</v>
      </c>
      <c r="DI434" s="434"/>
      <c r="DJ434" s="421">
        <v>55</v>
      </c>
      <c r="DK434" s="421">
        <v>1</v>
      </c>
      <c r="DL434" s="421">
        <v>0</v>
      </c>
      <c r="DM434" s="421">
        <v>2</v>
      </c>
      <c r="DN434" s="421">
        <v>1</v>
      </c>
      <c r="DO434" s="421">
        <v>2</v>
      </c>
      <c r="DP434" s="421">
        <v>43</v>
      </c>
      <c r="DQ434" s="421">
        <v>1</v>
      </c>
      <c r="DR434" s="421">
        <v>42</v>
      </c>
      <c r="DS434" s="421">
        <v>176</v>
      </c>
      <c r="DT434" s="421">
        <v>32</v>
      </c>
      <c r="DU434" s="421">
        <v>11</v>
      </c>
      <c r="DV434" s="421">
        <v>11</v>
      </c>
      <c r="DW434" s="421">
        <v>3</v>
      </c>
      <c r="DX434" s="421">
        <v>18</v>
      </c>
      <c r="DY434" s="421">
        <v>0</v>
      </c>
      <c r="DZ434" s="421">
        <v>0</v>
      </c>
      <c r="EA434" s="421">
        <v>1</v>
      </c>
      <c r="EB434" s="421">
        <v>0</v>
      </c>
      <c r="EC434" s="421">
        <v>43</v>
      </c>
      <c r="ED434" s="425">
        <v>9.0000023952756596</v>
      </c>
      <c r="EE434" s="425">
        <v>3.7674428631386498</v>
      </c>
      <c r="EF434" s="425">
        <v>0.62790714385644097</v>
      </c>
      <c r="EG434" s="425">
        <v>6.6976762011353701</v>
      </c>
      <c r="EH434" s="431">
        <v>1.1627910071415499</v>
      </c>
      <c r="EI434" s="425">
        <v>90.699601510411895</v>
      </c>
      <c r="EJ434" s="424">
        <v>0.20253164556962</v>
      </c>
      <c r="EK434" s="424">
        <v>0.25892857142857101</v>
      </c>
      <c r="EL434" s="422">
        <v>0.39285714199999999</v>
      </c>
      <c r="EM434" s="422">
        <v>0.196428571</v>
      </c>
      <c r="EN434" s="422">
        <v>0.41071428500000001</v>
      </c>
      <c r="EO434" s="422">
        <v>5.2173909999999997E-2</v>
      </c>
      <c r="EP434" s="422">
        <v>0.38260870000000002</v>
      </c>
      <c r="EQ434" s="422">
        <v>0.13055555999999999</v>
      </c>
      <c r="ER434" s="425">
        <v>0.24538176536613299</v>
      </c>
      <c r="ES434" s="431">
        <v>2.3023261941402802</v>
      </c>
      <c r="ET434" s="431">
        <v>3.8664292555143001</v>
      </c>
      <c r="EU434" s="431">
        <v>3.2987629547449302</v>
      </c>
      <c r="EV434" s="431">
        <v>4.0411581457987698</v>
      </c>
      <c r="EW434" s="431">
        <v>3.8512801698075099</v>
      </c>
      <c r="EX434" s="426">
        <v>0.657434701919555</v>
      </c>
    </row>
    <row r="435" spans="1:269" ht="13" customHeight="1">
      <c r="A435" s="413" t="s">
        <v>567</v>
      </c>
      <c r="B435" s="413">
        <v>9334</v>
      </c>
      <c r="C435" s="413">
        <v>592332</v>
      </c>
      <c r="D435" s="413">
        <v>14107</v>
      </c>
      <c r="E435" s="413" t="s">
        <v>470</v>
      </c>
      <c r="F435" s="413" t="s">
        <v>470</v>
      </c>
      <c r="G435" s="414"/>
      <c r="H435" s="415" t="s">
        <v>735</v>
      </c>
      <c r="I435" s="416" t="s">
        <v>105</v>
      </c>
      <c r="J435" s="417">
        <v>34</v>
      </c>
      <c r="K435" s="418">
        <v>1</v>
      </c>
      <c r="M435" s="419" t="s">
        <v>837</v>
      </c>
      <c r="N435" s="420">
        <v>30</v>
      </c>
      <c r="P435" s="418" t="s">
        <v>2543</v>
      </c>
      <c r="Q435" s="418" t="s">
        <v>4578</v>
      </c>
      <c r="Z435" s="421"/>
      <c r="AS435" s="422"/>
      <c r="AT435" s="422"/>
      <c r="AU435" s="422"/>
      <c r="AV435" s="422"/>
      <c r="AW435" s="422"/>
      <c r="AX435" s="422"/>
      <c r="AY435" s="423"/>
      <c r="AZ435" s="422"/>
      <c r="BA435" s="422"/>
      <c r="BB435" s="422"/>
      <c r="BC435" s="422"/>
      <c r="BT435" s="427">
        <v>32</v>
      </c>
      <c r="BU435" s="421">
        <v>193</v>
      </c>
      <c r="BV435" s="428">
        <v>1</v>
      </c>
      <c r="BW435" s="427"/>
      <c r="BX435" s="427"/>
      <c r="BY435" s="427"/>
      <c r="BZ435" s="427"/>
      <c r="CA435" s="421"/>
      <c r="CB435" s="428"/>
      <c r="CC435" s="427"/>
      <c r="CD435" s="421"/>
      <c r="CE435" s="429"/>
      <c r="CF435" s="428"/>
      <c r="CG435" s="427"/>
      <c r="CH435" s="421"/>
      <c r="CI435" s="429"/>
      <c r="CJ435" s="428"/>
      <c r="CK435" s="427"/>
      <c r="CL435" s="421"/>
      <c r="CM435" s="429"/>
      <c r="CN435" s="428"/>
      <c r="CO435" s="427"/>
      <c r="CP435" s="421"/>
      <c r="CQ435" s="429"/>
      <c r="CR435" s="428"/>
      <c r="DH435" s="433">
        <v>1</v>
      </c>
      <c r="DI435" s="434"/>
      <c r="DJ435" s="421">
        <v>32</v>
      </c>
      <c r="DK435" s="421">
        <v>32</v>
      </c>
      <c r="DL435" s="421">
        <v>1</v>
      </c>
      <c r="DM435" s="421">
        <v>10</v>
      </c>
      <c r="DN435" s="421">
        <v>11</v>
      </c>
      <c r="DO435" s="421">
        <v>0</v>
      </c>
      <c r="DP435" s="421">
        <v>193</v>
      </c>
      <c r="DQ435" s="421">
        <v>193</v>
      </c>
      <c r="DS435" s="421">
        <v>775</v>
      </c>
      <c r="DT435" s="421">
        <v>155</v>
      </c>
      <c r="DU435" s="421">
        <v>79</v>
      </c>
      <c r="DV435" s="421">
        <v>77</v>
      </c>
      <c r="DW435" s="421">
        <v>21</v>
      </c>
      <c r="DX435" s="421">
        <v>50</v>
      </c>
      <c r="DY435" s="421">
        <v>2</v>
      </c>
      <c r="DZ435" s="421">
        <v>3</v>
      </c>
      <c r="EA435" s="421">
        <v>1</v>
      </c>
      <c r="EB435" s="421">
        <v>2</v>
      </c>
      <c r="EC435" s="421">
        <v>189</v>
      </c>
      <c r="ED435" s="425">
        <v>8.8134715025906694</v>
      </c>
      <c r="EE435" s="425">
        <v>2.3316062176165802</v>
      </c>
      <c r="EF435" s="425">
        <v>0.97927461139896299</v>
      </c>
      <c r="EG435" s="425">
        <v>7.22797927461139</v>
      </c>
      <c r="EH435" s="431">
        <v>1.0621761658030999</v>
      </c>
      <c r="EI435" s="425">
        <v>82.851479225854305</v>
      </c>
      <c r="EJ435" s="424">
        <v>0.214681440443213</v>
      </c>
      <c r="EK435" s="424">
        <v>0.26171875</v>
      </c>
      <c r="EL435" s="422">
        <v>0.366920152</v>
      </c>
      <c r="EM435" s="422">
        <v>0.212927756</v>
      </c>
      <c r="EN435" s="422">
        <v>0.42015209100000001</v>
      </c>
      <c r="EO435" s="422">
        <v>8.4427769999999999E-2</v>
      </c>
      <c r="EP435" s="422">
        <v>0.41275796999999997</v>
      </c>
      <c r="EQ435" s="422">
        <v>0.12607261</v>
      </c>
      <c r="ER435" s="425">
        <v>-1.4429144733408501</v>
      </c>
      <c r="ES435" s="431">
        <v>3.59067357512953</v>
      </c>
      <c r="ET435" s="431">
        <v>3.70442972281863</v>
      </c>
      <c r="EU435" s="431">
        <v>3.4157649598591</v>
      </c>
      <c r="EV435" s="431">
        <v>3.7667426150697501</v>
      </c>
      <c r="EW435" s="431">
        <v>3.79264587755423</v>
      </c>
      <c r="EX435" s="426">
        <v>4.1017193794250399</v>
      </c>
    </row>
    <row r="436" spans="1:269" ht="13" customHeight="1">
      <c r="A436" s="413" t="s">
        <v>567</v>
      </c>
      <c r="B436" s="413">
        <v>9632</v>
      </c>
      <c r="C436" s="413">
        <v>592426</v>
      </c>
      <c r="D436" s="413">
        <v>11752</v>
      </c>
      <c r="E436" s="413" t="s">
        <v>3323</v>
      </c>
      <c r="F436" s="413" t="s">
        <v>3323</v>
      </c>
      <c r="G436" s="414"/>
      <c r="H436" s="415" t="s">
        <v>279</v>
      </c>
      <c r="I436" s="416" t="s">
        <v>106</v>
      </c>
      <c r="J436" s="417">
        <v>33</v>
      </c>
      <c r="K436" s="418">
        <v>1</v>
      </c>
      <c r="M436" s="419" t="s">
        <v>837</v>
      </c>
      <c r="O436" s="418" t="s">
        <v>838</v>
      </c>
      <c r="P436" s="418" t="s">
        <v>2543</v>
      </c>
      <c r="Z436" s="421"/>
      <c r="AS436" s="422"/>
      <c r="AT436" s="422"/>
      <c r="AU436" s="422"/>
      <c r="AV436" s="422"/>
      <c r="AW436" s="422"/>
      <c r="AX436" s="422"/>
      <c r="AY436" s="423"/>
      <c r="AZ436" s="422"/>
      <c r="BA436" s="422"/>
      <c r="BB436" s="422"/>
      <c r="BC436" s="422"/>
      <c r="BT436" s="427">
        <v>52</v>
      </c>
      <c r="BU436" s="421">
        <v>51</v>
      </c>
      <c r="BV436" s="428">
        <v>-3</v>
      </c>
      <c r="BW436" s="427"/>
      <c r="BX436" s="427"/>
      <c r="BY436" s="427"/>
      <c r="BZ436" s="427"/>
      <c r="CA436" s="421"/>
      <c r="CB436" s="428"/>
      <c r="CC436" s="427"/>
      <c r="CD436" s="421"/>
      <c r="CE436" s="429"/>
      <c r="CF436" s="428"/>
      <c r="CG436" s="427"/>
      <c r="CH436" s="421"/>
      <c r="CI436" s="429"/>
      <c r="CJ436" s="428"/>
      <c r="CK436" s="427"/>
      <c r="CL436" s="421"/>
      <c r="CM436" s="429"/>
      <c r="CN436" s="428"/>
      <c r="CO436" s="427"/>
      <c r="CP436" s="421"/>
      <c r="CQ436" s="429"/>
      <c r="CR436" s="428"/>
      <c r="DH436" s="433">
        <v>-3</v>
      </c>
      <c r="DI436" s="434"/>
      <c r="DJ436" s="421">
        <v>52</v>
      </c>
      <c r="DK436" s="421">
        <v>0</v>
      </c>
      <c r="DL436" s="421">
        <v>0</v>
      </c>
      <c r="DM436" s="421">
        <v>2</v>
      </c>
      <c r="DN436" s="421">
        <v>5</v>
      </c>
      <c r="DO436" s="421">
        <v>9</v>
      </c>
      <c r="DP436" s="421">
        <v>51</v>
      </c>
      <c r="DR436" s="421">
        <v>50.300000190734799</v>
      </c>
      <c r="DS436" s="421">
        <v>219</v>
      </c>
      <c r="DT436" s="421">
        <v>41</v>
      </c>
      <c r="DU436" s="421">
        <v>30</v>
      </c>
      <c r="DV436" s="421">
        <v>23</v>
      </c>
      <c r="DW436" s="421">
        <v>4</v>
      </c>
      <c r="DX436" s="421">
        <v>28</v>
      </c>
      <c r="DY436" s="421">
        <v>5</v>
      </c>
      <c r="DZ436" s="421">
        <v>3</v>
      </c>
      <c r="EA436" s="421">
        <v>0</v>
      </c>
      <c r="EB436" s="421">
        <v>0</v>
      </c>
      <c r="EC436" s="421">
        <v>38</v>
      </c>
      <c r="ED436" s="425">
        <v>6.7058836069076397</v>
      </c>
      <c r="EE436" s="425">
        <v>4.9411773945635202</v>
      </c>
      <c r="EF436" s="425">
        <v>0.70588248493764605</v>
      </c>
      <c r="EG436" s="425">
        <v>7.2352954706108701</v>
      </c>
      <c r="EH436" s="431">
        <v>1.35294142946382</v>
      </c>
      <c r="EI436" s="425">
        <v>105.531645640218</v>
      </c>
      <c r="EJ436" s="424">
        <v>0.21808510638297801</v>
      </c>
      <c r="EK436" s="424">
        <v>0.25342465753424598</v>
      </c>
      <c r="EL436" s="422">
        <v>0.51700680200000004</v>
      </c>
      <c r="EM436" s="422">
        <v>0.15646258499999999</v>
      </c>
      <c r="EN436" s="422">
        <v>0.326530612</v>
      </c>
      <c r="EO436" s="422">
        <v>6.6666669999999997E-2</v>
      </c>
      <c r="EP436" s="422">
        <v>0.44</v>
      </c>
      <c r="EQ436" s="422">
        <v>9.6692109999999998E-2</v>
      </c>
      <c r="ER436" s="425">
        <v>-1.4584917351803299</v>
      </c>
      <c r="ES436" s="431">
        <v>4.0588242883914596</v>
      </c>
      <c r="ET436" s="431">
        <v>4.2580780916830498</v>
      </c>
      <c r="EU436" s="431">
        <v>4.4889136432089298</v>
      </c>
      <c r="EV436" s="431">
        <v>4.9204155425358396</v>
      </c>
      <c r="EW436" s="431">
        <v>4.8594791790031104</v>
      </c>
      <c r="EX436" s="426">
        <v>-0.163375683361664</v>
      </c>
    </row>
    <row r="437" spans="1:269" ht="13" customHeight="1">
      <c r="A437" s="413" t="s">
        <v>567</v>
      </c>
      <c r="B437" s="413">
        <v>10455</v>
      </c>
      <c r="C437" s="413">
        <v>641816</v>
      </c>
      <c r="D437" s="413">
        <v>16358</v>
      </c>
      <c r="E437" s="413" t="s">
        <v>14</v>
      </c>
      <c r="F437" s="413" t="s">
        <v>14</v>
      </c>
      <c r="G437" s="414"/>
      <c r="H437" s="415" t="s">
        <v>1010</v>
      </c>
      <c r="I437" s="416" t="s">
        <v>571</v>
      </c>
      <c r="J437" s="417">
        <v>30</v>
      </c>
      <c r="K437" s="418">
        <v>1</v>
      </c>
      <c r="M437" s="419" t="s">
        <v>837</v>
      </c>
      <c r="N437" s="420">
        <v>25</v>
      </c>
      <c r="P437" s="418" t="s">
        <v>4581</v>
      </c>
      <c r="Z437" s="421"/>
      <c r="AS437" s="422"/>
      <c r="AT437" s="422"/>
      <c r="AU437" s="422"/>
      <c r="AV437" s="422"/>
      <c r="AW437" s="422"/>
      <c r="AX437" s="422"/>
      <c r="AY437" s="423"/>
      <c r="AZ437" s="422"/>
      <c r="BA437" s="422"/>
      <c r="BB437" s="422"/>
      <c r="BC437" s="422"/>
      <c r="BT437" s="427">
        <v>16</v>
      </c>
      <c r="BU437" s="421">
        <v>86.2</v>
      </c>
      <c r="BV437" s="428">
        <v>4</v>
      </c>
      <c r="BW437" s="427"/>
      <c r="BX437" s="427"/>
      <c r="BY437" s="427"/>
      <c r="BZ437" s="427"/>
      <c r="CA437" s="421"/>
      <c r="CB437" s="428"/>
      <c r="CC437" s="427"/>
      <c r="CD437" s="421"/>
      <c r="CE437" s="429"/>
      <c r="CF437" s="428"/>
      <c r="CG437" s="427"/>
      <c r="CH437" s="421"/>
      <c r="CI437" s="429"/>
      <c r="CJ437" s="428"/>
      <c r="CK437" s="427"/>
      <c r="CL437" s="421"/>
      <c r="CM437" s="429"/>
      <c r="CN437" s="428"/>
      <c r="CO437" s="427"/>
      <c r="CP437" s="421"/>
      <c r="CQ437" s="429"/>
      <c r="CR437" s="428"/>
      <c r="DH437" s="433">
        <v>4</v>
      </c>
      <c r="DI437" s="434"/>
      <c r="DJ437" s="421">
        <v>16</v>
      </c>
      <c r="DK437" s="421">
        <v>16</v>
      </c>
      <c r="DL437" s="421">
        <v>0</v>
      </c>
      <c r="DM437" s="421">
        <v>6</v>
      </c>
      <c r="DN437" s="421">
        <v>4</v>
      </c>
      <c r="DO437" s="421">
        <v>0</v>
      </c>
      <c r="DP437" s="421">
        <v>86.2</v>
      </c>
      <c r="DQ437" s="421">
        <v>86.199996948242102</v>
      </c>
      <c r="DS437" s="421">
        <v>346</v>
      </c>
      <c r="DT437" s="421">
        <v>69</v>
      </c>
      <c r="DU437" s="421">
        <v>21</v>
      </c>
      <c r="DV437" s="421">
        <v>21</v>
      </c>
      <c r="DW437" s="421">
        <v>5</v>
      </c>
      <c r="DX437" s="421">
        <v>29</v>
      </c>
      <c r="DY437" s="421">
        <v>0</v>
      </c>
      <c r="DZ437" s="421">
        <v>0</v>
      </c>
      <c r="EA437" s="421">
        <v>0</v>
      </c>
      <c r="EB437" s="421">
        <v>1</v>
      </c>
      <c r="EC437" s="421">
        <v>66</v>
      </c>
      <c r="ED437" s="425">
        <v>6.8538463549642197</v>
      </c>
      <c r="EE437" s="425">
        <v>3.0115385499085199</v>
      </c>
      <c r="EF437" s="425">
        <v>0.51923078446698601</v>
      </c>
      <c r="EG437" s="425">
        <v>7.1653848256444101</v>
      </c>
      <c r="EH437" s="431">
        <v>1.13076926395032</v>
      </c>
      <c r="EI437" s="425">
        <v>88.201853136649305</v>
      </c>
      <c r="EJ437" s="424">
        <v>0.21766561514195501</v>
      </c>
      <c r="EK437" s="424">
        <v>0.26016260162601601</v>
      </c>
      <c r="EL437" s="422">
        <v>0.38800000000000001</v>
      </c>
      <c r="EM437" s="422">
        <v>0.20399999999999999</v>
      </c>
      <c r="EN437" s="422">
        <v>0.40799999999999997</v>
      </c>
      <c r="EO437" s="422">
        <v>7.9681269999999998E-2</v>
      </c>
      <c r="EP437" s="422">
        <v>0.37051793</v>
      </c>
      <c r="EQ437" s="422">
        <v>0.10572049</v>
      </c>
      <c r="ER437" s="425">
        <v>0.43644858559129002</v>
      </c>
      <c r="ES437" s="431">
        <v>2.18076929476134</v>
      </c>
      <c r="ET437" s="431">
        <v>4.3496964276640204</v>
      </c>
      <c r="EU437" s="431">
        <v>3.3667414512859999</v>
      </c>
      <c r="EV437" s="431">
        <v>4.4313262086201801</v>
      </c>
      <c r="EW437" s="431">
        <v>4.6231294988424896</v>
      </c>
      <c r="EX437" s="426">
        <v>1.9286134243011399</v>
      </c>
      <c r="FD437" s="412"/>
    </row>
    <row r="438" spans="1:269" ht="13" customHeight="1">
      <c r="A438" s="413" t="s">
        <v>567</v>
      </c>
      <c r="B438" s="413">
        <v>12215</v>
      </c>
      <c r="C438" s="413">
        <v>656731</v>
      </c>
      <c r="D438" s="413">
        <v>21318</v>
      </c>
      <c r="E438" s="413" t="s">
        <v>345</v>
      </c>
      <c r="F438" s="413" t="s">
        <v>345</v>
      </c>
      <c r="G438" s="414"/>
      <c r="H438" s="411" t="s">
        <v>2319</v>
      </c>
      <c r="I438" s="411" t="s">
        <v>2465</v>
      </c>
      <c r="J438" s="418">
        <v>29</v>
      </c>
      <c r="K438" s="418">
        <v>1</v>
      </c>
      <c r="M438" s="419" t="s">
        <v>837</v>
      </c>
      <c r="N438" s="420">
        <v>25</v>
      </c>
      <c r="P438" s="418" t="s">
        <v>4581</v>
      </c>
      <c r="Z438" s="421"/>
      <c r="AS438" s="422"/>
      <c r="AT438" s="422"/>
      <c r="AU438" s="422"/>
      <c r="AV438" s="422"/>
      <c r="AW438" s="422"/>
      <c r="AX438" s="422"/>
      <c r="AY438" s="423"/>
      <c r="AZ438" s="422"/>
      <c r="BA438" s="422"/>
      <c r="BB438" s="422"/>
      <c r="BC438" s="422"/>
      <c r="BT438" s="427">
        <v>14</v>
      </c>
      <c r="BU438" s="421">
        <v>68.099999999999994</v>
      </c>
      <c r="BV438" s="428">
        <v>-2</v>
      </c>
      <c r="BW438" s="427"/>
      <c r="BX438" s="427"/>
      <c r="BY438" s="427"/>
      <c r="BZ438" s="427"/>
      <c r="CA438" s="421"/>
      <c r="CB438" s="428"/>
      <c r="CC438" s="427"/>
      <c r="CD438" s="421"/>
      <c r="CE438" s="429"/>
      <c r="CF438" s="428"/>
      <c r="CG438" s="427"/>
      <c r="CH438" s="421"/>
      <c r="CI438" s="429"/>
      <c r="CJ438" s="428"/>
      <c r="CK438" s="427"/>
      <c r="CL438" s="421"/>
      <c r="CM438" s="429"/>
      <c r="CN438" s="428"/>
      <c r="CO438" s="427"/>
      <c r="CP438" s="421"/>
      <c r="CQ438" s="429"/>
      <c r="CR438" s="428"/>
      <c r="DH438" s="433">
        <v>-2</v>
      </c>
      <c r="DI438" s="434"/>
      <c r="DJ438" s="421">
        <v>14</v>
      </c>
      <c r="DK438" s="421">
        <v>14</v>
      </c>
      <c r="DL438" s="421">
        <v>0</v>
      </c>
      <c r="DM438" s="421">
        <v>5</v>
      </c>
      <c r="DN438" s="421">
        <v>5</v>
      </c>
      <c r="DO438" s="421">
        <v>0</v>
      </c>
      <c r="DP438" s="421">
        <v>68.099999999999994</v>
      </c>
      <c r="DQ438" s="421">
        <v>68.099998474121094</v>
      </c>
      <c r="DS438" s="421">
        <v>305</v>
      </c>
      <c r="DT438" s="421">
        <v>60</v>
      </c>
      <c r="DU438" s="421">
        <v>37</v>
      </c>
      <c r="DV438" s="421">
        <v>30</v>
      </c>
      <c r="DW438" s="421">
        <v>6</v>
      </c>
      <c r="DX438" s="421">
        <v>33</v>
      </c>
      <c r="DY438" s="421">
        <v>0</v>
      </c>
      <c r="DZ438" s="421">
        <v>7</v>
      </c>
      <c r="EA438" s="421">
        <v>3</v>
      </c>
      <c r="EB438" s="421">
        <v>0</v>
      </c>
      <c r="EC438" s="421">
        <v>89</v>
      </c>
      <c r="ED438" s="425">
        <v>11.7219520920136</v>
      </c>
      <c r="EE438" s="425">
        <v>4.3463417869264003</v>
      </c>
      <c r="EF438" s="425">
        <v>0.79024396125934504</v>
      </c>
      <c r="EG438" s="425">
        <v>7.90243961259345</v>
      </c>
      <c r="EH438" s="431">
        <v>1.3609757110577601</v>
      </c>
      <c r="EI438" s="425">
        <v>105.03172046902201</v>
      </c>
      <c r="EJ438" s="424">
        <v>0.22641509433962201</v>
      </c>
      <c r="EK438" s="424">
        <v>0.317647058823529</v>
      </c>
      <c r="EL438" s="422">
        <v>0.40229884999999999</v>
      </c>
      <c r="EM438" s="422">
        <v>0.229885057</v>
      </c>
      <c r="EN438" s="422">
        <v>0.36781609100000001</v>
      </c>
      <c r="EO438" s="422">
        <v>6.25E-2</v>
      </c>
      <c r="EP438" s="422">
        <v>0.4375</v>
      </c>
      <c r="EQ438" s="422">
        <v>0.12479741</v>
      </c>
      <c r="ER438" s="425">
        <v>-0.78655290599322503</v>
      </c>
      <c r="ES438" s="431">
        <v>3.9512198062967201</v>
      </c>
      <c r="ET438" s="431">
        <v>3.8498369768725098</v>
      </c>
      <c r="EU438" s="431">
        <v>3.4286551623596901</v>
      </c>
      <c r="EV438" s="431">
        <v>3.7312228483060901</v>
      </c>
      <c r="EW438" s="431">
        <v>3.7456217672341898</v>
      </c>
      <c r="EX438" s="426">
        <v>1.4967505931854199</v>
      </c>
    </row>
    <row r="439" spans="1:269" ht="13" customHeight="1">
      <c r="A439" s="413" t="s">
        <v>567</v>
      </c>
      <c r="B439" s="413">
        <v>12169</v>
      </c>
      <c r="C439" s="413">
        <v>669387</v>
      </c>
      <c r="D439" s="413">
        <v>27572</v>
      </c>
      <c r="E439" s="413" t="s">
        <v>438</v>
      </c>
      <c r="F439" s="413" t="s">
        <v>438</v>
      </c>
      <c r="G439" s="414"/>
      <c r="H439" s="411" t="s">
        <v>3542</v>
      </c>
      <c r="I439" s="411" t="s">
        <v>3543</v>
      </c>
      <c r="J439" s="413">
        <v>26</v>
      </c>
      <c r="K439" s="418">
        <v>1</v>
      </c>
      <c r="M439" s="419" t="s">
        <v>837</v>
      </c>
      <c r="N439" s="420">
        <v>20</v>
      </c>
      <c r="O439" s="418" t="s">
        <v>46</v>
      </c>
      <c r="P439" s="418" t="s">
        <v>2543</v>
      </c>
      <c r="R439" s="418" t="s">
        <v>4580</v>
      </c>
      <c r="Z439" s="421"/>
      <c r="AS439" s="422"/>
      <c r="AT439" s="422"/>
      <c r="AU439" s="422"/>
      <c r="AV439" s="422"/>
      <c r="AW439" s="422"/>
      <c r="AX439" s="422"/>
      <c r="AY439" s="423"/>
      <c r="AZ439" s="422"/>
      <c r="BA439" s="422"/>
      <c r="BB439" s="422"/>
      <c r="BC439" s="422"/>
      <c r="BT439" s="427">
        <v>34</v>
      </c>
      <c r="BU439" s="421">
        <v>99</v>
      </c>
      <c r="BV439" s="428">
        <v>1</v>
      </c>
      <c r="BW439" s="427"/>
      <c r="BX439" s="427"/>
      <c r="BY439" s="427"/>
      <c r="BZ439" s="427"/>
      <c r="CA439" s="421"/>
      <c r="CB439" s="428"/>
      <c r="CC439" s="427"/>
      <c r="CD439" s="421"/>
      <c r="CE439" s="429"/>
      <c r="CF439" s="428"/>
      <c r="CG439" s="427"/>
      <c r="CH439" s="421"/>
      <c r="CI439" s="429"/>
      <c r="CJ439" s="428"/>
      <c r="CK439" s="427"/>
      <c r="CL439" s="421"/>
      <c r="CM439" s="429"/>
      <c r="CN439" s="428"/>
      <c r="CO439" s="427"/>
      <c r="CP439" s="421"/>
      <c r="CQ439" s="429"/>
      <c r="CR439" s="428"/>
      <c r="DH439" s="433">
        <v>1</v>
      </c>
      <c r="DI439" s="434"/>
      <c r="DJ439" s="421">
        <v>34</v>
      </c>
      <c r="DK439" s="421">
        <v>12</v>
      </c>
      <c r="DL439" s="421">
        <v>0</v>
      </c>
      <c r="DM439" s="421">
        <v>5</v>
      </c>
      <c r="DN439" s="421">
        <v>8</v>
      </c>
      <c r="DO439" s="421">
        <v>0</v>
      </c>
      <c r="DP439" s="421">
        <v>99</v>
      </c>
      <c r="DQ439" s="421">
        <v>48.200000762939403</v>
      </c>
      <c r="DR439" s="421">
        <v>50.099998474121001</v>
      </c>
      <c r="DS439" s="421">
        <v>419</v>
      </c>
      <c r="DT439" s="421">
        <v>102</v>
      </c>
      <c r="DU439" s="421">
        <v>42</v>
      </c>
      <c r="DV439" s="421">
        <v>39</v>
      </c>
      <c r="DW439" s="421">
        <v>8</v>
      </c>
      <c r="DX439" s="421">
        <v>27</v>
      </c>
      <c r="DY439" s="421">
        <v>0</v>
      </c>
      <c r="DZ439" s="421">
        <v>4</v>
      </c>
      <c r="EA439" s="421">
        <v>5</v>
      </c>
      <c r="EB439" s="421">
        <v>0</v>
      </c>
      <c r="EC439" s="421">
        <v>89</v>
      </c>
      <c r="ED439" s="425">
        <v>8.0909097144317403</v>
      </c>
      <c r="EE439" s="425">
        <v>2.4545456437040101</v>
      </c>
      <c r="EF439" s="425">
        <v>0.72727278331970702</v>
      </c>
      <c r="EG439" s="425">
        <v>9.2727279873262596</v>
      </c>
      <c r="EH439" s="431">
        <v>1.3030304034478</v>
      </c>
      <c r="EI439" s="425">
        <v>100.559858626132</v>
      </c>
      <c r="EJ439" s="424">
        <v>0.26288659793814401</v>
      </c>
      <c r="EK439" s="424">
        <v>0.323024054982817</v>
      </c>
      <c r="EL439" s="422">
        <v>0.47457627099999999</v>
      </c>
      <c r="EM439" s="422">
        <v>0.23728813500000001</v>
      </c>
      <c r="EN439" s="422">
        <v>0.28813559300000002</v>
      </c>
      <c r="EO439" s="422">
        <v>6.0200669999999998E-2</v>
      </c>
      <c r="EP439" s="422">
        <v>0.40133779000000003</v>
      </c>
      <c r="EQ439" s="422">
        <v>9.8907770000000006E-2</v>
      </c>
      <c r="ER439" s="425">
        <v>3.3772026027360999E-2</v>
      </c>
      <c r="ES439" s="431">
        <v>3.5454548186835702</v>
      </c>
      <c r="ET439" s="431">
        <v>4.1001556250242599</v>
      </c>
      <c r="EU439" s="431">
        <v>3.3278914204544798</v>
      </c>
      <c r="EV439" s="431">
        <v>3.60115751554491</v>
      </c>
      <c r="EW439" s="431">
        <v>3.7309156220710999</v>
      </c>
      <c r="EX439" s="426">
        <v>1.64693450927734</v>
      </c>
    </row>
    <row r="440" spans="1:269" ht="13" customHeight="1">
      <c r="A440" s="413" t="s">
        <v>567</v>
      </c>
      <c r="B440" s="413">
        <v>12376</v>
      </c>
      <c r="C440" s="413">
        <v>669684</v>
      </c>
      <c r="D440" s="413">
        <v>26214</v>
      </c>
      <c r="E440" s="413" t="s">
        <v>609</v>
      </c>
      <c r="F440" s="413" t="s">
        <v>609</v>
      </c>
      <c r="G440" s="414"/>
      <c r="H440" s="411" t="s">
        <v>159</v>
      </c>
      <c r="I440" s="411" t="s">
        <v>545</v>
      </c>
      <c r="J440" s="413">
        <v>27</v>
      </c>
      <c r="K440" s="418">
        <v>1</v>
      </c>
      <c r="M440" s="419" t="s">
        <v>46</v>
      </c>
      <c r="O440" s="418" t="s">
        <v>46</v>
      </c>
      <c r="P440" s="418" t="s">
        <v>4581</v>
      </c>
      <c r="Z440" s="421"/>
      <c r="BT440" s="427">
        <v>23</v>
      </c>
      <c r="BU440" s="421">
        <v>34.200000000000003</v>
      </c>
      <c r="BV440" s="428">
        <v>1</v>
      </c>
      <c r="BW440" s="427"/>
      <c r="BX440" s="427"/>
      <c r="BY440" s="427"/>
      <c r="BZ440" s="427"/>
      <c r="CA440" s="421"/>
      <c r="CB440" s="428"/>
      <c r="CC440" s="427"/>
      <c r="CD440" s="421"/>
      <c r="CE440" s="429"/>
      <c r="CF440" s="428"/>
      <c r="CG440" s="427"/>
      <c r="CH440" s="421"/>
      <c r="CI440" s="429"/>
      <c r="CJ440" s="428"/>
      <c r="CK440" s="427"/>
      <c r="CL440" s="421"/>
      <c r="CM440" s="429"/>
      <c r="CN440" s="428"/>
      <c r="CO440" s="427"/>
      <c r="CP440" s="421"/>
      <c r="CQ440" s="429"/>
      <c r="CR440" s="428"/>
      <c r="DH440" s="433">
        <v>1</v>
      </c>
      <c r="DI440" s="434"/>
      <c r="DJ440" s="421">
        <v>23</v>
      </c>
      <c r="DK440" s="421">
        <v>0</v>
      </c>
      <c r="DL440" s="421">
        <v>0</v>
      </c>
      <c r="DM440" s="421">
        <v>3</v>
      </c>
      <c r="DN440" s="421">
        <v>0</v>
      </c>
      <c r="DO440" s="421">
        <v>0</v>
      </c>
      <c r="DP440" s="421">
        <v>34.200000000000003</v>
      </c>
      <c r="DR440" s="421">
        <v>34.200000762939403</v>
      </c>
      <c r="DS440" s="421">
        <v>148</v>
      </c>
      <c r="DT440" s="421">
        <v>21</v>
      </c>
      <c r="DU440" s="421">
        <v>12</v>
      </c>
      <c r="DV440" s="421">
        <v>12</v>
      </c>
      <c r="DW440" s="421">
        <v>4</v>
      </c>
      <c r="DX440" s="421">
        <v>20</v>
      </c>
      <c r="DY440" s="421">
        <v>1</v>
      </c>
      <c r="DZ440" s="421">
        <v>5</v>
      </c>
      <c r="EA440" s="421">
        <v>1</v>
      </c>
      <c r="EB440" s="421">
        <v>0</v>
      </c>
      <c r="EC440" s="421">
        <v>30</v>
      </c>
      <c r="ED440" s="425">
        <v>7.7884621098197098</v>
      </c>
      <c r="EE440" s="425">
        <v>5.1923080732131401</v>
      </c>
      <c r="EF440" s="425">
        <v>1.03846161464262</v>
      </c>
      <c r="EG440" s="425">
        <v>5.4519234768737999</v>
      </c>
      <c r="EH440" s="431">
        <v>1.1826923944540999</v>
      </c>
      <c r="EI440" s="425">
        <v>92.251942290196098</v>
      </c>
      <c r="EJ440" s="424">
        <v>0.17073170731707299</v>
      </c>
      <c r="EK440" s="424">
        <v>0.19101123595505601</v>
      </c>
      <c r="EL440" s="422">
        <v>0.54347825999999999</v>
      </c>
      <c r="EM440" s="422">
        <v>0.141304347</v>
      </c>
      <c r="EN440" s="422">
        <v>0.31521739100000001</v>
      </c>
      <c r="EO440" s="422">
        <v>7.526882E-2</v>
      </c>
      <c r="EP440" s="422">
        <v>0.46236558999999999</v>
      </c>
      <c r="EQ440" s="422">
        <v>0.11247803000000001</v>
      </c>
      <c r="ER440" s="425">
        <v>1.19545118644765</v>
      </c>
      <c r="ES440" s="431">
        <v>3.1153848439278802</v>
      </c>
      <c r="ET440" s="431">
        <v>3.9782791711038601</v>
      </c>
      <c r="EU440" s="431">
        <v>5.0686646632188896</v>
      </c>
      <c r="EV440" s="431">
        <v>4.8584430070314601</v>
      </c>
      <c r="EW440" s="431">
        <v>4.59320316365217</v>
      </c>
      <c r="EX440" s="426">
        <v>-0.202595144510269</v>
      </c>
    </row>
    <row r="441" spans="1:269" ht="13" customHeight="1">
      <c r="A441" s="413" t="s">
        <v>567</v>
      </c>
      <c r="B441" s="413">
        <v>10691</v>
      </c>
      <c r="C441" s="413">
        <v>641941</v>
      </c>
      <c r="D441" s="413">
        <v>14771</v>
      </c>
      <c r="E441" s="413" t="s">
        <v>188</v>
      </c>
      <c r="F441" s="413" t="s">
        <v>188</v>
      </c>
      <c r="G441" s="414"/>
      <c r="H441" s="415" t="s">
        <v>4322</v>
      </c>
      <c r="I441" s="416" t="s">
        <v>122</v>
      </c>
      <c r="J441" s="417">
        <v>34</v>
      </c>
      <c r="K441" s="418">
        <v>1</v>
      </c>
      <c r="M441" s="419" t="s">
        <v>837</v>
      </c>
      <c r="O441" s="418" t="s">
        <v>838</v>
      </c>
      <c r="P441" s="418" t="s">
        <v>2543</v>
      </c>
      <c r="Q441" s="418" t="s">
        <v>4583</v>
      </c>
      <c r="Z441" s="421"/>
      <c r="AS441" s="422"/>
      <c r="AT441" s="422"/>
      <c r="AU441" s="422"/>
      <c r="AV441" s="422"/>
      <c r="AW441" s="422"/>
      <c r="AX441" s="422"/>
      <c r="AY441" s="423"/>
      <c r="AZ441" s="422"/>
      <c r="BA441" s="422"/>
      <c r="BB441" s="422"/>
      <c r="BC441" s="422"/>
      <c r="BT441" s="427">
        <v>70</v>
      </c>
      <c r="BU441" s="421">
        <v>68.2</v>
      </c>
      <c r="BV441" s="428">
        <v>0</v>
      </c>
      <c r="BW441" s="427"/>
      <c r="BX441" s="427"/>
      <c r="BY441" s="427"/>
      <c r="BZ441" s="427"/>
      <c r="CA441" s="421"/>
      <c r="CB441" s="428"/>
      <c r="CC441" s="427"/>
      <c r="CD441" s="421"/>
      <c r="CE441" s="429"/>
      <c r="CF441" s="428"/>
      <c r="CG441" s="427"/>
      <c r="CH441" s="421"/>
      <c r="CI441" s="429"/>
      <c r="CJ441" s="428"/>
      <c r="CK441" s="427"/>
      <c r="CL441" s="421"/>
      <c r="CM441" s="429"/>
      <c r="CN441" s="428"/>
      <c r="CO441" s="427"/>
      <c r="CP441" s="421"/>
      <c r="CQ441" s="429"/>
      <c r="CR441" s="428"/>
      <c r="DH441" s="433">
        <v>0</v>
      </c>
      <c r="DI441" s="434"/>
      <c r="DJ441" s="421">
        <v>70</v>
      </c>
      <c r="DK441" s="421">
        <v>0</v>
      </c>
      <c r="DL441" s="421">
        <v>0</v>
      </c>
      <c r="DM441" s="421">
        <v>2</v>
      </c>
      <c r="DN441" s="421">
        <v>4</v>
      </c>
      <c r="DO441" s="421">
        <v>32</v>
      </c>
      <c r="DP441" s="421">
        <v>68.2</v>
      </c>
      <c r="DR441" s="421">
        <v>68.199996948242102</v>
      </c>
      <c r="DS441" s="421">
        <v>270</v>
      </c>
      <c r="DT441" s="421">
        <v>41</v>
      </c>
      <c r="DU441" s="421">
        <v>26</v>
      </c>
      <c r="DV441" s="421">
        <v>22</v>
      </c>
      <c r="DW441" s="421">
        <v>10</v>
      </c>
      <c r="DX441" s="421">
        <v>22</v>
      </c>
      <c r="DY441" s="421">
        <v>0</v>
      </c>
      <c r="DZ441" s="421">
        <v>2</v>
      </c>
      <c r="EA441" s="421">
        <v>1</v>
      </c>
      <c r="EB441" s="421">
        <v>1</v>
      </c>
      <c r="EC441" s="421">
        <v>81</v>
      </c>
      <c r="ED441" s="425">
        <v>10.616505247560699</v>
      </c>
      <c r="EE441" s="425">
        <v>2.8834952524238902</v>
      </c>
      <c r="EF441" s="425">
        <v>1.31067966019268</v>
      </c>
      <c r="EG441" s="425">
        <v>5.3737866067899898</v>
      </c>
      <c r="EH441" s="431">
        <v>0.91747576213487603</v>
      </c>
      <c r="EI441" s="425">
        <v>70.805126794481097</v>
      </c>
      <c r="EJ441" s="424">
        <v>0.16666666666666599</v>
      </c>
      <c r="EK441" s="424">
        <v>0.2</v>
      </c>
      <c r="EL441" s="422">
        <v>0.28658536499999998</v>
      </c>
      <c r="EM441" s="422">
        <v>0.146341463</v>
      </c>
      <c r="EN441" s="422">
        <v>0.56707317000000002</v>
      </c>
      <c r="EO441" s="422">
        <v>9.0909089999999998E-2</v>
      </c>
      <c r="EP441" s="422">
        <v>0.36969697000000001</v>
      </c>
      <c r="EQ441" s="422">
        <v>0.14593078000000001</v>
      </c>
      <c r="ER441" s="425">
        <v>-0.68678266918127595</v>
      </c>
      <c r="ES441" s="431">
        <v>2.8834952524238902</v>
      </c>
      <c r="ET441" s="431">
        <v>2.8801756810241401</v>
      </c>
      <c r="EU441" s="431">
        <v>3.7184965071640801</v>
      </c>
      <c r="EV441" s="431">
        <v>3.9134640889604499</v>
      </c>
      <c r="EW441" s="431">
        <v>3.1822940307302501</v>
      </c>
      <c r="EX441" s="426">
        <v>1.0355960130691499</v>
      </c>
      <c r="EZ441" s="412"/>
      <c r="FA441" s="412"/>
    </row>
    <row r="442" spans="1:269" s="412" customFormat="1" ht="13" customHeight="1">
      <c r="A442" s="413" t="s">
        <v>567</v>
      </c>
      <c r="B442" s="413">
        <v>11789</v>
      </c>
      <c r="C442" s="413">
        <v>656876</v>
      </c>
      <c r="D442" s="413">
        <v>25385</v>
      </c>
      <c r="E442" s="413" t="s">
        <v>2176</v>
      </c>
      <c r="F442" s="413" t="s">
        <v>2176</v>
      </c>
      <c r="G442" s="414"/>
      <c r="H442" s="411" t="s">
        <v>1866</v>
      </c>
      <c r="I442" s="411" t="s">
        <v>260</v>
      </c>
      <c r="J442" s="418">
        <v>29</v>
      </c>
      <c r="K442" s="418">
        <v>1</v>
      </c>
      <c r="L442" s="418"/>
      <c r="M442" s="419" t="s">
        <v>837</v>
      </c>
      <c r="N442" s="420">
        <v>25</v>
      </c>
      <c r="O442" s="418"/>
      <c r="P442" s="418" t="s">
        <v>2543</v>
      </c>
      <c r="Q442" s="418"/>
      <c r="R442" s="418" t="s">
        <v>4580</v>
      </c>
      <c r="S442" s="418" t="s">
        <v>4579</v>
      </c>
      <c r="T442" s="418"/>
      <c r="U442" s="418"/>
      <c r="V442" s="418"/>
      <c r="W442" s="418"/>
      <c r="X442" s="418"/>
      <c r="Y442" s="419"/>
      <c r="Z442" s="421"/>
      <c r="AA442" s="421"/>
      <c r="AB442" s="421"/>
      <c r="AC442" s="421"/>
      <c r="AD442" s="421"/>
      <c r="AE442" s="421"/>
      <c r="AF442" s="421"/>
      <c r="AG442" s="421"/>
      <c r="AH442" s="421"/>
      <c r="AI442" s="421"/>
      <c r="AJ442" s="421"/>
      <c r="AK442" s="421"/>
      <c r="AL442" s="421"/>
      <c r="AM442" s="421"/>
      <c r="AN442" s="421"/>
      <c r="AO442" s="421"/>
      <c r="AP442" s="421"/>
      <c r="AQ442" s="421"/>
      <c r="AR442" s="421"/>
      <c r="AS442" s="466"/>
      <c r="AT442" s="466"/>
      <c r="AU442" s="466"/>
      <c r="AV442" s="466"/>
      <c r="AW442" s="466"/>
      <c r="AX442" s="466"/>
      <c r="AY442" s="425"/>
      <c r="AZ442" s="466"/>
      <c r="BA442" s="466"/>
      <c r="BB442" s="466"/>
      <c r="BC442" s="466"/>
      <c r="BD442" s="424"/>
      <c r="BE442" s="424"/>
      <c r="BF442" s="424"/>
      <c r="BG442" s="424"/>
      <c r="BH442" s="424"/>
      <c r="BI442" s="424"/>
      <c r="BJ442" s="424"/>
      <c r="BK442" s="425"/>
      <c r="BL442" s="425"/>
      <c r="BM442" s="425"/>
      <c r="BN442" s="425"/>
      <c r="BO442" s="425"/>
      <c r="BP442" s="425"/>
      <c r="BQ442" s="425"/>
      <c r="BR442" s="425"/>
      <c r="BS442" s="426"/>
      <c r="BT442" s="427">
        <v>31</v>
      </c>
      <c r="BU442" s="421">
        <v>150</v>
      </c>
      <c r="BV442" s="428">
        <v>-1</v>
      </c>
      <c r="BW442" s="427"/>
      <c r="BX442" s="427"/>
      <c r="BY442" s="427"/>
      <c r="BZ442" s="427"/>
      <c r="CA442" s="421"/>
      <c r="CB442" s="428"/>
      <c r="CC442" s="427"/>
      <c r="CD442" s="421"/>
      <c r="CE442" s="429"/>
      <c r="CF442" s="428"/>
      <c r="CG442" s="427"/>
      <c r="CH442" s="421"/>
      <c r="CI442" s="429"/>
      <c r="CJ442" s="428"/>
      <c r="CK442" s="427"/>
      <c r="CL442" s="421"/>
      <c r="CM442" s="429"/>
      <c r="CN442" s="428"/>
      <c r="CO442" s="427"/>
      <c r="CP442" s="421"/>
      <c r="CQ442" s="429"/>
      <c r="CR442" s="428"/>
      <c r="CS442" s="427"/>
      <c r="CT442" s="421"/>
      <c r="CU442" s="429"/>
      <c r="CV442" s="429"/>
      <c r="CW442" s="428"/>
      <c r="CX442" s="427"/>
      <c r="CY442" s="421"/>
      <c r="CZ442" s="429"/>
      <c r="DA442" s="429"/>
      <c r="DB442" s="428"/>
      <c r="DC442" s="427"/>
      <c r="DD442" s="421"/>
      <c r="DE442" s="429"/>
      <c r="DF442" s="429"/>
      <c r="DG442" s="428"/>
      <c r="DH442" s="433">
        <v>-1</v>
      </c>
      <c r="DI442" s="434"/>
      <c r="DJ442" s="421">
        <v>31</v>
      </c>
      <c r="DK442" s="421">
        <v>31</v>
      </c>
      <c r="DL442" s="421">
        <v>0</v>
      </c>
      <c r="DM442" s="421">
        <v>10</v>
      </c>
      <c r="DN442" s="421">
        <v>5</v>
      </c>
      <c r="DO442" s="421">
        <v>0</v>
      </c>
      <c r="DP442" s="421">
        <v>150</v>
      </c>
      <c r="DQ442" s="421">
        <v>150</v>
      </c>
      <c r="DR442" s="421"/>
      <c r="DS442" s="421">
        <v>585</v>
      </c>
      <c r="DT442" s="421">
        <v>116</v>
      </c>
      <c r="DU442" s="421">
        <v>47</v>
      </c>
      <c r="DV442" s="421">
        <v>46</v>
      </c>
      <c r="DW442" s="421">
        <v>18</v>
      </c>
      <c r="DX442" s="421">
        <v>37</v>
      </c>
      <c r="DY442" s="421">
        <v>1</v>
      </c>
      <c r="DZ442" s="421">
        <v>5</v>
      </c>
      <c r="EA442" s="421">
        <v>3</v>
      </c>
      <c r="EB442" s="421">
        <v>0</v>
      </c>
      <c r="EC442" s="421">
        <v>127</v>
      </c>
      <c r="ED442" s="425">
        <v>7.62</v>
      </c>
      <c r="EE442" s="425">
        <v>2.2200000000000002</v>
      </c>
      <c r="EF442" s="425">
        <v>1.08</v>
      </c>
      <c r="EG442" s="425">
        <v>6.96</v>
      </c>
      <c r="EH442" s="431">
        <v>1.02</v>
      </c>
      <c r="EI442" s="425">
        <v>79.561669270252096</v>
      </c>
      <c r="EJ442" s="424">
        <v>0.21362799263351701</v>
      </c>
      <c r="EK442" s="424">
        <v>0.24623115577889401</v>
      </c>
      <c r="EL442" s="466">
        <v>0.49271844599999998</v>
      </c>
      <c r="EM442" s="466">
        <v>0.16747572799999999</v>
      </c>
      <c r="EN442" s="466">
        <v>0.33980582500000001</v>
      </c>
      <c r="EO442" s="466">
        <v>6.25E-2</v>
      </c>
      <c r="EP442" s="466">
        <v>0.43269231000000002</v>
      </c>
      <c r="EQ442" s="466">
        <v>9.4559589999999999E-2</v>
      </c>
      <c r="ER442" s="425">
        <v>0.15728334898468899</v>
      </c>
      <c r="ES442" s="431">
        <v>2.76</v>
      </c>
      <c r="ET442" s="431">
        <v>3.4475634687374601</v>
      </c>
      <c r="EU442" s="431">
        <v>3.8426388804117799</v>
      </c>
      <c r="EV442" s="431">
        <v>3.72165596167246</v>
      </c>
      <c r="EW442" s="431">
        <v>3.9018169235654998</v>
      </c>
      <c r="EX442" s="426">
        <v>2.5463569164276101</v>
      </c>
      <c r="EY442" s="410"/>
      <c r="EZ442" s="411"/>
      <c r="FA442" s="411"/>
      <c r="FB442" s="411"/>
      <c r="FC442" s="411"/>
      <c r="FD442" s="411"/>
      <c r="FE442" s="411"/>
      <c r="FF442" s="411"/>
      <c r="FG442" s="411"/>
      <c r="FH442" s="411"/>
      <c r="FI442" s="411"/>
      <c r="FJ442" s="411"/>
      <c r="FK442" s="411"/>
      <c r="FL442" s="411"/>
      <c r="FM442" s="411"/>
      <c r="FN442" s="411"/>
      <c r="FO442" s="411"/>
      <c r="FP442" s="411"/>
      <c r="FQ442" s="411"/>
      <c r="FR442" s="411"/>
      <c r="FS442" s="411"/>
      <c r="FT442" s="411"/>
      <c r="FU442" s="411"/>
      <c r="FV442" s="411"/>
      <c r="FW442" s="411"/>
      <c r="FX442" s="411"/>
      <c r="FY442" s="411"/>
      <c r="FZ442" s="411"/>
      <c r="GA442" s="411"/>
      <c r="GB442" s="411"/>
      <c r="GC442" s="411"/>
      <c r="GD442" s="411"/>
      <c r="GE442" s="411"/>
      <c r="GF442" s="411"/>
      <c r="GG442" s="411"/>
      <c r="GH442" s="411"/>
      <c r="GI442" s="411"/>
      <c r="GJ442" s="411"/>
      <c r="GK442" s="411"/>
      <c r="GL442" s="411"/>
      <c r="GM442" s="411"/>
      <c r="GN442" s="411"/>
      <c r="GO442" s="411"/>
      <c r="GP442" s="411"/>
      <c r="GQ442" s="411"/>
      <c r="GR442" s="411"/>
      <c r="GS442" s="411"/>
      <c r="GT442" s="411"/>
      <c r="GU442" s="411"/>
      <c r="GV442" s="411"/>
      <c r="GW442" s="411"/>
      <c r="GX442" s="411"/>
      <c r="GY442" s="411"/>
      <c r="GZ442" s="411"/>
      <c r="HA442" s="411"/>
      <c r="HB442" s="411"/>
      <c r="HC442" s="411"/>
      <c r="HD442" s="411"/>
      <c r="HE442" s="411"/>
      <c r="HF442" s="411"/>
      <c r="HG442" s="411"/>
      <c r="HH442" s="411"/>
      <c r="HI442" s="411"/>
      <c r="HJ442" s="411"/>
      <c r="HK442" s="411"/>
      <c r="HL442" s="411"/>
      <c r="HM442" s="411"/>
      <c r="HN442" s="411"/>
      <c r="HO442" s="411"/>
      <c r="HP442" s="411"/>
      <c r="HQ442" s="411"/>
      <c r="HR442" s="411"/>
      <c r="HS442" s="411"/>
      <c r="HT442" s="411"/>
      <c r="HU442" s="411"/>
      <c r="HV442" s="411"/>
      <c r="HW442" s="411"/>
      <c r="HX442" s="411"/>
      <c r="HY442" s="411"/>
      <c r="HZ442" s="411"/>
      <c r="IA442" s="411"/>
      <c r="IB442" s="411"/>
      <c r="IC442" s="411"/>
      <c r="ID442" s="411"/>
      <c r="IE442" s="411"/>
      <c r="IF442" s="411"/>
      <c r="IG442" s="411"/>
      <c r="IH442" s="411"/>
      <c r="II442" s="411"/>
      <c r="IJ442" s="411"/>
      <c r="IK442" s="411"/>
      <c r="IL442" s="411"/>
      <c r="IM442" s="411"/>
      <c r="IN442" s="411"/>
      <c r="IO442" s="411"/>
      <c r="IP442" s="411"/>
      <c r="IQ442" s="411"/>
      <c r="IR442" s="411"/>
      <c r="IS442" s="411"/>
      <c r="IT442" s="411"/>
      <c r="IU442" s="411"/>
      <c r="IV442" s="411"/>
      <c r="IW442" s="411"/>
      <c r="IX442" s="411"/>
      <c r="IY442" s="411"/>
      <c r="IZ442" s="411"/>
      <c r="JA442" s="411"/>
      <c r="JB442" s="411"/>
      <c r="JC442" s="411"/>
      <c r="JD442" s="411"/>
      <c r="JE442" s="411"/>
      <c r="JF442" s="411"/>
      <c r="JG442" s="411"/>
      <c r="JH442" s="411"/>
      <c r="JI442" s="411"/>
    </row>
    <row r="443" spans="1:269" ht="13" customHeight="1">
      <c r="A443" s="413" t="s">
        <v>567</v>
      </c>
      <c r="B443" s="413">
        <v>13127</v>
      </c>
      <c r="C443" s="413">
        <v>669704</v>
      </c>
      <c r="D443" s="413">
        <v>26191</v>
      </c>
      <c r="E443" s="413" t="s">
        <v>17</v>
      </c>
      <c r="F443" s="413" t="s">
        <v>17</v>
      </c>
      <c r="G443" s="414"/>
      <c r="H443" s="411" t="s">
        <v>4379</v>
      </c>
      <c r="I443" s="411" t="s">
        <v>4380</v>
      </c>
      <c r="J443" s="413">
        <v>27</v>
      </c>
      <c r="K443" s="418">
        <v>1</v>
      </c>
      <c r="M443" s="419" t="s">
        <v>837</v>
      </c>
      <c r="O443" s="418" t="s">
        <v>46</v>
      </c>
      <c r="P443" s="418" t="s">
        <v>2543</v>
      </c>
      <c r="Z443" s="421"/>
      <c r="AS443" s="422"/>
      <c r="AT443" s="422"/>
      <c r="AU443" s="422"/>
      <c r="AV443" s="422"/>
      <c r="AW443" s="422"/>
      <c r="AX443" s="422"/>
      <c r="AY443" s="423"/>
      <c r="AZ443" s="422"/>
      <c r="BA443" s="422"/>
      <c r="BB443" s="422"/>
      <c r="BC443" s="422"/>
      <c r="BT443" s="427">
        <v>25</v>
      </c>
      <c r="BU443" s="421">
        <v>26.1</v>
      </c>
      <c r="BV443" s="428">
        <v>0</v>
      </c>
      <c r="BW443" s="427"/>
      <c r="BX443" s="427"/>
      <c r="BY443" s="427"/>
      <c r="BZ443" s="427"/>
      <c r="CA443" s="421"/>
      <c r="CB443" s="428"/>
      <c r="CC443" s="427"/>
      <c r="CD443" s="421"/>
      <c r="CE443" s="429"/>
      <c r="CF443" s="428"/>
      <c r="CG443" s="427"/>
      <c r="CH443" s="421"/>
      <c r="CI443" s="429"/>
      <c r="CJ443" s="428"/>
      <c r="CK443" s="427"/>
      <c r="CL443" s="421"/>
      <c r="CM443" s="429"/>
      <c r="CN443" s="428"/>
      <c r="CO443" s="427"/>
      <c r="CP443" s="421"/>
      <c r="CQ443" s="429"/>
      <c r="CR443" s="428"/>
      <c r="DH443" s="433">
        <v>0</v>
      </c>
      <c r="DI443" s="434"/>
      <c r="DJ443" s="421">
        <v>25</v>
      </c>
      <c r="DK443" s="421">
        <v>0</v>
      </c>
      <c r="DL443" s="421">
        <v>0</v>
      </c>
      <c r="DM443" s="421">
        <v>0</v>
      </c>
      <c r="DN443" s="421">
        <v>1</v>
      </c>
      <c r="DO443" s="421">
        <v>0</v>
      </c>
      <c r="DP443" s="421">
        <v>26.1</v>
      </c>
      <c r="DR443" s="421">
        <v>26.100000381469702</v>
      </c>
      <c r="DS443" s="421">
        <v>105</v>
      </c>
      <c r="DT443" s="421">
        <v>16</v>
      </c>
      <c r="DU443" s="421">
        <v>6</v>
      </c>
      <c r="DV443" s="421">
        <v>5</v>
      </c>
      <c r="DW443" s="421">
        <v>1</v>
      </c>
      <c r="DX443" s="421">
        <v>13</v>
      </c>
      <c r="DY443" s="421">
        <v>0</v>
      </c>
      <c r="DZ443" s="421">
        <v>1</v>
      </c>
      <c r="EA443" s="421">
        <v>2</v>
      </c>
      <c r="EB443" s="421">
        <v>0</v>
      </c>
      <c r="EC443" s="421">
        <v>24</v>
      </c>
      <c r="ED443" s="425">
        <v>8.2025332298825795</v>
      </c>
      <c r="EE443" s="425">
        <v>4.4430388328530599</v>
      </c>
      <c r="EF443" s="425">
        <v>0.34177221791177398</v>
      </c>
      <c r="EG443" s="425">
        <v>5.4683554865883899</v>
      </c>
      <c r="EH443" s="431">
        <v>1.10126603549349</v>
      </c>
      <c r="EI443" s="425">
        <v>85.900553033818895</v>
      </c>
      <c r="EJ443" s="424">
        <v>0.17582417582417501</v>
      </c>
      <c r="EK443" s="424">
        <v>0.22727272727272699</v>
      </c>
      <c r="EL443" s="422">
        <v>0.56716417900000005</v>
      </c>
      <c r="EM443" s="422">
        <v>0.16417910399999999</v>
      </c>
      <c r="EN443" s="422">
        <v>0.26865671600000002</v>
      </c>
      <c r="EO443" s="422">
        <v>1.492537E-2</v>
      </c>
      <c r="EP443" s="422">
        <v>0.31343283999999999</v>
      </c>
      <c r="EQ443" s="422">
        <v>0.11330049</v>
      </c>
      <c r="ER443" s="425">
        <v>-0.14277802334860001</v>
      </c>
      <c r="ES443" s="431">
        <v>1.7088610895588701</v>
      </c>
      <c r="ET443" s="431">
        <v>2.6807206613119599</v>
      </c>
      <c r="EU443" s="431">
        <v>3.40179504989871</v>
      </c>
      <c r="EV443" s="431">
        <v>3.9620156244892901</v>
      </c>
      <c r="EW443" s="431">
        <v>4.0232028833987599</v>
      </c>
      <c r="EX443" s="426">
        <v>0.228746578097343</v>
      </c>
    </row>
    <row r="444" spans="1:269" ht="13" customHeight="1">
      <c r="A444" s="413" t="s">
        <v>567</v>
      </c>
      <c r="B444" s="413">
        <v>11920</v>
      </c>
      <c r="C444" s="413">
        <v>681911</v>
      </c>
      <c r="D444" s="413">
        <v>25007</v>
      </c>
      <c r="E444" s="413" t="s">
        <v>15</v>
      </c>
      <c r="F444" s="413" t="s">
        <v>15</v>
      </c>
      <c r="G444" s="414"/>
      <c r="H444" s="411" t="s">
        <v>1932</v>
      </c>
      <c r="I444" s="411" t="s">
        <v>277</v>
      </c>
      <c r="J444" s="418">
        <v>29</v>
      </c>
      <c r="K444" s="418">
        <v>1</v>
      </c>
      <c r="M444" s="419" t="s">
        <v>46</v>
      </c>
      <c r="O444" s="418" t="s">
        <v>838</v>
      </c>
      <c r="P444" s="418" t="s">
        <v>4577</v>
      </c>
      <c r="S444" s="418" t="s">
        <v>4579</v>
      </c>
      <c r="Z444" s="421"/>
      <c r="AS444" s="422"/>
      <c r="AT444" s="422"/>
      <c r="AU444" s="422"/>
      <c r="AV444" s="422"/>
      <c r="AW444" s="422"/>
      <c r="AX444" s="422"/>
      <c r="AY444" s="423"/>
      <c r="AZ444" s="422"/>
      <c r="BA444" s="422"/>
      <c r="BB444" s="422"/>
      <c r="BC444" s="422"/>
      <c r="BT444" s="427">
        <v>68</v>
      </c>
      <c r="BU444" s="421">
        <v>59.2</v>
      </c>
      <c r="BV444" s="428">
        <v>2</v>
      </c>
      <c r="BW444" s="427"/>
      <c r="BX444" s="427"/>
      <c r="BY444" s="427"/>
      <c r="BZ444" s="427"/>
      <c r="CA444" s="421"/>
      <c r="CB444" s="428"/>
      <c r="CC444" s="427"/>
      <c r="CD444" s="421"/>
      <c r="CE444" s="429"/>
      <c r="CF444" s="428"/>
      <c r="CG444" s="427"/>
      <c r="CH444" s="421"/>
      <c r="CI444" s="429"/>
      <c r="CJ444" s="428"/>
      <c r="CK444" s="427"/>
      <c r="CL444" s="421"/>
      <c r="CM444" s="429"/>
      <c r="CN444" s="428"/>
      <c r="CO444" s="427"/>
      <c r="CP444" s="421"/>
      <c r="CQ444" s="429"/>
      <c r="CR444" s="428"/>
      <c r="DH444" s="433">
        <v>2</v>
      </c>
      <c r="DI444" s="434"/>
      <c r="DJ444" s="421">
        <v>68</v>
      </c>
      <c r="DK444" s="421">
        <v>0</v>
      </c>
      <c r="DL444" s="421">
        <v>0</v>
      </c>
      <c r="DM444" s="421">
        <v>4</v>
      </c>
      <c r="DN444" s="421">
        <v>2</v>
      </c>
      <c r="DO444" s="421">
        <v>5</v>
      </c>
      <c r="DP444" s="421">
        <v>59.2</v>
      </c>
      <c r="DR444" s="421">
        <v>59.200000762939403</v>
      </c>
      <c r="DS444" s="421">
        <v>237</v>
      </c>
      <c r="DT444" s="421">
        <v>37</v>
      </c>
      <c r="DU444" s="421">
        <v>21</v>
      </c>
      <c r="DV444" s="421">
        <v>20</v>
      </c>
      <c r="DW444" s="421">
        <v>9</v>
      </c>
      <c r="DX444" s="421">
        <v>22</v>
      </c>
      <c r="DY444" s="421">
        <v>3</v>
      </c>
      <c r="DZ444" s="421">
        <v>5</v>
      </c>
      <c r="EA444" s="421">
        <v>3</v>
      </c>
      <c r="EB444" s="421">
        <v>0</v>
      </c>
      <c r="EC444" s="421">
        <v>80</v>
      </c>
      <c r="ED444" s="425">
        <v>12.067041934934201</v>
      </c>
      <c r="EE444" s="425">
        <v>3.3184365321069098</v>
      </c>
      <c r="EF444" s="425">
        <v>1.3575422176801</v>
      </c>
      <c r="EG444" s="425">
        <v>5.5810068949070901</v>
      </c>
      <c r="EH444" s="431">
        <v>0.98882704744600103</v>
      </c>
      <c r="EI444" s="425">
        <v>76.311579402719801</v>
      </c>
      <c r="EJ444" s="424">
        <v>0.17619047619047601</v>
      </c>
      <c r="EK444" s="424">
        <v>0.23140495867768501</v>
      </c>
      <c r="EL444" s="422">
        <v>0.28571428500000001</v>
      </c>
      <c r="EM444" s="422">
        <v>0.174603174</v>
      </c>
      <c r="EN444" s="422">
        <v>0.53968253899999996</v>
      </c>
      <c r="EO444" s="422">
        <v>0.10769231</v>
      </c>
      <c r="EP444" s="422">
        <v>0.37692308000000002</v>
      </c>
      <c r="EQ444" s="422">
        <v>0.13867188</v>
      </c>
      <c r="ER444" s="425">
        <v>-0.207704619317061</v>
      </c>
      <c r="ES444" s="431">
        <v>3.01676048373356</v>
      </c>
      <c r="ET444" s="431">
        <v>3.0852956857875098</v>
      </c>
      <c r="EU444" s="431">
        <v>3.7728438714222001</v>
      </c>
      <c r="EV444" s="431">
        <v>3.5690897409192401</v>
      </c>
      <c r="EW444" s="431">
        <v>2.83912479477137</v>
      </c>
      <c r="EX444" s="426">
        <v>0.97044205665588301</v>
      </c>
    </row>
    <row r="445" spans="1:269" ht="13" customHeight="1">
      <c r="A445" s="413" t="s">
        <v>567</v>
      </c>
      <c r="B445" s="413">
        <v>11195</v>
      </c>
      <c r="C445" s="413">
        <v>657097</v>
      </c>
      <c r="D445" s="413">
        <v>19274</v>
      </c>
      <c r="E445" s="413" t="s">
        <v>14</v>
      </c>
      <c r="F445" s="413" t="s">
        <v>14</v>
      </c>
      <c r="G445" s="414"/>
      <c r="H445" s="415" t="s">
        <v>454</v>
      </c>
      <c r="I445" s="416" t="s">
        <v>576</v>
      </c>
      <c r="J445" s="417">
        <v>31</v>
      </c>
      <c r="K445" s="418">
        <v>1</v>
      </c>
      <c r="M445" s="419" t="s">
        <v>837</v>
      </c>
      <c r="O445" s="418" t="s">
        <v>46</v>
      </c>
      <c r="P445" s="418" t="s">
        <v>4577</v>
      </c>
      <c r="R445" s="418" t="s">
        <v>4580</v>
      </c>
      <c r="Z445" s="421"/>
      <c r="AS445" s="422"/>
      <c r="AT445" s="422"/>
      <c r="AU445" s="422"/>
      <c r="AV445" s="422"/>
      <c r="AW445" s="422"/>
      <c r="AX445" s="422"/>
      <c r="AY445" s="423"/>
      <c r="AZ445" s="422"/>
      <c r="BA445" s="422"/>
      <c r="BB445" s="422"/>
      <c r="BC445" s="422"/>
      <c r="BT445" s="427">
        <v>55</v>
      </c>
      <c r="BU445" s="421">
        <v>66</v>
      </c>
      <c r="BV445" s="428">
        <v>0</v>
      </c>
      <c r="BW445" s="427"/>
      <c r="BX445" s="427"/>
      <c r="BY445" s="427"/>
      <c r="BZ445" s="427"/>
      <c r="CA445" s="421"/>
      <c r="CB445" s="428"/>
      <c r="CC445" s="427"/>
      <c r="CD445" s="421"/>
      <c r="CE445" s="429"/>
      <c r="CF445" s="428"/>
      <c r="CG445" s="427"/>
      <c r="CH445" s="421"/>
      <c r="CI445" s="429"/>
      <c r="CJ445" s="428"/>
      <c r="CK445" s="427"/>
      <c r="CL445" s="421"/>
      <c r="CM445" s="429"/>
      <c r="CN445" s="428"/>
      <c r="CO445" s="427"/>
      <c r="CP445" s="421"/>
      <c r="CQ445" s="429"/>
      <c r="CR445" s="428"/>
      <c r="DH445" s="433">
        <v>0</v>
      </c>
      <c r="DI445" s="434"/>
      <c r="DJ445" s="421">
        <v>55</v>
      </c>
      <c r="DK445" s="421">
        <v>0</v>
      </c>
      <c r="DL445" s="421">
        <v>0</v>
      </c>
      <c r="DM445" s="421">
        <v>5</v>
      </c>
      <c r="DN445" s="421">
        <v>4</v>
      </c>
      <c r="DO445" s="421">
        <v>1</v>
      </c>
      <c r="DP445" s="421">
        <v>66</v>
      </c>
      <c r="DR445" s="421">
        <v>66</v>
      </c>
      <c r="DS445" s="421">
        <v>267</v>
      </c>
      <c r="DT445" s="421">
        <v>49</v>
      </c>
      <c r="DU445" s="421">
        <v>24</v>
      </c>
      <c r="DV445" s="421">
        <v>22</v>
      </c>
      <c r="DW445" s="421">
        <v>10</v>
      </c>
      <c r="DX445" s="421">
        <v>19</v>
      </c>
      <c r="DY445" s="421">
        <v>2</v>
      </c>
      <c r="DZ445" s="421">
        <v>2</v>
      </c>
      <c r="EA445" s="421">
        <v>0</v>
      </c>
      <c r="EB445" s="421">
        <v>0</v>
      </c>
      <c r="EC445" s="421">
        <v>58</v>
      </c>
      <c r="ED445" s="425">
        <v>7.9090918233572998</v>
      </c>
      <c r="EE445" s="425">
        <v>2.5909093904101499</v>
      </c>
      <c r="EF445" s="425">
        <v>1.3636365212685</v>
      </c>
      <c r="EG445" s="425">
        <v>6.6818189542156503</v>
      </c>
      <c r="EH445" s="431">
        <v>1.0303031494028601</v>
      </c>
      <c r="EI445" s="425">
        <v>80.365331785186299</v>
      </c>
      <c r="EJ445" s="424">
        <v>0.19918699186991801</v>
      </c>
      <c r="EK445" s="424">
        <v>0.21910112359550499</v>
      </c>
      <c r="EL445" s="422">
        <v>0.318918918</v>
      </c>
      <c r="EM445" s="422">
        <v>0.167567567</v>
      </c>
      <c r="EN445" s="422">
        <v>0.51351351300000003</v>
      </c>
      <c r="EO445" s="422">
        <v>5.8510640000000003E-2</v>
      </c>
      <c r="EP445" s="422">
        <v>0.34574468000000003</v>
      </c>
      <c r="EQ445" s="422">
        <v>0.12474438</v>
      </c>
      <c r="ER445" s="425">
        <v>-0.88350845288727098</v>
      </c>
      <c r="ES445" s="431">
        <v>3.0000003467907002</v>
      </c>
      <c r="ET445" s="431">
        <v>3.0801086583413699</v>
      </c>
      <c r="EU445" s="431">
        <v>4.3026390152748304</v>
      </c>
      <c r="EV445" s="431">
        <v>4.5522054302672998</v>
      </c>
      <c r="EW445" s="431">
        <v>3.97933987677732</v>
      </c>
      <c r="EX445" s="426">
        <v>0.22134217619895899</v>
      </c>
    </row>
    <row r="446" spans="1:269" ht="13" customHeight="1">
      <c r="A446" s="413" t="s">
        <v>567</v>
      </c>
      <c r="B446" s="413">
        <v>11652</v>
      </c>
      <c r="C446" s="413">
        <v>623168</v>
      </c>
      <c r="D446" s="413">
        <v>13897</v>
      </c>
      <c r="E446" s="413" t="s">
        <v>470</v>
      </c>
      <c r="F446" s="413" t="s">
        <v>470</v>
      </c>
      <c r="G446" s="414"/>
      <c r="H446" s="411" t="s">
        <v>1246</v>
      </c>
      <c r="I446" s="411" t="s">
        <v>571</v>
      </c>
      <c r="J446" s="418">
        <v>34</v>
      </c>
      <c r="K446" s="418">
        <v>2</v>
      </c>
      <c r="L446" s="418" t="s">
        <v>2543</v>
      </c>
      <c r="T446" s="418" t="s">
        <v>4577</v>
      </c>
      <c r="U446" s="418" t="s">
        <v>4577</v>
      </c>
      <c r="V446" s="418" t="s">
        <v>4586</v>
      </c>
      <c r="X446" s="418">
        <v>43</v>
      </c>
      <c r="Z446" s="421">
        <v>64</v>
      </c>
      <c r="AA446" s="421">
        <v>174</v>
      </c>
      <c r="AB446" s="421">
        <v>149</v>
      </c>
      <c r="AC446" s="421">
        <v>43</v>
      </c>
      <c r="AD446" s="421">
        <v>31</v>
      </c>
      <c r="AE446" s="421">
        <v>8</v>
      </c>
      <c r="AF446" s="421">
        <v>1</v>
      </c>
      <c r="AG446" s="421">
        <v>3</v>
      </c>
      <c r="AH446" s="421">
        <v>25</v>
      </c>
      <c r="AI446" s="421">
        <v>20</v>
      </c>
      <c r="AJ446" s="421">
        <v>2</v>
      </c>
      <c r="AK446" s="421">
        <v>0</v>
      </c>
      <c r="AL446" s="421">
        <v>12</v>
      </c>
      <c r="AM446" s="421">
        <v>0</v>
      </c>
      <c r="AN446" s="421">
        <v>31</v>
      </c>
      <c r="AO446" s="421">
        <v>6</v>
      </c>
      <c r="AP446" s="421">
        <v>2</v>
      </c>
      <c r="AQ446" s="421">
        <v>5</v>
      </c>
      <c r="AR446" s="421">
        <v>1</v>
      </c>
      <c r="AS446" s="422">
        <v>6.8965517000000004E-2</v>
      </c>
      <c r="AT446" s="422">
        <v>0.178160919</v>
      </c>
      <c r="AU446" s="422">
        <v>0.38400000000000001</v>
      </c>
      <c r="AV446" s="422">
        <v>0.25600000000000001</v>
      </c>
      <c r="AW446" s="422">
        <v>3.2000000000000001E-2</v>
      </c>
      <c r="AX446" s="422">
        <v>0.224</v>
      </c>
      <c r="AY446" s="423">
        <v>104.5</v>
      </c>
      <c r="AZ446" s="422">
        <v>9.2356690000000005E-2</v>
      </c>
      <c r="BA446" s="422">
        <v>0.373913043</v>
      </c>
      <c r="BB446" s="422">
        <v>0.65546939599999998</v>
      </c>
      <c r="BC446" s="422">
        <v>0.46086956499999998</v>
      </c>
      <c r="BD446" s="424">
        <v>0.34188034099999998</v>
      </c>
      <c r="BE446" s="424">
        <v>0.28859060399999997</v>
      </c>
      <c r="BF446" s="424">
        <v>0.36094674500000001</v>
      </c>
      <c r="BG446" s="424">
        <v>0.41610738200000003</v>
      </c>
      <c r="BH446" s="424">
        <v>0.77705412699999998</v>
      </c>
      <c r="BI446" s="424">
        <v>0.127516778</v>
      </c>
      <c r="BJ446" s="424">
        <v>0.34141100017276699</v>
      </c>
      <c r="BK446" s="425">
        <v>78.767617079662301</v>
      </c>
      <c r="BL446" s="425">
        <v>4.0043662558891704</v>
      </c>
      <c r="BM446" s="425">
        <v>24.5639213841059</v>
      </c>
      <c r="BN446" s="425">
        <v>120.333736714826</v>
      </c>
      <c r="BO446" s="425">
        <v>0.39340458087596297</v>
      </c>
      <c r="BP446" s="425">
        <v>0.94729719776660204</v>
      </c>
      <c r="BQ446" s="425">
        <v>20.1404666710295</v>
      </c>
      <c r="BR446" s="425">
        <v>5.1170544070773696</v>
      </c>
      <c r="BS446" s="426">
        <v>2.0606217944930498</v>
      </c>
      <c r="BT446" s="427"/>
      <c r="BU446" s="421"/>
      <c r="BV446" s="428"/>
      <c r="BW446" s="427">
        <v>61</v>
      </c>
      <c r="BX446" s="427">
        <v>424.2</v>
      </c>
      <c r="BY446" s="427">
        <v>10</v>
      </c>
      <c r="BZ446" s="427">
        <v>1</v>
      </c>
      <c r="CA446" s="421">
        <v>2</v>
      </c>
      <c r="CB446" s="428">
        <v>4</v>
      </c>
      <c r="CC446" s="427"/>
      <c r="CD446" s="421"/>
      <c r="CE446" s="429"/>
      <c r="CF446" s="428"/>
      <c r="CG446" s="427"/>
      <c r="CH446" s="421"/>
      <c r="CI446" s="429"/>
      <c r="CJ446" s="428"/>
      <c r="CK446" s="427"/>
      <c r="CL446" s="421"/>
      <c r="CM446" s="429"/>
      <c r="CN446" s="428"/>
      <c r="CO446" s="427"/>
      <c r="CP446" s="421"/>
      <c r="CQ446" s="429"/>
      <c r="CR446" s="428"/>
      <c r="DH446" s="433">
        <v>10</v>
      </c>
      <c r="DI446" s="434">
        <v>9.0349793434142995</v>
      </c>
      <c r="EL446" s="422"/>
      <c r="EM446" s="422"/>
      <c r="EN446" s="422"/>
      <c r="EO446" s="422"/>
      <c r="EP446" s="422"/>
      <c r="EQ446" s="422"/>
    </row>
    <row r="447" spans="1:269" ht="13" customHeight="1">
      <c r="A447" s="413" t="s">
        <v>567</v>
      </c>
      <c r="B447" s="413">
        <v>10642</v>
      </c>
      <c r="C447" s="413">
        <v>669257</v>
      </c>
      <c r="D447" s="413">
        <v>19197</v>
      </c>
      <c r="E447" s="413" t="s">
        <v>15</v>
      </c>
      <c r="F447" s="413" t="s">
        <v>15</v>
      </c>
      <c r="G447" s="414"/>
      <c r="H447" s="411" t="s">
        <v>601</v>
      </c>
      <c r="I447" s="411" t="s">
        <v>108</v>
      </c>
      <c r="J447" s="418">
        <v>30</v>
      </c>
      <c r="K447" s="418">
        <v>2</v>
      </c>
      <c r="L447" s="418" t="s">
        <v>837</v>
      </c>
      <c r="T447" s="418" t="s">
        <v>2543</v>
      </c>
      <c r="U447" s="418" t="s">
        <v>2543</v>
      </c>
      <c r="V447" s="418" t="s">
        <v>4585</v>
      </c>
      <c r="W447" s="418" t="s">
        <v>2709</v>
      </c>
      <c r="Z447" s="421">
        <v>110</v>
      </c>
      <c r="AA447" s="421">
        <v>436</v>
      </c>
      <c r="AB447" s="421">
        <v>362</v>
      </c>
      <c r="AC447" s="421">
        <v>107</v>
      </c>
      <c r="AD447" s="421">
        <v>69</v>
      </c>
      <c r="AE447" s="421">
        <v>20</v>
      </c>
      <c r="AF447" s="421">
        <v>1</v>
      </c>
      <c r="AG447" s="421">
        <v>17</v>
      </c>
      <c r="AH447" s="421">
        <v>64</v>
      </c>
      <c r="AI447" s="421">
        <v>61</v>
      </c>
      <c r="AJ447" s="421">
        <v>2</v>
      </c>
      <c r="AK447" s="421">
        <v>3</v>
      </c>
      <c r="AL447" s="421">
        <v>64</v>
      </c>
      <c r="AM447" s="421">
        <v>1</v>
      </c>
      <c r="AN447" s="421">
        <v>89</v>
      </c>
      <c r="AO447" s="421">
        <v>5</v>
      </c>
      <c r="AP447" s="421">
        <v>5</v>
      </c>
      <c r="AQ447" s="421">
        <v>0</v>
      </c>
      <c r="AR447" s="421">
        <v>7</v>
      </c>
      <c r="AS447" s="422">
        <v>0.14678899000000001</v>
      </c>
      <c r="AT447" s="422">
        <v>0.20412843999999999</v>
      </c>
      <c r="AU447" s="422">
        <v>0.33453237000000002</v>
      </c>
      <c r="AV447" s="422">
        <v>0.26618704999999998</v>
      </c>
      <c r="AW447" s="422">
        <v>0.12230215999999999</v>
      </c>
      <c r="AX447" s="422">
        <v>0.47122301999999999</v>
      </c>
      <c r="AY447" s="423">
        <v>110.1</v>
      </c>
      <c r="AZ447" s="422">
        <v>7.5726139999999997E-2</v>
      </c>
      <c r="BA447" s="422">
        <v>0.33093525099999999</v>
      </c>
      <c r="BB447" s="422">
        <v>0.58614436199999997</v>
      </c>
      <c r="BC447" s="422">
        <v>0.46043165400000002</v>
      </c>
      <c r="BD447" s="424">
        <v>0.34482758600000002</v>
      </c>
      <c r="BE447" s="424">
        <v>0.29558011000000001</v>
      </c>
      <c r="BF447" s="424">
        <v>0.40366972400000001</v>
      </c>
      <c r="BG447" s="424">
        <v>0.49723756899999999</v>
      </c>
      <c r="BH447" s="424">
        <v>0.90090729300000005</v>
      </c>
      <c r="BI447" s="424">
        <v>0.20165745900000001</v>
      </c>
      <c r="BJ447" s="424">
        <v>0.389243307743949</v>
      </c>
      <c r="BK447" s="425">
        <v>129.88986565204701</v>
      </c>
      <c r="BL447" s="425">
        <v>26.9662840484471</v>
      </c>
      <c r="BM447" s="425">
        <v>78.483330231794795</v>
      </c>
      <c r="BN447" s="425">
        <v>152.72112604590399</v>
      </c>
      <c r="BO447" s="425">
        <v>-0.12072668703473</v>
      </c>
      <c r="BP447" s="425">
        <v>-2.8839223338291</v>
      </c>
      <c r="BQ447" s="425">
        <v>40.491443867498703</v>
      </c>
      <c r="BR447" s="425">
        <v>24.361679957883101</v>
      </c>
      <c r="BS447" s="426">
        <v>4.1427814502371199</v>
      </c>
      <c r="BT447" s="427"/>
      <c r="BU447" s="421"/>
      <c r="BV447" s="428"/>
      <c r="BW447" s="427">
        <v>101</v>
      </c>
      <c r="BX447" s="427">
        <v>865.1</v>
      </c>
      <c r="BY447" s="427">
        <v>-8</v>
      </c>
      <c r="BZ447" s="427">
        <v>2</v>
      </c>
      <c r="CA447" s="421">
        <v>-1</v>
      </c>
      <c r="CB447" s="428">
        <v>-10</v>
      </c>
      <c r="CC447" s="427"/>
      <c r="CD447" s="421"/>
      <c r="CE447" s="429"/>
      <c r="CF447" s="428"/>
      <c r="CG447" s="427"/>
      <c r="CH447" s="421"/>
      <c r="CI447" s="429"/>
      <c r="CJ447" s="428"/>
      <c r="CK447" s="427"/>
      <c r="CL447" s="421"/>
      <c r="CM447" s="429"/>
      <c r="CN447" s="428"/>
      <c r="CO447" s="427"/>
      <c r="CP447" s="421"/>
      <c r="CQ447" s="429"/>
      <c r="CR447" s="428"/>
      <c r="DH447" s="433">
        <v>-8</v>
      </c>
      <c r="DI447" s="434">
        <v>1.6261014938354399</v>
      </c>
      <c r="EL447" s="422"/>
      <c r="EM447" s="422"/>
      <c r="EN447" s="422"/>
      <c r="EO447" s="422"/>
      <c r="EP447" s="422"/>
      <c r="EQ447" s="422"/>
    </row>
    <row r="448" spans="1:269" ht="13" customHeight="1">
      <c r="A448" s="413" t="s">
        <v>567</v>
      </c>
      <c r="B448" s="413">
        <v>11033</v>
      </c>
      <c r="C448" s="413">
        <v>642851</v>
      </c>
      <c r="D448" s="413">
        <v>15271</v>
      </c>
      <c r="E448" s="413" t="s">
        <v>3323</v>
      </c>
      <c r="F448" s="413" t="s">
        <v>3323</v>
      </c>
      <c r="G448" s="414"/>
      <c r="H448" s="411" t="s">
        <v>2265</v>
      </c>
      <c r="I448" s="411" t="s">
        <v>595</v>
      </c>
      <c r="J448" s="418">
        <v>34</v>
      </c>
      <c r="K448" s="418">
        <v>2</v>
      </c>
      <c r="L448" s="418" t="s">
        <v>837</v>
      </c>
      <c r="T448" s="418" t="s">
        <v>4577</v>
      </c>
      <c r="U448" s="418" t="s">
        <v>4584</v>
      </c>
      <c r="V448" s="418" t="s">
        <v>4585</v>
      </c>
      <c r="X448" s="418">
        <v>36</v>
      </c>
      <c r="Y448" s="419">
        <v>67</v>
      </c>
      <c r="Z448" s="421">
        <v>40</v>
      </c>
      <c r="AA448" s="421">
        <v>110</v>
      </c>
      <c r="AB448" s="421">
        <v>103</v>
      </c>
      <c r="AC448" s="421">
        <v>30</v>
      </c>
      <c r="AD448" s="421">
        <v>16</v>
      </c>
      <c r="AE448" s="421">
        <v>8</v>
      </c>
      <c r="AF448" s="421">
        <v>0</v>
      </c>
      <c r="AG448" s="421">
        <v>6</v>
      </c>
      <c r="AH448" s="421">
        <v>13</v>
      </c>
      <c r="AI448" s="421">
        <v>21</v>
      </c>
      <c r="AJ448" s="421">
        <v>0</v>
      </c>
      <c r="AK448" s="421">
        <v>0</v>
      </c>
      <c r="AL448" s="421">
        <v>5</v>
      </c>
      <c r="AM448" s="421">
        <v>0</v>
      </c>
      <c r="AN448" s="421">
        <v>32</v>
      </c>
      <c r="AO448" s="421">
        <v>0</v>
      </c>
      <c r="AP448" s="421">
        <v>1</v>
      </c>
      <c r="AQ448" s="421">
        <v>1</v>
      </c>
      <c r="AR448" s="421">
        <v>3</v>
      </c>
      <c r="AS448" s="422">
        <v>4.5454544999999999E-2</v>
      </c>
      <c r="AT448" s="422">
        <v>0.29090908999999998</v>
      </c>
      <c r="AU448" s="422">
        <v>0.45205478999999998</v>
      </c>
      <c r="AV448" s="422">
        <v>0.17808219</v>
      </c>
      <c r="AW448" s="422">
        <v>9.5890409999999995E-2</v>
      </c>
      <c r="AX448" s="422">
        <v>0.46575341999999997</v>
      </c>
      <c r="AY448" s="423">
        <v>107.9</v>
      </c>
      <c r="AZ448" s="422">
        <v>0.1258427</v>
      </c>
      <c r="BA448" s="422">
        <v>0.43055555499999998</v>
      </c>
      <c r="BB448" s="422">
        <v>0.73526840999999998</v>
      </c>
      <c r="BC448" s="422">
        <v>0.36111111099999998</v>
      </c>
      <c r="BD448" s="424">
        <v>0.36363636300000002</v>
      </c>
      <c r="BE448" s="424">
        <v>0.29126213499999998</v>
      </c>
      <c r="BF448" s="424">
        <v>0.32110091699999999</v>
      </c>
      <c r="BG448" s="424">
        <v>0.54368932000000003</v>
      </c>
      <c r="BH448" s="424">
        <v>0.86479023700000002</v>
      </c>
      <c r="BI448" s="424">
        <v>0.252427185</v>
      </c>
      <c r="BJ448" s="424">
        <v>0.36528166062241302</v>
      </c>
      <c r="BK448" s="425">
        <v>159.00186306379601</v>
      </c>
      <c r="BL448" s="425">
        <v>4.60115572379231</v>
      </c>
      <c r="BM448" s="425">
        <v>17.598575632435001</v>
      </c>
      <c r="BN448" s="425">
        <v>131.742194735743</v>
      </c>
      <c r="BO448" s="425">
        <v>-0.206468795340393</v>
      </c>
      <c r="BP448" s="425">
        <v>-0.19779733102768601</v>
      </c>
      <c r="BQ448" s="425">
        <v>9.3328827709171893</v>
      </c>
      <c r="BR448" s="425">
        <v>3.9496171924963601</v>
      </c>
      <c r="BS448" s="426">
        <v>0.954870706688427</v>
      </c>
      <c r="BT448" s="427"/>
      <c r="BU448" s="421"/>
      <c r="BV448" s="428"/>
      <c r="BW448" s="427">
        <v>35</v>
      </c>
      <c r="BX448" s="427">
        <v>253.1</v>
      </c>
      <c r="BY448" s="427">
        <v>0</v>
      </c>
      <c r="BZ448" s="427">
        <v>0</v>
      </c>
      <c r="CA448" s="421">
        <v>0</v>
      </c>
      <c r="CB448" s="428">
        <v>-1</v>
      </c>
      <c r="CC448" s="427">
        <v>1</v>
      </c>
      <c r="CD448" s="421">
        <v>6</v>
      </c>
      <c r="CE448" s="429">
        <v>0</v>
      </c>
      <c r="CF448" s="428">
        <v>0</v>
      </c>
      <c r="CG448" s="427"/>
      <c r="CH448" s="421"/>
      <c r="CI448" s="429"/>
      <c r="CJ448" s="428"/>
      <c r="CK448" s="427"/>
      <c r="CL448" s="421"/>
      <c r="CM448" s="429"/>
      <c r="CN448" s="428"/>
      <c r="CO448" s="427"/>
      <c r="CP448" s="421"/>
      <c r="CQ448" s="429"/>
      <c r="CR448" s="428"/>
      <c r="DH448" s="433">
        <v>0</v>
      </c>
      <c r="DI448" s="434">
        <v>1.6469676680862899</v>
      </c>
      <c r="EL448" s="422"/>
      <c r="EM448" s="422"/>
      <c r="EN448" s="422"/>
      <c r="EO448" s="422"/>
      <c r="EP448" s="422"/>
      <c r="EQ448" s="422"/>
    </row>
    <row r="449" spans="1:153" ht="13" customHeight="1">
      <c r="A449" s="413" t="s">
        <v>567</v>
      </c>
      <c r="B449" s="413">
        <v>12309</v>
      </c>
      <c r="C449" s="413">
        <v>666018</v>
      </c>
      <c r="D449" s="413">
        <v>21837</v>
      </c>
      <c r="E449" s="413" t="s">
        <v>2176</v>
      </c>
      <c r="F449" s="413" t="s">
        <v>2176</v>
      </c>
      <c r="G449" s="414"/>
      <c r="H449" s="411" t="s">
        <v>2979</v>
      </c>
      <c r="I449" s="411" t="s">
        <v>616</v>
      </c>
      <c r="J449" s="413">
        <v>27</v>
      </c>
      <c r="K449" s="418">
        <v>3</v>
      </c>
      <c r="L449" s="418" t="s">
        <v>46</v>
      </c>
      <c r="T449" s="418" t="s">
        <v>4582</v>
      </c>
      <c r="U449" s="418" t="s">
        <v>2543</v>
      </c>
      <c r="V449" s="418" t="s">
        <v>4586</v>
      </c>
      <c r="Z449" s="421">
        <v>106</v>
      </c>
      <c r="AA449" s="421">
        <v>422</v>
      </c>
      <c r="AB449" s="421">
        <v>370</v>
      </c>
      <c r="AC449" s="421">
        <v>117</v>
      </c>
      <c r="AD449" s="421">
        <v>81</v>
      </c>
      <c r="AE449" s="421">
        <v>22</v>
      </c>
      <c r="AF449" s="421">
        <v>0</v>
      </c>
      <c r="AG449" s="421">
        <v>14</v>
      </c>
      <c r="AH449" s="421">
        <v>56</v>
      </c>
      <c r="AI449" s="421">
        <v>59</v>
      </c>
      <c r="AJ449" s="421">
        <v>0</v>
      </c>
      <c r="AK449" s="421">
        <v>2</v>
      </c>
      <c r="AL449" s="421">
        <v>41</v>
      </c>
      <c r="AM449" s="421">
        <v>3</v>
      </c>
      <c r="AN449" s="421">
        <v>107</v>
      </c>
      <c r="AO449" s="421">
        <v>8</v>
      </c>
      <c r="AP449" s="421">
        <v>3</v>
      </c>
      <c r="AQ449" s="421">
        <v>0</v>
      </c>
      <c r="AR449" s="421">
        <v>9</v>
      </c>
      <c r="AS449" s="422">
        <v>9.7156398000000005E-2</v>
      </c>
      <c r="AT449" s="422">
        <v>0.25355450200000001</v>
      </c>
      <c r="AU449" s="422">
        <v>0.41729323000000001</v>
      </c>
      <c r="AV449" s="422">
        <v>0.22556391000000001</v>
      </c>
      <c r="AW449" s="422">
        <v>0.12781955</v>
      </c>
      <c r="AX449" s="422">
        <v>0.54135338</v>
      </c>
      <c r="AY449" s="423">
        <v>111.4</v>
      </c>
      <c r="AZ449" s="422">
        <v>0.11046512</v>
      </c>
      <c r="BA449" s="422">
        <v>0.38345864600000001</v>
      </c>
      <c r="BB449" s="422">
        <v>0.65645217199999994</v>
      </c>
      <c r="BC449" s="422">
        <v>0.35714285699999998</v>
      </c>
      <c r="BD449" s="424">
        <v>0.40873015800000001</v>
      </c>
      <c r="BE449" s="424">
        <v>0.31621621599999999</v>
      </c>
      <c r="BF449" s="424">
        <v>0.393364928</v>
      </c>
      <c r="BG449" s="424">
        <v>0.48918918900000002</v>
      </c>
      <c r="BH449" s="424">
        <v>0.88255411699999997</v>
      </c>
      <c r="BI449" s="424">
        <v>0.172972973</v>
      </c>
      <c r="BJ449" s="424">
        <v>0.38089797860967201</v>
      </c>
      <c r="BK449" s="425">
        <v>106.84608814688499</v>
      </c>
      <c r="BL449" s="425">
        <v>23.241056439514601</v>
      </c>
      <c r="BM449" s="425">
        <v>73.103885543580503</v>
      </c>
      <c r="BN449" s="425">
        <v>146.050881135152</v>
      </c>
      <c r="BO449" s="425">
        <v>-0.22993962819580299</v>
      </c>
      <c r="BP449" s="425">
        <v>-6.3012670548632697</v>
      </c>
      <c r="BQ449" s="425">
        <v>24.828856292228501</v>
      </c>
      <c r="BR449" s="425">
        <v>16.601856678772101</v>
      </c>
      <c r="BS449" s="426">
        <v>2.54030272703144</v>
      </c>
      <c r="BT449" s="427"/>
      <c r="BU449" s="421"/>
      <c r="BV449" s="428"/>
      <c r="BW449" s="427"/>
      <c r="BX449" s="427"/>
      <c r="BY449" s="427"/>
      <c r="BZ449" s="427"/>
      <c r="CA449" s="421"/>
      <c r="CB449" s="428"/>
      <c r="CC449" s="427">
        <v>93</v>
      </c>
      <c r="CD449" s="421">
        <v>765.2</v>
      </c>
      <c r="CE449" s="429">
        <v>8</v>
      </c>
      <c r="CF449" s="428">
        <v>1</v>
      </c>
      <c r="CG449" s="427"/>
      <c r="CH449" s="421"/>
      <c r="CI449" s="429"/>
      <c r="CJ449" s="428"/>
      <c r="CK449" s="427"/>
      <c r="CL449" s="421"/>
      <c r="CM449" s="429"/>
      <c r="CN449" s="428"/>
      <c r="CO449" s="427"/>
      <c r="CP449" s="421"/>
      <c r="CQ449" s="429"/>
      <c r="CR449" s="428"/>
      <c r="DH449" s="433">
        <v>8</v>
      </c>
      <c r="DI449" s="434">
        <v>-6.2966710329055697</v>
      </c>
      <c r="EL449" s="422"/>
      <c r="EM449" s="422"/>
      <c r="EN449" s="422"/>
      <c r="EO449" s="422"/>
      <c r="EP449" s="422"/>
      <c r="EQ449" s="422"/>
    </row>
    <row r="450" spans="1:153" ht="13" customHeight="1">
      <c r="A450" s="413" t="s">
        <v>567</v>
      </c>
      <c r="B450" s="413">
        <v>12262</v>
      </c>
      <c r="C450" s="413">
        <v>663853</v>
      </c>
      <c r="D450" s="413">
        <v>21562</v>
      </c>
      <c r="E450" s="413" t="s">
        <v>609</v>
      </c>
      <c r="F450" s="413" t="s">
        <v>609</v>
      </c>
      <c r="G450" s="414"/>
      <c r="H450" s="411" t="s">
        <v>586</v>
      </c>
      <c r="I450" s="411" t="s">
        <v>2481</v>
      </c>
      <c r="J450" s="418">
        <v>28</v>
      </c>
      <c r="K450" s="418">
        <v>3</v>
      </c>
      <c r="L450" s="418" t="s">
        <v>837</v>
      </c>
      <c r="T450" s="418" t="s">
        <v>4584</v>
      </c>
      <c r="U450" s="418" t="s">
        <v>4582</v>
      </c>
      <c r="V450" s="418" t="s">
        <v>4586</v>
      </c>
      <c r="Y450" s="419">
        <v>185</v>
      </c>
      <c r="Z450" s="421">
        <v>96</v>
      </c>
      <c r="AA450" s="421">
        <v>341</v>
      </c>
      <c r="AB450" s="421">
        <v>315</v>
      </c>
      <c r="AC450" s="421">
        <v>96</v>
      </c>
      <c r="AD450" s="421">
        <v>61</v>
      </c>
      <c r="AE450" s="421">
        <v>23</v>
      </c>
      <c r="AF450" s="421">
        <v>3</v>
      </c>
      <c r="AG450" s="421">
        <v>9</v>
      </c>
      <c r="AH450" s="421">
        <v>47</v>
      </c>
      <c r="AI450" s="421">
        <v>53</v>
      </c>
      <c r="AJ450" s="421">
        <v>6</v>
      </c>
      <c r="AK450" s="421">
        <v>5</v>
      </c>
      <c r="AL450" s="421">
        <v>18</v>
      </c>
      <c r="AM450" s="421">
        <v>1</v>
      </c>
      <c r="AN450" s="421">
        <v>81</v>
      </c>
      <c r="AO450" s="421">
        <v>3</v>
      </c>
      <c r="AP450" s="421">
        <v>5</v>
      </c>
      <c r="AQ450" s="421">
        <v>0</v>
      </c>
      <c r="AR450" s="421">
        <v>8</v>
      </c>
      <c r="AS450" s="422">
        <v>5.2785922999999998E-2</v>
      </c>
      <c r="AT450" s="422">
        <v>0.23753665600000001</v>
      </c>
      <c r="AU450" s="422">
        <v>0.31799163000000003</v>
      </c>
      <c r="AV450" s="422">
        <v>0.28870293000000002</v>
      </c>
      <c r="AW450" s="422">
        <v>0.12552300999999999</v>
      </c>
      <c r="AX450" s="422">
        <v>0.57322176000000002</v>
      </c>
      <c r="AY450" s="423">
        <v>112.6</v>
      </c>
      <c r="AZ450" s="422">
        <v>0.15012107</v>
      </c>
      <c r="BA450" s="422">
        <v>0.50209205000000001</v>
      </c>
      <c r="BB450" s="422">
        <v>0.85406302999999995</v>
      </c>
      <c r="BC450" s="422">
        <v>0.29707112899999999</v>
      </c>
      <c r="BD450" s="424">
        <v>0.378260869</v>
      </c>
      <c r="BE450" s="424">
        <v>0.30476190399999997</v>
      </c>
      <c r="BF450" s="424">
        <v>0.34310850399999998</v>
      </c>
      <c r="BG450" s="424">
        <v>0.48253968200000003</v>
      </c>
      <c r="BH450" s="424">
        <v>0.82564818600000001</v>
      </c>
      <c r="BI450" s="424">
        <v>0.177777778</v>
      </c>
      <c r="BJ450" s="424">
        <v>0.35186266005039202</v>
      </c>
      <c r="BK450" s="425">
        <v>109.814035159963</v>
      </c>
      <c r="BL450" s="425">
        <v>10.741308540516799</v>
      </c>
      <c r="BM450" s="425">
        <v>51.033310257309402</v>
      </c>
      <c r="BN450" s="425">
        <v>122.733943917621</v>
      </c>
      <c r="BO450" s="425">
        <v>-0.95331898776861801</v>
      </c>
      <c r="BP450" s="425">
        <v>-1.94536181073635</v>
      </c>
      <c r="BQ450" s="425">
        <v>14.257820337956099</v>
      </c>
      <c r="BR450" s="425">
        <v>7.1910041546833803</v>
      </c>
      <c r="BS450" s="426">
        <v>1.4587534544380401</v>
      </c>
      <c r="BT450" s="427"/>
      <c r="BU450" s="421"/>
      <c r="BV450" s="428"/>
      <c r="BW450" s="427"/>
      <c r="BX450" s="427"/>
      <c r="BY450" s="427"/>
      <c r="BZ450" s="427"/>
      <c r="CA450" s="421"/>
      <c r="CB450" s="428"/>
      <c r="CC450" s="427">
        <v>58</v>
      </c>
      <c r="CD450" s="421">
        <v>368.1</v>
      </c>
      <c r="CE450" s="429">
        <v>0</v>
      </c>
      <c r="CF450" s="428">
        <v>-1</v>
      </c>
      <c r="CG450" s="427">
        <v>42</v>
      </c>
      <c r="CH450" s="421">
        <v>288</v>
      </c>
      <c r="CI450" s="429">
        <v>-1</v>
      </c>
      <c r="CJ450" s="428">
        <v>-1</v>
      </c>
      <c r="CK450" s="427">
        <v>2</v>
      </c>
      <c r="CL450" s="421">
        <v>12</v>
      </c>
      <c r="CM450" s="429">
        <v>-1</v>
      </c>
      <c r="CN450" s="428">
        <v>-1</v>
      </c>
      <c r="CO450" s="427"/>
      <c r="CP450" s="421"/>
      <c r="CQ450" s="429"/>
      <c r="CR450" s="428"/>
      <c r="DH450" s="433">
        <v>-2</v>
      </c>
      <c r="DI450" s="434">
        <v>-4.6691356897354099</v>
      </c>
      <c r="EL450" s="422"/>
      <c r="EM450" s="422"/>
      <c r="EN450" s="422"/>
      <c r="EO450" s="422"/>
      <c r="EP450" s="422"/>
      <c r="EQ450" s="422"/>
    </row>
    <row r="451" spans="1:153" ht="13" customHeight="1">
      <c r="A451" s="413" t="s">
        <v>567</v>
      </c>
      <c r="B451" s="413">
        <v>13059</v>
      </c>
      <c r="C451" s="413">
        <v>686765</v>
      </c>
      <c r="D451" s="413">
        <v>25483</v>
      </c>
      <c r="E451" s="413" t="s">
        <v>609</v>
      </c>
      <c r="F451" s="413" t="s">
        <v>609</v>
      </c>
      <c r="G451" s="414"/>
      <c r="H451" s="411" t="s">
        <v>512</v>
      </c>
      <c r="I451" s="411" t="s">
        <v>220</v>
      </c>
      <c r="J451" s="413">
        <v>27</v>
      </c>
      <c r="K451" s="418">
        <v>3</v>
      </c>
      <c r="L451" s="418" t="s">
        <v>2543</v>
      </c>
      <c r="T451" s="418" t="s">
        <v>4581</v>
      </c>
      <c r="U451" s="418" t="s">
        <v>4581</v>
      </c>
      <c r="V451" s="418" t="s">
        <v>4586</v>
      </c>
      <c r="X451" s="418">
        <v>35</v>
      </c>
      <c r="Z451" s="421">
        <v>30</v>
      </c>
      <c r="AA451" s="421">
        <v>104</v>
      </c>
      <c r="AB451" s="421">
        <v>96</v>
      </c>
      <c r="AC451" s="421">
        <v>25</v>
      </c>
      <c r="AD451" s="421">
        <v>17</v>
      </c>
      <c r="AE451" s="421">
        <v>8</v>
      </c>
      <c r="AF451" s="421">
        <v>0</v>
      </c>
      <c r="AG451" s="421">
        <v>0</v>
      </c>
      <c r="AH451" s="421">
        <v>13</v>
      </c>
      <c r="AI451" s="421">
        <v>9</v>
      </c>
      <c r="AJ451" s="421">
        <v>2</v>
      </c>
      <c r="AK451" s="421">
        <v>1</v>
      </c>
      <c r="AL451" s="421">
        <v>5</v>
      </c>
      <c r="AM451" s="421">
        <v>0</v>
      </c>
      <c r="AN451" s="421">
        <v>24</v>
      </c>
      <c r="AO451" s="421">
        <v>3</v>
      </c>
      <c r="AP451" s="421">
        <v>0</v>
      </c>
      <c r="AQ451" s="421">
        <v>0</v>
      </c>
      <c r="AR451" s="421">
        <v>3</v>
      </c>
      <c r="AS451" s="466">
        <v>4.8076923000000001E-2</v>
      </c>
      <c r="AT451" s="466">
        <v>0.23076922999999999</v>
      </c>
      <c r="AU451" s="466">
        <v>0.47222222000000003</v>
      </c>
      <c r="AV451" s="466">
        <v>0.22222222</v>
      </c>
      <c r="AW451" s="466">
        <v>5.5555559999999997E-2</v>
      </c>
      <c r="AX451" s="466">
        <v>0.34722222000000003</v>
      </c>
      <c r="AY451" s="425">
        <v>107.7</v>
      </c>
      <c r="AZ451" s="466">
        <v>7.9800499999999996E-2</v>
      </c>
      <c r="BA451" s="466">
        <v>0.44444444399999999</v>
      </c>
      <c r="BB451" s="466">
        <v>0.80908838800000005</v>
      </c>
      <c r="BC451" s="466">
        <v>0.30555555499999998</v>
      </c>
      <c r="BD451" s="424">
        <v>0.34722222200000002</v>
      </c>
      <c r="BE451" s="424">
        <v>0.26041666600000002</v>
      </c>
      <c r="BF451" s="424">
        <v>0.31730769199999997</v>
      </c>
      <c r="BG451" s="424">
        <v>0.34375</v>
      </c>
      <c r="BH451" s="424">
        <v>0.66105769199999997</v>
      </c>
      <c r="BI451" s="424">
        <v>8.3333333999999995E-2</v>
      </c>
      <c r="BJ451" s="424">
        <v>0.294621785672811</v>
      </c>
      <c r="BK451" s="425">
        <v>51.475329328691203</v>
      </c>
      <c r="BL451" s="425">
        <v>-1.5574183132170001</v>
      </c>
      <c r="BM451" s="425">
        <v>10.731051418590701</v>
      </c>
      <c r="BN451" s="425">
        <v>83.299885706755205</v>
      </c>
      <c r="BO451" s="425">
        <v>0.33577380072701701</v>
      </c>
      <c r="BP451" s="425">
        <v>-1.84884772729128</v>
      </c>
      <c r="BQ451" s="425">
        <v>-1.31480495945049</v>
      </c>
      <c r="BR451" s="425">
        <v>-3.8957499930305599</v>
      </c>
      <c r="BS451" s="426">
        <v>-0.13452100188166799</v>
      </c>
      <c r="BT451" s="427"/>
      <c r="BU451" s="421"/>
      <c r="BV451" s="428"/>
      <c r="BW451" s="427"/>
      <c r="BX451" s="427"/>
      <c r="BY451" s="427"/>
      <c r="BZ451" s="427"/>
      <c r="CA451" s="421"/>
      <c r="CB451" s="428"/>
      <c r="CC451" s="427">
        <v>12</v>
      </c>
      <c r="CD451" s="421">
        <v>94.1</v>
      </c>
      <c r="CE451" s="429">
        <v>0</v>
      </c>
      <c r="CF451" s="428">
        <v>-1</v>
      </c>
      <c r="CG451" s="427">
        <v>8</v>
      </c>
      <c r="CH451" s="421">
        <v>65</v>
      </c>
      <c r="CI451" s="429">
        <v>0</v>
      </c>
      <c r="CJ451" s="428">
        <v>0</v>
      </c>
      <c r="CK451" s="427">
        <v>9</v>
      </c>
      <c r="CL451" s="421">
        <v>39</v>
      </c>
      <c r="CM451" s="429">
        <v>0</v>
      </c>
      <c r="CN451" s="428">
        <v>1</v>
      </c>
      <c r="CO451" s="427">
        <v>2</v>
      </c>
      <c r="CP451" s="421">
        <v>5</v>
      </c>
      <c r="CQ451" s="429">
        <v>0</v>
      </c>
      <c r="CR451" s="428">
        <v>-1</v>
      </c>
      <c r="DC451" s="427">
        <v>3</v>
      </c>
      <c r="DD451" s="421">
        <v>17</v>
      </c>
      <c r="DE451" s="429">
        <v>1</v>
      </c>
      <c r="DF451" s="429">
        <v>0</v>
      </c>
      <c r="DG451" s="428">
        <v>0</v>
      </c>
      <c r="DH451" s="433">
        <v>1</v>
      </c>
      <c r="DI451" s="434">
        <v>-0.99834820628166199</v>
      </c>
    </row>
    <row r="452" spans="1:153" ht="13" customHeight="1">
      <c r="A452" s="413" t="s">
        <v>567</v>
      </c>
      <c r="B452" s="413">
        <v>11375</v>
      </c>
      <c r="C452" s="413">
        <v>669364</v>
      </c>
      <c r="D452" s="413">
        <v>22266</v>
      </c>
      <c r="E452" s="413" t="s">
        <v>686</v>
      </c>
      <c r="F452" s="413" t="s">
        <v>686</v>
      </c>
      <c r="G452" s="414"/>
      <c r="H452" s="411" t="s">
        <v>630</v>
      </c>
      <c r="I452" s="411" t="s">
        <v>3423</v>
      </c>
      <c r="J452" s="413">
        <v>25</v>
      </c>
      <c r="K452" s="418">
        <v>4</v>
      </c>
      <c r="L452" s="418" t="s">
        <v>2543</v>
      </c>
      <c r="T452" s="418" t="s">
        <v>4581</v>
      </c>
      <c r="U452" s="418" t="s">
        <v>4581</v>
      </c>
      <c r="V452" s="418" t="s">
        <v>4586</v>
      </c>
      <c r="W452" s="418" t="s">
        <v>2709</v>
      </c>
      <c r="Z452" s="421">
        <v>139</v>
      </c>
      <c r="AA452" s="421">
        <v>619</v>
      </c>
      <c r="AB452" s="421">
        <v>561</v>
      </c>
      <c r="AC452" s="421">
        <v>159</v>
      </c>
      <c r="AD452" s="421">
        <v>131</v>
      </c>
      <c r="AE452" s="421">
        <v>20</v>
      </c>
      <c r="AF452" s="421">
        <v>5</v>
      </c>
      <c r="AG452" s="421">
        <v>3</v>
      </c>
      <c r="AH452" s="421">
        <v>75</v>
      </c>
      <c r="AI452" s="421">
        <v>43</v>
      </c>
      <c r="AJ452" s="421">
        <v>27</v>
      </c>
      <c r="AK452" s="421">
        <v>7</v>
      </c>
      <c r="AL452" s="421">
        <v>49</v>
      </c>
      <c r="AM452" s="421">
        <v>2</v>
      </c>
      <c r="AN452" s="421">
        <v>88</v>
      </c>
      <c r="AO452" s="421">
        <v>3</v>
      </c>
      <c r="AP452" s="421">
        <v>3</v>
      </c>
      <c r="AQ452" s="421">
        <v>3</v>
      </c>
      <c r="AR452" s="421">
        <v>6</v>
      </c>
      <c r="AS452" s="422">
        <v>7.9159935000000001E-2</v>
      </c>
      <c r="AT452" s="422">
        <v>0.14216478099999999</v>
      </c>
      <c r="AU452" s="422">
        <v>0.31732777000000001</v>
      </c>
      <c r="AV452" s="422">
        <v>0.3131524</v>
      </c>
      <c r="AW452" s="422">
        <v>8.3507300000000007E-3</v>
      </c>
      <c r="AX452" s="422">
        <v>0.29436326000000002</v>
      </c>
      <c r="AY452" s="423">
        <v>109</v>
      </c>
      <c r="AZ452" s="422">
        <v>5.1509770000000003E-2</v>
      </c>
      <c r="BA452" s="422">
        <v>0.46405228700000001</v>
      </c>
      <c r="BB452" s="422">
        <v>0.87659480400000001</v>
      </c>
      <c r="BC452" s="422">
        <v>0.29193899699999998</v>
      </c>
      <c r="BD452" s="424">
        <v>0.329809725</v>
      </c>
      <c r="BE452" s="424">
        <v>0.28342245900000002</v>
      </c>
      <c r="BF452" s="424">
        <v>0.34253246700000001</v>
      </c>
      <c r="BG452" s="424">
        <v>0.35294117600000002</v>
      </c>
      <c r="BH452" s="424">
        <v>0.69547364300000003</v>
      </c>
      <c r="BI452" s="424">
        <v>6.9518716999999994E-2</v>
      </c>
      <c r="BJ452" s="424">
        <v>0.30836491446929898</v>
      </c>
      <c r="BK452" s="425">
        <v>44.777797241969203</v>
      </c>
      <c r="BL452" s="425">
        <v>-2.36269208539079</v>
      </c>
      <c r="BM452" s="425">
        <v>70.777334491426203</v>
      </c>
      <c r="BN452" s="425">
        <v>95.470153816540602</v>
      </c>
      <c r="BO452" s="425">
        <v>0.845295791396523</v>
      </c>
      <c r="BP452" s="425">
        <v>3.6241486826911502</v>
      </c>
      <c r="BQ452" s="425">
        <v>24.750684424705899</v>
      </c>
      <c r="BR452" s="425">
        <v>0.30062061891157799</v>
      </c>
      <c r="BS452" s="426">
        <v>2.53230476667806</v>
      </c>
      <c r="BT452" s="427"/>
      <c r="BU452" s="421"/>
      <c r="BV452" s="428"/>
      <c r="BW452" s="427"/>
      <c r="BX452" s="427"/>
      <c r="BY452" s="427"/>
      <c r="BZ452" s="427"/>
      <c r="CA452" s="421"/>
      <c r="CB452" s="428"/>
      <c r="CC452" s="427"/>
      <c r="CD452" s="421"/>
      <c r="CE452" s="429"/>
      <c r="CF452" s="428"/>
      <c r="CG452" s="427">
        <v>97</v>
      </c>
      <c r="CH452" s="421">
        <v>814.1</v>
      </c>
      <c r="CI452" s="429">
        <v>12</v>
      </c>
      <c r="CJ452" s="428">
        <v>9</v>
      </c>
      <c r="CK452" s="427"/>
      <c r="CL452" s="421"/>
      <c r="CM452" s="429"/>
      <c r="CN452" s="428"/>
      <c r="CO452" s="427">
        <v>41</v>
      </c>
      <c r="CP452" s="421">
        <v>359.2</v>
      </c>
      <c r="CQ452" s="429">
        <v>-3</v>
      </c>
      <c r="CR452" s="428">
        <v>-7</v>
      </c>
      <c r="DH452" s="433">
        <v>9</v>
      </c>
      <c r="DI452" s="434">
        <v>3.8588550090789702</v>
      </c>
      <c r="EL452" s="422"/>
      <c r="EM452" s="422"/>
      <c r="EN452" s="422"/>
      <c r="EO452" s="422"/>
      <c r="EP452" s="422"/>
      <c r="EQ452" s="422"/>
    </row>
    <row r="453" spans="1:153" ht="13" customHeight="1">
      <c r="A453" s="413" t="s">
        <v>567</v>
      </c>
      <c r="B453" s="413">
        <v>12866</v>
      </c>
      <c r="C453" s="413">
        <v>656484</v>
      </c>
      <c r="D453" s="413">
        <v>19877</v>
      </c>
      <c r="E453" s="413" t="s">
        <v>2176</v>
      </c>
      <c r="F453" s="413" t="s">
        <v>2176</v>
      </c>
      <c r="G453" s="414"/>
      <c r="H453" s="411" t="s">
        <v>654</v>
      </c>
      <c r="I453" s="411" t="s">
        <v>3387</v>
      </c>
      <c r="J453" s="413">
        <v>29</v>
      </c>
      <c r="K453" s="418">
        <v>4</v>
      </c>
      <c r="L453" s="418" t="s">
        <v>46</v>
      </c>
      <c r="T453" s="418" t="s">
        <v>4584</v>
      </c>
      <c r="U453" s="418" t="s">
        <v>4577</v>
      </c>
      <c r="V453" s="418" t="s">
        <v>4585</v>
      </c>
      <c r="X453" s="418">
        <v>22</v>
      </c>
      <c r="Z453" s="421">
        <v>30</v>
      </c>
      <c r="AA453" s="421">
        <v>86</v>
      </c>
      <c r="AB453" s="421">
        <v>78</v>
      </c>
      <c r="AC453" s="421">
        <v>18</v>
      </c>
      <c r="AD453" s="421">
        <v>10</v>
      </c>
      <c r="AE453" s="421">
        <v>5</v>
      </c>
      <c r="AF453" s="421">
        <v>0</v>
      </c>
      <c r="AG453" s="421">
        <v>3</v>
      </c>
      <c r="AH453" s="421">
        <v>9</v>
      </c>
      <c r="AI453" s="421">
        <v>9</v>
      </c>
      <c r="AJ453" s="421">
        <v>0</v>
      </c>
      <c r="AK453" s="421">
        <v>0</v>
      </c>
      <c r="AL453" s="421">
        <v>6</v>
      </c>
      <c r="AM453" s="421">
        <v>0</v>
      </c>
      <c r="AN453" s="421">
        <v>19</v>
      </c>
      <c r="AO453" s="421">
        <v>0</v>
      </c>
      <c r="AP453" s="421">
        <v>1</v>
      </c>
      <c r="AQ453" s="421">
        <v>1</v>
      </c>
      <c r="AR453" s="421">
        <v>0</v>
      </c>
      <c r="AS453" s="466">
        <v>6.9767440999999999E-2</v>
      </c>
      <c r="AT453" s="466">
        <v>0.220930232</v>
      </c>
      <c r="AU453" s="466">
        <v>0.44262295000000001</v>
      </c>
      <c r="AV453" s="466">
        <v>0.14754097999999999</v>
      </c>
      <c r="AW453" s="466">
        <v>0.13114754000000001</v>
      </c>
      <c r="AX453" s="466">
        <v>0.44262295000000001</v>
      </c>
      <c r="AY453" s="425">
        <v>110.6</v>
      </c>
      <c r="AZ453" s="466">
        <v>0.15238094999999999</v>
      </c>
      <c r="BA453" s="466">
        <v>0.31666666599999999</v>
      </c>
      <c r="BB453" s="466">
        <v>0.48095238200000001</v>
      </c>
      <c r="BC453" s="466">
        <v>0.48333333299999998</v>
      </c>
      <c r="BD453" s="424">
        <v>0.263157894</v>
      </c>
      <c r="BE453" s="424">
        <v>0.23076922999999999</v>
      </c>
      <c r="BF453" s="424">
        <v>0.28235294100000002</v>
      </c>
      <c r="BG453" s="424">
        <v>0.41025641000000002</v>
      </c>
      <c r="BH453" s="424">
        <v>0.69260935099999998</v>
      </c>
      <c r="BI453" s="424">
        <v>0.17948718</v>
      </c>
      <c r="BJ453" s="424">
        <v>0.29817465333377602</v>
      </c>
      <c r="BK453" s="425">
        <v>110.869939522377</v>
      </c>
      <c r="BL453" s="425">
        <v>-1.0397878472009601</v>
      </c>
      <c r="BM453" s="425">
        <v>9.1218313541015608</v>
      </c>
      <c r="BN453" s="425">
        <v>89.061597519251194</v>
      </c>
      <c r="BO453" s="425">
        <v>0.85818384559672101</v>
      </c>
      <c r="BP453" s="425">
        <v>-1.5000313520431499E-2</v>
      </c>
      <c r="BQ453" s="425">
        <v>1.0687986382966801</v>
      </c>
      <c r="BR453" s="425">
        <v>-1.1236559633413301</v>
      </c>
      <c r="BS453" s="426">
        <v>0.109351476506083</v>
      </c>
      <c r="BT453" s="427"/>
      <c r="BU453" s="421"/>
      <c r="BV453" s="428"/>
      <c r="BW453" s="427"/>
      <c r="BX453" s="427"/>
      <c r="BY453" s="427"/>
      <c r="BZ453" s="427"/>
      <c r="CA453" s="421"/>
      <c r="CB453" s="428"/>
      <c r="CC453" s="427">
        <v>5</v>
      </c>
      <c r="CD453" s="421">
        <v>19</v>
      </c>
      <c r="CE453" s="429">
        <v>0</v>
      </c>
      <c r="CF453" s="428">
        <v>-1</v>
      </c>
      <c r="CG453" s="427">
        <v>12</v>
      </c>
      <c r="CH453" s="421">
        <v>80</v>
      </c>
      <c r="CI453" s="429">
        <v>2</v>
      </c>
      <c r="CJ453" s="428">
        <v>0</v>
      </c>
      <c r="CK453" s="427">
        <v>5</v>
      </c>
      <c r="CL453" s="421">
        <v>33</v>
      </c>
      <c r="CM453" s="429">
        <v>-2</v>
      </c>
      <c r="CN453" s="428">
        <v>-2</v>
      </c>
      <c r="CO453" s="427">
        <v>9</v>
      </c>
      <c r="CP453" s="421">
        <v>62</v>
      </c>
      <c r="CQ453" s="429">
        <v>0</v>
      </c>
      <c r="CR453" s="428">
        <v>1</v>
      </c>
      <c r="DH453" s="433">
        <v>0</v>
      </c>
      <c r="DI453" s="434">
        <v>-0.76734557747840804</v>
      </c>
    </row>
    <row r="454" spans="1:153" ht="13" customHeight="1">
      <c r="A454" s="413" t="s">
        <v>567</v>
      </c>
      <c r="B454" s="413">
        <v>11125</v>
      </c>
      <c r="C454" s="413">
        <v>664040</v>
      </c>
      <c r="D454" s="413">
        <v>18882</v>
      </c>
      <c r="E454" s="413" t="s">
        <v>2176</v>
      </c>
      <c r="F454" s="413" t="s">
        <v>2176</v>
      </c>
      <c r="G454" s="414"/>
      <c r="H454" s="415" t="s">
        <v>190</v>
      </c>
      <c r="I454" s="416" t="s">
        <v>544</v>
      </c>
      <c r="J454" s="417">
        <v>30</v>
      </c>
      <c r="K454" s="418">
        <v>4</v>
      </c>
      <c r="L454" s="418" t="s">
        <v>46</v>
      </c>
      <c r="T454" s="418" t="s">
        <v>2543</v>
      </c>
      <c r="U454" s="418" t="s">
        <v>4584</v>
      </c>
      <c r="V454" s="418" t="s">
        <v>4585</v>
      </c>
      <c r="Z454" s="421">
        <v>134</v>
      </c>
      <c r="AA454" s="421">
        <v>553</v>
      </c>
      <c r="AB454" s="421">
        <v>507</v>
      </c>
      <c r="AC454" s="421">
        <v>130</v>
      </c>
      <c r="AD454" s="421">
        <v>80</v>
      </c>
      <c r="AE454" s="421">
        <v>19</v>
      </c>
      <c r="AF454" s="421">
        <v>0</v>
      </c>
      <c r="AG454" s="421">
        <v>31</v>
      </c>
      <c r="AH454" s="421">
        <v>79</v>
      </c>
      <c r="AI454" s="421">
        <v>83</v>
      </c>
      <c r="AJ454" s="421">
        <v>3</v>
      </c>
      <c r="AK454" s="421">
        <v>2</v>
      </c>
      <c r="AL454" s="421">
        <v>38</v>
      </c>
      <c r="AM454" s="421">
        <v>1</v>
      </c>
      <c r="AN454" s="421">
        <v>149</v>
      </c>
      <c r="AO454" s="421">
        <v>2</v>
      </c>
      <c r="AP454" s="421">
        <v>6</v>
      </c>
      <c r="AQ454" s="421">
        <v>0</v>
      </c>
      <c r="AR454" s="421">
        <v>6</v>
      </c>
      <c r="AS454" s="422">
        <v>6.8716094000000005E-2</v>
      </c>
      <c r="AT454" s="422">
        <v>0.26943942100000001</v>
      </c>
      <c r="AU454" s="422">
        <v>0.48076922999999999</v>
      </c>
      <c r="AV454" s="422">
        <v>0.22802198000000001</v>
      </c>
      <c r="AW454" s="422">
        <v>0.12912087999999999</v>
      </c>
      <c r="AX454" s="422">
        <v>0.46428571000000002</v>
      </c>
      <c r="AY454" s="425">
        <v>112.6</v>
      </c>
      <c r="AZ454" s="422">
        <v>0.17093618999999999</v>
      </c>
      <c r="BA454" s="422">
        <v>0.381868131</v>
      </c>
      <c r="BB454" s="422">
        <v>0.59280007199999996</v>
      </c>
      <c r="BC454" s="422">
        <v>0.38736263700000001</v>
      </c>
      <c r="BD454" s="424">
        <v>0.29729729700000002</v>
      </c>
      <c r="BE454" s="424">
        <v>0.256410256</v>
      </c>
      <c r="BF454" s="424">
        <v>0.30741410400000002</v>
      </c>
      <c r="BG454" s="424">
        <v>0.47731755399999998</v>
      </c>
      <c r="BH454" s="424">
        <v>0.784731658</v>
      </c>
      <c r="BI454" s="424">
        <v>0.220907298</v>
      </c>
      <c r="BJ454" s="424">
        <v>0.33436313120351302</v>
      </c>
      <c r="BK454" s="425">
        <v>136.45530989629299</v>
      </c>
      <c r="BL454" s="425">
        <v>9.5621122193275205</v>
      </c>
      <c r="BM454" s="425">
        <v>74.903686850958906</v>
      </c>
      <c r="BN454" s="425">
        <v>113.99235824565901</v>
      </c>
      <c r="BO454" s="425">
        <v>-0.30695988564978599</v>
      </c>
      <c r="BP454" s="425">
        <v>-1.76189418602734</v>
      </c>
      <c r="BQ454" s="425">
        <v>17.081806211893799</v>
      </c>
      <c r="BR454" s="425">
        <v>7.3573820466859496</v>
      </c>
      <c r="BS454" s="426">
        <v>1.74768255097914</v>
      </c>
      <c r="BT454" s="427"/>
      <c r="BU454" s="421"/>
      <c r="BV454" s="428"/>
      <c r="BW454" s="427"/>
      <c r="BX454" s="427"/>
      <c r="BY454" s="427"/>
      <c r="BZ454" s="427"/>
      <c r="CA454" s="421"/>
      <c r="CB454" s="428"/>
      <c r="CC454" s="427">
        <v>3</v>
      </c>
      <c r="CD454" s="421">
        <v>19</v>
      </c>
      <c r="CE454" s="429">
        <v>0</v>
      </c>
      <c r="CF454" s="428">
        <v>0</v>
      </c>
      <c r="CG454" s="427">
        <v>121</v>
      </c>
      <c r="CH454" s="421">
        <v>1015.1</v>
      </c>
      <c r="CI454" s="429">
        <v>-14</v>
      </c>
      <c r="CJ454" s="428">
        <v>-13</v>
      </c>
      <c r="CK454" s="427"/>
      <c r="CL454" s="421"/>
      <c r="CM454" s="429"/>
      <c r="CN454" s="428"/>
      <c r="CO454" s="427"/>
      <c r="CP454" s="421"/>
      <c r="CQ454" s="429"/>
      <c r="CR454" s="428"/>
      <c r="DH454" s="433">
        <v>-14</v>
      </c>
      <c r="DI454" s="434">
        <v>-9.3077793121337802</v>
      </c>
      <c r="EL454" s="422"/>
      <c r="EM454" s="422"/>
      <c r="EN454" s="422"/>
      <c r="EO454" s="422"/>
      <c r="EP454" s="422"/>
      <c r="EQ454" s="422"/>
    </row>
    <row r="455" spans="1:153" ht="13" customHeight="1">
      <c r="A455" s="413" t="s">
        <v>567</v>
      </c>
      <c r="B455" s="413">
        <v>12316</v>
      </c>
      <c r="C455" s="413">
        <v>680700</v>
      </c>
      <c r="D455" s="413">
        <v>24589</v>
      </c>
      <c r="E455" s="413" t="s">
        <v>2176</v>
      </c>
      <c r="F455" s="413" t="s">
        <v>2176</v>
      </c>
      <c r="G455" s="414"/>
      <c r="H455" s="411" t="s">
        <v>2392</v>
      </c>
      <c r="I455" s="411" t="s">
        <v>8</v>
      </c>
      <c r="J455" s="413">
        <v>28</v>
      </c>
      <c r="K455" s="418">
        <v>4</v>
      </c>
      <c r="L455" s="418" t="s">
        <v>46</v>
      </c>
      <c r="T455" s="418" t="s">
        <v>4581</v>
      </c>
      <c r="U455" s="418" t="s">
        <v>2543</v>
      </c>
      <c r="V455" s="418" t="s">
        <v>4585</v>
      </c>
      <c r="X455" s="418">
        <v>15</v>
      </c>
      <c r="Y455" s="419">
        <v>27</v>
      </c>
      <c r="Z455" s="421">
        <v>17</v>
      </c>
      <c r="AA455" s="421">
        <v>48</v>
      </c>
      <c r="AB455" s="421">
        <v>42</v>
      </c>
      <c r="AC455" s="421">
        <v>14</v>
      </c>
      <c r="AD455" s="421">
        <v>11</v>
      </c>
      <c r="AE455" s="421">
        <v>2</v>
      </c>
      <c r="AF455" s="421">
        <v>0</v>
      </c>
      <c r="AG455" s="421">
        <v>1</v>
      </c>
      <c r="AH455" s="421">
        <v>10</v>
      </c>
      <c r="AI455" s="421">
        <v>3</v>
      </c>
      <c r="AJ455" s="421">
        <v>4</v>
      </c>
      <c r="AK455" s="421">
        <v>0</v>
      </c>
      <c r="AL455" s="421">
        <v>5</v>
      </c>
      <c r="AM455" s="421">
        <v>0</v>
      </c>
      <c r="AN455" s="421">
        <v>9</v>
      </c>
      <c r="AO455" s="421">
        <v>0</v>
      </c>
      <c r="AP455" s="421">
        <v>1</v>
      </c>
      <c r="AQ455" s="421">
        <v>0</v>
      </c>
      <c r="AR455" s="421">
        <v>3</v>
      </c>
      <c r="AS455" s="422">
        <v>0.104166666</v>
      </c>
      <c r="AT455" s="422">
        <v>0.1875</v>
      </c>
      <c r="AU455" s="422">
        <v>0.29411765000000001</v>
      </c>
      <c r="AV455" s="422">
        <v>0.17647059000000001</v>
      </c>
      <c r="AW455" s="422">
        <v>5.8823529999999999E-2</v>
      </c>
      <c r="AX455" s="422">
        <v>0.44117646999999999</v>
      </c>
      <c r="AY455" s="423">
        <v>103.3</v>
      </c>
      <c r="AZ455" s="422">
        <v>9.4736840000000003E-2</v>
      </c>
      <c r="BA455" s="422">
        <v>0.41176470500000001</v>
      </c>
      <c r="BB455" s="422">
        <v>0.72879256999999997</v>
      </c>
      <c r="BC455" s="422">
        <v>0.29411764699999998</v>
      </c>
      <c r="BD455" s="424">
        <v>0.39393939300000003</v>
      </c>
      <c r="BE455" s="424">
        <v>0.33333333300000001</v>
      </c>
      <c r="BF455" s="424">
        <v>0.39583333300000001</v>
      </c>
      <c r="BG455" s="424">
        <v>0.452380952</v>
      </c>
      <c r="BH455" s="424">
        <v>0.84821428499999996</v>
      </c>
      <c r="BI455" s="424">
        <v>0.11904761899999999</v>
      </c>
      <c r="BJ455" s="424">
        <v>0.36885934819777799</v>
      </c>
      <c r="BK455" s="425">
        <v>73.536184137569194</v>
      </c>
      <c r="BL455" s="425">
        <v>2.1743650541081201</v>
      </c>
      <c r="BM455" s="425">
        <v>7.8459664687886104</v>
      </c>
      <c r="BN455" s="425">
        <v>137.75729621696499</v>
      </c>
      <c r="BO455" s="425">
        <v>-0.35774239950777598</v>
      </c>
      <c r="BP455" s="425">
        <v>1.14302377402782</v>
      </c>
      <c r="BQ455" s="425">
        <v>0.81714655760668198</v>
      </c>
      <c r="BR455" s="425">
        <v>3.2789509848131901</v>
      </c>
      <c r="BS455" s="426">
        <v>8.3604319274357297E-2</v>
      </c>
      <c r="BT455" s="427"/>
      <c r="BU455" s="421"/>
      <c r="BV455" s="428"/>
      <c r="BW455" s="427"/>
      <c r="BX455" s="427"/>
      <c r="BY455" s="427"/>
      <c r="BZ455" s="427"/>
      <c r="CA455" s="421"/>
      <c r="CB455" s="428"/>
      <c r="CC455" s="427">
        <v>3</v>
      </c>
      <c r="CD455" s="421">
        <v>16</v>
      </c>
      <c r="CE455" s="429">
        <v>0</v>
      </c>
      <c r="CF455" s="428">
        <v>0</v>
      </c>
      <c r="CG455" s="427">
        <v>5</v>
      </c>
      <c r="CH455" s="421">
        <v>31</v>
      </c>
      <c r="CI455" s="429">
        <v>-1</v>
      </c>
      <c r="CJ455" s="428">
        <v>-1</v>
      </c>
      <c r="CK455" s="427"/>
      <c r="CL455" s="421"/>
      <c r="CM455" s="429"/>
      <c r="CN455" s="428"/>
      <c r="CO455" s="427"/>
      <c r="CP455" s="421"/>
      <c r="CQ455" s="429"/>
      <c r="CR455" s="428"/>
      <c r="CS455" s="427">
        <v>5</v>
      </c>
      <c r="CT455" s="421">
        <v>26</v>
      </c>
      <c r="CU455" s="429">
        <v>-2</v>
      </c>
      <c r="CV455" s="429">
        <v>-2</v>
      </c>
      <c r="CW455" s="428">
        <v>0</v>
      </c>
      <c r="DC455" s="427">
        <v>2</v>
      </c>
      <c r="DD455" s="421">
        <v>8</v>
      </c>
      <c r="DE455" s="429">
        <v>0</v>
      </c>
      <c r="DF455" s="429">
        <v>-1</v>
      </c>
      <c r="DG455" s="428">
        <v>0</v>
      </c>
      <c r="DH455" s="433">
        <v>-3</v>
      </c>
      <c r="DI455" s="434">
        <v>-4.1137859225273097</v>
      </c>
      <c r="EL455" s="422"/>
      <c r="EM455" s="422"/>
      <c r="EN455" s="422"/>
      <c r="EO455" s="422"/>
      <c r="EP455" s="422"/>
      <c r="EQ455" s="422"/>
    </row>
    <row r="456" spans="1:153" ht="13" customHeight="1">
      <c r="A456" s="413" t="s">
        <v>567</v>
      </c>
      <c r="B456" s="413">
        <v>10594</v>
      </c>
      <c r="C456" s="413">
        <v>624641</v>
      </c>
      <c r="D456" s="413">
        <v>17022</v>
      </c>
      <c r="E456" s="413" t="s">
        <v>13</v>
      </c>
      <c r="F456" s="413" t="s">
        <v>13</v>
      </c>
      <c r="G456" s="414"/>
      <c r="H456" s="411" t="s">
        <v>2302</v>
      </c>
      <c r="I456" s="411" t="s">
        <v>2303</v>
      </c>
      <c r="J456" s="418">
        <v>29</v>
      </c>
      <c r="K456" s="418">
        <v>4</v>
      </c>
      <c r="L456" s="418" t="s">
        <v>837</v>
      </c>
      <c r="T456" s="418" t="s">
        <v>4584</v>
      </c>
      <c r="U456" s="418" t="s">
        <v>2543</v>
      </c>
      <c r="V456" s="418" t="s">
        <v>4585</v>
      </c>
      <c r="Z456" s="421">
        <v>89</v>
      </c>
      <c r="AA456" s="421">
        <v>261</v>
      </c>
      <c r="AB456" s="421">
        <v>243</v>
      </c>
      <c r="AC456" s="421">
        <v>67</v>
      </c>
      <c r="AD456" s="421">
        <v>43</v>
      </c>
      <c r="AE456" s="421">
        <v>12</v>
      </c>
      <c r="AF456" s="421">
        <v>1</v>
      </c>
      <c r="AG456" s="421">
        <v>11</v>
      </c>
      <c r="AH456" s="421">
        <v>30</v>
      </c>
      <c r="AI456" s="421">
        <v>39</v>
      </c>
      <c r="AJ456" s="421">
        <v>1</v>
      </c>
      <c r="AK456" s="421">
        <v>1</v>
      </c>
      <c r="AL456" s="421">
        <v>10</v>
      </c>
      <c r="AM456" s="421">
        <v>0</v>
      </c>
      <c r="AN456" s="421">
        <v>56</v>
      </c>
      <c r="AO456" s="421">
        <v>2</v>
      </c>
      <c r="AP456" s="421">
        <v>2</v>
      </c>
      <c r="AQ456" s="421">
        <v>3</v>
      </c>
      <c r="AR456" s="421">
        <v>7</v>
      </c>
      <c r="AS456" s="422">
        <v>3.8314175999999998E-2</v>
      </c>
      <c r="AT456" s="422">
        <v>0.21455938599999999</v>
      </c>
      <c r="AU456" s="422">
        <v>0.43229167000000002</v>
      </c>
      <c r="AV456" s="422">
        <v>0.20833333000000001</v>
      </c>
      <c r="AW456" s="422">
        <v>6.2176170000000003E-2</v>
      </c>
      <c r="AX456" s="422">
        <v>0.37823834000000001</v>
      </c>
      <c r="AY456" s="423">
        <v>110.6</v>
      </c>
      <c r="AZ456" s="422">
        <v>0.13785790000000001</v>
      </c>
      <c r="BA456" s="422">
        <v>0.45212765900000002</v>
      </c>
      <c r="BB456" s="422">
        <v>0.76639741800000005</v>
      </c>
      <c r="BC456" s="422">
        <v>0.33510638199999998</v>
      </c>
      <c r="BD456" s="424">
        <v>0.31460674100000002</v>
      </c>
      <c r="BE456" s="424">
        <v>0.27572016399999999</v>
      </c>
      <c r="BF456" s="424">
        <v>0.30739299599999997</v>
      </c>
      <c r="BG456" s="424">
        <v>0.46913580199999999</v>
      </c>
      <c r="BH456" s="424">
        <v>0.77652879799999996</v>
      </c>
      <c r="BI456" s="424">
        <v>0.193415638</v>
      </c>
      <c r="BJ456" s="424">
        <v>0.33199201622825603</v>
      </c>
      <c r="BK456" s="425">
        <v>124.581214894833</v>
      </c>
      <c r="BL456" s="425">
        <v>4.01057895844502</v>
      </c>
      <c r="BM456" s="425">
        <v>34.849911650770103</v>
      </c>
      <c r="BN456" s="425">
        <v>111.38504101788899</v>
      </c>
      <c r="BO456" s="425">
        <v>9.7050584965131401E-2</v>
      </c>
      <c r="BP456" s="425">
        <v>-1.0492651956155801</v>
      </c>
      <c r="BQ456" s="425">
        <v>15.9030321700375</v>
      </c>
      <c r="BR456" s="425">
        <v>2.47282402323258</v>
      </c>
      <c r="BS456" s="426">
        <v>1.62707921436799</v>
      </c>
      <c r="BT456" s="427"/>
      <c r="BU456" s="421"/>
      <c r="BV456" s="428"/>
      <c r="BW456" s="427"/>
      <c r="BX456" s="427"/>
      <c r="BY456" s="427"/>
      <c r="BZ456" s="427"/>
      <c r="CA456" s="421"/>
      <c r="CB456" s="428"/>
      <c r="CC456" s="427"/>
      <c r="CD456" s="421"/>
      <c r="CE456" s="429"/>
      <c r="CF456" s="428"/>
      <c r="CG456" s="427">
        <v>33</v>
      </c>
      <c r="CH456" s="421">
        <v>232.1</v>
      </c>
      <c r="CI456" s="429">
        <v>4</v>
      </c>
      <c r="CJ456" s="428">
        <v>4</v>
      </c>
      <c r="CK456" s="427">
        <v>33</v>
      </c>
      <c r="CL456" s="421">
        <v>238.2</v>
      </c>
      <c r="CM456" s="429">
        <v>2</v>
      </c>
      <c r="CN456" s="428">
        <v>0</v>
      </c>
      <c r="CO456" s="427">
        <v>19</v>
      </c>
      <c r="CP456" s="421">
        <v>126</v>
      </c>
      <c r="CQ456" s="429">
        <v>2</v>
      </c>
      <c r="CR456" s="428">
        <v>2</v>
      </c>
      <c r="CS456" s="427">
        <v>2</v>
      </c>
      <c r="CT456" s="421">
        <v>10</v>
      </c>
      <c r="CU456" s="429">
        <v>1</v>
      </c>
      <c r="CV456" s="429">
        <v>0</v>
      </c>
      <c r="CW456" s="428">
        <v>0</v>
      </c>
      <c r="CX456" s="427">
        <v>1</v>
      </c>
      <c r="CY456" s="421">
        <v>1</v>
      </c>
      <c r="CZ456" s="429">
        <v>0</v>
      </c>
      <c r="DA456" s="429">
        <v>0</v>
      </c>
      <c r="DB456" s="428">
        <v>0</v>
      </c>
      <c r="DH456" s="433">
        <v>9</v>
      </c>
      <c r="DI456" s="434">
        <v>4.7479698657989502</v>
      </c>
      <c r="EL456" s="422"/>
      <c r="EM456" s="422"/>
      <c r="EN456" s="422"/>
      <c r="EO456" s="422"/>
      <c r="EP456" s="422"/>
      <c r="EQ456" s="422"/>
      <c r="EW456" s="476"/>
    </row>
    <row r="457" spans="1:153" ht="13" customHeight="1">
      <c r="A457" s="413" t="s">
        <v>567</v>
      </c>
      <c r="B457" s="413">
        <v>12872</v>
      </c>
      <c r="C457" s="471">
        <v>691406</v>
      </c>
      <c r="D457" s="471">
        <v>28163</v>
      </c>
      <c r="E457" s="471" t="s">
        <v>2176</v>
      </c>
      <c r="F457" s="413" t="s">
        <v>2176</v>
      </c>
      <c r="G457" s="414"/>
      <c r="H457" s="411" t="s">
        <v>3653</v>
      </c>
      <c r="I457" s="411" t="s">
        <v>381</v>
      </c>
      <c r="J457" s="413">
        <v>21</v>
      </c>
      <c r="K457" s="418">
        <v>5</v>
      </c>
      <c r="L457" s="418" t="s">
        <v>837</v>
      </c>
      <c r="T457" s="418" t="s">
        <v>4584</v>
      </c>
      <c r="U457" s="418" t="s">
        <v>4584</v>
      </c>
      <c r="V457" s="418" t="s">
        <v>4586</v>
      </c>
      <c r="Z457" s="421">
        <v>154</v>
      </c>
      <c r="AA457" s="421">
        <v>653</v>
      </c>
      <c r="AB457" s="421">
        <v>602</v>
      </c>
      <c r="AC457" s="421">
        <v>159</v>
      </c>
      <c r="AD457" s="421">
        <v>86</v>
      </c>
      <c r="AE457" s="421">
        <v>28</v>
      </c>
      <c r="AF457" s="421">
        <v>0</v>
      </c>
      <c r="AG457" s="421">
        <v>45</v>
      </c>
      <c r="AH457" s="421">
        <v>93</v>
      </c>
      <c r="AI457" s="421">
        <v>110</v>
      </c>
      <c r="AJ457" s="421">
        <v>7</v>
      </c>
      <c r="AK457" s="421">
        <v>1</v>
      </c>
      <c r="AL457" s="421">
        <v>41</v>
      </c>
      <c r="AM457" s="421">
        <v>1</v>
      </c>
      <c r="AN457" s="421">
        <v>125</v>
      </c>
      <c r="AO457" s="421">
        <v>3</v>
      </c>
      <c r="AP457" s="421">
        <v>7</v>
      </c>
      <c r="AQ457" s="421">
        <v>0</v>
      </c>
      <c r="AR457" s="421">
        <v>31</v>
      </c>
      <c r="AS457" s="422">
        <v>6.2787135999999993E-2</v>
      </c>
      <c r="AT457" s="422">
        <v>0.19142419599999999</v>
      </c>
      <c r="AU457" s="422">
        <v>0.47727272999999998</v>
      </c>
      <c r="AV457" s="422">
        <v>0.17355371999999999</v>
      </c>
      <c r="AW457" s="422">
        <v>0.14049586999999999</v>
      </c>
      <c r="AX457" s="422">
        <v>0.51446281000000005</v>
      </c>
      <c r="AY457" s="423">
        <v>116.7</v>
      </c>
      <c r="AZ457" s="422">
        <v>0.11658654</v>
      </c>
      <c r="BA457" s="422">
        <v>0.46487603300000002</v>
      </c>
      <c r="BB457" s="422">
        <v>0.81316552600000003</v>
      </c>
      <c r="BC457" s="422">
        <v>0.38016528900000002</v>
      </c>
      <c r="BD457" s="424">
        <v>0.25968109299999997</v>
      </c>
      <c r="BE457" s="424">
        <v>0.26411960099999998</v>
      </c>
      <c r="BF457" s="424">
        <v>0.31087289400000001</v>
      </c>
      <c r="BG457" s="424">
        <v>0.53488371999999995</v>
      </c>
      <c r="BH457" s="424">
        <v>0.84575661400000002</v>
      </c>
      <c r="BI457" s="424">
        <v>0.27076411900000003</v>
      </c>
      <c r="BJ457" s="424">
        <v>0.356518933835205</v>
      </c>
      <c r="BK457" s="425">
        <v>167.252065012998</v>
      </c>
      <c r="BL457" s="425">
        <v>23.037793066071899</v>
      </c>
      <c r="BM457" s="425">
        <v>100.195203978287</v>
      </c>
      <c r="BN457" s="425">
        <v>129.255808012751</v>
      </c>
      <c r="BO457" s="425">
        <v>-1.817748941904</v>
      </c>
      <c r="BP457" s="425">
        <v>4.4451278634369297E-2</v>
      </c>
      <c r="BQ457" s="425">
        <v>44.943372435121503</v>
      </c>
      <c r="BR457" s="425">
        <v>22.5593295178363</v>
      </c>
      <c r="BS457" s="426">
        <v>4.5982694577302796</v>
      </c>
      <c r="BT457" s="427"/>
      <c r="BU457" s="421"/>
      <c r="BV457" s="428"/>
      <c r="BW457" s="427"/>
      <c r="BX457" s="427"/>
      <c r="BY457" s="427"/>
      <c r="BZ457" s="427"/>
      <c r="CA457" s="421"/>
      <c r="CB457" s="428"/>
      <c r="CC457" s="427">
        <v>1</v>
      </c>
      <c r="CD457" s="421">
        <v>2</v>
      </c>
      <c r="CE457" s="429">
        <v>0</v>
      </c>
      <c r="CF457" s="428"/>
      <c r="CG457" s="427"/>
      <c r="CH457" s="421"/>
      <c r="CI457" s="429"/>
      <c r="CJ457" s="428"/>
      <c r="CK457" s="427">
        <v>148</v>
      </c>
      <c r="CL457" s="421">
        <v>1257.0999999999999</v>
      </c>
      <c r="CM457" s="429">
        <v>-5</v>
      </c>
      <c r="CN457" s="428">
        <v>-3</v>
      </c>
      <c r="CO457" s="427"/>
      <c r="CP457" s="421"/>
      <c r="CQ457" s="429"/>
      <c r="CR457" s="428"/>
      <c r="DH457" s="433">
        <v>-5</v>
      </c>
      <c r="DI457" s="434">
        <v>-8.9788675308227497E-2</v>
      </c>
      <c r="EL457" s="422"/>
      <c r="EM457" s="422"/>
      <c r="EN457" s="422"/>
      <c r="EO457" s="422"/>
      <c r="EP457" s="422"/>
      <c r="EQ457" s="422"/>
      <c r="EW457" s="476"/>
    </row>
    <row r="458" spans="1:153" ht="13" customHeight="1">
      <c r="A458" s="413" t="s">
        <v>567</v>
      </c>
      <c r="B458" s="413">
        <v>10916</v>
      </c>
      <c r="C458" s="413">
        <v>668904</v>
      </c>
      <c r="D458" s="413">
        <v>20437</v>
      </c>
      <c r="E458" s="413" t="s">
        <v>567</v>
      </c>
      <c r="F458" s="413" t="s">
        <v>567</v>
      </c>
      <c r="G458" s="414"/>
      <c r="H458" s="411" t="s">
        <v>530</v>
      </c>
      <c r="I458" s="411" t="s">
        <v>2931</v>
      </c>
      <c r="J458" s="413">
        <v>26</v>
      </c>
      <c r="K458" s="418">
        <v>5</v>
      </c>
      <c r="L458" s="418" t="s">
        <v>837</v>
      </c>
      <c r="T458" s="418" t="s">
        <v>2543</v>
      </c>
      <c r="U458" s="418" t="s">
        <v>2543</v>
      </c>
      <c r="V458" s="418" t="s">
        <v>4585</v>
      </c>
      <c r="Z458" s="421">
        <v>106</v>
      </c>
      <c r="AA458" s="421">
        <v>403</v>
      </c>
      <c r="AB458" s="421">
        <v>376</v>
      </c>
      <c r="AC458" s="421">
        <v>89</v>
      </c>
      <c r="AD458" s="421">
        <v>58</v>
      </c>
      <c r="AE458" s="421">
        <v>18</v>
      </c>
      <c r="AF458" s="421">
        <v>0</v>
      </c>
      <c r="AG458" s="421">
        <v>13</v>
      </c>
      <c r="AH458" s="421">
        <v>36</v>
      </c>
      <c r="AI458" s="421">
        <v>52</v>
      </c>
      <c r="AJ458" s="421">
        <v>12</v>
      </c>
      <c r="AK458" s="421">
        <v>2</v>
      </c>
      <c r="AL458" s="421">
        <v>25</v>
      </c>
      <c r="AM458" s="421">
        <v>0</v>
      </c>
      <c r="AN458" s="421">
        <v>80</v>
      </c>
      <c r="AO458" s="421">
        <v>0</v>
      </c>
      <c r="AP458" s="421">
        <v>2</v>
      </c>
      <c r="AQ458" s="421">
        <v>0</v>
      </c>
      <c r="AR458" s="421">
        <v>7</v>
      </c>
      <c r="AS458" s="422">
        <v>6.2034738999999998E-2</v>
      </c>
      <c r="AT458" s="422">
        <v>0.19851116599999999</v>
      </c>
      <c r="AU458" s="422">
        <v>0.5</v>
      </c>
      <c r="AV458" s="422">
        <v>0.17785234999999999</v>
      </c>
      <c r="AW458" s="422">
        <v>8.7248320000000004E-2</v>
      </c>
      <c r="AX458" s="422">
        <v>0.40268456000000002</v>
      </c>
      <c r="AY458" s="423">
        <v>113.7</v>
      </c>
      <c r="AZ458" s="422">
        <v>0.1198946</v>
      </c>
      <c r="BA458" s="422">
        <v>0.36241610699999999</v>
      </c>
      <c r="BB458" s="422">
        <v>0.60493761400000001</v>
      </c>
      <c r="BC458" s="422">
        <v>0.45302013400000002</v>
      </c>
      <c r="BD458" s="424">
        <v>0.266666666</v>
      </c>
      <c r="BE458" s="424">
        <v>0.23670212700000001</v>
      </c>
      <c r="BF458" s="424">
        <v>0.282878411</v>
      </c>
      <c r="BG458" s="424">
        <v>0.38829787199999999</v>
      </c>
      <c r="BH458" s="424">
        <v>0.67117628299999998</v>
      </c>
      <c r="BI458" s="424">
        <v>0.151595745</v>
      </c>
      <c r="BJ458" s="424">
        <v>0.29153314536025998</v>
      </c>
      <c r="BK458" s="425">
        <v>93.641290035309197</v>
      </c>
      <c r="BL458" s="425">
        <v>-7.04560207392558</v>
      </c>
      <c r="BM458" s="425">
        <v>40.5722181368292</v>
      </c>
      <c r="BN458" s="425">
        <v>84.610461903502795</v>
      </c>
      <c r="BO458" s="425">
        <v>-0.64136990668030802</v>
      </c>
      <c r="BP458" s="425">
        <v>1.08442576508969</v>
      </c>
      <c r="BQ458" s="425">
        <v>9.6558753610262205</v>
      </c>
      <c r="BR458" s="425">
        <v>-6.2248602314247199</v>
      </c>
      <c r="BS458" s="426">
        <v>0.98791689084640399</v>
      </c>
      <c r="BT458" s="427"/>
      <c r="BU458" s="421"/>
      <c r="BV458" s="428"/>
      <c r="BW458" s="427"/>
      <c r="BX458" s="427"/>
      <c r="BY458" s="427"/>
      <c r="BZ458" s="427"/>
      <c r="CA458" s="421"/>
      <c r="CB458" s="428"/>
      <c r="CC458" s="427"/>
      <c r="CD458" s="421"/>
      <c r="CE458" s="429"/>
      <c r="CF458" s="428"/>
      <c r="CG458" s="427"/>
      <c r="CH458" s="421"/>
      <c r="CI458" s="429"/>
      <c r="CJ458" s="428"/>
      <c r="CK458" s="427">
        <v>99</v>
      </c>
      <c r="CL458" s="421">
        <v>826</v>
      </c>
      <c r="CM458" s="429">
        <v>-2</v>
      </c>
      <c r="CN458" s="428">
        <v>1</v>
      </c>
      <c r="CO458" s="427"/>
      <c r="CP458" s="421"/>
      <c r="CQ458" s="429"/>
      <c r="CR458" s="428"/>
      <c r="DH458" s="433">
        <v>-2</v>
      </c>
      <c r="DI458" s="434">
        <v>2.01097428798675</v>
      </c>
      <c r="EL458" s="422"/>
      <c r="EM458" s="422"/>
      <c r="EN458" s="422"/>
      <c r="EO458" s="422"/>
      <c r="EP458" s="422"/>
      <c r="EQ458" s="422"/>
      <c r="EW458" s="476"/>
    </row>
    <row r="459" spans="1:153" ht="13" customHeight="1">
      <c r="A459" s="413" t="s">
        <v>567</v>
      </c>
      <c r="B459" s="413">
        <v>9606</v>
      </c>
      <c r="C459" s="413">
        <v>571970</v>
      </c>
      <c r="D459" s="413">
        <v>13301</v>
      </c>
      <c r="E459" s="413" t="s">
        <v>15</v>
      </c>
      <c r="F459" s="413" t="s">
        <v>15</v>
      </c>
      <c r="G459" s="414"/>
      <c r="H459" s="415" t="s">
        <v>1205</v>
      </c>
      <c r="I459" s="416" t="s">
        <v>273</v>
      </c>
      <c r="J459" s="417">
        <v>34</v>
      </c>
      <c r="K459" s="418">
        <v>5</v>
      </c>
      <c r="L459" s="418" t="s">
        <v>46</v>
      </c>
      <c r="T459" s="418" t="s">
        <v>2543</v>
      </c>
      <c r="U459" s="418" t="s">
        <v>4584</v>
      </c>
      <c r="V459" s="418" t="s">
        <v>4585</v>
      </c>
      <c r="W459" s="418" t="s">
        <v>2709</v>
      </c>
      <c r="Z459" s="421">
        <v>100</v>
      </c>
      <c r="AA459" s="421">
        <v>388</v>
      </c>
      <c r="AB459" s="421">
        <v>313</v>
      </c>
      <c r="AC459" s="421">
        <v>76</v>
      </c>
      <c r="AD459" s="421">
        <v>45</v>
      </c>
      <c r="AE459" s="421">
        <v>10</v>
      </c>
      <c r="AF459" s="421">
        <v>2</v>
      </c>
      <c r="AG459" s="421">
        <v>19</v>
      </c>
      <c r="AH459" s="421">
        <v>48</v>
      </c>
      <c r="AI459" s="421">
        <v>67</v>
      </c>
      <c r="AJ459" s="421">
        <v>4</v>
      </c>
      <c r="AK459" s="421">
        <v>0</v>
      </c>
      <c r="AL459" s="421">
        <v>64</v>
      </c>
      <c r="AM459" s="421">
        <v>2</v>
      </c>
      <c r="AN459" s="421">
        <v>83</v>
      </c>
      <c r="AO459" s="421">
        <v>6</v>
      </c>
      <c r="AP459" s="421">
        <v>5</v>
      </c>
      <c r="AQ459" s="421">
        <v>0</v>
      </c>
      <c r="AR459" s="421">
        <v>4</v>
      </c>
      <c r="AS459" s="422">
        <v>0.16494845299999999</v>
      </c>
      <c r="AT459" s="422">
        <v>0.213917525</v>
      </c>
      <c r="AU459" s="422">
        <v>0.54042553000000004</v>
      </c>
      <c r="AV459" s="422">
        <v>0.15319149000000001</v>
      </c>
      <c r="AW459" s="422">
        <v>0.13617021000000001</v>
      </c>
      <c r="AX459" s="422">
        <v>0.51489362000000005</v>
      </c>
      <c r="AY459" s="423">
        <v>110.5</v>
      </c>
      <c r="AZ459" s="422">
        <v>9.382567E-2</v>
      </c>
      <c r="BA459" s="422">
        <v>0.31914893599999999</v>
      </c>
      <c r="BB459" s="422">
        <v>0.54447220200000002</v>
      </c>
      <c r="BC459" s="422">
        <v>0.48085106300000002</v>
      </c>
      <c r="BD459" s="424">
        <v>0.26388888799999999</v>
      </c>
      <c r="BE459" s="424">
        <v>0.24281150100000001</v>
      </c>
      <c r="BF459" s="424">
        <v>0.37628865900000003</v>
      </c>
      <c r="BG459" s="424">
        <v>0.46964856199999999</v>
      </c>
      <c r="BH459" s="424">
        <v>0.84593722100000002</v>
      </c>
      <c r="BI459" s="424">
        <v>0.22683706100000001</v>
      </c>
      <c r="BJ459" s="424">
        <v>0.366098212454603</v>
      </c>
      <c r="BK459" s="425">
        <v>146.108334024953</v>
      </c>
      <c r="BL459" s="425">
        <v>16.706298257084502</v>
      </c>
      <c r="BM459" s="425">
        <v>62.551743025751698</v>
      </c>
      <c r="BN459" s="425">
        <v>136.86696500979301</v>
      </c>
      <c r="BO459" s="425">
        <v>-5.5684776518806399E-2</v>
      </c>
      <c r="BP459" s="425">
        <v>0.43666533846408101</v>
      </c>
      <c r="BQ459" s="425">
        <v>28.552944441186199</v>
      </c>
      <c r="BR459" s="425">
        <v>17.391531206527599</v>
      </c>
      <c r="BS459" s="426">
        <v>2.92132355091303</v>
      </c>
      <c r="BT459" s="427"/>
      <c r="BU459" s="421"/>
      <c r="BV459" s="428"/>
      <c r="BW459" s="427"/>
      <c r="BX459" s="427"/>
      <c r="BY459" s="427"/>
      <c r="BZ459" s="427"/>
      <c r="CA459" s="421"/>
      <c r="CB459" s="428"/>
      <c r="CC459" s="427"/>
      <c r="CD459" s="421"/>
      <c r="CE459" s="429"/>
      <c r="CF459" s="428"/>
      <c r="CG459" s="427"/>
      <c r="CH459" s="421"/>
      <c r="CI459" s="429"/>
      <c r="CJ459" s="428"/>
      <c r="CK459" s="427">
        <v>97</v>
      </c>
      <c r="CL459" s="421">
        <v>801.1</v>
      </c>
      <c r="CM459" s="429">
        <v>3</v>
      </c>
      <c r="CN459" s="428">
        <v>-5</v>
      </c>
      <c r="CO459" s="427"/>
      <c r="CP459" s="421"/>
      <c r="CQ459" s="429"/>
      <c r="CR459" s="428"/>
      <c r="DH459" s="433">
        <v>3</v>
      </c>
      <c r="DI459" s="434">
        <v>-1.74551570415496</v>
      </c>
      <c r="EL459" s="422"/>
      <c r="EM459" s="422"/>
      <c r="EN459" s="422"/>
      <c r="EO459" s="422"/>
      <c r="EP459" s="422"/>
      <c r="EQ459" s="422"/>
      <c r="EW459" s="476"/>
    </row>
    <row r="460" spans="1:153" ht="13" customHeight="1">
      <c r="A460" s="413" t="s">
        <v>567</v>
      </c>
      <c r="B460" s="413">
        <v>12793</v>
      </c>
      <c r="C460" s="413">
        <v>687263</v>
      </c>
      <c r="D460" s="413">
        <v>31347</v>
      </c>
      <c r="E460" s="413" t="s">
        <v>18</v>
      </c>
      <c r="F460" s="413" t="s">
        <v>18</v>
      </c>
      <c r="G460" s="414"/>
      <c r="H460" s="411" t="s">
        <v>3585</v>
      </c>
      <c r="I460" s="411" t="s">
        <v>174</v>
      </c>
      <c r="J460" s="413">
        <v>24</v>
      </c>
      <c r="K460" s="418">
        <v>6</v>
      </c>
      <c r="L460" s="418" t="s">
        <v>837</v>
      </c>
      <c r="T460" s="418" t="s">
        <v>4584</v>
      </c>
      <c r="U460" s="418" t="s">
        <v>2543</v>
      </c>
      <c r="V460" s="418" t="s">
        <v>4585</v>
      </c>
      <c r="Z460" s="421">
        <v>128</v>
      </c>
      <c r="AA460" s="421">
        <v>554</v>
      </c>
      <c r="AB460" s="421">
        <v>502</v>
      </c>
      <c r="AC460" s="421">
        <v>129</v>
      </c>
      <c r="AD460" s="421">
        <v>73</v>
      </c>
      <c r="AE460" s="421">
        <v>29</v>
      </c>
      <c r="AF460" s="421">
        <v>1</v>
      </c>
      <c r="AG460" s="421">
        <v>26</v>
      </c>
      <c r="AH460" s="421">
        <v>82</v>
      </c>
      <c r="AI460" s="421">
        <v>62</v>
      </c>
      <c r="AJ460" s="421">
        <v>26</v>
      </c>
      <c r="AK460" s="421">
        <v>9</v>
      </c>
      <c r="AL460" s="421">
        <v>33</v>
      </c>
      <c r="AM460" s="421">
        <v>6</v>
      </c>
      <c r="AN460" s="421">
        <v>149</v>
      </c>
      <c r="AO460" s="421">
        <v>14</v>
      </c>
      <c r="AP460" s="421">
        <v>3</v>
      </c>
      <c r="AQ460" s="421">
        <v>2</v>
      </c>
      <c r="AR460" s="421">
        <v>5</v>
      </c>
      <c r="AS460" s="422">
        <v>5.9566787000000003E-2</v>
      </c>
      <c r="AT460" s="422">
        <v>0.26895306800000002</v>
      </c>
      <c r="AU460" s="422">
        <v>0.49162011</v>
      </c>
      <c r="AV460" s="422">
        <v>0.19832401999999999</v>
      </c>
      <c r="AW460" s="422">
        <v>0.13966480000000001</v>
      </c>
      <c r="AX460" s="422">
        <v>0.46648044999999999</v>
      </c>
      <c r="AY460" s="423">
        <v>111.3</v>
      </c>
      <c r="AZ460" s="422">
        <v>0.13483663000000001</v>
      </c>
      <c r="BA460" s="422">
        <v>0.35127478699999998</v>
      </c>
      <c r="BB460" s="422">
        <v>0.56771294400000005</v>
      </c>
      <c r="BC460" s="422">
        <v>0.41359773300000002</v>
      </c>
      <c r="BD460" s="424">
        <v>0.31212121199999998</v>
      </c>
      <c r="BE460" s="424">
        <v>0.256972111</v>
      </c>
      <c r="BF460" s="424">
        <v>0.31884057900000001</v>
      </c>
      <c r="BG460" s="424">
        <v>0.47410358499999999</v>
      </c>
      <c r="BH460" s="424">
        <v>0.79294416400000001</v>
      </c>
      <c r="BI460" s="424">
        <v>0.21713147399999999</v>
      </c>
      <c r="BJ460" s="424">
        <v>0.337107466472374</v>
      </c>
      <c r="BK460" s="425">
        <v>134.122968508306</v>
      </c>
      <c r="BL460" s="425">
        <v>10.8138051438417</v>
      </c>
      <c r="BM460" s="425">
        <v>76.273538138278894</v>
      </c>
      <c r="BN460" s="425">
        <v>115.587030582474</v>
      </c>
      <c r="BO460" s="425">
        <v>-0.510484533353467</v>
      </c>
      <c r="BP460" s="425">
        <v>3.01277265883982</v>
      </c>
      <c r="BQ460" s="425">
        <v>31.302207435042799</v>
      </c>
      <c r="BR460" s="425">
        <v>13.189718802952401</v>
      </c>
      <c r="BS460" s="426">
        <v>3.2026075616794301</v>
      </c>
      <c r="BT460" s="427"/>
      <c r="BU460" s="421"/>
      <c r="BV460" s="428"/>
      <c r="BW460" s="427"/>
      <c r="BX460" s="427"/>
      <c r="BY460" s="427"/>
      <c r="BZ460" s="427"/>
      <c r="CA460" s="421"/>
      <c r="CB460" s="428"/>
      <c r="CC460" s="427"/>
      <c r="CD460" s="421"/>
      <c r="CE460" s="429"/>
      <c r="CF460" s="428"/>
      <c r="CG460" s="427"/>
      <c r="CH460" s="421"/>
      <c r="CI460" s="429"/>
      <c r="CJ460" s="428"/>
      <c r="CK460" s="427"/>
      <c r="CL460" s="421"/>
      <c r="CM460" s="429"/>
      <c r="CN460" s="428"/>
      <c r="CO460" s="427">
        <v>125</v>
      </c>
      <c r="CP460" s="421">
        <v>1078.0999999999999</v>
      </c>
      <c r="CQ460" s="429">
        <v>13</v>
      </c>
      <c r="CR460" s="428">
        <v>-7</v>
      </c>
      <c r="DH460" s="433">
        <v>13</v>
      </c>
      <c r="DI460" s="434">
        <v>-0.95413112640380804</v>
      </c>
      <c r="EL460" s="422"/>
      <c r="EM460" s="422"/>
      <c r="EN460" s="422"/>
      <c r="EO460" s="422"/>
      <c r="EP460" s="422"/>
      <c r="EQ460" s="422"/>
      <c r="EW460" s="476"/>
    </row>
    <row r="461" spans="1:153" ht="13" customHeight="1">
      <c r="A461" s="413" t="s">
        <v>567</v>
      </c>
      <c r="B461" s="413">
        <v>9571</v>
      </c>
      <c r="C461" s="413">
        <v>596115</v>
      </c>
      <c r="D461" s="413">
        <v>12564</v>
      </c>
      <c r="E461" s="413" t="s">
        <v>609</v>
      </c>
      <c r="F461" s="413" t="s">
        <v>609</v>
      </c>
      <c r="G461" s="414"/>
      <c r="H461" s="415" t="s">
        <v>675</v>
      </c>
      <c r="I461" s="416" t="s">
        <v>551</v>
      </c>
      <c r="J461" s="417">
        <v>32</v>
      </c>
      <c r="K461" s="418">
        <v>6</v>
      </c>
      <c r="L461" s="418" t="s">
        <v>837</v>
      </c>
      <c r="T461" s="418" t="s">
        <v>2543</v>
      </c>
      <c r="U461" s="418" t="s">
        <v>2543</v>
      </c>
      <c r="V461" s="418" t="s">
        <v>4585</v>
      </c>
      <c r="Z461" s="421">
        <v>157</v>
      </c>
      <c r="AA461" s="421">
        <v>654</v>
      </c>
      <c r="AB461" s="421">
        <v>612</v>
      </c>
      <c r="AC461" s="421">
        <v>161</v>
      </c>
      <c r="AD461" s="421">
        <v>107</v>
      </c>
      <c r="AE461" s="421">
        <v>29</v>
      </c>
      <c r="AF461" s="421">
        <v>0</v>
      </c>
      <c r="AG461" s="421">
        <v>25</v>
      </c>
      <c r="AH461" s="421">
        <v>91</v>
      </c>
      <c r="AI461" s="421">
        <v>96</v>
      </c>
      <c r="AJ461" s="421">
        <v>31</v>
      </c>
      <c r="AK461" s="421">
        <v>1</v>
      </c>
      <c r="AL461" s="421">
        <v>33</v>
      </c>
      <c r="AM461" s="421">
        <v>1</v>
      </c>
      <c r="AN461" s="421">
        <v>176</v>
      </c>
      <c r="AO461" s="421">
        <v>7</v>
      </c>
      <c r="AP461" s="421">
        <v>1</v>
      </c>
      <c r="AQ461" s="421">
        <v>1</v>
      </c>
      <c r="AR461" s="421">
        <v>3</v>
      </c>
      <c r="AS461" s="422">
        <v>5.0458715000000001E-2</v>
      </c>
      <c r="AT461" s="422">
        <v>0.269113149</v>
      </c>
      <c r="AU461" s="422">
        <v>0.39497716999999999</v>
      </c>
      <c r="AV461" s="422">
        <v>0.28310501999999999</v>
      </c>
      <c r="AW461" s="422">
        <v>9.817352E-2</v>
      </c>
      <c r="AX461" s="422">
        <v>0.47031962999999999</v>
      </c>
      <c r="AY461" s="423">
        <v>111.7</v>
      </c>
      <c r="AZ461" s="422">
        <v>0.14759401999999999</v>
      </c>
      <c r="BA461" s="422">
        <v>0.43478260800000001</v>
      </c>
      <c r="BB461" s="422">
        <v>0.72197119600000004</v>
      </c>
      <c r="BC461" s="422">
        <v>0.37757436999999999</v>
      </c>
      <c r="BD461" s="424">
        <v>0.33009708700000001</v>
      </c>
      <c r="BE461" s="424">
        <v>0.263071895</v>
      </c>
      <c r="BF461" s="424">
        <v>0.307810107</v>
      </c>
      <c r="BG461" s="424">
        <v>0.43300653500000003</v>
      </c>
      <c r="BH461" s="424">
        <v>0.74081664199999997</v>
      </c>
      <c r="BI461" s="424">
        <v>0.16993464</v>
      </c>
      <c r="BJ461" s="424">
        <v>0.32031021628277401</v>
      </c>
      <c r="BK461" s="425">
        <v>104.969297860476</v>
      </c>
      <c r="BL461" s="425">
        <v>3.8465642620743301</v>
      </c>
      <c r="BM461" s="425">
        <v>81.122133537095806</v>
      </c>
      <c r="BN461" s="425">
        <v>100.99701348535901</v>
      </c>
      <c r="BO461" s="425">
        <v>0.26636480489658398</v>
      </c>
      <c r="BP461" s="425">
        <v>7.79433586634695</v>
      </c>
      <c r="BQ461" s="425">
        <v>29.503292724390398</v>
      </c>
      <c r="BR461" s="425">
        <v>8.5627991192908102</v>
      </c>
      <c r="BS461" s="426">
        <v>3.0185560737098598</v>
      </c>
      <c r="BT461" s="427"/>
      <c r="BU461" s="421"/>
      <c r="BV461" s="428"/>
      <c r="BW461" s="427"/>
      <c r="BX461" s="427"/>
      <c r="BY461" s="427"/>
      <c r="BZ461" s="427"/>
      <c r="CA461" s="421"/>
      <c r="CB461" s="428"/>
      <c r="CC461" s="427"/>
      <c r="CD461" s="421"/>
      <c r="CE461" s="429"/>
      <c r="CF461" s="428"/>
      <c r="CG461" s="427"/>
      <c r="CH461" s="421"/>
      <c r="CI461" s="429"/>
      <c r="CJ461" s="428"/>
      <c r="CK461" s="427"/>
      <c r="CL461" s="421"/>
      <c r="CM461" s="429"/>
      <c r="CN461" s="428"/>
      <c r="CO461" s="427">
        <v>156</v>
      </c>
      <c r="CP461" s="421">
        <v>1371.1</v>
      </c>
      <c r="CQ461" s="429">
        <v>-7</v>
      </c>
      <c r="CR461" s="428">
        <v>-9</v>
      </c>
      <c r="DH461" s="433">
        <v>-7</v>
      </c>
      <c r="DI461" s="434">
        <v>-1.56775426864624</v>
      </c>
      <c r="EL461" s="422"/>
      <c r="EM461" s="422"/>
      <c r="EN461" s="422"/>
      <c r="EO461" s="422"/>
      <c r="EP461" s="422"/>
      <c r="EQ461" s="422"/>
      <c r="EW461" s="476"/>
    </row>
    <row r="462" spans="1:153" ht="13" customHeight="1">
      <c r="A462" s="435" t="s">
        <v>567</v>
      </c>
      <c r="B462" s="413">
        <v>10883</v>
      </c>
      <c r="C462" s="435">
        <v>670541</v>
      </c>
      <c r="D462" s="435">
        <v>19556</v>
      </c>
      <c r="E462" s="435" t="s">
        <v>614</v>
      </c>
      <c r="F462" s="413" t="s">
        <v>614</v>
      </c>
      <c r="G462" s="414"/>
      <c r="H462" s="467" t="s">
        <v>484</v>
      </c>
      <c r="I462" s="468" t="s">
        <v>1189</v>
      </c>
      <c r="J462" s="469">
        <v>28</v>
      </c>
      <c r="K462" s="418">
        <v>7</v>
      </c>
      <c r="L462" s="414" t="s">
        <v>46</v>
      </c>
      <c r="M462" s="437"/>
      <c r="N462" s="438"/>
      <c r="O462" s="414"/>
      <c r="Q462" s="414"/>
      <c r="R462" s="414"/>
      <c r="S462" s="414"/>
      <c r="T462" s="418" t="s">
        <v>4584</v>
      </c>
      <c r="U462" s="418" t="s">
        <v>2543</v>
      </c>
      <c r="V462" s="418" t="s">
        <v>4585</v>
      </c>
      <c r="X462" s="418">
        <v>32</v>
      </c>
      <c r="Z462" s="421">
        <v>48</v>
      </c>
      <c r="AA462" s="421">
        <v>199</v>
      </c>
      <c r="AB462" s="421">
        <v>165</v>
      </c>
      <c r="AC462" s="421">
        <v>45</v>
      </c>
      <c r="AD462" s="421">
        <v>31</v>
      </c>
      <c r="AE462" s="421">
        <v>8</v>
      </c>
      <c r="AF462" s="421">
        <v>0</v>
      </c>
      <c r="AG462" s="421">
        <v>6</v>
      </c>
      <c r="AH462" s="421">
        <v>17</v>
      </c>
      <c r="AI462" s="421">
        <v>27</v>
      </c>
      <c r="AJ462" s="421">
        <v>1</v>
      </c>
      <c r="AK462" s="421">
        <v>1</v>
      </c>
      <c r="AL462" s="421">
        <v>28</v>
      </c>
      <c r="AM462" s="421">
        <v>5</v>
      </c>
      <c r="AN462" s="421">
        <v>33</v>
      </c>
      <c r="AO462" s="421">
        <v>0</v>
      </c>
      <c r="AP462" s="421">
        <v>6</v>
      </c>
      <c r="AQ462" s="421">
        <v>0</v>
      </c>
      <c r="AR462" s="421">
        <v>1</v>
      </c>
      <c r="AS462" s="422">
        <v>0.140703517</v>
      </c>
      <c r="AT462" s="422">
        <v>0.16582914500000001</v>
      </c>
      <c r="AU462" s="422">
        <v>0.40579710000000002</v>
      </c>
      <c r="AV462" s="422">
        <v>0.26086957</v>
      </c>
      <c r="AW462" s="422">
        <v>0.13768116</v>
      </c>
      <c r="AX462" s="422">
        <v>0.52898551000000005</v>
      </c>
      <c r="AY462" s="423">
        <v>115.4</v>
      </c>
      <c r="AZ462" s="422">
        <v>9.4527360000000005E-2</v>
      </c>
      <c r="BA462" s="422">
        <v>0.33333333300000001</v>
      </c>
      <c r="BB462" s="422">
        <v>0.57213930599999996</v>
      </c>
      <c r="BC462" s="422">
        <v>0.45652173899999998</v>
      </c>
      <c r="BD462" s="424">
        <v>0.29545454500000001</v>
      </c>
      <c r="BE462" s="424">
        <v>0.27272727200000002</v>
      </c>
      <c r="BF462" s="424">
        <v>0.36683417000000001</v>
      </c>
      <c r="BG462" s="424">
        <v>0.43030302999999998</v>
      </c>
      <c r="BH462" s="424">
        <v>0.79713719999999999</v>
      </c>
      <c r="BI462" s="424">
        <v>0.15757575800000001</v>
      </c>
      <c r="BJ462" s="424">
        <v>0.33762340140096903</v>
      </c>
      <c r="BK462" s="425">
        <v>97.3351676685364</v>
      </c>
      <c r="BL462" s="425">
        <v>3.96774123916529</v>
      </c>
      <c r="BM462" s="425">
        <v>27.481255437528102</v>
      </c>
      <c r="BN462" s="425">
        <v>117.696071035264</v>
      </c>
      <c r="BO462" s="425">
        <v>0.37038255316868601</v>
      </c>
      <c r="BP462" s="425">
        <v>-0.49071767367422497</v>
      </c>
      <c r="BQ462" s="425">
        <v>5.3412754952920203</v>
      </c>
      <c r="BR462" s="425">
        <v>3.6595322799881602</v>
      </c>
      <c r="BS462" s="426">
        <v>0.54647932819859601</v>
      </c>
      <c r="BT462" s="427"/>
      <c r="BU462" s="421"/>
      <c r="BV462" s="428"/>
      <c r="BW462" s="427"/>
      <c r="BX462" s="427"/>
      <c r="BY462" s="427"/>
      <c r="BZ462" s="427"/>
      <c r="CA462" s="421"/>
      <c r="CB462" s="428"/>
      <c r="CC462" s="427"/>
      <c r="CD462" s="421"/>
      <c r="CE462" s="429"/>
      <c r="CF462" s="428"/>
      <c r="CG462" s="427"/>
      <c r="CH462" s="421"/>
      <c r="CI462" s="429"/>
      <c r="CJ462" s="428"/>
      <c r="CK462" s="427"/>
      <c r="CL462" s="421"/>
      <c r="CM462" s="429"/>
      <c r="CN462" s="428"/>
      <c r="CO462" s="427"/>
      <c r="CP462" s="421"/>
      <c r="CQ462" s="429"/>
      <c r="CR462" s="428"/>
      <c r="CS462" s="427">
        <v>15</v>
      </c>
      <c r="CT462" s="421">
        <v>116</v>
      </c>
      <c r="CU462" s="429">
        <v>-1</v>
      </c>
      <c r="CV462" s="429">
        <v>-1</v>
      </c>
      <c r="DH462" s="433">
        <v>-1</v>
      </c>
      <c r="DI462" s="434">
        <v>-5.1670967340469298</v>
      </c>
      <c r="EL462" s="422"/>
      <c r="EM462" s="422"/>
      <c r="EN462" s="422"/>
      <c r="EO462" s="422"/>
      <c r="EP462" s="422"/>
      <c r="EQ462" s="422"/>
      <c r="EW462" s="476"/>
    </row>
    <row r="463" spans="1:153" ht="13" customHeight="1">
      <c r="A463" s="413" t="s">
        <v>567</v>
      </c>
      <c r="B463" s="413">
        <v>10544</v>
      </c>
      <c r="C463" s="435">
        <v>609280</v>
      </c>
      <c r="D463" s="413">
        <v>15878</v>
      </c>
      <c r="E463" s="435" t="s">
        <v>3323</v>
      </c>
      <c r="F463" s="413" t="s">
        <v>3323</v>
      </c>
      <c r="G463" s="414"/>
      <c r="H463" s="436" t="s">
        <v>1608</v>
      </c>
      <c r="I463" s="436" t="s">
        <v>151</v>
      </c>
      <c r="J463" s="414">
        <v>30</v>
      </c>
      <c r="K463" s="418">
        <v>7</v>
      </c>
      <c r="L463" s="414" t="s">
        <v>837</v>
      </c>
      <c r="M463" s="437"/>
      <c r="N463" s="438"/>
      <c r="O463" s="414"/>
      <c r="P463" s="414"/>
      <c r="Q463" s="414"/>
      <c r="R463" s="414"/>
      <c r="S463" s="414"/>
      <c r="T463" s="414" t="s">
        <v>2543</v>
      </c>
      <c r="U463" s="414" t="s">
        <v>4577</v>
      </c>
      <c r="V463" s="414" t="s">
        <v>4585</v>
      </c>
      <c r="W463" s="414"/>
      <c r="X463" s="414"/>
      <c r="Y463" s="437"/>
      <c r="Z463" s="421">
        <v>94</v>
      </c>
      <c r="AA463" s="421">
        <v>341</v>
      </c>
      <c r="AB463" s="421">
        <v>321</v>
      </c>
      <c r="AC463" s="421">
        <v>102</v>
      </c>
      <c r="AD463" s="421">
        <v>74</v>
      </c>
      <c r="AE463" s="421">
        <v>17</v>
      </c>
      <c r="AF463" s="421">
        <v>1</v>
      </c>
      <c r="AG463" s="421">
        <v>10</v>
      </c>
      <c r="AH463" s="421">
        <v>36</v>
      </c>
      <c r="AI463" s="421">
        <v>44</v>
      </c>
      <c r="AJ463" s="421">
        <v>1</v>
      </c>
      <c r="AK463" s="421">
        <v>0</v>
      </c>
      <c r="AL463" s="421">
        <v>17</v>
      </c>
      <c r="AM463" s="421">
        <v>1</v>
      </c>
      <c r="AN463" s="421">
        <v>49</v>
      </c>
      <c r="AO463" s="421">
        <v>1</v>
      </c>
      <c r="AP463" s="421">
        <v>2</v>
      </c>
      <c r="AQ463" s="421">
        <v>0</v>
      </c>
      <c r="AR463" s="421">
        <v>8</v>
      </c>
      <c r="AS463" s="422">
        <v>4.9853372E-2</v>
      </c>
      <c r="AT463" s="422">
        <v>0.14369501400000001</v>
      </c>
      <c r="AU463" s="422">
        <v>0.36861314000000001</v>
      </c>
      <c r="AV463" s="422">
        <v>0.21167883000000001</v>
      </c>
      <c r="AW463" s="422">
        <v>4.7445260000000003E-2</v>
      </c>
      <c r="AX463" s="422">
        <v>0.35401460000000001</v>
      </c>
      <c r="AY463" s="423">
        <v>111.4</v>
      </c>
      <c r="AZ463" s="422">
        <v>8.6348679999999997E-2</v>
      </c>
      <c r="BA463" s="422">
        <v>0.467153284</v>
      </c>
      <c r="BB463" s="422">
        <v>0.84795788800000005</v>
      </c>
      <c r="BC463" s="422">
        <v>0.34671532799999999</v>
      </c>
      <c r="BD463" s="424">
        <v>0.34848484800000001</v>
      </c>
      <c r="BE463" s="424">
        <v>0.31775700899999998</v>
      </c>
      <c r="BF463" s="424">
        <v>0.35190615800000002</v>
      </c>
      <c r="BG463" s="424">
        <v>0.47040498400000003</v>
      </c>
      <c r="BH463" s="424">
        <v>0.82231114199999999</v>
      </c>
      <c r="BI463" s="424">
        <v>0.15264797499999999</v>
      </c>
      <c r="BJ463" s="424">
        <v>0.35389875471591897</v>
      </c>
      <c r="BK463" s="425">
        <v>95.854314077166094</v>
      </c>
      <c r="BL463" s="425">
        <v>11.2845590258055</v>
      </c>
      <c r="BM463" s="425">
        <v>51.576560742598097</v>
      </c>
      <c r="BN463" s="425">
        <v>124.624176119563</v>
      </c>
      <c r="BO463" s="425">
        <v>-0.20267039462939301</v>
      </c>
      <c r="BP463" s="425">
        <v>-2.5522063830867401</v>
      </c>
      <c r="BQ463" s="425">
        <v>10.7672891313248</v>
      </c>
      <c r="BR463" s="425">
        <v>7.3877974733748601</v>
      </c>
      <c r="BS463" s="426">
        <v>1.10162842867642</v>
      </c>
      <c r="BT463" s="427"/>
      <c r="BU463" s="421"/>
      <c r="BV463" s="428"/>
      <c r="BW463" s="427"/>
      <c r="BX463" s="427"/>
      <c r="BY463" s="427"/>
      <c r="BZ463" s="427"/>
      <c r="CA463" s="421"/>
      <c r="CB463" s="428"/>
      <c r="CC463" s="427">
        <v>3</v>
      </c>
      <c r="CD463" s="421">
        <v>13</v>
      </c>
      <c r="CE463" s="429">
        <v>0</v>
      </c>
      <c r="CF463" s="428">
        <v>0</v>
      </c>
      <c r="CG463" s="427"/>
      <c r="CH463" s="421"/>
      <c r="CI463" s="429"/>
      <c r="CJ463" s="428"/>
      <c r="CK463" s="427">
        <v>32</v>
      </c>
      <c r="CL463" s="421">
        <v>237.2</v>
      </c>
      <c r="CM463" s="429">
        <v>-6</v>
      </c>
      <c r="CN463" s="428">
        <v>-4</v>
      </c>
      <c r="CO463" s="427"/>
      <c r="CP463" s="421"/>
      <c r="CQ463" s="429"/>
      <c r="CR463" s="428"/>
      <c r="CS463" s="427">
        <v>29</v>
      </c>
      <c r="CT463" s="421">
        <v>217</v>
      </c>
      <c r="CU463" s="429">
        <v>-3</v>
      </c>
      <c r="CV463" s="429">
        <v>-3</v>
      </c>
      <c r="CW463" s="428">
        <v>0</v>
      </c>
      <c r="DC463" s="427">
        <v>3</v>
      </c>
      <c r="DD463" s="421">
        <v>22</v>
      </c>
      <c r="DE463" s="429">
        <v>2</v>
      </c>
      <c r="DF463" s="429">
        <v>0</v>
      </c>
      <c r="DG463" s="428">
        <v>0</v>
      </c>
      <c r="DH463" s="433">
        <v>-7</v>
      </c>
      <c r="DI463" s="434">
        <v>-8.2298501729965192</v>
      </c>
      <c r="EL463" s="422"/>
      <c r="EM463" s="422"/>
      <c r="EN463" s="422"/>
      <c r="EO463" s="422"/>
      <c r="EP463" s="422"/>
      <c r="EQ463" s="422"/>
    </row>
    <row r="464" spans="1:153" ht="13" customHeight="1">
      <c r="A464" s="413" t="s">
        <v>567</v>
      </c>
      <c r="B464" s="413">
        <v>13326</v>
      </c>
      <c r="C464" s="435">
        <v>805300</v>
      </c>
      <c r="D464" s="413">
        <v>31370</v>
      </c>
      <c r="E464" s="435" t="s">
        <v>686</v>
      </c>
      <c r="F464" s="435" t="s">
        <v>686</v>
      </c>
      <c r="G464" s="414"/>
      <c r="H464" s="411" t="s">
        <v>4535</v>
      </c>
      <c r="I464" s="411" t="s">
        <v>1756</v>
      </c>
      <c r="J464" s="413">
        <v>24</v>
      </c>
      <c r="K464" s="418">
        <v>8</v>
      </c>
      <c r="L464" s="418" t="s">
        <v>46</v>
      </c>
      <c r="T464" s="418" t="s">
        <v>2543</v>
      </c>
      <c r="U464" s="418" t="s">
        <v>4582</v>
      </c>
      <c r="V464" s="418" t="s">
        <v>4585</v>
      </c>
      <c r="X464" s="414">
        <v>74</v>
      </c>
      <c r="Y464" s="437">
        <v>135</v>
      </c>
      <c r="Z464" s="421">
        <v>55</v>
      </c>
      <c r="AA464" s="421">
        <v>234</v>
      </c>
      <c r="AB464" s="421">
        <v>209</v>
      </c>
      <c r="AC464" s="421">
        <v>61</v>
      </c>
      <c r="AD464" s="421">
        <v>35</v>
      </c>
      <c r="AE464" s="421">
        <v>18</v>
      </c>
      <c r="AF464" s="421">
        <v>3</v>
      </c>
      <c r="AG464" s="421">
        <v>5</v>
      </c>
      <c r="AH464" s="421">
        <v>28</v>
      </c>
      <c r="AI464" s="421">
        <v>33</v>
      </c>
      <c r="AJ464" s="421">
        <v>14</v>
      </c>
      <c r="AK464" s="421">
        <v>6</v>
      </c>
      <c r="AL464" s="421">
        <v>22</v>
      </c>
      <c r="AM464" s="421">
        <v>0</v>
      </c>
      <c r="AN464" s="421">
        <v>48</v>
      </c>
      <c r="AO464" s="421">
        <v>2</v>
      </c>
      <c r="AP464" s="421">
        <v>1</v>
      </c>
      <c r="AQ464" s="421">
        <v>0</v>
      </c>
      <c r="AR464" s="421">
        <v>2</v>
      </c>
      <c r="AS464" s="422">
        <v>9.4017093999999996E-2</v>
      </c>
      <c r="AT464" s="422">
        <v>0.20512820500000001</v>
      </c>
      <c r="AU464" s="422">
        <v>0.43827159999999998</v>
      </c>
      <c r="AV464" s="422">
        <v>0.2345679</v>
      </c>
      <c r="AW464" s="422">
        <v>8.0246910000000005E-2</v>
      </c>
      <c r="AX464" s="422">
        <v>0.41358024999999998</v>
      </c>
      <c r="AY464" s="423">
        <v>111.1</v>
      </c>
      <c r="AZ464" s="422">
        <v>7.2644719999999996E-2</v>
      </c>
      <c r="BA464" s="422">
        <v>0.44444444399999999</v>
      </c>
      <c r="BB464" s="422">
        <v>0.81624416799999999</v>
      </c>
      <c r="BC464" s="422">
        <v>0.35185185099999999</v>
      </c>
      <c r="BD464" s="424">
        <v>0.356687898</v>
      </c>
      <c r="BE464" s="424">
        <v>0.291866028</v>
      </c>
      <c r="BF464" s="424">
        <v>0.363247863</v>
      </c>
      <c r="BG464" s="424">
        <v>0.478468899</v>
      </c>
      <c r="BH464" s="424">
        <v>0.84171676200000001</v>
      </c>
      <c r="BI464" s="424">
        <v>0.186602871</v>
      </c>
      <c r="BJ464" s="424">
        <v>0.36331940461427698</v>
      </c>
      <c r="BK464" s="425">
        <v>120.193034091917</v>
      </c>
      <c r="BL464" s="425">
        <v>9.5475087166895793</v>
      </c>
      <c r="BM464" s="425">
        <v>37.196565613256901</v>
      </c>
      <c r="BN464" s="425">
        <v>133.113435277425</v>
      </c>
      <c r="BO464" s="425">
        <v>1.10041386507574</v>
      </c>
      <c r="BP464" s="425">
        <v>2.23929990734905</v>
      </c>
      <c r="BQ464" s="425">
        <v>20.994443244872699</v>
      </c>
      <c r="BR464" s="425">
        <v>11.423584683904499</v>
      </c>
      <c r="BS464" s="426">
        <v>2.1479942853489402</v>
      </c>
      <c r="BT464" s="427"/>
      <c r="BU464" s="421"/>
      <c r="BV464" s="428"/>
      <c r="BW464" s="427"/>
      <c r="BX464" s="427"/>
      <c r="BY464" s="427"/>
      <c r="BZ464" s="427"/>
      <c r="CA464" s="421"/>
      <c r="CB464" s="428"/>
      <c r="CC464" s="427"/>
      <c r="CD464" s="421"/>
      <c r="CE464" s="429"/>
      <c r="CF464" s="428"/>
      <c r="CG464" s="427"/>
      <c r="CH464" s="421"/>
      <c r="CI464" s="429"/>
      <c r="CJ464" s="428"/>
      <c r="CK464" s="427"/>
      <c r="CL464" s="421"/>
      <c r="CM464" s="429"/>
      <c r="CN464" s="428"/>
      <c r="CO464" s="427"/>
      <c r="CP464" s="421"/>
      <c r="CQ464" s="429"/>
      <c r="CR464" s="428"/>
      <c r="CS464" s="427">
        <v>12</v>
      </c>
      <c r="CT464" s="421">
        <v>56</v>
      </c>
      <c r="CU464" s="429">
        <v>-1</v>
      </c>
      <c r="CV464" s="429">
        <v>-1</v>
      </c>
      <c r="CW464" s="428">
        <v>0</v>
      </c>
      <c r="CX464" s="427">
        <v>48</v>
      </c>
      <c r="CY464" s="421">
        <v>393</v>
      </c>
      <c r="CZ464" s="429">
        <v>1</v>
      </c>
      <c r="DA464" s="429">
        <v>4</v>
      </c>
      <c r="DB464" s="428">
        <v>-1</v>
      </c>
      <c r="DC464" s="427">
        <v>4</v>
      </c>
      <c r="DD464" s="421">
        <v>26</v>
      </c>
      <c r="DE464" s="429">
        <v>1</v>
      </c>
      <c r="DF464" s="429">
        <v>1</v>
      </c>
      <c r="DG464" s="428">
        <v>0</v>
      </c>
      <c r="DH464" s="433">
        <v>1</v>
      </c>
      <c r="DI464" s="434">
        <v>1.78678286075592</v>
      </c>
      <c r="EL464" s="422"/>
      <c r="EM464" s="422"/>
      <c r="EN464" s="422"/>
      <c r="EO464" s="422"/>
      <c r="EP464" s="422"/>
      <c r="EQ464" s="422"/>
    </row>
    <row r="465" spans="1:269" ht="13" customHeight="1">
      <c r="A465" s="413" t="s">
        <v>567</v>
      </c>
      <c r="B465" s="413">
        <v>10849</v>
      </c>
      <c r="C465" s="413">
        <v>656775</v>
      </c>
      <c r="D465" s="413">
        <v>17929</v>
      </c>
      <c r="E465" s="413" t="s">
        <v>345</v>
      </c>
      <c r="F465" s="413" t="s">
        <v>345</v>
      </c>
      <c r="G465" s="414"/>
      <c r="H465" s="415" t="s">
        <v>1173</v>
      </c>
      <c r="I465" s="416" t="s">
        <v>1174</v>
      </c>
      <c r="J465" s="417">
        <v>30</v>
      </c>
      <c r="K465" s="418">
        <v>8</v>
      </c>
      <c r="L465" s="418" t="s">
        <v>46</v>
      </c>
      <c r="T465" s="418" t="s">
        <v>4577</v>
      </c>
      <c r="U465" s="418" t="s">
        <v>2543</v>
      </c>
      <c r="V465" s="418" t="s">
        <v>4585</v>
      </c>
      <c r="Z465" s="421">
        <v>133</v>
      </c>
      <c r="AA465" s="421">
        <v>498</v>
      </c>
      <c r="AB465" s="421">
        <v>435</v>
      </c>
      <c r="AC465" s="421">
        <v>94</v>
      </c>
      <c r="AD465" s="421">
        <v>53</v>
      </c>
      <c r="AE465" s="421">
        <v>23</v>
      </c>
      <c r="AF465" s="421">
        <v>1</v>
      </c>
      <c r="AG465" s="421">
        <v>17</v>
      </c>
      <c r="AH465" s="421">
        <v>58</v>
      </c>
      <c r="AI465" s="421">
        <v>59</v>
      </c>
      <c r="AJ465" s="421">
        <v>22</v>
      </c>
      <c r="AK465" s="421">
        <v>4</v>
      </c>
      <c r="AL465" s="421">
        <v>50</v>
      </c>
      <c r="AM465" s="421">
        <v>0</v>
      </c>
      <c r="AN465" s="421">
        <v>120</v>
      </c>
      <c r="AO465" s="421">
        <v>4</v>
      </c>
      <c r="AP465" s="421">
        <v>6</v>
      </c>
      <c r="AQ465" s="421">
        <v>3</v>
      </c>
      <c r="AR465" s="421">
        <v>2</v>
      </c>
      <c r="AS465" s="422">
        <v>0.100401606</v>
      </c>
      <c r="AT465" s="422">
        <v>0.240963855</v>
      </c>
      <c r="AU465" s="422">
        <v>0.48148148000000002</v>
      </c>
      <c r="AV465" s="422">
        <v>0.2345679</v>
      </c>
      <c r="AW465" s="422">
        <v>6.1728400000000003E-2</v>
      </c>
      <c r="AX465" s="422">
        <v>0.35802468999999998</v>
      </c>
      <c r="AY465" s="423">
        <v>108.4</v>
      </c>
      <c r="AZ465" s="422">
        <v>9.7964979999999993E-2</v>
      </c>
      <c r="BA465" s="422">
        <v>0.30225080300000001</v>
      </c>
      <c r="BB465" s="422">
        <v>0.50653662600000005</v>
      </c>
      <c r="BC465" s="422">
        <v>0.50803858499999999</v>
      </c>
      <c r="BD465" s="424">
        <v>0.25328947299999999</v>
      </c>
      <c r="BE465" s="424">
        <v>0.216091954</v>
      </c>
      <c r="BF465" s="424">
        <v>0.29898989799999998</v>
      </c>
      <c r="BG465" s="424">
        <v>0.39080459699999998</v>
      </c>
      <c r="BH465" s="424">
        <v>0.68979449500000001</v>
      </c>
      <c r="BI465" s="424">
        <v>0.174712643</v>
      </c>
      <c r="BJ465" s="424">
        <v>0.30150735306017301</v>
      </c>
      <c r="BK465" s="425">
        <v>108.649170727284</v>
      </c>
      <c r="BL465" s="425">
        <v>-4.7298453841541201</v>
      </c>
      <c r="BM465" s="425">
        <v>54.113019293155801</v>
      </c>
      <c r="BN465" s="425">
        <v>94.134041429073406</v>
      </c>
      <c r="BO465" s="425">
        <v>2.5657277784536998E-3</v>
      </c>
      <c r="BP465" s="425">
        <v>3.0428499719127999</v>
      </c>
      <c r="BQ465" s="425">
        <v>13.0551983520671</v>
      </c>
      <c r="BR465" s="425">
        <v>-0.43299985213171099</v>
      </c>
      <c r="BS465" s="426">
        <v>1.33571017469994</v>
      </c>
      <c r="BT465" s="427"/>
      <c r="BU465" s="421"/>
      <c r="BV465" s="428"/>
      <c r="BW465" s="427"/>
      <c r="BX465" s="427"/>
      <c r="BY465" s="427"/>
      <c r="BZ465" s="427"/>
      <c r="CA465" s="421"/>
      <c r="CB465" s="428"/>
      <c r="CC465" s="427"/>
      <c r="CD465" s="421"/>
      <c r="CE465" s="429"/>
      <c r="CF465" s="428"/>
      <c r="CG465" s="427"/>
      <c r="CH465" s="421"/>
      <c r="CI465" s="429"/>
      <c r="CJ465" s="428"/>
      <c r="CK465" s="427"/>
      <c r="CL465" s="421"/>
      <c r="CM465" s="429"/>
      <c r="CN465" s="428"/>
      <c r="CO465" s="427"/>
      <c r="CP465" s="421"/>
      <c r="CQ465" s="429"/>
      <c r="CR465" s="428"/>
      <c r="CX465" s="427">
        <v>130</v>
      </c>
      <c r="CY465" s="421">
        <v>1064.0999999999999</v>
      </c>
      <c r="CZ465" s="429">
        <v>-14</v>
      </c>
      <c r="DA465" s="429">
        <v>4</v>
      </c>
      <c r="DB465" s="428">
        <v>0</v>
      </c>
      <c r="DH465" s="433">
        <v>-14</v>
      </c>
      <c r="DI465" s="434">
        <v>-3.48651675507426</v>
      </c>
      <c r="EL465" s="422"/>
      <c r="EM465" s="422"/>
      <c r="EN465" s="422"/>
      <c r="EO465" s="422"/>
      <c r="EP465" s="422"/>
      <c r="EQ465" s="422"/>
      <c r="FE465" s="412"/>
      <c r="FF465" s="412"/>
    </row>
    <row r="466" spans="1:269" ht="13" customHeight="1">
      <c r="A466" s="413" t="s">
        <v>567</v>
      </c>
      <c r="B466" s="413">
        <v>11776</v>
      </c>
      <c r="C466" s="413">
        <v>677347</v>
      </c>
      <c r="D466" s="413">
        <v>26420</v>
      </c>
      <c r="E466" s="413" t="s">
        <v>18</v>
      </c>
      <c r="F466" s="413" t="s">
        <v>18</v>
      </c>
      <c r="G466" s="414"/>
      <c r="H466" s="411" t="s">
        <v>3521</v>
      </c>
      <c r="I466" s="411" t="s">
        <v>3522</v>
      </c>
      <c r="J466" s="413">
        <v>23</v>
      </c>
      <c r="K466" s="418">
        <v>8</v>
      </c>
      <c r="L466" s="418" t="s">
        <v>837</v>
      </c>
      <c r="T466" s="418" t="s">
        <v>4584</v>
      </c>
      <c r="U466" s="418" t="s">
        <v>2543</v>
      </c>
      <c r="V466" s="418" t="s">
        <v>4586</v>
      </c>
      <c r="X466" s="418">
        <v>19</v>
      </c>
      <c r="Z466" s="421">
        <v>44</v>
      </c>
      <c r="AA466" s="421">
        <v>140</v>
      </c>
      <c r="AB466" s="421">
        <v>126</v>
      </c>
      <c r="AC466" s="421">
        <v>24</v>
      </c>
      <c r="AD466" s="421">
        <v>13</v>
      </c>
      <c r="AE466" s="421">
        <v>4</v>
      </c>
      <c r="AF466" s="421">
        <v>1</v>
      </c>
      <c r="AG466" s="421">
        <v>6</v>
      </c>
      <c r="AH466" s="421">
        <v>20</v>
      </c>
      <c r="AI466" s="421">
        <v>11</v>
      </c>
      <c r="AJ466" s="421">
        <v>7</v>
      </c>
      <c r="AK466" s="421">
        <v>1</v>
      </c>
      <c r="AL466" s="421">
        <v>10</v>
      </c>
      <c r="AM466" s="421">
        <v>0</v>
      </c>
      <c r="AN466" s="421">
        <v>59</v>
      </c>
      <c r="AO466" s="421">
        <v>3</v>
      </c>
      <c r="AP466" s="421">
        <v>0</v>
      </c>
      <c r="AQ466" s="421">
        <v>0</v>
      </c>
      <c r="AR466" s="421">
        <v>1</v>
      </c>
      <c r="AS466" s="422">
        <v>7.1428570999999996E-2</v>
      </c>
      <c r="AT466" s="422">
        <v>0.42142857099999997</v>
      </c>
      <c r="AU466" s="422">
        <v>0.46268657000000002</v>
      </c>
      <c r="AV466" s="422">
        <v>0.25373134000000003</v>
      </c>
      <c r="AW466" s="422">
        <v>0.16176471000000001</v>
      </c>
      <c r="AX466" s="422">
        <v>0.47058823999999999</v>
      </c>
      <c r="AY466" s="423">
        <v>108.7</v>
      </c>
      <c r="AZ466" s="422">
        <v>0.21715328</v>
      </c>
      <c r="BA466" s="422">
        <v>0.358208955</v>
      </c>
      <c r="BB466" s="422">
        <v>0.49926462999999999</v>
      </c>
      <c r="BC466" s="422">
        <v>0.46268656699999999</v>
      </c>
      <c r="BD466" s="424">
        <v>0.295081967</v>
      </c>
      <c r="BE466" s="424">
        <v>0.19047618999999999</v>
      </c>
      <c r="BF466" s="424">
        <v>0.26618704999999998</v>
      </c>
      <c r="BG466" s="424">
        <v>0.38095237999999998</v>
      </c>
      <c r="BH466" s="424">
        <v>0.64713942999999996</v>
      </c>
      <c r="BI466" s="424">
        <v>0.19047618999999999</v>
      </c>
      <c r="BJ466" s="424">
        <v>0.28323522102918502</v>
      </c>
      <c r="BK466" s="425">
        <v>117.657894373029</v>
      </c>
      <c r="BL466" s="425">
        <v>-3.3908107604361</v>
      </c>
      <c r="BM466" s="425">
        <v>13.1513600323819</v>
      </c>
      <c r="BN466" s="425">
        <v>78.473669092859296</v>
      </c>
      <c r="BO466" s="425">
        <v>0.72748941028880099</v>
      </c>
      <c r="BP466" s="425">
        <v>1.33571064658463</v>
      </c>
      <c r="BQ466" s="425">
        <v>3.6181420732760001</v>
      </c>
      <c r="BR466" s="425">
        <v>-2.2160392112559499</v>
      </c>
      <c r="BS466" s="426">
        <v>0.37018121444470398</v>
      </c>
      <c r="BT466" s="427"/>
      <c r="BU466" s="421"/>
      <c r="BV466" s="428"/>
      <c r="BW466" s="427"/>
      <c r="BX466" s="427"/>
      <c r="BY466" s="427"/>
      <c r="BZ466" s="427"/>
      <c r="CA466" s="421"/>
      <c r="CB466" s="428"/>
      <c r="CC466" s="427"/>
      <c r="CD466" s="421"/>
      <c r="CE466" s="429"/>
      <c r="CF466" s="428"/>
      <c r="CG466" s="427">
        <v>19</v>
      </c>
      <c r="CH466" s="421">
        <v>154</v>
      </c>
      <c r="CI466" s="429">
        <v>2</v>
      </c>
      <c r="CJ466" s="428">
        <v>2</v>
      </c>
      <c r="CK466" s="427"/>
      <c r="CL466" s="421"/>
      <c r="CM466" s="429"/>
      <c r="CN466" s="428"/>
      <c r="CO466" s="427"/>
      <c r="CP466" s="421"/>
      <c r="CQ466" s="429"/>
      <c r="CR466" s="428"/>
      <c r="CS466" s="427">
        <v>1</v>
      </c>
      <c r="CT466" s="421">
        <v>2</v>
      </c>
      <c r="CU466" s="429">
        <v>0</v>
      </c>
      <c r="CV466" s="429">
        <v>0</v>
      </c>
      <c r="CX466" s="427">
        <v>23</v>
      </c>
      <c r="CY466" s="421">
        <v>185</v>
      </c>
      <c r="CZ466" s="429">
        <v>1</v>
      </c>
      <c r="DA466" s="429">
        <v>0</v>
      </c>
      <c r="DB466" s="428">
        <v>0</v>
      </c>
      <c r="DH466" s="433">
        <v>3</v>
      </c>
      <c r="DI466" s="434">
        <v>1.01590192317962</v>
      </c>
      <c r="EL466" s="422"/>
      <c r="EM466" s="422"/>
      <c r="EN466" s="422"/>
      <c r="EO466" s="422"/>
      <c r="EP466" s="422"/>
      <c r="EQ466" s="422"/>
    </row>
    <row r="467" spans="1:269" ht="13" customHeight="1">
      <c r="A467" s="413" t="s">
        <v>567</v>
      </c>
      <c r="B467" s="413">
        <v>11472</v>
      </c>
      <c r="C467" s="413">
        <v>663368</v>
      </c>
      <c r="D467" s="413">
        <v>19921</v>
      </c>
      <c r="E467" s="413" t="s">
        <v>563</v>
      </c>
      <c r="F467" s="413" t="s">
        <v>563</v>
      </c>
      <c r="G467" s="414"/>
      <c r="H467" s="411" t="s">
        <v>3389</v>
      </c>
      <c r="I467" s="411" t="s">
        <v>208</v>
      </c>
      <c r="J467" s="413">
        <v>28</v>
      </c>
      <c r="K467" s="418">
        <v>8</v>
      </c>
      <c r="L467" s="418" t="s">
        <v>2543</v>
      </c>
      <c r="T467" s="418" t="s">
        <v>2543</v>
      </c>
      <c r="U467" s="418" t="s">
        <v>4582</v>
      </c>
      <c r="V467" s="418" t="s">
        <v>4585</v>
      </c>
      <c r="X467" s="418">
        <v>48</v>
      </c>
      <c r="Z467" s="421">
        <v>54</v>
      </c>
      <c r="AA467" s="421">
        <v>171</v>
      </c>
      <c r="AB467" s="421">
        <v>155</v>
      </c>
      <c r="AC467" s="421">
        <v>35</v>
      </c>
      <c r="AD467" s="421">
        <v>24</v>
      </c>
      <c r="AE467" s="421">
        <v>6</v>
      </c>
      <c r="AF467" s="421">
        <v>2</v>
      </c>
      <c r="AG467" s="421">
        <v>3</v>
      </c>
      <c r="AH467" s="421">
        <v>25</v>
      </c>
      <c r="AI467" s="421">
        <v>19</v>
      </c>
      <c r="AJ467" s="421">
        <v>7</v>
      </c>
      <c r="AK467" s="421">
        <v>2</v>
      </c>
      <c r="AL467" s="421">
        <v>15</v>
      </c>
      <c r="AM467" s="421">
        <v>0</v>
      </c>
      <c r="AN467" s="421">
        <v>47</v>
      </c>
      <c r="AO467" s="421">
        <v>1</v>
      </c>
      <c r="AP467" s="421">
        <v>0</v>
      </c>
      <c r="AQ467" s="421">
        <v>0</v>
      </c>
      <c r="AR467" s="421">
        <v>4</v>
      </c>
      <c r="AS467" s="422">
        <v>8.7719298000000001E-2</v>
      </c>
      <c r="AT467" s="422">
        <v>0.27485380100000001</v>
      </c>
      <c r="AU467" s="422">
        <v>0.40740741000000003</v>
      </c>
      <c r="AV467" s="422">
        <v>0.22222222</v>
      </c>
      <c r="AW467" s="422">
        <v>3.703704E-2</v>
      </c>
      <c r="AX467" s="422">
        <v>0.34259258999999997</v>
      </c>
      <c r="AY467" s="423">
        <v>106</v>
      </c>
      <c r="AZ467" s="422">
        <v>9.6045199999999997E-2</v>
      </c>
      <c r="BA467" s="422">
        <v>0.49514563099999997</v>
      </c>
      <c r="BB467" s="422">
        <v>0.89424606200000001</v>
      </c>
      <c r="BC467" s="422">
        <v>0.33980582500000001</v>
      </c>
      <c r="BD467" s="424">
        <v>0.30476190399999997</v>
      </c>
      <c r="BE467" s="424">
        <v>0.22580645099999999</v>
      </c>
      <c r="BF467" s="424">
        <v>0.29824561399999999</v>
      </c>
      <c r="BG467" s="424">
        <v>0.34838709600000001</v>
      </c>
      <c r="BH467" s="424">
        <v>0.64663271</v>
      </c>
      <c r="BI467" s="424">
        <v>0.122580645</v>
      </c>
      <c r="BJ467" s="424">
        <v>0.28693131640640601</v>
      </c>
      <c r="BK467" s="425">
        <v>78.955589292590105</v>
      </c>
      <c r="BL467" s="425">
        <v>-3.6284778439675698</v>
      </c>
      <c r="BM467" s="425">
        <v>16.576602195831601</v>
      </c>
      <c r="BN467" s="425">
        <v>82.883856811365902</v>
      </c>
      <c r="BO467" s="425">
        <v>2.7224290892521302E-3</v>
      </c>
      <c r="BP467" s="425">
        <v>1.07830231636762</v>
      </c>
      <c r="BQ467" s="425">
        <v>4.2133561682185796</v>
      </c>
      <c r="BR467" s="425">
        <v>-2.3908811458622399</v>
      </c>
      <c r="BS467" s="426">
        <v>0.43107906534665902</v>
      </c>
      <c r="BT467" s="427"/>
      <c r="BU467" s="421"/>
      <c r="BV467" s="428"/>
      <c r="BW467" s="427"/>
      <c r="BX467" s="427"/>
      <c r="BY467" s="427"/>
      <c r="BZ467" s="427"/>
      <c r="CA467" s="421"/>
      <c r="CB467" s="428"/>
      <c r="CC467" s="427"/>
      <c r="CD467" s="421"/>
      <c r="CE467" s="429"/>
      <c r="CF467" s="428"/>
      <c r="CG467" s="427"/>
      <c r="CH467" s="421"/>
      <c r="CI467" s="429"/>
      <c r="CJ467" s="428"/>
      <c r="CK467" s="427"/>
      <c r="CL467" s="421"/>
      <c r="CM467" s="429"/>
      <c r="CN467" s="428"/>
      <c r="CO467" s="427"/>
      <c r="CP467" s="421"/>
      <c r="CQ467" s="429"/>
      <c r="CR467" s="428"/>
      <c r="CX467" s="427">
        <v>52</v>
      </c>
      <c r="CY467" s="421">
        <v>374.2</v>
      </c>
      <c r="CZ467" s="429">
        <v>0</v>
      </c>
      <c r="DA467" s="429">
        <v>1</v>
      </c>
      <c r="DB467" s="428">
        <v>-1</v>
      </c>
      <c r="DH467" s="433">
        <v>0</v>
      </c>
      <c r="DI467" s="434">
        <v>0.91587430238723699</v>
      </c>
      <c r="EL467" s="422"/>
      <c r="EM467" s="422"/>
      <c r="EN467" s="422"/>
      <c r="EO467" s="422"/>
      <c r="EP467" s="422"/>
      <c r="EQ467" s="422"/>
    </row>
    <row r="468" spans="1:269" ht="13" customHeight="1">
      <c r="A468" s="413" t="s">
        <v>567</v>
      </c>
      <c r="B468" s="413">
        <v>12488</v>
      </c>
      <c r="C468" s="413">
        <v>666126</v>
      </c>
      <c r="D468" s="413">
        <v>21842</v>
      </c>
      <c r="E468" s="413" t="s">
        <v>354</v>
      </c>
      <c r="F468" s="413" t="s">
        <v>354</v>
      </c>
      <c r="G468" s="414"/>
      <c r="H468" s="411" t="s">
        <v>1179</v>
      </c>
      <c r="I468" s="411" t="s">
        <v>597</v>
      </c>
      <c r="J468" s="413">
        <v>28</v>
      </c>
      <c r="K468" s="418">
        <v>9</v>
      </c>
      <c r="L468" s="418" t="s">
        <v>46</v>
      </c>
      <c r="T468" s="418" t="s">
        <v>4581</v>
      </c>
      <c r="U468" s="418" t="s">
        <v>2543</v>
      </c>
      <c r="V468" s="418" t="s">
        <v>4585</v>
      </c>
      <c r="X468" s="418">
        <v>5</v>
      </c>
      <c r="Y468" s="419">
        <v>89</v>
      </c>
      <c r="Z468" s="421">
        <v>42</v>
      </c>
      <c r="AA468" s="421">
        <v>99</v>
      </c>
      <c r="AB468" s="421">
        <v>94</v>
      </c>
      <c r="AC468" s="421">
        <v>29</v>
      </c>
      <c r="AD468" s="421">
        <v>16</v>
      </c>
      <c r="AE468" s="421">
        <v>8</v>
      </c>
      <c r="AF468" s="421">
        <v>1</v>
      </c>
      <c r="AG468" s="421">
        <v>4</v>
      </c>
      <c r="AH468" s="421">
        <v>11</v>
      </c>
      <c r="AI468" s="421">
        <v>14</v>
      </c>
      <c r="AJ468" s="421">
        <v>0</v>
      </c>
      <c r="AK468" s="421">
        <v>0</v>
      </c>
      <c r="AL468" s="421">
        <v>3</v>
      </c>
      <c r="AM468" s="421">
        <v>0</v>
      </c>
      <c r="AN468" s="421">
        <v>20</v>
      </c>
      <c r="AO468" s="421">
        <v>0</v>
      </c>
      <c r="AP468" s="421">
        <v>2</v>
      </c>
      <c r="AQ468" s="421">
        <v>0</v>
      </c>
      <c r="AR468" s="421">
        <v>3</v>
      </c>
      <c r="AS468" s="466">
        <v>3.0303030000000002E-2</v>
      </c>
      <c r="AT468" s="466">
        <v>0.20202020200000001</v>
      </c>
      <c r="AU468" s="466">
        <v>0.32894737000000002</v>
      </c>
      <c r="AV468" s="466">
        <v>0.21052631999999999</v>
      </c>
      <c r="AW468" s="466">
        <v>9.2105259999999994E-2</v>
      </c>
      <c r="AX468" s="466">
        <v>0.44736841999999999</v>
      </c>
      <c r="AY468" s="425">
        <v>110.8</v>
      </c>
      <c r="AZ468" s="466">
        <v>0.10133333</v>
      </c>
      <c r="BA468" s="466">
        <v>0.381578947</v>
      </c>
      <c r="BB468" s="466">
        <v>0.661824564</v>
      </c>
      <c r="BC468" s="466">
        <v>0.40789473599999998</v>
      </c>
      <c r="BD468" s="424">
        <v>0.34722222200000002</v>
      </c>
      <c r="BE468" s="424">
        <v>0.308510638</v>
      </c>
      <c r="BF468" s="424">
        <v>0.32323232299999999</v>
      </c>
      <c r="BG468" s="424">
        <v>0.54255319099999999</v>
      </c>
      <c r="BH468" s="424">
        <v>0.86578551400000003</v>
      </c>
      <c r="BI468" s="424">
        <v>0.23404255299999999</v>
      </c>
      <c r="BJ468" s="424">
        <v>0.36305426467548702</v>
      </c>
      <c r="BK468" s="425">
        <v>144.569008754679</v>
      </c>
      <c r="BL468" s="425">
        <v>4.01801882305526</v>
      </c>
      <c r="BM468" s="425">
        <v>15.7156967408337</v>
      </c>
      <c r="BN468" s="425">
        <v>131.82075293632701</v>
      </c>
      <c r="BO468" s="425">
        <v>-0.67490566225124204</v>
      </c>
      <c r="BP468" s="425">
        <v>-0.26217114273458703</v>
      </c>
      <c r="BQ468" s="425">
        <v>7.3151825037167297</v>
      </c>
      <c r="BR468" s="425">
        <v>3.45052981649869</v>
      </c>
      <c r="BS468" s="426">
        <v>0.74843471822504903</v>
      </c>
      <c r="BT468" s="427"/>
      <c r="BU468" s="421"/>
      <c r="BV468" s="428"/>
      <c r="BW468" s="427"/>
      <c r="BX468" s="427"/>
      <c r="BY468" s="427"/>
      <c r="BZ468" s="427"/>
      <c r="CA468" s="421"/>
      <c r="CB468" s="428"/>
      <c r="CC468" s="427"/>
      <c r="CD468" s="421"/>
      <c r="CE468" s="429"/>
      <c r="CF468" s="428"/>
      <c r="CG468" s="427"/>
      <c r="CH468" s="421"/>
      <c r="CI468" s="429"/>
      <c r="CJ468" s="428"/>
      <c r="CK468" s="427">
        <v>1</v>
      </c>
      <c r="CL468" s="421">
        <v>1</v>
      </c>
      <c r="CM468" s="429">
        <v>0</v>
      </c>
      <c r="CN468" s="428">
        <v>0</v>
      </c>
      <c r="CO468" s="427"/>
      <c r="CP468" s="421"/>
      <c r="CQ468" s="429"/>
      <c r="CR468" s="428"/>
      <c r="CS468" s="427">
        <v>7</v>
      </c>
      <c r="CT468" s="421">
        <v>51</v>
      </c>
      <c r="CU468" s="429">
        <v>2</v>
      </c>
      <c r="CV468" s="429">
        <v>1</v>
      </c>
      <c r="CW468" s="428">
        <v>0</v>
      </c>
      <c r="DC468" s="427">
        <v>22</v>
      </c>
      <c r="DD468" s="421">
        <v>140</v>
      </c>
      <c r="DE468" s="429">
        <v>-1</v>
      </c>
      <c r="DF468" s="429">
        <v>0</v>
      </c>
      <c r="DG468" s="428">
        <v>0</v>
      </c>
      <c r="DH468" s="433">
        <v>1</v>
      </c>
      <c r="DI468" s="434">
        <v>0.45744085311889598</v>
      </c>
    </row>
    <row r="469" spans="1:269" ht="13" customHeight="1">
      <c r="A469" s="413" t="s">
        <v>567</v>
      </c>
      <c r="B469" s="413">
        <v>10227</v>
      </c>
      <c r="C469" s="413">
        <v>645302</v>
      </c>
      <c r="D469" s="413">
        <v>18363</v>
      </c>
      <c r="E469" s="413" t="s">
        <v>598</v>
      </c>
      <c r="F469" s="413" t="s">
        <v>598</v>
      </c>
      <c r="G469" s="414"/>
      <c r="H469" s="415" t="s">
        <v>914</v>
      </c>
      <c r="I469" s="416" t="s">
        <v>177</v>
      </c>
      <c r="J469" s="417">
        <v>28</v>
      </c>
      <c r="K469" s="418">
        <v>9</v>
      </c>
      <c r="L469" s="418" t="s">
        <v>837</v>
      </c>
      <c r="T469" s="418" t="s">
        <v>4581</v>
      </c>
      <c r="U469" s="418" t="s">
        <v>4577</v>
      </c>
      <c r="V469" s="418" t="s">
        <v>4585</v>
      </c>
      <c r="X469" s="418">
        <v>45</v>
      </c>
      <c r="Z469" s="421">
        <v>32</v>
      </c>
      <c r="AA469" s="421">
        <v>114</v>
      </c>
      <c r="AB469" s="421">
        <v>106</v>
      </c>
      <c r="AC469" s="421">
        <v>26</v>
      </c>
      <c r="AD469" s="421">
        <v>20</v>
      </c>
      <c r="AE469" s="421">
        <v>4</v>
      </c>
      <c r="AF469" s="421">
        <v>1</v>
      </c>
      <c r="AG469" s="421">
        <v>1</v>
      </c>
      <c r="AH469" s="421">
        <v>12</v>
      </c>
      <c r="AI469" s="421">
        <v>9</v>
      </c>
      <c r="AJ469" s="421">
        <v>6</v>
      </c>
      <c r="AK469" s="421">
        <v>2</v>
      </c>
      <c r="AL469" s="421">
        <v>3</v>
      </c>
      <c r="AM469" s="421">
        <v>0</v>
      </c>
      <c r="AN469" s="421">
        <v>26</v>
      </c>
      <c r="AO469" s="421">
        <v>3</v>
      </c>
      <c r="AP469" s="421">
        <v>2</v>
      </c>
      <c r="AQ469" s="421">
        <v>0</v>
      </c>
      <c r="AR469" s="421">
        <v>3</v>
      </c>
      <c r="AS469" s="422">
        <v>2.6315788999999999E-2</v>
      </c>
      <c r="AT469" s="422">
        <v>0.22807017500000001</v>
      </c>
      <c r="AU469" s="422">
        <v>0.48780488</v>
      </c>
      <c r="AV469" s="422">
        <v>0.23170731999999999</v>
      </c>
      <c r="AW469" s="422">
        <v>4.8780490000000003E-2</v>
      </c>
      <c r="AX469" s="422">
        <v>0.23170731999999999</v>
      </c>
      <c r="AY469" s="423">
        <v>112.6</v>
      </c>
      <c r="AZ469" s="422">
        <v>0.14666667</v>
      </c>
      <c r="BA469" s="422">
        <v>0.49367088599999998</v>
      </c>
      <c r="BB469" s="422">
        <v>0.84067510199999995</v>
      </c>
      <c r="BC469" s="422">
        <v>0.34177215100000002</v>
      </c>
      <c r="BD469" s="424">
        <v>0.30864197500000001</v>
      </c>
      <c r="BE469" s="424">
        <v>0.24528301799999999</v>
      </c>
      <c r="BF469" s="424">
        <v>0.28070175400000003</v>
      </c>
      <c r="BG469" s="424">
        <v>0.33018867899999998</v>
      </c>
      <c r="BH469" s="424">
        <v>0.61089043300000001</v>
      </c>
      <c r="BI469" s="424">
        <v>8.4905660999999993E-2</v>
      </c>
      <c r="BJ469" s="424">
        <v>0.26771141719399799</v>
      </c>
      <c r="BK469" s="425">
        <v>52.446561922569998</v>
      </c>
      <c r="BL469" s="425">
        <v>-4.1979424121633304</v>
      </c>
      <c r="BM469" s="425">
        <v>9.2721109477028101</v>
      </c>
      <c r="BN469" s="425">
        <v>75.489248736239603</v>
      </c>
      <c r="BO469" s="425">
        <v>5.5114428749463401E-2</v>
      </c>
      <c r="BP469" s="425">
        <v>0.678917812183499</v>
      </c>
      <c r="BQ469" s="425">
        <v>-2.0318961997360101</v>
      </c>
      <c r="BR469" s="425">
        <v>-2.6141888542875802</v>
      </c>
      <c r="BS469" s="426">
        <v>-0.20788841002111699</v>
      </c>
      <c r="BT469" s="427"/>
      <c r="BU469" s="421"/>
      <c r="BV469" s="428"/>
      <c r="BW469" s="427"/>
      <c r="BX469" s="427"/>
      <c r="BY469" s="427"/>
      <c r="BZ469" s="427"/>
      <c r="CA469" s="421"/>
      <c r="CB469" s="428"/>
      <c r="CC469" s="427"/>
      <c r="CD469" s="421"/>
      <c r="CE469" s="429"/>
      <c r="CF469" s="428"/>
      <c r="CG469" s="427"/>
      <c r="CH469" s="421"/>
      <c r="CI469" s="429"/>
      <c r="CJ469" s="428"/>
      <c r="CK469" s="427"/>
      <c r="CL469" s="421"/>
      <c r="CM469" s="429"/>
      <c r="CN469" s="428"/>
      <c r="CO469" s="427"/>
      <c r="CP469" s="421"/>
      <c r="CQ469" s="429"/>
      <c r="CR469" s="428"/>
      <c r="CX469" s="427">
        <v>3</v>
      </c>
      <c r="CY469" s="421">
        <v>8</v>
      </c>
      <c r="CZ469" s="429">
        <v>0</v>
      </c>
      <c r="DA469" s="429">
        <v>0</v>
      </c>
      <c r="DB469" s="428">
        <v>0</v>
      </c>
      <c r="DC469" s="427">
        <v>29</v>
      </c>
      <c r="DD469" s="421">
        <v>240.1</v>
      </c>
      <c r="DE469" s="429">
        <v>-3</v>
      </c>
      <c r="DF469" s="429">
        <v>0</v>
      </c>
      <c r="DH469" s="433">
        <v>-3</v>
      </c>
      <c r="DI469" s="434">
        <v>-3.34116339683532</v>
      </c>
      <c r="EL469" s="422"/>
      <c r="EM469" s="422"/>
      <c r="EN469" s="422"/>
      <c r="EO469" s="422"/>
      <c r="EP469" s="422"/>
      <c r="EQ469" s="422"/>
    </row>
    <row r="470" spans="1:269" ht="13" customHeight="1">
      <c r="A470" s="413" t="s">
        <v>567</v>
      </c>
      <c r="B470" s="413">
        <v>10626</v>
      </c>
      <c r="C470" s="413">
        <v>665742</v>
      </c>
      <c r="D470" s="413">
        <v>20123</v>
      </c>
      <c r="E470" s="413" t="s">
        <v>345</v>
      </c>
      <c r="F470" s="413" t="s">
        <v>345</v>
      </c>
      <c r="G470" s="414"/>
      <c r="H470" s="415" t="s">
        <v>222</v>
      </c>
      <c r="I470" s="416" t="s">
        <v>540</v>
      </c>
      <c r="J470" s="417">
        <v>26</v>
      </c>
      <c r="K470" s="418">
        <v>9</v>
      </c>
      <c r="L470" s="418" t="s">
        <v>46</v>
      </c>
      <c r="T470" s="418" t="s">
        <v>4584</v>
      </c>
      <c r="U470" s="418" t="s">
        <v>4584</v>
      </c>
      <c r="V470" s="418" t="s">
        <v>4586</v>
      </c>
      <c r="Z470" s="421">
        <v>160</v>
      </c>
      <c r="AA470" s="421">
        <v>715</v>
      </c>
      <c r="AB470" s="421">
        <v>577</v>
      </c>
      <c r="AC470" s="421">
        <v>152</v>
      </c>
      <c r="AD470" s="421">
        <v>88</v>
      </c>
      <c r="AE470" s="421">
        <v>20</v>
      </c>
      <c r="AF470" s="421">
        <v>1</v>
      </c>
      <c r="AG470" s="421">
        <v>43</v>
      </c>
      <c r="AH470" s="421">
        <v>120</v>
      </c>
      <c r="AI470" s="421">
        <v>105</v>
      </c>
      <c r="AJ470" s="421">
        <v>38</v>
      </c>
      <c r="AK470" s="421">
        <v>4</v>
      </c>
      <c r="AL470" s="421">
        <v>127</v>
      </c>
      <c r="AM470" s="421">
        <v>13</v>
      </c>
      <c r="AN470" s="421">
        <v>137</v>
      </c>
      <c r="AO470" s="421">
        <v>3</v>
      </c>
      <c r="AP470" s="421">
        <v>6</v>
      </c>
      <c r="AQ470" s="421">
        <v>1</v>
      </c>
      <c r="AR470" s="421">
        <v>17</v>
      </c>
      <c r="AS470" s="422">
        <v>0.177622377</v>
      </c>
      <c r="AT470" s="422">
        <v>0.19160839099999999</v>
      </c>
      <c r="AU470" s="422">
        <v>0.42058166000000002</v>
      </c>
      <c r="AV470" s="422">
        <v>0.19910515000000001</v>
      </c>
      <c r="AW470" s="422">
        <v>0.18080357</v>
      </c>
      <c r="AX470" s="422">
        <v>0.55133929000000004</v>
      </c>
      <c r="AY470" s="423">
        <v>115</v>
      </c>
      <c r="AZ470" s="422">
        <v>6.9673509999999994E-2</v>
      </c>
      <c r="BA470" s="422">
        <v>0.44695259500000001</v>
      </c>
      <c r="BB470" s="422">
        <v>0.82423168000000002</v>
      </c>
      <c r="BC470" s="422">
        <v>0.38600451400000002</v>
      </c>
      <c r="BD470" s="424">
        <v>0.27047146399999999</v>
      </c>
      <c r="BE470" s="424">
        <v>0.26343154200000002</v>
      </c>
      <c r="BF470" s="424">
        <v>0.39551192099999999</v>
      </c>
      <c r="BG470" s="424">
        <v>0.52512998200000005</v>
      </c>
      <c r="BH470" s="424">
        <v>0.92064190300000004</v>
      </c>
      <c r="BI470" s="424">
        <v>0.26169843999999998</v>
      </c>
      <c r="BJ470" s="424">
        <v>0.38982981741428302</v>
      </c>
      <c r="BK470" s="425">
        <v>168.56294521171299</v>
      </c>
      <c r="BL470" s="425">
        <v>44.562711202601101</v>
      </c>
      <c r="BM470" s="425">
        <v>129.04594060877901</v>
      </c>
      <c r="BN470" s="425">
        <v>155.91458800683799</v>
      </c>
      <c r="BO470" s="425">
        <v>-1.5826622951013101</v>
      </c>
      <c r="BP470" s="425">
        <v>2.7123250598087898</v>
      </c>
      <c r="BQ470" s="425">
        <v>56.687076961450401</v>
      </c>
      <c r="BR470" s="425">
        <v>50.099019767778202</v>
      </c>
      <c r="BS470" s="426">
        <v>5.79979740096553</v>
      </c>
      <c r="BT470" s="427"/>
      <c r="BU470" s="421"/>
      <c r="BV470" s="428"/>
      <c r="BW470" s="427"/>
      <c r="BX470" s="427"/>
      <c r="BY470" s="427"/>
      <c r="BZ470" s="427"/>
      <c r="CA470" s="421"/>
      <c r="CB470" s="428"/>
      <c r="CC470" s="427"/>
      <c r="CD470" s="421"/>
      <c r="CE470" s="429"/>
      <c r="CF470" s="428"/>
      <c r="CG470" s="427"/>
      <c r="CH470" s="421"/>
      <c r="CI470" s="429"/>
      <c r="CJ470" s="428"/>
      <c r="CK470" s="427"/>
      <c r="CL470" s="421"/>
      <c r="CM470" s="429"/>
      <c r="CN470" s="428"/>
      <c r="CO470" s="427"/>
      <c r="CP470" s="421"/>
      <c r="CQ470" s="429"/>
      <c r="CR470" s="428"/>
      <c r="DC470" s="427">
        <v>157</v>
      </c>
      <c r="DD470" s="421">
        <v>1374</v>
      </c>
      <c r="DE470" s="429">
        <v>-7</v>
      </c>
      <c r="DF470" s="429">
        <v>-12</v>
      </c>
      <c r="DG470" s="428">
        <v>5</v>
      </c>
      <c r="DH470" s="433">
        <v>-7</v>
      </c>
      <c r="DI470" s="434">
        <v>-17.196618556976301</v>
      </c>
      <c r="EL470" s="422"/>
      <c r="EM470" s="422"/>
      <c r="EN470" s="422"/>
      <c r="EO470" s="422"/>
      <c r="EP470" s="422"/>
      <c r="EQ470" s="422"/>
    </row>
    <row r="471" spans="1:269" ht="13" customHeight="1">
      <c r="A471" s="413" t="s">
        <v>567</v>
      </c>
      <c r="B471" s="413">
        <v>13310</v>
      </c>
      <c r="C471" s="413">
        <v>687515</v>
      </c>
      <c r="D471" s="413">
        <v>31855</v>
      </c>
      <c r="E471" s="413" t="s">
        <v>354</v>
      </c>
      <c r="F471" s="413" t="s">
        <v>354</v>
      </c>
      <c r="G471" s="414"/>
      <c r="H471" s="411" t="s">
        <v>251</v>
      </c>
      <c r="I471" s="411" t="s">
        <v>4452</v>
      </c>
      <c r="J471" s="413">
        <v>24</v>
      </c>
      <c r="K471" s="418">
        <v>9</v>
      </c>
      <c r="L471" s="418" t="s">
        <v>837</v>
      </c>
      <c r="T471" s="418" t="s">
        <v>4584</v>
      </c>
      <c r="U471" s="418" t="s">
        <v>4581</v>
      </c>
      <c r="V471" s="418" t="s">
        <v>4585</v>
      </c>
      <c r="X471" s="418">
        <v>61</v>
      </c>
      <c r="Z471" s="421">
        <v>49</v>
      </c>
      <c r="AA471" s="421">
        <v>132</v>
      </c>
      <c r="AB471" s="421">
        <v>120</v>
      </c>
      <c r="AC471" s="421">
        <v>27</v>
      </c>
      <c r="AD471" s="421">
        <v>16</v>
      </c>
      <c r="AE471" s="421">
        <v>5</v>
      </c>
      <c r="AF471" s="421">
        <v>0</v>
      </c>
      <c r="AG471" s="421">
        <v>6</v>
      </c>
      <c r="AH471" s="421">
        <v>20</v>
      </c>
      <c r="AI471" s="421">
        <v>19</v>
      </c>
      <c r="AJ471" s="421">
        <v>2</v>
      </c>
      <c r="AK471" s="421">
        <v>1</v>
      </c>
      <c r="AL471" s="421">
        <v>7</v>
      </c>
      <c r="AM471" s="421">
        <v>0</v>
      </c>
      <c r="AN471" s="421">
        <v>49</v>
      </c>
      <c r="AO471" s="421">
        <v>1</v>
      </c>
      <c r="AP471" s="421">
        <v>3</v>
      </c>
      <c r="AQ471" s="421">
        <v>1</v>
      </c>
      <c r="AR471" s="421">
        <v>3</v>
      </c>
      <c r="AS471" s="466">
        <v>5.3030303000000001E-2</v>
      </c>
      <c r="AT471" s="466">
        <v>0.37121212100000001</v>
      </c>
      <c r="AU471" s="466">
        <v>0.50666666999999999</v>
      </c>
      <c r="AV471" s="466">
        <v>0.17333333000000001</v>
      </c>
      <c r="AW471" s="466">
        <v>0.13333333</v>
      </c>
      <c r="AX471" s="466">
        <v>0.49333333000000001</v>
      </c>
      <c r="AY471" s="425">
        <v>115.5</v>
      </c>
      <c r="AZ471" s="466">
        <v>0.19542619999999999</v>
      </c>
      <c r="BA471" s="466">
        <v>0.36486486400000001</v>
      </c>
      <c r="BB471" s="466">
        <v>0.53430352800000003</v>
      </c>
      <c r="BC471" s="466">
        <v>0.45945945900000001</v>
      </c>
      <c r="BD471" s="424">
        <v>0.30882352899999999</v>
      </c>
      <c r="BE471" s="424">
        <v>0.22500000000000001</v>
      </c>
      <c r="BF471" s="424">
        <v>0.26717557199999997</v>
      </c>
      <c r="BG471" s="424">
        <v>0.41666666600000002</v>
      </c>
      <c r="BH471" s="424">
        <v>0.68384223799999999</v>
      </c>
      <c r="BI471" s="424">
        <v>0.19166666600000001</v>
      </c>
      <c r="BJ471" s="424">
        <v>0.29133800104374102</v>
      </c>
      <c r="BK471" s="425">
        <v>118.393256097041</v>
      </c>
      <c r="BL471" s="425">
        <v>-2.3286547391207302</v>
      </c>
      <c r="BM471" s="425">
        <v>13.268249151250499</v>
      </c>
      <c r="BN471" s="425">
        <v>82.414391739515196</v>
      </c>
      <c r="BO471" s="425">
        <v>-0.56571431466716104</v>
      </c>
      <c r="BP471" s="425">
        <v>3.5944975912570898E-2</v>
      </c>
      <c r="BQ471" s="425">
        <v>3.39920287488557E-2</v>
      </c>
      <c r="BR471" s="425">
        <v>-2.6998002483041401</v>
      </c>
      <c r="BS471" s="426">
        <v>3.4778099446762601E-3</v>
      </c>
      <c r="BT471" s="427"/>
      <c r="BU471" s="421"/>
      <c r="BV471" s="428"/>
      <c r="BW471" s="427"/>
      <c r="BX471" s="427"/>
      <c r="BY471" s="427"/>
      <c r="BZ471" s="427"/>
      <c r="CA471" s="421"/>
      <c r="CB471" s="428"/>
      <c r="CC471" s="427"/>
      <c r="CD471" s="421"/>
      <c r="CE471" s="429"/>
      <c r="CF471" s="428"/>
      <c r="CG471" s="427"/>
      <c r="CH471" s="421"/>
      <c r="CI471" s="429"/>
      <c r="CJ471" s="428"/>
      <c r="CK471" s="427"/>
      <c r="CL471" s="421"/>
      <c r="CM471" s="429"/>
      <c r="CN471" s="428"/>
      <c r="CO471" s="427"/>
      <c r="CP471" s="421"/>
      <c r="CQ471" s="429"/>
      <c r="CR471" s="428"/>
      <c r="CS471" s="427">
        <v>9</v>
      </c>
      <c r="CT471" s="421">
        <v>41</v>
      </c>
      <c r="CU471" s="429">
        <v>0</v>
      </c>
      <c r="CV471" s="429">
        <v>-1</v>
      </c>
      <c r="CW471" s="428">
        <v>0</v>
      </c>
      <c r="CX471" s="427">
        <v>16</v>
      </c>
      <c r="CY471" s="421">
        <v>94</v>
      </c>
      <c r="CZ471" s="429">
        <v>-1</v>
      </c>
      <c r="DA471" s="429">
        <v>1</v>
      </c>
      <c r="DB471" s="428">
        <v>0</v>
      </c>
      <c r="DC471" s="427">
        <v>23</v>
      </c>
      <c r="DD471" s="421">
        <v>134.19999999999999</v>
      </c>
      <c r="DE471" s="429">
        <v>-1</v>
      </c>
      <c r="DF471" s="429">
        <v>-1</v>
      </c>
      <c r="DG471" s="428">
        <v>0</v>
      </c>
      <c r="DH471" s="433">
        <v>-2</v>
      </c>
      <c r="DI471" s="434">
        <v>-1.80915683507919</v>
      </c>
    </row>
    <row r="472" spans="1:269" ht="13" customHeight="1">
      <c r="A472" s="413" t="s">
        <v>567</v>
      </c>
      <c r="G472" s="414"/>
      <c r="H472" s="411" t="s">
        <v>4752</v>
      </c>
      <c r="Z472" s="421"/>
      <c r="BT472" s="427"/>
      <c r="BU472" s="421"/>
      <c r="BV472" s="428"/>
      <c r="BW472" s="427"/>
      <c r="BX472" s="427"/>
      <c r="BY472" s="427"/>
      <c r="BZ472" s="427"/>
      <c r="CA472" s="421"/>
      <c r="CB472" s="428"/>
      <c r="CC472" s="427"/>
      <c r="CD472" s="421"/>
      <c r="CE472" s="429"/>
      <c r="CF472" s="428"/>
      <c r="CG472" s="427"/>
      <c r="CH472" s="421"/>
      <c r="CI472" s="429"/>
      <c r="CJ472" s="428"/>
      <c r="CK472" s="427"/>
      <c r="CL472" s="421"/>
      <c r="CM472" s="429"/>
      <c r="CN472" s="428"/>
      <c r="CO472" s="427"/>
      <c r="CP472" s="421"/>
      <c r="CQ472" s="429"/>
      <c r="CR472" s="428"/>
      <c r="DH472" s="433"/>
      <c r="DI472" s="434"/>
    </row>
    <row r="473" spans="1:269" ht="13" customHeight="1">
      <c r="A473" s="413" t="s">
        <v>4737</v>
      </c>
      <c r="B473" s="413">
        <v>11206</v>
      </c>
      <c r="C473" s="413">
        <v>656541</v>
      </c>
      <c r="D473" s="413">
        <v>17954</v>
      </c>
      <c r="E473" s="413" t="s">
        <v>246</v>
      </c>
      <c r="F473" s="413" t="s">
        <v>246</v>
      </c>
      <c r="G473" s="414"/>
      <c r="H473" s="415" t="s">
        <v>1248</v>
      </c>
      <c r="I473" s="416" t="s">
        <v>72</v>
      </c>
      <c r="J473" s="417">
        <v>31</v>
      </c>
      <c r="K473" s="418">
        <v>7</v>
      </c>
      <c r="L473" s="418" t="s">
        <v>46</v>
      </c>
      <c r="T473" s="418" t="s">
        <v>4581</v>
      </c>
      <c r="U473" s="418" t="s">
        <v>2543</v>
      </c>
      <c r="V473" s="418" t="s">
        <v>4585</v>
      </c>
      <c r="X473" s="418">
        <v>3</v>
      </c>
      <c r="Y473" s="419">
        <v>48</v>
      </c>
      <c r="Z473" s="421">
        <v>20</v>
      </c>
      <c r="AA473" s="421">
        <v>61</v>
      </c>
      <c r="AB473" s="421">
        <v>51</v>
      </c>
      <c r="AC473" s="421">
        <v>10</v>
      </c>
      <c r="AD473" s="421">
        <v>4</v>
      </c>
      <c r="AE473" s="421">
        <v>3</v>
      </c>
      <c r="AF473" s="421">
        <v>1</v>
      </c>
      <c r="AG473" s="421">
        <v>2</v>
      </c>
      <c r="AH473" s="421">
        <v>8</v>
      </c>
      <c r="AI473" s="421">
        <v>3</v>
      </c>
      <c r="AJ473" s="421">
        <v>2</v>
      </c>
      <c r="AK473" s="421">
        <v>1</v>
      </c>
      <c r="AL473" s="421">
        <v>10</v>
      </c>
      <c r="AM473" s="421">
        <v>0</v>
      </c>
      <c r="AN473" s="421">
        <v>23</v>
      </c>
      <c r="AO473" s="421">
        <v>0</v>
      </c>
      <c r="AP473" s="421">
        <v>0</v>
      </c>
      <c r="AQ473" s="421">
        <v>0</v>
      </c>
      <c r="AR473" s="421">
        <v>1</v>
      </c>
      <c r="AS473" s="422">
        <v>0.16393442599999999</v>
      </c>
      <c r="AT473" s="422">
        <v>0.37704917999999998</v>
      </c>
      <c r="AU473" s="422">
        <v>0.28571428999999998</v>
      </c>
      <c r="AV473" s="422">
        <v>0.25</v>
      </c>
      <c r="AW473" s="422">
        <v>0.17857143</v>
      </c>
      <c r="AX473" s="422">
        <v>0.57142857000000002</v>
      </c>
      <c r="AY473" s="423">
        <v>110.3</v>
      </c>
      <c r="AZ473" s="422">
        <v>0.15942028999999999</v>
      </c>
      <c r="BA473" s="422">
        <v>0.48148148099999999</v>
      </c>
      <c r="BB473" s="422">
        <v>0.80354267199999996</v>
      </c>
      <c r="BC473" s="422">
        <v>0.37037037</v>
      </c>
      <c r="BD473" s="424">
        <v>0.307692307</v>
      </c>
      <c r="BE473" s="424">
        <v>0.196078431</v>
      </c>
      <c r="BF473" s="424">
        <v>0.32786885199999999</v>
      </c>
      <c r="BG473" s="424">
        <v>0.41176470500000001</v>
      </c>
      <c r="BH473" s="424">
        <v>0.739633557</v>
      </c>
      <c r="BI473" s="424">
        <v>0.21568627400000001</v>
      </c>
      <c r="BJ473" s="424">
        <v>0.32556795487638301</v>
      </c>
      <c r="BK473" s="425">
        <v>138.92598514221399</v>
      </c>
      <c r="BL473" s="425">
        <v>0.61917583148275401</v>
      </c>
      <c r="BM473" s="425">
        <v>7.8268359626391897</v>
      </c>
      <c r="BN473" s="425">
        <v>94.942990848345502</v>
      </c>
      <c r="BO473" s="425">
        <v>-0.34644669478374501</v>
      </c>
      <c r="BP473" s="425">
        <v>0.27188118360936597</v>
      </c>
      <c r="BQ473" s="425">
        <v>-9.8638602604149403E-2</v>
      </c>
      <c r="BR473" s="425">
        <v>-9.3754708140148399E-2</v>
      </c>
      <c r="BS473" s="426">
        <v>-1.0091963489446701E-2</v>
      </c>
      <c r="BT473" s="427"/>
      <c r="BU473" s="421"/>
      <c r="BV473" s="428"/>
      <c r="BW473" s="427"/>
      <c r="BX473" s="427"/>
      <c r="BY473" s="427"/>
      <c r="BZ473" s="427"/>
      <c r="CA473" s="421"/>
      <c r="CB473" s="428"/>
      <c r="CC473" s="427"/>
      <c r="CD473" s="421"/>
      <c r="CE473" s="429"/>
      <c r="CF473" s="428"/>
      <c r="CG473" s="427"/>
      <c r="CH473" s="421"/>
      <c r="CI473" s="429"/>
      <c r="CJ473" s="428"/>
      <c r="CK473" s="427"/>
      <c r="CL473" s="421"/>
      <c r="CM473" s="429"/>
      <c r="CN473" s="428"/>
      <c r="CO473" s="427"/>
      <c r="CP473" s="421"/>
      <c r="CQ473" s="429"/>
      <c r="CR473" s="428"/>
      <c r="CS473" s="427">
        <v>7</v>
      </c>
      <c r="CT473" s="421">
        <v>60</v>
      </c>
      <c r="CU473" s="429">
        <v>-1</v>
      </c>
      <c r="CV473" s="429">
        <v>-1</v>
      </c>
      <c r="CW473" s="428">
        <v>0</v>
      </c>
      <c r="CX473" s="427">
        <v>5</v>
      </c>
      <c r="CY473" s="421">
        <v>45.2</v>
      </c>
      <c r="CZ473" s="429">
        <v>-2</v>
      </c>
      <c r="DA473" s="429">
        <v>0</v>
      </c>
      <c r="DB473" s="428">
        <v>0</v>
      </c>
      <c r="DC473" s="427">
        <v>5</v>
      </c>
      <c r="DD473" s="421">
        <v>23</v>
      </c>
      <c r="DE473" s="429">
        <v>0</v>
      </c>
      <c r="DF473" s="429">
        <v>0</v>
      </c>
      <c r="DG473" s="428">
        <v>0</v>
      </c>
      <c r="DH473" s="433">
        <v>-3</v>
      </c>
      <c r="DI473" s="434">
        <v>-2.0340660214424102</v>
      </c>
      <c r="EL473" s="422"/>
      <c r="EM473" s="422"/>
      <c r="EN473" s="422"/>
      <c r="EO473" s="422"/>
      <c r="EP473" s="422"/>
      <c r="EQ473" s="422"/>
      <c r="GC473" s="412"/>
      <c r="GD473" s="412"/>
      <c r="GE473" s="412"/>
      <c r="GF473" s="412"/>
      <c r="GG473" s="412"/>
      <c r="GH473" s="412"/>
      <c r="GI473" s="412"/>
      <c r="GJ473" s="412"/>
      <c r="GK473" s="412"/>
    </row>
    <row r="474" spans="1:269" ht="13" customHeight="1">
      <c r="A474" s="439" t="s">
        <v>16</v>
      </c>
      <c r="B474" s="440"/>
      <c r="C474" s="441"/>
      <c r="D474" s="441"/>
      <c r="E474" s="439" cm="1">
        <f t="array" ref="E474">SUMPRODUCT(--($A475:$A$2513=A474),--(K475:$K$2513&gt;0))</f>
        <v>41</v>
      </c>
      <c r="F474" s="439"/>
      <c r="G474" s="382"/>
      <c r="H474" s="442" t="s">
        <v>4210</v>
      </c>
      <c r="I474" s="443"/>
      <c r="J474" s="444"/>
      <c r="K474" s="445">
        <v>0</v>
      </c>
      <c r="L474" s="445"/>
      <c r="M474" s="446"/>
      <c r="N474" s="447"/>
      <c r="O474" s="445"/>
      <c r="P474" s="445"/>
      <c r="Q474" s="445"/>
      <c r="R474" s="445"/>
      <c r="S474" s="445"/>
      <c r="T474" s="445"/>
      <c r="U474" s="445"/>
      <c r="V474" s="445"/>
      <c r="W474" s="445"/>
      <c r="X474" s="445"/>
      <c r="Y474" s="446"/>
      <c r="Z474" s="448" cm="1">
        <f t="array" ref="Z474">SUMPRODUCT(--($A475:$A$2498=$A474),--(Z475:Z$2498))</f>
        <v>2367</v>
      </c>
      <c r="AA474" s="448" cm="1">
        <f t="array" ref="AA474">SUMPRODUCT(--($A475:$A$2498=$A474),--(AA475:AA$2498))</f>
        <v>9438</v>
      </c>
      <c r="AB474" s="448" cm="1">
        <f t="array" ref="AB474">SUMPRODUCT(--($A475:$A$2498=$A474),--(AB475:AB$2498))</f>
        <v>8374</v>
      </c>
      <c r="AC474" s="448" cm="1">
        <f t="array" ref="AC474">SUMPRODUCT(--($A475:$A$2498=$A474),--(AC475:AC$2498))</f>
        <v>2125</v>
      </c>
      <c r="AD474" s="448" cm="1">
        <f t="array" ref="AD474">SUMPRODUCT(--($A475:$A$2498=$A474),--(AD475:AD$2498))</f>
        <v>1384</v>
      </c>
      <c r="AE474" s="448" cm="1">
        <f t="array" ref="AE474">SUMPRODUCT(--($A475:$A$2498=$A474),--(AE475:AE$2498))</f>
        <v>402</v>
      </c>
      <c r="AF474" s="448" cm="1">
        <f t="array" ref="AF474">SUMPRODUCT(--($A475:$A$2498=$A474),--(AF475:AF$2498))</f>
        <v>26</v>
      </c>
      <c r="AG474" s="448" cm="1">
        <f t="array" ref="AG474">SUMPRODUCT(--($A475:$A$2498=$A474),--(AG475:AG$2498))</f>
        <v>313</v>
      </c>
      <c r="AH474" s="448" cm="1">
        <f t="array" ref="AH474">SUMPRODUCT(--($A475:$A$2498=$A474),--(AH475:AH$2498))</f>
        <v>1214</v>
      </c>
      <c r="AI474" s="448" cm="1">
        <f t="array" ref="AI474">SUMPRODUCT(--($A475:$A$2498=$A474),--(AI475:AI$2498))</f>
        <v>1120</v>
      </c>
      <c r="AJ474" s="448" cm="1">
        <f t="array" ref="AJ474">SUMPRODUCT(--($A475:$A$2498=$A474),--(AJ475:AJ$2498))</f>
        <v>222</v>
      </c>
      <c r="AK474" s="448" cm="1">
        <f t="array" ref="AK474">SUMPRODUCT(--($A475:$A$2498=$A474),--(AK475:AK$2498))</f>
        <v>58</v>
      </c>
      <c r="AL474" s="448" cm="1">
        <f t="array" ref="AL474">SUMPRODUCT(--($A475:$A$2498=$A474),--(AL475:AL$2498))</f>
        <v>857</v>
      </c>
      <c r="AM474" s="448" cm="1">
        <f t="array" ref="AM474">SUMPRODUCT(--($A475:$A$2498=$A474),--(AM475:AM$2498))</f>
        <v>24</v>
      </c>
      <c r="AN474" s="448" cm="1">
        <f t="array" ref="AN474">SUMPRODUCT(--($A475:$A$2498=$A474),--(AN475:AN$2498))</f>
        <v>2064</v>
      </c>
      <c r="AO474" s="448" cm="1">
        <f t="array" ref="AO474">SUMPRODUCT(--($A475:$A$2498=$A474),--(AO475:AO$2498))</f>
        <v>110</v>
      </c>
      <c r="AP474" s="448" cm="1">
        <f t="array" ref="AP474">SUMPRODUCT(--($A475:$A$2498=$A474),--(AP475:AP$2498))</f>
        <v>68</v>
      </c>
      <c r="AQ474" s="448" cm="1">
        <f t="array" ref="AQ474">SUMPRODUCT(--($A475:$A$2498=$A474),--(AQ475:AQ$2498))</f>
        <v>15</v>
      </c>
      <c r="AR474" s="448" cm="1">
        <f t="array" ref="AR474">SUMPRODUCT(--($A475:$A$2498=$A474),--(AR475:AR$2498))</f>
        <v>172</v>
      </c>
      <c r="AS474" s="449"/>
      <c r="AT474" s="449"/>
      <c r="AU474" s="449"/>
      <c r="AV474" s="449"/>
      <c r="AW474" s="449"/>
      <c r="AX474" s="449"/>
      <c r="AY474" s="450"/>
      <c r="AZ474" s="449"/>
      <c r="BA474" s="449"/>
      <c r="BB474" s="449"/>
      <c r="BC474" s="449"/>
      <c r="BD474" s="451"/>
      <c r="BE474" s="451">
        <f>AC474/AB474</f>
        <v>0.25376164318127536</v>
      </c>
      <c r="BF474" s="451">
        <f>(AC474+AL474+AM474+AO474)/(AA474-AP474-AQ474)</f>
        <v>0.33308391234633883</v>
      </c>
      <c r="BG474" s="451">
        <f>((AC474-AE474-AF474-AG474)+(AE474*2)+(AF474*3)+(AG474*4))/AB474</f>
        <v>0.42010986386434201</v>
      </c>
      <c r="BH474" s="451">
        <f>BF474+BG474</f>
        <v>0.75319377621068084</v>
      </c>
      <c r="BI474" s="451">
        <f>BG474+BH474</f>
        <v>1.173303640075023</v>
      </c>
      <c r="BJ474" s="451"/>
      <c r="BK474" s="450"/>
      <c r="BL474" s="450"/>
      <c r="BM474" s="450"/>
      <c r="BN474" s="450"/>
      <c r="BO474" s="450"/>
      <c r="BP474" s="452" cm="1">
        <f t="array" ref="BP474">SUMPRODUCT(--($A475:$A$2498=$A474),--(BP475:BP$2498))</f>
        <v>4.893369778059415</v>
      </c>
      <c r="BQ474" s="450"/>
      <c r="BR474" s="452" cm="1">
        <f t="array" ref="BR474">SUMPRODUCT(--($A475:$A$2498=$A474),--(BR475:BR$2498))</f>
        <v>108.57778546041099</v>
      </c>
      <c r="BS474" s="453" cm="1">
        <f t="array" ref="BS474">SUMPRODUCT(--($A475:$A$2498=$A474),--(BS475:BS$2498))</f>
        <v>44.034970170193695</v>
      </c>
      <c r="BT474" s="454"/>
      <c r="BU474" s="448"/>
      <c r="BV474" s="455"/>
      <c r="BW474" s="454"/>
      <c r="BX474" s="454"/>
      <c r="BY474" s="454"/>
      <c r="BZ474" s="454"/>
      <c r="CA474" s="448"/>
      <c r="CB474" s="455"/>
      <c r="CC474" s="454"/>
      <c r="CD474" s="448"/>
      <c r="CE474" s="456"/>
      <c r="CF474" s="455"/>
      <c r="CG474" s="454"/>
      <c r="CH474" s="448"/>
      <c r="CI474" s="456"/>
      <c r="CJ474" s="455"/>
      <c r="CK474" s="454"/>
      <c r="CL474" s="448"/>
      <c r="CM474" s="456"/>
      <c r="CN474" s="455"/>
      <c r="CO474" s="454"/>
      <c r="CP474" s="448"/>
      <c r="CQ474" s="456"/>
      <c r="CR474" s="455"/>
      <c r="CS474" s="457"/>
      <c r="CT474" s="458"/>
      <c r="CU474" s="459"/>
      <c r="CV474" s="459"/>
      <c r="CW474" s="460"/>
      <c r="CX474" s="457"/>
      <c r="CY474" s="458"/>
      <c r="CZ474" s="459"/>
      <c r="DA474" s="459"/>
      <c r="DB474" s="460"/>
      <c r="DC474" s="457"/>
      <c r="DD474" s="458"/>
      <c r="DE474" s="459"/>
      <c r="DF474" s="459"/>
      <c r="DG474" s="460"/>
      <c r="DH474" s="461" cm="1">
        <f t="array" ref="DH474">SUMPRODUCT(--($A475:$A$2498=$A474),--(DH475:DH$2498))</f>
        <v>11</v>
      </c>
      <c r="DI474" s="462" cm="1">
        <f t="array" ref="DI474">SUMPRODUCT(--($A475:$A$2498=$A474),--(DI475:DI$2498))</f>
        <v>0.92412929050636095</v>
      </c>
      <c r="DJ474" s="448" cm="1">
        <f t="array" ref="DJ474">SUMPRODUCT(--($A475:$A$2498=$A474),--(DJ475:DJ$2498))</f>
        <v>813</v>
      </c>
      <c r="DK474" s="448" cm="1">
        <f t="array" ref="DK474">SUMPRODUCT(--($A475:$A$2498=$A474),--(DK475:DK$2498))</f>
        <v>236</v>
      </c>
      <c r="DL474" s="448" cm="1">
        <f t="array" ref="DL474">SUMPRODUCT(--($A475:$A$2498=$A474),--(DL475:DL$2498))</f>
        <v>0</v>
      </c>
      <c r="DM474" s="448" cm="1">
        <f t="array" ref="DM474">SUMPRODUCT(--($A475:$A$2498=$A474),--(DM475:DM$2498))</f>
        <v>118</v>
      </c>
      <c r="DN474" s="448" cm="1">
        <f t="array" ref="DN474">SUMPRODUCT(--($A475:$A$2498=$A474),--(DN475:DN$2498))</f>
        <v>125</v>
      </c>
      <c r="DO474" s="448" cm="1">
        <f t="array" ref="DO474">SUMPRODUCT(--($A475:$A$2498=$A474),--(DO475:DO$2498))</f>
        <v>111</v>
      </c>
      <c r="DP474" s="448" cm="1">
        <f t="array" ref="DP474">SUMPRODUCT(--($A475:$A$2498=$A474),--(DP475:DP$2498))</f>
        <v>1951.3</v>
      </c>
      <c r="DQ474" s="448" cm="1">
        <f t="array" ref="DQ474">SUMPRODUCT(--($A475:$A$2498=$A474),--(DQ475:DQ$2498))</f>
        <v>1300.499986171721</v>
      </c>
      <c r="DR474" s="448" cm="1">
        <f t="array" ref="DR474">SUMPRODUCT(--($A475:$A$2498=$A474),--(DR475:DR$2498))</f>
        <v>650.10000038146927</v>
      </c>
      <c r="DS474" s="448" cm="1">
        <f t="array" ref="DS474">SUMPRODUCT(--($A475:$A$2498=$A474),--(DS475:DS$2498))</f>
        <v>8139</v>
      </c>
      <c r="DT474" s="448" cm="1">
        <f t="array" ref="DT474">SUMPRODUCT(--($A475:$A$2498=$A474),--(DT475:DT$2498))</f>
        <v>1719</v>
      </c>
      <c r="DU474" s="448" cm="1">
        <f t="array" ref="DU474">SUMPRODUCT(--($A475:$A$2498=$A474),--(DU475:DU$2498))</f>
        <v>934</v>
      </c>
      <c r="DV474" s="448" cm="1">
        <f t="array" ref="DV474">SUMPRODUCT(--($A475:$A$2498=$A474),--(DV475:DV$2498))</f>
        <v>854</v>
      </c>
      <c r="DW474" s="448" cm="1">
        <f t="array" ref="DW474">SUMPRODUCT(--($A475:$A$2498=$A474),--(DW475:DW$2498))</f>
        <v>254</v>
      </c>
      <c r="DX474" s="448" cm="1">
        <f t="array" ref="DX474">SUMPRODUCT(--($A475:$A$2498=$A474),--(DX475:DX$2498))</f>
        <v>615</v>
      </c>
      <c r="DY474" s="448" cm="1">
        <f t="array" ref="DY474">SUMPRODUCT(--($A475:$A$2498=$A474),--(DY475:DY$2498))</f>
        <v>22</v>
      </c>
      <c r="DZ474" s="448" cm="1">
        <f t="array" ref="DZ474">SUMPRODUCT(--($A475:$A$2498=$A474),--(DZ475:DZ$2498))</f>
        <v>77</v>
      </c>
      <c r="EA474" s="448" cm="1">
        <f t="array" ref="EA474">SUMPRODUCT(--($A475:$A$2498=$A474),--(EA475:EA$2498))</f>
        <v>57</v>
      </c>
      <c r="EB474" s="448" cm="1">
        <f t="array" ref="EB474">SUMPRODUCT(--($A475:$A$2498=$A474),--(EB475:EB$2498))</f>
        <v>8</v>
      </c>
      <c r="EC474" s="448" cm="1">
        <f t="array" ref="EC474">SUMPRODUCT(--($A475:$A$2498=$A474),--(EC475:EC$2498))</f>
        <v>1912</v>
      </c>
      <c r="ED474" s="450">
        <f>EC474/DP474*10</f>
        <v>9.7985958079229221</v>
      </c>
      <c r="EE474" s="450">
        <f>DX474/DP474*10</f>
        <v>3.1517449905191413</v>
      </c>
      <c r="EF474" s="450">
        <f>DW474/DP474*10</f>
        <v>1.3016963050274177</v>
      </c>
      <c r="EG474" s="450">
        <f>DX474/DQ474*10</f>
        <v>4.7289504539740452</v>
      </c>
      <c r="EH474" s="463">
        <f>(DT474+DX474+DZ474)/DP474</f>
        <v>1.2355865320555528</v>
      </c>
      <c r="EI474" s="450"/>
      <c r="EJ474" s="451">
        <f>DT474/(DS474-DX474-DY474-DZ474)</f>
        <v>0.23151515151515151</v>
      </c>
      <c r="EK474" s="451"/>
      <c r="EL474" s="464"/>
      <c r="EM474" s="464"/>
      <c r="EN474" s="464"/>
      <c r="EO474" s="464"/>
      <c r="EP474" s="464"/>
      <c r="EQ474" s="464"/>
      <c r="ER474" s="465"/>
      <c r="ES474" s="463"/>
      <c r="ET474" s="463"/>
      <c r="EU474" s="463"/>
      <c r="EV474" s="463"/>
      <c r="EW474" s="463"/>
      <c r="EX474" s="453" cm="1">
        <f t="array" ref="EX474">SUMPRODUCT(--($A475:$A$2498=$A474),--(EX475:EX$2498))</f>
        <v>26.079004108905746</v>
      </c>
    </row>
    <row r="475" spans="1:269" ht="13" customHeight="1">
      <c r="A475" s="413" t="s">
        <v>16</v>
      </c>
      <c r="B475" s="413">
        <v>10469</v>
      </c>
      <c r="C475" s="413">
        <v>641302</v>
      </c>
      <c r="D475" s="413">
        <v>17735</v>
      </c>
      <c r="E475" s="413" t="s">
        <v>3323</v>
      </c>
      <c r="F475" s="413" t="s">
        <v>3323</v>
      </c>
      <c r="G475" s="414"/>
      <c r="H475" s="415" t="s">
        <v>945</v>
      </c>
      <c r="I475" s="416" t="s">
        <v>571</v>
      </c>
      <c r="J475" s="417">
        <v>30</v>
      </c>
      <c r="K475" s="418">
        <v>1</v>
      </c>
      <c r="M475" s="419" t="s">
        <v>46</v>
      </c>
      <c r="N475" s="420">
        <v>20</v>
      </c>
      <c r="O475" s="418" t="s">
        <v>46</v>
      </c>
      <c r="P475" s="418" t="s">
        <v>2543</v>
      </c>
      <c r="Z475" s="421"/>
      <c r="AS475" s="422"/>
      <c r="AT475" s="422"/>
      <c r="AU475" s="422"/>
      <c r="AV475" s="422"/>
      <c r="AW475" s="422"/>
      <c r="AX475" s="422"/>
      <c r="AY475" s="423"/>
      <c r="AZ475" s="422"/>
      <c r="BA475" s="422"/>
      <c r="BB475" s="422"/>
      <c r="BC475" s="422"/>
      <c r="BT475" s="427">
        <v>52</v>
      </c>
      <c r="BU475" s="421">
        <v>97.2</v>
      </c>
      <c r="BV475" s="428">
        <v>0</v>
      </c>
      <c r="BW475" s="427"/>
      <c r="BX475" s="427"/>
      <c r="BY475" s="427"/>
      <c r="BZ475" s="427"/>
      <c r="CA475" s="421"/>
      <c r="CB475" s="428"/>
      <c r="CC475" s="427"/>
      <c r="CD475" s="421"/>
      <c r="CE475" s="429"/>
      <c r="CF475" s="428"/>
      <c r="CG475" s="427"/>
      <c r="CH475" s="421"/>
      <c r="CI475" s="429"/>
      <c r="CJ475" s="428"/>
      <c r="CK475" s="427"/>
      <c r="CL475" s="421"/>
      <c r="CM475" s="429"/>
      <c r="CN475" s="428"/>
      <c r="CO475" s="427"/>
      <c r="CP475" s="421"/>
      <c r="CQ475" s="429"/>
      <c r="CR475" s="428"/>
      <c r="DH475" s="433">
        <v>0</v>
      </c>
      <c r="DI475" s="434"/>
      <c r="DJ475" s="421">
        <v>52</v>
      </c>
      <c r="DK475" s="421">
        <v>5</v>
      </c>
      <c r="DL475" s="421">
        <v>0</v>
      </c>
      <c r="DM475" s="421">
        <v>5</v>
      </c>
      <c r="DN475" s="421">
        <v>14</v>
      </c>
      <c r="DO475" s="421">
        <v>1</v>
      </c>
      <c r="DP475" s="421">
        <v>97.2</v>
      </c>
      <c r="DQ475" s="421">
        <v>17.099999904632501</v>
      </c>
      <c r="DR475" s="421">
        <v>80.100000381469698</v>
      </c>
      <c r="DS475" s="421">
        <v>423</v>
      </c>
      <c r="DT475" s="421">
        <v>107</v>
      </c>
      <c r="DU475" s="421">
        <v>62</v>
      </c>
      <c r="DV475" s="421">
        <v>54</v>
      </c>
      <c r="DW475" s="421">
        <v>9</v>
      </c>
      <c r="DX475" s="421">
        <v>30</v>
      </c>
      <c r="DY475" s="421">
        <v>5</v>
      </c>
      <c r="DZ475" s="421">
        <v>2</v>
      </c>
      <c r="EA475" s="421">
        <v>1</v>
      </c>
      <c r="EB475" s="421">
        <v>2</v>
      </c>
      <c r="EC475" s="421">
        <v>82</v>
      </c>
      <c r="ED475" s="425">
        <v>7.5563148539905001</v>
      </c>
      <c r="EE475" s="425">
        <v>2.7645054343867699</v>
      </c>
      <c r="EF475" s="425">
        <v>0.82935163031603099</v>
      </c>
      <c r="EG475" s="425">
        <v>9.8600693826461505</v>
      </c>
      <c r="EH475" s="431">
        <v>1.4027305352258801</v>
      </c>
      <c r="EI475" s="425">
        <v>108.957587236969</v>
      </c>
      <c r="EJ475" s="424">
        <v>0.27365728900255698</v>
      </c>
      <c r="EK475" s="424">
        <v>0.32666666666666599</v>
      </c>
      <c r="EL475" s="422">
        <v>0.33779264199999998</v>
      </c>
      <c r="EM475" s="422">
        <v>0.25083612</v>
      </c>
      <c r="EN475" s="422">
        <v>0.411371237</v>
      </c>
      <c r="EO475" s="422">
        <v>5.8252430000000001E-2</v>
      </c>
      <c r="EP475" s="422">
        <v>0.39482201</v>
      </c>
      <c r="EQ475" s="422">
        <v>9.0220819999999993E-2</v>
      </c>
      <c r="ER475" s="425">
        <v>-2.70596844659896</v>
      </c>
      <c r="ES475" s="431">
        <v>4.9761097818961799</v>
      </c>
      <c r="ET475" s="431">
        <v>4.5492217161724904</v>
      </c>
      <c r="EU475" s="431">
        <v>3.6376787555412302</v>
      </c>
      <c r="EV475" s="431">
        <v>4.3814524981896099</v>
      </c>
      <c r="EW475" s="431">
        <v>4.1818220509483597</v>
      </c>
      <c r="EX475" s="426">
        <v>1.26590636372566</v>
      </c>
      <c r="FE475" s="412"/>
      <c r="FF475" s="412"/>
      <c r="FG475" s="412"/>
      <c r="FH475" s="412"/>
      <c r="FI475" s="412"/>
      <c r="FJ475" s="412"/>
      <c r="FK475" s="412"/>
      <c r="FL475" s="412"/>
      <c r="FM475" s="412"/>
      <c r="FN475" s="412"/>
      <c r="FO475" s="412"/>
      <c r="FP475" s="412"/>
      <c r="FQ475" s="412"/>
      <c r="FR475" s="412"/>
      <c r="FS475" s="412"/>
      <c r="FT475" s="412"/>
      <c r="FU475" s="412"/>
      <c r="FV475" s="412"/>
      <c r="FW475" s="412"/>
      <c r="FX475" s="412"/>
      <c r="FY475" s="412"/>
      <c r="FZ475" s="412"/>
      <c r="GA475" s="412"/>
      <c r="GB475" s="412"/>
    </row>
    <row r="476" spans="1:269" ht="13" customHeight="1">
      <c r="A476" s="413" t="s">
        <v>16</v>
      </c>
      <c r="B476" s="413">
        <v>12748</v>
      </c>
      <c r="C476" s="413">
        <v>676962</v>
      </c>
      <c r="D476" s="413">
        <v>23590</v>
      </c>
      <c r="E476" s="413" t="s">
        <v>129</v>
      </c>
      <c r="F476" s="413" t="s">
        <v>129</v>
      </c>
      <c r="G476" s="414"/>
      <c r="H476" s="411" t="s">
        <v>606</v>
      </c>
      <c r="I476" s="411" t="s">
        <v>607</v>
      </c>
      <c r="J476" s="413">
        <v>25</v>
      </c>
      <c r="K476" s="418">
        <v>1</v>
      </c>
      <c r="M476" s="419" t="s">
        <v>837</v>
      </c>
      <c r="N476" s="420">
        <v>20</v>
      </c>
      <c r="O476" s="418" t="s">
        <v>46</v>
      </c>
      <c r="P476" s="418" t="s">
        <v>2543</v>
      </c>
      <c r="Z476" s="421"/>
      <c r="AS476" s="422"/>
      <c r="AT476" s="422"/>
      <c r="AU476" s="422"/>
      <c r="AV476" s="422"/>
      <c r="AW476" s="422"/>
      <c r="AX476" s="422"/>
      <c r="AY476" s="423"/>
      <c r="AZ476" s="422"/>
      <c r="BA476" s="422"/>
      <c r="BB476" s="422"/>
      <c r="BC476" s="422"/>
      <c r="BT476" s="427">
        <v>25</v>
      </c>
      <c r="BU476" s="421">
        <v>106.1</v>
      </c>
      <c r="BV476" s="428">
        <v>-4</v>
      </c>
      <c r="BW476" s="427"/>
      <c r="BX476" s="427"/>
      <c r="BY476" s="427"/>
      <c r="BZ476" s="427"/>
      <c r="CA476" s="421"/>
      <c r="CB476" s="428"/>
      <c r="CC476" s="427"/>
      <c r="CD476" s="421"/>
      <c r="CE476" s="429"/>
      <c r="CF476" s="428"/>
      <c r="CG476" s="427"/>
      <c r="CH476" s="421"/>
      <c r="CI476" s="429"/>
      <c r="CJ476" s="428"/>
      <c r="CK476" s="427"/>
      <c r="CL476" s="421"/>
      <c r="CM476" s="429"/>
      <c r="CN476" s="428"/>
      <c r="CO476" s="427"/>
      <c r="CP476" s="421"/>
      <c r="CQ476" s="429"/>
      <c r="CR476" s="428"/>
      <c r="DH476" s="433">
        <v>-4</v>
      </c>
      <c r="DI476" s="434"/>
      <c r="DJ476" s="421">
        <v>25</v>
      </c>
      <c r="DK476" s="421">
        <v>15</v>
      </c>
      <c r="DL476" s="421">
        <v>0</v>
      </c>
      <c r="DM476" s="421">
        <v>5</v>
      </c>
      <c r="DN476" s="421">
        <v>8</v>
      </c>
      <c r="DO476" s="421">
        <v>1</v>
      </c>
      <c r="DP476" s="421">
        <v>106.1</v>
      </c>
      <c r="DQ476" s="421">
        <v>75.199996948242102</v>
      </c>
      <c r="DR476" s="421">
        <v>30.2000007629394</v>
      </c>
      <c r="DS476" s="421">
        <v>472</v>
      </c>
      <c r="DT476" s="421">
        <v>121</v>
      </c>
      <c r="DU476" s="421">
        <v>73</v>
      </c>
      <c r="DV476" s="421">
        <v>70</v>
      </c>
      <c r="DW476" s="421">
        <v>18</v>
      </c>
      <c r="DX476" s="421">
        <v>32</v>
      </c>
      <c r="DY476" s="421">
        <v>0</v>
      </c>
      <c r="DZ476" s="421">
        <v>4</v>
      </c>
      <c r="EA476" s="421">
        <v>5</v>
      </c>
      <c r="EB476" s="421">
        <v>0</v>
      </c>
      <c r="EC476" s="421">
        <v>121</v>
      </c>
      <c r="ED476" s="425">
        <v>10.241379800222701</v>
      </c>
      <c r="EE476" s="425">
        <v>2.7084640793977401</v>
      </c>
      <c r="EF476" s="425">
        <v>1.5235110446612301</v>
      </c>
      <c r="EG476" s="425">
        <v>10.241379800222701</v>
      </c>
      <c r="EH476" s="431">
        <v>1.43887154218005</v>
      </c>
      <c r="EI476" s="425">
        <v>111.04324080231299</v>
      </c>
      <c r="EJ476" s="424">
        <v>0.27752293577981602</v>
      </c>
      <c r="EK476" s="424">
        <v>0.346801346801346</v>
      </c>
      <c r="EL476" s="422">
        <v>0.42443729899999999</v>
      </c>
      <c r="EM476" s="422">
        <v>0.20257234700000001</v>
      </c>
      <c r="EN476" s="422">
        <v>0.372990353</v>
      </c>
      <c r="EO476" s="422">
        <v>0.11428571</v>
      </c>
      <c r="EP476" s="422">
        <v>0.47301587</v>
      </c>
      <c r="EQ476" s="422">
        <v>0.12734508</v>
      </c>
      <c r="ER476" s="425">
        <v>-0.63039616029566603</v>
      </c>
      <c r="ES476" s="431">
        <v>5.9247651736825704</v>
      </c>
      <c r="ET476" s="431">
        <v>4.6003281402868099</v>
      </c>
      <c r="EU476" s="431">
        <v>4.0764111302026604</v>
      </c>
      <c r="EV476" s="431">
        <v>3.55775216320384</v>
      </c>
      <c r="EW476" s="431">
        <v>3.5195260325413198</v>
      </c>
      <c r="EX476" s="426">
        <v>1.0718408823013299</v>
      </c>
    </row>
    <row r="477" spans="1:269" ht="13" customHeight="1">
      <c r="A477" s="413" t="s">
        <v>16</v>
      </c>
      <c r="B477" s="413">
        <v>11011</v>
      </c>
      <c r="C477" s="413">
        <v>622554</v>
      </c>
      <c r="D477" s="413">
        <v>19249</v>
      </c>
      <c r="E477" s="413" t="s">
        <v>3323</v>
      </c>
      <c r="F477" s="413" t="s">
        <v>3323</v>
      </c>
      <c r="G477" s="414"/>
      <c r="H477" s="415" t="s">
        <v>3562</v>
      </c>
      <c r="I477" s="416" t="s">
        <v>1144</v>
      </c>
      <c r="J477" s="417">
        <v>30</v>
      </c>
      <c r="K477" s="418">
        <v>1</v>
      </c>
      <c r="M477" s="419" t="s">
        <v>837</v>
      </c>
      <c r="O477" s="418" t="s">
        <v>838</v>
      </c>
      <c r="P477" s="418" t="s">
        <v>2543</v>
      </c>
      <c r="R477" s="418" t="s">
        <v>4580</v>
      </c>
      <c r="Z477" s="421"/>
      <c r="AS477" s="422"/>
      <c r="AT477" s="422"/>
      <c r="AU477" s="422"/>
      <c r="AV477" s="422"/>
      <c r="AW477" s="422"/>
      <c r="AX477" s="422"/>
      <c r="AY477" s="423"/>
      <c r="AZ477" s="422"/>
      <c r="BA477" s="422"/>
      <c r="BB477" s="422"/>
      <c r="BC477" s="422"/>
      <c r="BT477" s="427">
        <v>67</v>
      </c>
      <c r="BU477" s="421">
        <v>62.2</v>
      </c>
      <c r="BV477" s="428">
        <v>-3</v>
      </c>
      <c r="BW477" s="427"/>
      <c r="BX477" s="427"/>
      <c r="BY477" s="427"/>
      <c r="BZ477" s="427"/>
      <c r="CA477" s="421"/>
      <c r="CB477" s="428"/>
      <c r="CC477" s="427"/>
      <c r="CD477" s="421"/>
      <c r="CE477" s="429"/>
      <c r="CF477" s="428"/>
      <c r="CG477" s="427"/>
      <c r="CH477" s="421"/>
      <c r="CI477" s="429"/>
      <c r="CJ477" s="428"/>
      <c r="CK477" s="427"/>
      <c r="CL477" s="421"/>
      <c r="CM477" s="429"/>
      <c r="CN477" s="428"/>
      <c r="CO477" s="427"/>
      <c r="CP477" s="421"/>
      <c r="CQ477" s="429"/>
      <c r="CR477" s="428"/>
      <c r="DH477" s="433">
        <v>-3</v>
      </c>
      <c r="DI477" s="434"/>
      <c r="DJ477" s="421">
        <v>67</v>
      </c>
      <c r="DK477" s="421">
        <v>0</v>
      </c>
      <c r="DL477" s="421">
        <v>0</v>
      </c>
      <c r="DM477" s="421">
        <v>4</v>
      </c>
      <c r="DN477" s="421">
        <v>4</v>
      </c>
      <c r="DO477" s="421">
        <v>2</v>
      </c>
      <c r="DP477" s="421">
        <v>62.2</v>
      </c>
      <c r="DR477" s="421">
        <v>62.200000762939403</v>
      </c>
      <c r="DS477" s="421">
        <v>261</v>
      </c>
      <c r="DT477" s="421">
        <v>44</v>
      </c>
      <c r="DU477" s="421">
        <v>30</v>
      </c>
      <c r="DV477" s="421">
        <v>22</v>
      </c>
      <c r="DW477" s="421">
        <v>5</v>
      </c>
      <c r="DX477" s="421">
        <v>36</v>
      </c>
      <c r="DY477" s="421">
        <v>2</v>
      </c>
      <c r="DZ477" s="421">
        <v>2</v>
      </c>
      <c r="EA477" s="421">
        <v>12</v>
      </c>
      <c r="EB477" s="421">
        <v>0</v>
      </c>
      <c r="EC477" s="421">
        <v>79</v>
      </c>
      <c r="ED477" s="425">
        <v>11.345746867902101</v>
      </c>
      <c r="EE477" s="425">
        <v>5.1702137625883102</v>
      </c>
      <c r="EF477" s="425">
        <v>0.71808524480393199</v>
      </c>
      <c r="EG477" s="425">
        <v>6.3191501542745998</v>
      </c>
      <c r="EH477" s="431">
        <v>1.2765959907625399</v>
      </c>
      <c r="EI477" s="425">
        <v>99.576576479195694</v>
      </c>
      <c r="EJ477" s="424">
        <v>0.19730941704035801</v>
      </c>
      <c r="EK477" s="424">
        <v>0.28057553956834502</v>
      </c>
      <c r="EL477" s="422">
        <v>0.43055555499999998</v>
      </c>
      <c r="EM477" s="422">
        <v>0.20833333300000001</v>
      </c>
      <c r="EN477" s="422">
        <v>0.36111111099999998</v>
      </c>
      <c r="EO477" s="422">
        <v>6.9444439999999996E-2</v>
      </c>
      <c r="EP477" s="422">
        <v>0.36805556</v>
      </c>
      <c r="EQ477" s="422">
        <v>0.13702359</v>
      </c>
      <c r="ER477" s="425">
        <v>0.97879938413150602</v>
      </c>
      <c r="ES477" s="431">
        <v>3.1595750771372999</v>
      </c>
      <c r="ET477" s="431">
        <v>3.1697027626844698</v>
      </c>
      <c r="EU477" s="431">
        <v>3.4710786613202802</v>
      </c>
      <c r="EV477" s="431">
        <v>3.7132139550127099</v>
      </c>
      <c r="EW477" s="431">
        <v>3.6676089539266101</v>
      </c>
      <c r="EX477" s="426">
        <v>0.86584860086440996</v>
      </c>
    </row>
    <row r="478" spans="1:269" ht="13" customHeight="1">
      <c r="A478" s="413" t="s">
        <v>16</v>
      </c>
      <c r="B478" s="413">
        <v>11551</v>
      </c>
      <c r="C478" s="413">
        <v>669438</v>
      </c>
      <c r="D478" s="413">
        <v>22288</v>
      </c>
      <c r="E478" s="413" t="s">
        <v>2176</v>
      </c>
      <c r="F478" s="413" t="s">
        <v>2176</v>
      </c>
      <c r="G478" s="414"/>
      <c r="H478" s="411" t="s">
        <v>3425</v>
      </c>
      <c r="I478" s="411" t="s">
        <v>1947</v>
      </c>
      <c r="J478" s="413">
        <v>25</v>
      </c>
      <c r="K478" s="418">
        <v>1</v>
      </c>
      <c r="M478" s="419" t="s">
        <v>837</v>
      </c>
      <c r="O478" s="418" t="s">
        <v>46</v>
      </c>
      <c r="P478" s="418" t="s">
        <v>4577</v>
      </c>
      <c r="Z478" s="421"/>
      <c r="AS478" s="422"/>
      <c r="AT478" s="422"/>
      <c r="AU478" s="422"/>
      <c r="AV478" s="422"/>
      <c r="AW478" s="422"/>
      <c r="AX478" s="422"/>
      <c r="AY478" s="423"/>
      <c r="AZ478" s="422"/>
      <c r="BA478" s="422"/>
      <c r="BB478" s="422"/>
      <c r="BC478" s="422"/>
      <c r="BT478" s="427">
        <v>30</v>
      </c>
      <c r="BU478" s="421">
        <v>44.2</v>
      </c>
      <c r="BV478" s="428">
        <v>2</v>
      </c>
      <c r="BW478" s="427"/>
      <c r="BX478" s="427"/>
      <c r="BY478" s="427"/>
      <c r="BZ478" s="427"/>
      <c r="CA478" s="421"/>
      <c r="CB478" s="428"/>
      <c r="CC478" s="427"/>
      <c r="CD478" s="421"/>
      <c r="CE478" s="429"/>
      <c r="CF478" s="428"/>
      <c r="CG478" s="427"/>
      <c r="CH478" s="421"/>
      <c r="CI478" s="429"/>
      <c r="CJ478" s="428"/>
      <c r="CK478" s="427"/>
      <c r="CL478" s="421"/>
      <c r="CM478" s="429"/>
      <c r="CN478" s="428"/>
      <c r="CO478" s="427"/>
      <c r="CP478" s="421"/>
      <c r="CQ478" s="429"/>
      <c r="CR478" s="428"/>
      <c r="DH478" s="433">
        <v>2</v>
      </c>
      <c r="DI478" s="434"/>
      <c r="DJ478" s="421">
        <v>29</v>
      </c>
      <c r="DK478" s="421">
        <v>0</v>
      </c>
      <c r="DL478" s="421">
        <v>0</v>
      </c>
      <c r="DM478" s="421">
        <v>0</v>
      </c>
      <c r="DN478" s="421">
        <v>1</v>
      </c>
      <c r="DO478" s="421">
        <v>0</v>
      </c>
      <c r="DP478" s="421">
        <v>44.2</v>
      </c>
      <c r="DR478" s="421">
        <v>44.200000762939403</v>
      </c>
      <c r="DS478" s="421">
        <v>185</v>
      </c>
      <c r="DT478" s="421">
        <v>43</v>
      </c>
      <c r="DU478" s="421">
        <v>20</v>
      </c>
      <c r="DV478" s="421">
        <v>19</v>
      </c>
      <c r="DW478" s="421">
        <v>4</v>
      </c>
      <c r="DX478" s="421">
        <v>11</v>
      </c>
      <c r="DY478" s="421">
        <v>0</v>
      </c>
      <c r="DZ478" s="421">
        <v>1</v>
      </c>
      <c r="EA478" s="421">
        <v>2</v>
      </c>
      <c r="EB478" s="421">
        <v>0</v>
      </c>
      <c r="EC478" s="421">
        <v>44</v>
      </c>
      <c r="ED478" s="425">
        <v>8.8656721465650001</v>
      </c>
      <c r="EE478" s="425">
        <v>2.21641803664125</v>
      </c>
      <c r="EF478" s="425">
        <v>0.80597019514227297</v>
      </c>
      <c r="EG478" s="425">
        <v>8.6641795977794303</v>
      </c>
      <c r="EH478" s="431">
        <v>1.2089552927134</v>
      </c>
      <c r="EI478" s="425">
        <v>94.300491334691301</v>
      </c>
      <c r="EJ478" s="424">
        <v>0.24855491329479701</v>
      </c>
      <c r="EK478" s="424">
        <v>0.312</v>
      </c>
      <c r="EL478" s="422">
        <v>0.40944881799999999</v>
      </c>
      <c r="EM478" s="422">
        <v>0.22047243999999999</v>
      </c>
      <c r="EN478" s="422">
        <v>0.37007874000000002</v>
      </c>
      <c r="EO478" s="422">
        <v>9.3023259999999997E-2</v>
      </c>
      <c r="EP478" s="422">
        <v>0.46511627999999999</v>
      </c>
      <c r="EQ478" s="422">
        <v>0.12</v>
      </c>
      <c r="ER478" s="425">
        <v>-0.96203624473456795</v>
      </c>
      <c r="ES478" s="431">
        <v>3.82835842692579</v>
      </c>
      <c r="ET478" s="431">
        <v>4.2660763862014504</v>
      </c>
      <c r="EU478" s="431">
        <v>3.1359722137451098</v>
      </c>
      <c r="EV478" s="431">
        <v>3.5941391518068699</v>
      </c>
      <c r="EW478" s="431">
        <v>3.3808490587032898</v>
      </c>
      <c r="EX478" s="426">
        <v>0.55358189344406095</v>
      </c>
    </row>
    <row r="479" spans="1:269" ht="13" customHeight="1">
      <c r="A479" s="413" t="s">
        <v>16</v>
      </c>
      <c r="B479" s="413">
        <v>10274</v>
      </c>
      <c r="C479" s="413">
        <v>608032</v>
      </c>
      <c r="D479" s="413">
        <v>14542</v>
      </c>
      <c r="E479" s="413" t="s">
        <v>2168</v>
      </c>
      <c r="F479" s="413" t="s">
        <v>2168</v>
      </c>
      <c r="G479" s="414"/>
      <c r="H479" s="411" t="s">
        <v>984</v>
      </c>
      <c r="I479" s="411" t="s">
        <v>597</v>
      </c>
      <c r="J479" s="413">
        <v>32</v>
      </c>
      <c r="K479" s="418">
        <v>1</v>
      </c>
      <c r="M479" s="419" t="s">
        <v>837</v>
      </c>
      <c r="O479" s="418" t="s">
        <v>838</v>
      </c>
      <c r="P479" s="418" t="s">
        <v>2543</v>
      </c>
      <c r="Q479" s="418" t="s">
        <v>4578</v>
      </c>
      <c r="Z479" s="421"/>
      <c r="AS479" s="422"/>
      <c r="AT479" s="422"/>
      <c r="AU479" s="422"/>
      <c r="AV479" s="422"/>
      <c r="AW479" s="422"/>
      <c r="AX479" s="422"/>
      <c r="AY479" s="423"/>
      <c r="AZ479" s="422"/>
      <c r="BA479" s="422"/>
      <c r="BB479" s="422"/>
      <c r="BC479" s="422"/>
      <c r="BT479" s="427">
        <v>67</v>
      </c>
      <c r="BU479" s="421">
        <v>66</v>
      </c>
      <c r="BV479" s="428">
        <v>1</v>
      </c>
      <c r="BW479" s="427"/>
      <c r="BX479" s="427"/>
      <c r="BY479" s="427"/>
      <c r="BZ479" s="427"/>
      <c r="CA479" s="421"/>
      <c r="CB479" s="428"/>
      <c r="CC479" s="427"/>
      <c r="CD479" s="421"/>
      <c r="CE479" s="429"/>
      <c r="CF479" s="428"/>
      <c r="CG479" s="427"/>
      <c r="CH479" s="421"/>
      <c r="CI479" s="429"/>
      <c r="CJ479" s="428"/>
      <c r="CK479" s="427"/>
      <c r="CL479" s="421"/>
      <c r="CM479" s="429"/>
      <c r="CN479" s="428"/>
      <c r="CO479" s="427"/>
      <c r="CP479" s="421"/>
      <c r="CQ479" s="429"/>
      <c r="CR479" s="428"/>
      <c r="DH479" s="433">
        <v>1</v>
      </c>
      <c r="DI479" s="434"/>
      <c r="DJ479" s="421">
        <v>67</v>
      </c>
      <c r="DK479" s="421">
        <v>0</v>
      </c>
      <c r="DL479" s="421">
        <v>0</v>
      </c>
      <c r="DM479" s="421">
        <v>4</v>
      </c>
      <c r="DN479" s="421">
        <v>5</v>
      </c>
      <c r="DO479" s="421">
        <v>42</v>
      </c>
      <c r="DP479" s="421">
        <v>66</v>
      </c>
      <c r="DR479" s="421">
        <v>66</v>
      </c>
      <c r="DS479" s="421">
        <v>269</v>
      </c>
      <c r="DT479" s="421">
        <v>48</v>
      </c>
      <c r="DU479" s="421">
        <v>22</v>
      </c>
      <c r="DV479" s="421">
        <v>18</v>
      </c>
      <c r="DW479" s="421">
        <v>5</v>
      </c>
      <c r="DX479" s="421">
        <v>22</v>
      </c>
      <c r="DY479" s="421">
        <v>6</v>
      </c>
      <c r="DZ479" s="421">
        <v>4</v>
      </c>
      <c r="EA479" s="421">
        <v>2</v>
      </c>
      <c r="EB479" s="421">
        <v>1</v>
      </c>
      <c r="EC479" s="421">
        <v>54</v>
      </c>
      <c r="ED479" s="425">
        <v>7.3636372148499003</v>
      </c>
      <c r="EE479" s="425">
        <v>3.0000003467907002</v>
      </c>
      <c r="EF479" s="425">
        <v>0.68181826063425</v>
      </c>
      <c r="EG479" s="425">
        <v>6.5454553020887998</v>
      </c>
      <c r="EH479" s="431">
        <v>1.06060618320883</v>
      </c>
      <c r="EI479" s="425">
        <v>82.729018014162406</v>
      </c>
      <c r="EJ479" s="424">
        <v>0.19753086419752999</v>
      </c>
      <c r="EK479" s="424">
        <v>0.233695652173913</v>
      </c>
      <c r="EL479" s="422">
        <v>0.25</v>
      </c>
      <c r="EM479" s="422">
        <v>0.23404255299999999</v>
      </c>
      <c r="EN479" s="422">
        <v>0.51595744600000004</v>
      </c>
      <c r="EO479" s="422">
        <v>0.10582011</v>
      </c>
      <c r="EP479" s="422">
        <v>0.38095237999999998</v>
      </c>
      <c r="EQ479" s="422">
        <v>8.2454459999999993E-2</v>
      </c>
      <c r="ER479" s="425">
        <v>-0.26761530111230902</v>
      </c>
      <c r="ES479" s="431">
        <v>2.4545457382832998</v>
      </c>
      <c r="ET479" s="431">
        <v>3.7025574978550102</v>
      </c>
      <c r="EU479" s="431">
        <v>3.6662753053495298</v>
      </c>
      <c r="EV479" s="431">
        <v>4.9474116582439196</v>
      </c>
      <c r="EW479" s="431">
        <v>4.4321772603287197</v>
      </c>
      <c r="EX479" s="426">
        <v>1.0919939279556199</v>
      </c>
      <c r="FE479" s="412"/>
      <c r="FF479" s="412"/>
    </row>
    <row r="480" spans="1:269" s="412" customFormat="1" ht="13" customHeight="1">
      <c r="A480" s="413" t="s">
        <v>16</v>
      </c>
      <c r="B480" s="413">
        <v>11597</v>
      </c>
      <c r="C480" s="413">
        <v>664126</v>
      </c>
      <c r="D480" s="413">
        <v>17998</v>
      </c>
      <c r="E480" s="413" t="s">
        <v>2176</v>
      </c>
      <c r="F480" s="413" t="s">
        <v>2176</v>
      </c>
      <c r="G480" s="414"/>
      <c r="H480" s="415" t="s">
        <v>1278</v>
      </c>
      <c r="I480" s="416" t="s">
        <v>148</v>
      </c>
      <c r="J480" s="417">
        <v>31</v>
      </c>
      <c r="K480" s="418">
        <v>1</v>
      </c>
      <c r="L480" s="418"/>
      <c r="M480" s="419" t="s">
        <v>837</v>
      </c>
      <c r="N480" s="420"/>
      <c r="O480" s="418" t="s">
        <v>838</v>
      </c>
      <c r="P480" s="418" t="s">
        <v>2543</v>
      </c>
      <c r="Q480" s="418" t="s">
        <v>4578</v>
      </c>
      <c r="R480" s="418"/>
      <c r="S480" s="418"/>
      <c r="T480" s="418"/>
      <c r="U480" s="418"/>
      <c r="V480" s="418"/>
      <c r="W480" s="418"/>
      <c r="X480" s="418"/>
      <c r="Y480" s="419"/>
      <c r="Z480" s="421"/>
      <c r="AA480" s="421"/>
      <c r="AB480" s="421"/>
      <c r="AC480" s="421"/>
      <c r="AD480" s="421"/>
      <c r="AE480" s="421"/>
      <c r="AF480" s="421"/>
      <c r="AG480" s="421"/>
      <c r="AH480" s="421"/>
      <c r="AI480" s="421"/>
      <c r="AJ480" s="421"/>
      <c r="AK480" s="421"/>
      <c r="AL480" s="421"/>
      <c r="AM480" s="421"/>
      <c r="AN480" s="421"/>
      <c r="AO480" s="421"/>
      <c r="AP480" s="421"/>
      <c r="AQ480" s="421"/>
      <c r="AR480" s="421"/>
      <c r="AS480" s="422"/>
      <c r="AT480" s="422"/>
      <c r="AU480" s="422"/>
      <c r="AV480" s="422"/>
      <c r="AW480" s="422"/>
      <c r="AX480" s="422"/>
      <c r="AY480" s="423"/>
      <c r="AZ480" s="422"/>
      <c r="BA480" s="422"/>
      <c r="BB480" s="422"/>
      <c r="BC480" s="422"/>
      <c r="BD480" s="424"/>
      <c r="BE480" s="424"/>
      <c r="BF480" s="424"/>
      <c r="BG480" s="424"/>
      <c r="BH480" s="424"/>
      <c r="BI480" s="424"/>
      <c r="BJ480" s="424"/>
      <c r="BK480" s="425"/>
      <c r="BL480" s="425"/>
      <c r="BM480" s="425"/>
      <c r="BN480" s="425"/>
      <c r="BO480" s="425"/>
      <c r="BP480" s="425"/>
      <c r="BQ480" s="425"/>
      <c r="BR480" s="425"/>
      <c r="BS480" s="426"/>
      <c r="BT480" s="427">
        <v>61</v>
      </c>
      <c r="BU480" s="421">
        <v>60.1</v>
      </c>
      <c r="BV480" s="428">
        <v>1</v>
      </c>
      <c r="BW480" s="427"/>
      <c r="BX480" s="427"/>
      <c r="BY480" s="427"/>
      <c r="BZ480" s="427"/>
      <c r="CA480" s="421"/>
      <c r="CB480" s="428"/>
      <c r="CC480" s="427"/>
      <c r="CD480" s="421"/>
      <c r="CE480" s="429"/>
      <c r="CF480" s="428"/>
      <c r="CG480" s="427"/>
      <c r="CH480" s="421"/>
      <c r="CI480" s="429"/>
      <c r="CJ480" s="428"/>
      <c r="CK480" s="427"/>
      <c r="CL480" s="421"/>
      <c r="CM480" s="429"/>
      <c r="CN480" s="428"/>
      <c r="CO480" s="427"/>
      <c r="CP480" s="421"/>
      <c r="CQ480" s="429"/>
      <c r="CR480" s="428"/>
      <c r="CS480" s="427"/>
      <c r="CT480" s="421"/>
      <c r="CU480" s="429"/>
      <c r="CV480" s="429"/>
      <c r="CW480" s="428"/>
      <c r="CX480" s="427"/>
      <c r="CY480" s="421"/>
      <c r="CZ480" s="429"/>
      <c r="DA480" s="429"/>
      <c r="DB480" s="428"/>
      <c r="DC480" s="427"/>
      <c r="DD480" s="421"/>
      <c r="DE480" s="429"/>
      <c r="DF480" s="429"/>
      <c r="DG480" s="428"/>
      <c r="DH480" s="433">
        <v>1</v>
      </c>
      <c r="DI480" s="434"/>
      <c r="DJ480" s="421">
        <v>61</v>
      </c>
      <c r="DK480" s="421">
        <v>0</v>
      </c>
      <c r="DL480" s="421">
        <v>0</v>
      </c>
      <c r="DM480" s="421">
        <v>4</v>
      </c>
      <c r="DN480" s="421">
        <v>5</v>
      </c>
      <c r="DO480" s="421">
        <v>27</v>
      </c>
      <c r="DP480" s="421">
        <v>60.1</v>
      </c>
      <c r="DQ480" s="421"/>
      <c r="DR480" s="421">
        <v>60.099998474121001</v>
      </c>
      <c r="DS480" s="421">
        <v>244</v>
      </c>
      <c r="DT480" s="421">
        <v>45</v>
      </c>
      <c r="DU480" s="421">
        <v>22</v>
      </c>
      <c r="DV480" s="421">
        <v>19</v>
      </c>
      <c r="DW480" s="421">
        <v>7</v>
      </c>
      <c r="DX480" s="421">
        <v>18</v>
      </c>
      <c r="DY480" s="421">
        <v>0</v>
      </c>
      <c r="DZ480" s="421">
        <v>1</v>
      </c>
      <c r="EA480" s="421">
        <v>2</v>
      </c>
      <c r="EB480" s="421">
        <v>0</v>
      </c>
      <c r="EC480" s="421">
        <v>59</v>
      </c>
      <c r="ED480" s="425">
        <v>8.8011057143326799</v>
      </c>
      <c r="EE480" s="425">
        <v>2.68508309928793</v>
      </c>
      <c r="EF480" s="425">
        <v>1.04419898305642</v>
      </c>
      <c r="EG480" s="425">
        <v>6.7127077482198398</v>
      </c>
      <c r="EH480" s="431">
        <v>1.04419898305642</v>
      </c>
      <c r="EI480" s="425">
        <v>81.449229551243604</v>
      </c>
      <c r="EJ480" s="424">
        <v>0.2</v>
      </c>
      <c r="EK480" s="424">
        <v>0.23899371069182301</v>
      </c>
      <c r="EL480" s="422">
        <v>0.45121951199999999</v>
      </c>
      <c r="EM480" s="422">
        <v>0.15853658500000001</v>
      </c>
      <c r="EN480" s="422">
        <v>0.39024390199999998</v>
      </c>
      <c r="EO480" s="422">
        <v>4.8192770000000003E-2</v>
      </c>
      <c r="EP480" s="422">
        <v>0.42771083999999998</v>
      </c>
      <c r="EQ480" s="422">
        <v>0.12563323000000001</v>
      </c>
      <c r="ER480" s="425">
        <v>0.11996265356823201</v>
      </c>
      <c r="ES480" s="431">
        <v>2.8342543825817099</v>
      </c>
      <c r="ET480" s="431">
        <v>2.99574216780444</v>
      </c>
      <c r="EU480" s="431">
        <v>3.6332098247243598</v>
      </c>
      <c r="EV480" s="431">
        <v>3.7604273547983</v>
      </c>
      <c r="EW480" s="431">
        <v>3.48138363547094</v>
      </c>
      <c r="EX480" s="426">
        <v>0.958823382854461</v>
      </c>
      <c r="EY480" s="410"/>
      <c r="EZ480" s="411"/>
      <c r="FA480" s="411"/>
      <c r="FB480" s="411"/>
      <c r="FC480" s="411"/>
      <c r="FD480" s="411"/>
      <c r="FE480" s="411"/>
      <c r="FF480" s="411"/>
      <c r="FG480" s="411"/>
      <c r="FH480" s="411"/>
      <c r="FI480" s="411"/>
      <c r="FJ480" s="411"/>
      <c r="FK480" s="411"/>
      <c r="FL480" s="411"/>
      <c r="FM480" s="411"/>
      <c r="FN480" s="411"/>
      <c r="FO480" s="411"/>
      <c r="FP480" s="411"/>
      <c r="FQ480" s="411"/>
      <c r="FR480" s="411"/>
      <c r="FS480" s="411"/>
      <c r="FT480" s="411"/>
      <c r="FU480" s="411"/>
      <c r="FV480" s="411"/>
      <c r="FW480" s="411"/>
      <c r="FX480" s="411"/>
      <c r="FY480" s="411"/>
      <c r="FZ480" s="411"/>
      <c r="GA480" s="411"/>
      <c r="GB480" s="411"/>
      <c r="GC480" s="411"/>
      <c r="GD480" s="411"/>
      <c r="GE480" s="411"/>
      <c r="GF480" s="411"/>
      <c r="GG480" s="411"/>
      <c r="GH480" s="411"/>
      <c r="GI480" s="411"/>
      <c r="GJ480" s="411"/>
      <c r="GK480" s="411"/>
      <c r="GL480" s="411"/>
      <c r="GM480" s="411"/>
      <c r="GN480" s="411"/>
      <c r="GO480" s="411"/>
      <c r="GP480" s="411"/>
      <c r="GQ480" s="411"/>
      <c r="GR480" s="411"/>
      <c r="GS480" s="411"/>
      <c r="GT480" s="411"/>
      <c r="GU480" s="411"/>
      <c r="GV480" s="411"/>
      <c r="GW480" s="411"/>
      <c r="GX480" s="411"/>
      <c r="GY480" s="411"/>
      <c r="GZ480" s="411"/>
      <c r="HA480" s="411"/>
      <c r="HB480" s="411"/>
      <c r="HC480" s="411"/>
      <c r="HD480" s="411"/>
      <c r="HE480" s="411"/>
      <c r="HF480" s="411"/>
      <c r="HG480" s="411"/>
      <c r="HH480" s="411"/>
      <c r="HI480" s="411"/>
      <c r="HJ480" s="411"/>
      <c r="HK480" s="411"/>
      <c r="HL480" s="411"/>
      <c r="HM480" s="411"/>
      <c r="HN480" s="411"/>
      <c r="HO480" s="411"/>
      <c r="HP480" s="411"/>
      <c r="HQ480" s="411"/>
      <c r="HR480" s="411"/>
      <c r="HS480" s="411"/>
      <c r="HT480" s="411"/>
      <c r="HU480" s="411"/>
      <c r="HV480" s="411"/>
      <c r="HW480" s="411"/>
      <c r="HX480" s="411"/>
      <c r="HY480" s="411"/>
      <c r="HZ480" s="411"/>
      <c r="IA480" s="411"/>
      <c r="IB480" s="411"/>
      <c r="IC480" s="411"/>
      <c r="ID480" s="411"/>
      <c r="IE480" s="411"/>
      <c r="IF480" s="411"/>
      <c r="IG480" s="411"/>
      <c r="IH480" s="411"/>
      <c r="II480" s="411"/>
      <c r="IJ480" s="411"/>
      <c r="IK480" s="411"/>
      <c r="IL480" s="411"/>
      <c r="IM480" s="411"/>
      <c r="IN480" s="411"/>
      <c r="IO480" s="411"/>
      <c r="IP480" s="411"/>
      <c r="IQ480" s="411"/>
      <c r="IR480" s="411"/>
      <c r="IS480" s="411"/>
      <c r="IT480" s="411"/>
      <c r="IU480" s="411"/>
      <c r="IV480" s="411"/>
      <c r="IW480" s="411"/>
      <c r="IX480" s="411"/>
      <c r="IY480" s="411"/>
      <c r="IZ480" s="411"/>
      <c r="JA480" s="411"/>
      <c r="JB480" s="411"/>
      <c r="JC480" s="411"/>
      <c r="JD480" s="411"/>
      <c r="JE480" s="411"/>
      <c r="JF480" s="411"/>
      <c r="JG480" s="411"/>
      <c r="JH480" s="411"/>
      <c r="JI480" s="411"/>
    </row>
    <row r="481" spans="1:269" ht="13" customHeight="1">
      <c r="A481" s="413" t="s">
        <v>16</v>
      </c>
      <c r="B481" s="413">
        <v>11709</v>
      </c>
      <c r="C481" s="413">
        <v>640448</v>
      </c>
      <c r="D481" s="413">
        <v>15009</v>
      </c>
      <c r="E481" s="413" t="s">
        <v>239</v>
      </c>
      <c r="F481" s="413" t="s">
        <v>239</v>
      </c>
      <c r="G481" s="414"/>
      <c r="H481" s="411" t="s">
        <v>1697</v>
      </c>
      <c r="I481" s="411" t="s">
        <v>547</v>
      </c>
      <c r="J481" s="418">
        <v>33</v>
      </c>
      <c r="K481" s="418">
        <v>1</v>
      </c>
      <c r="M481" s="419" t="s">
        <v>837</v>
      </c>
      <c r="O481" s="418" t="s">
        <v>838</v>
      </c>
      <c r="P481" s="418" t="s">
        <v>4577</v>
      </c>
      <c r="Q481" s="418" t="s">
        <v>4578</v>
      </c>
      <c r="Z481" s="421"/>
      <c r="AS481" s="422"/>
      <c r="AT481" s="422"/>
      <c r="AU481" s="422"/>
      <c r="AV481" s="422"/>
      <c r="AW481" s="422"/>
      <c r="AX481" s="422"/>
      <c r="AY481" s="423"/>
      <c r="AZ481" s="422"/>
      <c r="BA481" s="422"/>
      <c r="BB481" s="422"/>
      <c r="BC481" s="422"/>
      <c r="BT481" s="427">
        <v>56</v>
      </c>
      <c r="BU481" s="421">
        <v>57</v>
      </c>
      <c r="BV481" s="428">
        <v>1</v>
      </c>
      <c r="BW481" s="427"/>
      <c r="BX481" s="427"/>
      <c r="BY481" s="427"/>
      <c r="BZ481" s="427"/>
      <c r="CA481" s="421"/>
      <c r="CB481" s="428"/>
      <c r="CC481" s="427"/>
      <c r="CD481" s="421"/>
      <c r="CE481" s="429"/>
      <c r="CF481" s="428"/>
      <c r="CG481" s="427"/>
      <c r="CH481" s="421"/>
      <c r="CI481" s="429"/>
      <c r="CJ481" s="428"/>
      <c r="CK481" s="427"/>
      <c r="CL481" s="421"/>
      <c r="CM481" s="429"/>
      <c r="CN481" s="428"/>
      <c r="CO481" s="427"/>
      <c r="CP481" s="421"/>
      <c r="CQ481" s="429"/>
      <c r="CR481" s="428"/>
      <c r="DH481" s="433">
        <v>1</v>
      </c>
      <c r="DI481" s="434"/>
      <c r="DJ481" s="421">
        <v>56</v>
      </c>
      <c r="DK481" s="421">
        <v>0</v>
      </c>
      <c r="DL481" s="421">
        <v>0</v>
      </c>
      <c r="DM481" s="421">
        <v>4</v>
      </c>
      <c r="DN481" s="421">
        <v>4</v>
      </c>
      <c r="DO481" s="421">
        <v>24</v>
      </c>
      <c r="DP481" s="421">
        <v>57</v>
      </c>
      <c r="DR481" s="421">
        <v>57</v>
      </c>
      <c r="DS481" s="421">
        <v>229</v>
      </c>
      <c r="DT481" s="421">
        <v>45</v>
      </c>
      <c r="DU481" s="421">
        <v>24</v>
      </c>
      <c r="DV481" s="421">
        <v>22</v>
      </c>
      <c r="DW481" s="421">
        <v>4</v>
      </c>
      <c r="DX481" s="421">
        <v>18</v>
      </c>
      <c r="DY481" s="421">
        <v>2</v>
      </c>
      <c r="DZ481" s="421">
        <v>1</v>
      </c>
      <c r="EA481" s="421">
        <v>6</v>
      </c>
      <c r="EB481" s="421">
        <v>0</v>
      </c>
      <c r="EC481" s="421">
        <v>55</v>
      </c>
      <c r="ED481" s="425">
        <v>8.6842116886890697</v>
      </c>
      <c r="EE481" s="425">
        <v>2.8421056435709602</v>
      </c>
      <c r="EF481" s="425">
        <v>0.63157903190465903</v>
      </c>
      <c r="EG481" s="425">
        <v>7.10526410892742</v>
      </c>
      <c r="EH481" s="431">
        <v>1.10526330583315</v>
      </c>
      <c r="EI481" s="425">
        <v>85.486208411576897</v>
      </c>
      <c r="EJ481" s="424">
        <v>0.214285714285714</v>
      </c>
      <c r="EK481" s="424">
        <v>0.27152317880794702</v>
      </c>
      <c r="EL481" s="422">
        <v>0.49006622500000002</v>
      </c>
      <c r="EM481" s="422">
        <v>0.17218543</v>
      </c>
      <c r="EN481" s="422">
        <v>0.33774834399999998</v>
      </c>
      <c r="EO481" s="422">
        <v>7.7419349999999998E-2</v>
      </c>
      <c r="EP481" s="422">
        <v>0.42580645</v>
      </c>
      <c r="EQ481" s="422">
        <v>0.10743802</v>
      </c>
      <c r="ER481" s="425">
        <v>-0.453812596378596</v>
      </c>
      <c r="ES481" s="431">
        <v>3.4736846754756199</v>
      </c>
      <c r="ET481" s="431">
        <v>3.1629810320873402</v>
      </c>
      <c r="EU481" s="431">
        <v>3.11842835174776</v>
      </c>
      <c r="EV481" s="431">
        <v>3.5856565686271802</v>
      </c>
      <c r="EW481" s="431">
        <v>3.4730931635201601</v>
      </c>
      <c r="EX481" s="426">
        <v>1.2234269976615899</v>
      </c>
    </row>
    <row r="482" spans="1:269" ht="13" customHeight="1">
      <c r="A482" s="413" t="s">
        <v>16</v>
      </c>
      <c r="B482" s="413">
        <v>11116</v>
      </c>
      <c r="C482" s="413">
        <v>668678</v>
      </c>
      <c r="D482" s="413">
        <v>19291</v>
      </c>
      <c r="E482" s="413" t="s">
        <v>45</v>
      </c>
      <c r="F482" s="413" t="s">
        <v>45</v>
      </c>
      <c r="G482" s="414"/>
      <c r="H482" s="415" t="s">
        <v>1282</v>
      </c>
      <c r="I482" s="416" t="s">
        <v>951</v>
      </c>
      <c r="J482" s="417">
        <v>29</v>
      </c>
      <c r="K482" s="418">
        <v>1</v>
      </c>
      <c r="M482" s="419" t="s">
        <v>837</v>
      </c>
      <c r="N482" s="420">
        <v>25</v>
      </c>
      <c r="P482" s="418" t="s">
        <v>2543</v>
      </c>
      <c r="Z482" s="421"/>
      <c r="AS482" s="422"/>
      <c r="AT482" s="422"/>
      <c r="AU482" s="422"/>
      <c r="AV482" s="422"/>
      <c r="AW482" s="422"/>
      <c r="AX482" s="422"/>
      <c r="AY482" s="423"/>
      <c r="AZ482" s="422"/>
      <c r="BA482" s="422"/>
      <c r="BB482" s="422"/>
      <c r="BC482" s="422"/>
      <c r="BT482" s="427">
        <v>33</v>
      </c>
      <c r="BU482" s="421">
        <v>192</v>
      </c>
      <c r="BV482" s="428">
        <v>0</v>
      </c>
      <c r="BW482" s="427"/>
      <c r="BX482" s="427"/>
      <c r="BY482" s="427"/>
      <c r="BZ482" s="427"/>
      <c r="CA482" s="421"/>
      <c r="CB482" s="428"/>
      <c r="CC482" s="427"/>
      <c r="CD482" s="421"/>
      <c r="CE482" s="429"/>
      <c r="CF482" s="428"/>
      <c r="CG482" s="427"/>
      <c r="CH482" s="421"/>
      <c r="CI482" s="429"/>
      <c r="CJ482" s="428"/>
      <c r="CK482" s="427"/>
      <c r="CL482" s="421"/>
      <c r="CM482" s="429"/>
      <c r="CN482" s="428"/>
      <c r="CO482" s="427"/>
      <c r="CP482" s="421"/>
      <c r="CQ482" s="429"/>
      <c r="CR482" s="428"/>
      <c r="DH482" s="433">
        <v>0</v>
      </c>
      <c r="DI482" s="434"/>
      <c r="DJ482" s="421">
        <v>33</v>
      </c>
      <c r="DK482" s="421">
        <v>33</v>
      </c>
      <c r="DL482" s="421">
        <v>0</v>
      </c>
      <c r="DM482" s="421">
        <v>13</v>
      </c>
      <c r="DN482" s="421">
        <v>15</v>
      </c>
      <c r="DO482" s="421">
        <v>0</v>
      </c>
      <c r="DP482" s="421">
        <v>192</v>
      </c>
      <c r="DQ482" s="421">
        <v>192</v>
      </c>
      <c r="DS482" s="421">
        <v>813</v>
      </c>
      <c r="DT482" s="421">
        <v>176</v>
      </c>
      <c r="DU482" s="421">
        <v>109</v>
      </c>
      <c r="DV482" s="421">
        <v>103</v>
      </c>
      <c r="DW482" s="421">
        <v>31</v>
      </c>
      <c r="DX482" s="421">
        <v>66</v>
      </c>
      <c r="DY482" s="421">
        <v>1</v>
      </c>
      <c r="DZ482" s="421">
        <v>4</v>
      </c>
      <c r="EA482" s="421">
        <v>2</v>
      </c>
      <c r="EB482" s="421">
        <v>0</v>
      </c>
      <c r="EC482" s="421">
        <v>175</v>
      </c>
      <c r="ED482" s="425">
        <v>8.203125</v>
      </c>
      <c r="EE482" s="425">
        <v>3.09375</v>
      </c>
      <c r="EF482" s="425">
        <v>1.453125</v>
      </c>
      <c r="EG482" s="425">
        <v>8.25</v>
      </c>
      <c r="EH482" s="431">
        <v>1.2604166666666601</v>
      </c>
      <c r="EI482" s="425">
        <v>97.271192962687707</v>
      </c>
      <c r="EJ482" s="424">
        <v>0.23687752355316199</v>
      </c>
      <c r="EK482" s="424">
        <v>0.27001862197392901</v>
      </c>
      <c r="EL482" s="422">
        <v>0.436170212</v>
      </c>
      <c r="EM482" s="422">
        <v>0.186170212</v>
      </c>
      <c r="EN482" s="422">
        <v>0.377659574</v>
      </c>
      <c r="EO482" s="422">
        <v>9.6830990000000006E-2</v>
      </c>
      <c r="EP482" s="422">
        <v>0.42957746000000002</v>
      </c>
      <c r="EQ482" s="422">
        <v>9.4736840000000003E-2</v>
      </c>
      <c r="ER482" s="425">
        <v>-0.86423424233482005</v>
      </c>
      <c r="ES482" s="431">
        <v>4.828125</v>
      </c>
      <c r="ET482" s="431">
        <v>4.3960386924723496</v>
      </c>
      <c r="EU482" s="431">
        <v>4.5057638804117799</v>
      </c>
      <c r="EV482" s="431">
        <v>4.1172443769251297</v>
      </c>
      <c r="EW482" s="431">
        <v>4.2402355856679401</v>
      </c>
      <c r="EX482" s="426">
        <v>1.0640342235565099</v>
      </c>
    </row>
    <row r="483" spans="1:269" ht="13" customHeight="1">
      <c r="A483" s="413" t="s">
        <v>16</v>
      </c>
      <c r="B483" s="413">
        <v>12328</v>
      </c>
      <c r="C483" s="413">
        <v>678692</v>
      </c>
      <c r="D483" s="413">
        <v>24094</v>
      </c>
      <c r="E483" s="413" t="s">
        <v>686</v>
      </c>
      <c r="F483" s="413" t="s">
        <v>686</v>
      </c>
      <c r="G483" s="414"/>
      <c r="H483" s="411" t="s">
        <v>3030</v>
      </c>
      <c r="I483" s="411" t="s">
        <v>1193</v>
      </c>
      <c r="J483" s="413">
        <v>25</v>
      </c>
      <c r="K483" s="418">
        <v>1</v>
      </c>
      <c r="M483" s="419" t="s">
        <v>837</v>
      </c>
      <c r="O483" s="418" t="s">
        <v>838</v>
      </c>
      <c r="P483" s="418" t="s">
        <v>2543</v>
      </c>
      <c r="Z483" s="421"/>
      <c r="AS483" s="422"/>
      <c r="AT483" s="422"/>
      <c r="AU483" s="422"/>
      <c r="AV483" s="422"/>
      <c r="AW483" s="422"/>
      <c r="AX483" s="422"/>
      <c r="AY483" s="423"/>
      <c r="AZ483" s="422"/>
      <c r="BA483" s="422"/>
      <c r="BB483" s="422"/>
      <c r="BC483" s="422"/>
      <c r="BT483" s="427">
        <v>69</v>
      </c>
      <c r="BU483" s="421">
        <v>73</v>
      </c>
      <c r="BV483" s="428">
        <v>-3</v>
      </c>
      <c r="BW483" s="427"/>
      <c r="BX483" s="427"/>
      <c r="BY483" s="427"/>
      <c r="BZ483" s="427"/>
      <c r="CA483" s="421"/>
      <c r="CB483" s="428"/>
      <c r="CC483" s="427"/>
      <c r="CD483" s="421"/>
      <c r="CE483" s="429"/>
      <c r="CF483" s="428"/>
      <c r="CG483" s="427"/>
      <c r="CH483" s="421"/>
      <c r="CI483" s="429"/>
      <c r="CJ483" s="428"/>
      <c r="CK483" s="427"/>
      <c r="CL483" s="421"/>
      <c r="CM483" s="429"/>
      <c r="CN483" s="428"/>
      <c r="CO483" s="427"/>
      <c r="CP483" s="421"/>
      <c r="CQ483" s="429"/>
      <c r="CR483" s="428"/>
      <c r="DH483" s="433">
        <v>-3</v>
      </c>
      <c r="DI483" s="434"/>
      <c r="DJ483" s="421">
        <v>69</v>
      </c>
      <c r="DK483" s="421">
        <v>0</v>
      </c>
      <c r="DL483" s="421">
        <v>0</v>
      </c>
      <c r="DM483" s="421">
        <v>7</v>
      </c>
      <c r="DN483" s="421">
        <v>1</v>
      </c>
      <c r="DO483" s="421">
        <v>7</v>
      </c>
      <c r="DP483" s="421">
        <v>73</v>
      </c>
      <c r="DR483" s="421">
        <v>73</v>
      </c>
      <c r="DS483" s="421">
        <v>303</v>
      </c>
      <c r="DT483" s="421">
        <v>53</v>
      </c>
      <c r="DU483" s="421">
        <v>23</v>
      </c>
      <c r="DV483" s="421">
        <v>18</v>
      </c>
      <c r="DW483" s="421">
        <v>8</v>
      </c>
      <c r="DX483" s="421">
        <v>27</v>
      </c>
      <c r="DY483" s="421">
        <v>2</v>
      </c>
      <c r="DZ483" s="421">
        <v>4</v>
      </c>
      <c r="EA483" s="421">
        <v>2</v>
      </c>
      <c r="EB483" s="421">
        <v>2</v>
      </c>
      <c r="EC483" s="421">
        <v>98</v>
      </c>
      <c r="ED483" s="425">
        <v>12.0821943062966</v>
      </c>
      <c r="EE483" s="425">
        <v>3.3287678190817198</v>
      </c>
      <c r="EF483" s="425">
        <v>0.98630157602421498</v>
      </c>
      <c r="EG483" s="425">
        <v>6.5342479411604204</v>
      </c>
      <c r="EH483" s="431">
        <v>1.0958906400269</v>
      </c>
      <c r="EI483" s="425">
        <v>84.574087864114105</v>
      </c>
      <c r="EJ483" s="424">
        <v>0.19485294117647001</v>
      </c>
      <c r="EK483" s="424">
        <v>0.27108433734939702</v>
      </c>
      <c r="EL483" s="422">
        <v>0.39766081800000003</v>
      </c>
      <c r="EM483" s="422">
        <v>0.14035087700000001</v>
      </c>
      <c r="EN483" s="422">
        <v>0.46198830400000002</v>
      </c>
      <c r="EO483" s="422">
        <v>0.1091954</v>
      </c>
      <c r="EP483" s="422">
        <v>0.42528736</v>
      </c>
      <c r="EQ483" s="422">
        <v>0.16709732999999999</v>
      </c>
      <c r="ER483" s="425">
        <v>-0.33643372536642902</v>
      </c>
      <c r="ES483" s="431">
        <v>2.2191785460544802</v>
      </c>
      <c r="ET483" s="431">
        <v>3.0098896756909501</v>
      </c>
      <c r="EU483" s="431">
        <v>3.1496708467454502</v>
      </c>
      <c r="EV483" s="431">
        <v>3.3935409968336998</v>
      </c>
      <c r="EW483" s="431">
        <v>2.84040378736151</v>
      </c>
      <c r="EX483" s="426">
        <v>1.34504735469818</v>
      </c>
    </row>
    <row r="484" spans="1:269" ht="13" customHeight="1">
      <c r="A484" s="413" t="s">
        <v>16</v>
      </c>
      <c r="B484" s="413">
        <v>12941</v>
      </c>
      <c r="C484" s="413">
        <v>684007</v>
      </c>
      <c r="D484" s="413">
        <v>33829</v>
      </c>
      <c r="E484" s="413" t="s">
        <v>129</v>
      </c>
      <c r="F484" s="413" t="s">
        <v>129</v>
      </c>
      <c r="G484" s="414"/>
      <c r="H484" s="411" t="s">
        <v>4059</v>
      </c>
      <c r="I484" s="411" t="s">
        <v>4058</v>
      </c>
      <c r="J484" s="413">
        <v>31</v>
      </c>
      <c r="K484" s="418">
        <v>1</v>
      </c>
      <c r="M484" s="419" t="s">
        <v>46</v>
      </c>
      <c r="N484" s="420">
        <v>25</v>
      </c>
      <c r="P484" s="418" t="s">
        <v>4577</v>
      </c>
      <c r="R484" s="418" t="s">
        <v>4580</v>
      </c>
      <c r="Z484" s="421"/>
      <c r="AS484" s="422"/>
      <c r="AT484" s="422"/>
      <c r="AU484" s="422"/>
      <c r="AV484" s="422"/>
      <c r="AW484" s="422"/>
      <c r="AX484" s="422"/>
      <c r="AY484" s="423"/>
      <c r="AZ484" s="422"/>
      <c r="BA484" s="422"/>
      <c r="BB484" s="422"/>
      <c r="BC484" s="422"/>
      <c r="BT484" s="427">
        <v>25</v>
      </c>
      <c r="BU484" s="421">
        <v>144.19999999999999</v>
      </c>
      <c r="BV484" s="428">
        <v>2</v>
      </c>
      <c r="BW484" s="427"/>
      <c r="BX484" s="427"/>
      <c r="BY484" s="427"/>
      <c r="BZ484" s="427"/>
      <c r="CA484" s="421"/>
      <c r="CB484" s="428"/>
      <c r="CC484" s="427"/>
      <c r="CD484" s="421"/>
      <c r="CE484" s="429"/>
      <c r="CF484" s="428"/>
      <c r="CG484" s="427"/>
      <c r="CH484" s="421"/>
      <c r="CI484" s="429"/>
      <c r="CJ484" s="428"/>
      <c r="CK484" s="427"/>
      <c r="CL484" s="421"/>
      <c r="CM484" s="429"/>
      <c r="CN484" s="428"/>
      <c r="CO484" s="427"/>
      <c r="CP484" s="421"/>
      <c r="CQ484" s="429"/>
      <c r="CR484" s="428"/>
      <c r="DH484" s="433">
        <v>2</v>
      </c>
      <c r="DI484" s="434"/>
      <c r="DJ484" s="421">
        <v>25</v>
      </c>
      <c r="DK484" s="421">
        <v>25</v>
      </c>
      <c r="DL484" s="421">
        <v>0</v>
      </c>
      <c r="DM484" s="421">
        <v>9</v>
      </c>
      <c r="DN484" s="421">
        <v>8</v>
      </c>
      <c r="DO484" s="421">
        <v>0</v>
      </c>
      <c r="DP484" s="421">
        <v>144.19999999999999</v>
      </c>
      <c r="DQ484" s="421">
        <v>144.19999694824199</v>
      </c>
      <c r="DS484" s="421">
        <v>567</v>
      </c>
      <c r="DT484" s="421">
        <v>117</v>
      </c>
      <c r="DU484" s="421">
        <v>62</v>
      </c>
      <c r="DV484" s="421">
        <v>60</v>
      </c>
      <c r="DW484" s="421">
        <v>31</v>
      </c>
      <c r="DX484" s="421">
        <v>26</v>
      </c>
      <c r="DY484" s="421">
        <v>0</v>
      </c>
      <c r="DZ484" s="421">
        <v>1</v>
      </c>
      <c r="EA484" s="421">
        <v>1</v>
      </c>
      <c r="EB484" s="421">
        <v>0</v>
      </c>
      <c r="EC484" s="421">
        <v>117</v>
      </c>
      <c r="ED484" s="425">
        <v>7.2788023551415098</v>
      </c>
      <c r="EE484" s="425">
        <v>1.61751163447589</v>
      </c>
      <c r="EF484" s="425">
        <v>1.9285715641827901</v>
      </c>
      <c r="EG484" s="425">
        <v>7.2788023551415098</v>
      </c>
      <c r="EH484" s="431">
        <v>0.98847933217971196</v>
      </c>
      <c r="EI484" s="425">
        <v>76.284744880725796</v>
      </c>
      <c r="EJ484" s="424">
        <v>0.21666666666666601</v>
      </c>
      <c r="EK484" s="424">
        <v>0.21938775510204001</v>
      </c>
      <c r="EL484" s="422">
        <v>0.291866028</v>
      </c>
      <c r="EM484" s="422">
        <v>0.16267942499999999</v>
      </c>
      <c r="EN484" s="422">
        <v>0.54545454500000001</v>
      </c>
      <c r="EO484" s="422">
        <v>0.11583924</v>
      </c>
      <c r="EP484" s="422">
        <v>0.43498818</v>
      </c>
      <c r="EQ484" s="422">
        <v>0.11937557</v>
      </c>
      <c r="ER484" s="425">
        <v>0.86836700225977204</v>
      </c>
      <c r="ES484" s="431">
        <v>3.7327191564828301</v>
      </c>
      <c r="ET484" s="431">
        <v>4.2287936565876096</v>
      </c>
      <c r="EU484" s="431">
        <v>4.8640829343390202</v>
      </c>
      <c r="EV484" s="431">
        <v>4.5083085929518196</v>
      </c>
      <c r="EW484" s="431">
        <v>4.3614004913499702</v>
      </c>
      <c r="EX484" s="426">
        <v>0.88876539468765203</v>
      </c>
    </row>
    <row r="485" spans="1:269" ht="13" customHeight="1">
      <c r="A485" s="413" t="s">
        <v>16</v>
      </c>
      <c r="B485" s="413">
        <v>10565</v>
      </c>
      <c r="C485" s="413">
        <v>656605</v>
      </c>
      <c r="D485" s="413">
        <v>17594</v>
      </c>
      <c r="E485" s="413" t="s">
        <v>438</v>
      </c>
      <c r="F485" s="413" t="s">
        <v>438</v>
      </c>
      <c r="G485" s="414"/>
      <c r="H485" s="415" t="s">
        <v>899</v>
      </c>
      <c r="I485" s="416" t="s">
        <v>144</v>
      </c>
      <c r="J485" s="417">
        <v>29</v>
      </c>
      <c r="K485" s="418">
        <v>1</v>
      </c>
      <c r="M485" s="419" t="s">
        <v>837</v>
      </c>
      <c r="N485" s="420">
        <v>25</v>
      </c>
      <c r="P485" s="418" t="s">
        <v>2543</v>
      </c>
      <c r="Z485" s="421"/>
      <c r="AS485" s="422"/>
      <c r="AT485" s="422"/>
      <c r="AU485" s="422"/>
      <c r="AV485" s="422"/>
      <c r="AW485" s="422"/>
      <c r="AX485" s="422"/>
      <c r="AY485" s="423"/>
      <c r="AZ485" s="422"/>
      <c r="BA485" s="422"/>
      <c r="BB485" s="422"/>
      <c r="BC485" s="422"/>
      <c r="BT485" s="427">
        <v>32</v>
      </c>
      <c r="BU485" s="421">
        <v>176.1</v>
      </c>
      <c r="BV485" s="428">
        <v>-4</v>
      </c>
      <c r="BW485" s="427"/>
      <c r="BX485" s="427"/>
      <c r="BY485" s="427"/>
      <c r="BZ485" s="427"/>
      <c r="CA485" s="421"/>
      <c r="CB485" s="428"/>
      <c r="CC485" s="427"/>
      <c r="CD485" s="421"/>
      <c r="CE485" s="429"/>
      <c r="CF485" s="428"/>
      <c r="CG485" s="427"/>
      <c r="CH485" s="421"/>
      <c r="CI485" s="429"/>
      <c r="CJ485" s="428"/>
      <c r="CK485" s="427"/>
      <c r="CL485" s="421"/>
      <c r="CM485" s="429"/>
      <c r="CN485" s="428"/>
      <c r="CO485" s="427"/>
      <c r="CP485" s="421"/>
      <c r="CQ485" s="429"/>
      <c r="CR485" s="428"/>
      <c r="DH485" s="433">
        <v>-4</v>
      </c>
      <c r="DI485" s="434"/>
      <c r="DJ485" s="421">
        <v>32</v>
      </c>
      <c r="DK485" s="421">
        <v>32</v>
      </c>
      <c r="DL485" s="421">
        <v>0</v>
      </c>
      <c r="DM485" s="421">
        <v>6</v>
      </c>
      <c r="DN485" s="421">
        <v>15</v>
      </c>
      <c r="DO485" s="421">
        <v>0</v>
      </c>
      <c r="DP485" s="421">
        <v>176.1</v>
      </c>
      <c r="DQ485" s="421">
        <v>176.100006103515</v>
      </c>
      <c r="DS485" s="421">
        <v>749</v>
      </c>
      <c r="DT485" s="421">
        <v>171</v>
      </c>
      <c r="DU485" s="421">
        <v>91</v>
      </c>
      <c r="DV485" s="421">
        <v>82</v>
      </c>
      <c r="DW485" s="421">
        <v>21</v>
      </c>
      <c r="DX485" s="421">
        <v>51</v>
      </c>
      <c r="DY485" s="421">
        <v>0</v>
      </c>
      <c r="DZ485" s="421">
        <v>10</v>
      </c>
      <c r="EA485" s="421">
        <v>5</v>
      </c>
      <c r="EB485" s="421">
        <v>0</v>
      </c>
      <c r="EC485" s="421">
        <v>150</v>
      </c>
      <c r="ED485" s="425">
        <v>7.65595485221285</v>
      </c>
      <c r="EE485" s="425">
        <v>2.6030246497523701</v>
      </c>
      <c r="EF485" s="425">
        <v>1.07183367930979</v>
      </c>
      <c r="EG485" s="425">
        <v>8.7277885315226502</v>
      </c>
      <c r="EH485" s="431">
        <v>1.2589792423638899</v>
      </c>
      <c r="EI485" s="425">
        <v>97.160261410906301</v>
      </c>
      <c r="EJ485" s="424">
        <v>0.248546511627906</v>
      </c>
      <c r="EK485" s="424">
        <v>0.290135396518375</v>
      </c>
      <c r="EL485" s="422">
        <v>0.43632958799999999</v>
      </c>
      <c r="EM485" s="422">
        <v>0.20037453099999999</v>
      </c>
      <c r="EN485" s="422">
        <v>0.36329588000000002</v>
      </c>
      <c r="EO485" s="422">
        <v>7.8066910000000003E-2</v>
      </c>
      <c r="EP485" s="422">
        <v>0.43680297000000001</v>
      </c>
      <c r="EQ485" s="422">
        <v>8.8122610000000004E-2</v>
      </c>
      <c r="ER485" s="425">
        <v>-0.55515956824197699</v>
      </c>
      <c r="ES485" s="431">
        <v>4.1852553192096904</v>
      </c>
      <c r="ET485" s="431">
        <v>4.3883103081978598</v>
      </c>
      <c r="EU485" s="431">
        <v>4.0206603300008199</v>
      </c>
      <c r="EV485" s="431">
        <v>4.1687320490174704</v>
      </c>
      <c r="EW485" s="431">
        <v>4.2464886331564502</v>
      </c>
      <c r="EX485" s="426">
        <v>2.4935727119445801</v>
      </c>
    </row>
    <row r="486" spans="1:269" ht="13" customHeight="1">
      <c r="A486" s="413" t="s">
        <v>16</v>
      </c>
      <c r="B486" s="413">
        <v>12630</v>
      </c>
      <c r="C486" s="413">
        <v>657649</v>
      </c>
      <c r="D486" s="413">
        <v>27517</v>
      </c>
      <c r="E486" s="413" t="s">
        <v>563</v>
      </c>
      <c r="F486" s="413" t="s">
        <v>563</v>
      </c>
      <c r="G486" s="414"/>
      <c r="H486" s="411" t="s">
        <v>3099</v>
      </c>
      <c r="I486" s="411" t="s">
        <v>269</v>
      </c>
      <c r="J486" s="413">
        <v>31</v>
      </c>
      <c r="K486" s="418">
        <v>1</v>
      </c>
      <c r="M486" s="419" t="s">
        <v>46</v>
      </c>
      <c r="O486" s="418" t="s">
        <v>838</v>
      </c>
      <c r="P486" s="418" t="s">
        <v>2543</v>
      </c>
      <c r="Z486" s="421"/>
      <c r="AS486" s="422"/>
      <c r="AT486" s="422"/>
      <c r="AU486" s="422"/>
      <c r="AV486" s="422"/>
      <c r="AW486" s="422"/>
      <c r="AX486" s="422"/>
      <c r="AY486" s="423"/>
      <c r="AZ486" s="422"/>
      <c r="BA486" s="422"/>
      <c r="BB486" s="422"/>
      <c r="BC486" s="422"/>
      <c r="BT486" s="427">
        <v>72</v>
      </c>
      <c r="BU486" s="421">
        <v>66</v>
      </c>
      <c r="BV486" s="428">
        <v>2</v>
      </c>
      <c r="BW486" s="427"/>
      <c r="BX486" s="427"/>
      <c r="BY486" s="427"/>
      <c r="BZ486" s="427"/>
      <c r="CA486" s="421"/>
      <c r="CB486" s="428"/>
      <c r="CC486" s="427"/>
      <c r="CD486" s="421"/>
      <c r="CE486" s="429"/>
      <c r="CF486" s="428"/>
      <c r="CG486" s="427"/>
      <c r="CH486" s="421"/>
      <c r="CI486" s="429"/>
      <c r="CJ486" s="428"/>
      <c r="CK486" s="427"/>
      <c r="CL486" s="421"/>
      <c r="CM486" s="429"/>
      <c r="CN486" s="428"/>
      <c r="CO486" s="427"/>
      <c r="CP486" s="421"/>
      <c r="CQ486" s="429"/>
      <c r="CR486" s="428"/>
      <c r="DH486" s="433">
        <v>2</v>
      </c>
      <c r="DI486" s="434"/>
      <c r="DJ486" s="421">
        <v>72</v>
      </c>
      <c r="DK486" s="421">
        <v>0</v>
      </c>
      <c r="DL486" s="421">
        <v>0</v>
      </c>
      <c r="DM486" s="421">
        <v>6</v>
      </c>
      <c r="DN486" s="421">
        <v>1</v>
      </c>
      <c r="DO486" s="421">
        <v>2</v>
      </c>
      <c r="DP486" s="421">
        <v>66</v>
      </c>
      <c r="DR486" s="421">
        <v>66</v>
      </c>
      <c r="DS486" s="421">
        <v>268</v>
      </c>
      <c r="DT486" s="421">
        <v>57</v>
      </c>
      <c r="DU486" s="421">
        <v>21</v>
      </c>
      <c r="DV486" s="421">
        <v>21</v>
      </c>
      <c r="DW486" s="421">
        <v>6</v>
      </c>
      <c r="DX486" s="421">
        <v>20</v>
      </c>
      <c r="DY486" s="421">
        <v>1</v>
      </c>
      <c r="DZ486" s="421">
        <v>4</v>
      </c>
      <c r="EA486" s="421">
        <v>1</v>
      </c>
      <c r="EB486" s="421">
        <v>0</v>
      </c>
      <c r="EC486" s="421">
        <v>68</v>
      </c>
      <c r="ED486" s="425">
        <v>9.2727283446258006</v>
      </c>
      <c r="EE486" s="425">
        <v>2.727273042537</v>
      </c>
      <c r="EF486" s="425">
        <v>0.81818191276109997</v>
      </c>
      <c r="EG486" s="425">
        <v>7.7727281712304501</v>
      </c>
      <c r="EH486" s="431">
        <v>1.1666668015297099</v>
      </c>
      <c r="EI486" s="425">
        <v>90.036155960139197</v>
      </c>
      <c r="EJ486" s="424">
        <v>0.233606557377049</v>
      </c>
      <c r="EK486" s="424">
        <v>0.3</v>
      </c>
      <c r="EL486" s="422">
        <v>0.45977011400000001</v>
      </c>
      <c r="EM486" s="422">
        <v>0.13793103400000001</v>
      </c>
      <c r="EN486" s="422">
        <v>0.40229884999999999</v>
      </c>
      <c r="EO486" s="422">
        <v>5.1136359999999999E-2</v>
      </c>
      <c r="EP486" s="422">
        <v>0.34659090999999997</v>
      </c>
      <c r="EQ486" s="422">
        <v>8.9165869999999994E-2</v>
      </c>
      <c r="ER486" s="425">
        <v>0.89743759710100901</v>
      </c>
      <c r="ES486" s="431">
        <v>2.8636366946638501</v>
      </c>
      <c r="ET486" s="431">
        <v>2.7230143935725302</v>
      </c>
      <c r="EU486" s="431">
        <v>3.3480934503868802</v>
      </c>
      <c r="EV486" s="431">
        <v>3.8015220042343998</v>
      </c>
      <c r="EW486" s="431">
        <v>3.3630148218180298</v>
      </c>
      <c r="EX486" s="426">
        <v>0.89147257804870605</v>
      </c>
    </row>
    <row r="487" spans="1:269" ht="13" customHeight="1">
      <c r="A487" s="413" t="s">
        <v>16</v>
      </c>
      <c r="B487" s="413">
        <v>12891</v>
      </c>
      <c r="C487" s="413">
        <v>675848</v>
      </c>
      <c r="D487" s="413">
        <v>23237</v>
      </c>
      <c r="E487" s="413" t="s">
        <v>246</v>
      </c>
      <c r="F487" s="413" t="s">
        <v>246</v>
      </c>
      <c r="G487" s="414"/>
      <c r="H487" s="411" t="s">
        <v>508</v>
      </c>
      <c r="I487" s="411" t="s">
        <v>540</v>
      </c>
      <c r="J487" s="413">
        <v>24</v>
      </c>
      <c r="K487" s="418">
        <v>1</v>
      </c>
      <c r="M487" s="419" t="s">
        <v>837</v>
      </c>
      <c r="O487" s="418" t="s">
        <v>46</v>
      </c>
      <c r="P487" s="418" t="s">
        <v>2543</v>
      </c>
      <c r="Z487" s="421"/>
      <c r="BT487" s="427">
        <v>55</v>
      </c>
      <c r="BU487" s="421">
        <v>61.1</v>
      </c>
      <c r="BV487" s="428">
        <v>0</v>
      </c>
      <c r="BW487" s="427"/>
      <c r="BX487" s="427"/>
      <c r="BY487" s="427"/>
      <c r="BZ487" s="427"/>
      <c r="CA487" s="421"/>
      <c r="CB487" s="428"/>
      <c r="CC487" s="427"/>
      <c r="CD487" s="421"/>
      <c r="CE487" s="429"/>
      <c r="CF487" s="428"/>
      <c r="CG487" s="427"/>
      <c r="CH487" s="421"/>
      <c r="CI487" s="429"/>
      <c r="CJ487" s="428"/>
      <c r="CK487" s="427"/>
      <c r="CL487" s="421"/>
      <c r="CM487" s="429"/>
      <c r="CN487" s="428"/>
      <c r="CO487" s="427"/>
      <c r="CP487" s="421"/>
      <c r="CQ487" s="429"/>
      <c r="CR487" s="428"/>
      <c r="DH487" s="433">
        <v>0</v>
      </c>
      <c r="DI487" s="434"/>
      <c r="DJ487" s="421">
        <v>55</v>
      </c>
      <c r="DK487" s="421">
        <v>0</v>
      </c>
      <c r="DL487" s="421">
        <v>0</v>
      </c>
      <c r="DM487" s="421">
        <v>2</v>
      </c>
      <c r="DN487" s="421">
        <v>2</v>
      </c>
      <c r="DO487" s="421">
        <v>1</v>
      </c>
      <c r="DP487" s="421">
        <v>61.1</v>
      </c>
      <c r="DR487" s="421">
        <v>61.099998474121001</v>
      </c>
      <c r="DS487" s="421">
        <v>261</v>
      </c>
      <c r="DT487" s="421">
        <v>52</v>
      </c>
      <c r="DU487" s="421">
        <v>34</v>
      </c>
      <c r="DV487" s="421">
        <v>27</v>
      </c>
      <c r="DW487" s="421">
        <v>6</v>
      </c>
      <c r="DX487" s="421">
        <v>25</v>
      </c>
      <c r="DY487" s="421">
        <v>1</v>
      </c>
      <c r="DZ487" s="421">
        <v>6</v>
      </c>
      <c r="EA487" s="421">
        <v>2</v>
      </c>
      <c r="EB487" s="421">
        <v>0</v>
      </c>
      <c r="EC487" s="421">
        <v>68</v>
      </c>
      <c r="ED487" s="425">
        <v>9.9782616970445108</v>
      </c>
      <c r="EE487" s="425">
        <v>3.6684785650898899</v>
      </c>
      <c r="EF487" s="425">
        <v>0.88043485562157398</v>
      </c>
      <c r="EG487" s="425">
        <v>7.6304354153869802</v>
      </c>
      <c r="EH487" s="431">
        <v>1.2554348867196501</v>
      </c>
      <c r="EI487" s="425">
        <v>96.886729878900397</v>
      </c>
      <c r="EJ487" s="424">
        <v>0.22608695652173899</v>
      </c>
      <c r="EK487" s="424">
        <v>0.29487179487179399</v>
      </c>
      <c r="EL487" s="466">
        <v>0.40372670799999999</v>
      </c>
      <c r="EM487" s="466">
        <v>0.19254658299999999</v>
      </c>
      <c r="EN487" s="466">
        <v>0.40372670799999999</v>
      </c>
      <c r="EO487" s="466">
        <v>4.9382719999999998E-2</v>
      </c>
      <c r="EP487" s="466">
        <v>0.34567901000000001</v>
      </c>
      <c r="EQ487" s="466">
        <v>0.13128492</v>
      </c>
      <c r="ER487" s="425">
        <v>-0.216130605308087</v>
      </c>
      <c r="ES487" s="431">
        <v>3.9619568502970801</v>
      </c>
      <c r="ET487" s="431">
        <v>2.9428856043954901</v>
      </c>
      <c r="EU487" s="431">
        <v>3.70662443498132</v>
      </c>
      <c r="EV487" s="431">
        <v>4.0688624163749001</v>
      </c>
      <c r="EW487" s="431">
        <v>3.5703574465918799</v>
      </c>
      <c r="EX487" s="426">
        <v>0.691311836242675</v>
      </c>
    </row>
    <row r="488" spans="1:269" ht="13" customHeight="1">
      <c r="A488" s="413" t="s">
        <v>16</v>
      </c>
      <c r="B488" s="413">
        <v>10683</v>
      </c>
      <c r="C488" s="413">
        <v>601713</v>
      </c>
      <c r="D488" s="413">
        <v>15454</v>
      </c>
      <c r="E488" s="413" t="s">
        <v>2170</v>
      </c>
      <c r="F488" s="413" t="s">
        <v>2170</v>
      </c>
      <c r="G488" s="414"/>
      <c r="H488" s="415" t="s">
        <v>1061</v>
      </c>
      <c r="I488" s="416" t="s">
        <v>220</v>
      </c>
      <c r="J488" s="417">
        <v>32</v>
      </c>
      <c r="K488" s="418">
        <v>1</v>
      </c>
      <c r="M488" s="419" t="s">
        <v>837</v>
      </c>
      <c r="N488" s="420">
        <v>30</v>
      </c>
      <c r="P488" s="418" t="s">
        <v>2543</v>
      </c>
      <c r="Q488" s="418" t="s">
        <v>4578</v>
      </c>
      <c r="Z488" s="421"/>
      <c r="AS488" s="422"/>
      <c r="AT488" s="422"/>
      <c r="AU488" s="422"/>
      <c r="AV488" s="422"/>
      <c r="AW488" s="422"/>
      <c r="AX488" s="422"/>
      <c r="AY488" s="423"/>
      <c r="AZ488" s="422"/>
      <c r="BA488" s="422"/>
      <c r="BB488" s="422"/>
      <c r="BC488" s="422"/>
      <c r="BT488" s="427">
        <v>31</v>
      </c>
      <c r="BU488" s="421">
        <v>181.2</v>
      </c>
      <c r="BV488" s="428">
        <v>1</v>
      </c>
      <c r="BW488" s="427"/>
      <c r="BX488" s="427"/>
      <c r="BY488" s="427"/>
      <c r="BZ488" s="427"/>
      <c r="CA488" s="421"/>
      <c r="CB488" s="428"/>
      <c r="CC488" s="427"/>
      <c r="CD488" s="421"/>
      <c r="CE488" s="429"/>
      <c r="CF488" s="428"/>
      <c r="CG488" s="427"/>
      <c r="CH488" s="421"/>
      <c r="CI488" s="429"/>
      <c r="CJ488" s="428"/>
      <c r="CK488" s="427"/>
      <c r="CL488" s="421"/>
      <c r="CM488" s="429"/>
      <c r="CN488" s="428"/>
      <c r="CO488" s="427"/>
      <c r="CP488" s="421"/>
      <c r="CQ488" s="429"/>
      <c r="CR488" s="428"/>
      <c r="DH488" s="433">
        <v>1</v>
      </c>
      <c r="DI488" s="434"/>
      <c r="DJ488" s="421">
        <v>31</v>
      </c>
      <c r="DK488" s="421">
        <v>31</v>
      </c>
      <c r="DL488" s="421">
        <v>0</v>
      </c>
      <c r="DM488" s="421">
        <v>13</v>
      </c>
      <c r="DN488" s="421">
        <v>5</v>
      </c>
      <c r="DO488" s="421">
        <v>0</v>
      </c>
      <c r="DP488" s="421">
        <v>181.2</v>
      </c>
      <c r="DQ488" s="421">
        <v>181.19999694824199</v>
      </c>
      <c r="DS488" s="421">
        <v>721</v>
      </c>
      <c r="DT488" s="421">
        <v>129</v>
      </c>
      <c r="DU488" s="421">
        <v>63</v>
      </c>
      <c r="DV488" s="421">
        <v>58</v>
      </c>
      <c r="DW488" s="421">
        <v>22</v>
      </c>
      <c r="DX488" s="421">
        <v>50</v>
      </c>
      <c r="DY488" s="421">
        <v>1</v>
      </c>
      <c r="DZ488" s="421">
        <v>3</v>
      </c>
      <c r="EA488" s="421">
        <v>1</v>
      </c>
      <c r="EB488" s="421">
        <v>0</v>
      </c>
      <c r="EC488" s="421">
        <v>190</v>
      </c>
      <c r="ED488" s="425">
        <v>9.4128445637747102</v>
      </c>
      <c r="EE488" s="425">
        <v>2.4770643588880801</v>
      </c>
      <c r="EF488" s="425">
        <v>1.08990831791075</v>
      </c>
      <c r="EG488" s="425">
        <v>6.3908260459312496</v>
      </c>
      <c r="EH488" s="431">
        <v>0.98532115609103699</v>
      </c>
      <c r="EI488" s="425">
        <v>76.041016307583305</v>
      </c>
      <c r="EJ488" s="424">
        <v>0.19311377245508901</v>
      </c>
      <c r="EK488" s="424">
        <v>0.234649122807017</v>
      </c>
      <c r="EL488" s="422">
        <v>0.335443037</v>
      </c>
      <c r="EM488" s="422">
        <v>0.18565400800000001</v>
      </c>
      <c r="EN488" s="422">
        <v>0.47890295300000002</v>
      </c>
      <c r="EO488" s="422">
        <v>0.10878661000000001</v>
      </c>
      <c r="EP488" s="422">
        <v>0.44979079</v>
      </c>
      <c r="EQ488" s="422">
        <v>0.10483871</v>
      </c>
      <c r="ER488" s="425">
        <v>-0.71783517757037396</v>
      </c>
      <c r="ES488" s="431">
        <v>2.87339465631017</v>
      </c>
      <c r="ET488" s="431">
        <v>3.9994175144333801</v>
      </c>
      <c r="EU488" s="431">
        <v>3.4937703989178401</v>
      </c>
      <c r="EV488" s="431">
        <v>3.8460062620330699</v>
      </c>
      <c r="EW488" s="431">
        <v>3.69503066299171</v>
      </c>
      <c r="EX488" s="426">
        <v>3.6742606163024898</v>
      </c>
    </row>
    <row r="489" spans="1:269" ht="13" customHeight="1">
      <c r="A489" s="413" t="s">
        <v>16</v>
      </c>
      <c r="B489" s="413">
        <v>8193</v>
      </c>
      <c r="C489" s="413">
        <v>453286</v>
      </c>
      <c r="D489" s="413">
        <v>3137</v>
      </c>
      <c r="E489" s="413" t="s">
        <v>470</v>
      </c>
      <c r="F489" s="413" t="s">
        <v>470</v>
      </c>
      <c r="G489" s="414"/>
      <c r="H489" s="415" t="s">
        <v>272</v>
      </c>
      <c r="I489" s="416" t="s">
        <v>273</v>
      </c>
      <c r="J489" s="417">
        <v>40</v>
      </c>
      <c r="K489" s="418">
        <v>1</v>
      </c>
      <c r="M489" s="419" t="s">
        <v>837</v>
      </c>
      <c r="N489" s="420">
        <v>25</v>
      </c>
      <c r="P489" s="418" t="s">
        <v>4581</v>
      </c>
      <c r="Z489" s="421"/>
      <c r="BT489" s="427">
        <v>17</v>
      </c>
      <c r="BU489" s="421">
        <v>85</v>
      </c>
      <c r="BV489" s="428">
        <v>0</v>
      </c>
      <c r="BW489" s="427"/>
      <c r="BX489" s="427"/>
      <c r="BY489" s="427"/>
      <c r="BZ489" s="427"/>
      <c r="CA489" s="421"/>
      <c r="CB489" s="428"/>
      <c r="CC489" s="427"/>
      <c r="CD489" s="421"/>
      <c r="CE489" s="429"/>
      <c r="CF489" s="428"/>
      <c r="CG489" s="427"/>
      <c r="CH489" s="421"/>
      <c r="CI489" s="429"/>
      <c r="CJ489" s="428"/>
      <c r="CK489" s="427"/>
      <c r="CL489" s="421"/>
      <c r="CM489" s="429"/>
      <c r="CN489" s="428"/>
      <c r="CO489" s="427"/>
      <c r="CP489" s="421"/>
      <c r="CQ489" s="429"/>
      <c r="CR489" s="428"/>
      <c r="DH489" s="433">
        <v>0</v>
      </c>
      <c r="DI489" s="434"/>
      <c r="DJ489" s="421">
        <v>17</v>
      </c>
      <c r="DK489" s="421">
        <v>17</v>
      </c>
      <c r="DL489" s="421">
        <v>0</v>
      </c>
      <c r="DM489" s="421">
        <v>5</v>
      </c>
      <c r="DN489" s="421">
        <v>5</v>
      </c>
      <c r="DO489" s="421">
        <v>0</v>
      </c>
      <c r="DP489" s="421">
        <v>85</v>
      </c>
      <c r="DQ489" s="421">
        <v>85</v>
      </c>
      <c r="DS489" s="421">
        <v>358</v>
      </c>
      <c r="DT489" s="421">
        <v>87</v>
      </c>
      <c r="DU489" s="421">
        <v>49</v>
      </c>
      <c r="DV489" s="421">
        <v>49</v>
      </c>
      <c r="DW489" s="421">
        <v>19</v>
      </c>
      <c r="DX489" s="421">
        <v>23</v>
      </c>
      <c r="DY489" s="421">
        <v>0</v>
      </c>
      <c r="DZ489" s="421">
        <v>2</v>
      </c>
      <c r="EA489" s="421">
        <v>2</v>
      </c>
      <c r="EB489" s="421">
        <v>0</v>
      </c>
      <c r="EC489" s="421">
        <v>82</v>
      </c>
      <c r="ED489" s="425">
        <v>8.6823529411764699</v>
      </c>
      <c r="EE489" s="425">
        <v>2.4352941176470502</v>
      </c>
      <c r="EF489" s="425">
        <v>2.0117647058823498</v>
      </c>
      <c r="EG489" s="425">
        <v>9.2117647058823504</v>
      </c>
      <c r="EH489" s="431">
        <v>1.29411764705882</v>
      </c>
      <c r="EI489" s="425">
        <v>100.943294345187</v>
      </c>
      <c r="EJ489" s="424">
        <v>0.26126126126126098</v>
      </c>
      <c r="EK489" s="424">
        <v>0.29310344827586199</v>
      </c>
      <c r="EL489" s="466">
        <v>0.27091633399999998</v>
      </c>
      <c r="EM489" s="466">
        <v>0.187250996</v>
      </c>
      <c r="EN489" s="466">
        <v>0.54183266900000004</v>
      </c>
      <c r="EO489" s="466">
        <v>0.12350598</v>
      </c>
      <c r="EP489" s="466">
        <v>0.38247012000000002</v>
      </c>
      <c r="EQ489" s="466">
        <v>0.10704023</v>
      </c>
      <c r="ER489" s="425">
        <v>-0.243393573715767</v>
      </c>
      <c r="ES489" s="431">
        <v>5.1882352941176402</v>
      </c>
      <c r="ET489" s="431">
        <v>4.7868890547526997</v>
      </c>
      <c r="EU489" s="431">
        <v>4.9947957431568799</v>
      </c>
      <c r="EV489" s="431">
        <v>4.5557998152340096</v>
      </c>
      <c r="EW489" s="431">
        <v>4.26023644231066</v>
      </c>
      <c r="EX489" s="426">
        <v>0.39948359131812999</v>
      </c>
    </row>
    <row r="490" spans="1:269" ht="13" customHeight="1">
      <c r="A490" s="413" t="s">
        <v>16</v>
      </c>
      <c r="B490" s="413">
        <v>10926</v>
      </c>
      <c r="C490" s="413">
        <v>657376</v>
      </c>
      <c r="D490" s="413">
        <v>19899</v>
      </c>
      <c r="E490" s="413" t="s">
        <v>16</v>
      </c>
      <c r="F490" s="413" t="s">
        <v>16</v>
      </c>
      <c r="G490" s="414"/>
      <c r="H490" s="411" t="s">
        <v>1890</v>
      </c>
      <c r="I490" s="411" t="s">
        <v>1082</v>
      </c>
      <c r="J490" s="418">
        <v>29</v>
      </c>
      <c r="K490" s="418">
        <v>1</v>
      </c>
      <c r="M490" s="419" t="s">
        <v>837</v>
      </c>
      <c r="N490" s="420">
        <v>25</v>
      </c>
      <c r="P490" s="418" t="s">
        <v>4581</v>
      </c>
      <c r="Z490" s="421"/>
      <c r="BT490" s="427">
        <v>14</v>
      </c>
      <c r="BU490" s="421">
        <v>78.2</v>
      </c>
      <c r="BV490" s="428">
        <v>2</v>
      </c>
      <c r="BW490" s="427"/>
      <c r="BX490" s="427"/>
      <c r="BY490" s="427"/>
      <c r="BZ490" s="427"/>
      <c r="CA490" s="421"/>
      <c r="CB490" s="428"/>
      <c r="CC490" s="427"/>
      <c r="CD490" s="421"/>
      <c r="CE490" s="429"/>
      <c r="CF490" s="428"/>
      <c r="CG490" s="427"/>
      <c r="CH490" s="421"/>
      <c r="CI490" s="429"/>
      <c r="CJ490" s="428"/>
      <c r="CK490" s="427"/>
      <c r="CL490" s="421"/>
      <c r="CM490" s="429"/>
      <c r="CN490" s="428"/>
      <c r="CO490" s="427"/>
      <c r="CP490" s="421"/>
      <c r="CQ490" s="429"/>
      <c r="CR490" s="428"/>
      <c r="DH490" s="433">
        <v>2</v>
      </c>
      <c r="DI490" s="434"/>
      <c r="DJ490" s="421">
        <v>14</v>
      </c>
      <c r="DK490" s="421">
        <v>14</v>
      </c>
      <c r="DL490" s="421">
        <v>0</v>
      </c>
      <c r="DM490" s="421">
        <v>4</v>
      </c>
      <c r="DN490" s="421">
        <v>4</v>
      </c>
      <c r="DO490" s="421">
        <v>0</v>
      </c>
      <c r="DP490" s="421">
        <v>78.2</v>
      </c>
      <c r="DQ490" s="421">
        <v>78.199996948242102</v>
      </c>
      <c r="DS490" s="421">
        <v>316</v>
      </c>
      <c r="DT490" s="421">
        <v>56</v>
      </c>
      <c r="DU490" s="421">
        <v>29</v>
      </c>
      <c r="DV490" s="421">
        <v>29</v>
      </c>
      <c r="DW490" s="421">
        <v>9</v>
      </c>
      <c r="DX490" s="421">
        <v>30</v>
      </c>
      <c r="DY490" s="421">
        <v>0</v>
      </c>
      <c r="DZ490" s="421">
        <v>1</v>
      </c>
      <c r="EA490" s="421">
        <v>2</v>
      </c>
      <c r="EB490" s="421">
        <v>2</v>
      </c>
      <c r="EC490" s="421">
        <v>73</v>
      </c>
      <c r="ED490" s="425">
        <v>8.35169518524736</v>
      </c>
      <c r="EE490" s="425">
        <v>3.4322035007865801</v>
      </c>
      <c r="EF490" s="425">
        <v>1.02966105023597</v>
      </c>
      <c r="EG490" s="425">
        <v>6.4067798681349597</v>
      </c>
      <c r="EH490" s="431">
        <v>1.0932203743246101</v>
      </c>
      <c r="EI490" s="425">
        <v>85.272978295604304</v>
      </c>
      <c r="EJ490" s="424">
        <v>0.19649122807017499</v>
      </c>
      <c r="EK490" s="424">
        <v>0.231527093596059</v>
      </c>
      <c r="EL490" s="466">
        <v>0.33175355400000001</v>
      </c>
      <c r="EM490" s="466">
        <v>0.189573459</v>
      </c>
      <c r="EN490" s="466">
        <v>0.478672985</v>
      </c>
      <c r="EO490" s="466">
        <v>6.6037739999999998E-2</v>
      </c>
      <c r="EP490" s="466">
        <v>0.35377357999999998</v>
      </c>
      <c r="EQ490" s="466">
        <v>0.11572942</v>
      </c>
      <c r="ER490" s="425">
        <v>-0.12938161232991799</v>
      </c>
      <c r="ES490" s="431">
        <v>3.3177967174270302</v>
      </c>
      <c r="ET490" s="431">
        <v>3.0055314707474499</v>
      </c>
      <c r="EU490" s="431">
        <v>3.9495315620797098</v>
      </c>
      <c r="EV490" s="431">
        <v>4.4417630048478101</v>
      </c>
      <c r="EW490" s="431">
        <v>4.3749953128195997</v>
      </c>
      <c r="EX490" s="426">
        <v>1.2773634195327701</v>
      </c>
    </row>
    <row r="491" spans="1:269" ht="13" customHeight="1">
      <c r="A491" s="413" t="s">
        <v>16</v>
      </c>
      <c r="B491" s="413">
        <v>9879</v>
      </c>
      <c r="C491" s="413">
        <v>622663</v>
      </c>
      <c r="D491" s="413">
        <v>15890</v>
      </c>
      <c r="E491" s="413" t="s">
        <v>354</v>
      </c>
      <c r="F491" s="413" t="s">
        <v>354</v>
      </c>
      <c r="G491" s="414"/>
      <c r="H491" s="415" t="s">
        <v>818</v>
      </c>
      <c r="I491" s="416" t="s">
        <v>589</v>
      </c>
      <c r="J491" s="417">
        <v>31</v>
      </c>
      <c r="K491" s="418">
        <v>1</v>
      </c>
      <c r="M491" s="419" t="s">
        <v>837</v>
      </c>
      <c r="N491" s="420">
        <v>25</v>
      </c>
      <c r="P491" s="418" t="s">
        <v>4577</v>
      </c>
      <c r="Z491" s="421"/>
      <c r="AS491" s="422"/>
      <c r="AT491" s="422"/>
      <c r="AU491" s="422"/>
      <c r="AV491" s="422"/>
      <c r="AW491" s="422"/>
      <c r="AX491" s="422"/>
      <c r="AY491" s="423"/>
      <c r="AZ491" s="422"/>
      <c r="BA491" s="422"/>
      <c r="BB491" s="422"/>
      <c r="BC491" s="422"/>
      <c r="BT491" s="427">
        <v>29</v>
      </c>
      <c r="BU491" s="421">
        <v>162.19999999999999</v>
      </c>
      <c r="BV491" s="428">
        <v>6</v>
      </c>
      <c r="BW491" s="427"/>
      <c r="BX491" s="427"/>
      <c r="BY491" s="427"/>
      <c r="BZ491" s="427"/>
      <c r="CA491" s="421"/>
      <c r="CB491" s="428"/>
      <c r="CC491" s="427"/>
      <c r="CD491" s="421"/>
      <c r="CE491" s="429"/>
      <c r="CF491" s="428"/>
      <c r="CG491" s="427"/>
      <c r="CH491" s="421"/>
      <c r="CI491" s="429"/>
      <c r="CJ491" s="428"/>
      <c r="CK491" s="427"/>
      <c r="CL491" s="421"/>
      <c r="CM491" s="429"/>
      <c r="CN491" s="428"/>
      <c r="CO491" s="427"/>
      <c r="CP491" s="421"/>
      <c r="CQ491" s="429"/>
      <c r="CR491" s="428"/>
      <c r="DH491" s="433">
        <v>6</v>
      </c>
      <c r="DI491" s="434"/>
      <c r="DJ491" s="421">
        <v>29</v>
      </c>
      <c r="DK491" s="421">
        <v>29</v>
      </c>
      <c r="DL491" s="421">
        <v>0</v>
      </c>
      <c r="DM491" s="421">
        <v>8</v>
      </c>
      <c r="DN491" s="421">
        <v>11</v>
      </c>
      <c r="DO491" s="421">
        <v>0</v>
      </c>
      <c r="DP491" s="421">
        <v>162.19999999999999</v>
      </c>
      <c r="DQ491" s="421">
        <v>162.19999694824199</v>
      </c>
      <c r="DS491" s="421">
        <v>705</v>
      </c>
      <c r="DT491" s="421">
        <v>162</v>
      </c>
      <c r="DU491" s="421">
        <v>93</v>
      </c>
      <c r="DV491" s="421">
        <v>82</v>
      </c>
      <c r="DW491" s="421">
        <v>16</v>
      </c>
      <c r="DX491" s="421">
        <v>50</v>
      </c>
      <c r="DY491" s="421">
        <v>1</v>
      </c>
      <c r="DZ491" s="421">
        <v>16</v>
      </c>
      <c r="EA491" s="421">
        <v>3</v>
      </c>
      <c r="EB491" s="421">
        <v>0</v>
      </c>
      <c r="EC491" s="421">
        <v>124</v>
      </c>
      <c r="ED491" s="425">
        <v>6.8606561667430501</v>
      </c>
      <c r="EE491" s="425">
        <v>2.76639361562219</v>
      </c>
      <c r="EF491" s="425">
        <v>0.88524595699910302</v>
      </c>
      <c r="EG491" s="425">
        <v>8.9631153146159193</v>
      </c>
      <c r="EH491" s="431">
        <v>1.3032787700264501</v>
      </c>
      <c r="EI491" s="425">
        <v>101.657876929202</v>
      </c>
      <c r="EJ491" s="424">
        <v>0.25352112676056299</v>
      </c>
      <c r="EK491" s="424">
        <v>0.29258517034068099</v>
      </c>
      <c r="EL491" s="422">
        <v>0.41176470500000001</v>
      </c>
      <c r="EM491" s="422">
        <v>0.21568627400000001</v>
      </c>
      <c r="EN491" s="422">
        <v>0.37254901899999998</v>
      </c>
      <c r="EO491" s="422">
        <v>6.0194169999999998E-2</v>
      </c>
      <c r="EP491" s="422">
        <v>0.41941748000000001</v>
      </c>
      <c r="EQ491" s="422">
        <v>7.2500919999999996E-2</v>
      </c>
      <c r="ER491" s="425">
        <v>-0.48780977092802702</v>
      </c>
      <c r="ES491" s="431">
        <v>4.5368855296203998</v>
      </c>
      <c r="ET491" s="431">
        <v>4.6117857083091298</v>
      </c>
      <c r="EU491" s="431">
        <v>4.1072837498969097</v>
      </c>
      <c r="EV491" s="431">
        <v>4.6294728991770704</v>
      </c>
      <c r="EW491" s="431">
        <v>4.6083417247193497</v>
      </c>
      <c r="EX491" s="426">
        <v>2.5404593944549498</v>
      </c>
    </row>
    <row r="492" spans="1:269" ht="13" customHeight="1">
      <c r="A492" s="413" t="s">
        <v>16</v>
      </c>
      <c r="B492" s="413">
        <v>12045</v>
      </c>
      <c r="C492" s="413">
        <v>656986</v>
      </c>
      <c r="D492" s="413">
        <v>21345</v>
      </c>
      <c r="E492" s="413" t="s">
        <v>614</v>
      </c>
      <c r="F492" s="413" t="s">
        <v>614</v>
      </c>
      <c r="G492" s="414"/>
      <c r="H492" s="411" t="s">
        <v>2966</v>
      </c>
      <c r="I492" s="411" t="s">
        <v>2967</v>
      </c>
      <c r="J492" s="413">
        <v>30</v>
      </c>
      <c r="K492" s="418">
        <v>1</v>
      </c>
      <c r="M492" s="419" t="s">
        <v>46</v>
      </c>
      <c r="O492" s="418" t="s">
        <v>46</v>
      </c>
      <c r="P492" s="418" t="s">
        <v>2543</v>
      </c>
      <c r="R492" s="418" t="s">
        <v>4580</v>
      </c>
      <c r="Z492" s="421"/>
      <c r="AS492" s="422"/>
      <c r="AT492" s="422"/>
      <c r="AU492" s="422"/>
      <c r="AV492" s="422"/>
      <c r="AW492" s="422"/>
      <c r="AX492" s="422"/>
      <c r="AY492" s="423"/>
      <c r="AZ492" s="422"/>
      <c r="BA492" s="422"/>
      <c r="BB492" s="422"/>
      <c r="BC492" s="422"/>
      <c r="BT492" s="427">
        <v>44</v>
      </c>
      <c r="BU492" s="421">
        <v>50.2</v>
      </c>
      <c r="BV492" s="428">
        <v>-1</v>
      </c>
      <c r="BW492" s="427"/>
      <c r="BX492" s="427"/>
      <c r="BY492" s="427"/>
      <c r="BZ492" s="427"/>
      <c r="CA492" s="421"/>
      <c r="CB492" s="428"/>
      <c r="CC492" s="427"/>
      <c r="CD492" s="421"/>
      <c r="CE492" s="429"/>
      <c r="CF492" s="428"/>
      <c r="CG492" s="427"/>
      <c r="CH492" s="421"/>
      <c r="CI492" s="429"/>
      <c r="CJ492" s="428"/>
      <c r="CK492" s="427"/>
      <c r="CL492" s="421"/>
      <c r="CM492" s="429"/>
      <c r="CN492" s="428"/>
      <c r="CO492" s="427"/>
      <c r="CP492" s="421"/>
      <c r="CQ492" s="429"/>
      <c r="CR492" s="428"/>
      <c r="DH492" s="433">
        <v>-1</v>
      </c>
      <c r="DI492" s="434"/>
      <c r="DJ492" s="421">
        <v>44</v>
      </c>
      <c r="DK492" s="421">
        <v>0</v>
      </c>
      <c r="DL492" s="421">
        <v>0</v>
      </c>
      <c r="DM492" s="421">
        <v>5</v>
      </c>
      <c r="DN492" s="421">
        <v>1</v>
      </c>
      <c r="DO492" s="421">
        <v>4</v>
      </c>
      <c r="DP492" s="421">
        <v>50.2</v>
      </c>
      <c r="DR492" s="421">
        <v>50.200000762939403</v>
      </c>
      <c r="DS492" s="421">
        <v>199</v>
      </c>
      <c r="DT492" s="421">
        <v>37</v>
      </c>
      <c r="DU492" s="421">
        <v>18</v>
      </c>
      <c r="DV492" s="421">
        <v>16</v>
      </c>
      <c r="DW492" s="421">
        <v>4</v>
      </c>
      <c r="DX492" s="421">
        <v>15</v>
      </c>
      <c r="DY492" s="421">
        <v>0</v>
      </c>
      <c r="DZ492" s="421">
        <v>0</v>
      </c>
      <c r="EA492" s="421">
        <v>4</v>
      </c>
      <c r="EB492" s="421">
        <v>0</v>
      </c>
      <c r="EC492" s="421">
        <v>59</v>
      </c>
      <c r="ED492" s="425">
        <v>10.4802644729946</v>
      </c>
      <c r="EE492" s="425">
        <v>2.6644740185579501</v>
      </c>
      <c r="EF492" s="425">
        <v>0.71052640494878705</v>
      </c>
      <c r="EG492" s="425">
        <v>6.5723692457762803</v>
      </c>
      <c r="EH492" s="431">
        <v>1.02631591825935</v>
      </c>
      <c r="EI492" s="425">
        <v>80.054321230731702</v>
      </c>
      <c r="EJ492" s="424">
        <v>0.201086956521739</v>
      </c>
      <c r="EK492" s="424">
        <v>0.27272727272727199</v>
      </c>
      <c r="EL492" s="422">
        <v>0.38709677399999998</v>
      </c>
      <c r="EM492" s="422">
        <v>0.18548387</v>
      </c>
      <c r="EN492" s="422">
        <v>0.42741935399999997</v>
      </c>
      <c r="EO492" s="422">
        <v>0.08</v>
      </c>
      <c r="EP492" s="422">
        <v>0.36799999999999999</v>
      </c>
      <c r="EQ492" s="422">
        <v>0.18131868000000001</v>
      </c>
      <c r="ER492" s="425">
        <v>0.53905405210892998</v>
      </c>
      <c r="ES492" s="431">
        <v>2.8421056197951402</v>
      </c>
      <c r="ET492" s="431">
        <v>2.9130635340398499</v>
      </c>
      <c r="EU492" s="431">
        <v>2.7214984775249902</v>
      </c>
      <c r="EV492" s="431">
        <v>3.30799090958189</v>
      </c>
      <c r="EW492" s="431">
        <v>2.9552596588934299</v>
      </c>
      <c r="EX492" s="426">
        <v>1.0906234979629501</v>
      </c>
    </row>
    <row r="493" spans="1:269" ht="13" customHeight="1">
      <c r="A493" s="413" t="s">
        <v>16</v>
      </c>
      <c r="B493" s="413">
        <v>12281</v>
      </c>
      <c r="C493" s="413">
        <v>675911</v>
      </c>
      <c r="D493" s="413">
        <v>27498</v>
      </c>
      <c r="E493" s="413" t="s">
        <v>555</v>
      </c>
      <c r="F493" s="413" t="s">
        <v>555</v>
      </c>
      <c r="G493" s="414"/>
      <c r="H493" s="411" t="s">
        <v>2601</v>
      </c>
      <c r="I493" s="411" t="s">
        <v>867</v>
      </c>
      <c r="J493" s="418">
        <v>26</v>
      </c>
      <c r="K493" s="418">
        <v>1</v>
      </c>
      <c r="M493" s="419" t="s">
        <v>837</v>
      </c>
      <c r="N493" s="420">
        <v>25</v>
      </c>
      <c r="P493" s="418" t="s">
        <v>4582</v>
      </c>
      <c r="Z493" s="421"/>
      <c r="AS493" s="422"/>
      <c r="AT493" s="422"/>
      <c r="AU493" s="422"/>
      <c r="AV493" s="422"/>
      <c r="AW493" s="422"/>
      <c r="AX493" s="422"/>
      <c r="AY493" s="423"/>
      <c r="AZ493" s="422"/>
      <c r="BA493" s="422"/>
      <c r="BB493" s="422"/>
      <c r="BC493" s="422"/>
      <c r="BT493" s="427">
        <v>23</v>
      </c>
      <c r="BU493" s="421">
        <v>125.1</v>
      </c>
      <c r="BV493" s="428">
        <v>-1</v>
      </c>
      <c r="BW493" s="427"/>
      <c r="BX493" s="427"/>
      <c r="BY493" s="427"/>
      <c r="BZ493" s="427"/>
      <c r="CA493" s="421"/>
      <c r="CB493" s="428"/>
      <c r="CC493" s="427"/>
      <c r="CD493" s="421"/>
      <c r="CE493" s="429"/>
      <c r="CF493" s="428"/>
      <c r="CG493" s="427"/>
      <c r="CH493" s="421"/>
      <c r="CI493" s="429"/>
      <c r="CJ493" s="428"/>
      <c r="CK493" s="427"/>
      <c r="CL493" s="421"/>
      <c r="CM493" s="429"/>
      <c r="CN493" s="428"/>
      <c r="CO493" s="427"/>
      <c r="CP493" s="421"/>
      <c r="CQ493" s="429"/>
      <c r="CR493" s="428"/>
      <c r="DH493" s="433">
        <v>-1</v>
      </c>
      <c r="DI493" s="434"/>
      <c r="DJ493" s="421">
        <v>23</v>
      </c>
      <c r="DK493" s="421">
        <v>23</v>
      </c>
      <c r="DL493" s="421">
        <v>0</v>
      </c>
      <c r="DM493" s="421">
        <v>7</v>
      </c>
      <c r="DN493" s="421">
        <v>14</v>
      </c>
      <c r="DO493" s="421">
        <v>0</v>
      </c>
      <c r="DP493" s="421">
        <v>125.1</v>
      </c>
      <c r="DQ493" s="421">
        <v>125.09999847412099</v>
      </c>
      <c r="DS493" s="421">
        <v>539</v>
      </c>
      <c r="DT493" s="421">
        <v>124</v>
      </c>
      <c r="DU493" s="421">
        <v>63</v>
      </c>
      <c r="DV493" s="421">
        <v>62</v>
      </c>
      <c r="DW493" s="421">
        <v>20</v>
      </c>
      <c r="DX493" s="421">
        <v>51</v>
      </c>
      <c r="DY493" s="421">
        <v>0</v>
      </c>
      <c r="DZ493" s="421">
        <v>8</v>
      </c>
      <c r="EA493" s="421">
        <v>1</v>
      </c>
      <c r="EB493" s="421">
        <v>1</v>
      </c>
      <c r="EC493" s="421">
        <v>131</v>
      </c>
      <c r="ED493" s="425">
        <v>9.4069152753673801</v>
      </c>
      <c r="EE493" s="425">
        <v>3.6622341911735599</v>
      </c>
      <c r="EF493" s="425">
        <v>1.4361702710484501</v>
      </c>
      <c r="EG493" s="425">
        <v>8.9042556805004196</v>
      </c>
      <c r="EH493" s="431">
        <v>1.39627665240822</v>
      </c>
      <c r="EI493" s="425">
        <v>107.75602963493201</v>
      </c>
      <c r="EJ493" s="424">
        <v>0.25833333333333303</v>
      </c>
      <c r="EK493" s="424">
        <v>0.31610942249240098</v>
      </c>
      <c r="EL493" s="422">
        <v>0.36231883999999998</v>
      </c>
      <c r="EM493" s="422">
        <v>0.21739130400000001</v>
      </c>
      <c r="EN493" s="422">
        <v>0.42028985499999999</v>
      </c>
      <c r="EO493" s="422">
        <v>0.10601719</v>
      </c>
      <c r="EP493" s="422">
        <v>0.42693409999999998</v>
      </c>
      <c r="EQ493" s="422">
        <v>0.13927049</v>
      </c>
      <c r="ER493" s="425">
        <v>0.108198362146149</v>
      </c>
      <c r="ES493" s="431">
        <v>4.4521278402502098</v>
      </c>
      <c r="ET493" s="431">
        <v>4.9228127464095</v>
      </c>
      <c r="EU493" s="431">
        <v>4.5322488661533296</v>
      </c>
      <c r="EV493" s="431">
        <v>4.2415167979768302</v>
      </c>
      <c r="EW493" s="431">
        <v>4.1493787314050596</v>
      </c>
      <c r="EX493" s="426">
        <v>0.92318433523178101</v>
      </c>
    </row>
    <row r="494" spans="1:269" ht="13" customHeight="1">
      <c r="A494" s="413" t="s">
        <v>16</v>
      </c>
      <c r="B494" s="413">
        <v>10730</v>
      </c>
      <c r="C494" s="413">
        <v>605540</v>
      </c>
      <c r="D494" s="413">
        <v>16162</v>
      </c>
      <c r="E494" s="413" t="s">
        <v>563</v>
      </c>
      <c r="F494" s="413" t="s">
        <v>563</v>
      </c>
      <c r="G494" s="414"/>
      <c r="H494" s="415" t="s">
        <v>1081</v>
      </c>
      <c r="I494" s="416" t="s">
        <v>544</v>
      </c>
      <c r="J494" s="417">
        <v>32</v>
      </c>
      <c r="K494" s="418">
        <v>1</v>
      </c>
      <c r="M494" s="419" t="s">
        <v>837</v>
      </c>
      <c r="N494" s="420">
        <v>25</v>
      </c>
      <c r="P494" s="418" t="s">
        <v>4581</v>
      </c>
      <c r="Z494" s="421"/>
      <c r="BT494" s="427">
        <v>12</v>
      </c>
      <c r="BU494" s="421">
        <v>64.2</v>
      </c>
      <c r="BV494" s="428">
        <v>0</v>
      </c>
      <c r="BW494" s="427"/>
      <c r="BX494" s="427"/>
      <c r="BY494" s="427"/>
      <c r="BZ494" s="427"/>
      <c r="CA494" s="421"/>
      <c r="CB494" s="428"/>
      <c r="CC494" s="427"/>
      <c r="CD494" s="421"/>
      <c r="CE494" s="429"/>
      <c r="CF494" s="428"/>
      <c r="CG494" s="427"/>
      <c r="CH494" s="421"/>
      <c r="CI494" s="429"/>
      <c r="CJ494" s="428"/>
      <c r="CK494" s="427"/>
      <c r="CL494" s="421"/>
      <c r="CM494" s="429"/>
      <c r="CN494" s="428"/>
      <c r="CO494" s="427"/>
      <c r="CP494" s="421"/>
      <c r="CQ494" s="429"/>
      <c r="CR494" s="428"/>
      <c r="DH494" s="433">
        <v>0</v>
      </c>
      <c r="DI494" s="434"/>
      <c r="DJ494" s="421">
        <v>12</v>
      </c>
      <c r="DK494" s="421">
        <v>12</v>
      </c>
      <c r="DL494" s="421">
        <v>0</v>
      </c>
      <c r="DM494" s="421">
        <v>7</v>
      </c>
      <c r="DN494" s="421">
        <v>2</v>
      </c>
      <c r="DO494" s="421">
        <v>0</v>
      </c>
      <c r="DP494" s="421">
        <v>64.2</v>
      </c>
      <c r="DQ494" s="421">
        <v>64.199996948242102</v>
      </c>
      <c r="DS494" s="421">
        <v>257</v>
      </c>
      <c r="DT494" s="421">
        <v>45</v>
      </c>
      <c r="DU494" s="421">
        <v>26</v>
      </c>
      <c r="DV494" s="421">
        <v>23</v>
      </c>
      <c r="DW494" s="421">
        <v>9</v>
      </c>
      <c r="DX494" s="421">
        <v>14</v>
      </c>
      <c r="DY494" s="421">
        <v>0</v>
      </c>
      <c r="DZ494" s="421">
        <v>3</v>
      </c>
      <c r="EA494" s="421">
        <v>1</v>
      </c>
      <c r="EB494" s="421">
        <v>0</v>
      </c>
      <c r="EC494" s="421">
        <v>83</v>
      </c>
      <c r="ED494" s="425">
        <v>11.551546846037599</v>
      </c>
      <c r="EE494" s="425">
        <v>1.9484536848738201</v>
      </c>
      <c r="EF494" s="425">
        <v>1.25257736884745</v>
      </c>
      <c r="EG494" s="425">
        <v>6.2628868442372898</v>
      </c>
      <c r="EH494" s="431">
        <v>0.91237116990123501</v>
      </c>
      <c r="EI494" s="425">
        <v>70.411185815052804</v>
      </c>
      <c r="EJ494" s="424">
        <v>0.1875</v>
      </c>
      <c r="EK494" s="424">
        <v>0.24324324324324301</v>
      </c>
      <c r="EL494" s="422">
        <v>0.33974358900000001</v>
      </c>
      <c r="EM494" s="422">
        <v>0.15384615300000001</v>
      </c>
      <c r="EN494" s="422">
        <v>0.506410256</v>
      </c>
      <c r="EO494" s="422">
        <v>7.0063689999999998E-2</v>
      </c>
      <c r="EP494" s="422">
        <v>0.3566879</v>
      </c>
      <c r="EQ494" s="422">
        <v>0.12240664</v>
      </c>
      <c r="ER494" s="425">
        <v>0.20277564908624399</v>
      </c>
      <c r="ES494" s="431">
        <v>3.2010310537212798</v>
      </c>
      <c r="ET494" s="431">
        <v>2.1782384853922001</v>
      </c>
      <c r="EU494" s="431">
        <v>3.1669000500129498</v>
      </c>
      <c r="EV494" s="431">
        <v>3.2411657833760401</v>
      </c>
      <c r="EW494" s="431">
        <v>2.9041245034740801</v>
      </c>
      <c r="EX494" s="426">
        <v>1.7680031061172401</v>
      </c>
      <c r="GL494" s="412"/>
      <c r="GM494" s="412"/>
      <c r="GN494" s="412"/>
      <c r="GO494" s="412"/>
      <c r="GP494" s="412"/>
      <c r="GQ494" s="412"/>
      <c r="GR494" s="412"/>
      <c r="GS494" s="412"/>
      <c r="GT494" s="412"/>
      <c r="GU494" s="412"/>
      <c r="GV494" s="412"/>
      <c r="GW494" s="412"/>
      <c r="GX494" s="412"/>
      <c r="GY494" s="412"/>
      <c r="GZ494" s="412"/>
      <c r="HA494" s="412"/>
      <c r="HB494" s="412"/>
      <c r="HC494" s="412"/>
      <c r="HD494" s="412"/>
      <c r="HE494" s="412"/>
      <c r="HF494" s="412"/>
      <c r="HG494" s="412"/>
      <c r="HH494" s="412"/>
      <c r="HI494" s="412"/>
      <c r="HJ494" s="412"/>
      <c r="HK494" s="412"/>
      <c r="HL494" s="412"/>
      <c r="HM494" s="412"/>
      <c r="HN494" s="412"/>
      <c r="HO494" s="412"/>
      <c r="HP494" s="412"/>
      <c r="HQ494" s="412"/>
      <c r="HR494" s="412"/>
      <c r="HS494" s="412"/>
      <c r="HT494" s="412"/>
      <c r="HU494" s="412"/>
      <c r="HV494" s="412"/>
      <c r="HW494" s="412"/>
      <c r="HX494" s="412"/>
      <c r="HY494" s="412"/>
      <c r="HZ494" s="412"/>
      <c r="IA494" s="412"/>
      <c r="IB494" s="412"/>
      <c r="IC494" s="412"/>
      <c r="ID494" s="412"/>
      <c r="IE494" s="412"/>
      <c r="IF494" s="412"/>
      <c r="IG494" s="412"/>
      <c r="IH494" s="412"/>
      <c r="II494" s="412"/>
      <c r="IJ494" s="412"/>
      <c r="IK494" s="412"/>
      <c r="IL494" s="412"/>
      <c r="IM494" s="412"/>
      <c r="IN494" s="412"/>
      <c r="IO494" s="412"/>
      <c r="IP494" s="412"/>
      <c r="IQ494" s="412"/>
      <c r="IR494" s="412"/>
      <c r="IS494" s="412"/>
      <c r="IT494" s="412"/>
      <c r="IU494" s="412"/>
      <c r="IV494" s="412"/>
      <c r="IW494" s="412"/>
      <c r="IX494" s="412"/>
      <c r="IY494" s="412"/>
      <c r="IZ494" s="412"/>
      <c r="JA494" s="412"/>
      <c r="JB494" s="412"/>
      <c r="JC494" s="412"/>
      <c r="JD494" s="412"/>
      <c r="JE494" s="412"/>
      <c r="JF494" s="412"/>
      <c r="JG494" s="412"/>
      <c r="JH494" s="412"/>
      <c r="JI494" s="412"/>
    </row>
    <row r="495" spans="1:269" ht="13" customHeight="1">
      <c r="A495" s="413" t="s">
        <v>16</v>
      </c>
      <c r="B495" s="413">
        <v>12054</v>
      </c>
      <c r="C495" s="413">
        <v>672275</v>
      </c>
      <c r="D495" s="413">
        <v>27478</v>
      </c>
      <c r="E495" s="413" t="s">
        <v>2175</v>
      </c>
      <c r="F495" s="413" t="s">
        <v>2175</v>
      </c>
      <c r="G495" s="414"/>
      <c r="H495" s="411" t="s">
        <v>334</v>
      </c>
      <c r="I495" s="411" t="s">
        <v>645</v>
      </c>
      <c r="J495" s="413">
        <v>26</v>
      </c>
      <c r="K495" s="418">
        <v>2</v>
      </c>
      <c r="L495" s="418" t="s">
        <v>2543</v>
      </c>
      <c r="T495" s="418" t="s">
        <v>4582</v>
      </c>
      <c r="U495" s="418" t="s">
        <v>4577</v>
      </c>
      <c r="V495" s="418" t="s">
        <v>4585</v>
      </c>
      <c r="Z495" s="421">
        <v>135</v>
      </c>
      <c r="AA495" s="421">
        <v>452</v>
      </c>
      <c r="AB495" s="421">
        <v>409</v>
      </c>
      <c r="AC495" s="421">
        <v>91</v>
      </c>
      <c r="AD495" s="421">
        <v>64</v>
      </c>
      <c r="AE495" s="421">
        <v>18</v>
      </c>
      <c r="AF495" s="421">
        <v>3</v>
      </c>
      <c r="AG495" s="421">
        <v>6</v>
      </c>
      <c r="AH495" s="421">
        <v>47</v>
      </c>
      <c r="AI495" s="421">
        <v>55</v>
      </c>
      <c r="AJ495" s="421">
        <v>1</v>
      </c>
      <c r="AK495" s="421">
        <v>0</v>
      </c>
      <c r="AL495" s="421">
        <v>30</v>
      </c>
      <c r="AM495" s="421">
        <v>0</v>
      </c>
      <c r="AN495" s="421">
        <v>133</v>
      </c>
      <c r="AO495" s="421">
        <v>3</v>
      </c>
      <c r="AP495" s="421">
        <v>6</v>
      </c>
      <c r="AQ495" s="421">
        <v>4</v>
      </c>
      <c r="AR495" s="421">
        <v>7</v>
      </c>
      <c r="AS495" s="422">
        <v>6.6371681000000002E-2</v>
      </c>
      <c r="AT495" s="422">
        <v>0.29424778699999998</v>
      </c>
      <c r="AU495" s="422">
        <v>0.34615384999999999</v>
      </c>
      <c r="AV495" s="422">
        <v>0.27272727000000002</v>
      </c>
      <c r="AW495" s="422">
        <v>5.5944059999999997E-2</v>
      </c>
      <c r="AX495" s="422">
        <v>0.36363635999999999</v>
      </c>
      <c r="AY495" s="423">
        <v>109.8</v>
      </c>
      <c r="AZ495" s="422">
        <v>0.12862108999999999</v>
      </c>
      <c r="BA495" s="422">
        <v>0.37857142799999999</v>
      </c>
      <c r="BB495" s="422">
        <v>0.62852176599999998</v>
      </c>
      <c r="BC495" s="422">
        <v>0.43928571399999999</v>
      </c>
      <c r="BD495" s="424">
        <v>0.30797101399999999</v>
      </c>
      <c r="BE495" s="424">
        <v>0.222493887</v>
      </c>
      <c r="BF495" s="424">
        <v>0.27678571400000002</v>
      </c>
      <c r="BG495" s="424">
        <v>0.32518337400000003</v>
      </c>
      <c r="BH495" s="424">
        <v>0.60196908800000004</v>
      </c>
      <c r="BI495" s="424">
        <v>0.102689487</v>
      </c>
      <c r="BJ495" s="424">
        <v>0.26539816853723303</v>
      </c>
      <c r="BK495" s="425">
        <v>66.143467920557697</v>
      </c>
      <c r="BL495" s="425">
        <v>-17.493400316233298</v>
      </c>
      <c r="BM495" s="425">
        <v>35.914179672007798</v>
      </c>
      <c r="BN495" s="425">
        <v>69.772500122706106</v>
      </c>
      <c r="BO495" s="425">
        <v>0.29516928866817599</v>
      </c>
      <c r="BP495" s="425">
        <v>-2.5995346186682502</v>
      </c>
      <c r="BQ495" s="425">
        <v>31.471836952944599</v>
      </c>
      <c r="BR495" s="425">
        <v>-18.7939736531251</v>
      </c>
      <c r="BS495" s="426">
        <v>3.2199627842414098</v>
      </c>
      <c r="BT495" s="427"/>
      <c r="BU495" s="421"/>
      <c r="BV495" s="428"/>
      <c r="BW495" s="427">
        <v>132</v>
      </c>
      <c r="BX495" s="427">
        <v>1029.2</v>
      </c>
      <c r="BY495" s="427">
        <v>19</v>
      </c>
      <c r="BZ495" s="427">
        <v>4</v>
      </c>
      <c r="CA495" s="421">
        <v>1</v>
      </c>
      <c r="CB495" s="428">
        <v>25</v>
      </c>
      <c r="CC495" s="427"/>
      <c r="CD495" s="421"/>
      <c r="CE495" s="429"/>
      <c r="CF495" s="428"/>
      <c r="CG495" s="427"/>
      <c r="CH495" s="421"/>
      <c r="CI495" s="429"/>
      <c r="CJ495" s="428"/>
      <c r="CK495" s="427"/>
      <c r="CL495" s="421"/>
      <c r="CM495" s="429"/>
      <c r="CN495" s="428"/>
      <c r="CO495" s="427"/>
      <c r="CP495" s="421"/>
      <c r="CQ495" s="429"/>
      <c r="CR495" s="428"/>
      <c r="DH495" s="433">
        <v>19</v>
      </c>
      <c r="DI495" s="434">
        <v>35.229903697967501</v>
      </c>
      <c r="EL495" s="422"/>
      <c r="EM495" s="422"/>
      <c r="EN495" s="422"/>
      <c r="EO495" s="422"/>
      <c r="EP495" s="422"/>
      <c r="EQ495" s="422"/>
    </row>
    <row r="496" spans="1:269" ht="13" customHeight="1">
      <c r="A496" s="413" t="s">
        <v>16</v>
      </c>
      <c r="B496" s="413">
        <v>11836</v>
      </c>
      <c r="C496" s="413">
        <v>671056</v>
      </c>
      <c r="D496" s="413">
        <v>20599</v>
      </c>
      <c r="E496" s="413" t="s">
        <v>276</v>
      </c>
      <c r="F496" s="413" t="s">
        <v>276</v>
      </c>
      <c r="G496" s="414"/>
      <c r="H496" s="411" t="s">
        <v>25</v>
      </c>
      <c r="I496" s="411" t="s">
        <v>3399</v>
      </c>
      <c r="J496" s="413">
        <v>25</v>
      </c>
      <c r="K496" s="418">
        <v>2</v>
      </c>
      <c r="L496" s="418" t="s">
        <v>837</v>
      </c>
      <c r="T496" s="418" t="s">
        <v>4584</v>
      </c>
      <c r="U496" s="418" t="s">
        <v>2543</v>
      </c>
      <c r="V496" s="418" t="s">
        <v>4585</v>
      </c>
      <c r="Z496" s="421">
        <v>107</v>
      </c>
      <c r="AA496" s="421">
        <v>452</v>
      </c>
      <c r="AB496" s="421">
        <v>388</v>
      </c>
      <c r="AC496" s="421">
        <v>110</v>
      </c>
      <c r="AD496" s="421">
        <v>78</v>
      </c>
      <c r="AE496" s="421">
        <v>13</v>
      </c>
      <c r="AF496" s="421">
        <v>0</v>
      </c>
      <c r="AG496" s="421">
        <v>19</v>
      </c>
      <c r="AH496" s="421">
        <v>54</v>
      </c>
      <c r="AI496" s="421">
        <v>66</v>
      </c>
      <c r="AJ496" s="421">
        <v>8</v>
      </c>
      <c r="AK496" s="421">
        <v>2</v>
      </c>
      <c r="AL496" s="421">
        <v>43</v>
      </c>
      <c r="AM496" s="421">
        <v>1</v>
      </c>
      <c r="AN496" s="421">
        <v>84</v>
      </c>
      <c r="AO496" s="421">
        <v>15</v>
      </c>
      <c r="AP496" s="421">
        <v>4</v>
      </c>
      <c r="AQ496" s="421">
        <v>0</v>
      </c>
      <c r="AR496" s="421">
        <v>20</v>
      </c>
      <c r="AS496" s="422">
        <v>9.5132743000000006E-2</v>
      </c>
      <c r="AT496" s="422">
        <v>0.18584070699999999</v>
      </c>
      <c r="AU496" s="422">
        <v>0.38311687999999999</v>
      </c>
      <c r="AV496" s="422">
        <v>0.27272727000000002</v>
      </c>
      <c r="AW496" s="422">
        <v>0.10967742</v>
      </c>
      <c r="AX496" s="422">
        <v>0.47419355000000002</v>
      </c>
      <c r="AY496" s="423">
        <v>113</v>
      </c>
      <c r="AZ496" s="422">
        <v>9.5080150000000002E-2</v>
      </c>
      <c r="BA496" s="422">
        <v>0.48701298700000001</v>
      </c>
      <c r="BB496" s="422">
        <v>0.87894582399999999</v>
      </c>
      <c r="BC496" s="422">
        <v>0.31818181800000001</v>
      </c>
      <c r="BD496" s="424">
        <v>0.31487889200000002</v>
      </c>
      <c r="BE496" s="424">
        <v>0.28350515399999998</v>
      </c>
      <c r="BF496" s="424">
        <v>0.37333333299999999</v>
      </c>
      <c r="BG496" s="424">
        <v>0.463917525</v>
      </c>
      <c r="BH496" s="424">
        <v>0.83725085799999999</v>
      </c>
      <c r="BI496" s="424">
        <v>0.18041237099999999</v>
      </c>
      <c r="BJ496" s="424">
        <v>0.36456763677979298</v>
      </c>
      <c r="BK496" s="425">
        <v>116.205662549568</v>
      </c>
      <c r="BL496" s="425">
        <v>18.900278446576301</v>
      </c>
      <c r="BM496" s="425">
        <v>72.307858434817504</v>
      </c>
      <c r="BN496" s="425">
        <v>137.457253878036</v>
      </c>
      <c r="BO496" s="425">
        <v>1.0212236368085801</v>
      </c>
      <c r="BP496" s="425">
        <v>0.66001314949244205</v>
      </c>
      <c r="BQ496" s="425">
        <v>26.0929845323178</v>
      </c>
      <c r="BR496" s="425">
        <v>20.727806277884898</v>
      </c>
      <c r="BS496" s="426">
        <v>2.6696388663131101</v>
      </c>
      <c r="BT496" s="427"/>
      <c r="BU496" s="421"/>
      <c r="BV496" s="428"/>
      <c r="BW496" s="427">
        <v>14</v>
      </c>
      <c r="BX496" s="427">
        <v>101</v>
      </c>
      <c r="BY496" s="427">
        <v>-2</v>
      </c>
      <c r="BZ496" s="427">
        <v>-1</v>
      </c>
      <c r="CA496" s="421">
        <v>0</v>
      </c>
      <c r="CB496" s="428">
        <v>0</v>
      </c>
      <c r="CC496" s="427"/>
      <c r="CD496" s="421"/>
      <c r="CE496" s="429"/>
      <c r="CF496" s="428"/>
      <c r="CG496" s="427"/>
      <c r="CH496" s="421"/>
      <c r="CI496" s="429"/>
      <c r="CJ496" s="428"/>
      <c r="CK496" s="427"/>
      <c r="CL496" s="421"/>
      <c r="CM496" s="429"/>
      <c r="CN496" s="428"/>
      <c r="CO496" s="427"/>
      <c r="CP496" s="421"/>
      <c r="CQ496" s="429"/>
      <c r="CR496" s="428"/>
      <c r="CS496" s="427">
        <v>4</v>
      </c>
      <c r="CT496" s="421">
        <v>31</v>
      </c>
      <c r="CU496" s="429">
        <v>0</v>
      </c>
      <c r="CV496" s="429">
        <v>0</v>
      </c>
      <c r="CW496" s="428">
        <v>0</v>
      </c>
      <c r="DH496" s="433">
        <v>-2</v>
      </c>
      <c r="DI496" s="434">
        <v>-9.6707286536693502</v>
      </c>
      <c r="EL496" s="422"/>
      <c r="EM496" s="422"/>
      <c r="EN496" s="422"/>
      <c r="EO496" s="422"/>
      <c r="EP496" s="422"/>
      <c r="EQ496" s="422"/>
    </row>
    <row r="497" spans="1:184" ht="13" customHeight="1">
      <c r="A497" s="413" t="s">
        <v>16</v>
      </c>
      <c r="B497" s="413">
        <v>9615</v>
      </c>
      <c r="C497" s="413">
        <v>624512</v>
      </c>
      <c r="D497" s="413">
        <v>15674</v>
      </c>
      <c r="E497" s="413" t="s">
        <v>129</v>
      </c>
      <c r="F497" s="413" t="s">
        <v>129</v>
      </c>
      <c r="G497" s="414"/>
      <c r="H497" s="415" t="s">
        <v>370</v>
      </c>
      <c r="I497" s="416" t="s">
        <v>5</v>
      </c>
      <c r="J497" s="417">
        <v>30</v>
      </c>
      <c r="K497" s="418">
        <v>2</v>
      </c>
      <c r="L497" s="418" t="s">
        <v>46</v>
      </c>
      <c r="T497" s="418" t="s">
        <v>4584</v>
      </c>
      <c r="U497" s="418" t="s">
        <v>4584</v>
      </c>
      <c r="V497" s="418" t="s">
        <v>4585</v>
      </c>
      <c r="X497" s="418">
        <v>16</v>
      </c>
      <c r="Y497" s="419">
        <v>117</v>
      </c>
      <c r="Z497" s="421">
        <v>45</v>
      </c>
      <c r="AA497" s="421">
        <v>140</v>
      </c>
      <c r="AB497" s="421">
        <v>133</v>
      </c>
      <c r="AC497" s="421">
        <v>30</v>
      </c>
      <c r="AD497" s="421">
        <v>19</v>
      </c>
      <c r="AE497" s="421">
        <v>2</v>
      </c>
      <c r="AF497" s="421">
        <v>0</v>
      </c>
      <c r="AG497" s="421">
        <v>9</v>
      </c>
      <c r="AH497" s="421">
        <v>17</v>
      </c>
      <c r="AI497" s="421">
        <v>24</v>
      </c>
      <c r="AJ497" s="421">
        <v>0</v>
      </c>
      <c r="AK497" s="421">
        <v>0</v>
      </c>
      <c r="AL497" s="421">
        <v>4</v>
      </c>
      <c r="AM497" s="421">
        <v>0</v>
      </c>
      <c r="AN497" s="421">
        <v>27</v>
      </c>
      <c r="AO497" s="421">
        <v>0</v>
      </c>
      <c r="AP497" s="421">
        <v>2</v>
      </c>
      <c r="AQ497" s="421">
        <v>1</v>
      </c>
      <c r="AR497" s="421">
        <v>3</v>
      </c>
      <c r="AS497" s="466">
        <v>2.8571427999999999E-2</v>
      </c>
      <c r="AT497" s="466">
        <v>0.19285714200000001</v>
      </c>
      <c r="AU497" s="466">
        <v>0.46788991000000002</v>
      </c>
      <c r="AV497" s="466">
        <v>0.1559633</v>
      </c>
      <c r="AW497" s="466">
        <v>9.1743119999999997E-2</v>
      </c>
      <c r="AX497" s="466">
        <v>0.36697247999999999</v>
      </c>
      <c r="AY497" s="425">
        <v>105.7</v>
      </c>
      <c r="AZ497" s="466">
        <v>0.11683167999999999</v>
      </c>
      <c r="BA497" s="466">
        <v>0.384615384</v>
      </c>
      <c r="BB497" s="466">
        <v>0.65239908800000002</v>
      </c>
      <c r="BC497" s="466">
        <v>0.45192307599999998</v>
      </c>
      <c r="BD497" s="424">
        <v>0.212121212</v>
      </c>
      <c r="BE497" s="424">
        <v>0.22556390900000001</v>
      </c>
      <c r="BF497" s="424">
        <v>0.24460431599999999</v>
      </c>
      <c r="BG497" s="424">
        <v>0.44360902200000002</v>
      </c>
      <c r="BH497" s="424">
        <v>0.68821333799999995</v>
      </c>
      <c r="BI497" s="424">
        <v>0.21804511300000001</v>
      </c>
      <c r="BJ497" s="424">
        <v>0.29044707987805901</v>
      </c>
      <c r="BK497" s="425">
        <v>140.445340202643</v>
      </c>
      <c r="BL497" s="425">
        <v>-2.57105440605703</v>
      </c>
      <c r="BM497" s="425">
        <v>13.971116386761</v>
      </c>
      <c r="BN497" s="425">
        <v>86.329702133751894</v>
      </c>
      <c r="BO497" s="425">
        <v>-0.22176145018973401</v>
      </c>
      <c r="BP497" s="425">
        <v>-0.96347108948975801</v>
      </c>
      <c r="BQ497" s="425">
        <v>7.3799905725168804</v>
      </c>
      <c r="BR497" s="425">
        <v>-3.2319317875084499</v>
      </c>
      <c r="BS497" s="426">
        <v>0.755065394723756</v>
      </c>
      <c r="BT497" s="427"/>
      <c r="BU497" s="421"/>
      <c r="BV497" s="428"/>
      <c r="BW497" s="427">
        <v>43</v>
      </c>
      <c r="BX497" s="427">
        <v>335.1</v>
      </c>
      <c r="BY497" s="427">
        <v>-1</v>
      </c>
      <c r="BZ497" s="427">
        <v>0</v>
      </c>
      <c r="CA497" s="421">
        <v>1</v>
      </c>
      <c r="CB497" s="428">
        <v>3</v>
      </c>
      <c r="CC497" s="427"/>
      <c r="CD497" s="421"/>
      <c r="CE497" s="429"/>
      <c r="CF497" s="428"/>
      <c r="CG497" s="427"/>
      <c r="CH497" s="421"/>
      <c r="CI497" s="429"/>
      <c r="CJ497" s="428"/>
      <c r="CK497" s="427"/>
      <c r="CL497" s="421"/>
      <c r="CM497" s="429"/>
      <c r="CN497" s="428"/>
      <c r="CO497" s="427"/>
      <c r="CP497" s="421"/>
      <c r="CQ497" s="429"/>
      <c r="CR497" s="428"/>
      <c r="DH497" s="433">
        <v>-1</v>
      </c>
      <c r="DI497" s="434">
        <v>5.9547830522060297</v>
      </c>
    </row>
    <row r="498" spans="1:184" ht="13" customHeight="1">
      <c r="A498" s="435" t="s">
        <v>16</v>
      </c>
      <c r="B498" s="413">
        <v>10497</v>
      </c>
      <c r="C498" s="435">
        <v>642136</v>
      </c>
      <c r="D498" s="435">
        <v>19318</v>
      </c>
      <c r="E498" s="435" t="s">
        <v>3323</v>
      </c>
      <c r="F498" s="413" t="s">
        <v>3323</v>
      </c>
      <c r="G498" s="414"/>
      <c r="H498" s="467" t="s">
        <v>1036</v>
      </c>
      <c r="I498" s="468" t="s">
        <v>531</v>
      </c>
      <c r="J498" s="469">
        <v>30</v>
      </c>
      <c r="K498" s="418">
        <v>2</v>
      </c>
      <c r="L498" s="414" t="s">
        <v>46</v>
      </c>
      <c r="M498" s="437"/>
      <c r="N498" s="438"/>
      <c r="O498" s="414"/>
      <c r="P498" s="414"/>
      <c r="Q498" s="414"/>
      <c r="R498" s="414"/>
      <c r="S498" s="414"/>
      <c r="T498" s="414" t="s">
        <v>4581</v>
      </c>
      <c r="U498" s="414" t="s">
        <v>4581</v>
      </c>
      <c r="V498" s="414" t="s">
        <v>4585</v>
      </c>
      <c r="W498" s="414"/>
      <c r="X498" s="414">
        <v>24</v>
      </c>
      <c r="Y498" s="437">
        <v>132</v>
      </c>
      <c r="Z498" s="421">
        <v>60</v>
      </c>
      <c r="AA498" s="421">
        <v>190</v>
      </c>
      <c r="AB498" s="421">
        <v>156</v>
      </c>
      <c r="AC498" s="421">
        <v>34</v>
      </c>
      <c r="AD498" s="421">
        <v>26</v>
      </c>
      <c r="AE498" s="421">
        <v>6</v>
      </c>
      <c r="AF498" s="421">
        <v>1</v>
      </c>
      <c r="AG498" s="421">
        <v>1</v>
      </c>
      <c r="AH498" s="421">
        <v>16</v>
      </c>
      <c r="AI498" s="421">
        <v>16</v>
      </c>
      <c r="AJ498" s="421">
        <v>1</v>
      </c>
      <c r="AK498" s="421">
        <v>1</v>
      </c>
      <c r="AL498" s="421">
        <v>29</v>
      </c>
      <c r="AM498" s="421">
        <v>0</v>
      </c>
      <c r="AN498" s="421">
        <v>46</v>
      </c>
      <c r="AO498" s="421">
        <v>3</v>
      </c>
      <c r="AP498" s="421">
        <v>1</v>
      </c>
      <c r="AQ498" s="421">
        <v>1</v>
      </c>
      <c r="AR498" s="421">
        <v>2</v>
      </c>
      <c r="AS498" s="422">
        <v>0.15263157799999999</v>
      </c>
      <c r="AT498" s="422">
        <v>0.24210526299999999</v>
      </c>
      <c r="AU498" s="422">
        <v>0.44642857000000002</v>
      </c>
      <c r="AV498" s="422">
        <v>0.22321429000000001</v>
      </c>
      <c r="AW498" s="422">
        <v>4.4642859999999999E-2</v>
      </c>
      <c r="AX498" s="422">
        <v>0.42857142999999998</v>
      </c>
      <c r="AY498" s="423">
        <v>109.9</v>
      </c>
      <c r="AZ498" s="422">
        <v>0.12239583</v>
      </c>
      <c r="BA498" s="422">
        <v>0.42727272700000002</v>
      </c>
      <c r="BB498" s="422">
        <v>0.73214962400000005</v>
      </c>
      <c r="BC498" s="422">
        <v>0.39090909000000001</v>
      </c>
      <c r="BD498" s="424">
        <v>0.3</v>
      </c>
      <c r="BE498" s="424">
        <v>0.21794871699999999</v>
      </c>
      <c r="BF498" s="424">
        <v>0.34920634900000003</v>
      </c>
      <c r="BG498" s="424">
        <v>0.28846153800000002</v>
      </c>
      <c r="BH498" s="424">
        <v>0.63766788699999999</v>
      </c>
      <c r="BI498" s="424">
        <v>7.0512821000000003E-2</v>
      </c>
      <c r="BJ498" s="424">
        <v>0.29786502589624397</v>
      </c>
      <c r="BK498" s="425">
        <v>43.556047774718699</v>
      </c>
      <c r="BL498" s="425">
        <v>-2.36941058823012</v>
      </c>
      <c r="BM498" s="425">
        <v>20.080678344880099</v>
      </c>
      <c r="BN498" s="425">
        <v>89.101028545793994</v>
      </c>
      <c r="BO498" s="425">
        <v>-3.0523277649657898E-2</v>
      </c>
      <c r="BP498" s="425">
        <v>-0.48380164615809901</v>
      </c>
      <c r="BQ498" s="425">
        <v>6.3579664232105602</v>
      </c>
      <c r="BR498" s="425">
        <v>-2.9243276536568299</v>
      </c>
      <c r="BS498" s="426">
        <v>0.65049953381507397</v>
      </c>
      <c r="BT498" s="427"/>
      <c r="BU498" s="421"/>
      <c r="BV498" s="428"/>
      <c r="BW498" s="427">
        <v>53</v>
      </c>
      <c r="BX498" s="427">
        <v>411.2</v>
      </c>
      <c r="BY498" s="427">
        <v>3</v>
      </c>
      <c r="BZ498" s="427">
        <v>-2</v>
      </c>
      <c r="CA498" s="421">
        <v>1</v>
      </c>
      <c r="CB498" s="428">
        <v>-3</v>
      </c>
      <c r="CC498" s="427">
        <v>2</v>
      </c>
      <c r="CD498" s="421">
        <v>3</v>
      </c>
      <c r="CE498" s="429">
        <v>0</v>
      </c>
      <c r="CF498" s="428"/>
      <c r="CG498" s="427"/>
      <c r="CH498" s="421"/>
      <c r="CI498" s="429"/>
      <c r="CJ498" s="428"/>
      <c r="CK498" s="427"/>
      <c r="CL498" s="421"/>
      <c r="CM498" s="429"/>
      <c r="CN498" s="428"/>
      <c r="CO498" s="427"/>
      <c r="CP498" s="421"/>
      <c r="CQ498" s="429"/>
      <c r="CR498" s="428"/>
      <c r="DH498" s="433">
        <v>3</v>
      </c>
      <c r="DI498" s="434">
        <v>2.7432006578892398</v>
      </c>
      <c r="EL498" s="422"/>
      <c r="EM498" s="422"/>
      <c r="EN498" s="422"/>
      <c r="EO498" s="422"/>
      <c r="EP498" s="422"/>
      <c r="EQ498" s="422"/>
    </row>
    <row r="499" spans="1:184" ht="13" customHeight="1">
      <c r="A499" s="413" t="s">
        <v>16</v>
      </c>
      <c r="B499" s="413">
        <v>10429</v>
      </c>
      <c r="C499" s="435">
        <v>663624</v>
      </c>
      <c r="D499" s="413">
        <v>18373</v>
      </c>
      <c r="E499" s="435" t="s">
        <v>17</v>
      </c>
      <c r="F499" s="413" t="s">
        <v>17</v>
      </c>
      <c r="G499" s="414"/>
      <c r="H499" s="436" t="s">
        <v>1826</v>
      </c>
      <c r="I499" s="436" t="s">
        <v>549</v>
      </c>
      <c r="J499" s="414">
        <v>28</v>
      </c>
      <c r="K499" s="418">
        <v>3</v>
      </c>
      <c r="L499" s="414" t="s">
        <v>837</v>
      </c>
      <c r="M499" s="437"/>
      <c r="N499" s="438"/>
      <c r="O499" s="414"/>
      <c r="P499" s="414"/>
      <c r="Q499" s="414"/>
      <c r="R499" s="414"/>
      <c r="S499" s="414"/>
      <c r="T499" s="414" t="s">
        <v>4581</v>
      </c>
      <c r="U499" s="414" t="s">
        <v>4577</v>
      </c>
      <c r="V499" s="414" t="s">
        <v>4586</v>
      </c>
      <c r="W499" s="414"/>
      <c r="X499" s="414"/>
      <c r="Y499" s="437"/>
      <c r="Z499" s="421">
        <v>89</v>
      </c>
      <c r="AA499" s="421">
        <v>357</v>
      </c>
      <c r="AB499" s="421">
        <v>332</v>
      </c>
      <c r="AC499" s="421">
        <v>83</v>
      </c>
      <c r="AD499" s="421">
        <v>58</v>
      </c>
      <c r="AE499" s="421">
        <v>18</v>
      </c>
      <c r="AF499" s="421">
        <v>0</v>
      </c>
      <c r="AG499" s="421">
        <v>7</v>
      </c>
      <c r="AH499" s="421">
        <v>34</v>
      </c>
      <c r="AI499" s="421">
        <v>35</v>
      </c>
      <c r="AJ499" s="421">
        <v>3</v>
      </c>
      <c r="AK499" s="421">
        <v>0</v>
      </c>
      <c r="AL499" s="421">
        <v>15</v>
      </c>
      <c r="AM499" s="421">
        <v>0</v>
      </c>
      <c r="AN499" s="421">
        <v>98</v>
      </c>
      <c r="AO499" s="421">
        <v>4</v>
      </c>
      <c r="AP499" s="421">
        <v>6</v>
      </c>
      <c r="AQ499" s="421">
        <v>0</v>
      </c>
      <c r="AR499" s="421">
        <v>10</v>
      </c>
      <c r="AS499" s="422">
        <v>4.2016805999999997E-2</v>
      </c>
      <c r="AT499" s="422">
        <v>0.274509803</v>
      </c>
      <c r="AU499" s="422">
        <v>0.36249999999999999</v>
      </c>
      <c r="AV499" s="422">
        <v>0.30416666999999997</v>
      </c>
      <c r="AW499" s="422">
        <v>0.11666667</v>
      </c>
      <c r="AX499" s="422">
        <v>0.47083332999999999</v>
      </c>
      <c r="AY499" s="423">
        <v>116.7</v>
      </c>
      <c r="AZ499" s="422">
        <v>0.16752768000000001</v>
      </c>
      <c r="BA499" s="422">
        <v>0.46666666600000001</v>
      </c>
      <c r="BB499" s="422">
        <v>0.76580565199999995</v>
      </c>
      <c r="BC499" s="422">
        <v>0.329166666</v>
      </c>
      <c r="BD499" s="424">
        <v>0.32618025699999997</v>
      </c>
      <c r="BE499" s="424">
        <v>0.25</v>
      </c>
      <c r="BF499" s="424">
        <v>0.28571428500000001</v>
      </c>
      <c r="BG499" s="424">
        <v>0.367469879</v>
      </c>
      <c r="BH499" s="424">
        <v>0.65318416400000001</v>
      </c>
      <c r="BI499" s="424">
        <v>0.117469879</v>
      </c>
      <c r="BJ499" s="424">
        <v>0.28357889805855202</v>
      </c>
      <c r="BK499" s="425">
        <v>72.561607912225199</v>
      </c>
      <c r="BL499" s="425">
        <v>-8.5469516315676195</v>
      </c>
      <c r="BM499" s="425">
        <v>33.635583890118397</v>
      </c>
      <c r="BN499" s="425">
        <v>81.333144476222103</v>
      </c>
      <c r="BO499" s="425">
        <v>-0.195413992685882</v>
      </c>
      <c r="BP499" s="425">
        <v>-1.0221448158845301</v>
      </c>
      <c r="BQ499" s="425">
        <v>-3.6358405044481099</v>
      </c>
      <c r="BR499" s="425">
        <v>-8.8760147779427392</v>
      </c>
      <c r="BS499" s="426">
        <v>-0.37199198544605599</v>
      </c>
      <c r="BT499" s="427"/>
      <c r="BU499" s="421"/>
      <c r="BV499" s="428"/>
      <c r="BW499" s="427"/>
      <c r="BX499" s="427"/>
      <c r="BY499" s="427"/>
      <c r="BZ499" s="427"/>
      <c r="CA499" s="421"/>
      <c r="CB499" s="428"/>
      <c r="CC499" s="427">
        <v>56</v>
      </c>
      <c r="CD499" s="421">
        <v>441</v>
      </c>
      <c r="CE499" s="429">
        <v>-1</v>
      </c>
      <c r="CF499" s="428">
        <v>0</v>
      </c>
      <c r="CG499" s="427"/>
      <c r="CH499" s="421"/>
      <c r="CI499" s="429"/>
      <c r="CJ499" s="428"/>
      <c r="CK499" s="427"/>
      <c r="CL499" s="421"/>
      <c r="CM499" s="429"/>
      <c r="CN499" s="428"/>
      <c r="CO499" s="427"/>
      <c r="CP499" s="421"/>
      <c r="CQ499" s="429"/>
      <c r="CR499" s="428"/>
      <c r="DH499" s="433">
        <v>-1</v>
      </c>
      <c r="DI499" s="434">
        <v>-7.0464380979537902</v>
      </c>
      <c r="EL499" s="422"/>
      <c r="EM499" s="422"/>
      <c r="EN499" s="422"/>
      <c r="EO499" s="422"/>
      <c r="EP499" s="422"/>
      <c r="EQ499" s="422"/>
    </row>
    <row r="500" spans="1:184" ht="13" customHeight="1">
      <c r="A500" s="413" t="s">
        <v>16</v>
      </c>
      <c r="B500" s="413">
        <v>10237</v>
      </c>
      <c r="C500" s="435">
        <v>645277</v>
      </c>
      <c r="D500" s="413">
        <v>16556</v>
      </c>
      <c r="E500" s="435" t="s">
        <v>555</v>
      </c>
      <c r="F500" s="435" t="s">
        <v>555</v>
      </c>
      <c r="G500" s="414"/>
      <c r="H500" s="415" t="s">
        <v>903</v>
      </c>
      <c r="I500" s="416" t="s">
        <v>1135</v>
      </c>
      <c r="J500" s="417">
        <v>28</v>
      </c>
      <c r="K500" s="418">
        <v>4</v>
      </c>
      <c r="L500" s="418" t="s">
        <v>2543</v>
      </c>
      <c r="T500" s="418" t="s">
        <v>4577</v>
      </c>
      <c r="U500" s="418" t="s">
        <v>4577</v>
      </c>
      <c r="V500" s="418" t="s">
        <v>4585</v>
      </c>
      <c r="Z500" s="421">
        <v>157</v>
      </c>
      <c r="AA500" s="421">
        <v>667</v>
      </c>
      <c r="AB500" s="421">
        <v>603</v>
      </c>
      <c r="AC500" s="421">
        <v>145</v>
      </c>
      <c r="AD500" s="421">
        <v>104</v>
      </c>
      <c r="AE500" s="421">
        <v>23</v>
      </c>
      <c r="AF500" s="421">
        <v>2</v>
      </c>
      <c r="AG500" s="421">
        <v>16</v>
      </c>
      <c r="AH500" s="421">
        <v>74</v>
      </c>
      <c r="AI500" s="421">
        <v>74</v>
      </c>
      <c r="AJ500" s="421">
        <v>14</v>
      </c>
      <c r="AK500" s="421">
        <v>3</v>
      </c>
      <c r="AL500" s="421">
        <v>55</v>
      </c>
      <c r="AM500" s="421">
        <v>2</v>
      </c>
      <c r="AN500" s="421">
        <v>94</v>
      </c>
      <c r="AO500" s="421">
        <v>4</v>
      </c>
      <c r="AP500" s="421">
        <v>5</v>
      </c>
      <c r="AQ500" s="421">
        <v>0</v>
      </c>
      <c r="AR500" s="421">
        <v>9</v>
      </c>
      <c r="AS500" s="422">
        <v>8.2458770000000001E-2</v>
      </c>
      <c r="AT500" s="422">
        <v>0.14092953499999999</v>
      </c>
      <c r="AU500" s="422">
        <v>0.50389105000000001</v>
      </c>
      <c r="AV500" s="422">
        <v>0.17120622999999999</v>
      </c>
      <c r="AW500" s="422">
        <v>4.8638130000000002E-2</v>
      </c>
      <c r="AX500" s="422">
        <v>0.30739300000000003</v>
      </c>
      <c r="AY500" s="423">
        <v>109.9</v>
      </c>
      <c r="AZ500" s="422">
        <v>0.10320433</v>
      </c>
      <c r="BA500" s="422">
        <v>0.37159533</v>
      </c>
      <c r="BB500" s="422">
        <v>0.63998633000000005</v>
      </c>
      <c r="BC500" s="422">
        <v>0.42996108900000002</v>
      </c>
      <c r="BD500" s="424">
        <v>0.25903614400000002</v>
      </c>
      <c r="BE500" s="424">
        <v>0.240464344</v>
      </c>
      <c r="BF500" s="424">
        <v>0.305847076</v>
      </c>
      <c r="BG500" s="424">
        <v>0.36484245399999998</v>
      </c>
      <c r="BH500" s="424">
        <v>0.67068952999999998</v>
      </c>
      <c r="BI500" s="424">
        <v>0.12437811</v>
      </c>
      <c r="BJ500" s="424">
        <v>0.29454238647805098</v>
      </c>
      <c r="BK500" s="425">
        <v>80.113356967150906</v>
      </c>
      <c r="BL500" s="425">
        <v>-10.0314407693782</v>
      </c>
      <c r="BM500" s="425">
        <v>68.780187222119196</v>
      </c>
      <c r="BN500" s="425">
        <v>86.871910406195298</v>
      </c>
      <c r="BO500" s="425">
        <v>-1.75733735223493</v>
      </c>
      <c r="BP500" s="425">
        <v>2.19191169459372</v>
      </c>
      <c r="BQ500" s="425">
        <v>13.021426081368499</v>
      </c>
      <c r="BR500" s="425">
        <v>-8.1870189980232801</v>
      </c>
      <c r="BS500" s="426">
        <v>1.33225484875404</v>
      </c>
      <c r="BT500" s="427"/>
      <c r="BU500" s="421"/>
      <c r="BV500" s="428"/>
      <c r="BW500" s="427"/>
      <c r="BX500" s="427"/>
      <c r="BY500" s="427"/>
      <c r="BZ500" s="427"/>
      <c r="CA500" s="421"/>
      <c r="CB500" s="428"/>
      <c r="CC500" s="427"/>
      <c r="CD500" s="421"/>
      <c r="CE500" s="429"/>
      <c r="CF500" s="428"/>
      <c r="CG500" s="427">
        <v>157</v>
      </c>
      <c r="CH500" s="421">
        <v>1387</v>
      </c>
      <c r="CI500" s="429">
        <v>-3</v>
      </c>
      <c r="CJ500" s="428">
        <v>-4</v>
      </c>
      <c r="CK500" s="427"/>
      <c r="CL500" s="421"/>
      <c r="CM500" s="429"/>
      <c r="CN500" s="428"/>
      <c r="CO500" s="427"/>
      <c r="CP500" s="421"/>
      <c r="CQ500" s="429"/>
      <c r="CR500" s="428"/>
      <c r="DH500" s="433">
        <v>-3</v>
      </c>
      <c r="DI500" s="434">
        <v>-0.97949719429016102</v>
      </c>
      <c r="EL500" s="422"/>
      <c r="EM500" s="422"/>
      <c r="EN500" s="422"/>
      <c r="EO500" s="422"/>
      <c r="EP500" s="422"/>
      <c r="EQ500" s="422"/>
    </row>
    <row r="501" spans="1:184" ht="13" customHeight="1">
      <c r="A501" s="413" t="s">
        <v>16</v>
      </c>
      <c r="B501" s="413">
        <v>10964</v>
      </c>
      <c r="C501" s="413">
        <v>671277</v>
      </c>
      <c r="D501" s="413">
        <v>20391</v>
      </c>
      <c r="E501" s="413" t="s">
        <v>2169</v>
      </c>
      <c r="F501" s="413" t="s">
        <v>2169</v>
      </c>
      <c r="G501" s="414"/>
      <c r="H501" s="411" t="s">
        <v>4331</v>
      </c>
      <c r="I501" s="411" t="s">
        <v>589</v>
      </c>
      <c r="J501" s="418">
        <v>25</v>
      </c>
      <c r="K501" s="418">
        <v>4</v>
      </c>
      <c r="L501" s="418" t="s">
        <v>46</v>
      </c>
      <c r="T501" s="418" t="s">
        <v>4581</v>
      </c>
      <c r="U501" s="418" t="s">
        <v>2543</v>
      </c>
      <c r="V501" s="418" t="s">
        <v>4586</v>
      </c>
      <c r="W501" s="418" t="s">
        <v>2709</v>
      </c>
      <c r="Z501" s="421">
        <v>139</v>
      </c>
      <c r="AA501" s="421">
        <v>526</v>
      </c>
      <c r="AB501" s="421">
        <v>488</v>
      </c>
      <c r="AC501" s="421">
        <v>123</v>
      </c>
      <c r="AD501" s="421">
        <v>78</v>
      </c>
      <c r="AE501" s="421">
        <v>28</v>
      </c>
      <c r="AF501" s="421">
        <v>1</v>
      </c>
      <c r="AG501" s="421">
        <v>16</v>
      </c>
      <c r="AH501" s="421">
        <v>67</v>
      </c>
      <c r="AI501" s="421">
        <v>66</v>
      </c>
      <c r="AJ501" s="421">
        <v>14</v>
      </c>
      <c r="AK501" s="421">
        <v>5</v>
      </c>
      <c r="AL501" s="421">
        <v>27</v>
      </c>
      <c r="AM501" s="421">
        <v>1</v>
      </c>
      <c r="AN501" s="421">
        <v>84</v>
      </c>
      <c r="AO501" s="421">
        <v>2</v>
      </c>
      <c r="AP501" s="421">
        <v>9</v>
      </c>
      <c r="AQ501" s="421">
        <v>0</v>
      </c>
      <c r="AR501" s="421">
        <v>7</v>
      </c>
      <c r="AS501" s="422">
        <v>5.1330797999999997E-2</v>
      </c>
      <c r="AT501" s="422">
        <v>0.15969581699999999</v>
      </c>
      <c r="AU501" s="422">
        <v>0.40435834999999998</v>
      </c>
      <c r="AV501" s="422">
        <v>0.19854722</v>
      </c>
      <c r="AW501" s="422">
        <v>8.9588379999999995E-2</v>
      </c>
      <c r="AX501" s="422">
        <v>0.45762712</v>
      </c>
      <c r="AY501" s="423">
        <v>111.7</v>
      </c>
      <c r="AZ501" s="422">
        <v>0.1039173</v>
      </c>
      <c r="BA501" s="422">
        <v>0.45145631000000003</v>
      </c>
      <c r="BB501" s="422">
        <v>0.79899531999999995</v>
      </c>
      <c r="BC501" s="422">
        <v>0.35922330000000002</v>
      </c>
      <c r="BD501" s="424">
        <v>0.26952141000000002</v>
      </c>
      <c r="BE501" s="424">
        <v>0.25204917999999998</v>
      </c>
      <c r="BF501" s="424">
        <v>0.288973384</v>
      </c>
      <c r="BG501" s="424">
        <v>0.41188524500000001</v>
      </c>
      <c r="BH501" s="424">
        <v>0.70085862899999996</v>
      </c>
      <c r="BI501" s="424">
        <v>0.159836065</v>
      </c>
      <c r="BJ501" s="424">
        <v>0.299976925622849</v>
      </c>
      <c r="BK501" s="425">
        <v>102.95222954883</v>
      </c>
      <c r="BL501" s="425">
        <v>-5.5899429245475698</v>
      </c>
      <c r="BM501" s="425">
        <v>56.561355911325997</v>
      </c>
      <c r="BN501" s="425">
        <v>91.085492036444094</v>
      </c>
      <c r="BO501" s="425">
        <v>0.28509671251802998</v>
      </c>
      <c r="BP501" s="425">
        <v>-0.907111881300807</v>
      </c>
      <c r="BQ501" s="425">
        <v>7.1976517063010297</v>
      </c>
      <c r="BR501" s="425">
        <v>-6.4649816657040304</v>
      </c>
      <c r="BS501" s="426">
        <v>0.73640984677421495</v>
      </c>
      <c r="BT501" s="427"/>
      <c r="BU501" s="421"/>
      <c r="BV501" s="428"/>
      <c r="BW501" s="427"/>
      <c r="BX501" s="427"/>
      <c r="BY501" s="427"/>
      <c r="BZ501" s="427"/>
      <c r="CA501" s="421"/>
      <c r="CB501" s="428"/>
      <c r="CC501" s="427">
        <v>2</v>
      </c>
      <c r="CD501" s="421">
        <v>16</v>
      </c>
      <c r="CE501" s="429">
        <v>0</v>
      </c>
      <c r="CF501" s="428"/>
      <c r="CG501" s="427">
        <v>129</v>
      </c>
      <c r="CH501" s="421">
        <v>1077.0999999999999</v>
      </c>
      <c r="CI501" s="429">
        <v>-17</v>
      </c>
      <c r="CJ501" s="428">
        <v>-7</v>
      </c>
      <c r="CK501" s="427"/>
      <c r="CL501" s="421"/>
      <c r="CM501" s="429"/>
      <c r="CN501" s="428"/>
      <c r="CO501" s="427"/>
      <c r="CP501" s="421"/>
      <c r="CQ501" s="429"/>
      <c r="CR501" s="428"/>
      <c r="DH501" s="433">
        <v>-17</v>
      </c>
      <c r="DI501" s="434">
        <v>-3.8349043130874598</v>
      </c>
      <c r="EL501" s="422"/>
      <c r="EM501" s="422"/>
      <c r="EN501" s="422"/>
      <c r="EO501" s="422"/>
      <c r="EP501" s="422"/>
      <c r="EQ501" s="422"/>
    </row>
    <row r="502" spans="1:184" ht="13" customHeight="1">
      <c r="A502" s="413" t="s">
        <v>16</v>
      </c>
      <c r="B502" s="413">
        <v>12503</v>
      </c>
      <c r="C502" s="413">
        <v>680869</v>
      </c>
      <c r="D502" s="413">
        <v>29766</v>
      </c>
      <c r="E502" s="413" t="s">
        <v>354</v>
      </c>
      <c r="F502" s="413" t="s">
        <v>354</v>
      </c>
      <c r="G502" s="414"/>
      <c r="H502" s="411" t="s">
        <v>3569</v>
      </c>
      <c r="I502" s="411" t="s">
        <v>287</v>
      </c>
      <c r="J502" s="413">
        <v>25</v>
      </c>
      <c r="K502" s="418">
        <v>4</v>
      </c>
      <c r="L502" s="418" t="s">
        <v>837</v>
      </c>
      <c r="T502" s="418" t="s">
        <v>4581</v>
      </c>
      <c r="U502" s="418" t="s">
        <v>4577</v>
      </c>
      <c r="V502" s="418" t="s">
        <v>4585</v>
      </c>
      <c r="Z502" s="421">
        <v>30</v>
      </c>
      <c r="AA502" s="421">
        <v>101</v>
      </c>
      <c r="AB502" s="421">
        <v>92</v>
      </c>
      <c r="AC502" s="421">
        <v>16</v>
      </c>
      <c r="AD502" s="421">
        <v>11</v>
      </c>
      <c r="AE502" s="421">
        <v>3</v>
      </c>
      <c r="AF502" s="421">
        <v>0</v>
      </c>
      <c r="AG502" s="421">
        <v>2</v>
      </c>
      <c r="AH502" s="421">
        <v>12</v>
      </c>
      <c r="AI502" s="421">
        <v>7</v>
      </c>
      <c r="AJ502" s="421">
        <v>1</v>
      </c>
      <c r="AK502" s="421">
        <v>2</v>
      </c>
      <c r="AL502" s="421">
        <v>7</v>
      </c>
      <c r="AM502" s="421">
        <v>0</v>
      </c>
      <c r="AN502" s="421">
        <v>46</v>
      </c>
      <c r="AO502" s="421">
        <v>0</v>
      </c>
      <c r="AP502" s="421">
        <v>1</v>
      </c>
      <c r="AQ502" s="421">
        <v>1</v>
      </c>
      <c r="AR502" s="421">
        <v>0</v>
      </c>
      <c r="AS502" s="422">
        <v>6.9306930000000003E-2</v>
      </c>
      <c r="AT502" s="422">
        <v>0.45544554399999998</v>
      </c>
      <c r="AU502" s="422">
        <v>0.47916667000000002</v>
      </c>
      <c r="AV502" s="422">
        <v>0.14583333000000001</v>
      </c>
      <c r="AW502" s="422">
        <v>0.125</v>
      </c>
      <c r="AX502" s="422">
        <v>0.47916667000000002</v>
      </c>
      <c r="AY502" s="423">
        <v>107</v>
      </c>
      <c r="AZ502" s="422">
        <v>0.20432692</v>
      </c>
      <c r="BA502" s="422">
        <v>0.42553191400000001</v>
      </c>
      <c r="BB502" s="422">
        <v>0.64673690800000005</v>
      </c>
      <c r="BC502" s="422">
        <v>0.404255319</v>
      </c>
      <c r="BD502" s="424">
        <v>0.311111111</v>
      </c>
      <c r="BE502" s="424">
        <v>0.17391304299999999</v>
      </c>
      <c r="BF502" s="424">
        <v>0.23</v>
      </c>
      <c r="BG502" s="424">
        <v>0.27173913</v>
      </c>
      <c r="BH502" s="424">
        <v>0.50173913000000003</v>
      </c>
      <c r="BI502" s="424">
        <v>9.7826087000000006E-2</v>
      </c>
      <c r="BJ502" s="424">
        <v>0.223775542974472</v>
      </c>
      <c r="BK502" s="425">
        <v>60.427560059725899</v>
      </c>
      <c r="BL502" s="425">
        <v>-7.3221128883892002</v>
      </c>
      <c r="BM502" s="425">
        <v>4.6118817550009696</v>
      </c>
      <c r="BN502" s="425">
        <v>35.869646689004497</v>
      </c>
      <c r="BO502" s="425">
        <v>-0.52533496220722098</v>
      </c>
      <c r="BP502" s="425">
        <v>-0.56652889214456004</v>
      </c>
      <c r="BQ502" s="425">
        <v>-2.64034331945044</v>
      </c>
      <c r="BR502" s="425">
        <v>-8.2001276820087199</v>
      </c>
      <c r="BS502" s="426">
        <v>-0.27014016496597898</v>
      </c>
      <c r="BT502" s="427"/>
      <c r="BU502" s="421"/>
      <c r="BV502" s="428"/>
      <c r="BW502" s="427"/>
      <c r="BX502" s="427"/>
      <c r="BY502" s="427"/>
      <c r="BZ502" s="427"/>
      <c r="CA502" s="421"/>
      <c r="CB502" s="428"/>
      <c r="CC502" s="427"/>
      <c r="CD502" s="421"/>
      <c r="CE502" s="429"/>
      <c r="CF502" s="428"/>
      <c r="CG502" s="427">
        <v>30</v>
      </c>
      <c r="CH502" s="421">
        <v>233.2</v>
      </c>
      <c r="CI502" s="429">
        <v>1</v>
      </c>
      <c r="CJ502" s="428">
        <v>2</v>
      </c>
      <c r="CK502" s="427"/>
      <c r="CL502" s="421"/>
      <c r="CM502" s="429"/>
      <c r="CN502" s="428"/>
      <c r="CO502" s="427"/>
      <c r="CP502" s="421"/>
      <c r="CQ502" s="429"/>
      <c r="CR502" s="428"/>
      <c r="DH502" s="433">
        <v>1</v>
      </c>
      <c r="DI502" s="434">
        <v>2.0837399661540901</v>
      </c>
      <c r="EL502" s="422"/>
      <c r="EM502" s="422"/>
      <c r="EN502" s="422"/>
      <c r="EO502" s="422"/>
      <c r="EP502" s="422"/>
      <c r="EQ502" s="422"/>
      <c r="FG502" s="412"/>
      <c r="FH502" s="412"/>
      <c r="FI502" s="412"/>
      <c r="FJ502" s="412"/>
      <c r="FK502" s="412"/>
      <c r="FL502" s="412"/>
      <c r="FM502" s="412"/>
      <c r="FN502" s="412"/>
      <c r="FO502" s="412"/>
      <c r="FP502" s="412"/>
      <c r="FQ502" s="412"/>
      <c r="FR502" s="412"/>
      <c r="FS502" s="412"/>
      <c r="FT502" s="412"/>
      <c r="FU502" s="412"/>
      <c r="FV502" s="412"/>
      <c r="FW502" s="412"/>
      <c r="FX502" s="412"/>
      <c r="FY502" s="412"/>
      <c r="FZ502" s="412"/>
      <c r="GA502" s="412"/>
      <c r="GB502" s="412"/>
    </row>
    <row r="503" spans="1:184" ht="13" customHeight="1">
      <c r="A503" s="413" t="s">
        <v>16</v>
      </c>
      <c r="B503" s="413">
        <v>12741</v>
      </c>
      <c r="C503" s="413">
        <v>680718</v>
      </c>
      <c r="D503" s="413">
        <v>24598</v>
      </c>
      <c r="E503" s="413" t="s">
        <v>470</v>
      </c>
      <c r="F503" s="413" t="s">
        <v>470</v>
      </c>
      <c r="G503" s="414"/>
      <c r="H503" s="411" t="s">
        <v>4024</v>
      </c>
      <c r="I503" s="411" t="s">
        <v>380</v>
      </c>
      <c r="J503" s="413">
        <v>25</v>
      </c>
      <c r="K503" s="418">
        <v>5</v>
      </c>
      <c r="L503" s="418" t="s">
        <v>46</v>
      </c>
      <c r="T503" s="418" t="s">
        <v>4582</v>
      </c>
      <c r="U503" s="418" t="s">
        <v>4584</v>
      </c>
      <c r="V503" s="418" t="s">
        <v>4585</v>
      </c>
      <c r="Z503" s="421">
        <v>135</v>
      </c>
      <c r="AA503" s="421">
        <v>502</v>
      </c>
      <c r="AB503" s="421">
        <v>460</v>
      </c>
      <c r="AC503" s="421">
        <v>112</v>
      </c>
      <c r="AD503" s="421">
        <v>58</v>
      </c>
      <c r="AE503" s="421">
        <v>32</v>
      </c>
      <c r="AF503" s="421">
        <v>1</v>
      </c>
      <c r="AG503" s="421">
        <v>21</v>
      </c>
      <c r="AH503" s="421">
        <v>61</v>
      </c>
      <c r="AI503" s="421">
        <v>74</v>
      </c>
      <c r="AJ503" s="421">
        <v>4</v>
      </c>
      <c r="AK503" s="421">
        <v>1</v>
      </c>
      <c r="AL503" s="421">
        <v>36</v>
      </c>
      <c r="AM503" s="421">
        <v>4</v>
      </c>
      <c r="AN503" s="421">
        <v>121</v>
      </c>
      <c r="AO503" s="421">
        <v>3</v>
      </c>
      <c r="AP503" s="421">
        <v>2</v>
      </c>
      <c r="AQ503" s="421">
        <v>0</v>
      </c>
      <c r="AR503" s="421">
        <v>8</v>
      </c>
      <c r="AS503" s="466">
        <v>7.1713147000000005E-2</v>
      </c>
      <c r="AT503" s="466">
        <v>0.24103585599999999</v>
      </c>
      <c r="AU503" s="466">
        <v>0.46334311</v>
      </c>
      <c r="AV503" s="466">
        <v>0.2170088</v>
      </c>
      <c r="AW503" s="466">
        <v>0.11403509000000001</v>
      </c>
      <c r="AX503" s="466">
        <v>0.50877192999999998</v>
      </c>
      <c r="AY503" s="425">
        <v>116.5</v>
      </c>
      <c r="AZ503" s="466">
        <v>0.11554192000000001</v>
      </c>
      <c r="BA503" s="466">
        <v>0.42521994099999999</v>
      </c>
      <c r="BB503" s="466">
        <v>0.73489796200000002</v>
      </c>
      <c r="BC503" s="466">
        <v>0.39296187599999999</v>
      </c>
      <c r="BD503" s="424">
        <v>0.28437499999999999</v>
      </c>
      <c r="BE503" s="424">
        <v>0.24347826</v>
      </c>
      <c r="BF503" s="424">
        <v>0.301397205</v>
      </c>
      <c r="BG503" s="424">
        <v>0.45434782600000001</v>
      </c>
      <c r="BH503" s="424">
        <v>0.75574503100000001</v>
      </c>
      <c r="BI503" s="424">
        <v>0.21086956600000001</v>
      </c>
      <c r="BJ503" s="424">
        <v>0.32174157364747402</v>
      </c>
      <c r="BK503" s="425">
        <v>130.25496322093801</v>
      </c>
      <c r="BL503" s="425">
        <v>3.5359547178486102</v>
      </c>
      <c r="BM503" s="425">
        <v>62.851452846381903</v>
      </c>
      <c r="BN503" s="425">
        <v>106.783187059412</v>
      </c>
      <c r="BO503" s="425">
        <v>5.6325090737189998E-2</v>
      </c>
      <c r="BP503" s="425">
        <v>-0.20300518628209799</v>
      </c>
      <c r="BQ503" s="425">
        <v>21.444072194699299</v>
      </c>
      <c r="BR503" s="425">
        <v>3.8101119374150101</v>
      </c>
      <c r="BS503" s="426">
        <v>2.1939969539355801</v>
      </c>
      <c r="BT503" s="427"/>
      <c r="BU503" s="421"/>
      <c r="BV503" s="428"/>
      <c r="BW503" s="427"/>
      <c r="BX503" s="427"/>
      <c r="BY503" s="427"/>
      <c r="BZ503" s="427"/>
      <c r="CA503" s="421"/>
      <c r="CB503" s="428"/>
      <c r="CC503" s="427"/>
      <c r="CD503" s="421"/>
      <c r="CE503" s="429"/>
      <c r="CF503" s="428"/>
      <c r="CG503" s="427"/>
      <c r="CH503" s="421"/>
      <c r="CI503" s="429"/>
      <c r="CJ503" s="428"/>
      <c r="CK503" s="427">
        <v>91</v>
      </c>
      <c r="CL503" s="421">
        <v>613.1</v>
      </c>
      <c r="CM503" s="429">
        <v>1</v>
      </c>
      <c r="CN503" s="428">
        <v>0</v>
      </c>
      <c r="CO503" s="427"/>
      <c r="CP503" s="421"/>
      <c r="CQ503" s="429"/>
      <c r="CR503" s="428"/>
      <c r="DC503" s="427">
        <v>57</v>
      </c>
      <c r="DD503" s="421">
        <v>413</v>
      </c>
      <c r="DE503" s="429">
        <v>-4</v>
      </c>
      <c r="DF503" s="429">
        <v>-4</v>
      </c>
      <c r="DG503" s="428">
        <v>0</v>
      </c>
      <c r="DH503" s="433">
        <v>-3</v>
      </c>
      <c r="DI503" s="434">
        <v>0.35698711872100802</v>
      </c>
    </row>
    <row r="504" spans="1:184" ht="13" customHeight="1">
      <c r="A504" s="413" t="s">
        <v>16</v>
      </c>
      <c r="B504" s="413">
        <v>12331</v>
      </c>
      <c r="C504" s="413">
        <v>665828</v>
      </c>
      <c r="D504" s="413">
        <v>21707</v>
      </c>
      <c r="E504" s="413" t="s">
        <v>16</v>
      </c>
      <c r="F504" s="413" t="s">
        <v>16</v>
      </c>
      <c r="G504" s="414"/>
      <c r="H504" s="411" t="s">
        <v>182</v>
      </c>
      <c r="I504" s="411" t="s">
        <v>2976</v>
      </c>
      <c r="J504" s="413">
        <v>26</v>
      </c>
      <c r="K504" s="418">
        <v>5</v>
      </c>
      <c r="L504" s="418" t="s">
        <v>2543</v>
      </c>
      <c r="T504" s="418" t="s">
        <v>4581</v>
      </c>
      <c r="U504" s="418" t="s">
        <v>4582</v>
      </c>
      <c r="V504" s="418" t="s">
        <v>4585</v>
      </c>
      <c r="X504" s="418">
        <v>19</v>
      </c>
      <c r="Z504" s="421">
        <v>34</v>
      </c>
      <c r="AA504" s="421">
        <v>122</v>
      </c>
      <c r="AB504" s="421">
        <v>107</v>
      </c>
      <c r="AC504" s="421">
        <v>26</v>
      </c>
      <c r="AD504" s="421">
        <v>21</v>
      </c>
      <c r="AE504" s="421">
        <v>4</v>
      </c>
      <c r="AF504" s="421">
        <v>0</v>
      </c>
      <c r="AG504" s="421">
        <v>1</v>
      </c>
      <c r="AH504" s="421">
        <v>17</v>
      </c>
      <c r="AI504" s="421">
        <v>11</v>
      </c>
      <c r="AJ504" s="421">
        <v>0</v>
      </c>
      <c r="AK504" s="421">
        <v>1</v>
      </c>
      <c r="AL504" s="421">
        <v>11</v>
      </c>
      <c r="AM504" s="421">
        <v>0</v>
      </c>
      <c r="AN504" s="421">
        <v>25</v>
      </c>
      <c r="AO504" s="421">
        <v>2</v>
      </c>
      <c r="AP504" s="421">
        <v>1</v>
      </c>
      <c r="AQ504" s="421">
        <v>1</v>
      </c>
      <c r="AR504" s="421">
        <v>1</v>
      </c>
      <c r="AS504" s="422">
        <v>9.0163934000000001E-2</v>
      </c>
      <c r="AT504" s="422">
        <v>0.204918032</v>
      </c>
      <c r="AU504" s="422">
        <v>0.42857142999999998</v>
      </c>
      <c r="AV504" s="422">
        <v>0.22619048</v>
      </c>
      <c r="AW504" s="422">
        <v>0</v>
      </c>
      <c r="AX504" s="422">
        <v>0.34523809999999999</v>
      </c>
      <c r="AY504" s="423">
        <v>107.5</v>
      </c>
      <c r="AZ504" s="422">
        <v>0.11111111</v>
      </c>
      <c r="BA504" s="422">
        <v>0.51851851800000004</v>
      </c>
      <c r="BB504" s="422">
        <v>0.92592592600000001</v>
      </c>
      <c r="BC504" s="422">
        <v>0.29629629600000001</v>
      </c>
      <c r="BD504" s="424">
        <v>0.30487804800000001</v>
      </c>
      <c r="BE504" s="424">
        <v>0.242990654</v>
      </c>
      <c r="BF504" s="424">
        <v>0.32231404899999999</v>
      </c>
      <c r="BG504" s="424">
        <v>0.30841121399999999</v>
      </c>
      <c r="BH504" s="424">
        <v>0.63072526299999998</v>
      </c>
      <c r="BI504" s="424">
        <v>6.5420560000000003E-2</v>
      </c>
      <c r="BJ504" s="424">
        <v>0.28617183827171599</v>
      </c>
      <c r="BK504" s="425">
        <v>40.410538127124497</v>
      </c>
      <c r="BL504" s="425">
        <v>-2.6639674669934199</v>
      </c>
      <c r="BM504" s="425">
        <v>11.7513527953194</v>
      </c>
      <c r="BN504" s="425">
        <v>82.803288595948302</v>
      </c>
      <c r="BO504" s="425">
        <v>-2.5483428084167099E-2</v>
      </c>
      <c r="BP504" s="425">
        <v>-0.276006733998656</v>
      </c>
      <c r="BQ504" s="425">
        <v>0.93312586835941602</v>
      </c>
      <c r="BR504" s="425">
        <v>-2.74858221140334</v>
      </c>
      <c r="BS504" s="426">
        <v>9.5470454223014298E-2</v>
      </c>
      <c r="BT504" s="427"/>
      <c r="BU504" s="421"/>
      <c r="BV504" s="428"/>
      <c r="BW504" s="427"/>
      <c r="BX504" s="427"/>
      <c r="BY504" s="427"/>
      <c r="BZ504" s="427"/>
      <c r="CA504" s="421"/>
      <c r="CB504" s="428"/>
      <c r="CC504" s="427">
        <v>2</v>
      </c>
      <c r="CD504" s="421">
        <v>3</v>
      </c>
      <c r="CE504" s="429">
        <v>0</v>
      </c>
      <c r="CF504" s="428">
        <v>0</v>
      </c>
      <c r="CG504" s="427"/>
      <c r="CH504" s="421"/>
      <c r="CI504" s="429"/>
      <c r="CJ504" s="428"/>
      <c r="CK504" s="427">
        <v>33</v>
      </c>
      <c r="CL504" s="421">
        <v>266</v>
      </c>
      <c r="CM504" s="429">
        <v>-1</v>
      </c>
      <c r="CN504" s="428">
        <v>-1</v>
      </c>
      <c r="CO504" s="427"/>
      <c r="CP504" s="421"/>
      <c r="CQ504" s="429"/>
      <c r="CR504" s="428"/>
      <c r="CS504" s="427">
        <v>1</v>
      </c>
      <c r="CT504" s="421">
        <v>1</v>
      </c>
      <c r="CU504" s="429">
        <v>0</v>
      </c>
      <c r="CV504" s="429">
        <v>0</v>
      </c>
      <c r="DC504" s="427">
        <v>1</v>
      </c>
      <c r="DD504" s="421">
        <v>1</v>
      </c>
      <c r="DE504" s="429">
        <v>0</v>
      </c>
      <c r="DF504" s="429">
        <v>0</v>
      </c>
      <c r="DH504" s="433">
        <v>-1</v>
      </c>
      <c r="DI504" s="434">
        <v>-0.51707822084426802</v>
      </c>
      <c r="EL504" s="422"/>
      <c r="EM504" s="422"/>
      <c r="EN504" s="422"/>
      <c r="EO504" s="422"/>
      <c r="EP504" s="422"/>
      <c r="EQ504" s="422"/>
    </row>
    <row r="505" spans="1:184" ht="13" customHeight="1">
      <c r="A505" s="413" t="s">
        <v>16</v>
      </c>
      <c r="B505" s="413">
        <v>10205</v>
      </c>
      <c r="C505" s="413">
        <v>656305</v>
      </c>
      <c r="D505" s="413">
        <v>16505</v>
      </c>
      <c r="E505" s="413" t="s">
        <v>2175</v>
      </c>
      <c r="F505" s="413" t="s">
        <v>2175</v>
      </c>
      <c r="G505" s="414"/>
      <c r="H505" s="415" t="s">
        <v>83</v>
      </c>
      <c r="I505" s="416" t="s">
        <v>531</v>
      </c>
      <c r="J505" s="417">
        <v>32</v>
      </c>
      <c r="K505" s="418">
        <v>5</v>
      </c>
      <c r="L505" s="418" t="s">
        <v>837</v>
      </c>
      <c r="T505" s="418" t="s">
        <v>4577</v>
      </c>
      <c r="U505" s="418" t="s">
        <v>4584</v>
      </c>
      <c r="V505" s="418" t="s">
        <v>4585</v>
      </c>
      <c r="Z505" s="421">
        <v>128</v>
      </c>
      <c r="AA505" s="421">
        <v>535</v>
      </c>
      <c r="AB505" s="421">
        <v>454</v>
      </c>
      <c r="AC505" s="421">
        <v>105</v>
      </c>
      <c r="AD505" s="421">
        <v>59</v>
      </c>
      <c r="AE505" s="421">
        <v>23</v>
      </c>
      <c r="AF505" s="421">
        <v>2</v>
      </c>
      <c r="AG505" s="421">
        <v>21</v>
      </c>
      <c r="AH505" s="421">
        <v>76</v>
      </c>
      <c r="AI505" s="421">
        <v>61</v>
      </c>
      <c r="AJ505" s="421">
        <v>9</v>
      </c>
      <c r="AK505" s="421">
        <v>4</v>
      </c>
      <c r="AL505" s="421">
        <v>71</v>
      </c>
      <c r="AM505" s="421">
        <v>1</v>
      </c>
      <c r="AN505" s="421">
        <v>126</v>
      </c>
      <c r="AO505" s="421">
        <v>6</v>
      </c>
      <c r="AP505" s="421">
        <v>4</v>
      </c>
      <c r="AQ505" s="421">
        <v>0</v>
      </c>
      <c r="AR505" s="421">
        <v>8</v>
      </c>
      <c r="AS505" s="422">
        <v>0.13271028000000001</v>
      </c>
      <c r="AT505" s="422">
        <v>0.23551401799999999</v>
      </c>
      <c r="AU505" s="422">
        <v>0.45481927999999999</v>
      </c>
      <c r="AV505" s="422">
        <v>0.23192771000000001</v>
      </c>
      <c r="AW505" s="422">
        <v>9.9397589999999994E-2</v>
      </c>
      <c r="AX505" s="422">
        <v>0.47590360999999998</v>
      </c>
      <c r="AY505" s="423">
        <v>113.5</v>
      </c>
      <c r="AZ505" s="422">
        <v>9.6423720000000004E-2</v>
      </c>
      <c r="BA505" s="422">
        <v>0.40060240899999999</v>
      </c>
      <c r="BB505" s="422">
        <v>0.70478109799999999</v>
      </c>
      <c r="BC505" s="422">
        <v>0.42771084300000001</v>
      </c>
      <c r="BD505" s="424">
        <v>0.27009646300000001</v>
      </c>
      <c r="BE505" s="424">
        <v>0.23127753300000001</v>
      </c>
      <c r="BF505" s="424">
        <v>0.34018691499999998</v>
      </c>
      <c r="BG505" s="424">
        <v>0.42951541799999998</v>
      </c>
      <c r="BH505" s="424">
        <v>0.76970233300000002</v>
      </c>
      <c r="BI505" s="424">
        <v>0.198237885</v>
      </c>
      <c r="BJ505" s="424">
        <v>0.33623462446619901</v>
      </c>
      <c r="BK505" s="425">
        <v>127.687279099336</v>
      </c>
      <c r="BL505" s="425">
        <v>10.063795135018101</v>
      </c>
      <c r="BM505" s="425">
        <v>73.278519236144305</v>
      </c>
      <c r="BN505" s="425">
        <v>118.29477084509701</v>
      </c>
      <c r="BO505" s="425">
        <v>-0.85131922551584005</v>
      </c>
      <c r="BP505" s="425">
        <v>0.87624534498900097</v>
      </c>
      <c r="BQ505" s="425">
        <v>36.134725457417403</v>
      </c>
      <c r="BR505" s="425">
        <v>12.477527837861899</v>
      </c>
      <c r="BS505" s="426">
        <v>3.69703463339716</v>
      </c>
      <c r="BT505" s="427"/>
      <c r="BU505" s="421"/>
      <c r="BV505" s="428"/>
      <c r="BW505" s="427"/>
      <c r="BX505" s="427"/>
      <c r="BY505" s="427"/>
      <c r="BZ505" s="427"/>
      <c r="CA505" s="421"/>
      <c r="CB505" s="428"/>
      <c r="CC505" s="427"/>
      <c r="CD505" s="421"/>
      <c r="CE505" s="429"/>
      <c r="CF505" s="428"/>
      <c r="CG505" s="427"/>
      <c r="CH505" s="421"/>
      <c r="CI505" s="429"/>
      <c r="CJ505" s="428"/>
      <c r="CK505" s="427">
        <v>128</v>
      </c>
      <c r="CL505" s="421">
        <v>1116.0999999999999</v>
      </c>
      <c r="CM505" s="429">
        <v>5</v>
      </c>
      <c r="CN505" s="428">
        <v>4</v>
      </c>
      <c r="CO505" s="427"/>
      <c r="CP505" s="421"/>
      <c r="CQ505" s="429"/>
      <c r="CR505" s="428"/>
      <c r="DH505" s="433">
        <v>5</v>
      </c>
      <c r="DI505" s="434">
        <v>5.8602724075317303</v>
      </c>
      <c r="EL505" s="422"/>
      <c r="EM505" s="422"/>
      <c r="EN505" s="422"/>
      <c r="EO505" s="422"/>
      <c r="EP505" s="422"/>
      <c r="EQ505" s="422"/>
    </row>
    <row r="506" spans="1:184" ht="13" customHeight="1">
      <c r="A506" s="413" t="s">
        <v>16</v>
      </c>
      <c r="B506" s="413">
        <v>13162</v>
      </c>
      <c r="C506" s="413">
        <v>805367</v>
      </c>
      <c r="D506" s="413">
        <v>31580</v>
      </c>
      <c r="E506" s="413" t="s">
        <v>164</v>
      </c>
      <c r="F506" s="413" t="s">
        <v>164</v>
      </c>
      <c r="G506" s="414"/>
      <c r="H506" s="411" t="s">
        <v>4442</v>
      </c>
      <c r="I506" s="411" t="s">
        <v>352</v>
      </c>
      <c r="J506" s="413">
        <v>23</v>
      </c>
      <c r="K506" s="418">
        <v>6</v>
      </c>
      <c r="L506" s="418" t="s">
        <v>837</v>
      </c>
      <c r="T506" s="418" t="s">
        <v>4582</v>
      </c>
      <c r="U506" s="418" t="s">
        <v>4582</v>
      </c>
      <c r="V506" s="418" t="s">
        <v>4585</v>
      </c>
      <c r="Z506" s="421">
        <v>122</v>
      </c>
      <c r="AA506" s="421">
        <v>505</v>
      </c>
      <c r="AB506" s="421">
        <v>450</v>
      </c>
      <c r="AC506" s="421">
        <v>114</v>
      </c>
      <c r="AD506" s="421">
        <v>94</v>
      </c>
      <c r="AE506" s="421">
        <v>15</v>
      </c>
      <c r="AF506" s="421">
        <v>0</v>
      </c>
      <c r="AG506" s="421">
        <v>5</v>
      </c>
      <c r="AH506" s="421">
        <v>54</v>
      </c>
      <c r="AI506" s="421">
        <v>23</v>
      </c>
      <c r="AJ506" s="421">
        <v>14</v>
      </c>
      <c r="AK506" s="421">
        <v>4</v>
      </c>
      <c r="AL506" s="421">
        <v>45</v>
      </c>
      <c r="AM506" s="421">
        <v>0</v>
      </c>
      <c r="AN506" s="421">
        <v>72</v>
      </c>
      <c r="AO506" s="421">
        <v>6</v>
      </c>
      <c r="AP506" s="421">
        <v>1</v>
      </c>
      <c r="AQ506" s="421">
        <v>3</v>
      </c>
      <c r="AR506" s="421">
        <v>14</v>
      </c>
      <c r="AS506" s="422">
        <v>8.910891E-2</v>
      </c>
      <c r="AT506" s="422">
        <v>0.14257425700000001</v>
      </c>
      <c r="AU506" s="422">
        <v>0.36649215000000002</v>
      </c>
      <c r="AV506" s="422">
        <v>0.28795811999999998</v>
      </c>
      <c r="AW506" s="422">
        <v>1.5706810000000002E-2</v>
      </c>
      <c r="AX506" s="422">
        <v>0.36125654000000001</v>
      </c>
      <c r="AY506" s="423">
        <v>107.1</v>
      </c>
      <c r="AZ506" s="422">
        <v>4.3266890000000002E-2</v>
      </c>
      <c r="BA506" s="422">
        <v>0.53315649799999998</v>
      </c>
      <c r="BB506" s="422">
        <v>1.023046106</v>
      </c>
      <c r="BC506" s="422">
        <v>0.270557029</v>
      </c>
      <c r="BD506" s="424">
        <v>0.29144385</v>
      </c>
      <c r="BE506" s="424">
        <v>0.25333333299999999</v>
      </c>
      <c r="BF506" s="424">
        <v>0.32868525799999998</v>
      </c>
      <c r="BG506" s="424">
        <v>0.32</v>
      </c>
      <c r="BH506" s="424">
        <v>0.64868525799999999</v>
      </c>
      <c r="BI506" s="424">
        <v>6.6666666999999999E-2</v>
      </c>
      <c r="BJ506" s="424">
        <v>0.29355313554703</v>
      </c>
      <c r="BK506" s="425">
        <v>41.1802633394121</v>
      </c>
      <c r="BL506" s="425">
        <v>-8.0006276874209608</v>
      </c>
      <c r="BM506" s="425">
        <v>51.669345529529899</v>
      </c>
      <c r="BN506" s="425">
        <v>86.502842952973694</v>
      </c>
      <c r="BO506" s="425">
        <v>-0.420398183095889</v>
      </c>
      <c r="BP506" s="425">
        <v>-1.0568941710516799</v>
      </c>
      <c r="BQ506" s="425">
        <v>13.187604370772499</v>
      </c>
      <c r="BR506" s="425">
        <v>-9.0898985427210892</v>
      </c>
      <c r="BS506" s="426">
        <v>1.3492569674492401</v>
      </c>
      <c r="BT506" s="427"/>
      <c r="BU506" s="421"/>
      <c r="BV506" s="428"/>
      <c r="BW506" s="427"/>
      <c r="BX506" s="427"/>
      <c r="BY506" s="427"/>
      <c r="BZ506" s="427"/>
      <c r="CA506" s="421"/>
      <c r="CB506" s="428"/>
      <c r="CC506" s="427"/>
      <c r="CD506" s="421"/>
      <c r="CE506" s="429"/>
      <c r="CF506" s="428"/>
      <c r="CG506" s="427">
        <v>61</v>
      </c>
      <c r="CH506" s="421">
        <v>450.1</v>
      </c>
      <c r="CI506" s="429">
        <v>-1</v>
      </c>
      <c r="CJ506" s="428">
        <v>0</v>
      </c>
      <c r="CK506" s="427"/>
      <c r="CL506" s="421"/>
      <c r="CM506" s="429"/>
      <c r="CN506" s="428"/>
      <c r="CO506" s="427">
        <v>76</v>
      </c>
      <c r="CP506" s="421">
        <v>569</v>
      </c>
      <c r="CQ506" s="429">
        <v>-2</v>
      </c>
      <c r="CR506" s="428">
        <v>3</v>
      </c>
      <c r="DH506" s="433">
        <v>-3</v>
      </c>
      <c r="DI506" s="434">
        <v>4.8972809314727703</v>
      </c>
      <c r="EL506" s="422"/>
      <c r="EM506" s="422"/>
      <c r="EN506" s="422"/>
      <c r="EO506" s="422"/>
      <c r="EP506" s="422"/>
      <c r="EQ506" s="422"/>
    </row>
    <row r="507" spans="1:184" ht="13" customHeight="1">
      <c r="A507" s="413" t="s">
        <v>16</v>
      </c>
      <c r="B507" s="413">
        <v>10056</v>
      </c>
      <c r="C507" s="413">
        <v>607208</v>
      </c>
      <c r="D507" s="413">
        <v>16252</v>
      </c>
      <c r="E507" s="413" t="s">
        <v>13</v>
      </c>
      <c r="F507" s="413" t="s">
        <v>13</v>
      </c>
      <c r="G507" s="414"/>
      <c r="H507" s="415" t="s">
        <v>57</v>
      </c>
      <c r="I507" s="416" t="s">
        <v>893</v>
      </c>
      <c r="J507" s="417">
        <v>32</v>
      </c>
      <c r="K507" s="418">
        <v>6</v>
      </c>
      <c r="L507" s="418" t="s">
        <v>837</v>
      </c>
      <c r="T507" s="418" t="s">
        <v>4577</v>
      </c>
      <c r="U507" s="418" t="s">
        <v>4577</v>
      </c>
      <c r="V507" s="418" t="s">
        <v>4585</v>
      </c>
      <c r="Z507" s="421">
        <v>141</v>
      </c>
      <c r="AA507" s="421">
        <v>639</v>
      </c>
      <c r="AB507" s="421">
        <v>589</v>
      </c>
      <c r="AC507" s="421">
        <v>179</v>
      </c>
      <c r="AD507" s="421">
        <v>126</v>
      </c>
      <c r="AE507" s="421">
        <v>31</v>
      </c>
      <c r="AF507" s="421">
        <v>7</v>
      </c>
      <c r="AG507" s="421">
        <v>15</v>
      </c>
      <c r="AH507" s="421">
        <v>94</v>
      </c>
      <c r="AI507" s="421">
        <v>69</v>
      </c>
      <c r="AJ507" s="421">
        <v>36</v>
      </c>
      <c r="AK507" s="421">
        <v>7</v>
      </c>
      <c r="AL507" s="421">
        <v>43</v>
      </c>
      <c r="AM507" s="421">
        <v>1</v>
      </c>
      <c r="AN507" s="421">
        <v>107</v>
      </c>
      <c r="AO507" s="421">
        <v>5</v>
      </c>
      <c r="AP507" s="421">
        <v>2</v>
      </c>
      <c r="AQ507" s="421">
        <v>0</v>
      </c>
      <c r="AR507" s="421">
        <v>11</v>
      </c>
      <c r="AS507" s="422">
        <v>6.7292643999999999E-2</v>
      </c>
      <c r="AT507" s="422">
        <v>0.167449139</v>
      </c>
      <c r="AU507" s="422">
        <v>0.39876033</v>
      </c>
      <c r="AV507" s="422">
        <v>0.23553719000000001</v>
      </c>
      <c r="AW507" s="422">
        <v>5.7851239999999998E-2</v>
      </c>
      <c r="AX507" s="422">
        <v>0.42148760000000002</v>
      </c>
      <c r="AY507" s="423">
        <v>111.7</v>
      </c>
      <c r="AZ507" s="422">
        <v>0.1179402</v>
      </c>
      <c r="BA507" s="422">
        <v>0.47933884199999999</v>
      </c>
      <c r="BB507" s="422">
        <v>0.84073748400000003</v>
      </c>
      <c r="BC507" s="422">
        <v>0.32851239599999998</v>
      </c>
      <c r="BD507" s="424">
        <v>0.34968017000000001</v>
      </c>
      <c r="BE507" s="424">
        <v>0.30390492299999999</v>
      </c>
      <c r="BF507" s="424">
        <v>0.35524256599999998</v>
      </c>
      <c r="BG507" s="424">
        <v>0.45670628099999999</v>
      </c>
      <c r="BH507" s="424">
        <v>0.81194884700000003</v>
      </c>
      <c r="BI507" s="424">
        <v>0.152801358</v>
      </c>
      <c r="BJ507" s="424">
        <v>0.35156684730867599</v>
      </c>
      <c r="BK507" s="425">
        <v>98.421094664643306</v>
      </c>
      <c r="BL507" s="425">
        <v>19.974669888325302</v>
      </c>
      <c r="BM507" s="425">
        <v>95.477863721259197</v>
      </c>
      <c r="BN507" s="425">
        <v>124.793606432026</v>
      </c>
      <c r="BO507" s="425">
        <v>-0.75279285899192605</v>
      </c>
      <c r="BP507" s="425">
        <v>7.9791514212265602</v>
      </c>
      <c r="BQ507" s="425">
        <v>65.263769639132803</v>
      </c>
      <c r="BR507" s="425">
        <v>26.757863671228598</v>
      </c>
      <c r="BS507" s="426">
        <v>6.6773003975432097</v>
      </c>
      <c r="BT507" s="427"/>
      <c r="BU507" s="421"/>
      <c r="BV507" s="428"/>
      <c r="BW507" s="427"/>
      <c r="BX507" s="427"/>
      <c r="BY507" s="427"/>
      <c r="BZ507" s="427"/>
      <c r="CA507" s="421"/>
      <c r="CB507" s="428"/>
      <c r="CC507" s="427"/>
      <c r="CD507" s="421"/>
      <c r="CE507" s="429"/>
      <c r="CF507" s="428"/>
      <c r="CG507" s="427"/>
      <c r="CH507" s="421"/>
      <c r="CI507" s="429"/>
      <c r="CJ507" s="428"/>
      <c r="CK507" s="427"/>
      <c r="CL507" s="421"/>
      <c r="CM507" s="429"/>
      <c r="CN507" s="428"/>
      <c r="CO507" s="427">
        <v>139</v>
      </c>
      <c r="CP507" s="421">
        <v>1216.0999999999999</v>
      </c>
      <c r="CQ507" s="429">
        <v>2</v>
      </c>
      <c r="CR507" s="428">
        <v>16</v>
      </c>
      <c r="DH507" s="433">
        <v>2</v>
      </c>
      <c r="DI507" s="434">
        <v>17.249391555786101</v>
      </c>
      <c r="EL507" s="422"/>
      <c r="EM507" s="422"/>
      <c r="EN507" s="422"/>
      <c r="EO507" s="422"/>
      <c r="EP507" s="422"/>
      <c r="EQ507" s="422"/>
    </row>
    <row r="508" spans="1:184" ht="13" customHeight="1">
      <c r="A508" s="413" t="s">
        <v>16</v>
      </c>
      <c r="B508" s="413">
        <v>11891</v>
      </c>
      <c r="C508" s="413">
        <v>670764</v>
      </c>
      <c r="D508" s="413">
        <v>22458</v>
      </c>
      <c r="E508" s="413" t="s">
        <v>2176</v>
      </c>
      <c r="F508" s="413" t="s">
        <v>2176</v>
      </c>
      <c r="G508" s="414"/>
      <c r="H508" s="411" t="s">
        <v>2501</v>
      </c>
      <c r="I508" s="411" t="s">
        <v>288</v>
      </c>
      <c r="J508" s="418">
        <v>28</v>
      </c>
      <c r="K508" s="418">
        <v>6</v>
      </c>
      <c r="L508" s="418" t="s">
        <v>2543</v>
      </c>
      <c r="T508" s="418" t="s">
        <v>4581</v>
      </c>
      <c r="U508" s="418" t="s">
        <v>4577</v>
      </c>
      <c r="V508" s="418" t="s">
        <v>4586</v>
      </c>
      <c r="Z508" s="421">
        <v>101</v>
      </c>
      <c r="AA508" s="421">
        <v>317</v>
      </c>
      <c r="AB508" s="421">
        <v>282</v>
      </c>
      <c r="AC508" s="421">
        <v>62</v>
      </c>
      <c r="AD508" s="421">
        <v>43</v>
      </c>
      <c r="AE508" s="421">
        <v>14</v>
      </c>
      <c r="AF508" s="421">
        <v>1</v>
      </c>
      <c r="AG508" s="421">
        <v>4</v>
      </c>
      <c r="AH508" s="421">
        <v>36</v>
      </c>
      <c r="AI508" s="421">
        <v>38</v>
      </c>
      <c r="AJ508" s="421">
        <v>14</v>
      </c>
      <c r="AK508" s="421">
        <v>6</v>
      </c>
      <c r="AL508" s="421">
        <v>26</v>
      </c>
      <c r="AM508" s="421">
        <v>0</v>
      </c>
      <c r="AN508" s="421">
        <v>70</v>
      </c>
      <c r="AO508" s="421">
        <v>0</v>
      </c>
      <c r="AP508" s="421">
        <v>6</v>
      </c>
      <c r="AQ508" s="421">
        <v>3</v>
      </c>
      <c r="AR508" s="421">
        <v>1</v>
      </c>
      <c r="AS508" s="422">
        <v>8.2018927000000005E-2</v>
      </c>
      <c r="AT508" s="422">
        <v>0.220820189</v>
      </c>
      <c r="AU508" s="422">
        <v>0.35294118000000002</v>
      </c>
      <c r="AV508" s="422">
        <v>0.30769231000000002</v>
      </c>
      <c r="AW508" s="422">
        <v>3.1674210000000001E-2</v>
      </c>
      <c r="AX508" s="422">
        <v>0.26244343999999997</v>
      </c>
      <c r="AY508" s="423">
        <v>104.5</v>
      </c>
      <c r="AZ508" s="422">
        <v>7.8247259999999999E-2</v>
      </c>
      <c r="BA508" s="422">
        <v>0.393364928</v>
      </c>
      <c r="BB508" s="422">
        <v>0.70848259599999996</v>
      </c>
      <c r="BC508" s="422">
        <v>0.39810426500000001</v>
      </c>
      <c r="BD508" s="424">
        <v>0.271028037</v>
      </c>
      <c r="BE508" s="424">
        <v>0.219858156</v>
      </c>
      <c r="BF508" s="424">
        <v>0.28025477700000001</v>
      </c>
      <c r="BG508" s="424">
        <v>0.31914893599999999</v>
      </c>
      <c r="BH508" s="424">
        <v>0.59940371299999995</v>
      </c>
      <c r="BI508" s="424">
        <v>9.9290779999999995E-2</v>
      </c>
      <c r="BJ508" s="424">
        <v>0.26491565992877703</v>
      </c>
      <c r="BK508" s="425">
        <v>61.332306706973</v>
      </c>
      <c r="BL508" s="425">
        <v>-12.392787900215501</v>
      </c>
      <c r="BM508" s="425">
        <v>25.063413109236802</v>
      </c>
      <c r="BN508" s="425">
        <v>66.149000599152004</v>
      </c>
      <c r="BO508" s="425">
        <v>1.0961150374394399</v>
      </c>
      <c r="BP508" s="425">
        <v>0.59896199498325498</v>
      </c>
      <c r="BQ508" s="425">
        <v>2.43981354970246</v>
      </c>
      <c r="BR508" s="425">
        <v>-12.0476758288429</v>
      </c>
      <c r="BS508" s="426">
        <v>0.249623459929459</v>
      </c>
      <c r="BT508" s="427"/>
      <c r="BU508" s="421"/>
      <c r="BV508" s="428"/>
      <c r="BW508" s="427"/>
      <c r="BX508" s="427"/>
      <c r="BY508" s="427"/>
      <c r="BZ508" s="427"/>
      <c r="CA508" s="421"/>
      <c r="CB508" s="428"/>
      <c r="CC508" s="427"/>
      <c r="CD508" s="421"/>
      <c r="CE508" s="429"/>
      <c r="CF508" s="428"/>
      <c r="CG508" s="427">
        <v>5</v>
      </c>
      <c r="CH508" s="421">
        <v>29</v>
      </c>
      <c r="CI508" s="429">
        <v>1</v>
      </c>
      <c r="CJ508" s="428">
        <v>0</v>
      </c>
      <c r="CK508" s="427">
        <v>1</v>
      </c>
      <c r="CL508" s="421">
        <v>1</v>
      </c>
      <c r="CM508" s="429">
        <v>0</v>
      </c>
      <c r="CN508" s="428">
        <v>0</v>
      </c>
      <c r="CO508" s="427">
        <v>94</v>
      </c>
      <c r="CP508" s="421">
        <v>720.2</v>
      </c>
      <c r="CQ508" s="429">
        <v>17</v>
      </c>
      <c r="CR508" s="428">
        <v>1</v>
      </c>
      <c r="DH508" s="433">
        <v>18</v>
      </c>
      <c r="DI508" s="434">
        <v>3.57752825319767</v>
      </c>
      <c r="EL508" s="422"/>
      <c r="EM508" s="422"/>
      <c r="EN508" s="422"/>
      <c r="EO508" s="422"/>
      <c r="EP508" s="422"/>
      <c r="EQ508" s="422"/>
    </row>
    <row r="509" spans="1:184" ht="13" customHeight="1">
      <c r="A509" s="413" t="s">
        <v>16</v>
      </c>
      <c r="B509" s="413">
        <v>11104</v>
      </c>
      <c r="C509" s="413">
        <v>668227</v>
      </c>
      <c r="D509" s="413">
        <v>19290</v>
      </c>
      <c r="E509" s="413" t="s">
        <v>598</v>
      </c>
      <c r="F509" s="413" t="s">
        <v>598</v>
      </c>
      <c r="G509" s="414"/>
      <c r="H509" s="411" t="s">
        <v>1614</v>
      </c>
      <c r="I509" s="411" t="s">
        <v>157</v>
      </c>
      <c r="J509" s="418">
        <v>30</v>
      </c>
      <c r="K509" s="418">
        <v>7</v>
      </c>
      <c r="L509" s="418" t="s">
        <v>837</v>
      </c>
      <c r="T509" s="418" t="s">
        <v>2543</v>
      </c>
      <c r="U509" s="418" t="s">
        <v>2543</v>
      </c>
      <c r="V509" s="418" t="s">
        <v>4585</v>
      </c>
      <c r="Z509" s="421">
        <v>160</v>
      </c>
      <c r="AA509" s="421">
        <v>709</v>
      </c>
      <c r="AB509" s="421">
        <v>613</v>
      </c>
      <c r="AC509" s="421">
        <v>146</v>
      </c>
      <c r="AD509" s="421">
        <v>86</v>
      </c>
      <c r="AE509" s="421">
        <v>32</v>
      </c>
      <c r="AF509" s="421">
        <v>1</v>
      </c>
      <c r="AG509" s="421">
        <v>27</v>
      </c>
      <c r="AH509" s="421">
        <v>95</v>
      </c>
      <c r="AI509" s="421">
        <v>76</v>
      </c>
      <c r="AJ509" s="421">
        <v>31</v>
      </c>
      <c r="AK509" s="421">
        <v>6</v>
      </c>
      <c r="AL509" s="421">
        <v>64</v>
      </c>
      <c r="AM509" s="421">
        <v>2</v>
      </c>
      <c r="AN509" s="421">
        <v>191</v>
      </c>
      <c r="AO509" s="421">
        <v>27</v>
      </c>
      <c r="AP509" s="421">
        <v>5</v>
      </c>
      <c r="AQ509" s="421">
        <v>0</v>
      </c>
      <c r="AR509" s="421">
        <v>9</v>
      </c>
      <c r="AS509" s="422">
        <v>9.0267982999999996E-2</v>
      </c>
      <c r="AT509" s="422">
        <v>0.26939351099999997</v>
      </c>
      <c r="AU509" s="422">
        <v>0.39344262000000002</v>
      </c>
      <c r="AV509" s="422">
        <v>0.22716628</v>
      </c>
      <c r="AW509" s="422">
        <v>0.1147541</v>
      </c>
      <c r="AX509" s="422">
        <v>0.50585480000000005</v>
      </c>
      <c r="AY509" s="423">
        <v>112.3</v>
      </c>
      <c r="AZ509" s="422">
        <v>0.12139129999999999</v>
      </c>
      <c r="BA509" s="422">
        <v>0.42488262900000001</v>
      </c>
      <c r="BB509" s="422">
        <v>0.72837395800000004</v>
      </c>
      <c r="BC509" s="422">
        <v>0.40610328600000001</v>
      </c>
      <c r="BD509" s="424">
        <v>0.29749999999999999</v>
      </c>
      <c r="BE509" s="424">
        <v>0.23817292000000001</v>
      </c>
      <c r="BF509" s="424">
        <v>0.33427362399999999</v>
      </c>
      <c r="BG509" s="424">
        <v>0.425774877</v>
      </c>
      <c r="BH509" s="424">
        <v>0.76004850099999999</v>
      </c>
      <c r="BI509" s="424">
        <v>0.18760195700000001</v>
      </c>
      <c r="BJ509" s="424">
        <v>0.33227385784982699</v>
      </c>
      <c r="BK509" s="425">
        <v>115.882469304323</v>
      </c>
      <c r="BL509" s="425">
        <v>11.056878967739101</v>
      </c>
      <c r="BM509" s="425">
        <v>94.831158197082004</v>
      </c>
      <c r="BN509" s="425">
        <v>119.967238821848</v>
      </c>
      <c r="BO509" s="425">
        <v>-2.6346057056047201E-2</v>
      </c>
      <c r="BP509" s="425">
        <v>-1.2504967423155899</v>
      </c>
      <c r="BQ509" s="425">
        <v>28.305116061183998</v>
      </c>
      <c r="BR509" s="425">
        <v>15.4338255911762</v>
      </c>
      <c r="BS509" s="426">
        <v>2.8959676061145498</v>
      </c>
      <c r="BT509" s="427"/>
      <c r="BU509" s="421"/>
      <c r="BV509" s="428"/>
      <c r="BW509" s="427"/>
      <c r="BX509" s="427"/>
      <c r="BY509" s="427"/>
      <c r="BZ509" s="427"/>
      <c r="CA509" s="421"/>
      <c r="CB509" s="428"/>
      <c r="CC509" s="427"/>
      <c r="CD509" s="421"/>
      <c r="CE509" s="429"/>
      <c r="CF509" s="428"/>
      <c r="CG509" s="427"/>
      <c r="CH509" s="421"/>
      <c r="CI509" s="429"/>
      <c r="CJ509" s="428"/>
      <c r="CK509" s="427"/>
      <c r="CL509" s="421"/>
      <c r="CM509" s="429"/>
      <c r="CN509" s="428"/>
      <c r="CO509" s="427"/>
      <c r="CP509" s="421"/>
      <c r="CQ509" s="429"/>
      <c r="CR509" s="428"/>
      <c r="CS509" s="427">
        <v>158</v>
      </c>
      <c r="CT509" s="421">
        <v>1408.1</v>
      </c>
      <c r="CU509" s="429">
        <v>-1</v>
      </c>
      <c r="CV509" s="429">
        <v>-6</v>
      </c>
      <c r="CW509" s="428">
        <v>0</v>
      </c>
      <c r="DH509" s="433">
        <v>-1</v>
      </c>
      <c r="DI509" s="434">
        <v>-11.529852867126399</v>
      </c>
      <c r="EL509" s="422"/>
      <c r="EM509" s="422"/>
      <c r="EN509" s="422"/>
      <c r="EO509" s="422"/>
      <c r="EP509" s="422"/>
      <c r="EQ509" s="422"/>
    </row>
    <row r="510" spans="1:184" ht="13" customHeight="1">
      <c r="A510" s="413" t="s">
        <v>16</v>
      </c>
      <c r="B510" s="413">
        <v>12005</v>
      </c>
      <c r="C510" s="413">
        <v>691016</v>
      </c>
      <c r="D510" s="413">
        <v>27467</v>
      </c>
      <c r="E510" s="413" t="s">
        <v>354</v>
      </c>
      <c r="F510" s="413" t="s">
        <v>354</v>
      </c>
      <c r="G510" s="414"/>
      <c r="H510" s="411" t="s">
        <v>3528</v>
      </c>
      <c r="I510" s="411" t="s">
        <v>571</v>
      </c>
      <c r="J510" s="413">
        <v>23</v>
      </c>
      <c r="K510" s="418">
        <v>7</v>
      </c>
      <c r="L510" s="418" t="s">
        <v>46</v>
      </c>
      <c r="T510" s="418" t="s">
        <v>2543</v>
      </c>
      <c r="U510" s="418" t="s">
        <v>2543</v>
      </c>
      <c r="V510" s="418" t="s">
        <v>4585</v>
      </c>
      <c r="W510" s="418" t="s">
        <v>2709</v>
      </c>
      <c r="Z510" s="421">
        <v>158</v>
      </c>
      <c r="AA510" s="421">
        <v>624</v>
      </c>
      <c r="AB510" s="421">
        <v>561</v>
      </c>
      <c r="AC510" s="421">
        <v>155</v>
      </c>
      <c r="AD510" s="421">
        <v>95</v>
      </c>
      <c r="AE510" s="421">
        <v>34</v>
      </c>
      <c r="AF510" s="421">
        <v>1</v>
      </c>
      <c r="AG510" s="421">
        <v>25</v>
      </c>
      <c r="AH510" s="421">
        <v>75</v>
      </c>
      <c r="AI510" s="421">
        <v>93</v>
      </c>
      <c r="AJ510" s="421">
        <v>8</v>
      </c>
      <c r="AK510" s="421">
        <v>3</v>
      </c>
      <c r="AL510" s="421">
        <v>55</v>
      </c>
      <c r="AM510" s="421">
        <v>2</v>
      </c>
      <c r="AN510" s="421">
        <v>141</v>
      </c>
      <c r="AO510" s="421">
        <v>6</v>
      </c>
      <c r="AP510" s="421">
        <v>2</v>
      </c>
      <c r="AQ510" s="421">
        <v>0</v>
      </c>
      <c r="AR510" s="421">
        <v>18</v>
      </c>
      <c r="AS510" s="422">
        <v>8.8141024999999998E-2</v>
      </c>
      <c r="AT510" s="422">
        <v>0.22596153799999999</v>
      </c>
      <c r="AU510" s="422">
        <v>0.35308056999999998</v>
      </c>
      <c r="AV510" s="422">
        <v>0.27725117999999999</v>
      </c>
      <c r="AW510" s="422">
        <v>0.11374408</v>
      </c>
      <c r="AX510" s="422">
        <v>0.49763033000000001</v>
      </c>
      <c r="AY510" s="423">
        <v>114</v>
      </c>
      <c r="AZ510" s="422">
        <v>0.10807174999999999</v>
      </c>
      <c r="BA510" s="422">
        <v>0.48693586599999999</v>
      </c>
      <c r="BB510" s="422">
        <v>0.86579998199999997</v>
      </c>
      <c r="BC510" s="422">
        <v>0.31353919200000002</v>
      </c>
      <c r="BD510" s="424">
        <v>0.32745591899999998</v>
      </c>
      <c r="BE510" s="424">
        <v>0.276292335</v>
      </c>
      <c r="BF510" s="424">
        <v>0.34615384599999999</v>
      </c>
      <c r="BG510" s="424">
        <v>0.47415329699999997</v>
      </c>
      <c r="BH510" s="424">
        <v>0.82030714299999996</v>
      </c>
      <c r="BI510" s="424">
        <v>0.197860962</v>
      </c>
      <c r="BJ510" s="424">
        <v>0.35353153829022599</v>
      </c>
      <c r="BK510" s="425">
        <v>122.219497185143</v>
      </c>
      <c r="BL510" s="425">
        <v>20.501159706933699</v>
      </c>
      <c r="BM510" s="425">
        <v>94.231978097779901</v>
      </c>
      <c r="BN510" s="425">
        <v>125.26041033699001</v>
      </c>
      <c r="BO510" s="425">
        <v>0.51396257391050004</v>
      </c>
      <c r="BP510" s="425">
        <v>-0.68467306531965699</v>
      </c>
      <c r="BQ510" s="425">
        <v>33.128703690914698</v>
      </c>
      <c r="BR510" s="425">
        <v>17.892058893887601</v>
      </c>
      <c r="BS510" s="426">
        <v>3.3894809869026599</v>
      </c>
      <c r="BT510" s="427"/>
      <c r="BU510" s="421"/>
      <c r="BV510" s="428"/>
      <c r="BW510" s="427"/>
      <c r="BX510" s="427"/>
      <c r="BY510" s="427"/>
      <c r="BZ510" s="427"/>
      <c r="CA510" s="421"/>
      <c r="CB510" s="428"/>
      <c r="CC510" s="427">
        <v>49</v>
      </c>
      <c r="CD510" s="421">
        <v>394</v>
      </c>
      <c r="CE510" s="429">
        <v>-1</v>
      </c>
      <c r="CF510" s="428">
        <v>-5</v>
      </c>
      <c r="CG510" s="427"/>
      <c r="CH510" s="421"/>
      <c r="CI510" s="429"/>
      <c r="CJ510" s="428"/>
      <c r="CK510" s="427"/>
      <c r="CL510" s="421"/>
      <c r="CM510" s="429"/>
      <c r="CN510" s="428"/>
      <c r="CO510" s="427"/>
      <c r="CP510" s="421"/>
      <c r="CQ510" s="429"/>
      <c r="CR510" s="428"/>
      <c r="CS510" s="427">
        <v>108</v>
      </c>
      <c r="CT510" s="421">
        <v>867.2</v>
      </c>
      <c r="CU510" s="429">
        <v>10</v>
      </c>
      <c r="CV510" s="429">
        <v>5</v>
      </c>
      <c r="CW510" s="428">
        <v>0</v>
      </c>
      <c r="DH510" s="433">
        <v>9</v>
      </c>
      <c r="DI510" s="434">
        <v>-6.2391146421432397</v>
      </c>
      <c r="EL510" s="422"/>
      <c r="EM510" s="422"/>
      <c r="EN510" s="422"/>
      <c r="EO510" s="422"/>
      <c r="EP510" s="422"/>
      <c r="EQ510" s="422"/>
    </row>
    <row r="511" spans="1:184" ht="13" customHeight="1">
      <c r="A511" s="413" t="s">
        <v>16</v>
      </c>
      <c r="B511" s="413">
        <v>10522</v>
      </c>
      <c r="C511" s="413">
        <v>663757</v>
      </c>
      <c r="D511" s="413">
        <v>18564</v>
      </c>
      <c r="E511" s="413" t="s">
        <v>16</v>
      </c>
      <c r="F511" s="413" t="s">
        <v>16</v>
      </c>
      <c r="G511" s="414"/>
      <c r="H511" s="415" t="s">
        <v>1142</v>
      </c>
      <c r="I511" s="416" t="s">
        <v>961</v>
      </c>
      <c r="J511" s="417">
        <v>28</v>
      </c>
      <c r="K511" s="418">
        <v>8</v>
      </c>
      <c r="L511" s="418" t="s">
        <v>46</v>
      </c>
      <c r="T511" s="418" t="s">
        <v>4584</v>
      </c>
      <c r="U511" s="418" t="s">
        <v>4584</v>
      </c>
      <c r="V511" s="418" t="s">
        <v>4585</v>
      </c>
      <c r="Z511" s="421">
        <v>143</v>
      </c>
      <c r="AA511" s="421">
        <v>581</v>
      </c>
      <c r="AB511" s="421">
        <v>494</v>
      </c>
      <c r="AC511" s="421">
        <v>116</v>
      </c>
      <c r="AD511" s="421">
        <v>72</v>
      </c>
      <c r="AE511" s="421">
        <v>9</v>
      </c>
      <c r="AF511" s="421">
        <v>1</v>
      </c>
      <c r="AG511" s="421">
        <v>34</v>
      </c>
      <c r="AH511" s="421">
        <v>87</v>
      </c>
      <c r="AI511" s="421">
        <v>74</v>
      </c>
      <c r="AJ511" s="421">
        <v>3</v>
      </c>
      <c r="AK511" s="421">
        <v>2</v>
      </c>
      <c r="AL511" s="421">
        <v>82</v>
      </c>
      <c r="AM511" s="421">
        <v>0</v>
      </c>
      <c r="AN511" s="421">
        <v>137</v>
      </c>
      <c r="AO511" s="421">
        <v>4</v>
      </c>
      <c r="AP511" s="421">
        <v>1</v>
      </c>
      <c r="AQ511" s="421">
        <v>0</v>
      </c>
      <c r="AR511" s="421">
        <v>7</v>
      </c>
      <c r="AS511" s="422">
        <v>0.141135972</v>
      </c>
      <c r="AT511" s="422">
        <v>0.235800344</v>
      </c>
      <c r="AU511" s="422">
        <v>0.4972067</v>
      </c>
      <c r="AV511" s="422">
        <v>0.15642458000000001</v>
      </c>
      <c r="AW511" s="422">
        <v>0.1424581</v>
      </c>
      <c r="AX511" s="422">
        <v>0.46368714999999999</v>
      </c>
      <c r="AY511" s="423">
        <v>109.8</v>
      </c>
      <c r="AZ511" s="422">
        <v>7.7276520000000001E-2</v>
      </c>
      <c r="BA511" s="422">
        <v>0.36056337999999999</v>
      </c>
      <c r="BB511" s="422">
        <v>0.64385024000000002</v>
      </c>
      <c r="BC511" s="422">
        <v>0.44507042200000002</v>
      </c>
      <c r="BD511" s="424">
        <v>0.25308641900000001</v>
      </c>
      <c r="BE511" s="424">
        <v>0.23481781299999999</v>
      </c>
      <c r="BF511" s="424">
        <v>0.34767641900000001</v>
      </c>
      <c r="BG511" s="424">
        <v>0.46356275299999999</v>
      </c>
      <c r="BH511" s="424">
        <v>0.81123917199999995</v>
      </c>
      <c r="BI511" s="424">
        <v>0.22874494000000001</v>
      </c>
      <c r="BJ511" s="424">
        <v>0.35326844381998801</v>
      </c>
      <c r="BK511" s="425">
        <v>141.296652294887</v>
      </c>
      <c r="BL511" s="425">
        <v>18.964312216799499</v>
      </c>
      <c r="BM511" s="425">
        <v>87.614321006994501</v>
      </c>
      <c r="BN511" s="425">
        <v>129.02710117241</v>
      </c>
      <c r="BO511" s="425">
        <v>1.14034049634129</v>
      </c>
      <c r="BP511" s="425">
        <v>-2.9861652646213699</v>
      </c>
      <c r="BQ511" s="425">
        <v>30.8163500717578</v>
      </c>
      <c r="BR511" s="425">
        <v>16.889612082924501</v>
      </c>
      <c r="BS511" s="426">
        <v>3.1528982730044</v>
      </c>
      <c r="BT511" s="427"/>
      <c r="BU511" s="421"/>
      <c r="BV511" s="428"/>
      <c r="BW511" s="427"/>
      <c r="BX511" s="427"/>
      <c r="BY511" s="427"/>
      <c r="BZ511" s="427"/>
      <c r="CA511" s="421"/>
      <c r="CB511" s="428"/>
      <c r="CC511" s="427"/>
      <c r="CD511" s="421"/>
      <c r="CE511" s="429"/>
      <c r="CF511" s="428"/>
      <c r="CG511" s="427"/>
      <c r="CH511" s="421"/>
      <c r="CI511" s="429"/>
      <c r="CJ511" s="428"/>
      <c r="CK511" s="427"/>
      <c r="CL511" s="421"/>
      <c r="CM511" s="429"/>
      <c r="CN511" s="428"/>
      <c r="CO511" s="427"/>
      <c r="CP511" s="421"/>
      <c r="CQ511" s="429"/>
      <c r="CR511" s="428"/>
      <c r="CX511" s="427">
        <v>140</v>
      </c>
      <c r="CY511" s="421">
        <v>1133</v>
      </c>
      <c r="CZ511" s="429">
        <v>-11</v>
      </c>
      <c r="DA511" s="429">
        <v>-2</v>
      </c>
      <c r="DB511" s="428">
        <v>1</v>
      </c>
      <c r="DH511" s="433">
        <v>-11</v>
      </c>
      <c r="DI511" s="434">
        <v>-6.0691213607787997</v>
      </c>
      <c r="EL511" s="422"/>
      <c r="EM511" s="422"/>
      <c r="EN511" s="422"/>
      <c r="EO511" s="422"/>
      <c r="EP511" s="422"/>
      <c r="EQ511" s="422"/>
    </row>
    <row r="512" spans="1:184" ht="13" customHeight="1">
      <c r="A512" s="413" t="s">
        <v>16</v>
      </c>
      <c r="B512" s="413">
        <v>10765</v>
      </c>
      <c r="C512" s="413">
        <v>673357</v>
      </c>
      <c r="D512" s="413">
        <v>20043</v>
      </c>
      <c r="E512" s="413" t="s">
        <v>164</v>
      </c>
      <c r="F512" s="413" t="s">
        <v>164</v>
      </c>
      <c r="G512" s="414"/>
      <c r="H512" s="411" t="s">
        <v>4329</v>
      </c>
      <c r="I512" s="411" t="s">
        <v>589</v>
      </c>
      <c r="J512" s="418">
        <v>27</v>
      </c>
      <c r="K512" s="418">
        <v>8</v>
      </c>
      <c r="L512" s="418" t="s">
        <v>837</v>
      </c>
      <c r="T512" s="418" t="s">
        <v>4584</v>
      </c>
      <c r="U512" s="418" t="s">
        <v>4577</v>
      </c>
      <c r="V512" s="418" t="s">
        <v>4585</v>
      </c>
      <c r="Z512" s="421">
        <v>110</v>
      </c>
      <c r="AA512" s="421">
        <v>431</v>
      </c>
      <c r="AB512" s="421">
        <v>382</v>
      </c>
      <c r="AC512" s="421">
        <v>85</v>
      </c>
      <c r="AD512" s="421">
        <v>59</v>
      </c>
      <c r="AE512" s="421">
        <v>12</v>
      </c>
      <c r="AF512" s="421">
        <v>0</v>
      </c>
      <c r="AG512" s="421">
        <v>14</v>
      </c>
      <c r="AH512" s="421">
        <v>52</v>
      </c>
      <c r="AI512" s="421">
        <v>53</v>
      </c>
      <c r="AJ512" s="421">
        <v>33</v>
      </c>
      <c r="AK512" s="421">
        <v>8</v>
      </c>
      <c r="AL512" s="421">
        <v>40</v>
      </c>
      <c r="AM512" s="421">
        <v>3</v>
      </c>
      <c r="AN512" s="421">
        <v>112</v>
      </c>
      <c r="AO512" s="421">
        <v>2</v>
      </c>
      <c r="AP512" s="421">
        <v>3</v>
      </c>
      <c r="AQ512" s="421">
        <v>1</v>
      </c>
      <c r="AR512" s="421">
        <v>8</v>
      </c>
      <c r="AS512" s="422">
        <v>9.2807423999999999E-2</v>
      </c>
      <c r="AT512" s="422">
        <v>0.25986078800000001</v>
      </c>
      <c r="AU512" s="422">
        <v>0.45255474000000001</v>
      </c>
      <c r="AV512" s="422">
        <v>0.25547445000000002</v>
      </c>
      <c r="AW512" s="422">
        <v>0.10108303</v>
      </c>
      <c r="AX512" s="422">
        <v>0.41155235000000001</v>
      </c>
      <c r="AY512" s="423">
        <v>115.8</v>
      </c>
      <c r="AZ512" s="422">
        <v>0.15727392000000001</v>
      </c>
      <c r="BA512" s="422">
        <v>0.36996336899999999</v>
      </c>
      <c r="BB512" s="422">
        <v>0.58265281800000002</v>
      </c>
      <c r="BC512" s="422">
        <v>0.41758241699999998</v>
      </c>
      <c r="BD512" s="424">
        <v>0.27413127399999998</v>
      </c>
      <c r="BE512" s="424">
        <v>0.222513089</v>
      </c>
      <c r="BF512" s="424">
        <v>0.297423887</v>
      </c>
      <c r="BG512" s="424">
        <v>0.36387434499999999</v>
      </c>
      <c r="BH512" s="424">
        <v>0.66129823200000004</v>
      </c>
      <c r="BI512" s="424">
        <v>0.14136125599999999</v>
      </c>
      <c r="BJ512" s="424">
        <v>0.289242556072631</v>
      </c>
      <c r="BK512" s="425">
        <v>87.319405784453807</v>
      </c>
      <c r="BL512" s="425">
        <v>-8.3366791165810898</v>
      </c>
      <c r="BM512" s="425">
        <v>42.589575252737298</v>
      </c>
      <c r="BN512" s="425">
        <v>83.533223013300102</v>
      </c>
      <c r="BO512" s="425">
        <v>-0.469697276219329</v>
      </c>
      <c r="BP512" s="425">
        <v>1.7650552187114901</v>
      </c>
      <c r="BQ512" s="425">
        <v>12.4523512132088</v>
      </c>
      <c r="BR512" s="425">
        <v>-6.5992562759113396</v>
      </c>
      <c r="BS512" s="426">
        <v>1.27403136787935</v>
      </c>
      <c r="BT512" s="427"/>
      <c r="BU512" s="421"/>
      <c r="BV512" s="428"/>
      <c r="BW512" s="427"/>
      <c r="BX512" s="427"/>
      <c r="BY512" s="427"/>
      <c r="BZ512" s="427"/>
      <c r="CA512" s="421"/>
      <c r="CB512" s="428"/>
      <c r="CC512" s="427"/>
      <c r="CD512" s="421"/>
      <c r="CE512" s="429"/>
      <c r="CF512" s="428"/>
      <c r="CG512" s="427"/>
      <c r="CH512" s="421"/>
      <c r="CI512" s="429"/>
      <c r="CJ512" s="428"/>
      <c r="CK512" s="427"/>
      <c r="CL512" s="421"/>
      <c r="CM512" s="429"/>
      <c r="CN512" s="428"/>
      <c r="CO512" s="427"/>
      <c r="CP512" s="421"/>
      <c r="CQ512" s="429"/>
      <c r="CR512" s="428"/>
      <c r="CX512" s="427">
        <v>105</v>
      </c>
      <c r="CY512" s="421">
        <v>865.2</v>
      </c>
      <c r="CZ512" s="429">
        <v>0</v>
      </c>
      <c r="DA512" s="429">
        <v>7</v>
      </c>
      <c r="DB512" s="428">
        <v>-1</v>
      </c>
      <c r="DH512" s="433">
        <v>0</v>
      </c>
      <c r="DI512" s="434">
        <v>4.2181903123855502</v>
      </c>
      <c r="EL512" s="422"/>
      <c r="EM512" s="422"/>
      <c r="EN512" s="422"/>
      <c r="EO512" s="422"/>
      <c r="EP512" s="422"/>
      <c r="EQ512" s="422"/>
    </row>
    <row r="513" spans="1:269" ht="13" customHeight="1">
      <c r="A513" s="413" t="s">
        <v>16</v>
      </c>
      <c r="B513" s="413">
        <v>12949</v>
      </c>
      <c r="C513" s="413">
        <v>701350</v>
      </c>
      <c r="D513" s="413">
        <v>31812</v>
      </c>
      <c r="E513" s="413" t="s">
        <v>609</v>
      </c>
      <c r="F513" s="413" t="s">
        <v>609</v>
      </c>
      <c r="G513" s="414"/>
      <c r="H513" s="411" t="s">
        <v>110</v>
      </c>
      <c r="I513" s="411" t="s">
        <v>625</v>
      </c>
      <c r="J513" s="413">
        <v>21</v>
      </c>
      <c r="K513" s="418">
        <v>9</v>
      </c>
      <c r="L513" s="418" t="s">
        <v>46</v>
      </c>
      <c r="T513" s="418" t="s">
        <v>2543</v>
      </c>
      <c r="U513" s="418" t="s">
        <v>4577</v>
      </c>
      <c r="V513" s="418" t="s">
        <v>4586</v>
      </c>
      <c r="Z513" s="421">
        <v>71</v>
      </c>
      <c r="AA513" s="421">
        <v>303</v>
      </c>
      <c r="AB513" s="421">
        <v>257</v>
      </c>
      <c r="AC513" s="421">
        <v>75</v>
      </c>
      <c r="AD513" s="421">
        <v>48</v>
      </c>
      <c r="AE513" s="421">
        <v>18</v>
      </c>
      <c r="AF513" s="421">
        <v>1</v>
      </c>
      <c r="AG513" s="421">
        <v>8</v>
      </c>
      <c r="AH513" s="421">
        <v>48</v>
      </c>
      <c r="AI513" s="421">
        <v>32</v>
      </c>
      <c r="AJ513" s="421">
        <v>4</v>
      </c>
      <c r="AK513" s="421">
        <v>1</v>
      </c>
      <c r="AL513" s="421">
        <v>40</v>
      </c>
      <c r="AM513" s="421">
        <v>0</v>
      </c>
      <c r="AN513" s="421">
        <v>84</v>
      </c>
      <c r="AO513" s="421">
        <v>5</v>
      </c>
      <c r="AP513" s="421">
        <v>1</v>
      </c>
      <c r="AQ513" s="421">
        <v>0</v>
      </c>
      <c r="AR513" s="421">
        <v>2</v>
      </c>
      <c r="AS513" s="466">
        <v>0.132013201</v>
      </c>
      <c r="AT513" s="466">
        <v>0.27722772200000001</v>
      </c>
      <c r="AU513" s="466">
        <v>0.43103448</v>
      </c>
      <c r="AV513" s="466">
        <v>0.18965517000000001</v>
      </c>
      <c r="AW513" s="466">
        <v>0.15517241000000001</v>
      </c>
      <c r="AX513" s="466">
        <v>0.60344827999999995</v>
      </c>
      <c r="AY513" s="425">
        <v>113.7</v>
      </c>
      <c r="AZ513" s="466">
        <v>0.10678098</v>
      </c>
      <c r="BA513" s="466">
        <v>0.51149425199999998</v>
      </c>
      <c r="BB513" s="466">
        <v>0.91620752400000005</v>
      </c>
      <c r="BC513" s="466">
        <v>0.31034482699999999</v>
      </c>
      <c r="BD513" s="424">
        <v>0.40361445699999998</v>
      </c>
      <c r="BE513" s="424">
        <v>0.29182879299999998</v>
      </c>
      <c r="BF513" s="424">
        <v>0.39603960300000002</v>
      </c>
      <c r="BG513" s="424">
        <v>0.46303501899999999</v>
      </c>
      <c r="BH513" s="424">
        <v>0.85907462199999995</v>
      </c>
      <c r="BI513" s="424">
        <v>0.17120622599999999</v>
      </c>
      <c r="BJ513" s="424">
        <v>0.37638711712934703</v>
      </c>
      <c r="BK513" s="425">
        <v>105.754761551629</v>
      </c>
      <c r="BL513" s="425">
        <v>15.577583304103401</v>
      </c>
      <c r="BM513" s="425">
        <v>51.379567234273999</v>
      </c>
      <c r="BN513" s="425">
        <v>139.62919365930301</v>
      </c>
      <c r="BO513" s="425">
        <v>-0.25289814645091402</v>
      </c>
      <c r="BP513" s="425">
        <v>1.18239245656877</v>
      </c>
      <c r="BQ513" s="425">
        <v>26.608073695525501</v>
      </c>
      <c r="BR513" s="425">
        <v>15.333883091304401</v>
      </c>
      <c r="BS513" s="426">
        <v>2.7223389339505499</v>
      </c>
      <c r="BT513" s="427"/>
      <c r="BU513" s="421"/>
      <c r="BV513" s="428"/>
      <c r="BW513" s="427"/>
      <c r="BX513" s="427"/>
      <c r="BY513" s="427"/>
      <c r="BZ513" s="427"/>
      <c r="CA513" s="421"/>
      <c r="CB513" s="428"/>
      <c r="CC513" s="427"/>
      <c r="CD513" s="421"/>
      <c r="CE513" s="429"/>
      <c r="CF513" s="428"/>
      <c r="CG513" s="427"/>
      <c r="CH513" s="421"/>
      <c r="CI513" s="429"/>
      <c r="CJ513" s="428"/>
      <c r="CK513" s="427"/>
      <c r="CL513" s="421"/>
      <c r="CM513" s="429"/>
      <c r="CN513" s="428"/>
      <c r="CO513" s="427"/>
      <c r="CP513" s="421"/>
      <c r="CQ513" s="429"/>
      <c r="CR513" s="428"/>
      <c r="CS513" s="427">
        <v>19</v>
      </c>
      <c r="CT513" s="421">
        <v>152</v>
      </c>
      <c r="CU513" s="429">
        <v>-1</v>
      </c>
      <c r="CV513" s="429">
        <v>2</v>
      </c>
      <c r="CW513" s="428">
        <v>0</v>
      </c>
      <c r="DC513" s="427">
        <v>36</v>
      </c>
      <c r="DD513" s="421">
        <v>290.10000000000002</v>
      </c>
      <c r="DE513" s="429">
        <v>8</v>
      </c>
      <c r="DF513" s="429">
        <v>4</v>
      </c>
      <c r="DG513" s="428">
        <v>0</v>
      </c>
      <c r="DH513" s="433">
        <v>7</v>
      </c>
      <c r="DI513" s="434">
        <v>0.84605741500854403</v>
      </c>
    </row>
    <row r="514" spans="1:269" ht="13" customHeight="1">
      <c r="A514" s="413" t="s">
        <v>16</v>
      </c>
      <c r="B514" s="413">
        <v>10917</v>
      </c>
      <c r="C514" s="413">
        <v>667670</v>
      </c>
      <c r="D514" s="413">
        <v>19627</v>
      </c>
      <c r="E514" s="413" t="s">
        <v>354</v>
      </c>
      <c r="F514" s="413" t="s">
        <v>354</v>
      </c>
      <c r="G514" s="414"/>
      <c r="H514" s="411" t="s">
        <v>1877</v>
      </c>
      <c r="I514" s="411" t="s">
        <v>243</v>
      </c>
      <c r="J514" s="418">
        <v>30</v>
      </c>
      <c r="K514" s="418">
        <v>9</v>
      </c>
      <c r="L514" s="418" t="s">
        <v>837</v>
      </c>
      <c r="T514" s="418" t="s">
        <v>2543</v>
      </c>
      <c r="U514" s="418" t="s">
        <v>4584</v>
      </c>
      <c r="V514" s="418" t="s">
        <v>4585</v>
      </c>
      <c r="Z514" s="421">
        <v>162</v>
      </c>
      <c r="AA514" s="421">
        <v>699</v>
      </c>
      <c r="AB514" s="421">
        <v>626</v>
      </c>
      <c r="AC514" s="421">
        <v>164</v>
      </c>
      <c r="AD514" s="421">
        <v>91</v>
      </c>
      <c r="AE514" s="421">
        <v>40</v>
      </c>
      <c r="AF514" s="421">
        <v>3</v>
      </c>
      <c r="AG514" s="421">
        <v>30</v>
      </c>
      <c r="AH514" s="421">
        <v>92</v>
      </c>
      <c r="AI514" s="421">
        <v>89</v>
      </c>
      <c r="AJ514" s="421">
        <v>6</v>
      </c>
      <c r="AK514" s="421">
        <v>1</v>
      </c>
      <c r="AL514" s="421">
        <v>65</v>
      </c>
      <c r="AM514" s="421">
        <v>4</v>
      </c>
      <c r="AN514" s="421">
        <v>155</v>
      </c>
      <c r="AO514" s="421">
        <v>5</v>
      </c>
      <c r="AP514" s="421">
        <v>2</v>
      </c>
      <c r="AQ514" s="421">
        <v>0</v>
      </c>
      <c r="AR514" s="421">
        <v>13</v>
      </c>
      <c r="AS514" s="422">
        <v>9.2989984999999997E-2</v>
      </c>
      <c r="AT514" s="422">
        <v>0.22174535000000001</v>
      </c>
      <c r="AU514" s="422">
        <v>0.43974629999999998</v>
      </c>
      <c r="AV514" s="422">
        <v>0.22198731999999999</v>
      </c>
      <c r="AW514" s="422">
        <v>0.1371308</v>
      </c>
      <c r="AX514" s="422">
        <v>0.44725737999999998</v>
      </c>
      <c r="AY514" s="423">
        <v>113.3</v>
      </c>
      <c r="AZ514" s="422">
        <v>0.14246893999999999</v>
      </c>
      <c r="BA514" s="422">
        <v>0.36363636300000002</v>
      </c>
      <c r="BB514" s="422">
        <v>0.58480378600000005</v>
      </c>
      <c r="BC514" s="422">
        <v>0.41649048599999999</v>
      </c>
      <c r="BD514" s="424">
        <v>0.30248306899999999</v>
      </c>
      <c r="BE514" s="424">
        <v>0.26198083</v>
      </c>
      <c r="BF514" s="424">
        <v>0.33524355300000003</v>
      </c>
      <c r="BG514" s="424">
        <v>0.47923322600000001</v>
      </c>
      <c r="BH514" s="424">
        <v>0.81447677900000004</v>
      </c>
      <c r="BI514" s="424">
        <v>0.21725239599999999</v>
      </c>
      <c r="BJ514" s="424">
        <v>0.348766598217081</v>
      </c>
      <c r="BK514" s="425">
        <v>134.197662504985</v>
      </c>
      <c r="BL514" s="425">
        <v>20.261008099734799</v>
      </c>
      <c r="BM514" s="425">
        <v>102.853703701019</v>
      </c>
      <c r="BN514" s="425">
        <v>121.977774873104</v>
      </c>
      <c r="BO514" s="425">
        <v>-0.63331036663560203</v>
      </c>
      <c r="BP514" s="425">
        <v>-0.17094076331704799</v>
      </c>
      <c r="BQ514" s="425">
        <v>23.571852445218699</v>
      </c>
      <c r="BR514" s="425">
        <v>17.934338176705001</v>
      </c>
      <c r="BS514" s="426">
        <v>2.4116955023222002</v>
      </c>
      <c r="BT514" s="427"/>
      <c r="BU514" s="421"/>
      <c r="BV514" s="428"/>
      <c r="BW514" s="427"/>
      <c r="BX514" s="427"/>
      <c r="BY514" s="427"/>
      <c r="BZ514" s="427"/>
      <c r="CA514" s="421"/>
      <c r="CB514" s="428"/>
      <c r="CC514" s="427"/>
      <c r="CD514" s="421"/>
      <c r="CE514" s="429"/>
      <c r="CF514" s="428"/>
      <c r="CG514" s="427"/>
      <c r="CH514" s="421"/>
      <c r="CI514" s="429"/>
      <c r="CJ514" s="428"/>
      <c r="CK514" s="427"/>
      <c r="CL514" s="421"/>
      <c r="CM514" s="429"/>
      <c r="CN514" s="428"/>
      <c r="CO514" s="427"/>
      <c r="CP514" s="421"/>
      <c r="CQ514" s="429"/>
      <c r="CR514" s="428"/>
      <c r="CS514" s="427">
        <v>7</v>
      </c>
      <c r="CT514" s="421">
        <v>54</v>
      </c>
      <c r="CU514" s="429">
        <v>-2</v>
      </c>
      <c r="CV514" s="429">
        <v>0</v>
      </c>
      <c r="CW514" s="428">
        <v>0</v>
      </c>
      <c r="DC514" s="427">
        <v>21</v>
      </c>
      <c r="DD514" s="421">
        <v>162</v>
      </c>
      <c r="DE514" s="429">
        <v>-3</v>
      </c>
      <c r="DF514" s="429">
        <v>-3</v>
      </c>
      <c r="DG514" s="428">
        <v>0</v>
      </c>
      <c r="DH514" s="433">
        <v>-5</v>
      </c>
      <c r="DI514" s="434">
        <v>-18.419466257095301</v>
      </c>
      <c r="EL514" s="422"/>
      <c r="EM514" s="422"/>
      <c r="EN514" s="422"/>
      <c r="EO514" s="422"/>
      <c r="EP514" s="422"/>
      <c r="EQ514" s="422"/>
      <c r="FC514" s="412"/>
      <c r="FD514" s="412"/>
    </row>
    <row r="515" spans="1:269" ht="13" customHeight="1">
      <c r="A515" s="413" t="s">
        <v>16</v>
      </c>
      <c r="B515" s="413">
        <v>9339</v>
      </c>
      <c r="C515" s="413">
        <v>543807</v>
      </c>
      <c r="D515" s="413">
        <v>12856</v>
      </c>
      <c r="E515" s="413" t="s">
        <v>470</v>
      </c>
      <c r="F515" s="413" t="s">
        <v>470</v>
      </c>
      <c r="G515" s="414"/>
      <c r="H515" s="415" t="s">
        <v>472</v>
      </c>
      <c r="I515" s="416" t="s">
        <v>112</v>
      </c>
      <c r="J515" s="417">
        <v>35</v>
      </c>
      <c r="K515" s="418">
        <v>9</v>
      </c>
      <c r="L515" s="418" t="s">
        <v>837</v>
      </c>
      <c r="T515" s="418" t="s">
        <v>4584</v>
      </c>
      <c r="U515" s="418" t="s">
        <v>4584</v>
      </c>
      <c r="V515" s="418" t="s">
        <v>4585</v>
      </c>
      <c r="W515" s="418" t="s">
        <v>2709</v>
      </c>
      <c r="Z515" s="421">
        <v>140</v>
      </c>
      <c r="AA515" s="421">
        <v>586</v>
      </c>
      <c r="AB515" s="421">
        <v>498</v>
      </c>
      <c r="AC515" s="421">
        <v>154</v>
      </c>
      <c r="AD515" s="421">
        <v>94</v>
      </c>
      <c r="AE515" s="421">
        <v>27</v>
      </c>
      <c r="AF515" s="421">
        <v>1</v>
      </c>
      <c r="AG515" s="421">
        <v>32</v>
      </c>
      <c r="AH515" s="421">
        <v>106</v>
      </c>
      <c r="AI515" s="421">
        <v>84</v>
      </c>
      <c r="AJ515" s="421">
        <v>18</v>
      </c>
      <c r="AK515" s="421">
        <v>1</v>
      </c>
      <c r="AL515" s="421">
        <v>69</v>
      </c>
      <c r="AM515" s="421">
        <v>3</v>
      </c>
      <c r="AN515" s="421">
        <v>111</v>
      </c>
      <c r="AO515" s="421">
        <v>8</v>
      </c>
      <c r="AP515" s="421">
        <v>4</v>
      </c>
      <c r="AQ515" s="421">
        <v>0</v>
      </c>
      <c r="AR515" s="421">
        <v>14</v>
      </c>
      <c r="AS515" s="422">
        <v>0.11774743999999999</v>
      </c>
      <c r="AT515" s="422">
        <v>0.189419795</v>
      </c>
      <c r="AU515" s="422">
        <v>0.40920716000000001</v>
      </c>
      <c r="AV515" s="422">
        <v>0.23273657</v>
      </c>
      <c r="AW515" s="422">
        <v>0.15829145999999999</v>
      </c>
      <c r="AX515" s="422">
        <v>0.46733668</v>
      </c>
      <c r="AY515" s="423">
        <v>114</v>
      </c>
      <c r="AZ515" s="422">
        <v>0.10706545000000001</v>
      </c>
      <c r="BA515" s="422">
        <v>0.37340153399999998</v>
      </c>
      <c r="BB515" s="422">
        <v>0.63973761799999995</v>
      </c>
      <c r="BC515" s="422">
        <v>0.40920716099999999</v>
      </c>
      <c r="BD515" s="424">
        <v>0.33983286899999998</v>
      </c>
      <c r="BE515" s="424">
        <v>0.30923694699999998</v>
      </c>
      <c r="BF515" s="424">
        <v>0.39896373000000002</v>
      </c>
      <c r="BG515" s="424">
        <v>0.56024096300000004</v>
      </c>
      <c r="BH515" s="424">
        <v>0.959204693</v>
      </c>
      <c r="BI515" s="424">
        <v>0.251004016</v>
      </c>
      <c r="BJ515" s="424">
        <v>0.40789359166390299</v>
      </c>
      <c r="BK515" s="425">
        <v>155.04617139671899</v>
      </c>
      <c r="BL515" s="425">
        <v>45.117127294427497</v>
      </c>
      <c r="BM515" s="425">
        <v>114.357927898651</v>
      </c>
      <c r="BN515" s="425">
        <v>166.13454621290001</v>
      </c>
      <c r="BO515" s="425">
        <v>-1.09111742321728</v>
      </c>
      <c r="BP515" s="425">
        <v>2.8104133680462802</v>
      </c>
      <c r="BQ515" s="425">
        <v>50.865483261420202</v>
      </c>
      <c r="BR515" s="425">
        <v>48.484546976870703</v>
      </c>
      <c r="BS515" s="426">
        <v>5.2041755093327398</v>
      </c>
      <c r="BT515" s="427"/>
      <c r="BU515" s="421"/>
      <c r="BV515" s="428"/>
      <c r="BW515" s="427"/>
      <c r="BX515" s="427"/>
      <c r="BY515" s="427"/>
      <c r="BZ515" s="427"/>
      <c r="CA515" s="421"/>
      <c r="CB515" s="428"/>
      <c r="CC515" s="427"/>
      <c r="CD515" s="421"/>
      <c r="CE515" s="429"/>
      <c r="CF515" s="428"/>
      <c r="CG515" s="427"/>
      <c r="CH515" s="421"/>
      <c r="CI515" s="429"/>
      <c r="CJ515" s="428"/>
      <c r="CK515" s="427"/>
      <c r="CL515" s="421"/>
      <c r="CM515" s="429"/>
      <c r="CN515" s="428"/>
      <c r="CO515" s="427"/>
      <c r="CP515" s="421"/>
      <c r="CQ515" s="429"/>
      <c r="CR515" s="428"/>
      <c r="CS515" s="427">
        <v>12</v>
      </c>
      <c r="CT515" s="421">
        <v>85</v>
      </c>
      <c r="CU515" s="429">
        <v>-1</v>
      </c>
      <c r="CV515" s="429">
        <v>0</v>
      </c>
      <c r="CW515" s="428">
        <v>0</v>
      </c>
      <c r="CX515" s="427">
        <v>11</v>
      </c>
      <c r="CY515" s="421">
        <v>68</v>
      </c>
      <c r="CZ515" s="429">
        <v>0</v>
      </c>
      <c r="DA515" s="429">
        <v>-1</v>
      </c>
      <c r="DB515" s="428">
        <v>0</v>
      </c>
      <c r="DC515" s="427">
        <v>44</v>
      </c>
      <c r="DD515" s="421">
        <v>283.2</v>
      </c>
      <c r="DE515" s="429">
        <v>-6</v>
      </c>
      <c r="DF515" s="429">
        <v>-5</v>
      </c>
      <c r="DG515" s="428">
        <v>0</v>
      </c>
      <c r="DH515" s="433">
        <v>-7</v>
      </c>
      <c r="DI515" s="434">
        <v>-17.787004470825099</v>
      </c>
      <c r="EL515" s="422"/>
      <c r="EM515" s="422"/>
      <c r="EN515" s="422"/>
      <c r="EO515" s="422"/>
      <c r="EP515" s="422"/>
      <c r="EQ515" s="422"/>
    </row>
    <row r="516" spans="1:269" s="412" customFormat="1" ht="13" customHeight="1">
      <c r="A516" s="439" t="s">
        <v>13</v>
      </c>
      <c r="B516" s="440"/>
      <c r="C516" s="441"/>
      <c r="D516" s="441"/>
      <c r="E516" s="439" cm="1">
        <f t="array" ref="E516">SUMPRODUCT(--($A517:$A$2513=A516),--(K517:$K$2513&gt;0))</f>
        <v>40</v>
      </c>
      <c r="F516" s="439"/>
      <c r="G516" s="382"/>
      <c r="H516" s="442" t="s">
        <v>4210</v>
      </c>
      <c r="I516" s="443"/>
      <c r="J516" s="444"/>
      <c r="K516" s="445">
        <v>0</v>
      </c>
      <c r="L516" s="445"/>
      <c r="M516" s="446"/>
      <c r="N516" s="447"/>
      <c r="O516" s="445"/>
      <c r="P516" s="445"/>
      <c r="Q516" s="445"/>
      <c r="R516" s="445"/>
      <c r="S516" s="445"/>
      <c r="T516" s="445"/>
      <c r="U516" s="445"/>
      <c r="V516" s="445"/>
      <c r="W516" s="445"/>
      <c r="X516" s="445"/>
      <c r="Y516" s="446"/>
      <c r="Z516" s="448" cm="1">
        <f t="array" ref="Z516">SUMPRODUCT(--($A517:$A$2498=$A516),--(Z517:Z$2498))</f>
        <v>2191</v>
      </c>
      <c r="AA516" s="448" cm="1">
        <f t="array" ref="AA516">SUMPRODUCT(--($A517:$A$2498=$A516),--(AA517:AA$2498))</f>
        <v>7613</v>
      </c>
      <c r="AB516" s="448" cm="1">
        <f t="array" ref="AB516">SUMPRODUCT(--($A517:$A$2498=$A516),--(AB517:AB$2498))</f>
        <v>6884</v>
      </c>
      <c r="AC516" s="448" cm="1">
        <f t="array" ref="AC516">SUMPRODUCT(--($A517:$A$2498=$A516),--(AC517:AC$2498))</f>
        <v>1594</v>
      </c>
      <c r="AD516" s="448" cm="1">
        <f t="array" ref="AD516">SUMPRODUCT(--($A517:$A$2498=$A516),--(AD517:AD$2498))</f>
        <v>1079</v>
      </c>
      <c r="AE516" s="448" cm="1">
        <f t="array" ref="AE516">SUMPRODUCT(--($A517:$A$2498=$A516),--(AE517:AE$2498))</f>
        <v>301</v>
      </c>
      <c r="AF516" s="448" cm="1">
        <f t="array" ref="AF516">SUMPRODUCT(--($A517:$A$2498=$A516),--(AF517:AF$2498))</f>
        <v>13</v>
      </c>
      <c r="AG516" s="448" cm="1">
        <f t="array" ref="AG516">SUMPRODUCT(--($A517:$A$2498=$A516),--(AG517:AG$2498))</f>
        <v>201</v>
      </c>
      <c r="AH516" s="448" cm="1">
        <f t="array" ref="AH516">SUMPRODUCT(--($A517:$A$2498=$A516),--(AH517:AH$2498))</f>
        <v>846</v>
      </c>
      <c r="AI516" s="448" cm="1">
        <f t="array" ref="AI516">SUMPRODUCT(--($A517:$A$2498=$A516),--(AI517:AI$2498))</f>
        <v>772</v>
      </c>
      <c r="AJ516" s="448" cm="1">
        <f t="array" ref="AJ516">SUMPRODUCT(--($A517:$A$2498=$A516),--(AJ517:AJ$2498))</f>
        <v>141</v>
      </c>
      <c r="AK516" s="448" cm="1">
        <f t="array" ref="AK516">SUMPRODUCT(--($A517:$A$2498=$A516),--(AK517:AK$2498))</f>
        <v>36</v>
      </c>
      <c r="AL516" s="448" cm="1">
        <f t="array" ref="AL516">SUMPRODUCT(--($A517:$A$2498=$A516),--(AL517:AL$2498))</f>
        <v>550</v>
      </c>
      <c r="AM516" s="448" cm="1">
        <f t="array" ref="AM516">SUMPRODUCT(--($A517:$A$2498=$A516),--(AM517:AM$2498))</f>
        <v>14</v>
      </c>
      <c r="AN516" s="448" cm="1">
        <f t="array" ref="AN516">SUMPRODUCT(--($A517:$A$2498=$A516),--(AN517:AN$2498))</f>
        <v>1558</v>
      </c>
      <c r="AO516" s="448" cm="1">
        <f t="array" ref="AO516">SUMPRODUCT(--($A517:$A$2498=$A516),--(AO517:AO$2498))</f>
        <v>89</v>
      </c>
      <c r="AP516" s="448" cm="1">
        <f t="array" ref="AP516">SUMPRODUCT(--($A517:$A$2498=$A516),--(AP517:AP$2498))</f>
        <v>52</v>
      </c>
      <c r="AQ516" s="448" cm="1">
        <f t="array" ref="AQ516">SUMPRODUCT(--($A517:$A$2498=$A516),--(AQ517:AQ$2498))</f>
        <v>34</v>
      </c>
      <c r="AR516" s="448" cm="1">
        <f t="array" ref="AR516">SUMPRODUCT(--($A517:$A$2498=$A516),--(AR517:AR$2498))</f>
        <v>123</v>
      </c>
      <c r="AS516" s="449"/>
      <c r="AT516" s="449"/>
      <c r="AU516" s="449"/>
      <c r="AV516" s="449"/>
      <c r="AW516" s="449"/>
      <c r="AX516" s="449"/>
      <c r="AY516" s="450"/>
      <c r="AZ516" s="449"/>
      <c r="BA516" s="449"/>
      <c r="BB516" s="449"/>
      <c r="BC516" s="449"/>
      <c r="BD516" s="451"/>
      <c r="BE516" s="451">
        <f>AC516/AB516</f>
        <v>0.2315514235909355</v>
      </c>
      <c r="BF516" s="451">
        <f>(AC516+AL516+AM516+AO516)/(AA516-AP516-AQ516)</f>
        <v>0.29852530888800322</v>
      </c>
      <c r="BG516" s="451">
        <f>((AC516-AE516-AF516-AG516)+(AE516*2)+(AF516*3)+(AG516*4))/AB516</f>
        <v>0.36664729808251018</v>
      </c>
      <c r="BH516" s="451">
        <f>BF516+BG516</f>
        <v>0.66517260697051339</v>
      </c>
      <c r="BI516" s="451">
        <f>BG516+BH516</f>
        <v>1.0318199050530237</v>
      </c>
      <c r="BJ516" s="451"/>
      <c r="BK516" s="450"/>
      <c r="BL516" s="450"/>
      <c r="BM516" s="450"/>
      <c r="BN516" s="450"/>
      <c r="BO516" s="450"/>
      <c r="BP516" s="452" cm="1">
        <f t="array" ref="BP516">SUMPRODUCT(--($A517:$A$2498=$A516),--(BP517:BP$2498))</f>
        <v>3.9636283912695869</v>
      </c>
      <c r="BQ516" s="450"/>
      <c r="BR516" s="452" cm="1">
        <f t="array" ref="BR516">SUMPRODUCT(--($A517:$A$2498=$A516),--(BR517:BR$2498))</f>
        <v>-127.74821590994651</v>
      </c>
      <c r="BS516" s="453" cm="1">
        <f t="array" ref="BS516">SUMPRODUCT(--($A517:$A$2498=$A516),--(BS517:BS$2498))</f>
        <v>13.779037590040565</v>
      </c>
      <c r="BT516" s="454"/>
      <c r="BU516" s="448"/>
      <c r="BV516" s="455"/>
      <c r="BW516" s="454"/>
      <c r="BX516" s="454"/>
      <c r="BY516" s="454"/>
      <c r="BZ516" s="454"/>
      <c r="CA516" s="448"/>
      <c r="CB516" s="455"/>
      <c r="CC516" s="454"/>
      <c r="CD516" s="448"/>
      <c r="CE516" s="456"/>
      <c r="CF516" s="455"/>
      <c r="CG516" s="454"/>
      <c r="CH516" s="448"/>
      <c r="CI516" s="456"/>
      <c r="CJ516" s="455"/>
      <c r="CK516" s="454"/>
      <c r="CL516" s="448"/>
      <c r="CM516" s="456"/>
      <c r="CN516" s="455"/>
      <c r="CO516" s="454"/>
      <c r="CP516" s="448"/>
      <c r="CQ516" s="456"/>
      <c r="CR516" s="455"/>
      <c r="CS516" s="457"/>
      <c r="CT516" s="458"/>
      <c r="CU516" s="459"/>
      <c r="CV516" s="459"/>
      <c r="CW516" s="460"/>
      <c r="CX516" s="457"/>
      <c r="CY516" s="458"/>
      <c r="CZ516" s="459"/>
      <c r="DA516" s="459"/>
      <c r="DB516" s="460"/>
      <c r="DC516" s="457"/>
      <c r="DD516" s="458"/>
      <c r="DE516" s="459"/>
      <c r="DF516" s="459"/>
      <c r="DG516" s="460"/>
      <c r="DH516" s="461" cm="1">
        <f t="array" ref="DH516">SUMPRODUCT(--($A517:$A$2498=$A516),--(DH517:DH$2498))</f>
        <v>42</v>
      </c>
      <c r="DI516" s="462" cm="1">
        <f t="array" ref="DI516">SUMPRODUCT(--($A517:$A$2498=$A516),--(DI517:DI$2498))</f>
        <v>3.1121374517679632</v>
      </c>
      <c r="DJ516" s="448" cm="1">
        <f t="array" ref="DJ516">SUMPRODUCT(--($A517:$A$2498=$A516),--(DJ517:DJ$2498))</f>
        <v>652</v>
      </c>
      <c r="DK516" s="448" cm="1">
        <f t="array" ref="DK516">SUMPRODUCT(--($A517:$A$2498=$A516),--(DK517:DK$2498))</f>
        <v>180</v>
      </c>
      <c r="DL516" s="448" cm="1">
        <f t="array" ref="DL516">SUMPRODUCT(--($A517:$A$2498=$A516),--(DL517:DL$2498))</f>
        <v>3</v>
      </c>
      <c r="DM516" s="448" cm="1">
        <f t="array" ref="DM516">SUMPRODUCT(--($A517:$A$2498=$A516),--(DM517:DM$2498))</f>
        <v>103</v>
      </c>
      <c r="DN516" s="448" cm="1">
        <f t="array" ref="DN516">SUMPRODUCT(--($A517:$A$2498=$A516),--(DN517:DN$2498))</f>
        <v>75</v>
      </c>
      <c r="DO516" s="448" cm="1">
        <f t="array" ref="DO516">SUMPRODUCT(--($A517:$A$2498=$A516),--(DO517:DO$2498))</f>
        <v>41</v>
      </c>
      <c r="DP516" s="448" cm="1">
        <f t="array" ref="DP516">SUMPRODUCT(--($A517:$A$2498=$A516),--(DP517:DP$2498))</f>
        <v>1488.6000000000001</v>
      </c>
      <c r="DQ516" s="448" cm="1">
        <f t="array" ref="DQ516">SUMPRODUCT(--($A517:$A$2498=$A516),--(DQ517:DQ$2498))</f>
        <v>969.20000076293843</v>
      </c>
      <c r="DR516" s="448" cm="1">
        <f t="array" ref="DR516">SUMPRODUCT(--($A517:$A$2498=$A516),--(DR517:DR$2498))</f>
        <v>517.9999928474424</v>
      </c>
      <c r="DS516" s="448" cm="1">
        <f t="array" ref="DS516">SUMPRODUCT(--($A517:$A$2498=$A516),--(DS517:DS$2498))</f>
        <v>6229</v>
      </c>
      <c r="DT516" s="448" cm="1">
        <f t="array" ref="DT516">SUMPRODUCT(--($A517:$A$2498=$A516),--(DT517:DT$2498))</f>
        <v>1350</v>
      </c>
      <c r="DU516" s="448" cm="1">
        <f t="array" ref="DU516">SUMPRODUCT(--($A517:$A$2498=$A516),--(DU517:DU$2498))</f>
        <v>680</v>
      </c>
      <c r="DV516" s="448" cm="1">
        <f t="array" ref="DV516">SUMPRODUCT(--($A517:$A$2498=$A516),--(DV517:DV$2498))</f>
        <v>625</v>
      </c>
      <c r="DW516" s="448" cm="1">
        <f t="array" ref="DW516">SUMPRODUCT(--($A517:$A$2498=$A516),--(DW517:DW$2498))</f>
        <v>143</v>
      </c>
      <c r="DX516" s="448" cm="1">
        <f t="array" ref="DX516">SUMPRODUCT(--($A517:$A$2498=$A516),--(DX517:DX$2498))</f>
        <v>512</v>
      </c>
      <c r="DY516" s="448" cm="1">
        <f t="array" ref="DY516">SUMPRODUCT(--($A517:$A$2498=$A516),--(DY517:DY$2498))</f>
        <v>21</v>
      </c>
      <c r="DZ516" s="448" cm="1">
        <f t="array" ref="DZ516">SUMPRODUCT(--($A517:$A$2498=$A516),--(DZ517:DZ$2498))</f>
        <v>58</v>
      </c>
      <c r="EA516" s="448" cm="1">
        <f t="array" ref="EA516">SUMPRODUCT(--($A517:$A$2498=$A516),--(EA517:EA$2498))</f>
        <v>47</v>
      </c>
      <c r="EB516" s="448" cm="1">
        <f t="array" ref="EB516">SUMPRODUCT(--($A517:$A$2498=$A516),--(EB517:EB$2498))</f>
        <v>4</v>
      </c>
      <c r="EC516" s="448" cm="1">
        <f t="array" ref="EC516">SUMPRODUCT(--($A517:$A$2498=$A516),--(EC517:EC$2498))</f>
        <v>1306</v>
      </c>
      <c r="ED516" s="450">
        <f>EC516/DP516*10</f>
        <v>8.7733440816874904</v>
      </c>
      <c r="EE516" s="450">
        <f>DX516/DP516*10</f>
        <v>3.4394733306462442</v>
      </c>
      <c r="EF516" s="450">
        <f>DW516/DP516*10</f>
        <v>0.96063415289533782</v>
      </c>
      <c r="EG516" s="450">
        <f>DX516/DQ516*10</f>
        <v>5.2827073833776517</v>
      </c>
      <c r="EH516" s="463">
        <f>(DT516+DX516+DZ516)/DP516</f>
        <v>1.2898024989923418</v>
      </c>
      <c r="EI516" s="450"/>
      <c r="EJ516" s="451">
        <f>DT516/(DS516-DX516-DY516-DZ516)</f>
        <v>0.23944661227385597</v>
      </c>
      <c r="EK516" s="451"/>
      <c r="EL516" s="464"/>
      <c r="EM516" s="464"/>
      <c r="EN516" s="464"/>
      <c r="EO516" s="464"/>
      <c r="EP516" s="464"/>
      <c r="EQ516" s="464"/>
      <c r="ER516" s="465"/>
      <c r="ES516" s="463"/>
      <c r="ET516" s="463"/>
      <c r="EU516" s="463"/>
      <c r="EV516" s="463"/>
      <c r="EW516" s="463"/>
      <c r="EX516" s="453" cm="1">
        <f t="array" ref="EX516">SUMPRODUCT(--($A517:$A$2498=$A516),--(EX517:EX$2498))</f>
        <v>21.496631732210478</v>
      </c>
      <c r="EY516" s="410"/>
      <c r="EZ516" s="411"/>
      <c r="FA516" s="411"/>
      <c r="FB516" s="411"/>
      <c r="FC516" s="411"/>
      <c r="FD516" s="411"/>
      <c r="FE516" s="411"/>
      <c r="FF516" s="411"/>
      <c r="FG516" s="411"/>
      <c r="FH516" s="411"/>
      <c r="FI516" s="411"/>
      <c r="FJ516" s="411"/>
      <c r="FK516" s="411"/>
      <c r="FL516" s="411"/>
      <c r="FM516" s="411"/>
      <c r="FN516" s="411"/>
      <c r="FO516" s="411"/>
      <c r="FP516" s="411"/>
      <c r="FQ516" s="411"/>
      <c r="FR516" s="411"/>
      <c r="FS516" s="411"/>
      <c r="FT516" s="411"/>
      <c r="FU516" s="411"/>
      <c r="FV516" s="411"/>
      <c r="FW516" s="411"/>
      <c r="FX516" s="411"/>
      <c r="FY516" s="411"/>
      <c r="FZ516" s="411"/>
      <c r="GA516" s="411"/>
      <c r="GB516" s="411"/>
      <c r="GC516" s="411"/>
      <c r="GD516" s="411"/>
      <c r="GE516" s="411"/>
      <c r="GF516" s="411"/>
      <c r="GG516" s="411"/>
      <c r="GH516" s="411"/>
      <c r="GI516" s="411"/>
      <c r="GJ516" s="411"/>
      <c r="GK516" s="411"/>
      <c r="GL516" s="411"/>
      <c r="GM516" s="411"/>
      <c r="GN516" s="411"/>
      <c r="GO516" s="411"/>
      <c r="GP516" s="411"/>
      <c r="GQ516" s="411"/>
      <c r="GR516" s="411"/>
      <c r="GS516" s="411"/>
      <c r="GT516" s="411"/>
      <c r="GU516" s="411"/>
      <c r="GV516" s="411"/>
      <c r="GW516" s="411"/>
      <c r="GX516" s="411"/>
      <c r="GY516" s="411"/>
      <c r="GZ516" s="411"/>
      <c r="HA516" s="411"/>
      <c r="HB516" s="411"/>
      <c r="HC516" s="411"/>
      <c r="HD516" s="411"/>
      <c r="HE516" s="411"/>
      <c r="HF516" s="411"/>
      <c r="HG516" s="411"/>
      <c r="HH516" s="411"/>
      <c r="HI516" s="411"/>
      <c r="HJ516" s="411"/>
      <c r="HK516" s="411"/>
      <c r="HL516" s="411"/>
      <c r="HM516" s="411"/>
      <c r="HN516" s="411"/>
      <c r="HO516" s="411"/>
      <c r="HP516" s="411"/>
      <c r="HQ516" s="411"/>
      <c r="HR516" s="411"/>
      <c r="HS516" s="411"/>
      <c r="HT516" s="411"/>
      <c r="HU516" s="411"/>
      <c r="HV516" s="411"/>
      <c r="HW516" s="411"/>
      <c r="HX516" s="411"/>
      <c r="HY516" s="411"/>
      <c r="HZ516" s="411"/>
      <c r="IA516" s="411"/>
      <c r="IB516" s="411"/>
      <c r="IC516" s="411"/>
      <c r="ID516" s="411"/>
      <c r="IE516" s="411"/>
      <c r="IF516" s="411"/>
      <c r="IG516" s="411"/>
      <c r="IH516" s="411"/>
      <c r="II516" s="411"/>
      <c r="IJ516" s="411"/>
      <c r="IK516" s="411"/>
      <c r="IL516" s="411"/>
      <c r="IM516" s="411"/>
      <c r="IN516" s="411"/>
      <c r="IO516" s="411"/>
      <c r="IP516" s="411"/>
      <c r="IQ516" s="411"/>
      <c r="IR516" s="411"/>
      <c r="IS516" s="411"/>
      <c r="IT516" s="411"/>
      <c r="IU516" s="411"/>
      <c r="IV516" s="411"/>
      <c r="IW516" s="411"/>
      <c r="IX516" s="411"/>
      <c r="IY516" s="411"/>
      <c r="IZ516" s="411"/>
      <c r="JA516" s="411"/>
      <c r="JB516" s="411"/>
      <c r="JC516" s="411"/>
      <c r="JD516" s="411"/>
      <c r="JE516" s="411"/>
      <c r="JF516" s="411"/>
      <c r="JG516" s="411"/>
      <c r="JH516" s="411"/>
      <c r="JI516" s="411"/>
    </row>
    <row r="517" spans="1:269" ht="13" customHeight="1">
      <c r="A517" s="413" t="s">
        <v>13</v>
      </c>
      <c r="B517" s="413">
        <v>11009</v>
      </c>
      <c r="C517" s="413">
        <v>592094</v>
      </c>
      <c r="D517" s="413">
        <v>11861</v>
      </c>
      <c r="E517" s="413" t="s">
        <v>2170</v>
      </c>
      <c r="F517" s="413" t="s">
        <v>2170</v>
      </c>
      <c r="G517" s="414"/>
      <c r="H517" s="415" t="s">
        <v>613</v>
      </c>
      <c r="I517" s="416" t="s">
        <v>523</v>
      </c>
      <c r="J517" s="417">
        <v>33</v>
      </c>
      <c r="K517" s="418">
        <v>1</v>
      </c>
      <c r="M517" s="419" t="s">
        <v>837</v>
      </c>
      <c r="O517" s="418" t="s">
        <v>838</v>
      </c>
      <c r="P517" s="418" t="s">
        <v>4577</v>
      </c>
      <c r="Z517" s="421"/>
      <c r="AS517" s="422"/>
      <c r="AT517" s="422"/>
      <c r="AU517" s="422"/>
      <c r="AV517" s="422"/>
      <c r="AW517" s="422"/>
      <c r="AX517" s="422"/>
      <c r="AY517" s="423"/>
      <c r="AZ517" s="422"/>
      <c r="BA517" s="422"/>
      <c r="BB517" s="422"/>
      <c r="BC517" s="422"/>
      <c r="BT517" s="427">
        <v>65</v>
      </c>
      <c r="BU517" s="421">
        <v>65.099999999999994</v>
      </c>
      <c r="BV517" s="428">
        <v>0</v>
      </c>
      <c r="BW517" s="427"/>
      <c r="BX517" s="427"/>
      <c r="BY517" s="427"/>
      <c r="BZ517" s="427"/>
      <c r="CA517" s="421"/>
      <c r="CB517" s="428"/>
      <c r="CC517" s="427"/>
      <c r="CD517" s="421"/>
      <c r="CE517" s="429"/>
      <c r="CF517" s="428"/>
      <c r="CG517" s="427"/>
      <c r="CH517" s="421"/>
      <c r="CI517" s="429"/>
      <c r="CJ517" s="428"/>
      <c r="CK517" s="427"/>
      <c r="CL517" s="421"/>
      <c r="CM517" s="429"/>
      <c r="CN517" s="428"/>
      <c r="CO517" s="427"/>
      <c r="CP517" s="421"/>
      <c r="CQ517" s="429"/>
      <c r="CR517" s="428"/>
      <c r="DH517" s="433">
        <v>0</v>
      </c>
      <c r="DI517" s="434"/>
      <c r="DJ517" s="421">
        <v>65</v>
      </c>
      <c r="DK517" s="421">
        <v>0</v>
      </c>
      <c r="DL517" s="421">
        <v>0</v>
      </c>
      <c r="DM517" s="421">
        <v>8</v>
      </c>
      <c r="DN517" s="421">
        <v>4</v>
      </c>
      <c r="DO517" s="421">
        <v>0</v>
      </c>
      <c r="DP517" s="421">
        <v>65.099999999999994</v>
      </c>
      <c r="DR517" s="421">
        <v>65.099998474121094</v>
      </c>
      <c r="DS517" s="421">
        <v>270</v>
      </c>
      <c r="DT517" s="421">
        <v>50</v>
      </c>
      <c r="DU517" s="421">
        <v>18</v>
      </c>
      <c r="DV517" s="421">
        <v>14</v>
      </c>
      <c r="DW517" s="421">
        <v>4</v>
      </c>
      <c r="DX517" s="421">
        <v>25</v>
      </c>
      <c r="DY517" s="421">
        <v>3</v>
      </c>
      <c r="DZ517" s="421">
        <v>3</v>
      </c>
      <c r="EA517" s="421">
        <v>3</v>
      </c>
      <c r="EB517" s="421">
        <v>0</v>
      </c>
      <c r="EC517" s="421">
        <v>70</v>
      </c>
      <c r="ED517" s="425">
        <v>9.6428578935629297</v>
      </c>
      <c r="EE517" s="425">
        <v>3.44387781912961</v>
      </c>
      <c r="EF517" s="425">
        <v>0.55102045106073805</v>
      </c>
      <c r="EG517" s="425">
        <v>6.8877556382592298</v>
      </c>
      <c r="EH517" s="431">
        <v>1.1479592730432</v>
      </c>
      <c r="EI517" s="425">
        <v>88.592424167795699</v>
      </c>
      <c r="EJ517" s="424">
        <v>0.206611570247933</v>
      </c>
      <c r="EK517" s="424">
        <v>0.273809523809523</v>
      </c>
      <c r="EL517" s="422">
        <v>0.42352941100000002</v>
      </c>
      <c r="EM517" s="422">
        <v>0.15294117600000001</v>
      </c>
      <c r="EN517" s="422">
        <v>0.42352941100000002</v>
      </c>
      <c r="EO517" s="422">
        <v>6.976744E-2</v>
      </c>
      <c r="EP517" s="422">
        <v>0.37790698</v>
      </c>
      <c r="EQ517" s="422">
        <v>0.15059687999999999</v>
      </c>
      <c r="ER517" s="425">
        <v>-5.0570938609602198E-2</v>
      </c>
      <c r="ES517" s="431">
        <v>1.9285715787125799</v>
      </c>
      <c r="ET517" s="431">
        <v>2.6782220453393601</v>
      </c>
      <c r="EU517" s="431">
        <v>3.0747477191828101</v>
      </c>
      <c r="EV517" s="431">
        <v>3.9779603781593602</v>
      </c>
      <c r="EW517" s="431">
        <v>3.5451272284548798</v>
      </c>
      <c r="EX517" s="426">
        <v>1.24448549747467</v>
      </c>
    </row>
    <row r="518" spans="1:269" ht="13" customHeight="1">
      <c r="A518" s="413" t="s">
        <v>13</v>
      </c>
      <c r="B518" s="413">
        <v>12682</v>
      </c>
      <c r="C518" s="413">
        <v>665871</v>
      </c>
      <c r="D518" s="413">
        <v>21741</v>
      </c>
      <c r="E518" s="413" t="s">
        <v>129</v>
      </c>
      <c r="F518" s="413" t="s">
        <v>129</v>
      </c>
      <c r="G518" s="414"/>
      <c r="H518" s="411" t="s">
        <v>2977</v>
      </c>
      <c r="I518" s="411" t="s">
        <v>131</v>
      </c>
      <c r="J518" s="413">
        <v>27</v>
      </c>
      <c r="K518" s="418">
        <v>1</v>
      </c>
      <c r="M518" s="419" t="s">
        <v>837</v>
      </c>
      <c r="N518" s="420">
        <v>20</v>
      </c>
      <c r="O518" s="418" t="s">
        <v>46</v>
      </c>
      <c r="P518" s="418" t="s">
        <v>4581</v>
      </c>
      <c r="Z518" s="421"/>
      <c r="AS518" s="422"/>
      <c r="AT518" s="422"/>
      <c r="AU518" s="422"/>
      <c r="AV518" s="422"/>
      <c r="AW518" s="422"/>
      <c r="AX518" s="422"/>
      <c r="AY518" s="423"/>
      <c r="AZ518" s="422"/>
      <c r="BA518" s="422"/>
      <c r="BB518" s="422"/>
      <c r="BC518" s="422"/>
      <c r="BT518" s="427">
        <v>8</v>
      </c>
      <c r="BU518" s="421">
        <v>37</v>
      </c>
      <c r="BV518" s="428">
        <v>0</v>
      </c>
      <c r="BW518" s="427"/>
      <c r="BX518" s="427"/>
      <c r="BY518" s="427"/>
      <c r="BZ518" s="427"/>
      <c r="CA518" s="421"/>
      <c r="CB518" s="428"/>
      <c r="CC518" s="427"/>
      <c r="CD518" s="421"/>
      <c r="CE518" s="429"/>
      <c r="CF518" s="428"/>
      <c r="CG518" s="427"/>
      <c r="CH518" s="421"/>
      <c r="CI518" s="429"/>
      <c r="CJ518" s="428"/>
      <c r="CK518" s="427"/>
      <c r="CL518" s="421"/>
      <c r="CM518" s="429"/>
      <c r="CN518" s="428"/>
      <c r="CO518" s="427"/>
      <c r="CP518" s="421"/>
      <c r="CQ518" s="429"/>
      <c r="CR518" s="428"/>
      <c r="DH518" s="433">
        <v>0</v>
      </c>
      <c r="DI518" s="434"/>
      <c r="DJ518" s="421">
        <v>8</v>
      </c>
      <c r="DK518" s="421">
        <v>7</v>
      </c>
      <c r="DL518" s="421">
        <v>0</v>
      </c>
      <c r="DM518" s="421">
        <v>4</v>
      </c>
      <c r="DN518" s="421">
        <v>1</v>
      </c>
      <c r="DO518" s="421">
        <v>0</v>
      </c>
      <c r="DP518" s="421">
        <v>37</v>
      </c>
      <c r="DQ518" s="421">
        <v>34.200000762939403</v>
      </c>
      <c r="DR518" s="421">
        <v>2.0999999046325599</v>
      </c>
      <c r="DS518" s="421">
        <v>153</v>
      </c>
      <c r="DT518" s="421">
        <v>33</v>
      </c>
      <c r="DU518" s="421">
        <v>15</v>
      </c>
      <c r="DV518" s="421">
        <v>15</v>
      </c>
      <c r="DW518" s="421">
        <v>3</v>
      </c>
      <c r="DX518" s="421">
        <v>12</v>
      </c>
      <c r="DY518" s="421">
        <v>0</v>
      </c>
      <c r="DZ518" s="421">
        <v>4</v>
      </c>
      <c r="EA518" s="421">
        <v>1</v>
      </c>
      <c r="EB518" s="421">
        <v>0</v>
      </c>
      <c r="EC518" s="421">
        <v>23</v>
      </c>
      <c r="ED518" s="425">
        <v>5.5945950271963403</v>
      </c>
      <c r="EE518" s="425">
        <v>2.91891914462418</v>
      </c>
      <c r="EF518" s="425">
        <v>0.729729786156045</v>
      </c>
      <c r="EG518" s="425">
        <v>8.0270276477164906</v>
      </c>
      <c r="EH518" s="431">
        <v>1.21621631026007</v>
      </c>
      <c r="EI518" s="425">
        <v>93.860081771643607</v>
      </c>
      <c r="EJ518" s="424">
        <v>0.240875912408759</v>
      </c>
      <c r="EK518" s="424">
        <v>0.27027027027027001</v>
      </c>
      <c r="EL518" s="422">
        <v>0.47368420999999999</v>
      </c>
      <c r="EM518" s="422">
        <v>0.21052631499999999</v>
      </c>
      <c r="EN518" s="422">
        <v>0.31578947299999999</v>
      </c>
      <c r="EO518" s="422">
        <v>3.5087720000000003E-2</v>
      </c>
      <c r="EP518" s="422">
        <v>0.40350877000000002</v>
      </c>
      <c r="EQ518" s="422">
        <v>6.7019400000000007E-2</v>
      </c>
      <c r="ER518" s="425">
        <v>0.25116583290954198</v>
      </c>
      <c r="ES518" s="431">
        <v>3.6486489307802201</v>
      </c>
      <c r="ET518" s="431">
        <v>4.6671146417311098</v>
      </c>
      <c r="EU518" s="431">
        <v>4.2440804075376297</v>
      </c>
      <c r="EV518" s="431">
        <v>4.6901600248121103</v>
      </c>
      <c r="EW518" s="431">
        <v>4.8269927184258998</v>
      </c>
      <c r="EX518" s="426">
        <v>0.337536040693521</v>
      </c>
    </row>
    <row r="519" spans="1:269" ht="13" customHeight="1">
      <c r="A519" s="413" t="s">
        <v>13</v>
      </c>
      <c r="B519" s="413">
        <v>12593</v>
      </c>
      <c r="C519" s="413">
        <v>621383</v>
      </c>
      <c r="D519" s="413">
        <v>16990</v>
      </c>
      <c r="E519" s="413" t="s">
        <v>13</v>
      </c>
      <c r="F519" s="413" t="s">
        <v>13</v>
      </c>
      <c r="G519" s="414"/>
      <c r="H519" s="411" t="s">
        <v>2854</v>
      </c>
      <c r="I519" s="411" t="s">
        <v>502</v>
      </c>
      <c r="J519" s="413">
        <v>33</v>
      </c>
      <c r="K519" s="418">
        <v>1</v>
      </c>
      <c r="M519" s="419" t="s">
        <v>46</v>
      </c>
      <c r="N519" s="420">
        <v>7</v>
      </c>
      <c r="O519" s="418" t="s">
        <v>838</v>
      </c>
      <c r="P519" s="418" t="s">
        <v>2543</v>
      </c>
      <c r="S519" s="418" t="s">
        <v>4579</v>
      </c>
      <c r="Z519" s="421"/>
      <c r="AS519" s="422"/>
      <c r="AT519" s="422"/>
      <c r="AU519" s="422"/>
      <c r="AV519" s="422"/>
      <c r="AW519" s="422"/>
      <c r="AX519" s="422"/>
      <c r="AY519" s="423"/>
      <c r="AZ519" s="422"/>
      <c r="BA519" s="422"/>
      <c r="BB519" s="422"/>
      <c r="BC519" s="422"/>
      <c r="BT519" s="427">
        <v>69</v>
      </c>
      <c r="BU519" s="421">
        <v>67.099999999999994</v>
      </c>
      <c r="BV519" s="428">
        <v>1</v>
      </c>
      <c r="BW519" s="427"/>
      <c r="BX519" s="427"/>
      <c r="BY519" s="427"/>
      <c r="BZ519" s="427"/>
      <c r="CA519" s="421"/>
      <c r="CB519" s="428"/>
      <c r="CC519" s="427"/>
      <c r="CD519" s="421"/>
      <c r="CE519" s="429"/>
      <c r="CF519" s="428"/>
      <c r="CG519" s="427"/>
      <c r="CH519" s="421"/>
      <c r="CI519" s="429"/>
      <c r="CJ519" s="428"/>
      <c r="CK519" s="427"/>
      <c r="CL519" s="421"/>
      <c r="CM519" s="429"/>
      <c r="CN519" s="428"/>
      <c r="CO519" s="427"/>
      <c r="CP519" s="421"/>
      <c r="CQ519" s="429"/>
      <c r="CR519" s="428"/>
      <c r="DH519" s="433">
        <v>1</v>
      </c>
      <c r="DI519" s="434"/>
      <c r="DJ519" s="421">
        <v>69</v>
      </c>
      <c r="DK519" s="421">
        <v>1</v>
      </c>
      <c r="DL519" s="421">
        <v>0</v>
      </c>
      <c r="DM519" s="421">
        <v>6</v>
      </c>
      <c r="DN519" s="421">
        <v>2</v>
      </c>
      <c r="DO519" s="421">
        <v>1</v>
      </c>
      <c r="DP519" s="421">
        <v>67.099999999999994</v>
      </c>
      <c r="DQ519" s="421">
        <v>2</v>
      </c>
      <c r="DR519" s="421">
        <v>65.099998474121094</v>
      </c>
      <c r="DS519" s="421">
        <v>267</v>
      </c>
      <c r="DT519" s="421">
        <v>56</v>
      </c>
      <c r="DU519" s="421">
        <v>24</v>
      </c>
      <c r="DV519" s="421">
        <v>23</v>
      </c>
      <c r="DW519" s="421">
        <v>9</v>
      </c>
      <c r="DX519" s="421">
        <v>12</v>
      </c>
      <c r="DY519" s="421">
        <v>1</v>
      </c>
      <c r="DZ519" s="421">
        <v>1</v>
      </c>
      <c r="EA519" s="421">
        <v>2</v>
      </c>
      <c r="EB519" s="421">
        <v>0</v>
      </c>
      <c r="EC519" s="421">
        <v>61</v>
      </c>
      <c r="ED519" s="425">
        <v>8.1534659624357193</v>
      </c>
      <c r="EE519" s="425">
        <v>1.6039605172004701</v>
      </c>
      <c r="EF519" s="425">
        <v>1.2029703879003499</v>
      </c>
      <c r="EG519" s="425">
        <v>7.4851490802688598</v>
      </c>
      <c r="EH519" s="431">
        <v>1.0099010663854799</v>
      </c>
      <c r="EI519" s="425">
        <v>77.937942348381895</v>
      </c>
      <c r="EJ519" s="424">
        <v>0.220472440944881</v>
      </c>
      <c r="EK519" s="424">
        <v>0.25543478260869501</v>
      </c>
      <c r="EL519" s="422">
        <v>0.36702127600000001</v>
      </c>
      <c r="EM519" s="422">
        <v>0.223404255</v>
      </c>
      <c r="EN519" s="422">
        <v>0.40957446800000002</v>
      </c>
      <c r="EO519" s="422">
        <v>7.7720209999999998E-2</v>
      </c>
      <c r="EP519" s="422">
        <v>0.36787565</v>
      </c>
      <c r="EQ519" s="422">
        <v>0.10055351</v>
      </c>
      <c r="ER519" s="425">
        <v>0.63729256641786902</v>
      </c>
      <c r="ES519" s="431">
        <v>3.07425765796757</v>
      </c>
      <c r="ET519" s="431">
        <v>3.79873758751831</v>
      </c>
      <c r="EU519" s="431">
        <v>3.64092274693785</v>
      </c>
      <c r="EV519" s="431">
        <v>3.6664511033811702</v>
      </c>
      <c r="EW519" s="431">
        <v>3.4061556431355799</v>
      </c>
      <c r="EX519" s="426">
        <v>0.77584874629974299</v>
      </c>
    </row>
    <row r="520" spans="1:269" ht="13" customHeight="1">
      <c r="A520" s="413" t="s">
        <v>13</v>
      </c>
      <c r="B520" s="413">
        <v>12658</v>
      </c>
      <c r="C520" s="413">
        <v>623211</v>
      </c>
      <c r="D520" s="413">
        <v>6107</v>
      </c>
      <c r="E520" s="413" t="s">
        <v>345</v>
      </c>
      <c r="F520" s="413" t="s">
        <v>345</v>
      </c>
      <c r="G520" s="414"/>
      <c r="H520" s="415" t="s">
        <v>4318</v>
      </c>
      <c r="I520" s="416" t="s">
        <v>1953</v>
      </c>
      <c r="J520" s="417">
        <v>35</v>
      </c>
      <c r="K520" s="418">
        <v>1</v>
      </c>
      <c r="M520" s="419" t="s">
        <v>837</v>
      </c>
      <c r="N520" s="420">
        <v>20</v>
      </c>
      <c r="O520" s="418" t="s">
        <v>46</v>
      </c>
      <c r="P520" s="418" t="s">
        <v>2543</v>
      </c>
      <c r="Z520" s="421"/>
      <c r="AS520" s="422"/>
      <c r="AT520" s="422"/>
      <c r="AU520" s="422"/>
      <c r="AV520" s="422"/>
      <c r="AW520" s="422"/>
      <c r="AX520" s="422"/>
      <c r="AY520" s="423"/>
      <c r="AZ520" s="422"/>
      <c r="BA520" s="422"/>
      <c r="BB520" s="422"/>
      <c r="BC520" s="422"/>
      <c r="BT520" s="427">
        <v>52</v>
      </c>
      <c r="BU520" s="421">
        <v>63</v>
      </c>
      <c r="BV520" s="428">
        <v>-1</v>
      </c>
      <c r="BW520" s="427"/>
      <c r="BX520" s="427"/>
      <c r="BY520" s="427"/>
      <c r="BZ520" s="427"/>
      <c r="CA520" s="421"/>
      <c r="CB520" s="428"/>
      <c r="CC520" s="427"/>
      <c r="CD520" s="421"/>
      <c r="CE520" s="429"/>
      <c r="CF520" s="428"/>
      <c r="CG520" s="427"/>
      <c r="CH520" s="421"/>
      <c r="CI520" s="429"/>
      <c r="CJ520" s="428"/>
      <c r="CK520" s="427"/>
      <c r="CL520" s="421"/>
      <c r="CM520" s="429"/>
      <c r="CN520" s="428"/>
      <c r="CO520" s="427"/>
      <c r="CP520" s="421"/>
      <c r="CQ520" s="429"/>
      <c r="CR520" s="428"/>
      <c r="DH520" s="433">
        <v>-1</v>
      </c>
      <c r="DI520" s="434"/>
      <c r="DJ520" s="421">
        <v>52</v>
      </c>
      <c r="DK520" s="421">
        <v>3</v>
      </c>
      <c r="DL520" s="421">
        <v>0</v>
      </c>
      <c r="DM520" s="421">
        <v>5</v>
      </c>
      <c r="DN520" s="421">
        <v>2</v>
      </c>
      <c r="DO520" s="421">
        <v>2</v>
      </c>
      <c r="DP520" s="421">
        <v>63</v>
      </c>
      <c r="DQ520" s="421">
        <v>4</v>
      </c>
      <c r="DR520" s="421">
        <v>59</v>
      </c>
      <c r="DS520" s="421">
        <v>262</v>
      </c>
      <c r="DT520" s="421">
        <v>51</v>
      </c>
      <c r="DU520" s="421">
        <v>29</v>
      </c>
      <c r="DV520" s="421">
        <v>25</v>
      </c>
      <c r="DW520" s="421">
        <v>6</v>
      </c>
      <c r="DX520" s="421">
        <v>27</v>
      </c>
      <c r="DY520" s="421">
        <v>1</v>
      </c>
      <c r="DZ520" s="421">
        <v>4</v>
      </c>
      <c r="EA520" s="421">
        <v>2</v>
      </c>
      <c r="EB520" s="421">
        <v>0</v>
      </c>
      <c r="EC520" s="421">
        <v>57</v>
      </c>
      <c r="ED520" s="425">
        <v>8.1428586220257397</v>
      </c>
      <c r="EE520" s="425">
        <v>3.8571435578016602</v>
      </c>
      <c r="EF520" s="425">
        <v>0.85714301284481398</v>
      </c>
      <c r="EG520" s="425">
        <v>7.2857156091809196</v>
      </c>
      <c r="EH520" s="431">
        <v>1.2380954629980601</v>
      </c>
      <c r="EI520" s="425">
        <v>95.548579983481403</v>
      </c>
      <c r="EJ520" s="424">
        <v>0.22077922077921999</v>
      </c>
      <c r="EK520" s="424">
        <v>0.26785714285714202</v>
      </c>
      <c r="EL520" s="422">
        <v>0.49418604599999999</v>
      </c>
      <c r="EM520" s="422">
        <v>0.174418604</v>
      </c>
      <c r="EN520" s="422">
        <v>0.33139534799999998</v>
      </c>
      <c r="EO520" s="422">
        <v>8.045977E-2</v>
      </c>
      <c r="EP520" s="422">
        <v>0.34482759000000002</v>
      </c>
      <c r="EQ520" s="422">
        <v>0.10858835</v>
      </c>
      <c r="ER520" s="425">
        <v>-0.14969114702831399</v>
      </c>
      <c r="ES520" s="431">
        <v>3.5714292201867202</v>
      </c>
      <c r="ET520" s="431">
        <v>3.91355183466503</v>
      </c>
      <c r="EU520" s="431">
        <v>4.0407342828590798</v>
      </c>
      <c r="EV520" s="431">
        <v>4.1976046112164802</v>
      </c>
      <c r="EW520" s="431">
        <v>4.0504283035266297</v>
      </c>
      <c r="EX520" s="426">
        <v>0.36766541749238901</v>
      </c>
    </row>
    <row r="521" spans="1:269" ht="13" customHeight="1">
      <c r="A521" s="413" t="s">
        <v>13</v>
      </c>
      <c r="B521" s="413">
        <v>10141</v>
      </c>
      <c r="C521" s="413">
        <v>621107</v>
      </c>
      <c r="D521" s="413">
        <v>13774</v>
      </c>
      <c r="E521" s="413" t="s">
        <v>17</v>
      </c>
      <c r="F521" s="413" t="s">
        <v>17</v>
      </c>
      <c r="G521" s="414"/>
      <c r="H521" s="415" t="s">
        <v>749</v>
      </c>
      <c r="I521" s="416" t="s">
        <v>174</v>
      </c>
      <c r="J521" s="417">
        <v>31</v>
      </c>
      <c r="K521" s="418">
        <v>1</v>
      </c>
      <c r="M521" s="419" t="s">
        <v>837</v>
      </c>
      <c r="N521" s="420">
        <v>25</v>
      </c>
      <c r="P521" s="418" t="s">
        <v>4581</v>
      </c>
      <c r="Z521" s="421"/>
      <c r="AS521" s="422"/>
      <c r="AT521" s="422"/>
      <c r="AU521" s="422"/>
      <c r="AV521" s="422"/>
      <c r="AW521" s="422"/>
      <c r="AX521" s="422"/>
      <c r="AY521" s="423"/>
      <c r="AZ521" s="422"/>
      <c r="BA521" s="422"/>
      <c r="BB521" s="422"/>
      <c r="BC521" s="422"/>
      <c r="BT521" s="427">
        <v>14</v>
      </c>
      <c r="BU521" s="421">
        <v>71.099999999999994</v>
      </c>
      <c r="BV521" s="428">
        <v>2</v>
      </c>
      <c r="BW521" s="427"/>
      <c r="BX521" s="427"/>
      <c r="BY521" s="427"/>
      <c r="BZ521" s="427"/>
      <c r="CA521" s="421"/>
      <c r="CB521" s="428"/>
      <c r="CC521" s="427"/>
      <c r="CD521" s="421"/>
      <c r="CE521" s="429"/>
      <c r="CF521" s="428"/>
      <c r="CG521" s="427"/>
      <c r="CH521" s="421"/>
      <c r="CI521" s="429"/>
      <c r="CJ521" s="428"/>
      <c r="CK521" s="427"/>
      <c r="CL521" s="421"/>
      <c r="CM521" s="429"/>
      <c r="CN521" s="428"/>
      <c r="CO521" s="427"/>
      <c r="CP521" s="421"/>
      <c r="CQ521" s="429"/>
      <c r="CR521" s="428"/>
      <c r="DH521" s="433">
        <v>2</v>
      </c>
      <c r="DI521" s="434"/>
      <c r="DJ521" s="421">
        <v>14</v>
      </c>
      <c r="DK521" s="421">
        <v>14</v>
      </c>
      <c r="DL521" s="421">
        <v>0</v>
      </c>
      <c r="DM521" s="421">
        <v>6</v>
      </c>
      <c r="DN521" s="421">
        <v>5</v>
      </c>
      <c r="DO521" s="421">
        <v>0</v>
      </c>
      <c r="DP521" s="421">
        <v>71.099999999999994</v>
      </c>
      <c r="DQ521" s="421">
        <v>71.099998474121094</v>
      </c>
      <c r="DS521" s="421">
        <v>309</v>
      </c>
      <c r="DT521" s="421">
        <v>88</v>
      </c>
      <c r="DU521" s="421">
        <v>48</v>
      </c>
      <c r="DV521" s="421">
        <v>47</v>
      </c>
      <c r="DW521" s="421">
        <v>18</v>
      </c>
      <c r="DX521" s="421">
        <v>13</v>
      </c>
      <c r="DY521" s="421">
        <v>0</v>
      </c>
      <c r="DZ521" s="421">
        <v>2</v>
      </c>
      <c r="EA521" s="421">
        <v>1</v>
      </c>
      <c r="EB521" s="421">
        <v>0</v>
      </c>
      <c r="EC521" s="421">
        <v>50</v>
      </c>
      <c r="ED521" s="425">
        <v>6.3084116647603796</v>
      </c>
      <c r="EE521" s="425">
        <v>1.6401870328377</v>
      </c>
      <c r="EF521" s="425">
        <v>2.2710281993137298</v>
      </c>
      <c r="EG521" s="425">
        <v>11.102804529978201</v>
      </c>
      <c r="EH521" s="431">
        <v>1.4158879514239899</v>
      </c>
      <c r="EI521" s="425">
        <v>110.441577367579</v>
      </c>
      <c r="EJ521" s="424">
        <v>0.29931972789115602</v>
      </c>
      <c r="EK521" s="424">
        <v>0.30973451327433599</v>
      </c>
      <c r="EL521" s="422">
        <v>0.40167364</v>
      </c>
      <c r="EM521" s="422">
        <v>0.20920501999999999</v>
      </c>
      <c r="EN521" s="422">
        <v>0.38912133799999998</v>
      </c>
      <c r="EO521" s="422">
        <v>9.4262299999999993E-2</v>
      </c>
      <c r="EP521" s="422">
        <v>0.40573769999999998</v>
      </c>
      <c r="EQ521" s="422">
        <v>9.0505769999999999E-2</v>
      </c>
      <c r="ER521" s="425">
        <v>0.54280381371577002</v>
      </c>
      <c r="ES521" s="431">
        <v>5.9299069648747604</v>
      </c>
      <c r="ET521" s="431">
        <v>4.52681630240206</v>
      </c>
      <c r="EU521" s="431">
        <v>5.6453181870609104</v>
      </c>
      <c r="EV521" s="431">
        <v>4.3750532383686798</v>
      </c>
      <c r="EW521" s="431">
        <v>4.4955755430505198</v>
      </c>
      <c r="EX521" s="426">
        <v>-0.25508099794387801</v>
      </c>
    </row>
    <row r="522" spans="1:269" ht="13" customHeight="1">
      <c r="A522" s="413" t="s">
        <v>13</v>
      </c>
      <c r="B522" s="413">
        <v>12120</v>
      </c>
      <c r="C522" s="413">
        <v>693821</v>
      </c>
      <c r="D522" s="413">
        <v>27779</v>
      </c>
      <c r="E522" s="413" t="s">
        <v>555</v>
      </c>
      <c r="F522" s="413" t="s">
        <v>555</v>
      </c>
      <c r="G522" s="414"/>
      <c r="H522" s="411" t="s">
        <v>3111</v>
      </c>
      <c r="I522" s="411" t="s">
        <v>356</v>
      </c>
      <c r="J522" s="413">
        <v>26</v>
      </c>
      <c r="K522" s="418">
        <v>1</v>
      </c>
      <c r="M522" s="419" t="s">
        <v>837</v>
      </c>
      <c r="N522" s="420">
        <v>25</v>
      </c>
      <c r="P522" s="418" t="s">
        <v>2543</v>
      </c>
      <c r="Z522" s="421"/>
      <c r="AS522" s="422"/>
      <c r="AT522" s="422"/>
      <c r="AU522" s="422"/>
      <c r="AV522" s="422"/>
      <c r="AW522" s="422"/>
      <c r="AX522" s="422"/>
      <c r="AY522" s="423"/>
      <c r="AZ522" s="422"/>
      <c r="BA522" s="422"/>
      <c r="BB522" s="422"/>
      <c r="BC522" s="422"/>
      <c r="BT522" s="427">
        <v>28</v>
      </c>
      <c r="BU522" s="421">
        <v>156.1</v>
      </c>
      <c r="BV522" s="428">
        <v>2</v>
      </c>
      <c r="BW522" s="427"/>
      <c r="BX522" s="427"/>
      <c r="BY522" s="427"/>
      <c r="BZ522" s="427"/>
      <c r="CA522" s="421"/>
      <c r="CB522" s="428"/>
      <c r="CC522" s="427"/>
      <c r="CD522" s="421"/>
      <c r="CE522" s="429"/>
      <c r="CF522" s="428"/>
      <c r="CG522" s="427"/>
      <c r="CH522" s="421"/>
      <c r="CI522" s="429"/>
      <c r="CJ522" s="428"/>
      <c r="CK522" s="427"/>
      <c r="CL522" s="421"/>
      <c r="CM522" s="429"/>
      <c r="CN522" s="428"/>
      <c r="CO522" s="427"/>
      <c r="CP522" s="421"/>
      <c r="CQ522" s="429"/>
      <c r="CR522" s="428"/>
      <c r="DH522" s="433">
        <v>2</v>
      </c>
      <c r="DI522" s="434"/>
      <c r="DJ522" s="421">
        <v>28</v>
      </c>
      <c r="DK522" s="421">
        <v>28</v>
      </c>
      <c r="DL522" s="421">
        <v>0</v>
      </c>
      <c r="DM522" s="421">
        <v>8</v>
      </c>
      <c r="DN522" s="421">
        <v>11</v>
      </c>
      <c r="DO522" s="421">
        <v>0</v>
      </c>
      <c r="DP522" s="421">
        <v>156.1</v>
      </c>
      <c r="DQ522" s="421">
        <v>156.100006103515</v>
      </c>
      <c r="DS522" s="421">
        <v>679</v>
      </c>
      <c r="DT522" s="421">
        <v>167</v>
      </c>
      <c r="DU522" s="421">
        <v>95</v>
      </c>
      <c r="DV522" s="421">
        <v>92</v>
      </c>
      <c r="DW522" s="421">
        <v>24</v>
      </c>
      <c r="DX522" s="421">
        <v>51</v>
      </c>
      <c r="DY522" s="421">
        <v>1</v>
      </c>
      <c r="DZ522" s="421">
        <v>6</v>
      </c>
      <c r="EA522" s="421">
        <v>2</v>
      </c>
      <c r="EB522" s="421">
        <v>0</v>
      </c>
      <c r="EC522" s="421">
        <v>131</v>
      </c>
      <c r="ED522" s="425">
        <v>7.5415780705231299</v>
      </c>
      <c r="EE522" s="425">
        <v>2.9360342106616701</v>
      </c>
      <c r="EF522" s="425">
        <v>1.38166315795843</v>
      </c>
      <c r="EG522" s="425">
        <v>9.6140728074607793</v>
      </c>
      <c r="EH522" s="431">
        <v>1.3944563353469399</v>
      </c>
      <c r="EI522" s="425">
        <v>107.615548779034</v>
      </c>
      <c r="EJ522" s="424">
        <v>0.26848874598070699</v>
      </c>
      <c r="EK522" s="424">
        <v>0.30620985010706597</v>
      </c>
      <c r="EL522" s="422">
        <v>0.48247422600000001</v>
      </c>
      <c r="EM522" s="422">
        <v>0.20618556699999999</v>
      </c>
      <c r="EN522" s="422">
        <v>0.31134020600000001</v>
      </c>
      <c r="EO522" s="422">
        <v>7.7393080000000003E-2</v>
      </c>
      <c r="EP522" s="422">
        <v>0.43788187000000001</v>
      </c>
      <c r="EQ522" s="422">
        <v>9.3439359999999999E-2</v>
      </c>
      <c r="ER522" s="425">
        <v>0.26479311031438402</v>
      </c>
      <c r="ES522" s="431">
        <v>5.2963754388406699</v>
      </c>
      <c r="ET522" s="431">
        <v>4.6573402835884101</v>
      </c>
      <c r="EU522" s="431">
        <v>4.5496183151748104</v>
      </c>
      <c r="EV522" s="431">
        <v>4.0430878489792201</v>
      </c>
      <c r="EW522" s="431">
        <v>4.2885617436556904</v>
      </c>
      <c r="EX522" s="426">
        <v>0.88092976808547896</v>
      </c>
    </row>
    <row r="523" spans="1:269" ht="13" customHeight="1">
      <c r="A523" s="413" t="s">
        <v>13</v>
      </c>
      <c r="B523" s="413">
        <v>12718</v>
      </c>
      <c r="C523" s="413">
        <v>663687</v>
      </c>
      <c r="D523" s="413">
        <v>21520</v>
      </c>
      <c r="E523" s="413" t="s">
        <v>354</v>
      </c>
      <c r="F523" s="413" t="s">
        <v>354</v>
      </c>
      <c r="G523" s="414"/>
      <c r="H523" s="411" t="s">
        <v>149</v>
      </c>
      <c r="I523" s="411" t="s">
        <v>3407</v>
      </c>
      <c r="J523" s="413">
        <v>28</v>
      </c>
      <c r="K523" s="418">
        <v>1</v>
      </c>
      <c r="M523" s="419" t="s">
        <v>46</v>
      </c>
      <c r="O523" s="418" t="s">
        <v>46</v>
      </c>
      <c r="P523" s="418" t="s">
        <v>2543</v>
      </c>
      <c r="Z523" s="421"/>
      <c r="AS523" s="422"/>
      <c r="AT523" s="422"/>
      <c r="AU523" s="422"/>
      <c r="AV523" s="422"/>
      <c r="AW523" s="422"/>
      <c r="AX523" s="422"/>
      <c r="AY523" s="423"/>
      <c r="AZ523" s="422"/>
      <c r="BA523" s="422"/>
      <c r="BB523" s="422"/>
      <c r="BC523" s="422"/>
      <c r="BT523" s="427">
        <v>48</v>
      </c>
      <c r="BU523" s="421">
        <v>64.2</v>
      </c>
      <c r="BV523" s="428">
        <v>0</v>
      </c>
      <c r="BW523" s="427"/>
      <c r="BX523" s="427"/>
      <c r="BY523" s="427"/>
      <c r="BZ523" s="427"/>
      <c r="CA523" s="421"/>
      <c r="CB523" s="428"/>
      <c r="CC523" s="427"/>
      <c r="CD523" s="421"/>
      <c r="CE523" s="429"/>
      <c r="CF523" s="428"/>
      <c r="CG523" s="427"/>
      <c r="CH523" s="421"/>
      <c r="CI523" s="429"/>
      <c r="CJ523" s="428"/>
      <c r="CK523" s="427"/>
      <c r="CL523" s="421"/>
      <c r="CM523" s="429"/>
      <c r="CN523" s="428"/>
      <c r="CO523" s="427"/>
      <c r="CP523" s="421"/>
      <c r="CQ523" s="429"/>
      <c r="CR523" s="428"/>
      <c r="DH523" s="433">
        <v>0</v>
      </c>
      <c r="DI523" s="434"/>
      <c r="DJ523" s="421">
        <v>48</v>
      </c>
      <c r="DK523" s="421">
        <v>0</v>
      </c>
      <c r="DL523" s="421">
        <v>0</v>
      </c>
      <c r="DM523" s="421">
        <v>2</v>
      </c>
      <c r="DN523" s="421">
        <v>1</v>
      </c>
      <c r="DO523" s="421">
        <v>4</v>
      </c>
      <c r="DP523" s="421">
        <v>64.2</v>
      </c>
      <c r="DR523" s="421">
        <v>64.199996948242102</v>
      </c>
      <c r="DS523" s="421">
        <v>277</v>
      </c>
      <c r="DT523" s="421">
        <v>54</v>
      </c>
      <c r="DU523" s="421">
        <v>26</v>
      </c>
      <c r="DV523" s="421">
        <v>23</v>
      </c>
      <c r="DW523" s="421">
        <v>5</v>
      </c>
      <c r="DX523" s="421">
        <v>33</v>
      </c>
      <c r="DY523" s="421">
        <v>4</v>
      </c>
      <c r="DZ523" s="421">
        <v>1</v>
      </c>
      <c r="EA523" s="421">
        <v>1</v>
      </c>
      <c r="EB523" s="421">
        <v>0</v>
      </c>
      <c r="EC523" s="421">
        <v>65</v>
      </c>
      <c r="ED523" s="425">
        <v>9.0463931756392295</v>
      </c>
      <c r="EE523" s="425">
        <v>4.5927842276322197</v>
      </c>
      <c r="EF523" s="425">
        <v>0.69587639812609403</v>
      </c>
      <c r="EG523" s="425">
        <v>7.51546509976182</v>
      </c>
      <c r="EH523" s="431">
        <v>1.34536103637711</v>
      </c>
      <c r="EI523" s="425">
        <v>104.94036257384199</v>
      </c>
      <c r="EJ523" s="424">
        <v>0.22222222222222199</v>
      </c>
      <c r="EK523" s="424">
        <v>0.28323699421965298</v>
      </c>
      <c r="EL523" s="422">
        <v>0.346590909</v>
      </c>
      <c r="EM523" s="422">
        <v>0.25568181800000001</v>
      </c>
      <c r="EN523" s="422">
        <v>0.39772727200000002</v>
      </c>
      <c r="EO523" s="422">
        <v>5.6179779999999999E-2</v>
      </c>
      <c r="EP523" s="422">
        <v>0.32584269999999999</v>
      </c>
      <c r="EQ523" s="422">
        <v>9.1555559999999994E-2</v>
      </c>
      <c r="ER523" s="425">
        <v>1.16764853436667</v>
      </c>
      <c r="ES523" s="431">
        <v>3.2010314313800299</v>
      </c>
      <c r="ET523" s="431">
        <v>3.7191412742618901</v>
      </c>
      <c r="EU523" s="431">
        <v>3.7081372522043501</v>
      </c>
      <c r="EV523" s="431">
        <v>4.3719458271604497</v>
      </c>
      <c r="EW523" s="431">
        <v>4.1943241393354604</v>
      </c>
      <c r="EX523" s="426">
        <v>0.55408477783203103</v>
      </c>
    </row>
    <row r="524" spans="1:269" ht="13" customHeight="1">
      <c r="A524" s="413" t="s">
        <v>13</v>
      </c>
      <c r="B524" s="413">
        <v>11315</v>
      </c>
      <c r="C524" s="413">
        <v>664299</v>
      </c>
      <c r="D524" s="413">
        <v>17606</v>
      </c>
      <c r="E524" s="413" t="s">
        <v>614</v>
      </c>
      <c r="F524" s="413" t="s">
        <v>614</v>
      </c>
      <c r="G524" s="414"/>
      <c r="H524" s="411" t="s">
        <v>131</v>
      </c>
      <c r="I524" s="411" t="s">
        <v>1749</v>
      </c>
      <c r="J524" s="418">
        <v>28</v>
      </c>
      <c r="K524" s="418">
        <v>1</v>
      </c>
      <c r="M524" s="419" t="s">
        <v>837</v>
      </c>
      <c r="N524" s="420">
        <v>20</v>
      </c>
      <c r="P524" s="418" t="s">
        <v>4581</v>
      </c>
      <c r="Z524" s="421"/>
      <c r="AS524" s="422"/>
      <c r="AT524" s="422"/>
      <c r="AU524" s="422"/>
      <c r="AV524" s="422"/>
      <c r="AW524" s="422"/>
      <c r="AX524" s="422"/>
      <c r="AY524" s="423"/>
      <c r="AZ524" s="422"/>
      <c r="BA524" s="422"/>
      <c r="BB524" s="422"/>
      <c r="BC524" s="422"/>
      <c r="BT524" s="427">
        <v>8</v>
      </c>
      <c r="BU524" s="421">
        <v>37</v>
      </c>
      <c r="BV524" s="428">
        <v>0</v>
      </c>
      <c r="BW524" s="427"/>
      <c r="BX524" s="427"/>
      <c r="BY524" s="427"/>
      <c r="BZ524" s="427"/>
      <c r="CA524" s="421"/>
      <c r="CB524" s="428"/>
      <c r="CC524" s="427"/>
      <c r="CD524" s="421"/>
      <c r="CE524" s="429"/>
      <c r="CF524" s="428"/>
      <c r="CG524" s="427"/>
      <c r="CH524" s="421"/>
      <c r="CI524" s="429"/>
      <c r="CJ524" s="428"/>
      <c r="CK524" s="427"/>
      <c r="CL524" s="421"/>
      <c r="CM524" s="429"/>
      <c r="CN524" s="428"/>
      <c r="CO524" s="427"/>
      <c r="CP524" s="421"/>
      <c r="CQ524" s="429"/>
      <c r="CR524" s="428"/>
      <c r="DH524" s="433">
        <v>0</v>
      </c>
      <c r="DI524" s="434"/>
      <c r="DJ524" s="421">
        <v>8</v>
      </c>
      <c r="DK524" s="421">
        <v>8</v>
      </c>
      <c r="DL524" s="421">
        <v>0</v>
      </c>
      <c r="DM524" s="421">
        <v>2</v>
      </c>
      <c r="DN524" s="421">
        <v>4</v>
      </c>
      <c r="DO524" s="421">
        <v>0</v>
      </c>
      <c r="DP524" s="421">
        <v>37</v>
      </c>
      <c r="DQ524" s="421">
        <v>37</v>
      </c>
      <c r="DS524" s="421">
        <v>157</v>
      </c>
      <c r="DT524" s="421">
        <v>32</v>
      </c>
      <c r="DU524" s="421">
        <v>22</v>
      </c>
      <c r="DV524" s="421">
        <v>19</v>
      </c>
      <c r="DW524" s="421">
        <v>3</v>
      </c>
      <c r="DX524" s="421">
        <v>15</v>
      </c>
      <c r="DY524" s="421">
        <v>0</v>
      </c>
      <c r="DZ524" s="421">
        <v>1</v>
      </c>
      <c r="EA524" s="421">
        <v>3</v>
      </c>
      <c r="EB524" s="421">
        <v>0</v>
      </c>
      <c r="EC524" s="421">
        <v>34</v>
      </c>
      <c r="ED524" s="425">
        <v>8.2702702702702702</v>
      </c>
      <c r="EE524" s="425">
        <v>3.6486486486486398</v>
      </c>
      <c r="EF524" s="425">
        <v>0.72972972972972905</v>
      </c>
      <c r="EG524" s="425">
        <v>7.7837837837837798</v>
      </c>
      <c r="EH524" s="431">
        <v>1.27027027027027</v>
      </c>
      <c r="EI524" s="425">
        <v>99.083159928506902</v>
      </c>
      <c r="EJ524" s="424">
        <v>0.22695035460992899</v>
      </c>
      <c r="EK524" s="424">
        <v>0.27884615384615302</v>
      </c>
      <c r="EL524" s="422">
        <v>0.29906542000000003</v>
      </c>
      <c r="EM524" s="422">
        <v>0.16822429899999999</v>
      </c>
      <c r="EN524" s="422">
        <v>0.53271027999999998</v>
      </c>
      <c r="EO524" s="422">
        <v>6.5420560000000003E-2</v>
      </c>
      <c r="EP524" s="422">
        <v>0.38317757000000002</v>
      </c>
      <c r="EQ524" s="422">
        <v>9.2233010000000004E-2</v>
      </c>
      <c r="ER524" s="425">
        <v>-0.53405541222529695</v>
      </c>
      <c r="ES524" s="431">
        <v>4.6216216216216202</v>
      </c>
      <c r="ET524" s="431">
        <v>3.27644671840565</v>
      </c>
      <c r="EU524" s="431">
        <v>3.6494857272586301</v>
      </c>
      <c r="EV524" s="431">
        <v>4.9706432648607199</v>
      </c>
      <c r="EW524" s="431">
        <v>4.6855569896891698</v>
      </c>
      <c r="EX524" s="426">
        <v>0.85288900136947599</v>
      </c>
    </row>
    <row r="525" spans="1:269" ht="13" customHeight="1">
      <c r="A525" s="413" t="s">
        <v>13</v>
      </c>
      <c r="B525" s="413">
        <v>8180</v>
      </c>
      <c r="C525" s="413">
        <v>477132</v>
      </c>
      <c r="D525" s="413">
        <v>2036</v>
      </c>
      <c r="E525" s="413" t="s">
        <v>15</v>
      </c>
      <c r="F525" s="413" t="s">
        <v>15</v>
      </c>
      <c r="G525" s="414"/>
      <c r="H525" s="415" t="s">
        <v>573</v>
      </c>
      <c r="I525" s="416" t="s">
        <v>574</v>
      </c>
      <c r="J525" s="417">
        <v>37</v>
      </c>
      <c r="K525" s="418">
        <v>1</v>
      </c>
      <c r="M525" s="419" t="s">
        <v>46</v>
      </c>
      <c r="N525" s="420">
        <v>25</v>
      </c>
      <c r="O525" s="418" t="s">
        <v>46</v>
      </c>
      <c r="P525" s="418" t="s">
        <v>4581</v>
      </c>
      <c r="R525" s="418" t="s">
        <v>4580</v>
      </c>
      <c r="Z525" s="421"/>
      <c r="AS525" s="422"/>
      <c r="AT525" s="422"/>
      <c r="AU525" s="422"/>
      <c r="AV525" s="422"/>
      <c r="AW525" s="422"/>
      <c r="AX525" s="422"/>
      <c r="AY525" s="423"/>
      <c r="AZ525" s="422"/>
      <c r="BA525" s="422"/>
      <c r="BB525" s="422"/>
      <c r="BC525" s="422"/>
      <c r="BT525" s="427">
        <v>23</v>
      </c>
      <c r="BU525" s="421">
        <v>112.2</v>
      </c>
      <c r="BV525" s="428">
        <v>2</v>
      </c>
      <c r="BW525" s="427"/>
      <c r="BX525" s="427"/>
      <c r="BY525" s="427"/>
      <c r="BZ525" s="427"/>
      <c r="CA525" s="421"/>
      <c r="CB525" s="428"/>
      <c r="CC525" s="427"/>
      <c r="CD525" s="421"/>
      <c r="CE525" s="429"/>
      <c r="CF525" s="428"/>
      <c r="CG525" s="427"/>
      <c r="CH525" s="421"/>
      <c r="CI525" s="429"/>
      <c r="CJ525" s="428"/>
      <c r="CK525" s="427"/>
      <c r="CL525" s="421"/>
      <c r="CM525" s="429"/>
      <c r="CN525" s="428"/>
      <c r="CO525" s="427"/>
      <c r="CP525" s="421"/>
      <c r="CQ525" s="429"/>
      <c r="CR525" s="428"/>
      <c r="DH525" s="433">
        <v>2</v>
      </c>
      <c r="DI525" s="434"/>
      <c r="DJ525" s="421">
        <v>23</v>
      </c>
      <c r="DK525" s="421">
        <v>22</v>
      </c>
      <c r="DL525" s="421">
        <v>0</v>
      </c>
      <c r="DM525" s="421">
        <v>11</v>
      </c>
      <c r="DN525" s="421">
        <v>2</v>
      </c>
      <c r="DO525" s="421">
        <v>0</v>
      </c>
      <c r="DP525" s="421">
        <v>112.2</v>
      </c>
      <c r="DQ525" s="421">
        <v>111.199996948242</v>
      </c>
      <c r="DR525" s="421">
        <v>1</v>
      </c>
      <c r="DS525" s="421">
        <v>463</v>
      </c>
      <c r="DT525" s="421">
        <v>102</v>
      </c>
      <c r="DU525" s="421">
        <v>46</v>
      </c>
      <c r="DV525" s="421">
        <v>42</v>
      </c>
      <c r="DW525" s="421">
        <v>8</v>
      </c>
      <c r="DX525" s="421">
        <v>35</v>
      </c>
      <c r="DY525" s="421">
        <v>0</v>
      </c>
      <c r="DZ525" s="421">
        <v>2</v>
      </c>
      <c r="EA525" s="421">
        <v>5</v>
      </c>
      <c r="EB525" s="421">
        <v>1</v>
      </c>
      <c r="EC525" s="421">
        <v>84</v>
      </c>
      <c r="ED525" s="425">
        <v>6.7100593230582497</v>
      </c>
      <c r="EE525" s="425">
        <v>2.7958580512742701</v>
      </c>
      <c r="EF525" s="425">
        <v>0.63905326886268998</v>
      </c>
      <c r="EG525" s="425">
        <v>8.1479291779993002</v>
      </c>
      <c r="EH525" s="431">
        <v>1.21597635880817</v>
      </c>
      <c r="EI525" s="425">
        <v>93.841563796916205</v>
      </c>
      <c r="EJ525" s="424">
        <v>0.23943661971830901</v>
      </c>
      <c r="EK525" s="424">
        <v>0.28143712574850299</v>
      </c>
      <c r="EL525" s="422">
        <v>0.47492625300000002</v>
      </c>
      <c r="EM525" s="422">
        <v>0.191740412</v>
      </c>
      <c r="EN525" s="422">
        <v>0.33333333300000001</v>
      </c>
      <c r="EO525" s="422">
        <v>4.093567E-2</v>
      </c>
      <c r="EP525" s="422">
        <v>0.42105262999999998</v>
      </c>
      <c r="EQ525" s="422">
        <v>0.1027088</v>
      </c>
      <c r="ER525" s="425">
        <v>-8.6788336205874297E-2</v>
      </c>
      <c r="ES525" s="431">
        <v>3.35502966152912</v>
      </c>
      <c r="ET525" s="431">
        <v>3.7418774099488701</v>
      </c>
      <c r="EU525" s="431">
        <v>3.55313198647492</v>
      </c>
      <c r="EV525" s="431">
        <v>4.1764206434455398</v>
      </c>
      <c r="EW525" s="431">
        <v>4.4652120076622497</v>
      </c>
      <c r="EX525" s="426">
        <v>2.5071142185479398</v>
      </c>
    </row>
    <row r="526" spans="1:269" ht="13" customHeight="1">
      <c r="A526" s="413" t="s">
        <v>13</v>
      </c>
      <c r="B526" s="413">
        <v>12931</v>
      </c>
      <c r="C526" s="413">
        <v>663568</v>
      </c>
      <c r="D526" s="413">
        <v>21487</v>
      </c>
      <c r="E526" s="413" t="s">
        <v>3323</v>
      </c>
      <c r="F526" s="413" t="s">
        <v>3323</v>
      </c>
      <c r="G526" s="414"/>
      <c r="H526" s="411" t="s">
        <v>3946</v>
      </c>
      <c r="I526" s="411" t="s">
        <v>532</v>
      </c>
      <c r="J526" s="413">
        <v>28</v>
      </c>
      <c r="K526" s="418">
        <v>1</v>
      </c>
      <c r="M526" s="419" t="s">
        <v>837</v>
      </c>
      <c r="N526" s="420">
        <v>25</v>
      </c>
      <c r="P526" s="418" t="s">
        <v>2543</v>
      </c>
      <c r="Z526" s="421"/>
      <c r="AS526" s="422"/>
      <c r="AT526" s="422"/>
      <c r="AU526" s="422"/>
      <c r="AV526" s="422"/>
      <c r="AW526" s="422"/>
      <c r="AX526" s="422"/>
      <c r="AY526" s="423"/>
      <c r="AZ526" s="422"/>
      <c r="BA526" s="422"/>
      <c r="BB526" s="422"/>
      <c r="BC526" s="422"/>
      <c r="BT526" s="427">
        <v>19</v>
      </c>
      <c r="BU526" s="421">
        <v>112.2</v>
      </c>
      <c r="BV526" s="428">
        <v>-2</v>
      </c>
      <c r="BW526" s="427"/>
      <c r="BX526" s="427"/>
      <c r="BY526" s="427"/>
      <c r="BZ526" s="427"/>
      <c r="CA526" s="421"/>
      <c r="CB526" s="428"/>
      <c r="CC526" s="427"/>
      <c r="CD526" s="421"/>
      <c r="CE526" s="429"/>
      <c r="CF526" s="428"/>
      <c r="CG526" s="427"/>
      <c r="CH526" s="421"/>
      <c r="CI526" s="429"/>
      <c r="CJ526" s="428"/>
      <c r="CK526" s="427"/>
      <c r="CL526" s="421"/>
      <c r="CM526" s="429"/>
      <c r="CN526" s="428"/>
      <c r="CO526" s="427"/>
      <c r="CP526" s="421"/>
      <c r="CQ526" s="429"/>
      <c r="CR526" s="428"/>
      <c r="DH526" s="433">
        <v>-2</v>
      </c>
      <c r="DI526" s="434"/>
      <c r="DJ526" s="421">
        <v>19</v>
      </c>
      <c r="DK526" s="421">
        <v>19</v>
      </c>
      <c r="DL526" s="421">
        <v>1</v>
      </c>
      <c r="DM526" s="421">
        <v>5</v>
      </c>
      <c r="DN526" s="421">
        <v>7</v>
      </c>
      <c r="DO526" s="421">
        <v>0</v>
      </c>
      <c r="DP526" s="421">
        <v>112.2</v>
      </c>
      <c r="DQ526" s="421">
        <v>112.199996948242</v>
      </c>
      <c r="DS526" s="421">
        <v>461</v>
      </c>
      <c r="DT526" s="421">
        <v>98</v>
      </c>
      <c r="DU526" s="421">
        <v>49</v>
      </c>
      <c r="DV526" s="421">
        <v>44</v>
      </c>
      <c r="DW526" s="421">
        <v>9</v>
      </c>
      <c r="DX526" s="421">
        <v>31</v>
      </c>
      <c r="DY526" s="421">
        <v>1</v>
      </c>
      <c r="DZ526" s="421">
        <v>7</v>
      </c>
      <c r="EA526" s="421">
        <v>0</v>
      </c>
      <c r="EB526" s="421">
        <v>0</v>
      </c>
      <c r="EC526" s="421">
        <v>77</v>
      </c>
      <c r="ED526" s="425">
        <v>6.1508877128033896</v>
      </c>
      <c r="EE526" s="425">
        <v>2.4763314168429198</v>
      </c>
      <c r="EF526" s="425">
        <v>0.71893492747052701</v>
      </c>
      <c r="EG526" s="425">
        <v>7.8284025435679601</v>
      </c>
      <c r="EH526" s="431">
        <v>1.14497044004565</v>
      </c>
      <c r="EI526" s="425">
        <v>88.545447331296799</v>
      </c>
      <c r="EJ526" s="424">
        <v>0.23167848699763499</v>
      </c>
      <c r="EK526" s="424">
        <v>0.26409495548961398</v>
      </c>
      <c r="EL526" s="422">
        <v>0.51445086699999998</v>
      </c>
      <c r="EM526" s="422">
        <v>0.19364161799999999</v>
      </c>
      <c r="EN526" s="422">
        <v>0.29190751399999998</v>
      </c>
      <c r="EO526" s="422">
        <v>6.069364E-2</v>
      </c>
      <c r="EP526" s="422">
        <v>0.47976879</v>
      </c>
      <c r="EQ526" s="422">
        <v>7.4600360000000004E-2</v>
      </c>
      <c r="ER526" s="425">
        <v>-0.50980511888428504</v>
      </c>
      <c r="ES526" s="431">
        <v>3.5147929787447998</v>
      </c>
      <c r="ET526" s="431">
        <v>4.2396332457182497</v>
      </c>
      <c r="EU526" s="431">
        <v>3.81940418183438</v>
      </c>
      <c r="EV526" s="431">
        <v>4.1630924047928897</v>
      </c>
      <c r="EW526" s="431">
        <v>4.3860016311732899</v>
      </c>
      <c r="EX526" s="426">
        <v>1.7053737044334401</v>
      </c>
    </row>
    <row r="527" spans="1:269" ht="13" customHeight="1">
      <c r="A527" s="413" t="s">
        <v>13</v>
      </c>
      <c r="B527" s="413">
        <v>9599</v>
      </c>
      <c r="C527" s="413">
        <v>571927</v>
      </c>
      <c r="D527" s="413">
        <v>13361</v>
      </c>
      <c r="E527" s="413" t="s">
        <v>609</v>
      </c>
      <c r="F527" s="413" t="s">
        <v>609</v>
      </c>
      <c r="G527" s="414"/>
      <c r="H527" s="415" t="s">
        <v>826</v>
      </c>
      <c r="I527" s="416" t="s">
        <v>56</v>
      </c>
      <c r="J527" s="417">
        <v>34</v>
      </c>
      <c r="K527" s="418">
        <v>1</v>
      </c>
      <c r="M527" s="419" t="s">
        <v>46</v>
      </c>
      <c r="N527" s="420">
        <v>20</v>
      </c>
      <c r="O527" s="418" t="s">
        <v>46</v>
      </c>
      <c r="P527" s="418" t="s">
        <v>2543</v>
      </c>
      <c r="S527" s="418" t="s">
        <v>4579</v>
      </c>
      <c r="Z527" s="421"/>
      <c r="AS527" s="422"/>
      <c r="AT527" s="422"/>
      <c r="AU527" s="422"/>
      <c r="AV527" s="422"/>
      <c r="AW527" s="422"/>
      <c r="AX527" s="422"/>
      <c r="AY527" s="423"/>
      <c r="AZ527" s="422"/>
      <c r="BA527" s="422"/>
      <c r="BB527" s="422"/>
      <c r="BC527" s="422"/>
      <c r="BT527" s="427">
        <v>53</v>
      </c>
      <c r="BU527" s="421">
        <v>76.2</v>
      </c>
      <c r="BV527" s="428">
        <v>0</v>
      </c>
      <c r="BW527" s="427"/>
      <c r="BX527" s="427"/>
      <c r="BY527" s="427"/>
      <c r="BZ527" s="427"/>
      <c r="CA527" s="421"/>
      <c r="CB527" s="428"/>
      <c r="CC527" s="427"/>
      <c r="CD527" s="421"/>
      <c r="CE527" s="429"/>
      <c r="CF527" s="428"/>
      <c r="CG527" s="427"/>
      <c r="CH527" s="421"/>
      <c r="CI527" s="429"/>
      <c r="CJ527" s="428"/>
      <c r="CK527" s="427"/>
      <c r="CL527" s="421"/>
      <c r="CM527" s="429"/>
      <c r="CN527" s="428"/>
      <c r="CO527" s="427"/>
      <c r="CP527" s="421"/>
      <c r="CQ527" s="429"/>
      <c r="CR527" s="428"/>
      <c r="DH527" s="433">
        <v>0</v>
      </c>
      <c r="DI527" s="434"/>
      <c r="DJ527" s="421">
        <v>53</v>
      </c>
      <c r="DK527" s="421">
        <v>2</v>
      </c>
      <c r="DL527" s="421">
        <v>0</v>
      </c>
      <c r="DM527" s="421">
        <v>5</v>
      </c>
      <c r="DN527" s="421">
        <v>2</v>
      </c>
      <c r="DO527" s="421">
        <v>2</v>
      </c>
      <c r="DP527" s="421">
        <v>76.2</v>
      </c>
      <c r="DQ527" s="421">
        <v>9</v>
      </c>
      <c r="DR527" s="421">
        <v>67.200000762939396</v>
      </c>
      <c r="DS527" s="421">
        <v>309</v>
      </c>
      <c r="DT527" s="421">
        <v>73</v>
      </c>
      <c r="DU527" s="421">
        <v>31</v>
      </c>
      <c r="DV527" s="421">
        <v>26</v>
      </c>
      <c r="DW527" s="421">
        <v>8</v>
      </c>
      <c r="DX527" s="421">
        <v>11</v>
      </c>
      <c r="DY527" s="421">
        <v>0</v>
      </c>
      <c r="DZ527" s="421">
        <v>2</v>
      </c>
      <c r="EA527" s="421">
        <v>3</v>
      </c>
      <c r="EB527" s="421">
        <v>0</v>
      </c>
      <c r="EC527" s="421">
        <v>59</v>
      </c>
      <c r="ED527" s="425">
        <v>6.9260883924418701</v>
      </c>
      <c r="EE527" s="425">
        <v>1.2913046155400101</v>
      </c>
      <c r="EF527" s="425">
        <v>0.93913062948364301</v>
      </c>
      <c r="EG527" s="425">
        <v>8.5695669940382402</v>
      </c>
      <c r="EH527" s="431">
        <v>1.0956524010642501</v>
      </c>
      <c r="EI527" s="425">
        <v>84.760851905188204</v>
      </c>
      <c r="EJ527" s="424">
        <v>0.24662162162162099</v>
      </c>
      <c r="EK527" s="424">
        <v>0.28384279475982499</v>
      </c>
      <c r="EL527" s="422">
        <v>0.46551724100000003</v>
      </c>
      <c r="EM527" s="422">
        <v>0.18965517200000001</v>
      </c>
      <c r="EN527" s="422">
        <v>0.34482758600000002</v>
      </c>
      <c r="EO527" s="422">
        <v>6.3291139999999996E-2</v>
      </c>
      <c r="EP527" s="422">
        <v>0.40506329000000002</v>
      </c>
      <c r="EQ527" s="422">
        <v>7.9310339999999993E-2</v>
      </c>
      <c r="ER527" s="425">
        <v>-1.0240386858061701</v>
      </c>
      <c r="ES527" s="431">
        <v>3.0521745458218401</v>
      </c>
      <c r="ET527" s="431">
        <v>3.4063047144311498</v>
      </c>
      <c r="EU527" s="431">
        <v>3.4620592378713799</v>
      </c>
      <c r="EV527" s="431">
        <v>3.7143765238895199</v>
      </c>
      <c r="EW527" s="431">
        <v>3.61425341521015</v>
      </c>
      <c r="EX527" s="426">
        <v>1.10843174904584</v>
      </c>
    </row>
    <row r="528" spans="1:269" ht="13" customHeight="1">
      <c r="A528" s="413" t="s">
        <v>13</v>
      </c>
      <c r="B528" s="413">
        <v>11717</v>
      </c>
      <c r="C528" s="413">
        <v>656730</v>
      </c>
      <c r="D528" s="413">
        <v>17722</v>
      </c>
      <c r="E528" s="413" t="s">
        <v>563</v>
      </c>
      <c r="F528" s="413" t="s">
        <v>563</v>
      </c>
      <c r="G528" s="414"/>
      <c r="H528" s="411" t="s">
        <v>2319</v>
      </c>
      <c r="I528" s="411" t="s">
        <v>551</v>
      </c>
      <c r="J528" s="418">
        <v>31</v>
      </c>
      <c r="K528" s="418">
        <v>1</v>
      </c>
      <c r="M528" s="419" t="s">
        <v>837</v>
      </c>
      <c r="O528" s="418" t="s">
        <v>838</v>
      </c>
      <c r="P528" s="418" t="s">
        <v>4577</v>
      </c>
      <c r="Q528" s="418" t="s">
        <v>4578</v>
      </c>
      <c r="Z528" s="421"/>
      <c r="AS528" s="422"/>
      <c r="AT528" s="422"/>
      <c r="AU528" s="422"/>
      <c r="AV528" s="422"/>
      <c r="AW528" s="422"/>
      <c r="AX528" s="422"/>
      <c r="AY528" s="423"/>
      <c r="AZ528" s="422"/>
      <c r="BA528" s="422"/>
      <c r="BB528" s="422"/>
      <c r="BC528" s="422"/>
      <c r="BT528" s="427">
        <v>50</v>
      </c>
      <c r="BU528" s="421">
        <v>47</v>
      </c>
      <c r="BV528" s="428">
        <v>-2</v>
      </c>
      <c r="BW528" s="427"/>
      <c r="BX528" s="427"/>
      <c r="BY528" s="427"/>
      <c r="BZ528" s="427"/>
      <c r="CA528" s="421"/>
      <c r="CB528" s="428"/>
      <c r="CC528" s="427"/>
      <c r="CD528" s="421"/>
      <c r="CE528" s="429"/>
      <c r="CF528" s="428"/>
      <c r="CG528" s="427"/>
      <c r="CH528" s="421"/>
      <c r="CI528" s="429"/>
      <c r="CJ528" s="428"/>
      <c r="CK528" s="427"/>
      <c r="CL528" s="421"/>
      <c r="CM528" s="429"/>
      <c r="CN528" s="428"/>
      <c r="CO528" s="427"/>
      <c r="CP528" s="421"/>
      <c r="CQ528" s="429"/>
      <c r="CR528" s="428"/>
      <c r="DH528" s="433">
        <v>-2</v>
      </c>
      <c r="DI528" s="434"/>
      <c r="DJ528" s="421">
        <v>50</v>
      </c>
      <c r="DK528" s="421">
        <v>0</v>
      </c>
      <c r="DL528" s="421">
        <v>0</v>
      </c>
      <c r="DM528" s="421">
        <v>6</v>
      </c>
      <c r="DN528" s="421">
        <v>3</v>
      </c>
      <c r="DO528" s="421">
        <v>30</v>
      </c>
      <c r="DP528" s="421">
        <v>47</v>
      </c>
      <c r="DR528" s="421">
        <v>47</v>
      </c>
      <c r="DS528" s="421">
        <v>192</v>
      </c>
      <c r="DT528" s="421">
        <v>36</v>
      </c>
      <c r="DU528" s="421">
        <v>16</v>
      </c>
      <c r="DV528" s="421">
        <v>13</v>
      </c>
      <c r="DW528" s="421">
        <v>3</v>
      </c>
      <c r="DX528" s="421">
        <v>17</v>
      </c>
      <c r="DY528" s="421">
        <v>3</v>
      </c>
      <c r="DZ528" s="421">
        <v>0</v>
      </c>
      <c r="EA528" s="421">
        <v>2</v>
      </c>
      <c r="EB528" s="421">
        <v>0</v>
      </c>
      <c r="EC528" s="421">
        <v>60</v>
      </c>
      <c r="ED528" s="425">
        <v>11.4893626346476</v>
      </c>
      <c r="EE528" s="425">
        <v>3.2553194131501701</v>
      </c>
      <c r="EF528" s="425">
        <v>0.57446813173238298</v>
      </c>
      <c r="EG528" s="425">
        <v>6.8936175807885904</v>
      </c>
      <c r="EH528" s="431">
        <v>1.1276596659931899</v>
      </c>
      <c r="EI528" s="425">
        <v>87.025825560645998</v>
      </c>
      <c r="EJ528" s="424">
        <v>0.20571428571428499</v>
      </c>
      <c r="EK528" s="424">
        <v>0.29464285714285698</v>
      </c>
      <c r="EL528" s="422">
        <v>0.39285714199999999</v>
      </c>
      <c r="EM528" s="422">
        <v>0.22321428500000001</v>
      </c>
      <c r="EN528" s="422">
        <v>0.383928571</v>
      </c>
      <c r="EO528" s="422">
        <v>7.8260869999999996E-2</v>
      </c>
      <c r="EP528" s="422">
        <v>0.39130435000000002</v>
      </c>
      <c r="EQ528" s="422">
        <v>0.14209827</v>
      </c>
      <c r="ER528" s="425">
        <v>-0.35946684705097898</v>
      </c>
      <c r="ES528" s="431">
        <v>2.4893619041736601</v>
      </c>
      <c r="ET528" s="431">
        <v>3.1968693128832402</v>
      </c>
      <c r="EU528" s="431">
        <v>2.4976742895980202</v>
      </c>
      <c r="EV528" s="431">
        <v>3.0784737552989001</v>
      </c>
      <c r="EW528" s="431">
        <v>2.9273711935179101</v>
      </c>
      <c r="EX528" s="426">
        <v>1.54852390289306</v>
      </c>
    </row>
    <row r="529" spans="1:193" ht="13" customHeight="1">
      <c r="A529" s="413" t="s">
        <v>13</v>
      </c>
      <c r="B529" s="413">
        <v>10736</v>
      </c>
      <c r="C529" s="413">
        <v>571948</v>
      </c>
      <c r="D529" s="413">
        <v>13346</v>
      </c>
      <c r="E529" s="413" t="s">
        <v>14</v>
      </c>
      <c r="F529" s="413" t="s">
        <v>14</v>
      </c>
      <c r="G529" s="414"/>
      <c r="H529" s="411" t="s">
        <v>1818</v>
      </c>
      <c r="I529" s="411" t="s">
        <v>1819</v>
      </c>
      <c r="J529" s="418">
        <v>34</v>
      </c>
      <c r="K529" s="418">
        <v>1</v>
      </c>
      <c r="M529" s="419" t="s">
        <v>46</v>
      </c>
      <c r="O529" s="418" t="s">
        <v>838</v>
      </c>
      <c r="P529" s="418" t="s">
        <v>2543</v>
      </c>
      <c r="Z529" s="421"/>
      <c r="AS529" s="422"/>
      <c r="AT529" s="422"/>
      <c r="AU529" s="422"/>
      <c r="AV529" s="422"/>
      <c r="AW529" s="422"/>
      <c r="AX529" s="422"/>
      <c r="AY529" s="423"/>
      <c r="AZ529" s="422"/>
      <c r="BA529" s="422"/>
      <c r="BB529" s="422"/>
      <c r="BC529" s="422"/>
      <c r="BT529" s="427">
        <v>73</v>
      </c>
      <c r="BU529" s="421">
        <v>70.099999999999994</v>
      </c>
      <c r="BV529" s="428">
        <v>1</v>
      </c>
      <c r="BW529" s="427"/>
      <c r="BX529" s="427"/>
      <c r="BY529" s="427"/>
      <c r="BZ529" s="427"/>
      <c r="CA529" s="421"/>
      <c r="CB529" s="428"/>
      <c r="CC529" s="427"/>
      <c r="CD529" s="421"/>
      <c r="CE529" s="429"/>
      <c r="CF529" s="428"/>
      <c r="CG529" s="427"/>
      <c r="CH529" s="421"/>
      <c r="CI529" s="429"/>
      <c r="CJ529" s="428"/>
      <c r="CK529" s="427"/>
      <c r="CL529" s="421"/>
      <c r="CM529" s="429"/>
      <c r="CN529" s="428"/>
      <c r="CO529" s="427"/>
      <c r="CP529" s="421"/>
      <c r="CQ529" s="429"/>
      <c r="CR529" s="428"/>
      <c r="DH529" s="433">
        <v>1</v>
      </c>
      <c r="DI529" s="434"/>
      <c r="DJ529" s="421">
        <v>73</v>
      </c>
      <c r="DK529" s="421">
        <v>0</v>
      </c>
      <c r="DL529" s="421">
        <v>0</v>
      </c>
      <c r="DM529" s="421">
        <v>3</v>
      </c>
      <c r="DN529" s="421">
        <v>4</v>
      </c>
      <c r="DO529" s="421">
        <v>0</v>
      </c>
      <c r="DP529" s="421">
        <v>70.099999999999994</v>
      </c>
      <c r="DR529" s="421">
        <v>70.099998474121094</v>
      </c>
      <c r="DS529" s="421">
        <v>293</v>
      </c>
      <c r="DT529" s="421">
        <v>68</v>
      </c>
      <c r="DU529" s="421">
        <v>35</v>
      </c>
      <c r="DV529" s="421">
        <v>30</v>
      </c>
      <c r="DW529" s="421">
        <v>5</v>
      </c>
      <c r="DX529" s="421">
        <v>21</v>
      </c>
      <c r="DY529" s="421">
        <v>3</v>
      </c>
      <c r="DZ529" s="421">
        <v>2</v>
      </c>
      <c r="EA529" s="421">
        <v>0</v>
      </c>
      <c r="EB529" s="421">
        <v>0</v>
      </c>
      <c r="EC529" s="421">
        <v>58</v>
      </c>
      <c r="ED529" s="425">
        <v>7.42180309474365</v>
      </c>
      <c r="EE529" s="425">
        <v>2.6872045687864898</v>
      </c>
      <c r="EF529" s="425">
        <v>0.63981061161583197</v>
      </c>
      <c r="EG529" s="425">
        <v>8.7014243179753201</v>
      </c>
      <c r="EH529" s="431">
        <v>1.2654032096401999</v>
      </c>
      <c r="EI529" s="425">
        <v>98.703521234224795</v>
      </c>
      <c r="EJ529" s="424">
        <v>0.25185185185185099</v>
      </c>
      <c r="EK529" s="424">
        <v>0.30434782608695599</v>
      </c>
      <c r="EL529" s="422">
        <v>0.52657004799999996</v>
      </c>
      <c r="EM529" s="422">
        <v>0.144927536</v>
      </c>
      <c r="EN529" s="422">
        <v>0.32850241499999999</v>
      </c>
      <c r="EO529" s="422">
        <v>8.9622640000000003E-2</v>
      </c>
      <c r="EP529" s="422">
        <v>0.36792453000000003</v>
      </c>
      <c r="EQ529" s="422">
        <v>6.0449049999999997E-2</v>
      </c>
      <c r="ER529" s="425">
        <v>-0.26007886771063599</v>
      </c>
      <c r="ES529" s="431">
        <v>3.83886366969499</v>
      </c>
      <c r="ET529" s="431">
        <v>3.8121837275318802</v>
      </c>
      <c r="EU529" s="431">
        <v>3.3918964583914502</v>
      </c>
      <c r="EV529" s="431">
        <v>3.9583801255253501</v>
      </c>
      <c r="EW529" s="431">
        <v>3.7824692723276598</v>
      </c>
      <c r="EX529" s="426">
        <v>0.96228611469268799</v>
      </c>
    </row>
    <row r="530" spans="1:193" ht="13" customHeight="1">
      <c r="A530" s="413" t="s">
        <v>13</v>
      </c>
      <c r="B530" s="413">
        <v>12991</v>
      </c>
      <c r="C530" s="435">
        <v>684320</v>
      </c>
      <c r="D530" s="435">
        <v>33838</v>
      </c>
      <c r="E530" s="435" t="s">
        <v>470</v>
      </c>
      <c r="F530" s="413" t="s">
        <v>470</v>
      </c>
      <c r="G530" s="414"/>
      <c r="H530" s="436" t="s">
        <v>3447</v>
      </c>
      <c r="I530" s="436" t="s">
        <v>4060</v>
      </c>
      <c r="J530" s="435">
        <v>28</v>
      </c>
      <c r="K530" s="418">
        <v>1</v>
      </c>
      <c r="L530" s="414"/>
      <c r="M530" s="437" t="s">
        <v>837</v>
      </c>
      <c r="N530" s="438">
        <v>20</v>
      </c>
      <c r="O530" s="414" t="s">
        <v>46</v>
      </c>
      <c r="P530" s="414" t="s">
        <v>2543</v>
      </c>
      <c r="Q530" s="414"/>
      <c r="R530" s="414" t="s">
        <v>4580</v>
      </c>
      <c r="S530" s="414"/>
      <c r="T530" s="414"/>
      <c r="U530" s="414"/>
      <c r="V530" s="414"/>
      <c r="W530" s="414"/>
      <c r="X530" s="414"/>
      <c r="Y530" s="437"/>
      <c r="Z530" s="421"/>
      <c r="AS530" s="422"/>
      <c r="AT530" s="422"/>
      <c r="AU530" s="422"/>
      <c r="AV530" s="422"/>
      <c r="AW530" s="422"/>
      <c r="AX530" s="422"/>
      <c r="AY530" s="423"/>
      <c r="AZ530" s="422"/>
      <c r="BA530" s="422"/>
      <c r="BB530" s="422"/>
      <c r="BC530" s="422"/>
      <c r="BT530" s="427">
        <v>66</v>
      </c>
      <c r="BU530" s="421">
        <v>73</v>
      </c>
      <c r="BV530" s="428">
        <v>2</v>
      </c>
      <c r="BW530" s="427"/>
      <c r="BX530" s="427"/>
      <c r="BY530" s="427"/>
      <c r="BZ530" s="427"/>
      <c r="CA530" s="421"/>
      <c r="CB530" s="428"/>
      <c r="CC530" s="427"/>
      <c r="CD530" s="421"/>
      <c r="CE530" s="429"/>
      <c r="CF530" s="428"/>
      <c r="CG530" s="427"/>
      <c r="CH530" s="421"/>
      <c r="CI530" s="429"/>
      <c r="CJ530" s="428"/>
      <c r="CK530" s="427"/>
      <c r="CL530" s="421"/>
      <c r="CM530" s="429"/>
      <c r="CN530" s="428"/>
      <c r="CO530" s="427"/>
      <c r="CP530" s="421"/>
      <c r="CQ530" s="429"/>
      <c r="CR530" s="428"/>
      <c r="DH530" s="433">
        <v>2</v>
      </c>
      <c r="DI530" s="434"/>
      <c r="DJ530" s="421">
        <v>66</v>
      </c>
      <c r="DK530" s="421">
        <v>1</v>
      </c>
      <c r="DL530" s="421">
        <v>0</v>
      </c>
      <c r="DM530" s="421">
        <v>3</v>
      </c>
      <c r="DN530" s="421">
        <v>2</v>
      </c>
      <c r="DO530" s="421">
        <v>2</v>
      </c>
      <c r="DP530" s="421">
        <v>73</v>
      </c>
      <c r="DQ530" s="421">
        <v>1</v>
      </c>
      <c r="DR530" s="421">
        <v>72</v>
      </c>
      <c r="DS530" s="421">
        <v>298</v>
      </c>
      <c r="DT530" s="421">
        <v>50</v>
      </c>
      <c r="DU530" s="421">
        <v>26</v>
      </c>
      <c r="DV530" s="421">
        <v>25</v>
      </c>
      <c r="DW530" s="421">
        <v>8</v>
      </c>
      <c r="DX530" s="421">
        <v>34</v>
      </c>
      <c r="DY530" s="421">
        <v>3</v>
      </c>
      <c r="DZ530" s="421">
        <v>6</v>
      </c>
      <c r="EA530" s="421">
        <v>2</v>
      </c>
      <c r="EB530" s="421">
        <v>2</v>
      </c>
      <c r="EC530" s="421">
        <v>66</v>
      </c>
      <c r="ED530" s="425">
        <v>8.1369880021997698</v>
      </c>
      <c r="EE530" s="425">
        <v>4.1917816981029103</v>
      </c>
      <c r="EF530" s="425">
        <v>0.98630157602421498</v>
      </c>
      <c r="EG530" s="425">
        <v>6.1643848501513396</v>
      </c>
      <c r="EH530" s="431">
        <v>1.15068517202825</v>
      </c>
      <c r="EI530" s="425">
        <v>89.755326559897</v>
      </c>
      <c r="EJ530" s="424">
        <v>0.193798449612403</v>
      </c>
      <c r="EK530" s="424">
        <v>0.22826086956521699</v>
      </c>
      <c r="EL530" s="422">
        <v>0.396825396</v>
      </c>
      <c r="EM530" s="422">
        <v>0.195767195</v>
      </c>
      <c r="EN530" s="422">
        <v>0.407407407</v>
      </c>
      <c r="EO530" s="422">
        <v>9.375E-2</v>
      </c>
      <c r="EP530" s="422">
        <v>0.359375</v>
      </c>
      <c r="EQ530" s="422">
        <v>0.11637931</v>
      </c>
      <c r="ER530" s="425">
        <v>0.53485461711138804</v>
      </c>
      <c r="ES530" s="431">
        <v>3.0821924250756698</v>
      </c>
      <c r="ET530" s="431">
        <v>4.1655266411191798</v>
      </c>
      <c r="EU530" s="431">
        <v>4.3962464497760498</v>
      </c>
      <c r="EV530" s="431">
        <v>4.5978753851270104</v>
      </c>
      <c r="EW530" s="431">
        <v>4.2679983198861597</v>
      </c>
      <c r="EX530" s="426">
        <v>9.8047539591789204E-2</v>
      </c>
    </row>
    <row r="531" spans="1:193" ht="13" customHeight="1">
      <c r="A531" s="413" t="s">
        <v>13</v>
      </c>
      <c r="B531" s="413">
        <v>11327</v>
      </c>
      <c r="C531" s="435">
        <v>667755</v>
      </c>
      <c r="D531" s="413">
        <v>22100</v>
      </c>
      <c r="E531" s="435" t="s">
        <v>18</v>
      </c>
      <c r="F531" s="413" t="s">
        <v>18</v>
      </c>
      <c r="G531" s="414"/>
      <c r="H531" s="436" t="s">
        <v>3419</v>
      </c>
      <c r="I531" s="436" t="s">
        <v>3351</v>
      </c>
      <c r="J531" s="435">
        <v>26</v>
      </c>
      <c r="K531" s="418">
        <v>1</v>
      </c>
      <c r="L531" s="414"/>
      <c r="M531" s="437" t="s">
        <v>837</v>
      </c>
      <c r="N531" s="438">
        <v>25</v>
      </c>
      <c r="O531" s="414"/>
      <c r="P531" s="414" t="s">
        <v>4577</v>
      </c>
      <c r="Q531" s="414"/>
      <c r="R531" s="414"/>
      <c r="S531" s="414"/>
      <c r="T531" s="414"/>
      <c r="U531" s="414"/>
      <c r="V531" s="414"/>
      <c r="W531" s="414"/>
      <c r="X531" s="414"/>
      <c r="Y531" s="437"/>
      <c r="Z531" s="421"/>
      <c r="AS531" s="422"/>
      <c r="AT531" s="422"/>
      <c r="AU531" s="422"/>
      <c r="AV531" s="422"/>
      <c r="AW531" s="422"/>
      <c r="AX531" s="422"/>
      <c r="AY531" s="423"/>
      <c r="AZ531" s="422"/>
      <c r="BA531" s="422"/>
      <c r="BB531" s="422"/>
      <c r="BC531" s="422"/>
      <c r="BT531" s="427">
        <v>31</v>
      </c>
      <c r="BU531" s="421">
        <v>169</v>
      </c>
      <c r="BV531" s="428">
        <v>2</v>
      </c>
      <c r="BW531" s="427"/>
      <c r="BX531" s="427"/>
      <c r="BY531" s="427"/>
      <c r="BZ531" s="427"/>
      <c r="CA531" s="421"/>
      <c r="CB531" s="428"/>
      <c r="CC531" s="427"/>
      <c r="CD531" s="421"/>
      <c r="CE531" s="429"/>
      <c r="CF531" s="428"/>
      <c r="CG531" s="427"/>
      <c r="CH531" s="421"/>
      <c r="CI531" s="429"/>
      <c r="CJ531" s="428"/>
      <c r="CK531" s="427"/>
      <c r="CL531" s="421"/>
      <c r="CM531" s="429"/>
      <c r="CN531" s="428"/>
      <c r="CO531" s="427"/>
      <c r="CP531" s="421"/>
      <c r="CQ531" s="429"/>
      <c r="CR531" s="428"/>
      <c r="DH531" s="433">
        <v>2</v>
      </c>
      <c r="DI531" s="434"/>
      <c r="DJ531" s="421">
        <v>31</v>
      </c>
      <c r="DK531" s="421">
        <v>31</v>
      </c>
      <c r="DL531" s="421">
        <v>0</v>
      </c>
      <c r="DM531" s="421">
        <v>10</v>
      </c>
      <c r="DN531" s="421">
        <v>11</v>
      </c>
      <c r="DO531" s="421">
        <v>0</v>
      </c>
      <c r="DP531" s="421">
        <v>169</v>
      </c>
      <c r="DQ531" s="421">
        <v>169</v>
      </c>
      <c r="DS531" s="421">
        <v>724</v>
      </c>
      <c r="DT531" s="421">
        <v>158</v>
      </c>
      <c r="DU531" s="421">
        <v>89</v>
      </c>
      <c r="DV531" s="421">
        <v>80</v>
      </c>
      <c r="DW531" s="421">
        <v>12</v>
      </c>
      <c r="DX531" s="421">
        <v>78</v>
      </c>
      <c r="DY531" s="421">
        <v>0</v>
      </c>
      <c r="DZ531" s="421">
        <v>5</v>
      </c>
      <c r="EA531" s="421">
        <v>8</v>
      </c>
      <c r="EB531" s="421">
        <v>0</v>
      </c>
      <c r="EC531" s="421">
        <v>152</v>
      </c>
      <c r="ED531" s="425">
        <v>8.0946745562130094</v>
      </c>
      <c r="EE531" s="425">
        <v>4.1538461538461497</v>
      </c>
      <c r="EF531" s="425">
        <v>0.63905325443786898</v>
      </c>
      <c r="EG531" s="425">
        <v>8.4142011834319508</v>
      </c>
      <c r="EH531" s="431">
        <v>1.3964497041420101</v>
      </c>
      <c r="EI531" s="425">
        <v>108.925362268125</v>
      </c>
      <c r="EJ531" s="424">
        <v>0.24648985959438299</v>
      </c>
      <c r="EK531" s="424">
        <v>0.30607966457023</v>
      </c>
      <c r="EL531" s="422">
        <v>0.65280665199999999</v>
      </c>
      <c r="EM531" s="422">
        <v>0.18087317999999999</v>
      </c>
      <c r="EN531" s="422">
        <v>0.16632016599999999</v>
      </c>
      <c r="EO531" s="422">
        <v>7.1574639999999995E-2</v>
      </c>
      <c r="EP531" s="422">
        <v>0.48057260000000002</v>
      </c>
      <c r="EQ531" s="422">
        <v>0.11314655</v>
      </c>
      <c r="ER531" s="425">
        <v>-0.68846352535859001</v>
      </c>
      <c r="ES531" s="431">
        <v>4.2603550295857904</v>
      </c>
      <c r="ET531" s="431">
        <v>4.0986881446055099</v>
      </c>
      <c r="EU531" s="431">
        <v>3.7336053498397899</v>
      </c>
      <c r="EV531" s="431">
        <v>3.54037648150201</v>
      </c>
      <c r="EW531" s="431">
        <v>3.93038678851793</v>
      </c>
      <c r="EX531" s="426">
        <v>2.9641304016113201</v>
      </c>
    </row>
    <row r="532" spans="1:193" ht="13" customHeight="1">
      <c r="A532" s="413" t="s">
        <v>13</v>
      </c>
      <c r="B532" s="413">
        <v>13190</v>
      </c>
      <c r="C532" s="435">
        <v>687075</v>
      </c>
      <c r="D532" s="413">
        <v>33850</v>
      </c>
      <c r="E532" s="435" t="s">
        <v>345</v>
      </c>
      <c r="F532" s="435" t="s">
        <v>345</v>
      </c>
      <c r="G532" s="414"/>
      <c r="H532" s="411" t="s">
        <v>4553</v>
      </c>
      <c r="I532" s="411" t="s">
        <v>544</v>
      </c>
      <c r="J532" s="413">
        <v>24</v>
      </c>
      <c r="K532" s="418">
        <v>1</v>
      </c>
      <c r="M532" s="419" t="s">
        <v>837</v>
      </c>
      <c r="N532" s="420">
        <v>20</v>
      </c>
      <c r="P532" s="418" t="s">
        <v>2543</v>
      </c>
      <c r="Z532" s="421"/>
      <c r="BT532" s="427">
        <v>4</v>
      </c>
      <c r="BU532" s="421">
        <v>20.2</v>
      </c>
      <c r="BV532" s="428">
        <v>0</v>
      </c>
      <c r="BW532" s="427"/>
      <c r="BX532" s="427"/>
      <c r="BY532" s="427"/>
      <c r="BZ532" s="427"/>
      <c r="CA532" s="421"/>
      <c r="CB532" s="428"/>
      <c r="CC532" s="427"/>
      <c r="CD532" s="421"/>
      <c r="CE532" s="429"/>
      <c r="CF532" s="428"/>
      <c r="CG532" s="427"/>
      <c r="CH532" s="421"/>
      <c r="CI532" s="429"/>
      <c r="CJ532" s="428"/>
      <c r="CK532" s="427"/>
      <c r="CL532" s="421"/>
      <c r="CM532" s="429"/>
      <c r="CN532" s="428"/>
      <c r="CO532" s="427"/>
      <c r="CP532" s="421"/>
      <c r="CQ532" s="429"/>
      <c r="CR532" s="428"/>
      <c r="DH532" s="433">
        <v>0</v>
      </c>
      <c r="DI532" s="434"/>
      <c r="DJ532" s="421">
        <v>4</v>
      </c>
      <c r="DK532" s="421">
        <v>4</v>
      </c>
      <c r="DL532" s="421">
        <v>0</v>
      </c>
      <c r="DM532" s="421">
        <v>0</v>
      </c>
      <c r="DN532" s="421">
        <v>2</v>
      </c>
      <c r="DO532" s="421">
        <v>0</v>
      </c>
      <c r="DP532" s="421">
        <v>20.2</v>
      </c>
      <c r="DQ532" s="421">
        <v>20.2000007629394</v>
      </c>
      <c r="DS532" s="421">
        <v>84</v>
      </c>
      <c r="DT532" s="421">
        <v>18</v>
      </c>
      <c r="DU532" s="421">
        <v>11</v>
      </c>
      <c r="DV532" s="421">
        <v>11</v>
      </c>
      <c r="DW532" s="421">
        <v>0</v>
      </c>
      <c r="DX532" s="421">
        <v>7</v>
      </c>
      <c r="DY532" s="421">
        <v>0</v>
      </c>
      <c r="DZ532" s="421">
        <v>2</v>
      </c>
      <c r="EA532" s="421">
        <v>0</v>
      </c>
      <c r="EB532" s="421">
        <v>0</v>
      </c>
      <c r="EC532" s="421">
        <v>17</v>
      </c>
      <c r="ED532" s="425">
        <v>7.4032260342021399</v>
      </c>
      <c r="EE532" s="425">
        <v>3.0483871905538198</v>
      </c>
      <c r="EF532" s="425">
        <v>0</v>
      </c>
      <c r="EG532" s="425">
        <v>7.8387099185669697</v>
      </c>
      <c r="EH532" s="431">
        <v>1.2096774565689701</v>
      </c>
      <c r="EI532" s="425">
        <v>93.355453329349601</v>
      </c>
      <c r="EJ532" s="424">
        <v>0.24</v>
      </c>
      <c r="EK532" s="424">
        <v>0.31034482758620602</v>
      </c>
      <c r="EL532" s="422">
        <v>0.48275862000000003</v>
      </c>
      <c r="EM532" s="422">
        <v>0.27586206800000002</v>
      </c>
      <c r="EN532" s="422">
        <v>0.24137931000000001</v>
      </c>
      <c r="EO532" s="422">
        <v>3.4482760000000001E-2</v>
      </c>
      <c r="EP532" s="422">
        <v>0.37931034000000002</v>
      </c>
      <c r="EQ532" s="422">
        <v>6.8728520000000001E-2</v>
      </c>
      <c r="ER532" s="425">
        <v>-0.28212332387585998</v>
      </c>
      <c r="ES532" s="431">
        <v>4.79032272801315</v>
      </c>
      <c r="ET532" s="431">
        <v>3.9012856853510498</v>
      </c>
      <c r="EU532" s="431">
        <v>2.7972625259058002</v>
      </c>
      <c r="EV532" s="431">
        <v>3.8417104395970401</v>
      </c>
      <c r="EW532" s="431">
        <v>4.1712574729098897</v>
      </c>
      <c r="EX532" s="426">
        <v>0.62643402814865101</v>
      </c>
    </row>
    <row r="533" spans="1:193" ht="13" customHeight="1">
      <c r="A533" s="413" t="s">
        <v>13</v>
      </c>
      <c r="B533" s="413">
        <v>11138</v>
      </c>
      <c r="C533" s="413">
        <v>664285</v>
      </c>
      <c r="D533" s="413">
        <v>17295</v>
      </c>
      <c r="E533" s="413" t="s">
        <v>614</v>
      </c>
      <c r="F533" s="413" t="s">
        <v>614</v>
      </c>
      <c r="G533" s="414"/>
      <c r="H533" s="415" t="s">
        <v>497</v>
      </c>
      <c r="I533" s="416" t="s">
        <v>1226</v>
      </c>
      <c r="J533" s="417">
        <v>31</v>
      </c>
      <c r="K533" s="418">
        <v>1</v>
      </c>
      <c r="M533" s="419" t="s">
        <v>46</v>
      </c>
      <c r="N533" s="420">
        <v>30</v>
      </c>
      <c r="P533" s="418" t="s">
        <v>2543</v>
      </c>
      <c r="Q533" s="418" t="s">
        <v>4578</v>
      </c>
      <c r="Z533" s="421"/>
      <c r="AS533" s="422"/>
      <c r="AT533" s="422"/>
      <c r="AU533" s="422"/>
      <c r="AV533" s="422"/>
      <c r="AW533" s="422"/>
      <c r="AX533" s="422"/>
      <c r="AY533" s="423"/>
      <c r="AZ533" s="422"/>
      <c r="BA533" s="422"/>
      <c r="BB533" s="422"/>
      <c r="BC533" s="422"/>
      <c r="BT533" s="427">
        <v>31</v>
      </c>
      <c r="BU533" s="421">
        <v>192</v>
      </c>
      <c r="BV533" s="428">
        <v>-6</v>
      </c>
      <c r="BW533" s="427"/>
      <c r="BX533" s="427"/>
      <c r="BY533" s="427"/>
      <c r="BZ533" s="427"/>
      <c r="CA533" s="421"/>
      <c r="CB533" s="428"/>
      <c r="CC533" s="427"/>
      <c r="CD533" s="421"/>
      <c r="CE533" s="429"/>
      <c r="CF533" s="428"/>
      <c r="CG533" s="427"/>
      <c r="CH533" s="421"/>
      <c r="CI533" s="429"/>
      <c r="CJ533" s="428"/>
      <c r="CK533" s="427"/>
      <c r="CL533" s="421"/>
      <c r="CM533" s="429"/>
      <c r="CN533" s="428"/>
      <c r="CO533" s="427"/>
      <c r="CP533" s="421"/>
      <c r="CQ533" s="429"/>
      <c r="CR533" s="428"/>
      <c r="DH533" s="433">
        <v>-6</v>
      </c>
      <c r="DI533" s="434"/>
      <c r="DJ533" s="421">
        <v>31</v>
      </c>
      <c r="DK533" s="421">
        <v>31</v>
      </c>
      <c r="DL533" s="421">
        <v>2</v>
      </c>
      <c r="DM533" s="421">
        <v>13</v>
      </c>
      <c r="DN533" s="421">
        <v>11</v>
      </c>
      <c r="DO533" s="421">
        <v>0</v>
      </c>
      <c r="DP533" s="421">
        <v>192</v>
      </c>
      <c r="DQ533" s="421">
        <v>192</v>
      </c>
      <c r="DS533" s="421">
        <v>802</v>
      </c>
      <c r="DT533" s="421">
        <v>171</v>
      </c>
      <c r="DU533" s="421">
        <v>82</v>
      </c>
      <c r="DV533" s="421">
        <v>78</v>
      </c>
      <c r="DW533" s="421">
        <v>15</v>
      </c>
      <c r="DX533" s="421">
        <v>68</v>
      </c>
      <c r="DY533" s="421">
        <v>0</v>
      </c>
      <c r="DZ533" s="421">
        <v>7</v>
      </c>
      <c r="EA533" s="421">
        <v>12</v>
      </c>
      <c r="EB533" s="421">
        <v>1</v>
      </c>
      <c r="EC533" s="421">
        <v>187</v>
      </c>
      <c r="ED533" s="425">
        <v>8.765625</v>
      </c>
      <c r="EE533" s="425">
        <v>3.1875</v>
      </c>
      <c r="EF533" s="425">
        <v>0.703125</v>
      </c>
      <c r="EG533" s="425">
        <v>8.015625</v>
      </c>
      <c r="EH533" s="431">
        <v>1.2447916666666601</v>
      </c>
      <c r="EI533" s="425">
        <v>97.095787150685595</v>
      </c>
      <c r="EJ533" s="424">
        <v>0.23521320495185599</v>
      </c>
      <c r="EK533" s="424">
        <v>0.29714285714285699</v>
      </c>
      <c r="EL533" s="422">
        <v>0.58614232200000005</v>
      </c>
      <c r="EM533" s="422">
        <v>0.18539325800000001</v>
      </c>
      <c r="EN533" s="422">
        <v>0.228464419</v>
      </c>
      <c r="EO533" s="422">
        <v>6.6666669999999997E-2</v>
      </c>
      <c r="EP533" s="422">
        <v>0.46296295999999998</v>
      </c>
      <c r="EQ533" s="422">
        <v>0.11456176999999999</v>
      </c>
      <c r="ER533" s="425">
        <v>1.0040497948273199</v>
      </c>
      <c r="ES533" s="431">
        <v>3.65625</v>
      </c>
      <c r="ET533" s="431">
        <v>3.7500149669231799</v>
      </c>
      <c r="EU533" s="431">
        <v>3.37555554707845</v>
      </c>
      <c r="EV533" s="431">
        <v>3.33961851534744</v>
      </c>
      <c r="EW533" s="431">
        <v>3.6658509787404099</v>
      </c>
      <c r="EX533" s="426">
        <v>4.0173659324645996</v>
      </c>
    </row>
    <row r="534" spans="1:193" ht="13" customHeight="1">
      <c r="A534" s="413" t="s">
        <v>13</v>
      </c>
      <c r="B534" s="413">
        <v>12946</v>
      </c>
      <c r="C534" s="413">
        <v>694462</v>
      </c>
      <c r="D534" s="413">
        <v>33527</v>
      </c>
      <c r="E534" s="413" t="s">
        <v>555</v>
      </c>
      <c r="F534" s="413" t="s">
        <v>555</v>
      </c>
      <c r="G534" s="414"/>
      <c r="H534" s="411" t="s">
        <v>4117</v>
      </c>
      <c r="I534" s="411" t="s">
        <v>4116</v>
      </c>
      <c r="J534" s="413">
        <v>23</v>
      </c>
      <c r="K534" s="418">
        <v>1</v>
      </c>
      <c r="M534" s="419" t="s">
        <v>837</v>
      </c>
      <c r="N534" s="420">
        <v>25</v>
      </c>
      <c r="O534" s="418" t="s">
        <v>46</v>
      </c>
      <c r="P534" s="418" t="s">
        <v>2543</v>
      </c>
      <c r="Z534" s="421"/>
      <c r="AS534" s="422"/>
      <c r="AT534" s="422"/>
      <c r="AU534" s="422"/>
      <c r="AV534" s="422"/>
      <c r="AW534" s="422"/>
      <c r="AX534" s="422"/>
      <c r="AY534" s="423"/>
      <c r="AZ534" s="422"/>
      <c r="BA534" s="422"/>
      <c r="BB534" s="422"/>
      <c r="BC534" s="422"/>
      <c r="BT534" s="427">
        <v>10</v>
      </c>
      <c r="BU534" s="421">
        <v>56.1</v>
      </c>
      <c r="BV534" s="428">
        <v>-2</v>
      </c>
      <c r="BW534" s="427"/>
      <c r="BX534" s="427"/>
      <c r="BY534" s="427"/>
      <c r="BZ534" s="427"/>
      <c r="CA534" s="421"/>
      <c r="CB534" s="428"/>
      <c r="CC534" s="427"/>
      <c r="CD534" s="421"/>
      <c r="CE534" s="429"/>
      <c r="CF534" s="428"/>
      <c r="CG534" s="427"/>
      <c r="CH534" s="421"/>
      <c r="CI534" s="429"/>
      <c r="CJ534" s="428"/>
      <c r="CK534" s="427"/>
      <c r="CL534" s="421"/>
      <c r="CM534" s="429"/>
      <c r="CN534" s="428"/>
      <c r="CO534" s="427"/>
      <c r="CP534" s="421"/>
      <c r="CQ534" s="429"/>
      <c r="CR534" s="428"/>
      <c r="DH534" s="433">
        <v>-2</v>
      </c>
      <c r="DI534" s="434"/>
      <c r="DJ534" s="421">
        <v>10</v>
      </c>
      <c r="DK534" s="421">
        <v>9</v>
      </c>
      <c r="DL534" s="421">
        <v>0</v>
      </c>
      <c r="DM534" s="421">
        <v>6</v>
      </c>
      <c r="DN534" s="421">
        <v>1</v>
      </c>
      <c r="DO534" s="421">
        <v>0</v>
      </c>
      <c r="DP534" s="421">
        <v>56.1</v>
      </c>
      <c r="DQ534" s="421">
        <v>50.200000762939403</v>
      </c>
      <c r="DR534" s="421">
        <v>5.1999998092651296</v>
      </c>
      <c r="DS534" s="421">
        <v>229</v>
      </c>
      <c r="DT534" s="421">
        <v>45</v>
      </c>
      <c r="DU534" s="421">
        <v>18</v>
      </c>
      <c r="DV534" s="421">
        <v>18</v>
      </c>
      <c r="DW534" s="421">
        <v>3</v>
      </c>
      <c r="DX534" s="421">
        <v>22</v>
      </c>
      <c r="DY534" s="421">
        <v>1</v>
      </c>
      <c r="DZ534" s="421">
        <v>3</v>
      </c>
      <c r="EA534" s="421">
        <v>0</v>
      </c>
      <c r="EB534" s="421">
        <v>0</v>
      </c>
      <c r="EC534" s="421">
        <v>55</v>
      </c>
      <c r="ED534" s="425">
        <v>8.7869827443739492</v>
      </c>
      <c r="EE534" s="425">
        <v>3.51479309774958</v>
      </c>
      <c r="EF534" s="425">
        <v>0.47928996787494199</v>
      </c>
      <c r="EG534" s="425">
        <v>7.18934951812414</v>
      </c>
      <c r="EH534" s="431">
        <v>1.1893491795415201</v>
      </c>
      <c r="EI534" s="425">
        <v>91.786642149975293</v>
      </c>
      <c r="EJ534" s="424">
        <v>0.220588235294117</v>
      </c>
      <c r="EK534" s="424">
        <v>0.28767123287671198</v>
      </c>
      <c r="EL534" s="422">
        <v>0.493243243</v>
      </c>
      <c r="EM534" s="422">
        <v>0.22297297199999999</v>
      </c>
      <c r="EN534" s="422">
        <v>0.28378378300000001</v>
      </c>
      <c r="EO534" s="422">
        <v>4.0268459999999999E-2</v>
      </c>
      <c r="EP534" s="422">
        <v>0.38926174000000002</v>
      </c>
      <c r="EQ534" s="422">
        <v>0.11512414999999999</v>
      </c>
      <c r="ER534" s="425">
        <v>0.38179660720420799</v>
      </c>
      <c r="ES534" s="431">
        <v>2.8757398072496501</v>
      </c>
      <c r="ET534" s="431">
        <v>3.8042764253032901</v>
      </c>
      <c r="EU534" s="431">
        <v>3.2069781349117701</v>
      </c>
      <c r="EV534" s="431">
        <v>3.6641811546184</v>
      </c>
      <c r="EW534" s="431">
        <v>3.9570420155937098</v>
      </c>
      <c r="EX534" s="426">
        <v>1.20056588947772</v>
      </c>
    </row>
    <row r="535" spans="1:193" ht="13" customHeight="1">
      <c r="A535" s="413" t="s">
        <v>13</v>
      </c>
      <c r="B535" s="413">
        <v>12514</v>
      </c>
      <c r="C535" s="413">
        <v>680779</v>
      </c>
      <c r="D535" s="413">
        <v>29617</v>
      </c>
      <c r="E535" s="413" t="s">
        <v>438</v>
      </c>
      <c r="F535" s="413" t="s">
        <v>438</v>
      </c>
      <c r="G535" s="414"/>
      <c r="H535" s="411" t="s">
        <v>262</v>
      </c>
      <c r="I535" s="411" t="s">
        <v>2215</v>
      </c>
      <c r="J535" s="413">
        <v>25</v>
      </c>
      <c r="K535" s="418">
        <v>2</v>
      </c>
      <c r="L535" s="418" t="s">
        <v>837</v>
      </c>
      <c r="T535" s="418" t="s">
        <v>4584</v>
      </c>
      <c r="U535" s="418" t="s">
        <v>4577</v>
      </c>
      <c r="V535" s="418" t="s">
        <v>4585</v>
      </c>
      <c r="X535" s="418">
        <v>57</v>
      </c>
      <c r="Z535" s="421">
        <v>87</v>
      </c>
      <c r="AA535" s="421">
        <v>283</v>
      </c>
      <c r="AB535" s="421">
        <v>252</v>
      </c>
      <c r="AC535" s="421">
        <v>42</v>
      </c>
      <c r="AD535" s="421">
        <v>28</v>
      </c>
      <c r="AE535" s="421">
        <v>7</v>
      </c>
      <c r="AF535" s="421">
        <v>0</v>
      </c>
      <c r="AG535" s="421">
        <v>7</v>
      </c>
      <c r="AH535" s="421">
        <v>25</v>
      </c>
      <c r="AI535" s="421">
        <v>22</v>
      </c>
      <c r="AJ535" s="421">
        <v>2</v>
      </c>
      <c r="AK535" s="421">
        <v>1</v>
      </c>
      <c r="AL535" s="421">
        <v>18</v>
      </c>
      <c r="AM535" s="421">
        <v>0</v>
      </c>
      <c r="AN535" s="421">
        <v>76</v>
      </c>
      <c r="AO535" s="421">
        <v>5</v>
      </c>
      <c r="AP535" s="421">
        <v>3</v>
      </c>
      <c r="AQ535" s="421">
        <v>3</v>
      </c>
      <c r="AR535" s="421">
        <v>2</v>
      </c>
      <c r="AS535" s="422">
        <v>6.3604240000000006E-2</v>
      </c>
      <c r="AT535" s="422">
        <v>0.26855123600000003</v>
      </c>
      <c r="AU535" s="422">
        <v>0.42307692000000002</v>
      </c>
      <c r="AV535" s="422">
        <v>0.22527473000000001</v>
      </c>
      <c r="AW535" s="422">
        <v>0.11413043</v>
      </c>
      <c r="AX535" s="422">
        <v>0.36956522000000003</v>
      </c>
      <c r="AY535" s="423">
        <v>111.6</v>
      </c>
      <c r="AZ535" s="422">
        <v>0.14205607000000001</v>
      </c>
      <c r="BA535" s="422">
        <v>0.31843575400000002</v>
      </c>
      <c r="BB535" s="422">
        <v>0.494815438</v>
      </c>
      <c r="BC535" s="422">
        <v>0.508379888</v>
      </c>
      <c r="BD535" s="424">
        <v>0.203488372</v>
      </c>
      <c r="BE535" s="424">
        <v>0.16666666599999999</v>
      </c>
      <c r="BF535" s="424">
        <v>0.23381294899999999</v>
      </c>
      <c r="BG535" s="424">
        <v>0.277777777</v>
      </c>
      <c r="BH535" s="424">
        <v>0.511590726</v>
      </c>
      <c r="BI535" s="424">
        <v>0.111111111</v>
      </c>
      <c r="BJ535" s="424">
        <v>0.22946454616759299</v>
      </c>
      <c r="BK535" s="425">
        <v>71.5679318375213</v>
      </c>
      <c r="BL535" s="425">
        <v>-19.2092450831435</v>
      </c>
      <c r="BM535" s="425">
        <v>14.229571590910099</v>
      </c>
      <c r="BN535" s="425">
        <v>40.881731917659799</v>
      </c>
      <c r="BO535" s="425">
        <v>-0.45524074637477702</v>
      </c>
      <c r="BP535" s="425">
        <v>-0.61895280424505394</v>
      </c>
      <c r="BQ535" s="425">
        <v>-0.97156860538529699</v>
      </c>
      <c r="BR535" s="425">
        <v>-20.4494400007999</v>
      </c>
      <c r="BS535" s="426">
        <v>-9.9403627324184396E-2</v>
      </c>
      <c r="BT535" s="427"/>
      <c r="BU535" s="421"/>
      <c r="BV535" s="428"/>
      <c r="BW535" s="427">
        <v>83</v>
      </c>
      <c r="BX535" s="427">
        <v>681.2</v>
      </c>
      <c r="BY535" s="427">
        <v>8</v>
      </c>
      <c r="BZ535" s="427">
        <v>4</v>
      </c>
      <c r="CA535" s="421">
        <v>0</v>
      </c>
      <c r="CB535" s="428">
        <v>-2</v>
      </c>
      <c r="CC535" s="427"/>
      <c r="CD535" s="421"/>
      <c r="CE535" s="429"/>
      <c r="CF535" s="428"/>
      <c r="CG535" s="427"/>
      <c r="CH535" s="421"/>
      <c r="CI535" s="429"/>
      <c r="CJ535" s="428"/>
      <c r="CK535" s="427"/>
      <c r="CL535" s="421"/>
      <c r="CM535" s="429"/>
      <c r="CN535" s="428"/>
      <c r="CO535" s="427"/>
      <c r="CP535" s="421"/>
      <c r="CQ535" s="429"/>
      <c r="CR535" s="428"/>
      <c r="DH535" s="433">
        <v>8</v>
      </c>
      <c r="DI535" s="434">
        <v>10.0637969374656</v>
      </c>
      <c r="EL535" s="422"/>
      <c r="EM535" s="422"/>
      <c r="EN535" s="422"/>
      <c r="EO535" s="422"/>
      <c r="EP535" s="422"/>
      <c r="EQ535" s="422"/>
    </row>
    <row r="536" spans="1:193" ht="13" customHeight="1">
      <c r="A536" s="413" t="s">
        <v>13</v>
      </c>
      <c r="B536" s="413">
        <v>12013</v>
      </c>
      <c r="C536" s="413">
        <v>666023</v>
      </c>
      <c r="D536" s="413">
        <v>21840</v>
      </c>
      <c r="E536" s="413" t="s">
        <v>3323</v>
      </c>
      <c r="F536" s="413" t="s">
        <v>3323</v>
      </c>
      <c r="G536" s="414"/>
      <c r="H536" s="411" t="s">
        <v>2980</v>
      </c>
      <c r="I536" s="411" t="s">
        <v>154</v>
      </c>
      <c r="J536" s="413">
        <v>30</v>
      </c>
      <c r="K536" s="418">
        <v>2</v>
      </c>
      <c r="L536" s="418" t="s">
        <v>837</v>
      </c>
      <c r="T536" s="418" t="s">
        <v>4577</v>
      </c>
      <c r="U536" s="418" t="s">
        <v>4582</v>
      </c>
      <c r="V536" s="418" t="s">
        <v>4585</v>
      </c>
      <c r="Z536" s="421">
        <v>109</v>
      </c>
      <c r="AA536" s="421">
        <v>347</v>
      </c>
      <c r="AB536" s="421">
        <v>319</v>
      </c>
      <c r="AC536" s="421">
        <v>80</v>
      </c>
      <c r="AD536" s="421">
        <v>62</v>
      </c>
      <c r="AE536" s="421">
        <v>13</v>
      </c>
      <c r="AF536" s="421">
        <v>0</v>
      </c>
      <c r="AG536" s="421">
        <v>5</v>
      </c>
      <c r="AH536" s="421">
        <v>32</v>
      </c>
      <c r="AI536" s="421">
        <v>26</v>
      </c>
      <c r="AJ536" s="421">
        <v>1</v>
      </c>
      <c r="AK536" s="421">
        <v>2</v>
      </c>
      <c r="AL536" s="421">
        <v>19</v>
      </c>
      <c r="AM536" s="421">
        <v>1</v>
      </c>
      <c r="AN536" s="421">
        <v>65</v>
      </c>
      <c r="AO536" s="421">
        <v>2</v>
      </c>
      <c r="AP536" s="421">
        <v>0</v>
      </c>
      <c r="AQ536" s="421">
        <v>7</v>
      </c>
      <c r="AR536" s="421">
        <v>5</v>
      </c>
      <c r="AS536" s="422">
        <v>5.4755043000000003E-2</v>
      </c>
      <c r="AT536" s="422">
        <v>0.18731988399999999</v>
      </c>
      <c r="AU536" s="422">
        <v>0.33333332999999998</v>
      </c>
      <c r="AV536" s="422">
        <v>0.29501916</v>
      </c>
      <c r="AW536" s="422">
        <v>4.2145589999999997E-2</v>
      </c>
      <c r="AX536" s="422">
        <v>0.34099616999999999</v>
      </c>
      <c r="AY536" s="423">
        <v>108.3</v>
      </c>
      <c r="AZ536" s="422">
        <v>0.11499272000000001</v>
      </c>
      <c r="BA536" s="422">
        <v>0.447154471</v>
      </c>
      <c r="BB536" s="422">
        <v>0.77931622199999995</v>
      </c>
      <c r="BC536" s="422">
        <v>0.37398373899999998</v>
      </c>
      <c r="BD536" s="424">
        <v>0.30120481900000001</v>
      </c>
      <c r="BE536" s="424">
        <v>0.25078369900000003</v>
      </c>
      <c r="BF536" s="424">
        <v>0.29705882300000003</v>
      </c>
      <c r="BG536" s="424">
        <v>0.338557993</v>
      </c>
      <c r="BH536" s="424">
        <v>0.63561681599999997</v>
      </c>
      <c r="BI536" s="424">
        <v>8.7774294000000003E-2</v>
      </c>
      <c r="BJ536" s="424">
        <v>0.28042156541593599</v>
      </c>
      <c r="BK536" s="425">
        <v>55.211911475308803</v>
      </c>
      <c r="BL536" s="425">
        <v>-9.2334413942506295</v>
      </c>
      <c r="BM536" s="425">
        <v>31.767510499377</v>
      </c>
      <c r="BN536" s="425">
        <v>77.311278868061805</v>
      </c>
      <c r="BO536" s="425">
        <v>-0.40821613406447299</v>
      </c>
      <c r="BP536" s="425">
        <v>-1.7250764761120001</v>
      </c>
      <c r="BQ536" s="425">
        <v>9.3845818203782798</v>
      </c>
      <c r="BR536" s="425">
        <v>-11.0272695407828</v>
      </c>
      <c r="BS536" s="426">
        <v>0.96016016645190605</v>
      </c>
      <c r="BT536" s="427"/>
      <c r="BU536" s="421"/>
      <c r="BV536" s="428"/>
      <c r="BW536" s="427">
        <v>101</v>
      </c>
      <c r="BX536" s="427">
        <v>803.1</v>
      </c>
      <c r="BY536" s="427">
        <v>13</v>
      </c>
      <c r="BZ536" s="427">
        <v>1</v>
      </c>
      <c r="CA536" s="421">
        <v>1</v>
      </c>
      <c r="CB536" s="428">
        <v>0</v>
      </c>
      <c r="CC536" s="427"/>
      <c r="CD536" s="421"/>
      <c r="CE536" s="429"/>
      <c r="CF536" s="428"/>
      <c r="CG536" s="427">
        <v>1</v>
      </c>
      <c r="CH536" s="421">
        <v>1</v>
      </c>
      <c r="CI536" s="429">
        <v>0</v>
      </c>
      <c r="CJ536" s="428">
        <v>0</v>
      </c>
      <c r="CK536" s="427"/>
      <c r="CL536" s="421"/>
      <c r="CM536" s="429"/>
      <c r="CN536" s="428"/>
      <c r="CO536" s="427"/>
      <c r="CP536" s="421"/>
      <c r="CQ536" s="429"/>
      <c r="CR536" s="428"/>
      <c r="DH536" s="433">
        <v>13</v>
      </c>
      <c r="DI536" s="434">
        <v>8.6293908543884701</v>
      </c>
      <c r="EL536" s="422"/>
      <c r="EM536" s="422"/>
      <c r="EN536" s="422"/>
      <c r="EO536" s="422"/>
      <c r="EP536" s="422"/>
      <c r="EQ536" s="422"/>
    </row>
    <row r="537" spans="1:193" ht="13" customHeight="1">
      <c r="A537" s="413" t="s">
        <v>13</v>
      </c>
      <c r="B537" s="413">
        <v>10900</v>
      </c>
      <c r="C537" s="413">
        <v>668670</v>
      </c>
      <c r="D537" s="413">
        <v>19452</v>
      </c>
      <c r="E537" s="413" t="s">
        <v>239</v>
      </c>
      <c r="F537" s="413" t="s">
        <v>239</v>
      </c>
      <c r="G537" s="414"/>
      <c r="H537" s="415" t="s">
        <v>200</v>
      </c>
      <c r="I537" s="416" t="s">
        <v>247</v>
      </c>
      <c r="J537" s="417">
        <v>30</v>
      </c>
      <c r="K537" s="418">
        <v>2</v>
      </c>
      <c r="L537" s="418" t="s">
        <v>837</v>
      </c>
      <c r="T537" s="418" t="s">
        <v>2543</v>
      </c>
      <c r="U537" s="418" t="s">
        <v>4577</v>
      </c>
      <c r="V537" s="418" t="s">
        <v>4585</v>
      </c>
      <c r="Z537" s="421">
        <v>49</v>
      </c>
      <c r="AA537" s="421">
        <v>142</v>
      </c>
      <c r="AB537" s="421">
        <v>123</v>
      </c>
      <c r="AC537" s="421">
        <v>23</v>
      </c>
      <c r="AD537" s="421">
        <v>13</v>
      </c>
      <c r="AE537" s="421">
        <v>5</v>
      </c>
      <c r="AF537" s="421">
        <v>2</v>
      </c>
      <c r="AG537" s="421">
        <v>3</v>
      </c>
      <c r="AH537" s="421">
        <v>14</v>
      </c>
      <c r="AI537" s="421">
        <v>19</v>
      </c>
      <c r="AJ537" s="421">
        <v>0</v>
      </c>
      <c r="AK537" s="421">
        <v>0</v>
      </c>
      <c r="AL537" s="421">
        <v>15</v>
      </c>
      <c r="AM537" s="421">
        <v>0</v>
      </c>
      <c r="AN537" s="421">
        <v>39</v>
      </c>
      <c r="AO537" s="421">
        <v>1</v>
      </c>
      <c r="AP537" s="421">
        <v>2</v>
      </c>
      <c r="AQ537" s="421">
        <v>1</v>
      </c>
      <c r="AR537" s="421">
        <v>3</v>
      </c>
      <c r="AS537" s="422">
        <v>0.105633802</v>
      </c>
      <c r="AT537" s="422">
        <v>0.27464788699999998</v>
      </c>
      <c r="AU537" s="422">
        <v>0.49425287000000001</v>
      </c>
      <c r="AV537" s="422">
        <v>0.22988506</v>
      </c>
      <c r="AW537" s="422">
        <v>9.1954019999999997E-2</v>
      </c>
      <c r="AX537" s="422">
        <v>0.40229884999999999</v>
      </c>
      <c r="AY537" s="423">
        <v>109.2</v>
      </c>
      <c r="AZ537" s="422">
        <v>0.1</v>
      </c>
      <c r="BA537" s="422">
        <v>0.43023255799999999</v>
      </c>
      <c r="BB537" s="422">
        <v>0.760465116</v>
      </c>
      <c r="BC537" s="422">
        <v>0.36046511599999997</v>
      </c>
      <c r="BD537" s="424">
        <v>0.240963855</v>
      </c>
      <c r="BE537" s="424">
        <v>0.186991869</v>
      </c>
      <c r="BF537" s="424">
        <v>0.27659574399999998</v>
      </c>
      <c r="BG537" s="424">
        <v>0.33333333300000001</v>
      </c>
      <c r="BH537" s="424">
        <v>0.60992907699999999</v>
      </c>
      <c r="BI537" s="424">
        <v>0.146341464</v>
      </c>
      <c r="BJ537" s="424">
        <v>0.27026116298445502</v>
      </c>
      <c r="BK537" s="425">
        <v>90.395699922948097</v>
      </c>
      <c r="BL537" s="425">
        <v>-4.93505156901373</v>
      </c>
      <c r="BM537" s="425">
        <v>11.843435949416</v>
      </c>
      <c r="BN537" s="425">
        <v>70.463098792537707</v>
      </c>
      <c r="BO537" s="425">
        <v>-0.18837385107236401</v>
      </c>
      <c r="BP537" s="425">
        <v>0.11479587201029</v>
      </c>
      <c r="BQ537" s="425">
        <v>3.2149623844335999</v>
      </c>
      <c r="BR537" s="425">
        <v>-4.8282836677942997</v>
      </c>
      <c r="BS537" s="426">
        <v>0.32893088656026598</v>
      </c>
      <c r="BT537" s="427"/>
      <c r="BU537" s="421"/>
      <c r="BV537" s="428"/>
      <c r="BW537" s="427">
        <v>41</v>
      </c>
      <c r="BX537" s="427">
        <v>339</v>
      </c>
      <c r="BY537" s="427">
        <v>0</v>
      </c>
      <c r="BZ537" s="427">
        <v>-1</v>
      </c>
      <c r="CA537" s="421">
        <v>0</v>
      </c>
      <c r="CB537" s="428">
        <v>1</v>
      </c>
      <c r="CC537" s="427"/>
      <c r="CD537" s="421"/>
      <c r="CE537" s="429"/>
      <c r="CF537" s="428"/>
      <c r="CG537" s="427"/>
      <c r="CH537" s="421"/>
      <c r="CI537" s="429"/>
      <c r="CJ537" s="428"/>
      <c r="CK537" s="427"/>
      <c r="CL537" s="421"/>
      <c r="CM537" s="429"/>
      <c r="CN537" s="428"/>
      <c r="CO537" s="427"/>
      <c r="CP537" s="421"/>
      <c r="CQ537" s="429"/>
      <c r="CR537" s="428"/>
      <c r="DH537" s="433">
        <v>0</v>
      </c>
      <c r="DI537" s="434">
        <v>3.15613412857055</v>
      </c>
      <c r="EL537" s="422"/>
      <c r="EM537" s="422"/>
      <c r="EN537" s="422"/>
      <c r="EO537" s="422"/>
      <c r="EP537" s="422"/>
      <c r="EQ537" s="422"/>
    </row>
    <row r="538" spans="1:193" ht="13" customHeight="1">
      <c r="A538" s="413" t="s">
        <v>13</v>
      </c>
      <c r="B538" s="413">
        <v>9762</v>
      </c>
      <c r="C538" s="413">
        <v>543877</v>
      </c>
      <c r="D538" s="413">
        <v>9774</v>
      </c>
      <c r="E538" s="413" t="s">
        <v>567</v>
      </c>
      <c r="F538" s="413" t="s">
        <v>567</v>
      </c>
      <c r="G538" s="414"/>
      <c r="H538" s="415" t="s">
        <v>3331</v>
      </c>
      <c r="I538" s="416" t="s">
        <v>331</v>
      </c>
      <c r="J538" s="417">
        <v>34</v>
      </c>
      <c r="K538" s="418">
        <v>2</v>
      </c>
      <c r="L538" s="418" t="s">
        <v>837</v>
      </c>
      <c r="T538" s="418" t="s">
        <v>4581</v>
      </c>
      <c r="U538" s="418" t="s">
        <v>4577</v>
      </c>
      <c r="V538" s="418" t="s">
        <v>4586</v>
      </c>
      <c r="Z538" s="421">
        <v>65</v>
      </c>
      <c r="AA538" s="421">
        <v>214</v>
      </c>
      <c r="AB538" s="421">
        <v>190</v>
      </c>
      <c r="AC538" s="421">
        <v>36</v>
      </c>
      <c r="AD538" s="421">
        <v>26</v>
      </c>
      <c r="AE538" s="421">
        <v>7</v>
      </c>
      <c r="AF538" s="421">
        <v>0</v>
      </c>
      <c r="AG538" s="421">
        <v>3</v>
      </c>
      <c r="AH538" s="421">
        <v>14</v>
      </c>
      <c r="AI538" s="421">
        <v>14</v>
      </c>
      <c r="AJ538" s="421">
        <v>1</v>
      </c>
      <c r="AK538" s="421">
        <v>1</v>
      </c>
      <c r="AL538" s="421">
        <v>18</v>
      </c>
      <c r="AM538" s="421">
        <v>0</v>
      </c>
      <c r="AN538" s="421">
        <v>35</v>
      </c>
      <c r="AO538" s="421">
        <v>4</v>
      </c>
      <c r="AP538" s="421">
        <v>2</v>
      </c>
      <c r="AQ538" s="421">
        <v>0</v>
      </c>
      <c r="AR538" s="421">
        <v>3</v>
      </c>
      <c r="AS538" s="422">
        <v>8.4112148999999997E-2</v>
      </c>
      <c r="AT538" s="422">
        <v>0.16355140100000001</v>
      </c>
      <c r="AU538" s="422">
        <v>0.40127389000000002</v>
      </c>
      <c r="AV538" s="422">
        <v>0.24203822</v>
      </c>
      <c r="AW538" s="422">
        <v>3.8216559999999997E-2</v>
      </c>
      <c r="AX538" s="422">
        <v>0.27388535000000003</v>
      </c>
      <c r="AY538" s="423">
        <v>104.2</v>
      </c>
      <c r="AZ538" s="422">
        <v>6.5947240000000004E-2</v>
      </c>
      <c r="BA538" s="422">
        <v>0.37579617799999998</v>
      </c>
      <c r="BB538" s="422">
        <v>0.685645116</v>
      </c>
      <c r="BC538" s="422">
        <v>0.46496815200000002</v>
      </c>
      <c r="BD538" s="424">
        <v>0.21428571399999999</v>
      </c>
      <c r="BE538" s="424">
        <v>0.189473684</v>
      </c>
      <c r="BF538" s="424">
        <v>0.271028037</v>
      </c>
      <c r="BG538" s="424">
        <v>0.27368420999999998</v>
      </c>
      <c r="BH538" s="424">
        <v>0.54471224699999998</v>
      </c>
      <c r="BI538" s="424">
        <v>8.4210525999999994E-2</v>
      </c>
      <c r="BJ538" s="424">
        <v>0.24838537813347</v>
      </c>
      <c r="BK538" s="425">
        <v>52.017174289370303</v>
      </c>
      <c r="BL538" s="425">
        <v>-11.238235711442901</v>
      </c>
      <c r="BM538" s="425">
        <v>14.047653929007501</v>
      </c>
      <c r="BN538" s="425">
        <v>54.885347062200701</v>
      </c>
      <c r="BO538" s="425">
        <v>-0.16439210610280899</v>
      </c>
      <c r="BP538" s="425">
        <v>-1.32964715361595</v>
      </c>
      <c r="BQ538" s="425">
        <v>2.5794684399416101</v>
      </c>
      <c r="BR538" s="425">
        <v>-12.7079036080713</v>
      </c>
      <c r="BS538" s="426">
        <v>0.26391190295487699</v>
      </c>
      <c r="BT538" s="427"/>
      <c r="BU538" s="421"/>
      <c r="BV538" s="428"/>
      <c r="BW538" s="427">
        <v>64</v>
      </c>
      <c r="BX538" s="427">
        <v>519</v>
      </c>
      <c r="BY538" s="427">
        <v>5</v>
      </c>
      <c r="BZ538" s="427">
        <v>1</v>
      </c>
      <c r="CA538" s="421">
        <v>1</v>
      </c>
      <c r="CB538" s="428">
        <v>-3</v>
      </c>
      <c r="CC538" s="427"/>
      <c r="CD538" s="421"/>
      <c r="CE538" s="429"/>
      <c r="CF538" s="428"/>
      <c r="CG538" s="427"/>
      <c r="CH538" s="421"/>
      <c r="CI538" s="429"/>
      <c r="CJ538" s="428"/>
      <c r="CK538" s="427"/>
      <c r="CL538" s="421"/>
      <c r="CM538" s="429"/>
      <c r="CN538" s="428"/>
      <c r="CO538" s="427"/>
      <c r="CP538" s="421"/>
      <c r="CQ538" s="429"/>
      <c r="CR538" s="428"/>
      <c r="DH538" s="433">
        <v>5</v>
      </c>
      <c r="DI538" s="434">
        <v>7.9222878813743502</v>
      </c>
      <c r="EL538" s="422"/>
      <c r="EM538" s="422"/>
      <c r="EN538" s="422"/>
      <c r="EO538" s="422"/>
      <c r="EP538" s="422"/>
      <c r="EQ538" s="422"/>
    </row>
    <row r="539" spans="1:193" ht="13" customHeight="1">
      <c r="A539" s="413" t="s">
        <v>13</v>
      </c>
      <c r="B539" s="413">
        <v>10877</v>
      </c>
      <c r="C539" s="413">
        <v>669394</v>
      </c>
      <c r="D539" s="413">
        <v>22275</v>
      </c>
      <c r="E539" s="413" t="s">
        <v>14</v>
      </c>
      <c r="F539" s="413" t="s">
        <v>14</v>
      </c>
      <c r="G539" s="414"/>
      <c r="H539" s="411" t="s">
        <v>2498</v>
      </c>
      <c r="I539" s="411" t="s">
        <v>247</v>
      </c>
      <c r="J539" s="418">
        <v>29</v>
      </c>
      <c r="K539" s="418">
        <v>3</v>
      </c>
      <c r="L539" s="418" t="s">
        <v>837</v>
      </c>
      <c r="T539" s="418" t="s">
        <v>4584</v>
      </c>
      <c r="U539" s="418" t="s">
        <v>2543</v>
      </c>
      <c r="V539" s="418" t="s">
        <v>4586</v>
      </c>
      <c r="W539" s="418" t="s">
        <v>2709</v>
      </c>
      <c r="Z539" s="421">
        <v>103</v>
      </c>
      <c r="AA539" s="421">
        <v>376</v>
      </c>
      <c r="AB539" s="421">
        <v>356</v>
      </c>
      <c r="AC539" s="421">
        <v>84</v>
      </c>
      <c r="AD539" s="421">
        <v>52</v>
      </c>
      <c r="AE539" s="421">
        <v>15</v>
      </c>
      <c r="AF539" s="421">
        <v>1</v>
      </c>
      <c r="AG539" s="421">
        <v>16</v>
      </c>
      <c r="AH539" s="421">
        <v>43</v>
      </c>
      <c r="AI539" s="421">
        <v>53</v>
      </c>
      <c r="AJ539" s="421">
        <v>1</v>
      </c>
      <c r="AK539" s="421">
        <v>1</v>
      </c>
      <c r="AL539" s="421">
        <v>12</v>
      </c>
      <c r="AM539" s="421">
        <v>0</v>
      </c>
      <c r="AN539" s="421">
        <v>93</v>
      </c>
      <c r="AO539" s="421">
        <v>5</v>
      </c>
      <c r="AP539" s="421">
        <v>3</v>
      </c>
      <c r="AQ539" s="421">
        <v>0</v>
      </c>
      <c r="AR539" s="421">
        <v>3</v>
      </c>
      <c r="AS539" s="422">
        <v>3.1914893E-2</v>
      </c>
      <c r="AT539" s="422">
        <v>0.247340425</v>
      </c>
      <c r="AU539" s="422">
        <v>0.34586465999999999</v>
      </c>
      <c r="AV539" s="422">
        <v>0.25563910000000001</v>
      </c>
      <c r="AW539" s="422">
        <v>0.13909774</v>
      </c>
      <c r="AX539" s="422">
        <v>0.48496241000000001</v>
      </c>
      <c r="AY539" s="423">
        <v>114.7</v>
      </c>
      <c r="AZ539" s="422">
        <v>0.15570672999999999</v>
      </c>
      <c r="BA539" s="422">
        <v>0.39097744299999998</v>
      </c>
      <c r="BB539" s="422">
        <v>0.62624815599999994</v>
      </c>
      <c r="BC539" s="422">
        <v>0.44360902200000002</v>
      </c>
      <c r="BD539" s="424">
        <v>0.27200000000000002</v>
      </c>
      <c r="BE539" s="424">
        <v>0.235955056</v>
      </c>
      <c r="BF539" s="424">
        <v>0.26861702100000001</v>
      </c>
      <c r="BG539" s="424">
        <v>0.41853932500000002</v>
      </c>
      <c r="BH539" s="424">
        <v>0.68715634599999997</v>
      </c>
      <c r="BI539" s="424">
        <v>0.18258426899999999</v>
      </c>
      <c r="BJ539" s="424">
        <v>0.29456439630148201</v>
      </c>
      <c r="BK539" s="425">
        <v>112.783023621895</v>
      </c>
      <c r="BL539" s="425">
        <v>-5.6481859974695903</v>
      </c>
      <c r="BM539" s="425">
        <v>38.779358417527497</v>
      </c>
      <c r="BN539" s="425">
        <v>88.862243531856905</v>
      </c>
      <c r="BO539" s="425">
        <v>-0.52393659399182801</v>
      </c>
      <c r="BP539" s="425">
        <v>-0.67805832996964399</v>
      </c>
      <c r="BQ539" s="425">
        <v>-0.57946858481900598</v>
      </c>
      <c r="BR539" s="425">
        <v>-5.6135439008607104</v>
      </c>
      <c r="BS539" s="426">
        <v>-5.9286888164297599E-2</v>
      </c>
      <c r="BT539" s="427"/>
      <c r="BU539" s="421"/>
      <c r="BV539" s="428"/>
      <c r="BW539" s="427"/>
      <c r="BX539" s="427"/>
      <c r="BY539" s="427"/>
      <c r="BZ539" s="427"/>
      <c r="CA539" s="421"/>
      <c r="CB539" s="428"/>
      <c r="CC539" s="427">
        <v>91</v>
      </c>
      <c r="CD539" s="421">
        <v>756.2</v>
      </c>
      <c r="CE539" s="429">
        <v>1</v>
      </c>
      <c r="CF539" s="428">
        <v>-2</v>
      </c>
      <c r="CG539" s="427"/>
      <c r="CH539" s="421"/>
      <c r="CI539" s="429"/>
      <c r="CJ539" s="428"/>
      <c r="CK539" s="427"/>
      <c r="CL539" s="421"/>
      <c r="CM539" s="429"/>
      <c r="CN539" s="428"/>
      <c r="CO539" s="427"/>
      <c r="CP539" s="421"/>
      <c r="CQ539" s="429"/>
      <c r="CR539" s="428"/>
      <c r="DH539" s="433">
        <v>1</v>
      </c>
      <c r="DI539" s="434">
        <v>-7.9064463973045296</v>
      </c>
      <c r="EL539" s="422"/>
      <c r="EM539" s="422"/>
      <c r="EN539" s="422"/>
      <c r="EO539" s="422"/>
      <c r="EP539" s="422"/>
      <c r="EQ539" s="422"/>
    </row>
    <row r="540" spans="1:193" ht="13" customHeight="1">
      <c r="A540" s="413" t="s">
        <v>13</v>
      </c>
      <c r="B540" s="413">
        <v>9846</v>
      </c>
      <c r="C540" s="413">
        <v>572233</v>
      </c>
      <c r="D540" s="413">
        <v>13419</v>
      </c>
      <c r="E540" s="413" t="s">
        <v>614</v>
      </c>
      <c r="F540" s="413" t="s">
        <v>614</v>
      </c>
      <c r="G540" s="414"/>
      <c r="H540" s="415" t="s">
        <v>206</v>
      </c>
      <c r="I540" s="416" t="s">
        <v>331</v>
      </c>
      <c r="J540" s="417">
        <v>34</v>
      </c>
      <c r="K540" s="418">
        <v>3</v>
      </c>
      <c r="L540" s="418" t="s">
        <v>837</v>
      </c>
      <c r="T540" s="418" t="s">
        <v>2543</v>
      </c>
      <c r="U540" s="418" t="s">
        <v>2543</v>
      </c>
      <c r="V540" s="418" t="s">
        <v>4585</v>
      </c>
      <c r="Z540" s="421">
        <v>154</v>
      </c>
      <c r="AA540" s="421">
        <v>640</v>
      </c>
      <c r="AB540" s="421">
        <v>585</v>
      </c>
      <c r="AC540" s="421">
        <v>139</v>
      </c>
      <c r="AD540" s="421">
        <v>87</v>
      </c>
      <c r="AE540" s="421">
        <v>24</v>
      </c>
      <c r="AF540" s="421">
        <v>1</v>
      </c>
      <c r="AG540" s="421">
        <v>27</v>
      </c>
      <c r="AH540" s="421">
        <v>72</v>
      </c>
      <c r="AI540" s="421">
        <v>88</v>
      </c>
      <c r="AJ540" s="421">
        <v>2</v>
      </c>
      <c r="AK540" s="421">
        <v>1</v>
      </c>
      <c r="AL540" s="421">
        <v>40</v>
      </c>
      <c r="AM540" s="421">
        <v>1</v>
      </c>
      <c r="AN540" s="421">
        <v>177</v>
      </c>
      <c r="AO540" s="421">
        <v>11</v>
      </c>
      <c r="AP540" s="421">
        <v>4</v>
      </c>
      <c r="AQ540" s="421">
        <v>0</v>
      </c>
      <c r="AR540" s="421">
        <v>10</v>
      </c>
      <c r="AS540" s="422">
        <v>6.25E-2</v>
      </c>
      <c r="AT540" s="422">
        <v>0.27656249999999999</v>
      </c>
      <c r="AU540" s="422">
        <v>0.41990291000000002</v>
      </c>
      <c r="AV540" s="422">
        <v>0.22087378999999999</v>
      </c>
      <c r="AW540" s="422">
        <v>0.12864078000000001</v>
      </c>
      <c r="AX540" s="422">
        <v>0.46116505000000002</v>
      </c>
      <c r="AY540" s="423">
        <v>113.2</v>
      </c>
      <c r="AZ540" s="422">
        <v>0.14950298000000001</v>
      </c>
      <c r="BA540" s="422">
        <v>0.36165048500000002</v>
      </c>
      <c r="BB540" s="422">
        <v>0.57379798999999998</v>
      </c>
      <c r="BC540" s="422">
        <v>0.446601941</v>
      </c>
      <c r="BD540" s="424">
        <v>0.29090908999999998</v>
      </c>
      <c r="BE540" s="424">
        <v>0.23760683699999999</v>
      </c>
      <c r="BF540" s="424">
        <v>0.296875</v>
      </c>
      <c r="BG540" s="424">
        <v>0.42051282000000001</v>
      </c>
      <c r="BH540" s="424">
        <v>0.71738782000000001</v>
      </c>
      <c r="BI540" s="424">
        <v>0.18290598299999999</v>
      </c>
      <c r="BJ540" s="424">
        <v>0.310365319158736</v>
      </c>
      <c r="BK540" s="425">
        <v>112.981747629502</v>
      </c>
      <c r="BL540" s="425">
        <v>-1.40338900756166</v>
      </c>
      <c r="BM540" s="425">
        <v>74.217963188178004</v>
      </c>
      <c r="BN540" s="425">
        <v>98.917587765312604</v>
      </c>
      <c r="BO540" s="425">
        <v>-0.38958577457465399</v>
      </c>
      <c r="BP540" s="425">
        <v>-1.9258976532146299</v>
      </c>
      <c r="BQ540" s="425">
        <v>10.8535983303926</v>
      </c>
      <c r="BR540" s="425">
        <v>-2.7423239608861598</v>
      </c>
      <c r="BS540" s="426">
        <v>1.1104589398839999</v>
      </c>
      <c r="BT540" s="427"/>
      <c r="BU540" s="421"/>
      <c r="BV540" s="428"/>
      <c r="BW540" s="427"/>
      <c r="BX540" s="427"/>
      <c r="BY540" s="427"/>
      <c r="BZ540" s="427"/>
      <c r="CA540" s="421"/>
      <c r="CB540" s="428"/>
      <c r="CC540" s="427">
        <v>152</v>
      </c>
      <c r="CD540" s="421">
        <v>1316</v>
      </c>
      <c r="CE540" s="429">
        <v>-7</v>
      </c>
      <c r="CF540" s="428">
        <v>2</v>
      </c>
      <c r="CG540" s="427"/>
      <c r="CH540" s="421"/>
      <c r="CI540" s="429"/>
      <c r="CJ540" s="428"/>
      <c r="CK540" s="427"/>
      <c r="CL540" s="421"/>
      <c r="CM540" s="429"/>
      <c r="CN540" s="428"/>
      <c r="CO540" s="427"/>
      <c r="CP540" s="421"/>
      <c r="CQ540" s="429"/>
      <c r="CR540" s="428"/>
      <c r="DH540" s="433">
        <v>-7</v>
      </c>
      <c r="DI540" s="434">
        <v>-8.43049764633178</v>
      </c>
      <c r="EL540" s="422"/>
      <c r="EM540" s="422"/>
      <c r="EN540" s="422"/>
      <c r="EO540" s="422"/>
      <c r="EP540" s="422"/>
      <c r="EQ540" s="422"/>
      <c r="GC540" s="412"/>
      <c r="GD540" s="412"/>
      <c r="GE540" s="412"/>
      <c r="GF540" s="412"/>
      <c r="GG540" s="412"/>
      <c r="GH540" s="412"/>
      <c r="GI540" s="412"/>
      <c r="GJ540" s="412"/>
      <c r="GK540" s="412"/>
    </row>
    <row r="541" spans="1:193" ht="13" customHeight="1">
      <c r="A541" s="413" t="s">
        <v>13</v>
      </c>
      <c r="B541" s="413">
        <v>8996</v>
      </c>
      <c r="C541" s="413">
        <v>514888</v>
      </c>
      <c r="D541" s="413">
        <v>5417</v>
      </c>
      <c r="E541" s="413" t="s">
        <v>614</v>
      </c>
      <c r="F541" s="413" t="s">
        <v>614</v>
      </c>
      <c r="G541" s="414"/>
      <c r="H541" s="415" t="s">
        <v>387</v>
      </c>
      <c r="I541" s="416" t="s">
        <v>565</v>
      </c>
      <c r="J541" s="417">
        <v>35</v>
      </c>
      <c r="K541" s="418">
        <v>4</v>
      </c>
      <c r="L541" s="418" t="s">
        <v>837</v>
      </c>
      <c r="T541" s="418" t="s">
        <v>4584</v>
      </c>
      <c r="U541" s="418" t="s">
        <v>2543</v>
      </c>
      <c r="V541" s="418" t="s">
        <v>4585</v>
      </c>
      <c r="Z541" s="421">
        <v>155</v>
      </c>
      <c r="AA541" s="421">
        <v>654</v>
      </c>
      <c r="AB541" s="421">
        <v>588</v>
      </c>
      <c r="AC541" s="421">
        <v>156</v>
      </c>
      <c r="AD541" s="421">
        <v>105</v>
      </c>
      <c r="AE541" s="421">
        <v>24</v>
      </c>
      <c r="AF541" s="421">
        <v>1</v>
      </c>
      <c r="AG541" s="421">
        <v>26</v>
      </c>
      <c r="AH541" s="421">
        <v>80</v>
      </c>
      <c r="AI541" s="421">
        <v>77</v>
      </c>
      <c r="AJ541" s="421">
        <v>10</v>
      </c>
      <c r="AK541" s="421">
        <v>6</v>
      </c>
      <c r="AL541" s="421">
        <v>55</v>
      </c>
      <c r="AM541" s="421">
        <v>5</v>
      </c>
      <c r="AN541" s="421">
        <v>109</v>
      </c>
      <c r="AO541" s="421">
        <v>4</v>
      </c>
      <c r="AP541" s="421">
        <v>6</v>
      </c>
      <c r="AQ541" s="421">
        <v>1</v>
      </c>
      <c r="AR541" s="421">
        <v>20</v>
      </c>
      <c r="AS541" s="422">
        <v>8.4097858999999997E-2</v>
      </c>
      <c r="AT541" s="422">
        <v>0.16666666599999999</v>
      </c>
      <c r="AU541" s="422">
        <v>0.55967078000000003</v>
      </c>
      <c r="AV541" s="422">
        <v>0.15637860000000001</v>
      </c>
      <c r="AW541" s="422">
        <v>6.1728400000000003E-2</v>
      </c>
      <c r="AX541" s="422">
        <v>0.30864197999999998</v>
      </c>
      <c r="AY541" s="423">
        <v>110.6</v>
      </c>
      <c r="AZ541" s="422">
        <v>8.8476479999999996E-2</v>
      </c>
      <c r="BA541" s="422">
        <v>0.41596638600000002</v>
      </c>
      <c r="BB541" s="422">
        <v>0.74345629199999996</v>
      </c>
      <c r="BC541" s="422">
        <v>0.40126050400000002</v>
      </c>
      <c r="BD541" s="424">
        <v>0.28322439999999999</v>
      </c>
      <c r="BE541" s="424">
        <v>0.26530612199999998</v>
      </c>
      <c r="BF541" s="424">
        <v>0.32924961699999999</v>
      </c>
      <c r="BG541" s="424">
        <v>0.44217687</v>
      </c>
      <c r="BH541" s="424">
        <v>0.77142648700000005</v>
      </c>
      <c r="BI541" s="424">
        <v>0.17687074799999999</v>
      </c>
      <c r="BJ541" s="424">
        <v>0.33135791067723802</v>
      </c>
      <c r="BK541" s="425">
        <v>109.25375914891301</v>
      </c>
      <c r="BL541" s="425">
        <v>9.7127922619317992</v>
      </c>
      <c r="BM541" s="425">
        <v>86.988361536953306</v>
      </c>
      <c r="BN541" s="425">
        <v>113.379684736036</v>
      </c>
      <c r="BO541" s="425">
        <v>-1.35821772725971</v>
      </c>
      <c r="BP541" s="425">
        <v>-1.44265494961291</v>
      </c>
      <c r="BQ541" s="425">
        <v>20.7948389439468</v>
      </c>
      <c r="BR541" s="425">
        <v>8.8699398212691101</v>
      </c>
      <c r="BS541" s="426">
        <v>2.1275722673549802</v>
      </c>
      <c r="BT541" s="427"/>
      <c r="BU541" s="421"/>
      <c r="BV541" s="428"/>
      <c r="BW541" s="427"/>
      <c r="BX541" s="427"/>
      <c r="BY541" s="427"/>
      <c r="BZ541" s="427"/>
      <c r="CA541" s="421"/>
      <c r="CB541" s="428"/>
      <c r="CC541" s="427"/>
      <c r="CD541" s="421"/>
      <c r="CE541" s="429"/>
      <c r="CF541" s="428"/>
      <c r="CG541" s="427">
        <v>66</v>
      </c>
      <c r="CH541" s="421">
        <v>499.1</v>
      </c>
      <c r="CI541" s="429">
        <v>-8</v>
      </c>
      <c r="CJ541" s="428">
        <v>0</v>
      </c>
      <c r="CK541" s="427"/>
      <c r="CL541" s="421"/>
      <c r="CM541" s="429"/>
      <c r="CN541" s="428"/>
      <c r="CO541" s="427"/>
      <c r="CP541" s="421"/>
      <c r="CQ541" s="429"/>
      <c r="CR541" s="428"/>
      <c r="CS541" s="427">
        <v>47</v>
      </c>
      <c r="CT541" s="421">
        <v>371</v>
      </c>
      <c r="CU541" s="429">
        <v>-10</v>
      </c>
      <c r="CV541" s="429">
        <v>-5</v>
      </c>
      <c r="CW541" s="428">
        <v>-1</v>
      </c>
      <c r="DH541" s="433">
        <v>-18</v>
      </c>
      <c r="DI541" s="434">
        <v>-10.583348751068099</v>
      </c>
      <c r="EL541" s="422"/>
      <c r="EM541" s="422"/>
      <c r="EN541" s="422"/>
      <c r="EO541" s="422"/>
      <c r="EP541" s="422"/>
      <c r="EQ541" s="422"/>
    </row>
    <row r="542" spans="1:193" ht="13" customHeight="1">
      <c r="A542" s="413" t="s">
        <v>13</v>
      </c>
      <c r="B542" s="413">
        <v>10919</v>
      </c>
      <c r="C542" s="413">
        <v>665926</v>
      </c>
      <c r="D542" s="413">
        <v>19950</v>
      </c>
      <c r="E542" s="413" t="s">
        <v>470</v>
      </c>
      <c r="F542" s="413" t="s">
        <v>470</v>
      </c>
      <c r="G542" s="414"/>
      <c r="H542" s="411" t="s">
        <v>3390</v>
      </c>
      <c r="I542" s="411" t="s">
        <v>3391</v>
      </c>
      <c r="J542" s="418">
        <v>26</v>
      </c>
      <c r="K542" s="418">
        <v>4</v>
      </c>
      <c r="L542" s="418" t="s">
        <v>46</v>
      </c>
      <c r="T542" s="418" t="s">
        <v>4582</v>
      </c>
      <c r="U542" s="418" t="s">
        <v>4577</v>
      </c>
      <c r="V542" s="418" t="s">
        <v>4586</v>
      </c>
      <c r="Z542" s="421">
        <v>101</v>
      </c>
      <c r="AA542" s="421">
        <v>369</v>
      </c>
      <c r="AB542" s="421">
        <v>329</v>
      </c>
      <c r="AC542" s="421">
        <v>69</v>
      </c>
      <c r="AD542" s="421">
        <v>50</v>
      </c>
      <c r="AE542" s="421">
        <v>11</v>
      </c>
      <c r="AF542" s="421">
        <v>1</v>
      </c>
      <c r="AG542" s="421">
        <v>7</v>
      </c>
      <c r="AH542" s="421">
        <v>39</v>
      </c>
      <c r="AI542" s="421">
        <v>35</v>
      </c>
      <c r="AJ542" s="421">
        <v>12</v>
      </c>
      <c r="AK542" s="421">
        <v>2</v>
      </c>
      <c r="AL542" s="421">
        <v>25</v>
      </c>
      <c r="AM542" s="421">
        <v>0</v>
      </c>
      <c r="AN542" s="421">
        <v>66</v>
      </c>
      <c r="AO542" s="421">
        <v>11</v>
      </c>
      <c r="AP542" s="421">
        <v>3</v>
      </c>
      <c r="AQ542" s="421">
        <v>1</v>
      </c>
      <c r="AR542" s="421">
        <v>8</v>
      </c>
      <c r="AS542" s="422">
        <v>6.7750676999999995E-2</v>
      </c>
      <c r="AT542" s="422">
        <v>0.17886178799999999</v>
      </c>
      <c r="AU542" s="422">
        <v>0.37453184</v>
      </c>
      <c r="AV542" s="422">
        <v>0.24344568999999999</v>
      </c>
      <c r="AW542" s="422">
        <v>2.9962550000000001E-2</v>
      </c>
      <c r="AX542" s="422">
        <v>0.27715356000000002</v>
      </c>
      <c r="AY542" s="423">
        <v>106.6</v>
      </c>
      <c r="AZ542" s="422">
        <v>0.10123967</v>
      </c>
      <c r="BA542" s="422">
        <v>0.42585551300000002</v>
      </c>
      <c r="BB542" s="422">
        <v>0.75047135600000003</v>
      </c>
      <c r="BC542" s="422">
        <v>0.34980988499999999</v>
      </c>
      <c r="BD542" s="424">
        <v>0.239382239</v>
      </c>
      <c r="BE542" s="424">
        <v>0.20972644300000001</v>
      </c>
      <c r="BF542" s="424">
        <v>0.28532608599999998</v>
      </c>
      <c r="BG542" s="424">
        <v>0.31306990800000001</v>
      </c>
      <c r="BH542" s="424">
        <v>0.59839599399999999</v>
      </c>
      <c r="BI542" s="424">
        <v>0.103343465</v>
      </c>
      <c r="BJ542" s="424">
        <v>0.268941796830166</v>
      </c>
      <c r="BK542" s="425">
        <v>63.835666227431503</v>
      </c>
      <c r="BL542" s="425">
        <v>-13.2194600280428</v>
      </c>
      <c r="BM542" s="425">
        <v>30.380975847313302</v>
      </c>
      <c r="BN542" s="425">
        <v>70.408664566968497</v>
      </c>
      <c r="BO542" s="425">
        <v>1.1813339527633</v>
      </c>
      <c r="BP542" s="425">
        <v>1.1955832373350801</v>
      </c>
      <c r="BQ542" s="425">
        <v>10.129930454952801</v>
      </c>
      <c r="BR542" s="425">
        <v>-11.673133906727401</v>
      </c>
      <c r="BS542" s="426">
        <v>1.0364186596629399</v>
      </c>
      <c r="BT542" s="427"/>
      <c r="BU542" s="421"/>
      <c r="BV542" s="428"/>
      <c r="BW542" s="427"/>
      <c r="BX542" s="427"/>
      <c r="BY542" s="427"/>
      <c r="BZ542" s="427"/>
      <c r="CA542" s="421"/>
      <c r="CB542" s="428"/>
      <c r="CC542" s="427"/>
      <c r="CD542" s="421"/>
      <c r="CE542" s="429"/>
      <c r="CF542" s="428"/>
      <c r="CG542" s="427">
        <v>87</v>
      </c>
      <c r="CH542" s="421">
        <v>719.2</v>
      </c>
      <c r="CI542" s="429">
        <v>9</v>
      </c>
      <c r="CJ542" s="428">
        <v>10</v>
      </c>
      <c r="CK542" s="427"/>
      <c r="CL542" s="421"/>
      <c r="CM542" s="429"/>
      <c r="CN542" s="428"/>
      <c r="CO542" s="427">
        <v>15</v>
      </c>
      <c r="CP542" s="421">
        <v>119</v>
      </c>
      <c r="CQ542" s="429">
        <v>0</v>
      </c>
      <c r="CR542" s="428">
        <v>0</v>
      </c>
      <c r="DH542" s="433">
        <v>9</v>
      </c>
      <c r="DI542" s="434">
        <v>9.1034566164016706</v>
      </c>
      <c r="EL542" s="422"/>
      <c r="EM542" s="422"/>
      <c r="EN542" s="422"/>
      <c r="EO542" s="422"/>
      <c r="EP542" s="422"/>
      <c r="EQ542" s="422"/>
    </row>
    <row r="543" spans="1:193" ht="13" customHeight="1">
      <c r="A543" s="413" t="s">
        <v>13</v>
      </c>
      <c r="B543" s="413">
        <v>10607</v>
      </c>
      <c r="C543" s="413">
        <v>628451</v>
      </c>
      <c r="D543" s="413">
        <v>18819</v>
      </c>
      <c r="E543" s="413" t="s">
        <v>239</v>
      </c>
      <c r="F543" s="413" t="s">
        <v>239</v>
      </c>
      <c r="G543" s="414"/>
      <c r="H543" s="411" t="s">
        <v>3375</v>
      </c>
      <c r="I543" s="411" t="s">
        <v>1954</v>
      </c>
      <c r="J543" s="418">
        <v>32</v>
      </c>
      <c r="K543" s="418">
        <v>5</v>
      </c>
      <c r="L543" s="418" t="s">
        <v>837</v>
      </c>
      <c r="T543" s="418" t="s">
        <v>2543</v>
      </c>
      <c r="U543" s="418" t="s">
        <v>4581</v>
      </c>
      <c r="V543" s="418" t="s">
        <v>4585</v>
      </c>
      <c r="Z543" s="421">
        <v>91</v>
      </c>
      <c r="AA543" s="421">
        <v>193</v>
      </c>
      <c r="AB543" s="421">
        <v>176</v>
      </c>
      <c r="AC543" s="421">
        <v>42</v>
      </c>
      <c r="AD543" s="421">
        <v>30</v>
      </c>
      <c r="AE543" s="421">
        <v>8</v>
      </c>
      <c r="AF543" s="421">
        <v>0</v>
      </c>
      <c r="AG543" s="421">
        <v>4</v>
      </c>
      <c r="AH543" s="421">
        <v>24</v>
      </c>
      <c r="AI543" s="421">
        <v>21</v>
      </c>
      <c r="AJ543" s="421">
        <v>4</v>
      </c>
      <c r="AK543" s="421">
        <v>1</v>
      </c>
      <c r="AL543" s="421">
        <v>12</v>
      </c>
      <c r="AM543" s="421">
        <v>0</v>
      </c>
      <c r="AN543" s="421">
        <v>26</v>
      </c>
      <c r="AO543" s="421">
        <v>4</v>
      </c>
      <c r="AP543" s="421">
        <v>1</v>
      </c>
      <c r="AQ543" s="421">
        <v>0</v>
      </c>
      <c r="AR543" s="421">
        <v>6</v>
      </c>
      <c r="AS543" s="422">
        <v>6.2176164999999999E-2</v>
      </c>
      <c r="AT543" s="422">
        <v>0.13471502499999999</v>
      </c>
      <c r="AU543" s="422">
        <v>0.50993376999999995</v>
      </c>
      <c r="AV543" s="422">
        <v>0.18543045999999999</v>
      </c>
      <c r="AW543" s="422">
        <v>4.6357620000000002E-2</v>
      </c>
      <c r="AX543" s="422">
        <v>0.36423841000000001</v>
      </c>
      <c r="AY543" s="423">
        <v>108.9</v>
      </c>
      <c r="AZ543" s="422">
        <v>8.6592180000000005E-2</v>
      </c>
      <c r="BA543" s="422">
        <v>0.417218543</v>
      </c>
      <c r="BB543" s="422">
        <v>0.74784490599999998</v>
      </c>
      <c r="BC543" s="422">
        <v>0.39735099299999999</v>
      </c>
      <c r="BD543" s="424">
        <v>0.25850340100000002</v>
      </c>
      <c r="BE543" s="424">
        <v>0.23863636299999999</v>
      </c>
      <c r="BF543" s="424">
        <v>0.30051813399999999</v>
      </c>
      <c r="BG543" s="424">
        <v>0.35227272700000001</v>
      </c>
      <c r="BH543" s="424">
        <v>0.65279086099999994</v>
      </c>
      <c r="BI543" s="424">
        <v>0.113636364</v>
      </c>
      <c r="BJ543" s="424">
        <v>0.28924553876096099</v>
      </c>
      <c r="BK543" s="425">
        <v>70.193630565831299</v>
      </c>
      <c r="BL543" s="425">
        <v>-3.7326627066995499</v>
      </c>
      <c r="BM543" s="425">
        <v>19.0719013148282</v>
      </c>
      <c r="BN543" s="425">
        <v>83.541707175237093</v>
      </c>
      <c r="BO543" s="425">
        <v>0.29187777554870498</v>
      </c>
      <c r="BP543" s="425">
        <v>-0.962139287963509</v>
      </c>
      <c r="BQ543" s="425">
        <v>3.7582616651725398</v>
      </c>
      <c r="BR543" s="425">
        <v>-4.7057132507379702</v>
      </c>
      <c r="BS543" s="426">
        <v>0.38451720226532399</v>
      </c>
      <c r="BT543" s="427"/>
      <c r="BU543" s="421"/>
      <c r="BV543" s="428"/>
      <c r="BW543" s="427"/>
      <c r="BX543" s="427"/>
      <c r="BY543" s="427"/>
      <c r="BZ543" s="427"/>
      <c r="CA543" s="421"/>
      <c r="CB543" s="428"/>
      <c r="CC543" s="427">
        <v>4</v>
      </c>
      <c r="CD543" s="421">
        <v>16.100000000000001</v>
      </c>
      <c r="CE543" s="429">
        <v>1</v>
      </c>
      <c r="CF543" s="428">
        <v>0</v>
      </c>
      <c r="CG543" s="427">
        <v>11</v>
      </c>
      <c r="CH543" s="421">
        <v>31</v>
      </c>
      <c r="CI543" s="429">
        <v>-1</v>
      </c>
      <c r="CJ543" s="428">
        <v>0</v>
      </c>
      <c r="CK543" s="427">
        <v>68</v>
      </c>
      <c r="CL543" s="421">
        <v>323.10000000000002</v>
      </c>
      <c r="CM543" s="429">
        <v>4</v>
      </c>
      <c r="CN543" s="428">
        <v>2</v>
      </c>
      <c r="CO543" s="427">
        <v>1</v>
      </c>
      <c r="CP543" s="421">
        <v>1</v>
      </c>
      <c r="CQ543" s="429">
        <v>0</v>
      </c>
      <c r="CR543" s="428">
        <v>0</v>
      </c>
      <c r="CS543" s="427">
        <v>1</v>
      </c>
      <c r="CT543" s="421">
        <v>1</v>
      </c>
      <c r="CU543" s="429">
        <v>0</v>
      </c>
      <c r="CV543" s="429">
        <v>0</v>
      </c>
      <c r="DH543" s="433">
        <v>4</v>
      </c>
      <c r="DI543" s="434">
        <v>1.8216326534748</v>
      </c>
      <c r="EL543" s="422"/>
      <c r="EM543" s="422"/>
      <c r="EN543" s="422"/>
      <c r="EO543" s="422"/>
      <c r="EP543" s="422"/>
      <c r="EQ543" s="422"/>
    </row>
    <row r="544" spans="1:193" ht="13" customHeight="1">
      <c r="A544" s="413" t="s">
        <v>13</v>
      </c>
      <c r="B544" s="413">
        <v>12704</v>
      </c>
      <c r="C544" s="413">
        <v>670156</v>
      </c>
      <c r="D544" s="413">
        <v>20017</v>
      </c>
      <c r="E544" s="413" t="s">
        <v>598</v>
      </c>
      <c r="F544" s="413" t="s">
        <v>598</v>
      </c>
      <c r="G544" s="414"/>
      <c r="H544" s="411" t="s">
        <v>2916</v>
      </c>
      <c r="I544" s="411" t="s">
        <v>435</v>
      </c>
      <c r="J544" s="413">
        <v>29</v>
      </c>
      <c r="K544" s="418">
        <v>5</v>
      </c>
      <c r="L544" s="418" t="s">
        <v>46</v>
      </c>
      <c r="T544" s="418" t="s">
        <v>4581</v>
      </c>
      <c r="U544" s="418" t="s">
        <v>4581</v>
      </c>
      <c r="V544" s="418" t="s">
        <v>4586</v>
      </c>
      <c r="X544" s="418">
        <v>17</v>
      </c>
      <c r="Z544" s="421">
        <v>76</v>
      </c>
      <c r="AA544" s="421">
        <v>175</v>
      </c>
      <c r="AB544" s="421">
        <v>152</v>
      </c>
      <c r="AC544" s="421">
        <v>38</v>
      </c>
      <c r="AD544" s="421">
        <v>33</v>
      </c>
      <c r="AE544" s="421">
        <v>4</v>
      </c>
      <c r="AF544" s="421">
        <v>0</v>
      </c>
      <c r="AG544" s="421">
        <v>1</v>
      </c>
      <c r="AH544" s="421">
        <v>20</v>
      </c>
      <c r="AI544" s="421">
        <v>12</v>
      </c>
      <c r="AJ544" s="421">
        <v>6</v>
      </c>
      <c r="AK544" s="421">
        <v>3</v>
      </c>
      <c r="AL544" s="421">
        <v>17</v>
      </c>
      <c r="AM544" s="421">
        <v>0</v>
      </c>
      <c r="AN544" s="421">
        <v>29</v>
      </c>
      <c r="AO544" s="421">
        <v>0</v>
      </c>
      <c r="AP544" s="421">
        <v>1</v>
      </c>
      <c r="AQ544" s="421">
        <v>5</v>
      </c>
      <c r="AR544" s="421">
        <v>2</v>
      </c>
      <c r="AS544" s="466">
        <v>9.7142856999999999E-2</v>
      </c>
      <c r="AT544" s="466">
        <v>0.16571428499999999</v>
      </c>
      <c r="AU544" s="466">
        <v>0.31007752</v>
      </c>
      <c r="AV544" s="466">
        <v>0.31782946000000001</v>
      </c>
      <c r="AW544" s="466">
        <v>2.3255809999999998E-2</v>
      </c>
      <c r="AX544" s="466">
        <v>0.36434108999999998</v>
      </c>
      <c r="AY544" s="425">
        <v>107.2</v>
      </c>
      <c r="AZ544" s="466">
        <v>5.979073E-2</v>
      </c>
      <c r="BA544" s="466">
        <v>0.47967479600000001</v>
      </c>
      <c r="BB544" s="466">
        <v>0.89955886200000001</v>
      </c>
      <c r="BC544" s="466">
        <v>0.25203251999999998</v>
      </c>
      <c r="BD544" s="424">
        <v>0.30081300799999999</v>
      </c>
      <c r="BE544" s="424">
        <v>0.25</v>
      </c>
      <c r="BF544" s="424">
        <v>0.32352941099999999</v>
      </c>
      <c r="BG544" s="424">
        <v>0.29605263100000001</v>
      </c>
      <c r="BH544" s="424">
        <v>0.619582042</v>
      </c>
      <c r="BI544" s="424">
        <v>4.6052630999999997E-2</v>
      </c>
      <c r="BJ544" s="424">
        <v>0.28188328813104002</v>
      </c>
      <c r="BK544" s="425">
        <v>28.446891938557101</v>
      </c>
      <c r="BL544" s="425">
        <v>-4.4306025511452898</v>
      </c>
      <c r="BM544" s="425">
        <v>16.247110939877299</v>
      </c>
      <c r="BN544" s="425">
        <v>85.252453606273804</v>
      </c>
      <c r="BO544" s="425">
        <v>1.1321587363646901</v>
      </c>
      <c r="BP544" s="425">
        <v>-0.78607599996030297</v>
      </c>
      <c r="BQ544" s="425">
        <v>2.7581107176972499</v>
      </c>
      <c r="BR544" s="425">
        <v>-3.82767630991134</v>
      </c>
      <c r="BS544" s="426">
        <v>0.28218924364284997</v>
      </c>
      <c r="BT544" s="427"/>
      <c r="BU544" s="421"/>
      <c r="BV544" s="428"/>
      <c r="BW544" s="427"/>
      <c r="BX544" s="427"/>
      <c r="BY544" s="427"/>
      <c r="BZ544" s="427"/>
      <c r="CA544" s="421"/>
      <c r="CB544" s="428"/>
      <c r="CC544" s="427">
        <v>1</v>
      </c>
      <c r="CD544" s="421">
        <v>9</v>
      </c>
      <c r="CE544" s="429">
        <v>0</v>
      </c>
      <c r="CF544" s="428">
        <v>0</v>
      </c>
      <c r="CG544" s="427">
        <v>15</v>
      </c>
      <c r="CH544" s="421">
        <v>81.2</v>
      </c>
      <c r="CI544" s="429">
        <v>0</v>
      </c>
      <c r="CJ544" s="428">
        <v>1</v>
      </c>
      <c r="CK544" s="427">
        <v>27</v>
      </c>
      <c r="CL544" s="421">
        <v>158.19999999999999</v>
      </c>
      <c r="CM544" s="429">
        <v>-3</v>
      </c>
      <c r="CN544" s="428">
        <v>1</v>
      </c>
      <c r="CO544" s="427"/>
      <c r="CP544" s="421"/>
      <c r="CQ544" s="429"/>
      <c r="CR544" s="428"/>
      <c r="CS544" s="427">
        <v>10</v>
      </c>
      <c r="CT544" s="421">
        <v>41</v>
      </c>
      <c r="CU544" s="429">
        <v>2</v>
      </c>
      <c r="CV544" s="429">
        <v>1</v>
      </c>
      <c r="CW544" s="428">
        <v>0</v>
      </c>
      <c r="DC544" s="427">
        <v>15</v>
      </c>
      <c r="DD544" s="421">
        <v>72.099999999999994</v>
      </c>
      <c r="DE544" s="429">
        <v>-1</v>
      </c>
      <c r="DF544" s="429">
        <v>0</v>
      </c>
      <c r="DG544" s="428">
        <v>0</v>
      </c>
      <c r="DH544" s="433">
        <v>-2</v>
      </c>
      <c r="DI544" s="434">
        <v>0.56293782591819697</v>
      </c>
    </row>
    <row r="545" spans="1:269" ht="13" customHeight="1">
      <c r="A545" s="413" t="s">
        <v>13</v>
      </c>
      <c r="B545" s="413">
        <v>12097</v>
      </c>
      <c r="C545" s="413">
        <v>672724</v>
      </c>
      <c r="D545" s="413">
        <v>22823</v>
      </c>
      <c r="E545" s="413" t="s">
        <v>3323</v>
      </c>
      <c r="F545" s="413" t="s">
        <v>3323</v>
      </c>
      <c r="G545" s="414"/>
      <c r="H545" s="411" t="s">
        <v>759</v>
      </c>
      <c r="I545" s="411" t="s">
        <v>3010</v>
      </c>
      <c r="J545" s="413">
        <v>25</v>
      </c>
      <c r="K545" s="418">
        <v>5</v>
      </c>
      <c r="L545" s="418" t="s">
        <v>837</v>
      </c>
      <c r="T545" s="418" t="s">
        <v>4581</v>
      </c>
      <c r="U545" s="418" t="s">
        <v>4577</v>
      </c>
      <c r="V545" s="418" t="s">
        <v>4586</v>
      </c>
      <c r="Z545" s="421">
        <v>106</v>
      </c>
      <c r="AA545" s="421">
        <v>265</v>
      </c>
      <c r="AB545" s="421">
        <v>244</v>
      </c>
      <c r="AC545" s="421">
        <v>40</v>
      </c>
      <c r="AD545" s="421">
        <v>29</v>
      </c>
      <c r="AE545" s="421">
        <v>6</v>
      </c>
      <c r="AF545" s="421">
        <v>0</v>
      </c>
      <c r="AG545" s="421">
        <v>5</v>
      </c>
      <c r="AH545" s="421">
        <v>24</v>
      </c>
      <c r="AI545" s="421">
        <v>20</v>
      </c>
      <c r="AJ545" s="421">
        <v>9</v>
      </c>
      <c r="AK545" s="421">
        <v>0</v>
      </c>
      <c r="AL545" s="421">
        <v>17</v>
      </c>
      <c r="AM545" s="421">
        <v>0</v>
      </c>
      <c r="AN545" s="421">
        <v>80</v>
      </c>
      <c r="AO545" s="421">
        <v>2</v>
      </c>
      <c r="AP545" s="421">
        <v>1</v>
      </c>
      <c r="AQ545" s="421">
        <v>0</v>
      </c>
      <c r="AR545" s="421">
        <v>6</v>
      </c>
      <c r="AS545" s="466">
        <v>6.4150943000000002E-2</v>
      </c>
      <c r="AT545" s="466">
        <v>0.30188679200000001</v>
      </c>
      <c r="AU545" s="466">
        <v>0.43636364</v>
      </c>
      <c r="AV545" s="466">
        <v>0.20606061000000001</v>
      </c>
      <c r="AW545" s="466">
        <v>6.6265060000000001E-2</v>
      </c>
      <c r="AX545" s="466">
        <v>0.38554217000000002</v>
      </c>
      <c r="AY545" s="425">
        <v>112.2</v>
      </c>
      <c r="AZ545" s="466">
        <v>0.16218905</v>
      </c>
      <c r="BA545" s="466">
        <v>0.52147239199999995</v>
      </c>
      <c r="BB545" s="466">
        <v>0.88075573399999996</v>
      </c>
      <c r="BC545" s="466">
        <v>0.33128834299999999</v>
      </c>
      <c r="BD545" s="424">
        <v>0.21875</v>
      </c>
      <c r="BE545" s="424">
        <v>0.16393442599999999</v>
      </c>
      <c r="BF545" s="424">
        <v>0.22348484800000001</v>
      </c>
      <c r="BG545" s="424">
        <v>0.25</v>
      </c>
      <c r="BH545" s="424">
        <v>0.47348484800000001</v>
      </c>
      <c r="BI545" s="424">
        <v>8.6065574000000006E-2</v>
      </c>
      <c r="BJ545" s="424">
        <v>0.213971508271766</v>
      </c>
      <c r="BK545" s="425">
        <v>53.163044679839402</v>
      </c>
      <c r="BL545" s="425">
        <v>-21.3074506742478</v>
      </c>
      <c r="BM545" s="425">
        <v>10.0045154693006</v>
      </c>
      <c r="BN545" s="425">
        <v>32.279607399696701</v>
      </c>
      <c r="BO545" s="425">
        <v>-0.223708363399719</v>
      </c>
      <c r="BP545" s="425">
        <v>2.3551402240991499</v>
      </c>
      <c r="BQ545" s="425">
        <v>-7.8180969611340103</v>
      </c>
      <c r="BR545" s="425">
        <v>-18.794825367403099</v>
      </c>
      <c r="BS545" s="426">
        <v>-0.79988916109604502</v>
      </c>
      <c r="BT545" s="427"/>
      <c r="BU545" s="421"/>
      <c r="BV545" s="428"/>
      <c r="BW545" s="427"/>
      <c r="BX545" s="427"/>
      <c r="BY545" s="427"/>
      <c r="BZ545" s="427"/>
      <c r="CA545" s="421"/>
      <c r="CB545" s="428"/>
      <c r="CC545" s="427">
        <v>17</v>
      </c>
      <c r="CD545" s="421">
        <v>108.2</v>
      </c>
      <c r="CE545" s="429">
        <v>-2</v>
      </c>
      <c r="CF545" s="428">
        <v>1</v>
      </c>
      <c r="CG545" s="427">
        <v>17</v>
      </c>
      <c r="CH545" s="421">
        <v>90</v>
      </c>
      <c r="CI545" s="429">
        <v>1</v>
      </c>
      <c r="CJ545" s="428">
        <v>1</v>
      </c>
      <c r="CK545" s="427">
        <v>64</v>
      </c>
      <c r="CL545" s="421">
        <v>382.2</v>
      </c>
      <c r="CM545" s="429">
        <v>5</v>
      </c>
      <c r="CN545" s="428">
        <v>1</v>
      </c>
      <c r="CO545" s="427">
        <v>13</v>
      </c>
      <c r="CP545" s="421">
        <v>66</v>
      </c>
      <c r="CQ545" s="429">
        <v>0</v>
      </c>
      <c r="CR545" s="428">
        <v>-1</v>
      </c>
      <c r="DH545" s="433">
        <v>4</v>
      </c>
      <c r="DI545" s="434">
        <v>1.8564139008522</v>
      </c>
    </row>
    <row r="546" spans="1:269" ht="13" customHeight="1">
      <c r="A546" s="413" t="s">
        <v>13</v>
      </c>
      <c r="B546" s="413">
        <v>12374</v>
      </c>
      <c r="C546" s="413">
        <v>687401</v>
      </c>
      <c r="D546" s="413">
        <v>25493</v>
      </c>
      <c r="E546" s="413" t="s">
        <v>563</v>
      </c>
      <c r="F546" s="413" t="s">
        <v>563</v>
      </c>
      <c r="G546" s="414"/>
      <c r="H546" s="411" t="s">
        <v>2853</v>
      </c>
      <c r="I546" s="411" t="s">
        <v>554</v>
      </c>
      <c r="J546" s="413">
        <v>26</v>
      </c>
      <c r="K546" s="418">
        <v>6</v>
      </c>
      <c r="L546" s="418" t="s">
        <v>837</v>
      </c>
      <c r="T546" s="418" t="s">
        <v>4582</v>
      </c>
      <c r="U546" s="418" t="s">
        <v>4582</v>
      </c>
      <c r="V546" s="418" t="s">
        <v>4585</v>
      </c>
      <c r="Z546" s="421">
        <v>149</v>
      </c>
      <c r="AA546" s="421">
        <v>506</v>
      </c>
      <c r="AB546" s="421">
        <v>470</v>
      </c>
      <c r="AC546" s="421">
        <v>108</v>
      </c>
      <c r="AD546" s="421">
        <v>82</v>
      </c>
      <c r="AE546" s="421">
        <v>18</v>
      </c>
      <c r="AF546" s="421">
        <v>1</v>
      </c>
      <c r="AG546" s="421">
        <v>7</v>
      </c>
      <c r="AH546" s="421">
        <v>62</v>
      </c>
      <c r="AI546" s="421">
        <v>45</v>
      </c>
      <c r="AJ546" s="421">
        <v>14</v>
      </c>
      <c r="AK546" s="421">
        <v>3</v>
      </c>
      <c r="AL546" s="421">
        <v>27</v>
      </c>
      <c r="AM546" s="421">
        <v>0</v>
      </c>
      <c r="AN546" s="421">
        <v>74</v>
      </c>
      <c r="AO546" s="421">
        <v>3</v>
      </c>
      <c r="AP546" s="421">
        <v>0</v>
      </c>
      <c r="AQ546" s="421">
        <v>6</v>
      </c>
      <c r="AR546" s="421">
        <v>10</v>
      </c>
      <c r="AS546" s="422">
        <v>5.3359682999999998E-2</v>
      </c>
      <c r="AT546" s="422">
        <v>0.14624505900000001</v>
      </c>
      <c r="AU546" s="422">
        <v>0.30099502</v>
      </c>
      <c r="AV546" s="422">
        <v>0.31840795999999999</v>
      </c>
      <c r="AW546" s="422">
        <v>2.9850749999999999E-2</v>
      </c>
      <c r="AX546" s="422">
        <v>0.32835820999999998</v>
      </c>
      <c r="AY546" s="423">
        <v>109.8</v>
      </c>
      <c r="AZ546" s="422">
        <v>6.9296380000000005E-2</v>
      </c>
      <c r="BA546" s="422">
        <v>0.451530612</v>
      </c>
      <c r="BB546" s="422">
        <v>0.83376484399999995</v>
      </c>
      <c r="BC546" s="422">
        <v>0.37755102000000001</v>
      </c>
      <c r="BD546" s="424">
        <v>0.25964010199999998</v>
      </c>
      <c r="BE546" s="424">
        <v>0.22978723400000001</v>
      </c>
      <c r="BF546" s="424">
        <v>0.27600000000000002</v>
      </c>
      <c r="BG546" s="424">
        <v>0.31702127600000002</v>
      </c>
      <c r="BH546" s="424">
        <v>0.59302127599999999</v>
      </c>
      <c r="BI546" s="424">
        <v>8.7234041999999998E-2</v>
      </c>
      <c r="BJ546" s="424">
        <v>0.26315148580074299</v>
      </c>
      <c r="BK546" s="425">
        <v>56.188439802095601</v>
      </c>
      <c r="BL546" s="425">
        <v>-20.5063200399461</v>
      </c>
      <c r="BM546" s="425">
        <v>39.281811539810498</v>
      </c>
      <c r="BN546" s="425">
        <v>66.594908370217695</v>
      </c>
      <c r="BO546" s="425">
        <v>0.63381116565915796</v>
      </c>
      <c r="BP546" s="425">
        <v>2.5340952128171899</v>
      </c>
      <c r="BQ546" s="425">
        <v>13.243323491216101</v>
      </c>
      <c r="BR546" s="425">
        <v>-17.500862504560001</v>
      </c>
      <c r="BS546" s="426">
        <v>1.3549577307846301</v>
      </c>
      <c r="BT546" s="427"/>
      <c r="BU546" s="421"/>
      <c r="BV546" s="428"/>
      <c r="BW546" s="427"/>
      <c r="BX546" s="427"/>
      <c r="BY546" s="427"/>
      <c r="BZ546" s="427"/>
      <c r="CA546" s="421"/>
      <c r="CB546" s="428"/>
      <c r="CC546" s="427"/>
      <c r="CD546" s="421"/>
      <c r="CE546" s="429"/>
      <c r="CF546" s="428"/>
      <c r="CG546" s="427"/>
      <c r="CH546" s="421"/>
      <c r="CI546" s="429"/>
      <c r="CJ546" s="428"/>
      <c r="CK546" s="427"/>
      <c r="CL546" s="421"/>
      <c r="CM546" s="429"/>
      <c r="CN546" s="428"/>
      <c r="CO546" s="427">
        <v>149</v>
      </c>
      <c r="CP546" s="421">
        <v>1217.2</v>
      </c>
      <c r="CQ546" s="429">
        <v>-2</v>
      </c>
      <c r="CR546" s="428">
        <v>12</v>
      </c>
      <c r="DH546" s="433">
        <v>-2</v>
      </c>
      <c r="DI546" s="434">
        <v>13.911953926086399</v>
      </c>
      <c r="EL546" s="422"/>
      <c r="EM546" s="422"/>
      <c r="EN546" s="422"/>
      <c r="EO546" s="422"/>
      <c r="EP546" s="422"/>
      <c r="EQ546" s="422"/>
    </row>
    <row r="547" spans="1:269" ht="13" customHeight="1">
      <c r="A547" s="413" t="s">
        <v>13</v>
      </c>
      <c r="B547" s="413">
        <v>12562</v>
      </c>
      <c r="C547" s="413">
        <v>669701</v>
      </c>
      <c r="D547" s="413">
        <v>26396</v>
      </c>
      <c r="E547" s="413" t="s">
        <v>14</v>
      </c>
      <c r="F547" s="413" t="s">
        <v>14</v>
      </c>
      <c r="G547" s="414"/>
      <c r="H547" s="411" t="s">
        <v>601</v>
      </c>
      <c r="I547" s="411" t="s">
        <v>533</v>
      </c>
      <c r="J547" s="413">
        <v>27</v>
      </c>
      <c r="K547" s="418">
        <v>6</v>
      </c>
      <c r="L547" s="418" t="s">
        <v>46</v>
      </c>
      <c r="T547" s="418" t="s">
        <v>4581</v>
      </c>
      <c r="U547" s="418" t="s">
        <v>4577</v>
      </c>
      <c r="V547" s="418" t="s">
        <v>4585</v>
      </c>
      <c r="Z547" s="421">
        <v>144</v>
      </c>
      <c r="AA547" s="421">
        <v>563</v>
      </c>
      <c r="AB547" s="421">
        <v>495</v>
      </c>
      <c r="AC547" s="421">
        <v>124</v>
      </c>
      <c r="AD547" s="421">
        <v>89</v>
      </c>
      <c r="AE547" s="421">
        <v>23</v>
      </c>
      <c r="AF547" s="421">
        <v>2</v>
      </c>
      <c r="AG547" s="421">
        <v>10</v>
      </c>
      <c r="AH547" s="421">
        <v>70</v>
      </c>
      <c r="AI547" s="421">
        <v>35</v>
      </c>
      <c r="AJ547" s="421">
        <v>12</v>
      </c>
      <c r="AK547" s="421">
        <v>3</v>
      </c>
      <c r="AL547" s="421">
        <v>55</v>
      </c>
      <c r="AM547" s="421">
        <v>2</v>
      </c>
      <c r="AN547" s="421">
        <v>100</v>
      </c>
      <c r="AO547" s="421">
        <v>8</v>
      </c>
      <c r="AP547" s="421">
        <v>1</v>
      </c>
      <c r="AQ547" s="421">
        <v>3</v>
      </c>
      <c r="AR547" s="421">
        <v>3</v>
      </c>
      <c r="AS547" s="422">
        <v>9.7690941000000003E-2</v>
      </c>
      <c r="AT547" s="422">
        <v>0.177619893</v>
      </c>
      <c r="AU547" s="422">
        <v>0.36180905000000002</v>
      </c>
      <c r="AV547" s="422">
        <v>0.27386935000000001</v>
      </c>
      <c r="AW547" s="422">
        <v>0.05</v>
      </c>
      <c r="AX547" s="422">
        <v>0.31</v>
      </c>
      <c r="AY547" s="423">
        <v>108.2</v>
      </c>
      <c r="AZ547" s="422">
        <v>8.0892000000000006E-2</v>
      </c>
      <c r="BA547" s="422">
        <v>0.43877550999999998</v>
      </c>
      <c r="BB547" s="422">
        <v>0.79665902</v>
      </c>
      <c r="BC547" s="422">
        <v>0.359693877</v>
      </c>
      <c r="BD547" s="424">
        <v>0.29533678699999999</v>
      </c>
      <c r="BE547" s="424">
        <v>0.25050505000000001</v>
      </c>
      <c r="BF547" s="424">
        <v>0.33452593899999999</v>
      </c>
      <c r="BG547" s="424">
        <v>0.36565656499999999</v>
      </c>
      <c r="BH547" s="424">
        <v>0.70018250400000004</v>
      </c>
      <c r="BI547" s="424">
        <v>0.115151515</v>
      </c>
      <c r="BJ547" s="424">
        <v>0.311129926779111</v>
      </c>
      <c r="BK547" s="425">
        <v>71.129545318836307</v>
      </c>
      <c r="BL547" s="425">
        <v>-0.88503622305124696</v>
      </c>
      <c r="BM547" s="425">
        <v>65.638122036638507</v>
      </c>
      <c r="BN547" s="425">
        <v>100.274474743415</v>
      </c>
      <c r="BO547" s="425">
        <v>-1.9448823251368701</v>
      </c>
      <c r="BP547" s="425">
        <v>1.8919653575867399</v>
      </c>
      <c r="BQ547" s="425">
        <v>17.2289253911514</v>
      </c>
      <c r="BR547" s="425">
        <v>2.0740842945453499</v>
      </c>
      <c r="BS547" s="426">
        <v>1.76273468418528</v>
      </c>
      <c r="BT547" s="427"/>
      <c r="BU547" s="421"/>
      <c r="BV547" s="428"/>
      <c r="BW547" s="427"/>
      <c r="BX547" s="427"/>
      <c r="BY547" s="427"/>
      <c r="BZ547" s="427"/>
      <c r="CA547" s="421"/>
      <c r="CB547" s="428"/>
      <c r="CC547" s="427">
        <v>27</v>
      </c>
      <c r="CD547" s="421">
        <v>216.2</v>
      </c>
      <c r="CE547" s="429">
        <v>2</v>
      </c>
      <c r="CF547" s="428">
        <v>-1</v>
      </c>
      <c r="CG547" s="427">
        <v>4</v>
      </c>
      <c r="CH547" s="421">
        <v>22</v>
      </c>
      <c r="CI547" s="429">
        <v>1</v>
      </c>
      <c r="CJ547" s="428">
        <v>1</v>
      </c>
      <c r="CK547" s="427">
        <v>32</v>
      </c>
      <c r="CL547" s="421">
        <v>246.1</v>
      </c>
      <c r="CM547" s="429">
        <v>-2</v>
      </c>
      <c r="CN547" s="428">
        <v>-2</v>
      </c>
      <c r="CO547" s="427">
        <v>60</v>
      </c>
      <c r="CP547" s="421">
        <v>422.1</v>
      </c>
      <c r="CQ547" s="429">
        <v>-3</v>
      </c>
      <c r="CR547" s="428">
        <v>-2</v>
      </c>
      <c r="CS547" s="427">
        <v>8</v>
      </c>
      <c r="CT547" s="421">
        <v>65</v>
      </c>
      <c r="CU547" s="429">
        <v>-1</v>
      </c>
      <c r="CV547" s="429">
        <v>0</v>
      </c>
      <c r="CW547" s="428">
        <v>0</v>
      </c>
      <c r="CX547" s="427">
        <v>2</v>
      </c>
      <c r="CY547" s="421">
        <v>13</v>
      </c>
      <c r="CZ547" s="429">
        <v>0</v>
      </c>
      <c r="DA547" s="429">
        <v>0</v>
      </c>
      <c r="DB547" s="428">
        <v>-2</v>
      </c>
      <c r="DC547" s="427">
        <v>7</v>
      </c>
      <c r="DD547" s="421">
        <v>48</v>
      </c>
      <c r="DE547" s="429">
        <v>-1</v>
      </c>
      <c r="DF547" s="429">
        <v>-1</v>
      </c>
      <c r="DG547" s="428">
        <v>0</v>
      </c>
      <c r="DH547" s="433">
        <v>-4</v>
      </c>
      <c r="DI547" s="434">
        <v>-4.2215251922607404</v>
      </c>
      <c r="EL547" s="422"/>
      <c r="EM547" s="422"/>
      <c r="EN547" s="422"/>
      <c r="EO547" s="422"/>
      <c r="EP547" s="422"/>
      <c r="EQ547" s="422"/>
    </row>
    <row r="548" spans="1:269" ht="13" customHeight="1">
      <c r="A548" s="413" t="s">
        <v>13</v>
      </c>
      <c r="B548" s="413">
        <v>9875</v>
      </c>
      <c r="C548" s="413">
        <v>624424</v>
      </c>
      <c r="D548" s="413">
        <v>16376</v>
      </c>
      <c r="E548" s="413" t="s">
        <v>15</v>
      </c>
      <c r="F548" s="413" t="s">
        <v>15</v>
      </c>
      <c r="G548" s="414"/>
      <c r="H548" s="415" t="s">
        <v>890</v>
      </c>
      <c r="I548" s="416" t="s">
        <v>596</v>
      </c>
      <c r="J548" s="417">
        <v>32</v>
      </c>
      <c r="K548" s="418">
        <v>7</v>
      </c>
      <c r="L548" s="418" t="s">
        <v>46</v>
      </c>
      <c r="T548" s="418" t="s">
        <v>4577</v>
      </c>
      <c r="U548" s="418" t="s">
        <v>2543</v>
      </c>
      <c r="V548" s="418" t="s">
        <v>4585</v>
      </c>
      <c r="Z548" s="421">
        <v>138</v>
      </c>
      <c r="AA548" s="421">
        <v>486</v>
      </c>
      <c r="AB548" s="421">
        <v>418</v>
      </c>
      <c r="AC548" s="421">
        <v>83</v>
      </c>
      <c r="AD548" s="421">
        <v>51</v>
      </c>
      <c r="AE548" s="421">
        <v>20</v>
      </c>
      <c r="AF548" s="421">
        <v>0</v>
      </c>
      <c r="AG548" s="421">
        <v>12</v>
      </c>
      <c r="AH548" s="421">
        <v>54</v>
      </c>
      <c r="AI548" s="421">
        <v>36</v>
      </c>
      <c r="AJ548" s="421">
        <v>1</v>
      </c>
      <c r="AK548" s="421">
        <v>0</v>
      </c>
      <c r="AL548" s="421">
        <v>56</v>
      </c>
      <c r="AM548" s="421">
        <v>0</v>
      </c>
      <c r="AN548" s="421">
        <v>121</v>
      </c>
      <c r="AO548" s="421">
        <v>9</v>
      </c>
      <c r="AP548" s="421">
        <v>3</v>
      </c>
      <c r="AQ548" s="421">
        <v>0</v>
      </c>
      <c r="AR548" s="421">
        <v>12</v>
      </c>
      <c r="AS548" s="422">
        <v>0.115226337</v>
      </c>
      <c r="AT548" s="422">
        <v>0.24897119300000001</v>
      </c>
      <c r="AU548" s="422">
        <v>0.39666667</v>
      </c>
      <c r="AV548" s="422">
        <v>0.28333332999999999</v>
      </c>
      <c r="AW548" s="422">
        <v>9.6666669999999996E-2</v>
      </c>
      <c r="AX548" s="422">
        <v>0.44</v>
      </c>
      <c r="AY548" s="423">
        <v>112.9</v>
      </c>
      <c r="AZ548" s="422">
        <v>0.10282651</v>
      </c>
      <c r="BA548" s="422">
        <v>0.42</v>
      </c>
      <c r="BB548" s="422">
        <v>0.73717348999999999</v>
      </c>
      <c r="BC548" s="422">
        <v>0.38666666599999999</v>
      </c>
      <c r="BD548" s="424">
        <v>0.246527777</v>
      </c>
      <c r="BE548" s="424">
        <v>0.19856459300000001</v>
      </c>
      <c r="BF548" s="424">
        <v>0.30452674800000001</v>
      </c>
      <c r="BG548" s="424">
        <v>0.33253588499999998</v>
      </c>
      <c r="BH548" s="424">
        <v>0.63706263299999999</v>
      </c>
      <c r="BI548" s="424">
        <v>0.13397129199999999</v>
      </c>
      <c r="BJ548" s="424">
        <v>0.287478789503191</v>
      </c>
      <c r="BK548" s="425">
        <v>86.292434732658407</v>
      </c>
      <c r="BL548" s="425">
        <v>-10.0964887014048</v>
      </c>
      <c r="BM548" s="425">
        <v>47.328475622234897</v>
      </c>
      <c r="BN548" s="425">
        <v>83.013438962245303</v>
      </c>
      <c r="BO548" s="425">
        <v>-2.4248111361556898E-2</v>
      </c>
      <c r="BP548" s="425">
        <v>-1.48815287277102</v>
      </c>
      <c r="BQ548" s="425">
        <v>-5.7803943182731796</v>
      </c>
      <c r="BR548" s="425">
        <v>-11.273291422279399</v>
      </c>
      <c r="BS548" s="426">
        <v>-0.59140667927674495</v>
      </c>
      <c r="BT548" s="427"/>
      <c r="BU548" s="421"/>
      <c r="BV548" s="428"/>
      <c r="BW548" s="427"/>
      <c r="BX548" s="427"/>
      <c r="BY548" s="427"/>
      <c r="BZ548" s="427"/>
      <c r="CA548" s="421"/>
      <c r="CB548" s="428"/>
      <c r="CC548" s="427"/>
      <c r="CD548" s="421"/>
      <c r="CE548" s="429"/>
      <c r="CF548" s="428"/>
      <c r="CG548" s="427"/>
      <c r="CH548" s="421"/>
      <c r="CI548" s="429"/>
      <c r="CJ548" s="428"/>
      <c r="CK548" s="427"/>
      <c r="CL548" s="421"/>
      <c r="CM548" s="429"/>
      <c r="CN548" s="428"/>
      <c r="CO548" s="427"/>
      <c r="CP548" s="421"/>
      <c r="CQ548" s="429"/>
      <c r="CR548" s="428"/>
      <c r="CS548" s="427">
        <v>132</v>
      </c>
      <c r="CT548" s="421">
        <v>1010</v>
      </c>
      <c r="CU548" s="429">
        <v>-5</v>
      </c>
      <c r="CV548" s="429">
        <v>-8</v>
      </c>
      <c r="CW548" s="428">
        <v>0</v>
      </c>
      <c r="DH548" s="433">
        <v>-5</v>
      </c>
      <c r="DI548" s="434">
        <v>-10.6740293502807</v>
      </c>
      <c r="EL548" s="422"/>
      <c r="EM548" s="422"/>
      <c r="EN548" s="422"/>
      <c r="EO548" s="422"/>
      <c r="EP548" s="422"/>
      <c r="EQ548" s="422"/>
    </row>
    <row r="549" spans="1:269" ht="13" customHeight="1">
      <c r="A549" s="413" t="s">
        <v>13</v>
      </c>
      <c r="B549" s="413">
        <v>12314</v>
      </c>
      <c r="C549" s="413">
        <v>680757</v>
      </c>
      <c r="D549" s="413">
        <v>24610</v>
      </c>
      <c r="E549" s="413" t="s">
        <v>213</v>
      </c>
      <c r="F549" s="413" t="s">
        <v>213</v>
      </c>
      <c r="G549" s="414"/>
      <c r="H549" s="411" t="s">
        <v>3038</v>
      </c>
      <c r="I549" s="411" t="s">
        <v>56</v>
      </c>
      <c r="J549" s="413">
        <v>27</v>
      </c>
      <c r="K549" s="418">
        <v>7</v>
      </c>
      <c r="L549" s="418" t="s">
        <v>46</v>
      </c>
      <c r="T549" s="418" t="s">
        <v>4581</v>
      </c>
      <c r="U549" s="418" t="s">
        <v>4577</v>
      </c>
      <c r="V549" s="418" t="s">
        <v>4585</v>
      </c>
      <c r="Z549" s="421">
        <v>156</v>
      </c>
      <c r="AA549" s="421">
        <v>693</v>
      </c>
      <c r="AB549" s="421">
        <v>625</v>
      </c>
      <c r="AC549" s="421">
        <v>170</v>
      </c>
      <c r="AD549" s="421">
        <v>129</v>
      </c>
      <c r="AE549" s="421">
        <v>29</v>
      </c>
      <c r="AF549" s="421">
        <v>1</v>
      </c>
      <c r="AG549" s="421">
        <v>11</v>
      </c>
      <c r="AH549" s="421">
        <v>81</v>
      </c>
      <c r="AI549" s="421">
        <v>56</v>
      </c>
      <c r="AJ549" s="421">
        <v>21</v>
      </c>
      <c r="AK549" s="421">
        <v>5</v>
      </c>
      <c r="AL549" s="421">
        <v>55</v>
      </c>
      <c r="AM549" s="421">
        <v>2</v>
      </c>
      <c r="AN549" s="421">
        <v>60</v>
      </c>
      <c r="AO549" s="421">
        <v>3</v>
      </c>
      <c r="AP549" s="421">
        <v>7</v>
      </c>
      <c r="AQ549" s="421">
        <v>3</v>
      </c>
      <c r="AR549" s="421">
        <v>3</v>
      </c>
      <c r="AS549" s="422">
        <v>7.9365079000000005E-2</v>
      </c>
      <c r="AT549" s="422">
        <v>8.6580086000000001E-2</v>
      </c>
      <c r="AU549" s="422">
        <v>0.31478261000000002</v>
      </c>
      <c r="AV549" s="422">
        <v>0.30782609</v>
      </c>
      <c r="AW549" s="422">
        <v>1.913043E-2</v>
      </c>
      <c r="AX549" s="422">
        <v>0.19304347999999999</v>
      </c>
      <c r="AY549" s="423">
        <v>104.2</v>
      </c>
      <c r="AZ549" s="422">
        <v>3.2663320000000003E-2</v>
      </c>
      <c r="BA549" s="422">
        <v>0.37857142799999999</v>
      </c>
      <c r="BB549" s="422">
        <v>0.72447953600000004</v>
      </c>
      <c r="BC549" s="422">
        <v>0.36428571399999998</v>
      </c>
      <c r="BD549" s="424">
        <v>0.28342245900000002</v>
      </c>
      <c r="BE549" s="424">
        <v>0.27200000000000002</v>
      </c>
      <c r="BF549" s="424">
        <v>0.33043478199999998</v>
      </c>
      <c r="BG549" s="424">
        <v>0.37440000000000001</v>
      </c>
      <c r="BH549" s="424">
        <v>0.70483478200000005</v>
      </c>
      <c r="BI549" s="424">
        <v>0.1024</v>
      </c>
      <c r="BJ549" s="424">
        <v>0.30951849050646602</v>
      </c>
      <c r="BK549" s="425">
        <v>63.252884173072701</v>
      </c>
      <c r="BL549" s="425">
        <v>-1.99608018250532</v>
      </c>
      <c r="BM549" s="425">
        <v>79.887665241944106</v>
      </c>
      <c r="BN549" s="425">
        <v>98.943459602742195</v>
      </c>
      <c r="BO549" s="425">
        <v>0.51878309193198202</v>
      </c>
      <c r="BP549" s="425">
        <v>0.46337455976754399</v>
      </c>
      <c r="BQ549" s="425">
        <v>31.041471905527999</v>
      </c>
      <c r="BR549" s="425">
        <v>-0.39953179193057398</v>
      </c>
      <c r="BS549" s="426">
        <v>3.1759310539553298</v>
      </c>
      <c r="BT549" s="427"/>
      <c r="BU549" s="421"/>
      <c r="BV549" s="428"/>
      <c r="BW549" s="427"/>
      <c r="BX549" s="427"/>
      <c r="BY549" s="427"/>
      <c r="BZ549" s="427"/>
      <c r="CA549" s="421"/>
      <c r="CB549" s="428"/>
      <c r="CC549" s="427"/>
      <c r="CD549" s="421"/>
      <c r="CE549" s="429"/>
      <c r="CF549" s="428"/>
      <c r="CG549" s="427"/>
      <c r="CH549" s="421"/>
      <c r="CI549" s="429"/>
      <c r="CJ549" s="428"/>
      <c r="CK549" s="427"/>
      <c r="CL549" s="421"/>
      <c r="CM549" s="429"/>
      <c r="CN549" s="428"/>
      <c r="CO549" s="427"/>
      <c r="CP549" s="421"/>
      <c r="CQ549" s="429"/>
      <c r="CR549" s="428"/>
      <c r="CS549" s="427">
        <v>152</v>
      </c>
      <c r="CT549" s="421">
        <v>1328</v>
      </c>
      <c r="CU549" s="429">
        <v>22</v>
      </c>
      <c r="CV549" s="429">
        <v>5</v>
      </c>
      <c r="CW549" s="428">
        <v>0</v>
      </c>
      <c r="CX549" s="427">
        <v>1</v>
      </c>
      <c r="CY549" s="421">
        <v>1</v>
      </c>
      <c r="CZ549" s="429">
        <v>0</v>
      </c>
      <c r="DA549" s="429">
        <v>0</v>
      </c>
      <c r="DB549" s="428">
        <v>0</v>
      </c>
      <c r="DH549" s="433">
        <v>22</v>
      </c>
      <c r="DI549" s="434">
        <v>7.5905208587646396</v>
      </c>
      <c r="EL549" s="422"/>
      <c r="EM549" s="422"/>
      <c r="EN549" s="422"/>
      <c r="EO549" s="422"/>
      <c r="EP549" s="422"/>
      <c r="EQ549" s="422"/>
    </row>
    <row r="550" spans="1:269" ht="13" customHeight="1">
      <c r="A550" s="413" t="s">
        <v>13</v>
      </c>
      <c r="B550" s="413">
        <v>10879</v>
      </c>
      <c r="C550" s="413">
        <v>657757</v>
      </c>
      <c r="D550" s="413">
        <v>19901</v>
      </c>
      <c r="E550" s="413" t="s">
        <v>2170</v>
      </c>
      <c r="F550" s="413" t="s">
        <v>2170</v>
      </c>
      <c r="G550" s="414"/>
      <c r="H550" s="411" t="s">
        <v>2398</v>
      </c>
      <c r="I550" s="411" t="s">
        <v>305</v>
      </c>
      <c r="J550" s="418">
        <v>29</v>
      </c>
      <c r="K550" s="418">
        <v>7</v>
      </c>
      <c r="L550" s="418" t="s">
        <v>46</v>
      </c>
      <c r="T550" s="418" t="s">
        <v>4582</v>
      </c>
      <c r="U550" s="418" t="s">
        <v>2543</v>
      </c>
      <c r="V550" s="418" t="s">
        <v>4585</v>
      </c>
      <c r="Z550" s="421">
        <v>145</v>
      </c>
      <c r="AA550" s="421">
        <v>545</v>
      </c>
      <c r="AB550" s="421">
        <v>492</v>
      </c>
      <c r="AC550" s="421">
        <v>124</v>
      </c>
      <c r="AD550" s="421">
        <v>76</v>
      </c>
      <c r="AE550" s="421">
        <v>28</v>
      </c>
      <c r="AF550" s="421">
        <v>1</v>
      </c>
      <c r="AG550" s="421">
        <v>19</v>
      </c>
      <c r="AH550" s="421">
        <v>57</v>
      </c>
      <c r="AI550" s="421">
        <v>71</v>
      </c>
      <c r="AJ550" s="421">
        <v>2</v>
      </c>
      <c r="AK550" s="421">
        <v>1</v>
      </c>
      <c r="AL550" s="421">
        <v>44</v>
      </c>
      <c r="AM550" s="421">
        <v>1</v>
      </c>
      <c r="AN550" s="421">
        <v>107</v>
      </c>
      <c r="AO550" s="421">
        <v>5</v>
      </c>
      <c r="AP550" s="421">
        <v>4</v>
      </c>
      <c r="AQ550" s="421">
        <v>0</v>
      </c>
      <c r="AR550" s="421">
        <v>9</v>
      </c>
      <c r="AS550" s="422">
        <v>8.0733944000000002E-2</v>
      </c>
      <c r="AT550" s="422">
        <v>0.196330275</v>
      </c>
      <c r="AU550" s="422">
        <v>0.41902314000000002</v>
      </c>
      <c r="AV550" s="422">
        <v>0.23136246999999999</v>
      </c>
      <c r="AW550" s="422">
        <v>9.5115679999999994E-2</v>
      </c>
      <c r="AX550" s="422">
        <v>0.46529563000000002</v>
      </c>
      <c r="AY550" s="423">
        <v>111.8</v>
      </c>
      <c r="AZ550" s="422">
        <v>9.6094780000000005E-2</v>
      </c>
      <c r="BA550" s="422">
        <v>0.37789202999999999</v>
      </c>
      <c r="BB550" s="422">
        <v>0.65968928000000004</v>
      </c>
      <c r="BC550" s="422">
        <v>0.41131105299999998</v>
      </c>
      <c r="BD550" s="424">
        <v>0.28378378300000001</v>
      </c>
      <c r="BE550" s="424">
        <v>0.25203251999999998</v>
      </c>
      <c r="BF550" s="424">
        <v>0.31743119199999997</v>
      </c>
      <c r="BG550" s="424">
        <v>0.42886178800000002</v>
      </c>
      <c r="BH550" s="424">
        <v>0.74629297999999999</v>
      </c>
      <c r="BI550" s="424">
        <v>0.17682926800000001</v>
      </c>
      <c r="BJ550" s="424">
        <v>0.323083978913286</v>
      </c>
      <c r="BK550" s="425">
        <v>113.897745105822</v>
      </c>
      <c r="BL550" s="425">
        <v>4.4328397360432099</v>
      </c>
      <c r="BM550" s="425">
        <v>68.829147465227805</v>
      </c>
      <c r="BN550" s="425">
        <v>110.63191487638299</v>
      </c>
      <c r="BO550" s="425">
        <v>0.214077691883722</v>
      </c>
      <c r="BP550" s="425">
        <v>-1.5482200272381299</v>
      </c>
      <c r="BQ550" s="425">
        <v>13.141217379764299</v>
      </c>
      <c r="BR550" s="425">
        <v>5.3198266659665103</v>
      </c>
      <c r="BS550" s="426">
        <v>1.3445109977448799</v>
      </c>
      <c r="BT550" s="427"/>
      <c r="BU550" s="421"/>
      <c r="BV550" s="428"/>
      <c r="BW550" s="427"/>
      <c r="BX550" s="427"/>
      <c r="BY550" s="427"/>
      <c r="BZ550" s="427"/>
      <c r="CA550" s="421"/>
      <c r="CB550" s="428"/>
      <c r="CC550" s="427">
        <v>13</v>
      </c>
      <c r="CD550" s="421">
        <v>99.1</v>
      </c>
      <c r="CE550" s="429">
        <v>0</v>
      </c>
      <c r="CF550" s="428">
        <v>1</v>
      </c>
      <c r="CG550" s="427"/>
      <c r="CH550" s="421"/>
      <c r="CI550" s="429"/>
      <c r="CJ550" s="428"/>
      <c r="CK550" s="427"/>
      <c r="CL550" s="421"/>
      <c r="CM550" s="429"/>
      <c r="CN550" s="428"/>
      <c r="CO550" s="427"/>
      <c r="CP550" s="421"/>
      <c r="CQ550" s="429"/>
      <c r="CR550" s="428"/>
      <c r="CS550" s="427">
        <v>64</v>
      </c>
      <c r="CT550" s="421">
        <v>479</v>
      </c>
      <c r="CU550" s="429">
        <v>-3</v>
      </c>
      <c r="CV550" s="429">
        <v>-4</v>
      </c>
      <c r="CW550" s="428">
        <v>1</v>
      </c>
      <c r="DH550" s="433">
        <v>-3</v>
      </c>
      <c r="DI550" s="434">
        <v>-10.3081873059272</v>
      </c>
      <c r="EL550" s="422"/>
      <c r="EM550" s="422"/>
      <c r="EN550" s="422"/>
      <c r="EO550" s="422"/>
      <c r="EP550" s="422"/>
      <c r="EQ550" s="422"/>
    </row>
    <row r="551" spans="1:269" ht="13" customHeight="1">
      <c r="A551" s="413" t="s">
        <v>13</v>
      </c>
      <c r="B551" s="413">
        <v>9866</v>
      </c>
      <c r="C551" s="413">
        <v>656537</v>
      </c>
      <c r="D551" s="413">
        <v>16947</v>
      </c>
      <c r="E551" s="413" t="s">
        <v>3323</v>
      </c>
      <c r="F551" s="413" t="s">
        <v>3323</v>
      </c>
      <c r="G551" s="414"/>
      <c r="H551" s="411" t="s">
        <v>100</v>
      </c>
      <c r="I551" s="411" t="s">
        <v>593</v>
      </c>
      <c r="J551" s="418">
        <v>29</v>
      </c>
      <c r="K551" s="418">
        <v>8</v>
      </c>
      <c r="L551" s="418" t="s">
        <v>837</v>
      </c>
      <c r="T551" s="418" t="s">
        <v>4577</v>
      </c>
      <c r="U551" s="418" t="s">
        <v>4577</v>
      </c>
      <c r="V551" s="418" t="s">
        <v>4586</v>
      </c>
      <c r="Z551" s="421">
        <v>57</v>
      </c>
      <c r="AA551" s="421">
        <v>149</v>
      </c>
      <c r="AB551" s="421">
        <v>134</v>
      </c>
      <c r="AC551" s="421">
        <v>29</v>
      </c>
      <c r="AD551" s="421">
        <v>20</v>
      </c>
      <c r="AE551" s="421">
        <v>6</v>
      </c>
      <c r="AF551" s="421">
        <v>0</v>
      </c>
      <c r="AG551" s="421">
        <v>3</v>
      </c>
      <c r="AH551" s="421">
        <v>19</v>
      </c>
      <c r="AI551" s="421">
        <v>11</v>
      </c>
      <c r="AJ551" s="421">
        <v>7</v>
      </c>
      <c r="AK551" s="421">
        <v>0</v>
      </c>
      <c r="AL551" s="421">
        <v>9</v>
      </c>
      <c r="AM551" s="421">
        <v>0</v>
      </c>
      <c r="AN551" s="421">
        <v>48</v>
      </c>
      <c r="AO551" s="421">
        <v>3</v>
      </c>
      <c r="AP551" s="421">
        <v>0</v>
      </c>
      <c r="AQ551" s="421">
        <v>3</v>
      </c>
      <c r="AR551" s="421">
        <v>3</v>
      </c>
      <c r="AS551" s="422">
        <v>6.0402683999999998E-2</v>
      </c>
      <c r="AT551" s="422">
        <v>0.32214765099999998</v>
      </c>
      <c r="AU551" s="422">
        <v>0.32584269999999999</v>
      </c>
      <c r="AV551" s="422">
        <v>0.29213483000000001</v>
      </c>
      <c r="AW551" s="422">
        <v>0.11235955</v>
      </c>
      <c r="AX551" s="422">
        <v>0.49438201999999998</v>
      </c>
      <c r="AY551" s="423">
        <v>112.3</v>
      </c>
      <c r="AZ551" s="422">
        <v>0.16580311</v>
      </c>
      <c r="BA551" s="422">
        <v>0.45783132500000001</v>
      </c>
      <c r="BB551" s="422">
        <v>0.74985953999999999</v>
      </c>
      <c r="BC551" s="422">
        <v>0.28915662600000003</v>
      </c>
      <c r="BD551" s="424">
        <v>0.313253012</v>
      </c>
      <c r="BE551" s="424">
        <v>0.21641790999999999</v>
      </c>
      <c r="BF551" s="424">
        <v>0.28082191699999998</v>
      </c>
      <c r="BG551" s="424">
        <v>0.32835820799999998</v>
      </c>
      <c r="BH551" s="424">
        <v>0.60918012499999996</v>
      </c>
      <c r="BI551" s="424">
        <v>0.11194029799999999</v>
      </c>
      <c r="BJ551" s="424">
        <v>0.27165934198523201</v>
      </c>
      <c r="BK551" s="425">
        <v>72.102020818596401</v>
      </c>
      <c r="BL551" s="425">
        <v>-5.0147234036899899</v>
      </c>
      <c r="BM551" s="425">
        <v>12.5908726543806</v>
      </c>
      <c r="BN551" s="425">
        <v>70.362768570170203</v>
      </c>
      <c r="BO551" s="425">
        <v>0.36921090797469902</v>
      </c>
      <c r="BP551" s="425">
        <v>1.8303511436097299</v>
      </c>
      <c r="BQ551" s="425">
        <v>6.4559122877348303</v>
      </c>
      <c r="BR551" s="425">
        <v>-3.40375086556522</v>
      </c>
      <c r="BS551" s="426">
        <v>0.660520621529466</v>
      </c>
      <c r="BT551" s="427"/>
      <c r="BU551" s="421"/>
      <c r="BV551" s="428"/>
      <c r="BW551" s="427"/>
      <c r="BX551" s="427"/>
      <c r="BY551" s="427"/>
      <c r="BZ551" s="427"/>
      <c r="CA551" s="421"/>
      <c r="CB551" s="428"/>
      <c r="CC551" s="427"/>
      <c r="CD551" s="421"/>
      <c r="CE551" s="429"/>
      <c r="CF551" s="428"/>
      <c r="CG551" s="427"/>
      <c r="CH551" s="421"/>
      <c r="CI551" s="429"/>
      <c r="CJ551" s="428"/>
      <c r="CK551" s="427"/>
      <c r="CL551" s="421"/>
      <c r="CM551" s="429"/>
      <c r="CN551" s="428"/>
      <c r="CO551" s="427"/>
      <c r="CP551" s="421"/>
      <c r="CQ551" s="429"/>
      <c r="CR551" s="428"/>
      <c r="CX551" s="427">
        <v>54</v>
      </c>
      <c r="CY551" s="421">
        <v>330</v>
      </c>
      <c r="CZ551" s="429">
        <v>8</v>
      </c>
      <c r="DA551" s="429">
        <v>5</v>
      </c>
      <c r="DB551" s="428">
        <v>0</v>
      </c>
      <c r="DH551" s="433">
        <v>8</v>
      </c>
      <c r="DI551" s="434">
        <v>4.8939283154904798</v>
      </c>
      <c r="EL551" s="422"/>
      <c r="EM551" s="422"/>
      <c r="EN551" s="422"/>
      <c r="EO551" s="422"/>
      <c r="EP551" s="422"/>
      <c r="EQ551" s="422"/>
    </row>
    <row r="552" spans="1:269" ht="13" customHeight="1">
      <c r="A552" s="413" t="s">
        <v>13</v>
      </c>
      <c r="B552" s="413">
        <v>10239</v>
      </c>
      <c r="C552" s="413">
        <v>622761</v>
      </c>
      <c r="D552" s="413">
        <v>17273</v>
      </c>
      <c r="E552" s="413" t="s">
        <v>17</v>
      </c>
      <c r="F552" s="413" t="s">
        <v>17</v>
      </c>
      <c r="G552" s="414"/>
      <c r="H552" s="411" t="s">
        <v>1795</v>
      </c>
      <c r="I552" s="411" t="s">
        <v>548</v>
      </c>
      <c r="J552" s="418">
        <v>30</v>
      </c>
      <c r="K552" s="418">
        <v>8</v>
      </c>
      <c r="L552" s="418" t="s">
        <v>837</v>
      </c>
      <c r="T552" s="418" t="s">
        <v>4581</v>
      </c>
      <c r="U552" s="418" t="s">
        <v>4577</v>
      </c>
      <c r="V552" s="418" t="s">
        <v>4585</v>
      </c>
      <c r="Z552" s="421">
        <v>43</v>
      </c>
      <c r="AA552" s="421">
        <v>83</v>
      </c>
      <c r="AB552" s="421">
        <v>79</v>
      </c>
      <c r="AC552" s="421">
        <v>14</v>
      </c>
      <c r="AD552" s="421">
        <v>9</v>
      </c>
      <c r="AE552" s="421">
        <v>4</v>
      </c>
      <c r="AF552" s="421">
        <v>0</v>
      </c>
      <c r="AG552" s="421">
        <v>1</v>
      </c>
      <c r="AH552" s="421">
        <v>9</v>
      </c>
      <c r="AI552" s="421">
        <v>3</v>
      </c>
      <c r="AJ552" s="421">
        <v>15</v>
      </c>
      <c r="AK552" s="421">
        <v>2</v>
      </c>
      <c r="AL552" s="421">
        <v>4</v>
      </c>
      <c r="AM552" s="421">
        <v>0</v>
      </c>
      <c r="AN552" s="421">
        <v>30</v>
      </c>
      <c r="AO552" s="421">
        <v>0</v>
      </c>
      <c r="AP552" s="421">
        <v>0</v>
      </c>
      <c r="AQ552" s="421">
        <v>0</v>
      </c>
      <c r="AR552" s="421">
        <v>1</v>
      </c>
      <c r="AS552" s="422">
        <v>4.8192771000000002E-2</v>
      </c>
      <c r="AT552" s="422">
        <v>0.36144578300000002</v>
      </c>
      <c r="AU552" s="422">
        <v>0.38775510000000002</v>
      </c>
      <c r="AV552" s="422">
        <v>0.20408163000000001</v>
      </c>
      <c r="AW552" s="422">
        <v>4.0816329999999998E-2</v>
      </c>
      <c r="AX552" s="422">
        <v>0.36734694000000001</v>
      </c>
      <c r="AY552" s="423">
        <v>107.7</v>
      </c>
      <c r="AZ552" s="422">
        <v>0.15476190000000001</v>
      </c>
      <c r="BA552" s="422">
        <v>0.46938775500000002</v>
      </c>
      <c r="BB552" s="422">
        <v>0.78401361000000003</v>
      </c>
      <c r="BC552" s="422">
        <v>0.38775510200000002</v>
      </c>
      <c r="BD552" s="424">
        <v>0.27083333300000001</v>
      </c>
      <c r="BE552" s="424">
        <v>0.177215189</v>
      </c>
      <c r="BF552" s="424">
        <v>0.21686746900000001</v>
      </c>
      <c r="BG552" s="424">
        <v>0.26582278399999998</v>
      </c>
      <c r="BH552" s="424">
        <v>0.48269025300000001</v>
      </c>
      <c r="BI552" s="424">
        <v>8.8607594999999997E-2</v>
      </c>
      <c r="BJ552" s="424">
        <v>0.21388843404241301</v>
      </c>
      <c r="BK552" s="425">
        <v>54.733261165913397</v>
      </c>
      <c r="BL552" s="425">
        <v>-6.6834621430861096</v>
      </c>
      <c r="BM552" s="425">
        <v>3.1236819697988798</v>
      </c>
      <c r="BN552" s="425">
        <v>33.322385649814997</v>
      </c>
      <c r="BO552" s="425">
        <v>-0.45285254853372497</v>
      </c>
      <c r="BP552" s="425">
        <v>2.38886842969805</v>
      </c>
      <c r="BQ552" s="425">
        <v>-5.1231057025978597</v>
      </c>
      <c r="BR552" s="425">
        <v>-4.1334570787402098</v>
      </c>
      <c r="BS552" s="426">
        <v>-0.52415782805320499</v>
      </c>
      <c r="BT552" s="427"/>
      <c r="BU552" s="421"/>
      <c r="BV552" s="428"/>
      <c r="BW552" s="427"/>
      <c r="BX552" s="427"/>
      <c r="BY552" s="427"/>
      <c r="BZ552" s="427"/>
      <c r="CA552" s="421"/>
      <c r="CB552" s="428"/>
      <c r="CC552" s="427"/>
      <c r="CD552" s="421"/>
      <c r="CE552" s="429"/>
      <c r="CF552" s="428"/>
      <c r="CG552" s="427">
        <v>6</v>
      </c>
      <c r="CH552" s="421">
        <v>49</v>
      </c>
      <c r="CI552" s="429">
        <v>-1</v>
      </c>
      <c r="CJ552" s="428">
        <v>-1</v>
      </c>
      <c r="CK552" s="427">
        <v>2</v>
      </c>
      <c r="CL552" s="421">
        <v>2</v>
      </c>
      <c r="CM552" s="429">
        <v>0</v>
      </c>
      <c r="CN552" s="428">
        <v>0</v>
      </c>
      <c r="CO552" s="427">
        <v>11</v>
      </c>
      <c r="CP552" s="421">
        <v>69</v>
      </c>
      <c r="CQ552" s="429">
        <v>-3</v>
      </c>
      <c r="CR552" s="428">
        <v>-3</v>
      </c>
      <c r="CS552" s="427">
        <v>1</v>
      </c>
      <c r="CT552" s="421">
        <v>9</v>
      </c>
      <c r="CU552" s="429">
        <v>0</v>
      </c>
      <c r="CV552" s="429">
        <v>0</v>
      </c>
      <c r="CW552" s="428">
        <v>-1</v>
      </c>
      <c r="CX552" s="427">
        <v>10</v>
      </c>
      <c r="CY552" s="421">
        <v>82</v>
      </c>
      <c r="CZ552" s="429">
        <v>0</v>
      </c>
      <c r="DA552" s="429">
        <v>-1</v>
      </c>
      <c r="DB552" s="428">
        <v>0</v>
      </c>
      <c r="DH552" s="433">
        <v>-4</v>
      </c>
      <c r="DI552" s="434">
        <v>-3.8461999595165199</v>
      </c>
      <c r="EL552" s="422"/>
      <c r="EM552" s="422"/>
      <c r="EN552" s="422"/>
      <c r="EO552" s="422"/>
      <c r="EP552" s="422"/>
      <c r="EQ552" s="422"/>
    </row>
    <row r="553" spans="1:269" ht="13" customHeight="1">
      <c r="A553" s="413" t="s">
        <v>13</v>
      </c>
      <c r="B553" s="413">
        <v>11127</v>
      </c>
      <c r="C553" s="413">
        <v>666969</v>
      </c>
      <c r="D553" s="413">
        <v>19287</v>
      </c>
      <c r="E553" s="413" t="s">
        <v>14</v>
      </c>
      <c r="F553" s="413" t="s">
        <v>14</v>
      </c>
      <c r="G553" s="414"/>
      <c r="H553" s="411" t="s">
        <v>3328</v>
      </c>
      <c r="I553" s="411" t="s">
        <v>1706</v>
      </c>
      <c r="J553" s="418">
        <v>32</v>
      </c>
      <c r="K553" s="418">
        <v>9</v>
      </c>
      <c r="L553" s="418" t="s">
        <v>837</v>
      </c>
      <c r="T553" s="418" t="s">
        <v>2543</v>
      </c>
      <c r="U553" s="418" t="s">
        <v>2543</v>
      </c>
      <c r="V553" s="418" t="s">
        <v>4586</v>
      </c>
      <c r="Z553" s="421">
        <v>135</v>
      </c>
      <c r="AA553" s="421">
        <v>547</v>
      </c>
      <c r="AB553" s="421">
        <v>507</v>
      </c>
      <c r="AC553" s="421">
        <v>115</v>
      </c>
      <c r="AD553" s="421">
        <v>68</v>
      </c>
      <c r="AE553" s="421">
        <v>28</v>
      </c>
      <c r="AF553" s="421">
        <v>0</v>
      </c>
      <c r="AG553" s="421">
        <v>19</v>
      </c>
      <c r="AH553" s="421">
        <v>58</v>
      </c>
      <c r="AI553" s="421">
        <v>75</v>
      </c>
      <c r="AJ553" s="421">
        <v>13</v>
      </c>
      <c r="AK553" s="421">
        <v>4</v>
      </c>
      <c r="AL553" s="421">
        <v>28</v>
      </c>
      <c r="AM553" s="421">
        <v>1</v>
      </c>
      <c r="AN553" s="421">
        <v>135</v>
      </c>
      <c r="AO553" s="421">
        <v>5</v>
      </c>
      <c r="AP553" s="421">
        <v>7</v>
      </c>
      <c r="AQ553" s="421">
        <v>0</v>
      </c>
      <c r="AR553" s="421">
        <v>9</v>
      </c>
      <c r="AS553" s="422">
        <v>5.1188299E-2</v>
      </c>
      <c r="AT553" s="422">
        <v>0.246800731</v>
      </c>
      <c r="AU553" s="422">
        <v>0.39577836</v>
      </c>
      <c r="AV553" s="422">
        <v>0.25857520000000001</v>
      </c>
      <c r="AW553" s="422">
        <v>0.11609499</v>
      </c>
      <c r="AX553" s="422">
        <v>0.46701847000000002</v>
      </c>
      <c r="AY553" s="423">
        <v>113.6</v>
      </c>
      <c r="AZ553" s="422">
        <v>0.14604650999999999</v>
      </c>
      <c r="BA553" s="422">
        <v>0.36939313899999998</v>
      </c>
      <c r="BB553" s="422">
        <v>0.59273976799999994</v>
      </c>
      <c r="BC553" s="422">
        <v>0.46174142400000001</v>
      </c>
      <c r="BD553" s="424">
        <v>0.266666666</v>
      </c>
      <c r="BE553" s="424">
        <v>0.22682445700000001</v>
      </c>
      <c r="BF553" s="424">
        <v>0.27056672700000001</v>
      </c>
      <c r="BG553" s="424">
        <v>0.39447731699999999</v>
      </c>
      <c r="BH553" s="424">
        <v>0.66504404399999995</v>
      </c>
      <c r="BI553" s="424">
        <v>0.16765285999999999</v>
      </c>
      <c r="BJ553" s="424">
        <v>0.28580563136072801</v>
      </c>
      <c r="BK553" s="425">
        <v>103.559833348284</v>
      </c>
      <c r="BL553" s="425">
        <v>-12.1068205186887</v>
      </c>
      <c r="BM553" s="425">
        <v>52.525803936107501</v>
      </c>
      <c r="BN553" s="425">
        <v>82.8282049137417</v>
      </c>
      <c r="BO553" s="425">
        <v>-3.7995885510026597E-2</v>
      </c>
      <c r="BP553" s="425">
        <v>1.46386406198143</v>
      </c>
      <c r="BQ553" s="425">
        <v>7.3385324281850002</v>
      </c>
      <c r="BR553" s="425">
        <v>-9.6061289744241893</v>
      </c>
      <c r="BS553" s="426">
        <v>0.75082370771794305</v>
      </c>
      <c r="BT553" s="427"/>
      <c r="BU553" s="421"/>
      <c r="BV553" s="428"/>
      <c r="BW553" s="427"/>
      <c r="BX553" s="427"/>
      <c r="BY553" s="427"/>
      <c r="BZ553" s="427"/>
      <c r="CA553" s="421"/>
      <c r="CB553" s="428"/>
      <c r="CC553" s="427"/>
      <c r="CD553" s="421"/>
      <c r="CE553" s="429"/>
      <c r="CF553" s="428"/>
      <c r="CG553" s="427"/>
      <c r="CH553" s="421"/>
      <c r="CI553" s="429"/>
      <c r="CJ553" s="428"/>
      <c r="CK553" s="427"/>
      <c r="CL553" s="421"/>
      <c r="CM553" s="429"/>
      <c r="CN553" s="428"/>
      <c r="CO553" s="427"/>
      <c r="CP553" s="421"/>
      <c r="CQ553" s="429"/>
      <c r="CR553" s="428"/>
      <c r="DC553" s="427">
        <v>128</v>
      </c>
      <c r="DD553" s="421">
        <v>1124</v>
      </c>
      <c r="DE553" s="429">
        <v>16</v>
      </c>
      <c r="DF553" s="429">
        <v>1</v>
      </c>
      <c r="DG553" s="428">
        <v>2</v>
      </c>
      <c r="DH553" s="433">
        <v>16</v>
      </c>
      <c r="DI553" s="434">
        <v>-1.8810443878173799</v>
      </c>
      <c r="EL553" s="422"/>
      <c r="EM553" s="422"/>
      <c r="EN553" s="422"/>
      <c r="EO553" s="422"/>
      <c r="EP553" s="422"/>
      <c r="EQ553" s="422"/>
    </row>
    <row r="554" spans="1:269" ht="13" customHeight="1">
      <c r="A554" s="413" t="s">
        <v>13</v>
      </c>
      <c r="B554" s="413">
        <v>13241</v>
      </c>
      <c r="C554" s="413">
        <v>692216</v>
      </c>
      <c r="D554" s="413">
        <v>33704</v>
      </c>
      <c r="E554" s="413" t="s">
        <v>213</v>
      </c>
      <c r="F554" s="413" t="s">
        <v>213</v>
      </c>
      <c r="G554" s="414"/>
      <c r="H554" s="411" t="s">
        <v>4551</v>
      </c>
      <c r="I554" s="411" t="s">
        <v>1673</v>
      </c>
      <c r="J554" s="413">
        <v>23</v>
      </c>
      <c r="K554" s="418">
        <v>9</v>
      </c>
      <c r="L554" s="418" t="s">
        <v>46</v>
      </c>
      <c r="T554" s="418" t="s">
        <v>2543</v>
      </c>
      <c r="U554" s="418" t="s">
        <v>4577</v>
      </c>
      <c r="V554" s="418" t="s">
        <v>4585</v>
      </c>
      <c r="Z554" s="421">
        <v>44</v>
      </c>
      <c r="AA554" s="421">
        <v>138</v>
      </c>
      <c r="AB554" s="421">
        <v>123</v>
      </c>
      <c r="AC554" s="421">
        <v>27</v>
      </c>
      <c r="AD554" s="421">
        <v>12</v>
      </c>
      <c r="AE554" s="421">
        <v>10</v>
      </c>
      <c r="AF554" s="421">
        <v>1</v>
      </c>
      <c r="AG554" s="421">
        <v>4</v>
      </c>
      <c r="AH554" s="421">
        <v>16</v>
      </c>
      <c r="AI554" s="421">
        <v>19</v>
      </c>
      <c r="AJ554" s="421">
        <v>4</v>
      </c>
      <c r="AK554" s="421">
        <v>0</v>
      </c>
      <c r="AL554" s="421">
        <v>11</v>
      </c>
      <c r="AM554" s="421">
        <v>0</v>
      </c>
      <c r="AN554" s="421">
        <v>38</v>
      </c>
      <c r="AO554" s="421">
        <v>2</v>
      </c>
      <c r="AP554" s="421">
        <v>1</v>
      </c>
      <c r="AQ554" s="421">
        <v>1</v>
      </c>
      <c r="AR554" s="421">
        <v>0</v>
      </c>
      <c r="AS554" s="466">
        <v>7.9710143999999997E-2</v>
      </c>
      <c r="AT554" s="466">
        <v>0.27536231799999999</v>
      </c>
      <c r="AU554" s="466">
        <v>0.37931034000000002</v>
      </c>
      <c r="AV554" s="466">
        <v>0.29885056999999998</v>
      </c>
      <c r="AW554" s="466">
        <v>9.1954019999999997E-2</v>
      </c>
      <c r="AX554" s="466">
        <v>0.36781608999999998</v>
      </c>
      <c r="AY554" s="425">
        <v>109.8</v>
      </c>
      <c r="AZ554" s="466">
        <v>0.16430020000000001</v>
      </c>
      <c r="BA554" s="466">
        <v>0.37209302300000002</v>
      </c>
      <c r="BB554" s="466">
        <v>0.57988584600000004</v>
      </c>
      <c r="BC554" s="466">
        <v>0.37209302300000002</v>
      </c>
      <c r="BD554" s="424">
        <v>0.28048780400000001</v>
      </c>
      <c r="BE554" s="424">
        <v>0.21951219499999999</v>
      </c>
      <c r="BF554" s="424">
        <v>0.29197080199999997</v>
      </c>
      <c r="BG554" s="424">
        <v>0.41463414599999998</v>
      </c>
      <c r="BH554" s="424">
        <v>0.70660494799999995</v>
      </c>
      <c r="BI554" s="424">
        <v>0.19512195099999999</v>
      </c>
      <c r="BJ554" s="424">
        <v>0.30578954898527899</v>
      </c>
      <c r="BK554" s="425">
        <v>120.52759927955999</v>
      </c>
      <c r="BL554" s="425">
        <v>-0.81529337119912304</v>
      </c>
      <c r="BM554" s="425">
        <v>15.490560696007201</v>
      </c>
      <c r="BN554" s="425">
        <v>96.374538379746596</v>
      </c>
      <c r="BO554" s="425">
        <v>0.46296415092870502</v>
      </c>
      <c r="BP554" s="425">
        <v>1.5201433496549701</v>
      </c>
      <c r="BQ554" s="425">
        <v>1.57639535750592</v>
      </c>
      <c r="BR554" s="425">
        <v>0.930503641733475</v>
      </c>
      <c r="BS554" s="426">
        <v>0.16128497335599801</v>
      </c>
      <c r="BT554" s="427"/>
      <c r="BU554" s="421"/>
      <c r="BV554" s="428"/>
      <c r="BW554" s="427"/>
      <c r="BX554" s="427"/>
      <c r="BY554" s="427"/>
      <c r="BZ554" s="427"/>
      <c r="CA554" s="421"/>
      <c r="CB554" s="428"/>
      <c r="CC554" s="427">
        <v>17</v>
      </c>
      <c r="CD554" s="421">
        <v>112</v>
      </c>
      <c r="CE554" s="429">
        <v>-1</v>
      </c>
      <c r="CF554" s="428">
        <v>-1</v>
      </c>
      <c r="CG554" s="427"/>
      <c r="CH554" s="421"/>
      <c r="CI554" s="429"/>
      <c r="CJ554" s="428"/>
      <c r="CK554" s="427"/>
      <c r="CL554" s="421"/>
      <c r="CM554" s="429"/>
      <c r="CN554" s="428"/>
      <c r="CO554" s="427"/>
      <c r="CP554" s="421"/>
      <c r="CQ554" s="429"/>
      <c r="CR554" s="428"/>
      <c r="DC554" s="427">
        <v>29</v>
      </c>
      <c r="DD554" s="421">
        <v>205</v>
      </c>
      <c r="DE554" s="429">
        <v>0</v>
      </c>
      <c r="DF554" s="429">
        <v>-2</v>
      </c>
      <c r="DG554" s="428">
        <v>0</v>
      </c>
      <c r="DH554" s="433">
        <v>-1</v>
      </c>
      <c r="DI554" s="434">
        <v>-4.1035550832748404</v>
      </c>
    </row>
    <row r="555" spans="1:269" ht="13" customHeight="1">
      <c r="A555" s="413" t="s">
        <v>13</v>
      </c>
      <c r="B555" s="413">
        <v>11871</v>
      </c>
      <c r="C555" s="413">
        <v>682641</v>
      </c>
      <c r="D555" s="413">
        <v>26467</v>
      </c>
      <c r="E555" s="413" t="s">
        <v>2175</v>
      </c>
      <c r="F555" s="413" t="s">
        <v>2175</v>
      </c>
      <c r="G555" s="414"/>
      <c r="H555" s="411" t="s">
        <v>3524</v>
      </c>
      <c r="I555" s="411" t="s">
        <v>589</v>
      </c>
      <c r="J555" s="413">
        <v>23</v>
      </c>
      <c r="K555" s="418">
        <v>9</v>
      </c>
      <c r="L555" s="418" t="s">
        <v>837</v>
      </c>
      <c r="T555" s="418" t="s">
        <v>4584</v>
      </c>
      <c r="U555" s="418" t="s">
        <v>2543</v>
      </c>
      <c r="V555" s="418" t="s">
        <v>4586</v>
      </c>
      <c r="X555" s="418">
        <v>82</v>
      </c>
      <c r="Z555" s="421">
        <v>57</v>
      </c>
      <c r="AA555" s="421">
        <v>184</v>
      </c>
      <c r="AB555" s="421">
        <v>172</v>
      </c>
      <c r="AC555" s="421">
        <v>38</v>
      </c>
      <c r="AD555" s="421">
        <v>20</v>
      </c>
      <c r="AE555" s="421">
        <v>9</v>
      </c>
      <c r="AF555" s="421">
        <v>1</v>
      </c>
      <c r="AG555" s="421">
        <v>8</v>
      </c>
      <c r="AH555" s="421">
        <v>26</v>
      </c>
      <c r="AI555" s="421">
        <v>22</v>
      </c>
      <c r="AJ555" s="421">
        <v>4</v>
      </c>
      <c r="AK555" s="421">
        <v>0</v>
      </c>
      <c r="AL555" s="421">
        <v>11</v>
      </c>
      <c r="AM555" s="421">
        <v>0</v>
      </c>
      <c r="AN555" s="421">
        <v>27</v>
      </c>
      <c r="AO555" s="421">
        <v>0</v>
      </c>
      <c r="AP555" s="421">
        <v>1</v>
      </c>
      <c r="AQ555" s="421">
        <v>0</v>
      </c>
      <c r="AR555" s="421">
        <v>5</v>
      </c>
      <c r="AS555" s="422">
        <v>5.9782608000000001E-2</v>
      </c>
      <c r="AT555" s="422">
        <v>0.14673913</v>
      </c>
      <c r="AU555" s="422">
        <v>0.45205478999999998</v>
      </c>
      <c r="AV555" s="422">
        <v>0.15753424999999999</v>
      </c>
      <c r="AW555" s="422">
        <v>7.5342469999999995E-2</v>
      </c>
      <c r="AX555" s="422">
        <v>0.37671232999999998</v>
      </c>
      <c r="AY555" s="423">
        <v>111.6</v>
      </c>
      <c r="AZ555" s="422">
        <v>9.4476740000000003E-2</v>
      </c>
      <c r="BA555" s="422">
        <v>0.46575342400000003</v>
      </c>
      <c r="BB555" s="422">
        <v>0.83703010799999999</v>
      </c>
      <c r="BC555" s="422">
        <v>0.43150684900000003</v>
      </c>
      <c r="BD555" s="424">
        <v>0.21739130400000001</v>
      </c>
      <c r="BE555" s="424">
        <v>0.220930232</v>
      </c>
      <c r="BF555" s="424">
        <v>0.266304347</v>
      </c>
      <c r="BG555" s="424">
        <v>0.42441860399999998</v>
      </c>
      <c r="BH555" s="424">
        <v>0.69072295100000003</v>
      </c>
      <c r="BI555" s="424">
        <v>0.203488372</v>
      </c>
      <c r="BJ555" s="424">
        <v>0.29568213418773898</v>
      </c>
      <c r="BK555" s="425">
        <v>131.06917756428601</v>
      </c>
      <c r="BL555" s="425">
        <v>-2.5970248078185798</v>
      </c>
      <c r="BM555" s="425">
        <v>19.1441139484565</v>
      </c>
      <c r="BN555" s="425">
        <v>90.516716650351199</v>
      </c>
      <c r="BO555" s="425">
        <v>0.64214168355203904</v>
      </c>
      <c r="BP555" s="425">
        <v>0.735047939233481</v>
      </c>
      <c r="BQ555" s="425">
        <v>-2.2066812972727901</v>
      </c>
      <c r="BR555" s="425">
        <v>-1.3331961698088499</v>
      </c>
      <c r="BS555" s="426">
        <v>-0.22577111290083501</v>
      </c>
      <c r="BT555" s="427"/>
      <c r="BU555" s="421"/>
      <c r="BV555" s="428"/>
      <c r="BW555" s="427"/>
      <c r="BX555" s="427"/>
      <c r="BY555" s="427"/>
      <c r="BZ555" s="427"/>
      <c r="CA555" s="421"/>
      <c r="CB555" s="428"/>
      <c r="CC555" s="427"/>
      <c r="CD555" s="421"/>
      <c r="CE555" s="429"/>
      <c r="CF555" s="428"/>
      <c r="CG555" s="427"/>
      <c r="CH555" s="421"/>
      <c r="CI555" s="429"/>
      <c r="CJ555" s="428"/>
      <c r="CK555" s="427"/>
      <c r="CL555" s="421"/>
      <c r="CM555" s="429"/>
      <c r="CN555" s="428"/>
      <c r="CO555" s="427"/>
      <c r="CP555" s="421"/>
      <c r="CQ555" s="429"/>
      <c r="CR555" s="428"/>
      <c r="CS555" s="427">
        <v>10</v>
      </c>
      <c r="CT555" s="421">
        <v>72</v>
      </c>
      <c r="CU555" s="429">
        <v>-2</v>
      </c>
      <c r="CV555" s="429">
        <v>-1</v>
      </c>
      <c r="CW555" s="428">
        <v>0</v>
      </c>
      <c r="CX555" s="427">
        <v>8</v>
      </c>
      <c r="CY555" s="421">
        <v>66</v>
      </c>
      <c r="CZ555" s="429">
        <v>-2</v>
      </c>
      <c r="DA555" s="429">
        <v>-1</v>
      </c>
      <c r="DB555" s="428">
        <v>0</v>
      </c>
      <c r="DC555" s="427">
        <v>33</v>
      </c>
      <c r="DD555" s="421">
        <v>256</v>
      </c>
      <c r="DE555" s="429">
        <v>-1</v>
      </c>
      <c r="DF555" s="429">
        <v>-4</v>
      </c>
      <c r="DG555" s="428">
        <v>0</v>
      </c>
      <c r="DH555" s="433">
        <v>-5</v>
      </c>
      <c r="DI555" s="434">
        <v>-6.9942967891693097</v>
      </c>
      <c r="EL555" s="422"/>
      <c r="EM555" s="422"/>
      <c r="EN555" s="422"/>
      <c r="EO555" s="422"/>
      <c r="EP555" s="422"/>
      <c r="EQ555" s="422"/>
    </row>
    <row r="556" spans="1:269" s="412" customFormat="1" ht="13" customHeight="1">
      <c r="A556" s="413" t="s">
        <v>13</v>
      </c>
      <c r="B556" s="413">
        <v>12589</v>
      </c>
      <c r="C556" s="413">
        <v>686894</v>
      </c>
      <c r="D556" s="413">
        <v>27690</v>
      </c>
      <c r="E556" s="413" t="s">
        <v>686</v>
      </c>
      <c r="F556" s="413" t="s">
        <v>686</v>
      </c>
      <c r="G556" s="414"/>
      <c r="H556" s="411" t="s">
        <v>3552</v>
      </c>
      <c r="I556" s="411" t="s">
        <v>554</v>
      </c>
      <c r="J556" s="413">
        <v>26</v>
      </c>
      <c r="K556" s="418">
        <v>9</v>
      </c>
      <c r="L556" s="418" t="s">
        <v>837</v>
      </c>
      <c r="M556" s="419"/>
      <c r="N556" s="420"/>
      <c r="O556" s="418"/>
      <c r="P556" s="418"/>
      <c r="Q556" s="418"/>
      <c r="R556" s="418"/>
      <c r="S556" s="418"/>
      <c r="T556" s="418" t="s">
        <v>4584</v>
      </c>
      <c r="U556" s="418" t="s">
        <v>2543</v>
      </c>
      <c r="V556" s="418" t="s">
        <v>4585</v>
      </c>
      <c r="W556" s="418"/>
      <c r="X556" s="418">
        <v>28</v>
      </c>
      <c r="Y556" s="419">
        <v>27</v>
      </c>
      <c r="Z556" s="421">
        <v>27</v>
      </c>
      <c r="AA556" s="421">
        <v>61</v>
      </c>
      <c r="AB556" s="421">
        <v>55</v>
      </c>
      <c r="AC556" s="421">
        <v>13</v>
      </c>
      <c r="AD556" s="421">
        <v>8</v>
      </c>
      <c r="AE556" s="421">
        <v>2</v>
      </c>
      <c r="AF556" s="421">
        <v>0</v>
      </c>
      <c r="AG556" s="421">
        <v>3</v>
      </c>
      <c r="AH556" s="421">
        <v>7</v>
      </c>
      <c r="AI556" s="421">
        <v>12</v>
      </c>
      <c r="AJ556" s="421">
        <v>0</v>
      </c>
      <c r="AK556" s="421">
        <v>0</v>
      </c>
      <c r="AL556" s="421">
        <v>2</v>
      </c>
      <c r="AM556" s="421">
        <v>1</v>
      </c>
      <c r="AN556" s="421">
        <v>23</v>
      </c>
      <c r="AO556" s="421">
        <v>2</v>
      </c>
      <c r="AP556" s="421">
        <v>2</v>
      </c>
      <c r="AQ556" s="421">
        <v>0</v>
      </c>
      <c r="AR556" s="421">
        <v>0</v>
      </c>
      <c r="AS556" s="422">
        <v>3.2786885000000002E-2</v>
      </c>
      <c r="AT556" s="422">
        <v>0.37704917999999998</v>
      </c>
      <c r="AU556" s="422">
        <v>0.58823528999999997</v>
      </c>
      <c r="AV556" s="422">
        <v>0.14705882000000001</v>
      </c>
      <c r="AW556" s="422">
        <v>0.14705882000000001</v>
      </c>
      <c r="AX556" s="422">
        <v>0.61764706000000003</v>
      </c>
      <c r="AY556" s="423">
        <v>107.6</v>
      </c>
      <c r="AZ556" s="422">
        <v>0.17808219</v>
      </c>
      <c r="BA556" s="422">
        <v>0.44117646999999999</v>
      </c>
      <c r="BB556" s="422">
        <v>0.70427074999999995</v>
      </c>
      <c r="BC556" s="422">
        <v>0.29411764699999998</v>
      </c>
      <c r="BD556" s="424">
        <v>0.322580645</v>
      </c>
      <c r="BE556" s="424">
        <v>0.23636363599999999</v>
      </c>
      <c r="BF556" s="424">
        <v>0.27868852399999999</v>
      </c>
      <c r="BG556" s="424">
        <v>0.436363636</v>
      </c>
      <c r="BH556" s="424">
        <v>0.71505216000000005</v>
      </c>
      <c r="BI556" s="424">
        <v>0.2</v>
      </c>
      <c r="BJ556" s="424">
        <v>0.29685613115628501</v>
      </c>
      <c r="BK556" s="425">
        <v>128.82227743636</v>
      </c>
      <c r="BL556" s="425">
        <v>-0.80282598767210001</v>
      </c>
      <c r="BM556" s="425">
        <v>6.4048341434843401</v>
      </c>
      <c r="BN556" s="425">
        <v>87.586751234127505</v>
      </c>
      <c r="BO556" s="425">
        <v>-0.71701653185228598</v>
      </c>
      <c r="BP556" s="425">
        <v>-2.47254418209195E-2</v>
      </c>
      <c r="BQ556" s="425">
        <v>3.65575853073257</v>
      </c>
      <c r="BR556" s="425">
        <v>-0.92223801217753698</v>
      </c>
      <c r="BS556" s="426">
        <v>0.37402984880520501</v>
      </c>
      <c r="BT556" s="427"/>
      <c r="BU556" s="421"/>
      <c r="BV556" s="428"/>
      <c r="BW556" s="427"/>
      <c r="BX556" s="427"/>
      <c r="BY556" s="427"/>
      <c r="BZ556" s="427"/>
      <c r="CA556" s="421"/>
      <c r="CB556" s="428"/>
      <c r="CC556" s="427"/>
      <c r="CD556" s="421"/>
      <c r="CE556" s="429"/>
      <c r="CF556" s="428"/>
      <c r="CG556" s="427"/>
      <c r="CH556" s="421"/>
      <c r="CI556" s="429"/>
      <c r="CJ556" s="428"/>
      <c r="CK556" s="427"/>
      <c r="CL556" s="421"/>
      <c r="CM556" s="429"/>
      <c r="CN556" s="428"/>
      <c r="CO556" s="427"/>
      <c r="CP556" s="421"/>
      <c r="CQ556" s="429"/>
      <c r="CR556" s="428"/>
      <c r="CS556" s="427">
        <v>1</v>
      </c>
      <c r="CT556" s="421">
        <v>8</v>
      </c>
      <c r="CU556" s="429">
        <v>1</v>
      </c>
      <c r="CV556" s="429">
        <v>0</v>
      </c>
      <c r="CW556" s="428">
        <v>0</v>
      </c>
      <c r="CX556" s="427"/>
      <c r="CY556" s="421"/>
      <c r="CZ556" s="429"/>
      <c r="DA556" s="429"/>
      <c r="DB556" s="428"/>
      <c r="DC556" s="427">
        <v>22</v>
      </c>
      <c r="DD556" s="421">
        <v>141</v>
      </c>
      <c r="DE556" s="429">
        <v>3</v>
      </c>
      <c r="DF556" s="429">
        <v>3</v>
      </c>
      <c r="DG556" s="428">
        <v>0</v>
      </c>
      <c r="DH556" s="433">
        <v>4</v>
      </c>
      <c r="DI556" s="434">
        <v>2.5488144159316999</v>
      </c>
      <c r="DJ556" s="421"/>
      <c r="DK556" s="421"/>
      <c r="DL556" s="421"/>
      <c r="DM556" s="421"/>
      <c r="DN556" s="421"/>
      <c r="DO556" s="421"/>
      <c r="DP556" s="421"/>
      <c r="DQ556" s="421"/>
      <c r="DR556" s="421"/>
      <c r="DS556" s="421"/>
      <c r="DT556" s="421"/>
      <c r="DU556" s="421"/>
      <c r="DV556" s="421"/>
      <c r="DW556" s="421"/>
      <c r="DX556" s="421"/>
      <c r="DY556" s="421"/>
      <c r="DZ556" s="421"/>
      <c r="EA556" s="421"/>
      <c r="EB556" s="421"/>
      <c r="EC556" s="421"/>
      <c r="ED556" s="425"/>
      <c r="EE556" s="425"/>
      <c r="EF556" s="425"/>
      <c r="EG556" s="425"/>
      <c r="EH556" s="431"/>
      <c r="EI556" s="425"/>
      <c r="EJ556" s="424"/>
      <c r="EK556" s="424"/>
      <c r="EL556" s="422"/>
      <c r="EM556" s="422"/>
      <c r="EN556" s="422"/>
      <c r="EO556" s="422"/>
      <c r="EP556" s="422"/>
      <c r="EQ556" s="422"/>
      <c r="ER556" s="425"/>
      <c r="ES556" s="431"/>
      <c r="ET556" s="431"/>
      <c r="EU556" s="431"/>
      <c r="EV556" s="431"/>
      <c r="EW556" s="431"/>
      <c r="EX556" s="426"/>
      <c r="EY556" s="410"/>
      <c r="EZ556" s="411"/>
      <c r="FA556" s="411"/>
      <c r="FB556" s="411"/>
      <c r="FC556" s="411"/>
      <c r="FD556" s="411"/>
      <c r="FE556" s="411"/>
      <c r="FF556" s="411"/>
      <c r="FG556" s="411"/>
      <c r="FH556" s="411"/>
      <c r="FI556" s="411"/>
      <c r="FJ556" s="411"/>
      <c r="FK556" s="411"/>
      <c r="FL556" s="411"/>
      <c r="FM556" s="411"/>
      <c r="FN556" s="411"/>
      <c r="FO556" s="411"/>
      <c r="FP556" s="411"/>
      <c r="FQ556" s="411"/>
      <c r="FR556" s="411"/>
      <c r="FS556" s="411"/>
      <c r="FT556" s="411"/>
      <c r="FU556" s="411"/>
      <c r="FV556" s="411"/>
      <c r="FW556" s="411"/>
      <c r="FX556" s="411"/>
      <c r="FY556" s="411"/>
      <c r="FZ556" s="411"/>
      <c r="GA556" s="411"/>
      <c r="GB556" s="411"/>
      <c r="GC556" s="411"/>
      <c r="GD556" s="411"/>
      <c r="GE556" s="411"/>
      <c r="GF556" s="411"/>
      <c r="GG556" s="411"/>
      <c r="GH556" s="411"/>
      <c r="GI556" s="411"/>
      <c r="GJ556" s="411"/>
      <c r="GK556" s="411"/>
      <c r="GL556" s="411"/>
      <c r="GM556" s="411"/>
      <c r="GN556" s="411"/>
      <c r="GO556" s="411"/>
      <c r="GP556" s="411"/>
      <c r="GQ556" s="411"/>
      <c r="GR556" s="411"/>
      <c r="GS556" s="411"/>
      <c r="GT556" s="411"/>
      <c r="GU556" s="411"/>
      <c r="GV556" s="411"/>
      <c r="GW556" s="411"/>
      <c r="GX556" s="411"/>
      <c r="GY556" s="411"/>
      <c r="GZ556" s="411"/>
      <c r="HA556" s="411"/>
      <c r="HB556" s="411"/>
      <c r="HC556" s="411"/>
      <c r="HD556" s="411"/>
      <c r="HE556" s="411"/>
      <c r="HF556" s="411"/>
      <c r="HG556" s="411"/>
      <c r="HH556" s="411"/>
      <c r="HI556" s="411"/>
      <c r="HJ556" s="411"/>
      <c r="HK556" s="411"/>
      <c r="HL556" s="411"/>
      <c r="HM556" s="411"/>
      <c r="HN556" s="411"/>
      <c r="HO556" s="411"/>
      <c r="HP556" s="411"/>
      <c r="HQ556" s="411"/>
      <c r="HR556" s="411"/>
      <c r="HS556" s="411"/>
      <c r="HT556" s="411"/>
      <c r="HU556" s="411"/>
      <c r="HV556" s="411"/>
      <c r="HW556" s="411"/>
      <c r="HX556" s="411"/>
      <c r="HY556" s="411"/>
      <c r="HZ556" s="411"/>
      <c r="IA556" s="411"/>
      <c r="IB556" s="411"/>
      <c r="IC556" s="411"/>
      <c r="ID556" s="411"/>
      <c r="IE556" s="411"/>
      <c r="IF556" s="411"/>
      <c r="IG556" s="411"/>
      <c r="IH556" s="411"/>
      <c r="II556" s="411"/>
      <c r="IJ556" s="411"/>
      <c r="IK556" s="411"/>
      <c r="IL556" s="411"/>
      <c r="IM556" s="411"/>
      <c r="IN556" s="411"/>
      <c r="IO556" s="411"/>
      <c r="IP556" s="411"/>
      <c r="IQ556" s="411"/>
      <c r="IR556" s="411"/>
      <c r="IS556" s="411"/>
      <c r="IT556" s="411"/>
      <c r="IU556" s="411"/>
      <c r="IV556" s="411"/>
      <c r="IW556" s="411"/>
      <c r="IX556" s="411"/>
      <c r="IY556" s="411"/>
      <c r="IZ556" s="411"/>
      <c r="JA556" s="411"/>
      <c r="JB556" s="411"/>
      <c r="JC556" s="411"/>
      <c r="JD556" s="411"/>
      <c r="JE556" s="411"/>
      <c r="JF556" s="411"/>
      <c r="JG556" s="411"/>
      <c r="JH556" s="411"/>
      <c r="JI556" s="411"/>
    </row>
    <row r="557" spans="1:269" ht="13" customHeight="1">
      <c r="A557" s="413" t="s">
        <v>13</v>
      </c>
      <c r="G557" s="414"/>
      <c r="H557" s="411" t="s">
        <v>4756</v>
      </c>
      <c r="Z557" s="421"/>
      <c r="AS557" s="422"/>
      <c r="AT557" s="422"/>
      <c r="AU557" s="422"/>
      <c r="AV557" s="422"/>
      <c r="AW557" s="422"/>
      <c r="AX557" s="422"/>
      <c r="AY557" s="423"/>
      <c r="AZ557" s="422"/>
      <c r="BA557" s="422"/>
      <c r="BB557" s="422"/>
      <c r="BC557" s="422"/>
      <c r="BT557" s="427"/>
      <c r="BU557" s="421"/>
      <c r="BV557" s="428"/>
      <c r="BW557" s="427"/>
      <c r="BX557" s="427"/>
      <c r="BY557" s="427"/>
      <c r="BZ557" s="427"/>
      <c r="CA557" s="421"/>
      <c r="CB557" s="428"/>
      <c r="CC557" s="427"/>
      <c r="CD557" s="421"/>
      <c r="CE557" s="429"/>
      <c r="CF557" s="428"/>
      <c r="CG557" s="427"/>
      <c r="CH557" s="421"/>
      <c r="CI557" s="429"/>
      <c r="CJ557" s="428"/>
      <c r="CK557" s="427"/>
      <c r="CL557" s="421"/>
      <c r="CM557" s="429"/>
      <c r="CN557" s="428"/>
      <c r="CO557" s="427"/>
      <c r="CP557" s="421"/>
      <c r="CQ557" s="429"/>
      <c r="CR557" s="428"/>
      <c r="DH557" s="433"/>
      <c r="DI557" s="434"/>
      <c r="EL557" s="422"/>
      <c r="EM557" s="422"/>
      <c r="EN557" s="422"/>
      <c r="EO557" s="422"/>
      <c r="EP557" s="422"/>
      <c r="EQ557" s="422"/>
    </row>
    <row r="558" spans="1:269" ht="13" customHeight="1">
      <c r="A558" s="413" t="s">
        <v>13</v>
      </c>
      <c r="G558" s="414"/>
      <c r="H558" s="411" t="s">
        <v>4753</v>
      </c>
      <c r="Z558" s="421"/>
      <c r="BT558" s="427"/>
      <c r="BU558" s="421"/>
      <c r="BV558" s="428"/>
      <c r="BW558" s="427"/>
      <c r="BX558" s="427"/>
      <c r="BY558" s="427"/>
      <c r="BZ558" s="427"/>
      <c r="CA558" s="421"/>
      <c r="CB558" s="428"/>
      <c r="CC558" s="427"/>
      <c r="CD558" s="421"/>
      <c r="CE558" s="429"/>
      <c r="CF558" s="428"/>
      <c r="CG558" s="427"/>
      <c r="CH558" s="421"/>
      <c r="CI558" s="429"/>
      <c r="CJ558" s="428"/>
      <c r="CK558" s="427"/>
      <c r="CL558" s="421"/>
      <c r="CM558" s="429"/>
      <c r="CN558" s="428"/>
      <c r="CO558" s="427"/>
      <c r="CP558" s="421"/>
      <c r="CQ558" s="429"/>
      <c r="CR558" s="428"/>
      <c r="DH558" s="433"/>
      <c r="DI558" s="434"/>
    </row>
    <row r="559" spans="1:269" ht="13" customHeight="1">
      <c r="A559" s="413" t="s">
        <v>4706</v>
      </c>
      <c r="B559" s="413">
        <v>12203</v>
      </c>
      <c r="C559" s="413">
        <v>643377</v>
      </c>
      <c r="D559" s="413">
        <v>20253</v>
      </c>
      <c r="E559" s="413" t="s">
        <v>3323</v>
      </c>
      <c r="F559" s="413" t="s">
        <v>3323</v>
      </c>
      <c r="G559" s="414"/>
      <c r="H559" s="411" t="s">
        <v>2428</v>
      </c>
      <c r="I559" s="411" t="s">
        <v>408</v>
      </c>
      <c r="J559" s="418">
        <v>30</v>
      </c>
      <c r="K559" s="418">
        <v>1</v>
      </c>
      <c r="M559" s="419" t="s">
        <v>837</v>
      </c>
      <c r="N559" s="420">
        <v>7</v>
      </c>
      <c r="O559" s="418" t="s">
        <v>838</v>
      </c>
      <c r="P559" s="418" t="s">
        <v>2543</v>
      </c>
      <c r="S559" s="418" t="s">
        <v>4579</v>
      </c>
      <c r="Z559" s="421"/>
      <c r="AS559" s="422"/>
      <c r="AT559" s="422"/>
      <c r="AU559" s="422"/>
      <c r="AV559" s="422"/>
      <c r="AW559" s="422"/>
      <c r="AX559" s="422"/>
      <c r="AY559" s="423"/>
      <c r="AZ559" s="422"/>
      <c r="BA559" s="422"/>
      <c r="BB559" s="422"/>
      <c r="BC559" s="422"/>
      <c r="BT559" s="427">
        <v>73</v>
      </c>
      <c r="BU559" s="421">
        <v>66</v>
      </c>
      <c r="BV559" s="428">
        <v>-2</v>
      </c>
      <c r="BW559" s="427"/>
      <c r="BX559" s="427"/>
      <c r="BY559" s="427"/>
      <c r="BZ559" s="427"/>
      <c r="CA559" s="421"/>
      <c r="CB559" s="428"/>
      <c r="CC559" s="427"/>
      <c r="CD559" s="421"/>
      <c r="CE559" s="429"/>
      <c r="CF559" s="428"/>
      <c r="CG559" s="427"/>
      <c r="CH559" s="421"/>
      <c r="CI559" s="429"/>
      <c r="CJ559" s="428"/>
      <c r="CK559" s="427"/>
      <c r="CL559" s="421"/>
      <c r="CM559" s="429"/>
      <c r="CN559" s="428"/>
      <c r="CO559" s="427"/>
      <c r="CP559" s="421"/>
      <c r="CQ559" s="429"/>
      <c r="CR559" s="428"/>
      <c r="DH559" s="433">
        <v>-2</v>
      </c>
      <c r="DI559" s="434"/>
      <c r="DJ559" s="421">
        <v>73</v>
      </c>
      <c r="DK559" s="421">
        <v>2</v>
      </c>
      <c r="DL559" s="421">
        <v>0</v>
      </c>
      <c r="DM559" s="421">
        <v>1</v>
      </c>
      <c r="DN559" s="421">
        <v>7</v>
      </c>
      <c r="DO559" s="421">
        <v>0</v>
      </c>
      <c r="DP559" s="421">
        <v>66</v>
      </c>
      <c r="DQ559" s="421">
        <v>2</v>
      </c>
      <c r="DR559" s="421">
        <v>64</v>
      </c>
      <c r="DS559" s="421">
        <v>283</v>
      </c>
      <c r="DT559" s="421">
        <v>64</v>
      </c>
      <c r="DU559" s="421">
        <v>33</v>
      </c>
      <c r="DV559" s="421">
        <v>31</v>
      </c>
      <c r="DW559" s="421">
        <v>7</v>
      </c>
      <c r="DX559" s="421">
        <v>21</v>
      </c>
      <c r="DY559" s="421">
        <v>3</v>
      </c>
      <c r="DZ559" s="421">
        <v>1</v>
      </c>
      <c r="EA559" s="421">
        <v>0</v>
      </c>
      <c r="EB559" s="421">
        <v>0</v>
      </c>
      <c r="EC559" s="421">
        <v>99</v>
      </c>
      <c r="ED559" s="425">
        <v>13.500001560558101</v>
      </c>
      <c r="EE559" s="425">
        <v>2.8636366946638501</v>
      </c>
      <c r="EF559" s="425">
        <v>0.95454556488794995</v>
      </c>
      <c r="EG559" s="425">
        <v>8.7272737361184003</v>
      </c>
      <c r="EH559" s="431">
        <v>1.2878789367535799</v>
      </c>
      <c r="EI559" s="425">
        <v>100.45666473148199</v>
      </c>
      <c r="EJ559" s="424">
        <v>0.24521072796934801</v>
      </c>
      <c r="EK559" s="424">
        <v>0.36774193548387002</v>
      </c>
      <c r="EL559" s="422">
        <v>0.44654087999999997</v>
      </c>
      <c r="EM559" s="422">
        <v>0.27044025100000002</v>
      </c>
      <c r="EN559" s="422">
        <v>0.28301886700000001</v>
      </c>
      <c r="EO559" s="422">
        <v>9.2592590000000002E-2</v>
      </c>
      <c r="EP559" s="422">
        <v>0.43827159999999998</v>
      </c>
      <c r="EQ559" s="422">
        <v>0.18115279000000001</v>
      </c>
      <c r="ER559" s="425">
        <v>-0.52775315243518695</v>
      </c>
      <c r="ES559" s="431">
        <v>4.2272732159323496</v>
      </c>
      <c r="ET559" s="431">
        <v>3.1710236630778899</v>
      </c>
      <c r="EU559" s="431">
        <v>2.5147600207227998</v>
      </c>
      <c r="EV559" s="431">
        <v>2.1872021147314502</v>
      </c>
      <c r="EW559" s="431">
        <v>2.3549872792772102</v>
      </c>
      <c r="EX559" s="426">
        <v>1.6931531243026201</v>
      </c>
    </row>
    <row r="560" spans="1:269" ht="13" customHeight="1">
      <c r="A560" s="413" t="s">
        <v>4706</v>
      </c>
      <c r="B560" s="413">
        <v>9809</v>
      </c>
      <c r="C560" s="413">
        <v>519326</v>
      </c>
      <c r="D560" s="413">
        <v>7836</v>
      </c>
      <c r="E560" s="413" t="s">
        <v>18</v>
      </c>
      <c r="F560" s="413" t="s">
        <v>18</v>
      </c>
      <c r="G560" s="414"/>
      <c r="H560" s="415" t="s">
        <v>777</v>
      </c>
      <c r="I560" s="416" t="s">
        <v>163</v>
      </c>
      <c r="J560" s="417">
        <v>36</v>
      </c>
      <c r="K560" s="418">
        <v>1</v>
      </c>
      <c r="M560" s="419" t="s">
        <v>837</v>
      </c>
      <c r="O560" s="418" t="s">
        <v>46</v>
      </c>
      <c r="P560" s="418" t="s">
        <v>4581</v>
      </c>
      <c r="Z560" s="421"/>
      <c r="AS560" s="422"/>
      <c r="AT560" s="422"/>
      <c r="AU560" s="422"/>
      <c r="AV560" s="422"/>
      <c r="AW560" s="422"/>
      <c r="AX560" s="422"/>
      <c r="AY560" s="423"/>
      <c r="AZ560" s="422"/>
      <c r="BA560" s="422"/>
      <c r="BB560" s="422"/>
      <c r="BC560" s="422"/>
      <c r="BT560" s="427">
        <v>19</v>
      </c>
      <c r="BU560" s="421">
        <v>22</v>
      </c>
      <c r="BV560" s="428">
        <v>0</v>
      </c>
      <c r="BW560" s="427"/>
      <c r="BX560" s="427"/>
      <c r="BY560" s="427"/>
      <c r="BZ560" s="427"/>
      <c r="CA560" s="421"/>
      <c r="CB560" s="428"/>
      <c r="CC560" s="427"/>
      <c r="CD560" s="421"/>
      <c r="CE560" s="429"/>
      <c r="CF560" s="428"/>
      <c r="CG560" s="427"/>
      <c r="CH560" s="421"/>
      <c r="CI560" s="429"/>
      <c r="CJ560" s="428"/>
      <c r="CK560" s="427"/>
      <c r="CL560" s="421"/>
      <c r="CM560" s="429"/>
      <c r="CN560" s="428"/>
      <c r="CO560" s="427"/>
      <c r="CP560" s="421"/>
      <c r="CQ560" s="429"/>
      <c r="CR560" s="428"/>
      <c r="DH560" s="433">
        <v>0</v>
      </c>
      <c r="DI560" s="434"/>
      <c r="DJ560" s="421">
        <v>19</v>
      </c>
      <c r="DK560" s="421">
        <v>0</v>
      </c>
      <c r="DL560" s="421">
        <v>0</v>
      </c>
      <c r="DM560" s="421">
        <v>1</v>
      </c>
      <c r="DN560" s="421">
        <v>2</v>
      </c>
      <c r="DO560" s="421">
        <v>1</v>
      </c>
      <c r="DP560" s="421">
        <v>22</v>
      </c>
      <c r="DR560" s="421">
        <v>22</v>
      </c>
      <c r="DS560" s="421">
        <v>91</v>
      </c>
      <c r="DT560" s="421">
        <v>17</v>
      </c>
      <c r="DU560" s="421">
        <v>9</v>
      </c>
      <c r="DV560" s="421">
        <v>8</v>
      </c>
      <c r="DW560" s="421">
        <v>2</v>
      </c>
      <c r="DX560" s="421">
        <v>10</v>
      </c>
      <c r="DY560" s="421">
        <v>2</v>
      </c>
      <c r="DZ560" s="421">
        <v>0</v>
      </c>
      <c r="EA560" s="421">
        <v>1</v>
      </c>
      <c r="EB560" s="421">
        <v>0</v>
      </c>
      <c r="EC560" s="421">
        <v>14</v>
      </c>
      <c r="ED560" s="425">
        <v>5.7272737203552397</v>
      </c>
      <c r="EE560" s="425">
        <v>4.0909098002537396</v>
      </c>
      <c r="EF560" s="425">
        <v>0.81818196005074895</v>
      </c>
      <c r="EG560" s="425">
        <v>6.9545466604313697</v>
      </c>
      <c r="EH560" s="431">
        <v>1.22727294007612</v>
      </c>
      <c r="EI560" s="425">
        <v>95.729297806535797</v>
      </c>
      <c r="EJ560" s="424">
        <v>0.209876543209876</v>
      </c>
      <c r="EK560" s="424">
        <v>0.23076923076923</v>
      </c>
      <c r="EL560" s="422">
        <v>0.32307692300000002</v>
      </c>
      <c r="EM560" s="422">
        <v>0.215384615</v>
      </c>
      <c r="EN560" s="422">
        <v>0.46153846100000001</v>
      </c>
      <c r="EO560" s="422">
        <v>5.9701490000000003E-2</v>
      </c>
      <c r="EP560" s="422">
        <v>0.40298507</v>
      </c>
      <c r="EQ560" s="422">
        <v>0.1021021</v>
      </c>
      <c r="ER560" s="425">
        <v>0.12750604767323501</v>
      </c>
      <c r="ES560" s="431">
        <v>3.27272784020299</v>
      </c>
      <c r="ET560" s="431">
        <v>4.0852209583459302</v>
      </c>
      <c r="EU560" s="431">
        <v>4.4086997071573899</v>
      </c>
      <c r="EV560" s="431">
        <v>5.3293417062966597</v>
      </c>
      <c r="EW560" s="431">
        <v>5.19696118801272</v>
      </c>
      <c r="EX560" s="426">
        <v>4.60397154092788E-2</v>
      </c>
      <c r="GC560" s="412"/>
      <c r="GD560" s="412"/>
      <c r="GE560" s="412"/>
      <c r="GF560" s="412"/>
      <c r="GG560" s="412"/>
      <c r="GH560" s="412"/>
      <c r="GI560" s="412"/>
      <c r="GJ560" s="412"/>
      <c r="GK560" s="412"/>
    </row>
    <row r="561" spans="1:154" ht="13" customHeight="1">
      <c r="A561" s="439" t="s">
        <v>438</v>
      </c>
      <c r="B561" s="440"/>
      <c r="C561" s="441"/>
      <c r="D561" s="441"/>
      <c r="E561" s="439" cm="1">
        <f t="array" ref="E561">SUMPRODUCT(--($A562:$A$2513=A561),--(K562:$K$2513&gt;0))</f>
        <v>39</v>
      </c>
      <c r="F561" s="439"/>
      <c r="G561" s="382"/>
      <c r="H561" s="442" t="s">
        <v>4210</v>
      </c>
      <c r="I561" s="443"/>
      <c r="J561" s="444"/>
      <c r="K561" s="445">
        <v>0</v>
      </c>
      <c r="L561" s="445"/>
      <c r="M561" s="446"/>
      <c r="N561" s="447"/>
      <c r="O561" s="445"/>
      <c r="P561" s="445"/>
      <c r="Q561" s="445"/>
      <c r="R561" s="445"/>
      <c r="S561" s="445"/>
      <c r="T561" s="445"/>
      <c r="U561" s="445"/>
      <c r="V561" s="445"/>
      <c r="W561" s="445"/>
      <c r="X561" s="445"/>
      <c r="Y561" s="446"/>
      <c r="Z561" s="448" cm="1">
        <f t="array" ref="Z561">SUMPRODUCT(--($A562:$A$2498=$A561),--(Z562:Z$2498))</f>
        <v>2066</v>
      </c>
      <c r="AA561" s="448" cm="1">
        <f t="array" ref="AA561">SUMPRODUCT(--($A562:$A$2498=$A561),--(AA562:AA$2498))</f>
        <v>7600</v>
      </c>
      <c r="AB561" s="448" cm="1">
        <f t="array" ref="AB561">SUMPRODUCT(--($A562:$A$2498=$A561),--(AB562:AB$2498))</f>
        <v>6820</v>
      </c>
      <c r="AC561" s="448" cm="1">
        <f t="array" ref="AC561">SUMPRODUCT(--($A562:$A$2498=$A561),--(AC562:AC$2498))</f>
        <v>1735</v>
      </c>
      <c r="AD561" s="448" cm="1">
        <f t="array" ref="AD561">SUMPRODUCT(--($A562:$A$2498=$A561),--(AD562:AD$2498))</f>
        <v>1172</v>
      </c>
      <c r="AE561" s="448" cm="1">
        <f t="array" ref="AE561">SUMPRODUCT(--($A562:$A$2498=$A561),--(AE562:AE$2498))</f>
        <v>325</v>
      </c>
      <c r="AF561" s="448" cm="1">
        <f t="array" ref="AF561">SUMPRODUCT(--($A562:$A$2498=$A561),--(AF562:AF$2498))</f>
        <v>20</v>
      </c>
      <c r="AG561" s="448" cm="1">
        <f t="array" ref="AG561">SUMPRODUCT(--($A562:$A$2498=$A561),--(AG562:AG$2498))</f>
        <v>218</v>
      </c>
      <c r="AH561" s="448" cm="1">
        <f t="array" ref="AH561">SUMPRODUCT(--($A562:$A$2498=$A561),--(AH562:AH$2498))</f>
        <v>893</v>
      </c>
      <c r="AI561" s="448" cm="1">
        <f t="array" ref="AI561">SUMPRODUCT(--($A562:$A$2498=$A561),--(AI562:AI$2498))</f>
        <v>914</v>
      </c>
      <c r="AJ561" s="448" cm="1">
        <f t="array" ref="AJ561">SUMPRODUCT(--($A562:$A$2498=$A561),--(AJ562:AJ$2498))</f>
        <v>111</v>
      </c>
      <c r="AK561" s="448" cm="1">
        <f t="array" ref="AK561">SUMPRODUCT(--($A562:$A$2498=$A561),--(AK562:AK$2498))</f>
        <v>29</v>
      </c>
      <c r="AL561" s="448" cm="1">
        <f t="array" ref="AL561">SUMPRODUCT(--($A562:$A$2498=$A561),--(AL562:AL$2498))</f>
        <v>622</v>
      </c>
      <c r="AM561" s="448" cm="1">
        <f t="array" ref="AM561">SUMPRODUCT(--($A562:$A$2498=$A561),--(AM562:AM$2498))</f>
        <v>21</v>
      </c>
      <c r="AN561" s="448" cm="1">
        <f t="array" ref="AN561">SUMPRODUCT(--($A562:$A$2498=$A561),--(AN562:AN$2498))</f>
        <v>1587</v>
      </c>
      <c r="AO561" s="448" cm="1">
        <f t="array" ref="AO561">SUMPRODUCT(--($A562:$A$2498=$A561),--(AO562:AO$2498))</f>
        <v>71</v>
      </c>
      <c r="AP561" s="448" cm="1">
        <f t="array" ref="AP561">SUMPRODUCT(--($A562:$A$2498=$A561),--(AP562:AP$2498))</f>
        <v>63</v>
      </c>
      <c r="AQ561" s="448" cm="1">
        <f t="array" ref="AQ561">SUMPRODUCT(--($A562:$A$2498=$A561),--(AQ562:AQ$2498))</f>
        <v>24</v>
      </c>
      <c r="AR561" s="448" cm="1">
        <f t="array" ref="AR561">SUMPRODUCT(--($A562:$A$2498=$A561),--(AR562:AR$2498))</f>
        <v>145</v>
      </c>
      <c r="AS561" s="449"/>
      <c r="AT561" s="449"/>
      <c r="AU561" s="449"/>
      <c r="AV561" s="449"/>
      <c r="AW561" s="449"/>
      <c r="AX561" s="449"/>
      <c r="AY561" s="450"/>
      <c r="AZ561" s="449"/>
      <c r="BA561" s="449"/>
      <c r="BB561" s="449"/>
      <c r="BC561" s="449"/>
      <c r="BD561" s="451"/>
      <c r="BE561" s="451">
        <f>AC561/AB561</f>
        <v>0.25439882697947214</v>
      </c>
      <c r="BF561" s="451">
        <f>(AC561+AL561+AM561+AO561)/(AA561-AP561-AQ561)</f>
        <v>0.32596832157593503</v>
      </c>
      <c r="BG561" s="451">
        <f>((AC561-AE561-AF561-AG561)+(AE561*2)+(AF561*3)+(AG561*4))/AB561</f>
        <v>0.40381231671554252</v>
      </c>
      <c r="BH561" s="451">
        <f>BF561+BG561</f>
        <v>0.72978063829147755</v>
      </c>
      <c r="BI561" s="451">
        <f>BG561+BH561</f>
        <v>1.1335929550070201</v>
      </c>
      <c r="BJ561" s="451"/>
      <c r="BK561" s="450"/>
      <c r="BL561" s="450"/>
      <c r="BM561" s="450"/>
      <c r="BN561" s="450"/>
      <c r="BO561" s="450"/>
      <c r="BP561" s="452" cm="1">
        <f t="array" ref="BP561">SUMPRODUCT(--($A562:$A$2498=$A561),--(BP562:BP$2498))</f>
        <v>-13.237233515828827</v>
      </c>
      <c r="BQ561" s="450"/>
      <c r="BR561" s="452" cm="1">
        <f t="array" ref="BR561">SUMPRODUCT(--($A562:$A$2498=$A561),--(BR562:BR$2498))</f>
        <v>0.44731137682472255</v>
      </c>
      <c r="BS561" s="453" cm="1">
        <f t="array" ref="BS561">SUMPRODUCT(--($A562:$A$2498=$A561),--(BS562:BS$2498))</f>
        <v>25.500328369158947</v>
      </c>
      <c r="BT561" s="454"/>
      <c r="BU561" s="448"/>
      <c r="BV561" s="455"/>
      <c r="BW561" s="454"/>
      <c r="BX561" s="454"/>
      <c r="BY561" s="454"/>
      <c r="BZ561" s="454"/>
      <c r="CA561" s="448"/>
      <c r="CB561" s="455"/>
      <c r="CC561" s="454"/>
      <c r="CD561" s="448"/>
      <c r="CE561" s="456"/>
      <c r="CF561" s="455"/>
      <c r="CG561" s="454"/>
      <c r="CH561" s="448"/>
      <c r="CI561" s="456"/>
      <c r="CJ561" s="455"/>
      <c r="CK561" s="454"/>
      <c r="CL561" s="448"/>
      <c r="CM561" s="456"/>
      <c r="CN561" s="455"/>
      <c r="CO561" s="454"/>
      <c r="CP561" s="448"/>
      <c r="CQ561" s="456"/>
      <c r="CR561" s="455"/>
      <c r="CS561" s="457"/>
      <c r="CT561" s="458"/>
      <c r="CU561" s="459"/>
      <c r="CV561" s="459"/>
      <c r="CW561" s="460"/>
      <c r="CX561" s="457"/>
      <c r="CY561" s="458"/>
      <c r="CZ561" s="459"/>
      <c r="DA561" s="459"/>
      <c r="DB561" s="460"/>
      <c r="DC561" s="457"/>
      <c r="DD561" s="458"/>
      <c r="DE561" s="459"/>
      <c r="DF561" s="459"/>
      <c r="DG561" s="460"/>
      <c r="DH561" s="461" cm="1">
        <f t="array" ref="DH561">SUMPRODUCT(--($A562:$A$2498=$A561),--(DH562:DH$2498))</f>
        <v>59</v>
      </c>
      <c r="DI561" s="462" cm="1">
        <f t="array" ref="DI561">SUMPRODUCT(--($A562:$A$2498=$A561),--(DI562:DI$2498))</f>
        <v>-8.0374020971357236</v>
      </c>
      <c r="DJ561" s="448" cm="1">
        <f t="array" ref="DJ561">SUMPRODUCT(--($A562:$A$2498=$A561),--(DJ562:DJ$2498))</f>
        <v>592</v>
      </c>
      <c r="DK561" s="448" cm="1">
        <f t="array" ref="DK561">SUMPRODUCT(--($A562:$A$2498=$A561),--(DK562:DK$2498))</f>
        <v>219</v>
      </c>
      <c r="DL561" s="448" cm="1">
        <f t="array" ref="DL561">SUMPRODUCT(--($A562:$A$2498=$A561),--(DL562:DL$2498))</f>
        <v>2</v>
      </c>
      <c r="DM561" s="448" cm="1">
        <f t="array" ref="DM561">SUMPRODUCT(--($A562:$A$2498=$A561),--(DM562:DM$2498))</f>
        <v>100</v>
      </c>
      <c r="DN561" s="448" cm="1">
        <f t="array" ref="DN561">SUMPRODUCT(--($A562:$A$2498=$A561),--(DN562:DN$2498))</f>
        <v>87</v>
      </c>
      <c r="DO561" s="448" cm="1">
        <f t="array" ref="DO561">SUMPRODUCT(--($A562:$A$2498=$A561),--(DO562:DO$2498))</f>
        <v>34</v>
      </c>
      <c r="DP561" s="448" cm="1">
        <f t="array" ref="DP561">SUMPRODUCT(--($A562:$A$2498=$A561),--(DP562:DP$2498))</f>
        <v>1588.2000000000003</v>
      </c>
      <c r="DQ561" s="448" cm="1">
        <f t="array" ref="DQ561">SUMPRODUCT(--($A562:$A$2498=$A561),--(DQ562:DQ$2498))</f>
        <v>1157.5000152587868</v>
      </c>
      <c r="DR561" s="448" cm="1">
        <f t="array" ref="DR561">SUMPRODUCT(--($A562:$A$2498=$A561),--(DR562:DR$2498))</f>
        <v>430.69999790191633</v>
      </c>
      <c r="DS561" s="448" cm="1">
        <f t="array" ref="DS561">SUMPRODUCT(--($A562:$A$2498=$A561),--(DS562:DS$2498))</f>
        <v>6747</v>
      </c>
      <c r="DT561" s="448" cm="1">
        <f t="array" ref="DT561">SUMPRODUCT(--($A562:$A$2498=$A561),--(DT562:DT$2498))</f>
        <v>1533</v>
      </c>
      <c r="DU561" s="448" cm="1">
        <f t="array" ref="DU561">SUMPRODUCT(--($A562:$A$2498=$A561),--(DU562:DU$2498))</f>
        <v>761</v>
      </c>
      <c r="DV561" s="448" cm="1">
        <f t="array" ref="DV561">SUMPRODUCT(--($A562:$A$2498=$A561),--(DV562:DV$2498))</f>
        <v>690</v>
      </c>
      <c r="DW561" s="448" cm="1">
        <f t="array" ref="DW561">SUMPRODUCT(--($A562:$A$2498=$A561),--(DW562:DW$2498))</f>
        <v>197</v>
      </c>
      <c r="DX561" s="448" cm="1">
        <f t="array" ref="DX561">SUMPRODUCT(--($A562:$A$2498=$A561),--(DX562:DX$2498))</f>
        <v>501</v>
      </c>
      <c r="DY561" s="448" cm="1">
        <f t="array" ref="DY561">SUMPRODUCT(--($A562:$A$2498=$A561),--(DY562:DY$2498))</f>
        <v>21</v>
      </c>
      <c r="DZ561" s="448" cm="1">
        <f t="array" ref="DZ561">SUMPRODUCT(--($A562:$A$2498=$A561),--(DZ562:DZ$2498))</f>
        <v>88</v>
      </c>
      <c r="EA561" s="448" cm="1">
        <f t="array" ref="EA561">SUMPRODUCT(--($A562:$A$2498=$A561),--(EA562:EA$2498))</f>
        <v>51</v>
      </c>
      <c r="EB561" s="448" cm="1">
        <f t="array" ref="EB561">SUMPRODUCT(--($A562:$A$2498=$A561),--(EB562:EB$2498))</f>
        <v>11</v>
      </c>
      <c r="EC561" s="448" cm="1">
        <f t="array" ref="EC561">SUMPRODUCT(--($A562:$A$2498=$A561),--(EC562:EC$2498))</f>
        <v>1470</v>
      </c>
      <c r="ED561" s="450">
        <f>EC561/DP561*10</f>
        <v>9.2557612391386463</v>
      </c>
      <c r="EE561" s="450">
        <f>DX561/DP561*10</f>
        <v>3.154514544767661</v>
      </c>
      <c r="EF561" s="450">
        <f>DW561/DP561*10</f>
        <v>1.2403979347689207</v>
      </c>
      <c r="EG561" s="450">
        <f>DX561/DQ561*10</f>
        <v>4.3282936794431874</v>
      </c>
      <c r="EH561" s="463">
        <f>(DT561+DX561+DZ561)/DP561</f>
        <v>1.3361037652688577</v>
      </c>
      <c r="EI561" s="450"/>
      <c r="EJ561" s="451">
        <f>DT561/(DS561-DX561-DY561-DZ561)</f>
        <v>0.24979631741893432</v>
      </c>
      <c r="EK561" s="451"/>
      <c r="EL561" s="464"/>
      <c r="EM561" s="464"/>
      <c r="EN561" s="464"/>
      <c r="EO561" s="464"/>
      <c r="EP561" s="464"/>
      <c r="EQ561" s="464"/>
      <c r="ER561" s="465"/>
      <c r="ES561" s="463"/>
      <c r="ET561" s="463"/>
      <c r="EU561" s="463"/>
      <c r="EV561" s="463"/>
      <c r="EW561" s="463"/>
      <c r="EX561" s="453" cm="1">
        <f t="array" ref="EX561">SUMPRODUCT(--($A562:$A$2498=$A561),--(EX562:EX$2498))</f>
        <v>20.441160051152064</v>
      </c>
    </row>
    <row r="562" spans="1:154" ht="13" customHeight="1">
      <c r="A562" s="413" t="s">
        <v>438</v>
      </c>
      <c r="B562" s="413">
        <v>9799</v>
      </c>
      <c r="C562" s="413">
        <v>605135</v>
      </c>
      <c r="D562" s="413">
        <v>12304</v>
      </c>
      <c r="E562" s="413" t="s">
        <v>470</v>
      </c>
      <c r="F562" s="413" t="s">
        <v>470</v>
      </c>
      <c r="G562" s="414"/>
      <c r="H562" s="415" t="s">
        <v>864</v>
      </c>
      <c r="I562" s="416" t="s">
        <v>545</v>
      </c>
      <c r="J562" s="417">
        <v>36</v>
      </c>
      <c r="K562" s="418">
        <v>1</v>
      </c>
      <c r="M562" s="419" t="s">
        <v>837</v>
      </c>
      <c r="N562" s="420">
        <v>25</v>
      </c>
      <c r="O562" s="418" t="s">
        <v>46</v>
      </c>
      <c r="P562" s="418" t="s">
        <v>4577</v>
      </c>
      <c r="Q562" s="418" t="s">
        <v>4578</v>
      </c>
      <c r="Z562" s="421"/>
      <c r="AS562" s="422"/>
      <c r="AT562" s="422"/>
      <c r="AU562" s="422"/>
      <c r="AV562" s="422"/>
      <c r="AW562" s="422"/>
      <c r="AX562" s="422"/>
      <c r="AY562" s="423"/>
      <c r="AZ562" s="422"/>
      <c r="BA562" s="422"/>
      <c r="BB562" s="422"/>
      <c r="BC562" s="422"/>
      <c r="BT562" s="427">
        <v>32</v>
      </c>
      <c r="BU562" s="421">
        <v>170.1</v>
      </c>
      <c r="BV562" s="428">
        <v>-2</v>
      </c>
      <c r="BW562" s="427"/>
      <c r="BX562" s="427"/>
      <c r="BY562" s="427"/>
      <c r="BZ562" s="427"/>
      <c r="CA562" s="421"/>
      <c r="CB562" s="428"/>
      <c r="CC562" s="427"/>
      <c r="CD562" s="421"/>
      <c r="CE562" s="429"/>
      <c r="CF562" s="428"/>
      <c r="CG562" s="427"/>
      <c r="CH562" s="421"/>
      <c r="CI562" s="429"/>
      <c r="CJ562" s="428"/>
      <c r="CK562" s="427"/>
      <c r="CL562" s="421"/>
      <c r="CM562" s="429"/>
      <c r="CN562" s="428"/>
      <c r="CO562" s="427"/>
      <c r="CP562" s="421"/>
      <c r="CQ562" s="429"/>
      <c r="CR562" s="428"/>
      <c r="DH562" s="433">
        <v>-2</v>
      </c>
      <c r="DI562" s="434"/>
      <c r="DJ562" s="421">
        <v>32</v>
      </c>
      <c r="DK562" s="421">
        <v>31</v>
      </c>
      <c r="DL562" s="421">
        <v>1</v>
      </c>
      <c r="DM562" s="421">
        <v>11</v>
      </c>
      <c r="DN562" s="421">
        <v>9</v>
      </c>
      <c r="DO562" s="421">
        <v>0</v>
      </c>
      <c r="DP562" s="421">
        <v>170.1</v>
      </c>
      <c r="DQ562" s="421">
        <v>169.100006103515</v>
      </c>
      <c r="DR562" s="421">
        <v>1</v>
      </c>
      <c r="DS562" s="421">
        <v>736</v>
      </c>
      <c r="DT562" s="421">
        <v>174</v>
      </c>
      <c r="DU562" s="421">
        <v>80</v>
      </c>
      <c r="DV562" s="421">
        <v>75</v>
      </c>
      <c r="DW562" s="421">
        <v>22</v>
      </c>
      <c r="DX562" s="421">
        <v>52</v>
      </c>
      <c r="DY562" s="421">
        <v>0</v>
      </c>
      <c r="DZ562" s="421">
        <v>13</v>
      </c>
      <c r="EA562" s="421">
        <v>4</v>
      </c>
      <c r="EB562" s="421">
        <v>3</v>
      </c>
      <c r="EC562" s="421">
        <v>166</v>
      </c>
      <c r="ED562" s="425">
        <v>8.7710374439049108</v>
      </c>
      <c r="EE562" s="425">
        <v>2.7475538980906902</v>
      </c>
      <c r="EF562" s="425">
        <v>1.1624266491922099</v>
      </c>
      <c r="EG562" s="425">
        <v>9.1937380436111695</v>
      </c>
      <c r="EH562" s="431">
        <v>1.32681021574465</v>
      </c>
      <c r="EI562" s="425">
        <v>103.49336820536</v>
      </c>
      <c r="EJ562" s="424">
        <v>0.25931445603576703</v>
      </c>
      <c r="EK562" s="424">
        <v>0.31469979296066197</v>
      </c>
      <c r="EL562" s="422">
        <v>0.46520874699999998</v>
      </c>
      <c r="EM562" s="422">
        <v>0.2027833</v>
      </c>
      <c r="EN562" s="422">
        <v>0.332007952</v>
      </c>
      <c r="EO562" s="422">
        <v>8.5148509999999997E-2</v>
      </c>
      <c r="EP562" s="422">
        <v>0.36633663</v>
      </c>
      <c r="EQ562" s="422">
        <v>9.8730609999999996E-2</v>
      </c>
      <c r="ER562" s="425">
        <v>0.27340238793243199</v>
      </c>
      <c r="ES562" s="431">
        <v>3.96281812224619</v>
      </c>
      <c r="ET562" s="431">
        <v>4.1837992307006804</v>
      </c>
      <c r="EU562" s="431">
        <v>4.0107276214705703</v>
      </c>
      <c r="EV562" s="431">
        <v>3.84329867681127</v>
      </c>
      <c r="EW562" s="431">
        <v>3.9206060650311501</v>
      </c>
      <c r="EX562" s="426">
        <v>2.4305171947926199</v>
      </c>
    </row>
    <row r="563" spans="1:154" ht="13" customHeight="1">
      <c r="A563" s="413" t="s">
        <v>438</v>
      </c>
      <c r="B563" s="413">
        <v>9872</v>
      </c>
      <c r="C563" s="413">
        <v>621244</v>
      </c>
      <c r="D563" s="413">
        <v>14168</v>
      </c>
      <c r="E563" s="413" t="s">
        <v>470</v>
      </c>
      <c r="F563" s="413" t="s">
        <v>470</v>
      </c>
      <c r="G563" s="414"/>
      <c r="H563" s="411" t="s">
        <v>748</v>
      </c>
      <c r="I563" s="411" t="s">
        <v>565</v>
      </c>
      <c r="J563" s="413">
        <v>31</v>
      </c>
      <c r="K563" s="418">
        <v>1</v>
      </c>
      <c r="M563" s="419" t="s">
        <v>837</v>
      </c>
      <c r="N563" s="420">
        <v>25</v>
      </c>
      <c r="O563" s="418" t="s">
        <v>46</v>
      </c>
      <c r="P563" s="418" t="s">
        <v>2543</v>
      </c>
      <c r="Z563" s="421"/>
      <c r="AS563" s="422"/>
      <c r="AT563" s="422"/>
      <c r="AU563" s="422"/>
      <c r="AV563" s="422"/>
      <c r="AW563" s="422"/>
      <c r="AX563" s="422"/>
      <c r="AY563" s="423"/>
      <c r="AZ563" s="422"/>
      <c r="BA563" s="422"/>
      <c r="BB563" s="422"/>
      <c r="BC563" s="422"/>
      <c r="BT563" s="427">
        <v>31</v>
      </c>
      <c r="BU563" s="421">
        <v>166</v>
      </c>
      <c r="BV563" s="428">
        <v>2</v>
      </c>
      <c r="BW563" s="427"/>
      <c r="BX563" s="427"/>
      <c r="BY563" s="427"/>
      <c r="BZ563" s="427"/>
      <c r="CA563" s="421"/>
      <c r="CB563" s="428"/>
      <c r="CC563" s="427"/>
      <c r="CD563" s="421"/>
      <c r="CE563" s="429"/>
      <c r="CF563" s="428"/>
      <c r="CG563" s="427"/>
      <c r="CH563" s="421"/>
      <c r="CI563" s="429"/>
      <c r="CJ563" s="428"/>
      <c r="CK563" s="427"/>
      <c r="CL563" s="421"/>
      <c r="CM563" s="429"/>
      <c r="CN563" s="428"/>
      <c r="CO563" s="427"/>
      <c r="CP563" s="421"/>
      <c r="CQ563" s="429"/>
      <c r="CR563" s="428"/>
      <c r="DH563" s="433">
        <v>2</v>
      </c>
      <c r="DI563" s="434"/>
      <c r="DJ563" s="421">
        <v>31</v>
      </c>
      <c r="DK563" s="421">
        <v>30</v>
      </c>
      <c r="DL563" s="421">
        <v>0</v>
      </c>
      <c r="DM563" s="421">
        <v>9</v>
      </c>
      <c r="DN563" s="421">
        <v>5</v>
      </c>
      <c r="DO563" s="421">
        <v>0</v>
      </c>
      <c r="DP563" s="421">
        <v>166</v>
      </c>
      <c r="DQ563" s="421">
        <v>164</v>
      </c>
      <c r="DR563" s="421">
        <v>2</v>
      </c>
      <c r="DS563" s="421">
        <v>698</v>
      </c>
      <c r="DT563" s="421">
        <v>160</v>
      </c>
      <c r="DU563" s="421">
        <v>86</v>
      </c>
      <c r="DV563" s="421">
        <v>77</v>
      </c>
      <c r="DW563" s="421">
        <v>26</v>
      </c>
      <c r="DX563" s="421">
        <v>56</v>
      </c>
      <c r="DY563" s="421">
        <v>2</v>
      </c>
      <c r="DZ563" s="421">
        <v>7</v>
      </c>
      <c r="EA563" s="421">
        <v>1</v>
      </c>
      <c r="EB563" s="421">
        <v>1</v>
      </c>
      <c r="EC563" s="421">
        <v>138</v>
      </c>
      <c r="ED563" s="425">
        <v>7.4819277108433697</v>
      </c>
      <c r="EE563" s="425">
        <v>3.0361445783132499</v>
      </c>
      <c r="EF563" s="425">
        <v>1.4096385542168599</v>
      </c>
      <c r="EG563" s="425">
        <v>8.6746987951807206</v>
      </c>
      <c r="EH563" s="431">
        <v>1.3012048192771</v>
      </c>
      <c r="EI563" s="425">
        <v>101.49610537664999</v>
      </c>
      <c r="EJ563" s="424">
        <v>0.25196850393700698</v>
      </c>
      <c r="EK563" s="424">
        <v>0.28450106157112498</v>
      </c>
      <c r="EL563" s="422">
        <v>0.414979757</v>
      </c>
      <c r="EM563" s="422">
        <v>0.18825910900000001</v>
      </c>
      <c r="EN563" s="422">
        <v>0.39676113299999999</v>
      </c>
      <c r="EO563" s="422">
        <v>0.11267605999999999</v>
      </c>
      <c r="EP563" s="422">
        <v>0.42454728000000003</v>
      </c>
      <c r="EQ563" s="422">
        <v>9.2105259999999994E-2</v>
      </c>
      <c r="ER563" s="425">
        <v>0.193383973447247</v>
      </c>
      <c r="ES563" s="431">
        <v>4.1746987951807197</v>
      </c>
      <c r="ET563" s="431">
        <v>4.8509755982933598</v>
      </c>
      <c r="EU563" s="431">
        <v>4.6480204065162001</v>
      </c>
      <c r="EV563" s="431">
        <v>4.4323191237736896</v>
      </c>
      <c r="EW563" s="431">
        <v>4.4649594238266896</v>
      </c>
      <c r="EX563" s="426">
        <v>1.2984042838215799</v>
      </c>
    </row>
    <row r="564" spans="1:154" ht="13" customHeight="1">
      <c r="A564" s="413" t="s">
        <v>438</v>
      </c>
      <c r="B564" s="413">
        <v>12337</v>
      </c>
      <c r="C564" s="413">
        <v>676130</v>
      </c>
      <c r="D564" s="413">
        <v>23313</v>
      </c>
      <c r="E564" s="413" t="s">
        <v>2175</v>
      </c>
      <c r="F564" s="413" t="s">
        <v>2175</v>
      </c>
      <c r="G564" s="414"/>
      <c r="H564" s="411" t="s">
        <v>3020</v>
      </c>
      <c r="I564" s="411" t="s">
        <v>565</v>
      </c>
      <c r="J564" s="413">
        <v>27</v>
      </c>
      <c r="K564" s="418">
        <v>1</v>
      </c>
      <c r="M564" s="419" t="s">
        <v>837</v>
      </c>
      <c r="O564" s="418" t="s">
        <v>46</v>
      </c>
      <c r="P564" s="418" t="s">
        <v>4577</v>
      </c>
      <c r="Z564" s="421"/>
      <c r="AS564" s="422"/>
      <c r="AT564" s="422"/>
      <c r="AU564" s="422"/>
      <c r="AV564" s="422"/>
      <c r="AW564" s="422"/>
      <c r="AX564" s="422"/>
      <c r="AY564" s="423"/>
      <c r="AZ564" s="422"/>
      <c r="BA564" s="422"/>
      <c r="BB564" s="422"/>
      <c r="BC564" s="422"/>
      <c r="BT564" s="427">
        <v>55</v>
      </c>
      <c r="BU564" s="421">
        <v>67</v>
      </c>
      <c r="BV564" s="428">
        <v>2</v>
      </c>
      <c r="BW564" s="427"/>
      <c r="BX564" s="427"/>
      <c r="BY564" s="427"/>
      <c r="BZ564" s="427"/>
      <c r="CA564" s="421"/>
      <c r="CB564" s="428"/>
      <c r="CC564" s="427"/>
      <c r="CD564" s="421"/>
      <c r="CE564" s="429"/>
      <c r="CF564" s="428"/>
      <c r="CG564" s="427"/>
      <c r="CH564" s="421"/>
      <c r="CI564" s="429"/>
      <c r="CJ564" s="428"/>
      <c r="CK564" s="427"/>
      <c r="CL564" s="421"/>
      <c r="CM564" s="429"/>
      <c r="CN564" s="428"/>
      <c r="CO564" s="427"/>
      <c r="CP564" s="421"/>
      <c r="CQ564" s="429"/>
      <c r="CR564" s="428"/>
      <c r="DH564" s="433">
        <v>2</v>
      </c>
      <c r="DI564" s="434"/>
      <c r="DJ564" s="421">
        <v>55</v>
      </c>
      <c r="DK564" s="421">
        <v>0</v>
      </c>
      <c r="DL564" s="421">
        <v>0</v>
      </c>
      <c r="DM564" s="421">
        <v>5</v>
      </c>
      <c r="DN564" s="421">
        <v>3</v>
      </c>
      <c r="DO564" s="421">
        <v>1</v>
      </c>
      <c r="DP564" s="421">
        <v>67</v>
      </c>
      <c r="DR564" s="421">
        <v>67</v>
      </c>
      <c r="DS564" s="421">
        <v>284</v>
      </c>
      <c r="DT564" s="421">
        <v>62</v>
      </c>
      <c r="DU564" s="421">
        <v>31</v>
      </c>
      <c r="DV564" s="421">
        <v>29</v>
      </c>
      <c r="DW564" s="421">
        <v>4</v>
      </c>
      <c r="DX564" s="421">
        <v>32</v>
      </c>
      <c r="DY564" s="421">
        <v>2</v>
      </c>
      <c r="DZ564" s="421">
        <v>2</v>
      </c>
      <c r="EA564" s="421">
        <v>3</v>
      </c>
      <c r="EB564" s="421">
        <v>1</v>
      </c>
      <c r="EC564" s="421">
        <v>58</v>
      </c>
      <c r="ED564" s="425">
        <v>7.7910465504766497</v>
      </c>
      <c r="EE564" s="425">
        <v>4.2985084416422898</v>
      </c>
      <c r="EF564" s="425">
        <v>0.53731355520528601</v>
      </c>
      <c r="EG564" s="425">
        <v>8.3283601056819396</v>
      </c>
      <c r="EH564" s="431">
        <v>1.40298539414713</v>
      </c>
      <c r="EI564" s="425">
        <v>108.27376899008399</v>
      </c>
      <c r="EJ564" s="424">
        <v>0.248</v>
      </c>
      <c r="EK564" s="424">
        <v>0.30851063829787201</v>
      </c>
      <c r="EL564" s="422">
        <v>0.48148148099999999</v>
      </c>
      <c r="EM564" s="422">
        <v>0.185185185</v>
      </c>
      <c r="EN564" s="422">
        <v>0.33333333300000001</v>
      </c>
      <c r="EO564" s="422">
        <v>9.375E-2</v>
      </c>
      <c r="EP564" s="422">
        <v>0.39583332999999998</v>
      </c>
      <c r="EQ564" s="422">
        <v>0.12112932999999999</v>
      </c>
      <c r="ER564" s="425">
        <v>-0.12225888358508299</v>
      </c>
      <c r="ES564" s="431">
        <v>3.89552327523832</v>
      </c>
      <c r="ET564" s="431">
        <v>4.5179637392407601</v>
      </c>
      <c r="EU564" s="431">
        <v>3.7031365220173602</v>
      </c>
      <c r="EV564" s="431">
        <v>4.3767732871513498</v>
      </c>
      <c r="EW564" s="431">
        <v>4.3276405096671997</v>
      </c>
      <c r="EX564" s="426">
        <v>0.45578613877296398</v>
      </c>
    </row>
    <row r="565" spans="1:154" ht="13" customHeight="1">
      <c r="A565" s="413" t="s">
        <v>438</v>
      </c>
      <c r="B565" s="413">
        <v>11036</v>
      </c>
      <c r="C565" s="413">
        <v>657571</v>
      </c>
      <c r="D565" s="413">
        <v>19349</v>
      </c>
      <c r="E565" s="413" t="s">
        <v>3323</v>
      </c>
      <c r="F565" s="413" t="s">
        <v>3323</v>
      </c>
      <c r="G565" s="414"/>
      <c r="H565" s="415" t="s">
        <v>1208</v>
      </c>
      <c r="I565" s="416" t="s">
        <v>393</v>
      </c>
      <c r="J565" s="417">
        <v>28</v>
      </c>
      <c r="K565" s="418">
        <v>1</v>
      </c>
      <c r="M565" s="419" t="s">
        <v>46</v>
      </c>
      <c r="O565" s="418" t="s">
        <v>838</v>
      </c>
      <c r="P565" s="418" t="s">
        <v>2543</v>
      </c>
      <c r="S565" s="418" t="s">
        <v>4579</v>
      </c>
      <c r="Z565" s="421"/>
      <c r="AS565" s="422"/>
      <c r="AT565" s="422"/>
      <c r="AU565" s="422"/>
      <c r="AV565" s="422"/>
      <c r="AW565" s="422"/>
      <c r="AX565" s="422"/>
      <c r="AY565" s="423"/>
      <c r="AZ565" s="422"/>
      <c r="BA565" s="422"/>
      <c r="BB565" s="422"/>
      <c r="BC565" s="422"/>
      <c r="BT565" s="427">
        <v>70</v>
      </c>
      <c r="BU565" s="421">
        <v>65.099999999999994</v>
      </c>
      <c r="BV565" s="428">
        <v>-3</v>
      </c>
      <c r="BW565" s="427"/>
      <c r="BX565" s="427"/>
      <c r="BY565" s="427"/>
      <c r="BZ565" s="427"/>
      <c r="CA565" s="421"/>
      <c r="CB565" s="428"/>
      <c r="CC565" s="427"/>
      <c r="CD565" s="421"/>
      <c r="CE565" s="429"/>
      <c r="CF565" s="428"/>
      <c r="CG565" s="427"/>
      <c r="CH565" s="421"/>
      <c r="CI565" s="429"/>
      <c r="CJ565" s="428"/>
      <c r="CK565" s="427"/>
      <c r="CL565" s="421"/>
      <c r="CM565" s="429"/>
      <c r="CN565" s="428"/>
      <c r="CO565" s="427"/>
      <c r="CP565" s="421"/>
      <c r="CQ565" s="429"/>
      <c r="CR565" s="428"/>
      <c r="DH565" s="433">
        <v>-3</v>
      </c>
      <c r="DI565" s="434"/>
      <c r="DJ565" s="421">
        <v>70</v>
      </c>
      <c r="DK565" s="421">
        <v>0</v>
      </c>
      <c r="DL565" s="421">
        <v>0</v>
      </c>
      <c r="DM565" s="421">
        <v>5</v>
      </c>
      <c r="DN565" s="421">
        <v>4</v>
      </c>
      <c r="DO565" s="421">
        <v>0</v>
      </c>
      <c r="DP565" s="421">
        <v>65.099999999999994</v>
      </c>
      <c r="DR565" s="421">
        <v>65.099998474121094</v>
      </c>
      <c r="DS565" s="421">
        <v>270</v>
      </c>
      <c r="DT565" s="421">
        <v>54</v>
      </c>
      <c r="DU565" s="421">
        <v>27</v>
      </c>
      <c r="DV565" s="421">
        <v>26</v>
      </c>
      <c r="DW565" s="421">
        <v>2</v>
      </c>
      <c r="DX565" s="421">
        <v>22</v>
      </c>
      <c r="DY565" s="421">
        <v>3</v>
      </c>
      <c r="DZ565" s="421">
        <v>6</v>
      </c>
      <c r="EA565" s="421">
        <v>1</v>
      </c>
      <c r="EB565" s="421">
        <v>0</v>
      </c>
      <c r="EC565" s="421">
        <v>51</v>
      </c>
      <c r="ED565" s="425">
        <v>7.0255121867496397</v>
      </c>
      <c r="EE565" s="425">
        <v>3.03061310016651</v>
      </c>
      <c r="EF565" s="425">
        <v>0.27551028183331899</v>
      </c>
      <c r="EG565" s="425">
        <v>7.4387776094996196</v>
      </c>
      <c r="EH565" s="431">
        <v>1.16326563440734</v>
      </c>
      <c r="EI565" s="425">
        <v>90.141115664450595</v>
      </c>
      <c r="EJ565" s="424">
        <v>0.22314049586776799</v>
      </c>
      <c r="EK565" s="424">
        <v>0.27513227513227501</v>
      </c>
      <c r="EL565" s="422">
        <v>0.48663101600000003</v>
      </c>
      <c r="EM565" s="422">
        <v>0.24064171100000001</v>
      </c>
      <c r="EN565" s="422">
        <v>0.27272727200000002</v>
      </c>
      <c r="EO565" s="422">
        <v>3.1413610000000002E-2</v>
      </c>
      <c r="EP565" s="422">
        <v>0.27748690999999998</v>
      </c>
      <c r="EQ565" s="422">
        <v>9.1170829999999994E-2</v>
      </c>
      <c r="ER565" s="425">
        <v>-0.638606220152513</v>
      </c>
      <c r="ES565" s="431">
        <v>3.5816336638331498</v>
      </c>
      <c r="ET565" s="431">
        <v>3.3079480387809599</v>
      </c>
      <c r="EU565" s="431">
        <v>3.2584212278932498</v>
      </c>
      <c r="EV565" s="431">
        <v>4.0640133654043904</v>
      </c>
      <c r="EW565" s="431">
        <v>3.9892060028637002</v>
      </c>
      <c r="EX565" s="426">
        <v>0.80331054329872098</v>
      </c>
    </row>
    <row r="566" spans="1:154" ht="13" customHeight="1">
      <c r="A566" s="435" t="s">
        <v>438</v>
      </c>
      <c r="B566" s="413">
        <v>9620</v>
      </c>
      <c r="C566" s="435">
        <v>608331</v>
      </c>
      <c r="D566" s="435">
        <v>13743</v>
      </c>
      <c r="E566" s="435" t="s">
        <v>16</v>
      </c>
      <c r="F566" s="413" t="s">
        <v>16</v>
      </c>
      <c r="G566" s="414"/>
      <c r="H566" s="467" t="s">
        <v>738</v>
      </c>
      <c r="I566" s="468" t="s">
        <v>273</v>
      </c>
      <c r="J566" s="469">
        <v>31</v>
      </c>
      <c r="K566" s="418">
        <v>1</v>
      </c>
      <c r="L566" s="414"/>
      <c r="M566" s="437" t="s">
        <v>46</v>
      </c>
      <c r="N566" s="438">
        <v>30</v>
      </c>
      <c r="O566" s="414"/>
      <c r="P566" s="414" t="s">
        <v>2543</v>
      </c>
      <c r="Q566" s="414" t="s">
        <v>4578</v>
      </c>
      <c r="R566" s="414" t="s">
        <v>4580</v>
      </c>
      <c r="S566" s="414"/>
      <c r="T566" s="414"/>
      <c r="U566" s="414"/>
      <c r="V566" s="414"/>
      <c r="W566" s="414"/>
      <c r="X566" s="414"/>
      <c r="Y566" s="437"/>
      <c r="Z566" s="421"/>
      <c r="AS566" s="422"/>
      <c r="AT566" s="422"/>
      <c r="AU566" s="422"/>
      <c r="AV566" s="422"/>
      <c r="AW566" s="422"/>
      <c r="AX566" s="422"/>
      <c r="AY566" s="423"/>
      <c r="AZ566" s="422"/>
      <c r="BA566" s="422"/>
      <c r="BB566" s="422"/>
      <c r="BC566" s="422"/>
      <c r="BT566" s="427">
        <v>32</v>
      </c>
      <c r="BU566" s="421">
        <v>195.1</v>
      </c>
      <c r="BV566" s="428">
        <v>10</v>
      </c>
      <c r="BW566" s="427"/>
      <c r="BX566" s="427"/>
      <c r="BY566" s="427"/>
      <c r="BZ566" s="427"/>
      <c r="CA566" s="421"/>
      <c r="CB566" s="428"/>
      <c r="CC566" s="427"/>
      <c r="CD566" s="421"/>
      <c r="CE566" s="429"/>
      <c r="CF566" s="428"/>
      <c r="CG566" s="427"/>
      <c r="CH566" s="421"/>
      <c r="CI566" s="429"/>
      <c r="CJ566" s="428"/>
      <c r="CK566" s="427"/>
      <c r="CL566" s="421"/>
      <c r="CM566" s="429"/>
      <c r="CN566" s="428"/>
      <c r="CO566" s="427"/>
      <c r="CP566" s="421"/>
      <c r="CQ566" s="429"/>
      <c r="CR566" s="428"/>
      <c r="DH566" s="433">
        <v>10</v>
      </c>
      <c r="DI566" s="434"/>
      <c r="DJ566" s="421">
        <v>32</v>
      </c>
      <c r="DK566" s="421">
        <v>32</v>
      </c>
      <c r="DL566" s="421">
        <v>0</v>
      </c>
      <c r="DM566" s="421">
        <v>19</v>
      </c>
      <c r="DN566" s="421">
        <v>5</v>
      </c>
      <c r="DO566" s="421">
        <v>0</v>
      </c>
      <c r="DP566" s="421">
        <v>195.1</v>
      </c>
      <c r="DQ566" s="421">
        <v>195.100006103515</v>
      </c>
      <c r="DS566" s="421">
        <v>801</v>
      </c>
      <c r="DT566" s="421">
        <v>164</v>
      </c>
      <c r="DU566" s="421">
        <v>73</v>
      </c>
      <c r="DV566" s="421">
        <v>62</v>
      </c>
      <c r="DW566" s="421">
        <v>14</v>
      </c>
      <c r="DX566" s="421">
        <v>51</v>
      </c>
      <c r="DY566" s="421">
        <v>0</v>
      </c>
      <c r="DZ566" s="421">
        <v>10</v>
      </c>
      <c r="EA566" s="421">
        <v>8</v>
      </c>
      <c r="EB566" s="421">
        <v>1</v>
      </c>
      <c r="EC566" s="421">
        <v>189</v>
      </c>
      <c r="ED566" s="425">
        <v>8.7081913530314896</v>
      </c>
      <c r="EE566" s="425">
        <v>2.3498294127227801</v>
      </c>
      <c r="EF566" s="425">
        <v>0.64505121133566601</v>
      </c>
      <c r="EG566" s="425">
        <v>7.5563141899320803</v>
      </c>
      <c r="EH566" s="431">
        <v>1.1006826225171999</v>
      </c>
      <c r="EI566" s="425">
        <v>85.855045866890094</v>
      </c>
      <c r="EJ566" s="424">
        <v>0.221621621621621</v>
      </c>
      <c r="EK566" s="424">
        <v>0.27932960893854702</v>
      </c>
      <c r="EL566" s="422">
        <v>0.52380952300000005</v>
      </c>
      <c r="EM566" s="422">
        <v>0.18131868100000001</v>
      </c>
      <c r="EN566" s="422">
        <v>0.29487179400000002</v>
      </c>
      <c r="EO566" s="422">
        <v>6.8965520000000002E-2</v>
      </c>
      <c r="EP566" s="422">
        <v>0.37205082</v>
      </c>
      <c r="EQ566" s="422">
        <v>0.11318328</v>
      </c>
      <c r="ER566" s="425">
        <v>-0.28491284968172698</v>
      </c>
      <c r="ES566" s="431">
        <v>2.85665536448652</v>
      </c>
      <c r="ET566" s="431">
        <v>3.3980570037808402</v>
      </c>
      <c r="EU566" s="431">
        <v>3.0694193109882599</v>
      </c>
      <c r="EV566" s="431">
        <v>3.4084830391897998</v>
      </c>
      <c r="EW566" s="431">
        <v>3.59624516361936</v>
      </c>
      <c r="EX566" s="426">
        <v>4.7742938995361301</v>
      </c>
    </row>
    <row r="567" spans="1:154" ht="13" customHeight="1">
      <c r="A567" s="413" t="s">
        <v>438</v>
      </c>
      <c r="B567" s="413">
        <v>13061</v>
      </c>
      <c r="C567" s="413">
        <v>676428</v>
      </c>
      <c r="D567" s="413">
        <v>30133</v>
      </c>
      <c r="E567" s="413" t="s">
        <v>239</v>
      </c>
      <c r="F567" s="413" t="s">
        <v>239</v>
      </c>
      <c r="G567" s="414"/>
      <c r="H567" s="411" t="s">
        <v>3996</v>
      </c>
      <c r="I567" s="411" t="s">
        <v>3995</v>
      </c>
      <c r="J567" s="413">
        <v>26</v>
      </c>
      <c r="K567" s="418">
        <v>1</v>
      </c>
      <c r="M567" s="419" t="s">
        <v>46</v>
      </c>
      <c r="N567" s="420">
        <v>20</v>
      </c>
      <c r="O567" s="418" t="s">
        <v>46</v>
      </c>
      <c r="P567" s="418" t="s">
        <v>2543</v>
      </c>
      <c r="Z567" s="421"/>
      <c r="AS567" s="422"/>
      <c r="AT567" s="422"/>
      <c r="AU567" s="422"/>
      <c r="AV567" s="422"/>
      <c r="AW567" s="422"/>
      <c r="AX567" s="422"/>
      <c r="AY567" s="423"/>
      <c r="AZ567" s="422"/>
      <c r="BA567" s="422"/>
      <c r="BB567" s="422"/>
      <c r="BC567" s="422"/>
      <c r="BT567" s="427">
        <v>43</v>
      </c>
      <c r="BU567" s="421">
        <v>63</v>
      </c>
      <c r="BV567" s="428">
        <v>-2</v>
      </c>
      <c r="BW567" s="427"/>
      <c r="BX567" s="427"/>
      <c r="BY567" s="427"/>
      <c r="BZ567" s="427"/>
      <c r="CA567" s="421"/>
      <c r="CB567" s="428"/>
      <c r="CC567" s="427"/>
      <c r="CD567" s="421"/>
      <c r="CE567" s="429"/>
      <c r="CF567" s="428"/>
      <c r="CG567" s="427"/>
      <c r="CH567" s="421"/>
      <c r="CI567" s="429"/>
      <c r="CJ567" s="428"/>
      <c r="CK567" s="427"/>
      <c r="CL567" s="421"/>
      <c r="CM567" s="429"/>
      <c r="CN567" s="428"/>
      <c r="CO567" s="427"/>
      <c r="CP567" s="421"/>
      <c r="CQ567" s="429"/>
      <c r="CR567" s="428"/>
      <c r="DH567" s="433">
        <v>-2</v>
      </c>
      <c r="DI567" s="434"/>
      <c r="DJ567" s="421">
        <v>43</v>
      </c>
      <c r="DK567" s="421">
        <v>4</v>
      </c>
      <c r="DL567" s="421">
        <v>0</v>
      </c>
      <c r="DM567" s="421">
        <v>4</v>
      </c>
      <c r="DN567" s="421">
        <v>3</v>
      </c>
      <c r="DO567" s="421">
        <v>2</v>
      </c>
      <c r="DP567" s="421">
        <v>63</v>
      </c>
      <c r="DQ567" s="421">
        <v>7</v>
      </c>
      <c r="DR567" s="421">
        <v>56</v>
      </c>
      <c r="DS567" s="421">
        <v>277</v>
      </c>
      <c r="DT567" s="421">
        <v>57</v>
      </c>
      <c r="DU567" s="421">
        <v>26</v>
      </c>
      <c r="DV567" s="421">
        <v>17</v>
      </c>
      <c r="DW567" s="421">
        <v>4</v>
      </c>
      <c r="DX567" s="421">
        <v>27</v>
      </c>
      <c r="DY567" s="421">
        <v>3</v>
      </c>
      <c r="DZ567" s="421">
        <v>11</v>
      </c>
      <c r="EA567" s="421">
        <v>2</v>
      </c>
      <c r="EB567" s="421">
        <v>0</v>
      </c>
      <c r="EC567" s="421">
        <v>68</v>
      </c>
      <c r="ED567" s="425">
        <v>9.7142877730116499</v>
      </c>
      <c r="EE567" s="425">
        <v>3.85714367457815</v>
      </c>
      <c r="EF567" s="425">
        <v>0.57142869253009698</v>
      </c>
      <c r="EG567" s="425">
        <v>8.1428588685538905</v>
      </c>
      <c r="EH567" s="431">
        <v>1.33333361590356</v>
      </c>
      <c r="EI567" s="425">
        <v>104.002204093557</v>
      </c>
      <c r="EJ567" s="424">
        <v>0.23849372384937201</v>
      </c>
      <c r="EK567" s="424">
        <v>0.31736526946107702</v>
      </c>
      <c r="EL567" s="422">
        <v>0.5</v>
      </c>
      <c r="EM567" s="422">
        <v>0.180722891</v>
      </c>
      <c r="EN567" s="422">
        <v>0.31927710799999998</v>
      </c>
      <c r="EO567" s="422">
        <v>3.5087720000000003E-2</v>
      </c>
      <c r="EP567" s="422">
        <v>0.36842105000000003</v>
      </c>
      <c r="EQ567" s="422">
        <v>0.10551331</v>
      </c>
      <c r="ER567" s="425">
        <v>0.685688573368195</v>
      </c>
      <c r="ES567" s="431">
        <v>2.4285719432529098</v>
      </c>
      <c r="ET567" s="431">
        <v>3.5135353741657598</v>
      </c>
      <c r="EU567" s="431">
        <v>3.6121627908535299</v>
      </c>
      <c r="EV567" s="431">
        <v>4.0838392849216598</v>
      </c>
      <c r="EW567" s="431">
        <v>3.68045513965893</v>
      </c>
      <c r="EX567" s="426">
        <v>0.60500699281692505</v>
      </c>
    </row>
    <row r="568" spans="1:154" ht="13" customHeight="1">
      <c r="A568" s="413" t="s">
        <v>438</v>
      </c>
      <c r="B568" s="413">
        <v>12086</v>
      </c>
      <c r="C568" s="435">
        <v>656641</v>
      </c>
      <c r="D568" s="413">
        <v>21306</v>
      </c>
      <c r="E568" s="435" t="s">
        <v>14</v>
      </c>
      <c r="F568" s="413" t="s">
        <v>14</v>
      </c>
      <c r="G568" s="414"/>
      <c r="H568" s="436" t="s">
        <v>2464</v>
      </c>
      <c r="I568" s="436" t="s">
        <v>576</v>
      </c>
      <c r="J568" s="414">
        <v>29</v>
      </c>
      <c r="K568" s="418">
        <v>1</v>
      </c>
      <c r="L568" s="414"/>
      <c r="M568" s="437" t="s">
        <v>46</v>
      </c>
      <c r="N568" s="438">
        <v>20</v>
      </c>
      <c r="O568" s="414" t="s">
        <v>46</v>
      </c>
      <c r="P568" s="414" t="s">
        <v>2543</v>
      </c>
      <c r="Q568" s="414"/>
      <c r="R568" s="414"/>
      <c r="S568" s="414"/>
      <c r="T568" s="414"/>
      <c r="U568" s="414"/>
      <c r="V568" s="414"/>
      <c r="W568" s="414"/>
      <c r="X568" s="414"/>
      <c r="Y568" s="437"/>
      <c r="Z568" s="421"/>
      <c r="AS568" s="422"/>
      <c r="AT568" s="422"/>
      <c r="AU568" s="422"/>
      <c r="AV568" s="422"/>
      <c r="AW568" s="422"/>
      <c r="AX568" s="422"/>
      <c r="AY568" s="423"/>
      <c r="AZ568" s="422"/>
      <c r="BA568" s="422"/>
      <c r="BB568" s="422"/>
      <c r="BC568" s="422"/>
      <c r="BT568" s="427">
        <v>33</v>
      </c>
      <c r="BU568" s="421">
        <v>85.2</v>
      </c>
      <c r="BV568" s="428">
        <v>-1</v>
      </c>
      <c r="BW568" s="427"/>
      <c r="BX568" s="427"/>
      <c r="BY568" s="427"/>
      <c r="BZ568" s="427"/>
      <c r="CA568" s="421"/>
      <c r="CB568" s="428"/>
      <c r="CC568" s="427"/>
      <c r="CD568" s="421"/>
      <c r="CE568" s="429"/>
      <c r="CF568" s="428"/>
      <c r="CG568" s="427"/>
      <c r="CH568" s="421"/>
      <c r="CI568" s="429"/>
      <c r="CJ568" s="428"/>
      <c r="CK568" s="427"/>
      <c r="CL568" s="421"/>
      <c r="CM568" s="429"/>
      <c r="CN568" s="428"/>
      <c r="CO568" s="427"/>
      <c r="CP568" s="421"/>
      <c r="CQ568" s="429"/>
      <c r="CR568" s="428"/>
      <c r="DH568" s="433">
        <v>-1</v>
      </c>
      <c r="DI568" s="434"/>
      <c r="DJ568" s="421">
        <v>33</v>
      </c>
      <c r="DK568" s="421">
        <v>8</v>
      </c>
      <c r="DL568" s="421">
        <v>0</v>
      </c>
      <c r="DM568" s="421">
        <v>2</v>
      </c>
      <c r="DN568" s="421">
        <v>0</v>
      </c>
      <c r="DO568" s="421">
        <v>1</v>
      </c>
      <c r="DP568" s="421">
        <v>85.2</v>
      </c>
      <c r="DQ568" s="421">
        <v>39.200000762939403</v>
      </c>
      <c r="DR568" s="421">
        <v>46</v>
      </c>
      <c r="DS568" s="421">
        <v>348</v>
      </c>
      <c r="DT568" s="421">
        <v>69</v>
      </c>
      <c r="DU568" s="421">
        <v>28</v>
      </c>
      <c r="DV568" s="421">
        <v>27</v>
      </c>
      <c r="DW568" s="421">
        <v>7</v>
      </c>
      <c r="DX568" s="421">
        <v>37</v>
      </c>
      <c r="DY568" s="421">
        <v>2</v>
      </c>
      <c r="DZ568" s="421">
        <v>0</v>
      </c>
      <c r="EA568" s="421">
        <v>2</v>
      </c>
      <c r="EB568" s="421">
        <v>0</v>
      </c>
      <c r="EC568" s="421">
        <v>76</v>
      </c>
      <c r="ED568" s="425">
        <v>7.9844367457808199</v>
      </c>
      <c r="EE568" s="425">
        <v>3.8871599946564501</v>
      </c>
      <c r="EF568" s="425">
        <v>0.73540864763770697</v>
      </c>
      <c r="EG568" s="425">
        <v>7.2490280981431097</v>
      </c>
      <c r="EH568" s="431">
        <v>1.23735423253328</v>
      </c>
      <c r="EI568" s="425">
        <v>96.5156551166274</v>
      </c>
      <c r="EJ568" s="424">
        <v>0.221864951768488</v>
      </c>
      <c r="EK568" s="424">
        <v>0.27192982456140302</v>
      </c>
      <c r="EL568" s="422">
        <v>0.37872340399999999</v>
      </c>
      <c r="EM568" s="422">
        <v>0.21702127600000001</v>
      </c>
      <c r="EN568" s="422">
        <v>0.404255319</v>
      </c>
      <c r="EO568" s="422">
        <v>6.3829789999999997E-2</v>
      </c>
      <c r="EP568" s="422">
        <v>0.42553191000000001</v>
      </c>
      <c r="EQ568" s="422">
        <v>0.13030958000000001</v>
      </c>
      <c r="ER568" s="425">
        <v>0.99994748400947897</v>
      </c>
      <c r="ES568" s="431">
        <v>2.8365762123168698</v>
      </c>
      <c r="ET568" s="431">
        <v>4.1318244792273999</v>
      </c>
      <c r="EU568" s="431">
        <v>3.71962987060044</v>
      </c>
      <c r="EV568" s="431">
        <v>4.3671558014070904</v>
      </c>
      <c r="EW568" s="431">
        <v>4.3729788900589099</v>
      </c>
      <c r="EX568" s="426">
        <v>1.25980588793754</v>
      </c>
    </row>
    <row r="569" spans="1:154" ht="13" customHeight="1">
      <c r="A569" s="413" t="s">
        <v>438</v>
      </c>
      <c r="B569" s="413">
        <v>11035</v>
      </c>
      <c r="C569" s="435">
        <v>641793</v>
      </c>
      <c r="D569" s="413">
        <v>15823</v>
      </c>
      <c r="E569" s="435" t="s">
        <v>3323</v>
      </c>
      <c r="F569" s="435" t="s">
        <v>3323</v>
      </c>
      <c r="G569" s="414"/>
      <c r="H569" s="415" t="s">
        <v>1162</v>
      </c>
      <c r="I569" s="416" t="s">
        <v>287</v>
      </c>
      <c r="J569" s="417">
        <v>29</v>
      </c>
      <c r="K569" s="418">
        <v>1</v>
      </c>
      <c r="M569" s="419" t="s">
        <v>837</v>
      </c>
      <c r="N569" s="420">
        <v>25</v>
      </c>
      <c r="P569" s="418" t="s">
        <v>2543</v>
      </c>
      <c r="R569" s="418" t="s">
        <v>4580</v>
      </c>
      <c r="S569" s="418" t="s">
        <v>4579</v>
      </c>
      <c r="Z569" s="421"/>
      <c r="AS569" s="422"/>
      <c r="AT569" s="422"/>
      <c r="AU569" s="422"/>
      <c r="AV569" s="422"/>
      <c r="AW569" s="422"/>
      <c r="AX569" s="422"/>
      <c r="AY569" s="423"/>
      <c r="AZ569" s="422"/>
      <c r="BA569" s="422"/>
      <c r="BB569" s="422"/>
      <c r="BC569" s="422"/>
      <c r="BT569" s="427">
        <v>32</v>
      </c>
      <c r="BU569" s="421">
        <v>186.2</v>
      </c>
      <c r="BV569" s="428">
        <v>1</v>
      </c>
      <c r="BW569" s="427"/>
      <c r="BX569" s="427"/>
      <c r="BY569" s="427"/>
      <c r="BZ569" s="427"/>
      <c r="CA569" s="421"/>
      <c r="CB569" s="428"/>
      <c r="CC569" s="427"/>
      <c r="CD569" s="421"/>
      <c r="CE569" s="429"/>
      <c r="CF569" s="428"/>
      <c r="CG569" s="427"/>
      <c r="CH569" s="421"/>
      <c r="CI569" s="429"/>
      <c r="CJ569" s="428"/>
      <c r="CK569" s="427"/>
      <c r="CL569" s="421"/>
      <c r="CM569" s="429"/>
      <c r="CN569" s="428"/>
      <c r="CO569" s="427"/>
      <c r="CP569" s="421"/>
      <c r="CQ569" s="429"/>
      <c r="CR569" s="428"/>
      <c r="DH569" s="433">
        <v>1</v>
      </c>
      <c r="DI569" s="434"/>
      <c r="DJ569" s="421">
        <v>32</v>
      </c>
      <c r="DK569" s="421">
        <v>32</v>
      </c>
      <c r="DL569" s="421">
        <v>1</v>
      </c>
      <c r="DM569" s="421">
        <v>10</v>
      </c>
      <c r="DN569" s="421">
        <v>8</v>
      </c>
      <c r="DO569" s="421">
        <v>0</v>
      </c>
      <c r="DP569" s="421">
        <v>186.2</v>
      </c>
      <c r="DQ569" s="421">
        <v>186.20000457763601</v>
      </c>
      <c r="DS569" s="421">
        <v>759</v>
      </c>
      <c r="DT569" s="421">
        <v>174</v>
      </c>
      <c r="DU569" s="421">
        <v>81</v>
      </c>
      <c r="DV569" s="421">
        <v>79</v>
      </c>
      <c r="DW569" s="421">
        <v>36</v>
      </c>
      <c r="DX569" s="421">
        <v>32</v>
      </c>
      <c r="DY569" s="421">
        <v>1</v>
      </c>
      <c r="DZ569" s="421">
        <v>7</v>
      </c>
      <c r="EA569" s="421">
        <v>3</v>
      </c>
      <c r="EB569" s="421">
        <v>0</v>
      </c>
      <c r="EC569" s="421">
        <v>130</v>
      </c>
      <c r="ED569" s="425">
        <v>6.26785735633909</v>
      </c>
      <c r="EE569" s="425">
        <v>1.54285719540654</v>
      </c>
      <c r="EF569" s="425">
        <v>1.73571434483236</v>
      </c>
      <c r="EG569" s="425">
        <v>8.3892860000230893</v>
      </c>
      <c r="EH569" s="431">
        <v>1.1035714661588401</v>
      </c>
      <c r="EI569" s="425">
        <v>85.827606512193697</v>
      </c>
      <c r="EJ569" s="424">
        <v>0.241666666666666</v>
      </c>
      <c r="EK569" s="424">
        <v>0.24909747292418699</v>
      </c>
      <c r="EL569" s="422">
        <v>0.403087478</v>
      </c>
      <c r="EM569" s="422">
        <v>0.18524871300000001</v>
      </c>
      <c r="EN569" s="422">
        <v>0.41166380699999999</v>
      </c>
      <c r="EO569" s="422">
        <v>9.8305080000000003E-2</v>
      </c>
      <c r="EP569" s="422">
        <v>0.40677965999999999</v>
      </c>
      <c r="EQ569" s="422">
        <v>9.2864829999999995E-2</v>
      </c>
      <c r="ER569" s="425">
        <v>-6.5915416549796296E-2</v>
      </c>
      <c r="ES569" s="431">
        <v>3.80892870115991</v>
      </c>
      <c r="ET569" s="431">
        <v>4.5036793325208597</v>
      </c>
      <c r="EU569" s="431">
        <v>4.8770437016170796</v>
      </c>
      <c r="EV569" s="431">
        <v>4.35222027527427</v>
      </c>
      <c r="EW569" s="431">
        <v>4.3981941935029196</v>
      </c>
      <c r="EX569" s="426">
        <v>1.4626798033714199</v>
      </c>
    </row>
    <row r="570" spans="1:154" ht="13" customHeight="1">
      <c r="A570" s="413" t="s">
        <v>438</v>
      </c>
      <c r="B570" s="413">
        <v>12846</v>
      </c>
      <c r="C570" s="413">
        <v>682052</v>
      </c>
      <c r="D570" s="413">
        <v>25098</v>
      </c>
      <c r="E570" s="413" t="s">
        <v>354</v>
      </c>
      <c r="F570" s="413" t="s">
        <v>354</v>
      </c>
      <c r="G570" s="414"/>
      <c r="H570" s="411" t="s">
        <v>121</v>
      </c>
      <c r="I570" s="411" t="s">
        <v>576</v>
      </c>
      <c r="J570" s="413">
        <v>27</v>
      </c>
      <c r="K570" s="418">
        <v>1</v>
      </c>
      <c r="M570" s="419" t="s">
        <v>46</v>
      </c>
      <c r="N570" s="420">
        <v>25</v>
      </c>
      <c r="O570" s="418" t="s">
        <v>46</v>
      </c>
      <c r="P570" s="418" t="s">
        <v>4577</v>
      </c>
      <c r="Z570" s="421"/>
      <c r="AS570" s="422"/>
      <c r="AT570" s="422"/>
      <c r="AU570" s="422"/>
      <c r="AV570" s="422"/>
      <c r="AW570" s="422"/>
      <c r="AX570" s="422"/>
      <c r="AY570" s="423"/>
      <c r="AZ570" s="422"/>
      <c r="BA570" s="422"/>
      <c r="BB570" s="422"/>
      <c r="BC570" s="422"/>
      <c r="BT570" s="427">
        <v>21</v>
      </c>
      <c r="BU570" s="421">
        <v>92.2</v>
      </c>
      <c r="BV570" s="428">
        <v>-1</v>
      </c>
      <c r="BW570" s="427"/>
      <c r="BX570" s="427"/>
      <c r="BY570" s="427"/>
      <c r="BZ570" s="427"/>
      <c r="CA570" s="421"/>
      <c r="CB570" s="428"/>
      <c r="CC570" s="427"/>
      <c r="CD570" s="421"/>
      <c r="CE570" s="429"/>
      <c r="CF570" s="428"/>
      <c r="CG570" s="427"/>
      <c r="CH570" s="421"/>
      <c r="CI570" s="429"/>
      <c r="CJ570" s="428"/>
      <c r="CK570" s="427"/>
      <c r="CL570" s="421"/>
      <c r="CM570" s="429"/>
      <c r="CN570" s="428"/>
      <c r="CO570" s="427"/>
      <c r="CP570" s="421"/>
      <c r="CQ570" s="429"/>
      <c r="CR570" s="428"/>
      <c r="DH570" s="433">
        <v>-1</v>
      </c>
      <c r="DI570" s="434"/>
      <c r="DJ570" s="421">
        <v>21</v>
      </c>
      <c r="DK570" s="421">
        <v>17</v>
      </c>
      <c r="DL570" s="421">
        <v>0</v>
      </c>
      <c r="DM570" s="421">
        <v>7</v>
      </c>
      <c r="DN570" s="421">
        <v>7</v>
      </c>
      <c r="DO570" s="421">
        <v>0</v>
      </c>
      <c r="DP570" s="421">
        <v>92.2</v>
      </c>
      <c r="DQ570" s="421">
        <v>84</v>
      </c>
      <c r="DR570" s="421">
        <v>8.1999998092651296</v>
      </c>
      <c r="DS570" s="421">
        <v>399</v>
      </c>
      <c r="DT570" s="421">
        <v>81</v>
      </c>
      <c r="DU570" s="421">
        <v>47</v>
      </c>
      <c r="DV570" s="421">
        <v>42</v>
      </c>
      <c r="DW570" s="421">
        <v>15</v>
      </c>
      <c r="DX570" s="421">
        <v>37</v>
      </c>
      <c r="DY570" s="421">
        <v>0</v>
      </c>
      <c r="DZ570" s="421">
        <v>8</v>
      </c>
      <c r="EA570" s="421">
        <v>0</v>
      </c>
      <c r="EB570" s="421">
        <v>1</v>
      </c>
      <c r="EC570" s="421">
        <v>113</v>
      </c>
      <c r="ED570" s="425">
        <v>10.9748203321295</v>
      </c>
      <c r="EE570" s="425">
        <v>3.59352524149375</v>
      </c>
      <c r="EF570" s="425">
        <v>1.45683455736233</v>
      </c>
      <c r="EG570" s="425">
        <v>7.8669066097565903</v>
      </c>
      <c r="EH570" s="431">
        <v>1.2733813168055901</v>
      </c>
      <c r="EI570" s="425">
        <v>99.325826649612594</v>
      </c>
      <c r="EJ570" s="424">
        <v>0.22881355932203301</v>
      </c>
      <c r="EK570" s="424">
        <v>0.29203539823008801</v>
      </c>
      <c r="EL570" s="422">
        <v>0.27542372799999998</v>
      </c>
      <c r="EM570" s="422">
        <v>0.22033898299999999</v>
      </c>
      <c r="EN570" s="422">
        <v>0.50423728800000001</v>
      </c>
      <c r="EO570" s="422">
        <v>6.6390039999999997E-2</v>
      </c>
      <c r="EP570" s="422">
        <v>0.33195021000000002</v>
      </c>
      <c r="EQ570" s="422">
        <v>0.1182473</v>
      </c>
      <c r="ER570" s="425">
        <v>0.378512757102551</v>
      </c>
      <c r="ES570" s="431">
        <v>4.0791367606145297</v>
      </c>
      <c r="ET570" s="431">
        <v>3.6478154160574001</v>
      </c>
      <c r="EU570" s="431">
        <v>4.2582743912686896</v>
      </c>
      <c r="EV570" s="431">
        <v>4.1339004092152702</v>
      </c>
      <c r="EW570" s="431">
        <v>3.76421943901649</v>
      </c>
      <c r="EX570" s="426">
        <v>1.2469056546688</v>
      </c>
    </row>
    <row r="571" spans="1:154" ht="13" customHeight="1">
      <c r="A571" s="413" t="s">
        <v>438</v>
      </c>
      <c r="B571" s="413">
        <v>11057</v>
      </c>
      <c r="C571" s="413">
        <v>641154</v>
      </c>
      <c r="D571" s="413">
        <v>17085</v>
      </c>
      <c r="E571" s="413" t="s">
        <v>567</v>
      </c>
      <c r="F571" s="413" t="s">
        <v>567</v>
      </c>
      <c r="G571" s="414"/>
      <c r="H571" s="411" t="s">
        <v>121</v>
      </c>
      <c r="I571" s="411" t="s">
        <v>2</v>
      </c>
      <c r="J571" s="413">
        <v>29</v>
      </c>
      <c r="K571" s="418">
        <v>1</v>
      </c>
      <c r="M571" s="419" t="s">
        <v>837</v>
      </c>
      <c r="N571" s="420">
        <v>25</v>
      </c>
      <c r="P571" s="418" t="s">
        <v>4581</v>
      </c>
      <c r="Z571" s="421"/>
      <c r="AS571" s="422"/>
      <c r="AT571" s="422"/>
      <c r="AU571" s="422"/>
      <c r="AV571" s="422"/>
      <c r="AW571" s="422"/>
      <c r="AX571" s="422"/>
      <c r="AY571" s="423"/>
      <c r="AZ571" s="422"/>
      <c r="BA571" s="422"/>
      <c r="BB571" s="422"/>
      <c r="BC571" s="422"/>
      <c r="BT571" s="427">
        <v>14</v>
      </c>
      <c r="BU571" s="421">
        <v>75.2</v>
      </c>
      <c r="BV571" s="428">
        <v>0</v>
      </c>
      <c r="BW571" s="427"/>
      <c r="BX571" s="427"/>
      <c r="BY571" s="427"/>
      <c r="BZ571" s="427"/>
      <c r="CA571" s="421"/>
      <c r="CB571" s="428"/>
      <c r="CC571" s="427"/>
      <c r="CD571" s="421"/>
      <c r="CE571" s="429"/>
      <c r="CF571" s="428"/>
      <c r="CG571" s="427"/>
      <c r="CH571" s="421"/>
      <c r="CI571" s="429"/>
      <c r="CJ571" s="428"/>
      <c r="CK571" s="427"/>
      <c r="CL571" s="421"/>
      <c r="CM571" s="429"/>
      <c r="CN571" s="428"/>
      <c r="CO571" s="427"/>
      <c r="CP571" s="421"/>
      <c r="CQ571" s="429"/>
      <c r="CR571" s="428"/>
      <c r="DH571" s="433">
        <v>0</v>
      </c>
      <c r="DI571" s="434"/>
      <c r="DJ571" s="421">
        <v>14</v>
      </c>
      <c r="DK571" s="421">
        <v>14</v>
      </c>
      <c r="DL571" s="421">
        <v>0</v>
      </c>
      <c r="DM571" s="421">
        <v>5</v>
      </c>
      <c r="DN571" s="421">
        <v>4</v>
      </c>
      <c r="DO571" s="421">
        <v>0</v>
      </c>
      <c r="DP571" s="421">
        <v>75.2</v>
      </c>
      <c r="DQ571" s="421">
        <v>75.199996948242102</v>
      </c>
      <c r="DS571" s="421">
        <v>312</v>
      </c>
      <c r="DT571" s="421">
        <v>64</v>
      </c>
      <c r="DU571" s="421">
        <v>28</v>
      </c>
      <c r="DV571" s="421">
        <v>23</v>
      </c>
      <c r="DW571" s="421">
        <v>6</v>
      </c>
      <c r="DX571" s="421">
        <v>20</v>
      </c>
      <c r="DY571" s="421">
        <v>0</v>
      </c>
      <c r="DZ571" s="421">
        <v>4</v>
      </c>
      <c r="EA571" s="421">
        <v>1</v>
      </c>
      <c r="EB571" s="421">
        <v>2</v>
      </c>
      <c r="EC571" s="421">
        <v>73</v>
      </c>
      <c r="ED571" s="425">
        <v>8.6828196750865896</v>
      </c>
      <c r="EE571" s="425">
        <v>2.3788547055031701</v>
      </c>
      <c r="EF571" s="425">
        <v>0.71365641165095295</v>
      </c>
      <c r="EG571" s="425">
        <v>7.61233505761016</v>
      </c>
      <c r="EH571" s="431">
        <v>1.11013219590148</v>
      </c>
      <c r="EI571" s="425">
        <v>86.592128055463206</v>
      </c>
      <c r="EJ571" s="424">
        <v>0.22222222222222199</v>
      </c>
      <c r="EK571" s="424">
        <v>0.27751196172248799</v>
      </c>
      <c r="EL571" s="422">
        <v>0.38497652500000001</v>
      </c>
      <c r="EM571" s="422">
        <v>0.22065727600000001</v>
      </c>
      <c r="EN571" s="422">
        <v>0.39436619699999997</v>
      </c>
      <c r="EO571" s="422">
        <v>6.0465119999999997E-2</v>
      </c>
      <c r="EP571" s="422">
        <v>0.35348837</v>
      </c>
      <c r="EQ571" s="422">
        <v>0.11596505</v>
      </c>
      <c r="ER571" s="425">
        <v>-2.5668114981759201E-2</v>
      </c>
      <c r="ES571" s="431">
        <v>2.73568291132865</v>
      </c>
      <c r="ET571" s="431">
        <v>4.0018509107294804</v>
      </c>
      <c r="EU571" s="431">
        <v>3.1888356516451801</v>
      </c>
      <c r="EV571" s="431">
        <v>3.8696048901220199</v>
      </c>
      <c r="EW571" s="431">
        <v>3.8706555735852901</v>
      </c>
      <c r="EX571" s="426">
        <v>1.80744051933288</v>
      </c>
    </row>
    <row r="572" spans="1:154" ht="13" customHeight="1">
      <c r="A572" s="413" t="s">
        <v>438</v>
      </c>
      <c r="B572" s="413">
        <v>9582</v>
      </c>
      <c r="C572" s="413">
        <v>640455</v>
      </c>
      <c r="D572" s="413">
        <v>15873</v>
      </c>
      <c r="E572" s="413" t="s">
        <v>345</v>
      </c>
      <c r="F572" s="413" t="s">
        <v>345</v>
      </c>
      <c r="G572" s="414"/>
      <c r="H572" s="415" t="s">
        <v>792</v>
      </c>
      <c r="I572" s="416" t="s">
        <v>104</v>
      </c>
      <c r="J572" s="417">
        <v>33</v>
      </c>
      <c r="K572" s="418">
        <v>1</v>
      </c>
      <c r="M572" s="419" t="s">
        <v>46</v>
      </c>
      <c r="N572" s="420">
        <v>20</v>
      </c>
      <c r="O572" s="418" t="s">
        <v>46</v>
      </c>
      <c r="P572" s="418" t="s">
        <v>4581</v>
      </c>
      <c r="Z572" s="421"/>
      <c r="AS572" s="422"/>
      <c r="AT572" s="422"/>
      <c r="AU572" s="422"/>
      <c r="AV572" s="422"/>
      <c r="AW572" s="422"/>
      <c r="AX572" s="422"/>
      <c r="AY572" s="423"/>
      <c r="AZ572" s="422"/>
      <c r="BA572" s="422"/>
      <c r="BB572" s="422"/>
      <c r="BC572" s="422"/>
      <c r="BT572" s="427">
        <v>15</v>
      </c>
      <c r="BU572" s="421">
        <v>60.2</v>
      </c>
      <c r="BV572" s="428">
        <v>1</v>
      </c>
      <c r="BW572" s="427"/>
      <c r="BX572" s="427"/>
      <c r="BY572" s="427"/>
      <c r="BZ572" s="427"/>
      <c r="CA572" s="421"/>
      <c r="CB572" s="428"/>
      <c r="CC572" s="427"/>
      <c r="CD572" s="421"/>
      <c r="CE572" s="429"/>
      <c r="CF572" s="428"/>
      <c r="CG572" s="427"/>
      <c r="CH572" s="421"/>
      <c r="CI572" s="429"/>
      <c r="CJ572" s="428"/>
      <c r="CK572" s="427"/>
      <c r="CL572" s="421"/>
      <c r="CM572" s="429"/>
      <c r="CN572" s="428"/>
      <c r="CO572" s="427"/>
      <c r="CP572" s="421"/>
      <c r="CQ572" s="429"/>
      <c r="CR572" s="428"/>
      <c r="DH572" s="433">
        <v>1</v>
      </c>
      <c r="DI572" s="434"/>
      <c r="DJ572" s="421">
        <v>15</v>
      </c>
      <c r="DK572" s="421">
        <v>12</v>
      </c>
      <c r="DL572" s="421">
        <v>0</v>
      </c>
      <c r="DM572" s="421">
        <v>2</v>
      </c>
      <c r="DN572" s="421">
        <v>4</v>
      </c>
      <c r="DO572" s="421">
        <v>0</v>
      </c>
      <c r="DP572" s="421">
        <v>60.2</v>
      </c>
      <c r="DQ572" s="421">
        <v>51.099998474121001</v>
      </c>
      <c r="DR572" s="421">
        <v>9.1000003814697195</v>
      </c>
      <c r="DS572" s="421">
        <v>263</v>
      </c>
      <c r="DT572" s="421">
        <v>62</v>
      </c>
      <c r="DU572" s="421">
        <v>38</v>
      </c>
      <c r="DV572" s="421">
        <v>38</v>
      </c>
      <c r="DW572" s="421">
        <v>13</v>
      </c>
      <c r="DX572" s="421">
        <v>12</v>
      </c>
      <c r="DY572" s="421">
        <v>0</v>
      </c>
      <c r="DZ572" s="421">
        <v>7</v>
      </c>
      <c r="EA572" s="421">
        <v>2</v>
      </c>
      <c r="EB572" s="421">
        <v>0</v>
      </c>
      <c r="EC572" s="421">
        <v>75</v>
      </c>
      <c r="ED572" s="425">
        <v>11.1263746175051</v>
      </c>
      <c r="EE572" s="425">
        <v>1.78021993880082</v>
      </c>
      <c r="EF572" s="425">
        <v>1.9285716003675599</v>
      </c>
      <c r="EG572" s="425">
        <v>9.1978030171376002</v>
      </c>
      <c r="EH572" s="431">
        <v>1.2197803284376001</v>
      </c>
      <c r="EI572" s="425">
        <v>94.135130736828899</v>
      </c>
      <c r="EJ572" s="424">
        <v>0.25409836065573699</v>
      </c>
      <c r="EK572" s="424">
        <v>0.31410256410256399</v>
      </c>
      <c r="EL572" s="422">
        <v>0.36363636300000002</v>
      </c>
      <c r="EM572" s="422">
        <v>0.23030302999999999</v>
      </c>
      <c r="EN572" s="422">
        <v>0.40606060599999999</v>
      </c>
      <c r="EO572" s="422">
        <v>8.87574E-2</v>
      </c>
      <c r="EP572" s="422">
        <v>0.42603550000000001</v>
      </c>
      <c r="EQ572" s="422">
        <v>0.12602740000000001</v>
      </c>
      <c r="ER572" s="425">
        <v>-0.51603134263953498</v>
      </c>
      <c r="ES572" s="431">
        <v>5.6373631395359496</v>
      </c>
      <c r="ET572" s="431">
        <v>3.9943978589986502</v>
      </c>
      <c r="EU572" s="431">
        <v>4.3887195780864401</v>
      </c>
      <c r="EV572" s="431">
        <v>3.30576677361167</v>
      </c>
      <c r="EW572" s="431">
        <v>3.0753418683584499</v>
      </c>
      <c r="EX572" s="426">
        <v>0.44431281089782698</v>
      </c>
    </row>
    <row r="573" spans="1:154" ht="13" customHeight="1">
      <c r="A573" s="413" t="s">
        <v>438</v>
      </c>
      <c r="B573" s="413">
        <v>9684</v>
      </c>
      <c r="C573" s="413">
        <v>455119</v>
      </c>
      <c r="D573" s="413">
        <v>11847</v>
      </c>
      <c r="E573" s="413" t="s">
        <v>14</v>
      </c>
      <c r="F573" s="413" t="s">
        <v>14</v>
      </c>
      <c r="G573" s="414"/>
      <c r="H573" s="415" t="s">
        <v>297</v>
      </c>
      <c r="I573" s="416" t="s">
        <v>545</v>
      </c>
      <c r="J573" s="417">
        <v>39</v>
      </c>
      <c r="K573" s="418">
        <v>1</v>
      </c>
      <c r="M573" s="419" t="s">
        <v>837</v>
      </c>
      <c r="O573" s="418" t="s">
        <v>838</v>
      </c>
      <c r="P573" s="418" t="s">
        <v>4582</v>
      </c>
      <c r="Z573" s="421"/>
      <c r="AS573" s="422"/>
      <c r="AT573" s="422"/>
      <c r="AU573" s="422"/>
      <c r="AV573" s="422"/>
      <c r="AW573" s="422"/>
      <c r="AX573" s="422"/>
      <c r="AY573" s="423"/>
      <c r="AZ573" s="422"/>
      <c r="BA573" s="422"/>
      <c r="BB573" s="422"/>
      <c r="BC573" s="422"/>
      <c r="BT573" s="427">
        <v>49</v>
      </c>
      <c r="BU573" s="421">
        <v>42.1</v>
      </c>
      <c r="BV573" s="428">
        <v>0</v>
      </c>
      <c r="BW573" s="427"/>
      <c r="BX573" s="427"/>
      <c r="BY573" s="427"/>
      <c r="BZ573" s="427"/>
      <c r="CA573" s="421"/>
      <c r="CB573" s="428"/>
      <c r="CC573" s="427"/>
      <c r="CD573" s="421"/>
      <c r="CE573" s="429"/>
      <c r="CF573" s="428"/>
      <c r="CG573" s="427"/>
      <c r="CH573" s="421"/>
      <c r="CI573" s="429"/>
      <c r="CJ573" s="428"/>
      <c r="CK573" s="427"/>
      <c r="CL573" s="421"/>
      <c r="CM573" s="429"/>
      <c r="CN573" s="428"/>
      <c r="CO573" s="427"/>
      <c r="CP573" s="421"/>
      <c r="CQ573" s="429"/>
      <c r="CR573" s="428"/>
      <c r="DH573" s="433">
        <v>0</v>
      </c>
      <c r="DI573" s="434"/>
      <c r="DJ573" s="421">
        <v>49</v>
      </c>
      <c r="DK573" s="421">
        <v>0</v>
      </c>
      <c r="DL573" s="421">
        <v>0</v>
      </c>
      <c r="DM573" s="421">
        <v>2</v>
      </c>
      <c r="DN573" s="421">
        <v>6</v>
      </c>
      <c r="DO573" s="421">
        <v>2</v>
      </c>
      <c r="DP573" s="421">
        <v>42.1</v>
      </c>
      <c r="DR573" s="421">
        <v>42.099998474121001</v>
      </c>
      <c r="DS573" s="421">
        <v>174</v>
      </c>
      <c r="DT573" s="421">
        <v>43</v>
      </c>
      <c r="DU573" s="421">
        <v>18</v>
      </c>
      <c r="DV573" s="421">
        <v>14</v>
      </c>
      <c r="DW573" s="421">
        <v>6</v>
      </c>
      <c r="DX573" s="421">
        <v>8</v>
      </c>
      <c r="DY573" s="421">
        <v>3</v>
      </c>
      <c r="DZ573" s="421">
        <v>1</v>
      </c>
      <c r="EA573" s="421">
        <v>2</v>
      </c>
      <c r="EB573" s="421">
        <v>0</v>
      </c>
      <c r="EC573" s="421">
        <v>43</v>
      </c>
      <c r="ED573" s="425">
        <v>9.1417342055955793</v>
      </c>
      <c r="EE573" s="425">
        <v>1.70078775918057</v>
      </c>
      <c r="EF573" s="425">
        <v>1.27559081938543</v>
      </c>
      <c r="EG573" s="425">
        <v>9.1417342055955793</v>
      </c>
      <c r="EH573" s="431">
        <v>1.2047246627529</v>
      </c>
      <c r="EI573" s="425">
        <v>93.9704952741792</v>
      </c>
      <c r="EJ573" s="424">
        <v>0.26060606060606001</v>
      </c>
      <c r="EK573" s="424">
        <v>0.318965517241379</v>
      </c>
      <c r="EL573" s="422">
        <v>0.42622950799999998</v>
      </c>
      <c r="EM573" s="422">
        <v>0.22131147500000001</v>
      </c>
      <c r="EN573" s="422">
        <v>0.35245901600000001</v>
      </c>
      <c r="EO573" s="422">
        <v>9.0163930000000003E-2</v>
      </c>
      <c r="EP573" s="422">
        <v>0.40983607</v>
      </c>
      <c r="EQ573" s="422">
        <v>0.10954617</v>
      </c>
      <c r="ER573" s="425">
        <v>-0.40778289543290602</v>
      </c>
      <c r="ES573" s="431">
        <v>2.976378578566</v>
      </c>
      <c r="ET573" s="431">
        <v>3.7353238038627499</v>
      </c>
      <c r="EU573" s="431">
        <v>3.5847912057511002</v>
      </c>
      <c r="EV573" s="431">
        <v>3.3083558564241802</v>
      </c>
      <c r="EW573" s="431">
        <v>3.10654410322031</v>
      </c>
      <c r="EX573" s="426">
        <v>0.55189621448516801</v>
      </c>
    </row>
    <row r="574" spans="1:154" ht="13" customHeight="1">
      <c r="A574" s="413" t="s">
        <v>438</v>
      </c>
      <c r="B574" s="413">
        <v>13337</v>
      </c>
      <c r="C574" s="413">
        <v>800048</v>
      </c>
      <c r="D574" s="413">
        <v>31986</v>
      </c>
      <c r="E574" s="413" t="s">
        <v>213</v>
      </c>
      <c r="F574" s="413" t="s">
        <v>213</v>
      </c>
      <c r="G574" s="414"/>
      <c r="H574" s="411" t="s">
        <v>4540</v>
      </c>
      <c r="I574" s="411" t="s">
        <v>323</v>
      </c>
      <c r="J574" s="413">
        <v>24</v>
      </c>
      <c r="K574" s="418">
        <v>1</v>
      </c>
      <c r="M574" s="419" t="s">
        <v>46</v>
      </c>
      <c r="N574" s="420">
        <v>25</v>
      </c>
      <c r="P574" s="418" t="s">
        <v>2543</v>
      </c>
      <c r="Z574" s="421"/>
      <c r="BT574" s="427">
        <v>7</v>
      </c>
      <c r="BU574" s="421">
        <v>39.200000000000003</v>
      </c>
      <c r="BV574" s="428">
        <v>-2</v>
      </c>
      <c r="BW574" s="427"/>
      <c r="BX574" s="427"/>
      <c r="BY574" s="427"/>
      <c r="BZ574" s="427"/>
      <c r="CA574" s="421"/>
      <c r="CB574" s="428"/>
      <c r="CC574" s="427"/>
      <c r="CD574" s="421"/>
      <c r="CE574" s="429"/>
      <c r="CF574" s="428"/>
      <c r="CG574" s="427"/>
      <c r="CH574" s="421"/>
      <c r="CI574" s="429"/>
      <c r="CJ574" s="428"/>
      <c r="CK574" s="427"/>
      <c r="CL574" s="421"/>
      <c r="CM574" s="429"/>
      <c r="CN574" s="428"/>
      <c r="CO574" s="427"/>
      <c r="CP574" s="421"/>
      <c r="CQ574" s="429"/>
      <c r="CR574" s="428"/>
      <c r="DH574" s="433">
        <v>-2</v>
      </c>
      <c r="DI574" s="434"/>
      <c r="DJ574" s="421">
        <v>7</v>
      </c>
      <c r="DK574" s="421">
        <v>7</v>
      </c>
      <c r="DL574" s="421">
        <v>0</v>
      </c>
      <c r="DM574" s="421">
        <v>3</v>
      </c>
      <c r="DN574" s="421">
        <v>1</v>
      </c>
      <c r="DO574" s="421">
        <v>0</v>
      </c>
      <c r="DP574" s="421">
        <v>39.200000000000003</v>
      </c>
      <c r="DQ574" s="421">
        <v>39.200000762939403</v>
      </c>
      <c r="DS574" s="421">
        <v>165</v>
      </c>
      <c r="DT574" s="421">
        <v>46</v>
      </c>
      <c r="DU574" s="421">
        <v>12</v>
      </c>
      <c r="DV574" s="421">
        <v>12</v>
      </c>
      <c r="DW574" s="421">
        <v>4</v>
      </c>
      <c r="DX574" s="421">
        <v>6</v>
      </c>
      <c r="DY574" s="421">
        <v>0</v>
      </c>
      <c r="DZ574" s="421">
        <v>0</v>
      </c>
      <c r="EA574" s="421">
        <v>2</v>
      </c>
      <c r="EB574" s="421">
        <v>1</v>
      </c>
      <c r="EC574" s="421">
        <v>38</v>
      </c>
      <c r="ED574" s="425">
        <v>8.6218492922646206</v>
      </c>
      <c r="EE574" s="425">
        <v>1.3613446250944099</v>
      </c>
      <c r="EF574" s="425">
        <v>0.90756308339627501</v>
      </c>
      <c r="EG574" s="425">
        <v>10.4369754590571</v>
      </c>
      <c r="EH574" s="431">
        <v>1.3109244537946201</v>
      </c>
      <c r="EI574" s="425">
        <v>102.25425277558099</v>
      </c>
      <c r="EJ574" s="424">
        <v>0.28930817610062798</v>
      </c>
      <c r="EK574" s="424">
        <v>0.35897435897435898</v>
      </c>
      <c r="EL574" s="466">
        <v>0.47933884199999999</v>
      </c>
      <c r="EM574" s="466">
        <v>0.20661156999999999</v>
      </c>
      <c r="EN574" s="466">
        <v>0.31404958599999999</v>
      </c>
      <c r="EO574" s="466">
        <v>5.7851239999999998E-2</v>
      </c>
      <c r="EP574" s="466">
        <v>0.29752065999999999</v>
      </c>
      <c r="EQ574" s="466">
        <v>0.1152</v>
      </c>
      <c r="ER574" s="425">
        <v>0.31045846472398803</v>
      </c>
      <c r="ES574" s="431">
        <v>2.7226892501888198</v>
      </c>
      <c r="ET574" s="431">
        <v>3.0354651997723101</v>
      </c>
      <c r="EU574" s="431">
        <v>2.9847116998457301</v>
      </c>
      <c r="EV574" s="431">
        <v>3.15080967505398</v>
      </c>
      <c r="EW574" s="431">
        <v>3.4341786841627999</v>
      </c>
      <c r="EX574" s="426">
        <v>0.99006658792495705</v>
      </c>
    </row>
    <row r="575" spans="1:154" ht="13" customHeight="1">
      <c r="A575" s="413" t="s">
        <v>438</v>
      </c>
      <c r="B575" s="413">
        <v>10176</v>
      </c>
      <c r="C575" s="413">
        <v>622608</v>
      </c>
      <c r="D575" s="413">
        <v>15488</v>
      </c>
      <c r="E575" s="413" t="s">
        <v>246</v>
      </c>
      <c r="F575" s="413" t="s">
        <v>246</v>
      </c>
      <c r="G575" s="414"/>
      <c r="H575" s="415" t="s">
        <v>926</v>
      </c>
      <c r="I575" s="416" t="s">
        <v>482</v>
      </c>
      <c r="J575" s="417">
        <v>30</v>
      </c>
      <c r="K575" s="418">
        <v>1</v>
      </c>
      <c r="M575" s="419" t="s">
        <v>837</v>
      </c>
      <c r="N575" s="420">
        <v>20</v>
      </c>
      <c r="O575" s="418" t="s">
        <v>46</v>
      </c>
      <c r="P575" s="418" t="s">
        <v>2543</v>
      </c>
      <c r="Z575" s="421"/>
      <c r="AS575" s="422"/>
      <c r="AT575" s="422"/>
      <c r="AU575" s="422"/>
      <c r="AV575" s="422"/>
      <c r="AW575" s="422"/>
      <c r="AX575" s="422"/>
      <c r="AY575" s="423"/>
      <c r="AZ575" s="422"/>
      <c r="BA575" s="422"/>
      <c r="BB575" s="422"/>
      <c r="BC575" s="422"/>
      <c r="BT575" s="427">
        <v>30</v>
      </c>
      <c r="BU575" s="421">
        <v>130</v>
      </c>
      <c r="BV575" s="428">
        <v>2</v>
      </c>
      <c r="BW575" s="427"/>
      <c r="BX575" s="427"/>
      <c r="BY575" s="427"/>
      <c r="BZ575" s="427"/>
      <c r="CA575" s="421"/>
      <c r="CB575" s="428"/>
      <c r="CC575" s="427"/>
      <c r="CD575" s="421"/>
      <c r="CE575" s="429"/>
      <c r="CF575" s="428"/>
      <c r="CG575" s="427"/>
      <c r="CH575" s="421"/>
      <c r="CI575" s="429"/>
      <c r="CJ575" s="428"/>
      <c r="CK575" s="427"/>
      <c r="CL575" s="421"/>
      <c r="CM575" s="429"/>
      <c r="CN575" s="428"/>
      <c r="CO575" s="427"/>
      <c r="CP575" s="421"/>
      <c r="CQ575" s="429"/>
      <c r="CR575" s="428"/>
      <c r="DH575" s="433">
        <v>2</v>
      </c>
      <c r="DI575" s="434"/>
      <c r="DJ575" s="421">
        <v>30</v>
      </c>
      <c r="DK575" s="421">
        <v>23</v>
      </c>
      <c r="DL575" s="421">
        <v>0</v>
      </c>
      <c r="DM575" s="421">
        <v>4</v>
      </c>
      <c r="DN575" s="421">
        <v>15</v>
      </c>
      <c r="DO575" s="421">
        <v>0</v>
      </c>
      <c r="DP575" s="421">
        <v>130</v>
      </c>
      <c r="DQ575" s="421">
        <v>108</v>
      </c>
      <c r="DR575" s="421">
        <v>22</v>
      </c>
      <c r="DS575" s="421">
        <v>618</v>
      </c>
      <c r="DT575" s="421">
        <v>192</v>
      </c>
      <c r="DU575" s="421">
        <v>103</v>
      </c>
      <c r="DV575" s="421">
        <v>96</v>
      </c>
      <c r="DW575" s="421">
        <v>22</v>
      </c>
      <c r="DX575" s="421">
        <v>47</v>
      </c>
      <c r="DY575" s="421">
        <v>2</v>
      </c>
      <c r="DZ575" s="421">
        <v>8</v>
      </c>
      <c r="EA575" s="421">
        <v>9</v>
      </c>
      <c r="EB575" s="421">
        <v>1</v>
      </c>
      <c r="EC575" s="421">
        <v>73</v>
      </c>
      <c r="ED575" s="425">
        <v>5.0538465245941202</v>
      </c>
      <c r="EE575" s="425">
        <v>3.2538463925469001</v>
      </c>
      <c r="EF575" s="425">
        <v>1.52307703480918</v>
      </c>
      <c r="EG575" s="425">
        <v>13.292308667425599</v>
      </c>
      <c r="EH575" s="431">
        <v>1.8384616733302801</v>
      </c>
      <c r="EI575" s="425">
        <v>141.88114526758201</v>
      </c>
      <c r="EJ575" s="424">
        <v>0.34103019538188201</v>
      </c>
      <c r="EK575" s="424">
        <v>0.36324786324786301</v>
      </c>
      <c r="EL575" s="422">
        <v>0.45567010299999999</v>
      </c>
      <c r="EM575" s="422">
        <v>0.21237113399999999</v>
      </c>
      <c r="EN575" s="422">
        <v>0.33195876200000002</v>
      </c>
      <c r="EO575" s="422">
        <v>9.1836730000000005E-2</v>
      </c>
      <c r="EP575" s="422">
        <v>0.45918366999999999</v>
      </c>
      <c r="EQ575" s="422">
        <v>7.5678040000000002E-2</v>
      </c>
      <c r="ER575" s="425">
        <v>-6.3075443213293997E-3</v>
      </c>
      <c r="ES575" s="431">
        <v>6.6461543337128202</v>
      </c>
      <c r="ET575" s="431">
        <v>7.0406573903132097</v>
      </c>
      <c r="EU575" s="431">
        <v>5.4821262320117903</v>
      </c>
      <c r="EV575" s="431">
        <v>5.1915911839095603</v>
      </c>
      <c r="EW575" s="431">
        <v>5.2233249382507703</v>
      </c>
      <c r="EX575" s="426">
        <v>-8.7630219757556901E-2</v>
      </c>
    </row>
    <row r="576" spans="1:154" ht="13" customHeight="1">
      <c r="A576" s="413" t="s">
        <v>438</v>
      </c>
      <c r="B576" s="413">
        <v>13212</v>
      </c>
      <c r="C576" s="413">
        <v>804636</v>
      </c>
      <c r="D576" s="413">
        <v>32157</v>
      </c>
      <c r="E576" s="413" t="s">
        <v>345</v>
      </c>
      <c r="F576" s="413" t="s">
        <v>345</v>
      </c>
      <c r="G576" s="414"/>
      <c r="H576" s="411" t="s">
        <v>4543</v>
      </c>
      <c r="I576" s="411" t="s">
        <v>1736</v>
      </c>
      <c r="J576" s="413">
        <v>22</v>
      </c>
      <c r="K576" s="418">
        <v>1</v>
      </c>
      <c r="M576" s="419" t="s">
        <v>837</v>
      </c>
      <c r="N576" s="420">
        <v>20</v>
      </c>
      <c r="P576" s="418" t="s">
        <v>2543</v>
      </c>
      <c r="Z576" s="421"/>
      <c r="AS576" s="422"/>
      <c r="AT576" s="422"/>
      <c r="AU576" s="422"/>
      <c r="AV576" s="422"/>
      <c r="AW576" s="422"/>
      <c r="AX576" s="422"/>
      <c r="AY576" s="423"/>
      <c r="AZ576" s="422"/>
      <c r="BA576" s="422"/>
      <c r="BB576" s="422"/>
      <c r="BC576" s="422"/>
      <c r="BT576" s="427">
        <v>5</v>
      </c>
      <c r="BU576" s="421">
        <v>18.2</v>
      </c>
      <c r="BV576" s="428">
        <v>-1</v>
      </c>
      <c r="BW576" s="427"/>
      <c r="BX576" s="427"/>
      <c r="BY576" s="427"/>
      <c r="BZ576" s="427"/>
      <c r="CA576" s="421"/>
      <c r="CB576" s="428"/>
      <c r="CC576" s="427"/>
      <c r="CD576" s="421"/>
      <c r="CE576" s="429"/>
      <c r="CF576" s="428"/>
      <c r="CG576" s="427"/>
      <c r="CH576" s="421"/>
      <c r="CI576" s="429"/>
      <c r="CJ576" s="428"/>
      <c r="CK576" s="427"/>
      <c r="CL576" s="421"/>
      <c r="CM576" s="429"/>
      <c r="CN576" s="428"/>
      <c r="CO576" s="427"/>
      <c r="CP576" s="421"/>
      <c r="CQ576" s="429"/>
      <c r="CR576" s="428"/>
      <c r="DH576" s="433">
        <v>-1</v>
      </c>
      <c r="DI576" s="434"/>
      <c r="DJ576" s="421">
        <v>5</v>
      </c>
      <c r="DK576" s="421">
        <v>5</v>
      </c>
      <c r="DL576" s="421">
        <v>0</v>
      </c>
      <c r="DM576" s="421">
        <v>2</v>
      </c>
      <c r="DN576" s="421">
        <v>3</v>
      </c>
      <c r="DO576" s="421">
        <v>0</v>
      </c>
      <c r="DP576" s="421">
        <v>18.2</v>
      </c>
      <c r="DQ576" s="421">
        <v>18.2000007629394</v>
      </c>
      <c r="DS576" s="421">
        <v>87</v>
      </c>
      <c r="DT576" s="421">
        <v>24</v>
      </c>
      <c r="DU576" s="421">
        <v>20</v>
      </c>
      <c r="DV576" s="421">
        <v>16</v>
      </c>
      <c r="DW576" s="421">
        <v>3</v>
      </c>
      <c r="DX576" s="421">
        <v>9</v>
      </c>
      <c r="DY576" s="421">
        <v>0</v>
      </c>
      <c r="DZ576" s="421">
        <v>0</v>
      </c>
      <c r="EA576" s="421">
        <v>3</v>
      </c>
      <c r="EB576" s="421">
        <v>0</v>
      </c>
      <c r="EC576" s="421">
        <v>22</v>
      </c>
      <c r="ED576" s="425">
        <v>10.607143218419999</v>
      </c>
      <c r="EE576" s="425">
        <v>4.3392858620809101</v>
      </c>
      <c r="EF576" s="425">
        <v>1.4464286206936301</v>
      </c>
      <c r="EG576" s="425">
        <v>11.571428965549</v>
      </c>
      <c r="EH576" s="431">
        <v>1.7678572030699999</v>
      </c>
      <c r="EI576" s="425">
        <v>136.432327243874</v>
      </c>
      <c r="EJ576" s="424">
        <v>0.30769230769230699</v>
      </c>
      <c r="EK576" s="424">
        <v>0.39622641509433898</v>
      </c>
      <c r="EL576" s="422">
        <v>0.375</v>
      </c>
      <c r="EM576" s="422">
        <v>0.25</v>
      </c>
      <c r="EN576" s="422">
        <v>0.375</v>
      </c>
      <c r="EO576" s="422">
        <v>0.14285713999999999</v>
      </c>
      <c r="EP576" s="422">
        <v>0.42857142999999998</v>
      </c>
      <c r="EQ576" s="422">
        <v>8.6021509999999995E-2</v>
      </c>
      <c r="ER576" s="425">
        <v>-0.55669565741847304</v>
      </c>
      <c r="ES576" s="431">
        <v>7.7142859770327199</v>
      </c>
      <c r="ET576" s="431">
        <v>4.8676688039451097</v>
      </c>
      <c r="EU576" s="431">
        <v>4.3145436824584502</v>
      </c>
      <c r="EV576" s="431">
        <v>3.9597874736808101</v>
      </c>
      <c r="EW576" s="431">
        <v>4.1111049144070497</v>
      </c>
      <c r="EX576" s="426">
        <v>0.19617083668708801</v>
      </c>
    </row>
    <row r="577" spans="1:184" ht="13" customHeight="1">
      <c r="A577" s="413" t="s">
        <v>438</v>
      </c>
      <c r="B577" s="413">
        <v>12368</v>
      </c>
      <c r="C577" s="413">
        <v>680767</v>
      </c>
      <c r="D577" s="413">
        <v>24614</v>
      </c>
      <c r="E577" s="413" t="s">
        <v>246</v>
      </c>
      <c r="F577" s="413" t="s">
        <v>246</v>
      </c>
      <c r="G577" s="414"/>
      <c r="H577" s="411" t="s">
        <v>3463</v>
      </c>
      <c r="I577" s="411" t="s">
        <v>177</v>
      </c>
      <c r="J577" s="413">
        <v>25</v>
      </c>
      <c r="K577" s="418">
        <v>1</v>
      </c>
      <c r="M577" s="419" t="s">
        <v>837</v>
      </c>
      <c r="O577" s="418" t="s">
        <v>838</v>
      </c>
      <c r="P577" s="418" t="s">
        <v>4577</v>
      </c>
      <c r="Z577" s="421"/>
      <c r="AS577" s="422"/>
      <c r="AT577" s="422"/>
      <c r="AU577" s="422"/>
      <c r="AV577" s="422"/>
      <c r="AW577" s="422"/>
      <c r="AX577" s="422"/>
      <c r="AY577" s="423"/>
      <c r="AZ577" s="422"/>
      <c r="BA577" s="422"/>
      <c r="BB577" s="422"/>
      <c r="BC577" s="422"/>
      <c r="BT577" s="427">
        <v>52</v>
      </c>
      <c r="BU577" s="421">
        <v>50.2</v>
      </c>
      <c r="BV577" s="428">
        <v>0</v>
      </c>
      <c r="BW577" s="427"/>
      <c r="BX577" s="427"/>
      <c r="BY577" s="427"/>
      <c r="BZ577" s="427"/>
      <c r="CA577" s="421"/>
      <c r="CB577" s="428"/>
      <c r="CC577" s="427"/>
      <c r="CD577" s="421"/>
      <c r="CE577" s="429"/>
      <c r="CF577" s="428"/>
      <c r="CG577" s="427"/>
      <c r="CH577" s="421"/>
      <c r="CI577" s="429"/>
      <c r="CJ577" s="428"/>
      <c r="CK577" s="427"/>
      <c r="CL577" s="421"/>
      <c r="CM577" s="429"/>
      <c r="CN577" s="428"/>
      <c r="CO577" s="427"/>
      <c r="CP577" s="421"/>
      <c r="CQ577" s="429"/>
      <c r="CR577" s="428"/>
      <c r="DH577" s="433">
        <v>0</v>
      </c>
      <c r="DI577" s="434"/>
      <c r="DJ577" s="421">
        <v>52</v>
      </c>
      <c r="DK577" s="421">
        <v>0</v>
      </c>
      <c r="DL577" s="421">
        <v>0</v>
      </c>
      <c r="DM577" s="421">
        <v>4</v>
      </c>
      <c r="DN577" s="421">
        <v>3</v>
      </c>
      <c r="DO577" s="421">
        <v>10</v>
      </c>
      <c r="DP577" s="421">
        <v>50.2</v>
      </c>
      <c r="DR577" s="421">
        <v>50.200000762939403</v>
      </c>
      <c r="DS577" s="421">
        <v>215</v>
      </c>
      <c r="DT577" s="421">
        <v>45</v>
      </c>
      <c r="DU577" s="421">
        <v>19</v>
      </c>
      <c r="DV577" s="421">
        <v>17</v>
      </c>
      <c r="DW577" s="421">
        <v>4</v>
      </c>
      <c r="DX577" s="421">
        <v>26</v>
      </c>
      <c r="DY577" s="421">
        <v>2</v>
      </c>
      <c r="DZ577" s="421">
        <v>0</v>
      </c>
      <c r="EA577" s="421">
        <v>4</v>
      </c>
      <c r="EB577" s="421">
        <v>0</v>
      </c>
      <c r="EC577" s="421">
        <v>49</v>
      </c>
      <c r="ED577" s="425">
        <v>8.7039484606226392</v>
      </c>
      <c r="EE577" s="425">
        <v>4.6184216321671103</v>
      </c>
      <c r="EF577" s="425">
        <v>0.71052640494878705</v>
      </c>
      <c r="EG577" s="425">
        <v>7.9934220556738502</v>
      </c>
      <c r="EH577" s="431">
        <v>1.4013159653156599</v>
      </c>
      <c r="EI577" s="425">
        <v>108.14493275814699</v>
      </c>
      <c r="EJ577" s="424">
        <v>0.238095238095238</v>
      </c>
      <c r="EK577" s="424">
        <v>0.30147058823529399</v>
      </c>
      <c r="EL577" s="422">
        <v>0.54285714200000001</v>
      </c>
      <c r="EM577" s="422">
        <v>0.157142857</v>
      </c>
      <c r="EN577" s="422">
        <v>0.3</v>
      </c>
      <c r="EO577" s="422">
        <v>8.5714289999999999E-2</v>
      </c>
      <c r="EP577" s="422">
        <v>0.48571428999999999</v>
      </c>
      <c r="EQ577" s="422">
        <v>0.10217391000000001</v>
      </c>
      <c r="ER577" s="425">
        <v>-1.2053723499731499</v>
      </c>
      <c r="ES577" s="431">
        <v>3.0197372210323401</v>
      </c>
      <c r="ET577" s="431">
        <v>4.1385485325713702</v>
      </c>
      <c r="EU577" s="431">
        <v>3.7675512403662599</v>
      </c>
      <c r="EV577" s="431">
        <v>4.01930986386696</v>
      </c>
      <c r="EW577" s="431">
        <v>4.0618709846789596</v>
      </c>
      <c r="EX577" s="426">
        <v>0.53082138299942005</v>
      </c>
    </row>
    <row r="578" spans="1:184" ht="13" customHeight="1">
      <c r="A578" s="413" t="s">
        <v>438</v>
      </c>
      <c r="B578" s="413">
        <v>12114</v>
      </c>
      <c r="C578" s="413">
        <v>669330</v>
      </c>
      <c r="D578" s="413">
        <v>20000</v>
      </c>
      <c r="E578" s="413" t="s">
        <v>17</v>
      </c>
      <c r="F578" s="413" t="s">
        <v>17</v>
      </c>
      <c r="G578" s="414"/>
      <c r="H578" s="411" t="s">
        <v>2393</v>
      </c>
      <c r="I578" s="411" t="s">
        <v>571</v>
      </c>
      <c r="J578" s="418">
        <v>30</v>
      </c>
      <c r="K578" s="418">
        <v>1</v>
      </c>
      <c r="M578" s="419" t="s">
        <v>837</v>
      </c>
      <c r="N578" s="420">
        <v>25</v>
      </c>
      <c r="P578" s="418" t="s">
        <v>4581</v>
      </c>
      <c r="Z578" s="421"/>
      <c r="AS578" s="422"/>
      <c r="AT578" s="422"/>
      <c r="AU578" s="422"/>
      <c r="AV578" s="422"/>
      <c r="AW578" s="422"/>
      <c r="AX578" s="422"/>
      <c r="AY578" s="423"/>
      <c r="AZ578" s="422"/>
      <c r="BA578" s="422"/>
      <c r="BB578" s="422"/>
      <c r="BC578" s="422"/>
      <c r="BT578" s="427">
        <v>4</v>
      </c>
      <c r="BU578" s="421">
        <v>21.2</v>
      </c>
      <c r="BV578" s="428">
        <v>0</v>
      </c>
      <c r="BW578" s="427"/>
      <c r="BX578" s="427"/>
      <c r="BY578" s="427"/>
      <c r="BZ578" s="427"/>
      <c r="CA578" s="421"/>
      <c r="CB578" s="428"/>
      <c r="CC578" s="427"/>
      <c r="CD578" s="421"/>
      <c r="CE578" s="429"/>
      <c r="CF578" s="428"/>
      <c r="CG578" s="427"/>
      <c r="CH578" s="421"/>
      <c r="CI578" s="429"/>
      <c r="CJ578" s="428"/>
      <c r="CK578" s="427"/>
      <c r="CL578" s="421"/>
      <c r="CM578" s="429"/>
      <c r="CN578" s="428"/>
      <c r="CO578" s="427"/>
      <c r="CP578" s="421"/>
      <c r="CQ578" s="429"/>
      <c r="CR578" s="428"/>
      <c r="DH578" s="433">
        <v>0</v>
      </c>
      <c r="DI578" s="434"/>
      <c r="DJ578" s="421">
        <v>4</v>
      </c>
      <c r="DK578" s="421">
        <v>4</v>
      </c>
      <c r="DL578" s="421">
        <v>0</v>
      </c>
      <c r="DM578" s="421">
        <v>2</v>
      </c>
      <c r="DN578" s="421">
        <v>1</v>
      </c>
      <c r="DO578" s="421">
        <v>0</v>
      </c>
      <c r="DP578" s="421">
        <v>21.2</v>
      </c>
      <c r="DQ578" s="421">
        <v>21.2000007629394</v>
      </c>
      <c r="DS578" s="421">
        <v>82</v>
      </c>
      <c r="DT578" s="421">
        <v>17</v>
      </c>
      <c r="DU578" s="421">
        <v>7</v>
      </c>
      <c r="DV578" s="421">
        <v>7</v>
      </c>
      <c r="DW578" s="421">
        <v>4</v>
      </c>
      <c r="DX578" s="421">
        <v>2</v>
      </c>
      <c r="DY578" s="421">
        <v>0</v>
      </c>
      <c r="DZ578" s="421">
        <v>0</v>
      </c>
      <c r="EA578" s="421">
        <v>0</v>
      </c>
      <c r="EB578" s="421">
        <v>0</v>
      </c>
      <c r="EC578" s="421">
        <v>18</v>
      </c>
      <c r="ED578" s="425">
        <v>7.4769232963245997</v>
      </c>
      <c r="EE578" s="425">
        <v>0.83076925514717803</v>
      </c>
      <c r="EF578" s="425">
        <v>1.6615385102943501</v>
      </c>
      <c r="EG578" s="425">
        <v>7.0615386687510098</v>
      </c>
      <c r="EH578" s="431">
        <v>0.876923102655355</v>
      </c>
      <c r="EI578" s="425">
        <v>68.401437126381097</v>
      </c>
      <c r="EJ578" s="424">
        <v>0.21249999999999999</v>
      </c>
      <c r="EK578" s="424">
        <v>0.22413793103448201</v>
      </c>
      <c r="EL578" s="422">
        <v>0.33870967699999999</v>
      </c>
      <c r="EM578" s="422">
        <v>0.112903225</v>
      </c>
      <c r="EN578" s="422">
        <v>0.54838709600000002</v>
      </c>
      <c r="EO578" s="422">
        <v>0.14516129</v>
      </c>
      <c r="EP578" s="422">
        <v>0.48387097000000001</v>
      </c>
      <c r="EQ578" s="422">
        <v>0.11403509000000001</v>
      </c>
      <c r="ER578" s="425">
        <v>0.101278197998998</v>
      </c>
      <c r="ES578" s="431">
        <v>2.9076923930151199</v>
      </c>
      <c r="ET578" s="431">
        <v>3.3740450230577399</v>
      </c>
      <c r="EU578" s="431">
        <v>4.1513568589250003</v>
      </c>
      <c r="EV578" s="431">
        <v>4.1708031609558898</v>
      </c>
      <c r="EW578" s="431">
        <v>3.9218020049167301</v>
      </c>
      <c r="EX578" s="426">
        <v>0.31659644842147799</v>
      </c>
    </row>
    <row r="579" spans="1:184" ht="13" customHeight="1">
      <c r="A579" s="413" t="s">
        <v>438</v>
      </c>
      <c r="B579" s="413">
        <v>11628</v>
      </c>
      <c r="C579" s="413">
        <v>642207</v>
      </c>
      <c r="D579" s="413">
        <v>15816</v>
      </c>
      <c r="E579" s="413" t="s">
        <v>16</v>
      </c>
      <c r="F579" s="413" t="s">
        <v>16</v>
      </c>
      <c r="G579" s="414"/>
      <c r="H579" s="415" t="s">
        <v>102</v>
      </c>
      <c r="I579" s="416" t="s">
        <v>315</v>
      </c>
      <c r="J579" s="417">
        <v>30</v>
      </c>
      <c r="K579" s="418">
        <v>1</v>
      </c>
      <c r="M579" s="419" t="s">
        <v>837</v>
      </c>
      <c r="O579" s="418" t="s">
        <v>838</v>
      </c>
      <c r="P579" s="418" t="s">
        <v>2543</v>
      </c>
      <c r="Q579" s="418" t="s">
        <v>4583</v>
      </c>
      <c r="Z579" s="421"/>
      <c r="AS579" s="422"/>
      <c r="AT579" s="422"/>
      <c r="AU579" s="422"/>
      <c r="AV579" s="422"/>
      <c r="AW579" s="422"/>
      <c r="AX579" s="422"/>
      <c r="AY579" s="423"/>
      <c r="AZ579" s="422"/>
      <c r="BA579" s="422"/>
      <c r="BB579" s="422"/>
      <c r="BC579" s="422"/>
      <c r="BT579" s="427">
        <v>67</v>
      </c>
      <c r="BU579" s="421">
        <v>62</v>
      </c>
      <c r="BV579" s="428">
        <v>-1</v>
      </c>
      <c r="BW579" s="427"/>
      <c r="BX579" s="427"/>
      <c r="BY579" s="427"/>
      <c r="BZ579" s="427"/>
      <c r="CA579" s="421"/>
      <c r="CB579" s="428"/>
      <c r="CC579" s="427"/>
      <c r="CD579" s="421"/>
      <c r="CE579" s="429"/>
      <c r="CF579" s="428"/>
      <c r="CG579" s="427"/>
      <c r="CH579" s="421"/>
      <c r="CI579" s="429"/>
      <c r="CJ579" s="428"/>
      <c r="CK579" s="427"/>
      <c r="CL579" s="421"/>
      <c r="CM579" s="429"/>
      <c r="CN579" s="428"/>
      <c r="CO579" s="427"/>
      <c r="CP579" s="421"/>
      <c r="CQ579" s="429"/>
      <c r="CR579" s="428"/>
      <c r="DH579" s="433">
        <v>-1</v>
      </c>
      <c r="DI579" s="434"/>
      <c r="DJ579" s="421">
        <v>67</v>
      </c>
      <c r="DK579" s="421">
        <v>0</v>
      </c>
      <c r="DL579" s="421">
        <v>0</v>
      </c>
      <c r="DM579" s="421">
        <v>4</v>
      </c>
      <c r="DN579" s="421">
        <v>6</v>
      </c>
      <c r="DO579" s="421">
        <v>18</v>
      </c>
      <c r="DP579" s="421">
        <v>62</v>
      </c>
      <c r="DR579" s="421">
        <v>62</v>
      </c>
      <c r="DS579" s="421">
        <v>259</v>
      </c>
      <c r="DT579" s="421">
        <v>45</v>
      </c>
      <c r="DU579" s="421">
        <v>37</v>
      </c>
      <c r="DV579" s="421">
        <v>33</v>
      </c>
      <c r="DW579" s="421">
        <v>5</v>
      </c>
      <c r="DX579" s="421">
        <v>25</v>
      </c>
      <c r="DY579" s="421">
        <v>1</v>
      </c>
      <c r="DZ579" s="421">
        <v>4</v>
      </c>
      <c r="EA579" s="421">
        <v>4</v>
      </c>
      <c r="EB579" s="421">
        <v>0</v>
      </c>
      <c r="EC579" s="421">
        <v>90</v>
      </c>
      <c r="ED579" s="425">
        <v>13.0645169328576</v>
      </c>
      <c r="EE579" s="425">
        <v>3.6290324813493502</v>
      </c>
      <c r="EF579" s="425">
        <v>0.72580649626987104</v>
      </c>
      <c r="EG579" s="425">
        <v>6.5322584664288401</v>
      </c>
      <c r="EH579" s="431">
        <v>1.12903232753091</v>
      </c>
      <c r="EI579" s="425">
        <v>88.066369253369999</v>
      </c>
      <c r="EJ579" s="424">
        <v>0.19565217391304299</v>
      </c>
      <c r="EK579" s="424">
        <v>0.296296296296296</v>
      </c>
      <c r="EL579" s="422">
        <v>0.44604316500000002</v>
      </c>
      <c r="EM579" s="422">
        <v>0.17266187</v>
      </c>
      <c r="EN579" s="422">
        <v>0.38129496400000001</v>
      </c>
      <c r="EO579" s="422">
        <v>9.2857140000000005E-2</v>
      </c>
      <c r="EP579" s="422">
        <v>0.35714286000000001</v>
      </c>
      <c r="EQ579" s="422">
        <v>0.16756272</v>
      </c>
      <c r="ER579" s="425">
        <v>-9.3664482981291305E-2</v>
      </c>
      <c r="ES579" s="431">
        <v>4.7903228753811504</v>
      </c>
      <c r="ET579" s="431">
        <v>3.0673065270398001</v>
      </c>
      <c r="EU579" s="431">
        <v>2.6843592827327498</v>
      </c>
      <c r="EV579" s="431">
        <v>2.9539659578488702</v>
      </c>
      <c r="EW579" s="431">
        <v>2.6715967362031798</v>
      </c>
      <c r="EX579" s="426">
        <v>1.3547750711441</v>
      </c>
    </row>
    <row r="580" spans="1:184" ht="13" customHeight="1">
      <c r="A580" s="413" t="s">
        <v>438</v>
      </c>
      <c r="B580" s="413">
        <v>12947</v>
      </c>
      <c r="C580" s="413">
        <v>694212</v>
      </c>
      <c r="D580" s="413">
        <v>28824</v>
      </c>
      <c r="E580" s="413" t="s">
        <v>17</v>
      </c>
      <c r="F580" s="413" t="s">
        <v>17</v>
      </c>
      <c r="G580" s="414"/>
      <c r="H580" s="411" t="s">
        <v>4525</v>
      </c>
      <c r="I580" s="411" t="s">
        <v>1747</v>
      </c>
      <c r="J580" s="413">
        <v>20</v>
      </c>
      <c r="K580" s="418">
        <v>2</v>
      </c>
      <c r="L580" s="418" t="s">
        <v>46</v>
      </c>
      <c r="T580" s="418" t="s">
        <v>2543</v>
      </c>
      <c r="U580" s="418" t="s">
        <v>2543</v>
      </c>
      <c r="V580" s="418" t="s">
        <v>4585</v>
      </c>
      <c r="X580" s="418">
        <v>21</v>
      </c>
      <c r="Z580" s="421">
        <v>31</v>
      </c>
      <c r="AA580" s="421">
        <v>118</v>
      </c>
      <c r="AB580" s="421">
        <v>109</v>
      </c>
      <c r="AC580" s="421">
        <v>18</v>
      </c>
      <c r="AD580" s="421">
        <v>8</v>
      </c>
      <c r="AE580" s="421">
        <v>6</v>
      </c>
      <c r="AF580" s="421">
        <v>0</v>
      </c>
      <c r="AG580" s="421">
        <v>4</v>
      </c>
      <c r="AH580" s="421">
        <v>10</v>
      </c>
      <c r="AI580" s="421">
        <v>15</v>
      </c>
      <c r="AJ580" s="421">
        <v>0</v>
      </c>
      <c r="AK580" s="421">
        <v>0</v>
      </c>
      <c r="AL580" s="421">
        <v>6</v>
      </c>
      <c r="AM580" s="421">
        <v>0</v>
      </c>
      <c r="AN580" s="421">
        <v>30</v>
      </c>
      <c r="AO580" s="421">
        <v>3</v>
      </c>
      <c r="AP580" s="421">
        <v>0</v>
      </c>
      <c r="AQ580" s="421">
        <v>0</v>
      </c>
      <c r="AR580" s="421">
        <v>4</v>
      </c>
      <c r="AS580" s="466">
        <v>5.0847456999999999E-2</v>
      </c>
      <c r="AT580" s="466">
        <v>0.25423728800000001</v>
      </c>
      <c r="AU580" s="466">
        <v>0.48101265999999998</v>
      </c>
      <c r="AV580" s="466">
        <v>0.30379747000000001</v>
      </c>
      <c r="AW580" s="466">
        <v>8.860759E-2</v>
      </c>
      <c r="AX580" s="466">
        <v>0.43037975000000001</v>
      </c>
      <c r="AY580" s="425">
        <v>112.1</v>
      </c>
      <c r="AZ580" s="466">
        <v>0.13995484999999999</v>
      </c>
      <c r="BA580" s="466">
        <v>0.49367088599999998</v>
      </c>
      <c r="BB580" s="466">
        <v>0.84738692199999999</v>
      </c>
      <c r="BC580" s="466">
        <v>0.40506329099999999</v>
      </c>
      <c r="BD580" s="424">
        <v>0.18666666600000001</v>
      </c>
      <c r="BE580" s="424">
        <v>0.16513761399999999</v>
      </c>
      <c r="BF580" s="424">
        <v>0.228813559</v>
      </c>
      <c r="BG580" s="424">
        <v>0.330275229</v>
      </c>
      <c r="BH580" s="424">
        <v>0.55908878799999995</v>
      </c>
      <c r="BI580" s="424">
        <v>0.16513761499999999</v>
      </c>
      <c r="BJ580" s="424">
        <v>0.24606955303984099</v>
      </c>
      <c r="BK580" s="425">
        <v>102.00615658410599</v>
      </c>
      <c r="BL580" s="425">
        <v>-6.4186535221387997</v>
      </c>
      <c r="BM580" s="425">
        <v>7.5240332889507098</v>
      </c>
      <c r="BN580" s="425">
        <v>55.492419452311097</v>
      </c>
      <c r="BO580" s="425">
        <v>-5.5682936433905698E-2</v>
      </c>
      <c r="BP580" s="425">
        <v>7.5312492437660694E-2</v>
      </c>
      <c r="BQ580" s="425">
        <v>-2.45633430451652</v>
      </c>
      <c r="BR580" s="425">
        <v>-6.11425521176806</v>
      </c>
      <c r="BS580" s="426">
        <v>-0.25131373990098999</v>
      </c>
      <c r="BT580" s="427"/>
      <c r="BU580" s="421"/>
      <c r="BV580" s="428"/>
      <c r="BW580" s="427">
        <v>22</v>
      </c>
      <c r="BX580" s="427">
        <v>178.2</v>
      </c>
      <c r="BY580" s="427">
        <v>-1</v>
      </c>
      <c r="BZ580" s="427">
        <v>1</v>
      </c>
      <c r="CA580" s="421">
        <v>-1</v>
      </c>
      <c r="CB580" s="428">
        <v>-1</v>
      </c>
      <c r="CC580" s="427">
        <v>2</v>
      </c>
      <c r="CD580" s="421">
        <v>18</v>
      </c>
      <c r="CE580" s="429">
        <v>0</v>
      </c>
      <c r="CF580" s="428">
        <v>0</v>
      </c>
      <c r="CG580" s="427"/>
      <c r="CH580" s="421"/>
      <c r="CI580" s="429"/>
      <c r="CJ580" s="428"/>
      <c r="CK580" s="427"/>
      <c r="CL580" s="421"/>
      <c r="CM580" s="429"/>
      <c r="CN580" s="428"/>
      <c r="CO580" s="427"/>
      <c r="CP580" s="421"/>
      <c r="CQ580" s="429"/>
      <c r="CR580" s="428"/>
      <c r="DH580" s="433">
        <v>-1</v>
      </c>
      <c r="DI580" s="434">
        <v>-0.40320026874542197</v>
      </c>
      <c r="FG580" s="412"/>
      <c r="FH580" s="412"/>
      <c r="FI580" s="412"/>
      <c r="FJ580" s="412"/>
      <c r="FK580" s="412"/>
      <c r="FL580" s="412"/>
      <c r="FM580" s="412"/>
      <c r="FN580" s="412"/>
      <c r="FO580" s="412"/>
      <c r="FP580" s="412"/>
      <c r="FQ580" s="412"/>
      <c r="FR580" s="412"/>
      <c r="FS580" s="412"/>
      <c r="FT580" s="412"/>
      <c r="FU580" s="412"/>
      <c r="FV580" s="412"/>
      <c r="FW580" s="412"/>
      <c r="FX580" s="412"/>
      <c r="FY580" s="412"/>
      <c r="FZ580" s="412"/>
      <c r="GA580" s="412"/>
      <c r="GB580" s="412"/>
    </row>
    <row r="581" spans="1:184" ht="13" customHeight="1">
      <c r="A581" s="413" t="s">
        <v>438</v>
      </c>
      <c r="B581" s="413">
        <v>12451</v>
      </c>
      <c r="C581" s="413">
        <v>695600</v>
      </c>
      <c r="D581" s="413">
        <v>29478</v>
      </c>
      <c r="E581" s="413" t="s">
        <v>2168</v>
      </c>
      <c r="F581" s="413" t="s">
        <v>2168</v>
      </c>
      <c r="G581" s="414"/>
      <c r="H581" s="411" t="s">
        <v>4526</v>
      </c>
      <c r="I581" s="411" t="s">
        <v>1762</v>
      </c>
      <c r="J581" s="413">
        <v>21</v>
      </c>
      <c r="K581" s="418">
        <v>2</v>
      </c>
      <c r="L581" s="418" t="s">
        <v>46</v>
      </c>
      <c r="T581" s="418" t="s">
        <v>4581</v>
      </c>
      <c r="U581" s="418" t="s">
        <v>4584</v>
      </c>
      <c r="V581" s="418" t="s">
        <v>4585</v>
      </c>
      <c r="X581" s="418">
        <v>12</v>
      </c>
      <c r="Y581" s="419">
        <v>48</v>
      </c>
      <c r="Z581" s="421">
        <v>20</v>
      </c>
      <c r="AA581" s="421">
        <v>69</v>
      </c>
      <c r="AB581" s="421">
        <v>60</v>
      </c>
      <c r="AC581" s="421">
        <v>18</v>
      </c>
      <c r="AD581" s="421">
        <v>9</v>
      </c>
      <c r="AE581" s="421">
        <v>6</v>
      </c>
      <c r="AF581" s="421">
        <v>0</v>
      </c>
      <c r="AG581" s="421">
        <v>3</v>
      </c>
      <c r="AH581" s="421">
        <v>12</v>
      </c>
      <c r="AI581" s="421">
        <v>13</v>
      </c>
      <c r="AJ581" s="421">
        <v>0</v>
      </c>
      <c r="AK581" s="421">
        <v>0</v>
      </c>
      <c r="AL581" s="421">
        <v>9</v>
      </c>
      <c r="AM581" s="421">
        <v>0</v>
      </c>
      <c r="AN581" s="421">
        <v>12</v>
      </c>
      <c r="AO581" s="421">
        <v>0</v>
      </c>
      <c r="AP581" s="421">
        <v>0</v>
      </c>
      <c r="AQ581" s="421">
        <v>0</v>
      </c>
      <c r="AR581" s="421">
        <v>1</v>
      </c>
      <c r="AS581" s="422">
        <v>0.130434782</v>
      </c>
      <c r="AT581" s="422">
        <v>0.17391304299999999</v>
      </c>
      <c r="AU581" s="422">
        <v>0.45833332999999998</v>
      </c>
      <c r="AV581" s="422">
        <v>0.25</v>
      </c>
      <c r="AW581" s="422">
        <v>0.20833333000000001</v>
      </c>
      <c r="AX581" s="422">
        <v>0.58333332999999998</v>
      </c>
      <c r="AY581" s="423">
        <v>112.7</v>
      </c>
      <c r="AZ581" s="422">
        <v>0.10921502</v>
      </c>
      <c r="BA581" s="422">
        <v>0.45833333300000001</v>
      </c>
      <c r="BB581" s="422">
        <v>0.80745164599999997</v>
      </c>
      <c r="BC581" s="422">
        <v>0.33333333300000001</v>
      </c>
      <c r="BD581" s="424">
        <v>0.33333333300000001</v>
      </c>
      <c r="BE581" s="424">
        <v>0.3</v>
      </c>
      <c r="BF581" s="424">
        <v>0.391304347</v>
      </c>
      <c r="BG581" s="424">
        <v>0.55000000000000004</v>
      </c>
      <c r="BH581" s="424">
        <v>0.94130434699999999</v>
      </c>
      <c r="BI581" s="424">
        <v>0.25</v>
      </c>
      <c r="BJ581" s="424">
        <v>0.40273703181225301</v>
      </c>
      <c r="BK581" s="425">
        <v>154.425986750665</v>
      </c>
      <c r="BL581" s="425">
        <v>5.0235454423502199</v>
      </c>
      <c r="BM581" s="425">
        <v>13.1764724759534</v>
      </c>
      <c r="BN581" s="425">
        <v>158.961480240686</v>
      </c>
      <c r="BO581" s="425">
        <v>-0.60426850053939696</v>
      </c>
      <c r="BP581" s="425">
        <v>0.116905400529503</v>
      </c>
      <c r="BQ581" s="425">
        <v>6.77265028908477</v>
      </c>
      <c r="BR581" s="425">
        <v>4.9116093071326699</v>
      </c>
      <c r="BS581" s="426">
        <v>0.692926882982418</v>
      </c>
      <c r="BT581" s="427"/>
      <c r="BU581" s="421"/>
      <c r="BV581" s="428"/>
      <c r="BW581" s="427">
        <v>10</v>
      </c>
      <c r="BX581" s="427">
        <v>66.2</v>
      </c>
      <c r="BY581" s="427">
        <v>0</v>
      </c>
      <c r="BZ581" s="427">
        <v>0</v>
      </c>
      <c r="CA581" s="421">
        <v>-1</v>
      </c>
      <c r="CB581" s="428">
        <v>0</v>
      </c>
      <c r="CC581" s="427"/>
      <c r="CD581" s="421"/>
      <c r="CE581" s="429"/>
      <c r="CF581" s="428"/>
      <c r="CG581" s="427"/>
      <c r="CH581" s="421"/>
      <c r="CI581" s="429"/>
      <c r="CJ581" s="428"/>
      <c r="CK581" s="427"/>
      <c r="CL581" s="421"/>
      <c r="CM581" s="429"/>
      <c r="CN581" s="428"/>
      <c r="CO581" s="427"/>
      <c r="CP581" s="421"/>
      <c r="CQ581" s="429"/>
      <c r="CR581" s="428"/>
      <c r="DH581" s="433">
        <v>0</v>
      </c>
      <c r="DI581" s="434">
        <v>-0.51368241757154398</v>
      </c>
      <c r="EL581" s="422"/>
      <c r="EM581" s="422"/>
      <c r="EN581" s="422"/>
      <c r="EO581" s="422"/>
      <c r="EP581" s="422"/>
      <c r="EQ581" s="422"/>
    </row>
    <row r="582" spans="1:184" ht="13" customHeight="1">
      <c r="A582" s="413" t="s">
        <v>438</v>
      </c>
      <c r="B582" s="413">
        <v>10395</v>
      </c>
      <c r="C582" s="413">
        <v>608348</v>
      </c>
      <c r="D582" s="413">
        <v>13620</v>
      </c>
      <c r="E582" s="413" t="s">
        <v>129</v>
      </c>
      <c r="F582" s="413" t="s">
        <v>129</v>
      </c>
      <c r="G582" s="414"/>
      <c r="H582" s="415" t="s">
        <v>275</v>
      </c>
      <c r="I582" s="416" t="s">
        <v>724</v>
      </c>
      <c r="J582" s="417">
        <v>30</v>
      </c>
      <c r="K582" s="418">
        <v>2</v>
      </c>
      <c r="L582" s="418" t="s">
        <v>837</v>
      </c>
      <c r="T582" s="418" t="s">
        <v>2543</v>
      </c>
      <c r="U582" s="418" t="s">
        <v>2543</v>
      </c>
      <c r="V582" s="418" t="s">
        <v>4585</v>
      </c>
      <c r="Z582" s="421">
        <v>111</v>
      </c>
      <c r="AA582" s="421">
        <v>421</v>
      </c>
      <c r="AB582" s="421">
        <v>369</v>
      </c>
      <c r="AC582" s="421">
        <v>92</v>
      </c>
      <c r="AD582" s="421">
        <v>61</v>
      </c>
      <c r="AE582" s="421">
        <v>13</v>
      </c>
      <c r="AF582" s="421">
        <v>1</v>
      </c>
      <c r="AG582" s="421">
        <v>17</v>
      </c>
      <c r="AH582" s="421">
        <v>48</v>
      </c>
      <c r="AI582" s="421">
        <v>50</v>
      </c>
      <c r="AJ582" s="421">
        <v>2</v>
      </c>
      <c r="AK582" s="421">
        <v>0</v>
      </c>
      <c r="AL582" s="421">
        <v>45</v>
      </c>
      <c r="AM582" s="421">
        <v>0</v>
      </c>
      <c r="AN582" s="421">
        <v>80</v>
      </c>
      <c r="AO582" s="421">
        <v>3</v>
      </c>
      <c r="AP582" s="421">
        <v>4</v>
      </c>
      <c r="AQ582" s="421">
        <v>0</v>
      </c>
      <c r="AR582" s="421">
        <v>11</v>
      </c>
      <c r="AS582" s="422">
        <v>0.106888361</v>
      </c>
      <c r="AT582" s="422">
        <v>0.19002375199999999</v>
      </c>
      <c r="AU582" s="422">
        <v>0.45392491000000001</v>
      </c>
      <c r="AV582" s="422">
        <v>0.26621159999999999</v>
      </c>
      <c r="AW582" s="422">
        <v>9.5563140000000005E-2</v>
      </c>
      <c r="AX582" s="422">
        <v>0.40273038</v>
      </c>
      <c r="AY582" s="423">
        <v>110.1</v>
      </c>
      <c r="AZ582" s="422">
        <v>8.3932850000000003E-2</v>
      </c>
      <c r="BA582" s="422">
        <v>0.38225255899999999</v>
      </c>
      <c r="BB582" s="422">
        <v>0.68057226800000004</v>
      </c>
      <c r="BC582" s="422">
        <v>0.42662116</v>
      </c>
      <c r="BD582" s="424">
        <v>0.27173913</v>
      </c>
      <c r="BE582" s="424">
        <v>0.24932249300000001</v>
      </c>
      <c r="BF582" s="424">
        <v>0.33254156699999998</v>
      </c>
      <c r="BG582" s="424">
        <v>0.428184281</v>
      </c>
      <c r="BH582" s="424">
        <v>0.76072584799999998</v>
      </c>
      <c r="BI582" s="424">
        <v>0.17886178799999999</v>
      </c>
      <c r="BJ582" s="424">
        <v>0.331606948885385</v>
      </c>
      <c r="BK582" s="425">
        <v>115.206914382497</v>
      </c>
      <c r="BL582" s="425">
        <v>6.3375494729722597</v>
      </c>
      <c r="BM582" s="425">
        <v>56.082220214232301</v>
      </c>
      <c r="BN582" s="425">
        <v>114.523804742081</v>
      </c>
      <c r="BO582" s="425">
        <v>-0.69608089264180795</v>
      </c>
      <c r="BP582" s="425">
        <v>-3.21684390958398</v>
      </c>
      <c r="BQ582" s="425">
        <v>25.686247374908501</v>
      </c>
      <c r="BR582" s="425">
        <v>4.0306480711321102</v>
      </c>
      <c r="BS582" s="426">
        <v>2.6280245648732401</v>
      </c>
      <c r="BT582" s="427"/>
      <c r="BU582" s="421"/>
      <c r="BV582" s="428"/>
      <c r="BW582" s="427">
        <v>105</v>
      </c>
      <c r="BX582" s="427">
        <v>864</v>
      </c>
      <c r="BY582" s="427">
        <v>3</v>
      </c>
      <c r="BZ582" s="427">
        <v>3</v>
      </c>
      <c r="CA582" s="421">
        <v>1</v>
      </c>
      <c r="CB582" s="428">
        <v>-2</v>
      </c>
      <c r="CC582" s="427"/>
      <c r="CD582" s="421"/>
      <c r="CE582" s="429"/>
      <c r="CF582" s="428"/>
      <c r="CG582" s="427"/>
      <c r="CH582" s="421"/>
      <c r="CI582" s="429"/>
      <c r="CJ582" s="428"/>
      <c r="CK582" s="427"/>
      <c r="CL582" s="421"/>
      <c r="CM582" s="429"/>
      <c r="CN582" s="428"/>
      <c r="CO582" s="427"/>
      <c r="CP582" s="421"/>
      <c r="CQ582" s="429"/>
      <c r="CR582" s="428"/>
      <c r="DH582" s="433">
        <v>3</v>
      </c>
      <c r="DI582" s="434">
        <v>7.6509160995483398</v>
      </c>
      <c r="EL582" s="422"/>
      <c r="EM582" s="422"/>
      <c r="EN582" s="422"/>
      <c r="EO582" s="422"/>
      <c r="EP582" s="422"/>
      <c r="EQ582" s="422"/>
    </row>
    <row r="583" spans="1:184" ht="13" customHeight="1">
      <c r="A583" s="413" t="s">
        <v>438</v>
      </c>
      <c r="B583" s="413">
        <v>11855</v>
      </c>
      <c r="C583" s="413">
        <v>672515</v>
      </c>
      <c r="D583" s="413">
        <v>22664</v>
      </c>
      <c r="E583" s="413" t="s">
        <v>45</v>
      </c>
      <c r="F583" s="413" t="s">
        <v>45</v>
      </c>
      <c r="G583" s="414"/>
      <c r="H583" s="411" t="s">
        <v>3009</v>
      </c>
      <c r="I583" s="411" t="s">
        <v>86</v>
      </c>
      <c r="J583" s="413">
        <v>25</v>
      </c>
      <c r="K583" s="418">
        <v>2</v>
      </c>
      <c r="L583" s="418" t="s">
        <v>837</v>
      </c>
      <c r="T583" s="418" t="s">
        <v>4582</v>
      </c>
      <c r="U583" s="418" t="s">
        <v>2543</v>
      </c>
      <c r="V583" s="418" t="s">
        <v>4586</v>
      </c>
      <c r="Z583" s="421">
        <v>83</v>
      </c>
      <c r="AA583" s="421">
        <v>309</v>
      </c>
      <c r="AB583" s="421">
        <v>277</v>
      </c>
      <c r="AC583" s="421">
        <v>79</v>
      </c>
      <c r="AD583" s="421">
        <v>57</v>
      </c>
      <c r="AE583" s="421">
        <v>12</v>
      </c>
      <c r="AF583" s="421">
        <v>1</v>
      </c>
      <c r="AG583" s="421">
        <v>9</v>
      </c>
      <c r="AH583" s="421">
        <v>44</v>
      </c>
      <c r="AI583" s="421">
        <v>40</v>
      </c>
      <c r="AJ583" s="421">
        <v>2</v>
      </c>
      <c r="AK583" s="421">
        <v>2</v>
      </c>
      <c r="AL583" s="421">
        <v>29</v>
      </c>
      <c r="AM583" s="421">
        <v>3</v>
      </c>
      <c r="AN583" s="421">
        <v>53</v>
      </c>
      <c r="AO583" s="421">
        <v>1</v>
      </c>
      <c r="AP583" s="421">
        <v>2</v>
      </c>
      <c r="AQ583" s="421">
        <v>0</v>
      </c>
      <c r="AR583" s="421">
        <v>6</v>
      </c>
      <c r="AS583" s="422">
        <v>9.3851132000000004E-2</v>
      </c>
      <c r="AT583" s="422">
        <v>0.17152103499999999</v>
      </c>
      <c r="AU583" s="422">
        <v>0.33628319000000001</v>
      </c>
      <c r="AV583" s="422">
        <v>0.30088495999999998</v>
      </c>
      <c r="AW583" s="422">
        <v>7.0796460000000005E-2</v>
      </c>
      <c r="AX583" s="422">
        <v>0.43362832000000001</v>
      </c>
      <c r="AY583" s="423">
        <v>110.3</v>
      </c>
      <c r="AZ583" s="422">
        <v>7.0615029999999995E-2</v>
      </c>
      <c r="BA583" s="422">
        <v>0.38938053</v>
      </c>
      <c r="BB583" s="422">
        <v>0.70814602999999998</v>
      </c>
      <c r="BC583" s="422">
        <v>0.376106194</v>
      </c>
      <c r="BD583" s="424">
        <v>0.322580645</v>
      </c>
      <c r="BE583" s="424">
        <v>0.28519855500000002</v>
      </c>
      <c r="BF583" s="424">
        <v>0.352750809</v>
      </c>
      <c r="BG583" s="424">
        <v>0.43321299600000002</v>
      </c>
      <c r="BH583" s="424">
        <v>0.78596380499999996</v>
      </c>
      <c r="BI583" s="424">
        <v>0.148014441</v>
      </c>
      <c r="BJ583" s="424">
        <v>0.339682009290246</v>
      </c>
      <c r="BK583" s="425">
        <v>95.337786915449101</v>
      </c>
      <c r="BL583" s="425">
        <v>6.6774309373920504</v>
      </c>
      <c r="BM583" s="425">
        <v>43.188365044397599</v>
      </c>
      <c r="BN583" s="425">
        <v>117.278826572504</v>
      </c>
      <c r="BO583" s="425">
        <v>0.69997521313177002</v>
      </c>
      <c r="BP583" s="425">
        <v>-0.43091651424765498</v>
      </c>
      <c r="BQ583" s="425">
        <v>26.242698411084099</v>
      </c>
      <c r="BR583" s="425">
        <v>5.8975424900179396</v>
      </c>
      <c r="BS583" s="426">
        <v>2.6849564697511501</v>
      </c>
      <c r="BT583" s="427"/>
      <c r="BU583" s="421"/>
      <c r="BV583" s="428"/>
      <c r="BW583" s="427">
        <v>75</v>
      </c>
      <c r="BX583" s="427">
        <v>598</v>
      </c>
      <c r="BY583" s="427">
        <v>1</v>
      </c>
      <c r="BZ583" s="427">
        <v>1</v>
      </c>
      <c r="CA583" s="421">
        <v>1</v>
      </c>
      <c r="CB583" s="428">
        <v>6</v>
      </c>
      <c r="CC583" s="427"/>
      <c r="CD583" s="421"/>
      <c r="CE583" s="429"/>
      <c r="CF583" s="428"/>
      <c r="CG583" s="427"/>
      <c r="CH583" s="421"/>
      <c r="CI583" s="429"/>
      <c r="CJ583" s="428"/>
      <c r="CK583" s="427"/>
      <c r="CL583" s="421"/>
      <c r="CM583" s="429"/>
      <c r="CN583" s="428"/>
      <c r="CO583" s="427"/>
      <c r="CP583" s="421"/>
      <c r="CQ583" s="429"/>
      <c r="CR583" s="428"/>
      <c r="DH583" s="433">
        <v>1</v>
      </c>
      <c r="DI583" s="434">
        <v>10.066184163093499</v>
      </c>
      <c r="EL583" s="422"/>
      <c r="EM583" s="422"/>
      <c r="EN583" s="422"/>
      <c r="EO583" s="422"/>
      <c r="EP583" s="422"/>
      <c r="EQ583" s="422"/>
    </row>
    <row r="584" spans="1:184" ht="13" customHeight="1">
      <c r="A584" s="413" t="s">
        <v>438</v>
      </c>
      <c r="B584" s="413">
        <v>12449</v>
      </c>
      <c r="C584" s="413">
        <v>686469</v>
      </c>
      <c r="D584" s="413">
        <v>27676</v>
      </c>
      <c r="E584" s="413" t="s">
        <v>2168</v>
      </c>
      <c r="F584" s="413" t="s">
        <v>2168</v>
      </c>
      <c r="G584" s="414"/>
      <c r="H584" s="411" t="s">
        <v>3105</v>
      </c>
      <c r="I584" s="411" t="s">
        <v>3106</v>
      </c>
      <c r="J584" s="413">
        <v>27</v>
      </c>
      <c r="K584" s="418">
        <v>3</v>
      </c>
      <c r="L584" s="418" t="s">
        <v>46</v>
      </c>
      <c r="T584" s="418" t="s">
        <v>2543</v>
      </c>
      <c r="U584" s="418" t="s">
        <v>4584</v>
      </c>
      <c r="V584" s="418" t="s">
        <v>4585</v>
      </c>
      <c r="Z584" s="421">
        <v>160</v>
      </c>
      <c r="AA584" s="421">
        <v>682</v>
      </c>
      <c r="AB584" s="421">
        <v>621</v>
      </c>
      <c r="AC584" s="421">
        <v>164</v>
      </c>
      <c r="AD584" s="421">
        <v>98</v>
      </c>
      <c r="AE584" s="421">
        <v>33</v>
      </c>
      <c r="AF584" s="421">
        <v>1</v>
      </c>
      <c r="AG584" s="421">
        <v>32</v>
      </c>
      <c r="AH584" s="421">
        <v>72</v>
      </c>
      <c r="AI584" s="421">
        <v>113</v>
      </c>
      <c r="AJ584" s="421">
        <v>1</v>
      </c>
      <c r="AK584" s="421">
        <v>0</v>
      </c>
      <c r="AL584" s="421">
        <v>49</v>
      </c>
      <c r="AM584" s="421">
        <v>5</v>
      </c>
      <c r="AN584" s="421">
        <v>107</v>
      </c>
      <c r="AO584" s="421">
        <v>7</v>
      </c>
      <c r="AP584" s="421">
        <v>5</v>
      </c>
      <c r="AQ584" s="421">
        <v>0</v>
      </c>
      <c r="AR584" s="421">
        <v>14</v>
      </c>
      <c r="AS584" s="422">
        <v>7.1847507000000005E-2</v>
      </c>
      <c r="AT584" s="422">
        <v>0.15689149499999999</v>
      </c>
      <c r="AU584" s="422">
        <v>0.44701349000000001</v>
      </c>
      <c r="AV584" s="422">
        <v>0.22736031000000001</v>
      </c>
      <c r="AW584" s="422">
        <v>0.10789981</v>
      </c>
      <c r="AX584" s="422">
        <v>0.44701349000000001</v>
      </c>
      <c r="AY584" s="423">
        <v>114.4</v>
      </c>
      <c r="AZ584" s="422">
        <v>7.9315709999999998E-2</v>
      </c>
      <c r="BA584" s="422">
        <v>0.38030888000000002</v>
      </c>
      <c r="BB584" s="422">
        <v>0.68130204999999999</v>
      </c>
      <c r="BC584" s="422">
        <v>0.43243243199999998</v>
      </c>
      <c r="BD584" s="424">
        <v>0.271047227</v>
      </c>
      <c r="BE584" s="424">
        <v>0.26409017699999998</v>
      </c>
      <c r="BF584" s="424">
        <v>0.322580645</v>
      </c>
      <c r="BG584" s="424">
        <v>0.47504025700000002</v>
      </c>
      <c r="BH584" s="424">
        <v>0.79762090200000002</v>
      </c>
      <c r="BI584" s="424">
        <v>0.21095008000000001</v>
      </c>
      <c r="BJ584" s="424">
        <v>0.33981155459954698</v>
      </c>
      <c r="BK584" s="425">
        <v>130.30469703652699</v>
      </c>
      <c r="BL584" s="425">
        <v>14.809622081954201</v>
      </c>
      <c r="BM584" s="425">
        <v>95.393625515539398</v>
      </c>
      <c r="BN584" s="425">
        <v>115.611217717019</v>
      </c>
      <c r="BO584" s="425">
        <v>-0.67060545217892298</v>
      </c>
      <c r="BP584" s="425">
        <v>-4.5877040764316899</v>
      </c>
      <c r="BQ584" s="425">
        <v>14.494197228018299</v>
      </c>
      <c r="BR584" s="425">
        <v>7.9600350000226898</v>
      </c>
      <c r="BS584" s="426">
        <v>1.4829377685025</v>
      </c>
      <c r="BT584" s="427"/>
      <c r="BU584" s="421"/>
      <c r="BV584" s="428"/>
      <c r="BW584" s="427"/>
      <c r="BX584" s="427"/>
      <c r="BY584" s="427"/>
      <c r="BZ584" s="427"/>
      <c r="CA584" s="421"/>
      <c r="CB584" s="428"/>
      <c r="CC584" s="427">
        <v>126</v>
      </c>
      <c r="CD584" s="421">
        <v>1084.0999999999999</v>
      </c>
      <c r="CE584" s="429">
        <v>-2</v>
      </c>
      <c r="CF584" s="428">
        <v>-7</v>
      </c>
      <c r="CG584" s="427"/>
      <c r="CH584" s="421"/>
      <c r="CI584" s="429"/>
      <c r="CJ584" s="428"/>
      <c r="CK584" s="427"/>
      <c r="CL584" s="421"/>
      <c r="CM584" s="429"/>
      <c r="CN584" s="428"/>
      <c r="CO584" s="427"/>
      <c r="CP584" s="421"/>
      <c r="CQ584" s="429"/>
      <c r="CR584" s="428"/>
      <c r="DH584" s="433">
        <v>-2</v>
      </c>
      <c r="DI584" s="434">
        <v>-16.937741518020601</v>
      </c>
      <c r="EL584" s="422"/>
      <c r="EM584" s="422"/>
      <c r="EN584" s="422"/>
      <c r="EO584" s="422"/>
      <c r="EP584" s="422"/>
      <c r="EQ584" s="422"/>
    </row>
    <row r="585" spans="1:184" ht="13" customHeight="1">
      <c r="A585" s="413" t="s">
        <v>438</v>
      </c>
      <c r="B585" s="413">
        <v>8619</v>
      </c>
      <c r="C585" s="413">
        <v>467793</v>
      </c>
      <c r="D585" s="413">
        <v>2396</v>
      </c>
      <c r="E585" s="413" t="s">
        <v>3323</v>
      </c>
      <c r="F585" s="413" t="s">
        <v>3323</v>
      </c>
      <c r="G585" s="414"/>
      <c r="H585" s="415" t="s">
        <v>191</v>
      </c>
      <c r="I585" s="416" t="s">
        <v>597</v>
      </c>
      <c r="J585" s="417">
        <v>39</v>
      </c>
      <c r="K585" s="418">
        <v>3</v>
      </c>
      <c r="L585" s="418" t="s">
        <v>2543</v>
      </c>
      <c r="T585" s="418" t="s">
        <v>2543</v>
      </c>
      <c r="U585" s="418" t="s">
        <v>4577</v>
      </c>
      <c r="V585" s="418" t="s">
        <v>4585</v>
      </c>
      <c r="Z585" s="421">
        <v>124</v>
      </c>
      <c r="AA585" s="421">
        <v>474</v>
      </c>
      <c r="AB585" s="421">
        <v>415</v>
      </c>
      <c r="AC585" s="421">
        <v>91</v>
      </c>
      <c r="AD585" s="421">
        <v>69</v>
      </c>
      <c r="AE585" s="421">
        <v>11</v>
      </c>
      <c r="AF585" s="421">
        <v>0</v>
      </c>
      <c r="AG585" s="421">
        <v>11</v>
      </c>
      <c r="AH585" s="421">
        <v>49</v>
      </c>
      <c r="AI585" s="421">
        <v>54</v>
      </c>
      <c r="AJ585" s="421">
        <v>7</v>
      </c>
      <c r="AK585" s="421">
        <v>0</v>
      </c>
      <c r="AL585" s="421">
        <v>52</v>
      </c>
      <c r="AM585" s="421">
        <v>1</v>
      </c>
      <c r="AN585" s="421">
        <v>91</v>
      </c>
      <c r="AO585" s="421">
        <v>3</v>
      </c>
      <c r="AP585" s="421">
        <v>4</v>
      </c>
      <c r="AQ585" s="421">
        <v>0</v>
      </c>
      <c r="AR585" s="421">
        <v>7</v>
      </c>
      <c r="AS585" s="422">
        <v>0.10970464100000001</v>
      </c>
      <c r="AT585" s="422">
        <v>0.19198312200000001</v>
      </c>
      <c r="AU585" s="422">
        <v>0.51219512</v>
      </c>
      <c r="AV585" s="422">
        <v>0.15548780000000001</v>
      </c>
      <c r="AW585" s="422">
        <v>4.8780490000000003E-2</v>
      </c>
      <c r="AX585" s="422">
        <v>0.37804877999999997</v>
      </c>
      <c r="AY585" s="423">
        <v>113.2</v>
      </c>
      <c r="AZ585" s="422">
        <v>0.10095911</v>
      </c>
      <c r="BA585" s="422">
        <v>0.40853658500000001</v>
      </c>
      <c r="BB585" s="422">
        <v>0.71611406</v>
      </c>
      <c r="BC585" s="422">
        <v>0.42378048699999998</v>
      </c>
      <c r="BD585" s="424">
        <v>0.25236593000000002</v>
      </c>
      <c r="BE585" s="424">
        <v>0.219277108</v>
      </c>
      <c r="BF585" s="424">
        <v>0.30801687700000002</v>
      </c>
      <c r="BG585" s="424">
        <v>0.32530120400000001</v>
      </c>
      <c r="BH585" s="424">
        <v>0.63331808099999998</v>
      </c>
      <c r="BI585" s="424">
        <v>0.106024096</v>
      </c>
      <c r="BJ585" s="424">
        <v>0.28435989703990899</v>
      </c>
      <c r="BK585" s="425">
        <v>65.555135446370699</v>
      </c>
      <c r="BL585" s="425">
        <v>-11.041643197916599</v>
      </c>
      <c r="BM585" s="425">
        <v>44.965420772053101</v>
      </c>
      <c r="BN585" s="425">
        <v>81.670861994013293</v>
      </c>
      <c r="BO585" s="425">
        <v>-2.86078475051838E-2</v>
      </c>
      <c r="BP585" s="425">
        <v>-0.93841852340847198</v>
      </c>
      <c r="BQ585" s="425">
        <v>2.9311705277876801</v>
      </c>
      <c r="BR585" s="425">
        <v>-11.1949924121501</v>
      </c>
      <c r="BS585" s="426">
        <v>0.299895428025166</v>
      </c>
      <c r="BT585" s="427"/>
      <c r="BU585" s="421"/>
      <c r="BV585" s="428"/>
      <c r="BW585" s="427"/>
      <c r="BX585" s="427"/>
      <c r="BY585" s="427"/>
      <c r="BZ585" s="427"/>
      <c r="CA585" s="421"/>
      <c r="CB585" s="428"/>
      <c r="CC585" s="427">
        <v>102</v>
      </c>
      <c r="CD585" s="421">
        <v>848.1</v>
      </c>
      <c r="CE585" s="429">
        <v>12</v>
      </c>
      <c r="CF585" s="428">
        <v>8</v>
      </c>
      <c r="CG585" s="427"/>
      <c r="CH585" s="421"/>
      <c r="CI585" s="429"/>
      <c r="CJ585" s="428"/>
      <c r="CK585" s="427">
        <v>1</v>
      </c>
      <c r="CL585" s="421">
        <v>1</v>
      </c>
      <c r="CM585" s="429">
        <v>0</v>
      </c>
      <c r="CN585" s="428">
        <v>0</v>
      </c>
      <c r="CO585" s="427"/>
      <c r="CP585" s="421"/>
      <c r="CQ585" s="429"/>
      <c r="CR585" s="428"/>
      <c r="DH585" s="433">
        <v>12</v>
      </c>
      <c r="DI585" s="434">
        <v>-2.1652853190898802</v>
      </c>
      <c r="EL585" s="422"/>
      <c r="EM585" s="422"/>
      <c r="EN585" s="422"/>
      <c r="EO585" s="422"/>
      <c r="EP585" s="422"/>
      <c r="EQ585" s="422"/>
    </row>
    <row r="586" spans="1:184" ht="13" customHeight="1">
      <c r="A586" s="413" t="s">
        <v>438</v>
      </c>
      <c r="B586" s="413">
        <v>12955</v>
      </c>
      <c r="C586" s="413">
        <v>701398</v>
      </c>
      <c r="D586" s="413">
        <v>31505</v>
      </c>
      <c r="E586" s="413" t="s">
        <v>188</v>
      </c>
      <c r="F586" s="413" t="s">
        <v>188</v>
      </c>
      <c r="G586" s="414"/>
      <c r="H586" s="411" t="s">
        <v>317</v>
      </c>
      <c r="I586" s="411" t="s">
        <v>924</v>
      </c>
      <c r="J586" s="413">
        <v>21</v>
      </c>
      <c r="K586" s="418">
        <v>3</v>
      </c>
      <c r="L586" s="418" t="s">
        <v>837</v>
      </c>
      <c r="T586" s="418" t="s">
        <v>4584</v>
      </c>
      <c r="U586" s="418" t="s">
        <v>4584</v>
      </c>
      <c r="V586" s="418" t="s">
        <v>4585</v>
      </c>
      <c r="X586" s="418">
        <v>7</v>
      </c>
      <c r="Y586" s="419">
        <v>48</v>
      </c>
      <c r="Z586" s="421">
        <v>18</v>
      </c>
      <c r="AA586" s="421">
        <v>58</v>
      </c>
      <c r="AB586" s="421">
        <v>55</v>
      </c>
      <c r="AC586" s="421">
        <v>14</v>
      </c>
      <c r="AD586" s="421">
        <v>8</v>
      </c>
      <c r="AE586" s="421">
        <v>1</v>
      </c>
      <c r="AF586" s="421">
        <v>0</v>
      </c>
      <c r="AG586" s="421">
        <v>5</v>
      </c>
      <c r="AH586" s="421">
        <v>11</v>
      </c>
      <c r="AI586" s="421">
        <v>8</v>
      </c>
      <c r="AJ586" s="421">
        <v>0</v>
      </c>
      <c r="AK586" s="421">
        <v>0</v>
      </c>
      <c r="AL586" s="421">
        <v>3</v>
      </c>
      <c r="AM586" s="421">
        <v>0</v>
      </c>
      <c r="AN586" s="421">
        <v>15</v>
      </c>
      <c r="AO586" s="421">
        <v>0</v>
      </c>
      <c r="AP586" s="421">
        <v>0</v>
      </c>
      <c r="AQ586" s="421">
        <v>0</v>
      </c>
      <c r="AR586" s="421">
        <v>1</v>
      </c>
      <c r="AS586" s="422">
        <v>5.1724137000000003E-2</v>
      </c>
      <c r="AT586" s="422">
        <v>0.25862068900000001</v>
      </c>
      <c r="AU586" s="422">
        <v>0.5</v>
      </c>
      <c r="AV586" s="422">
        <v>0.2</v>
      </c>
      <c r="AW586" s="422">
        <v>0.17499999999999999</v>
      </c>
      <c r="AX586" s="422">
        <v>0.52500000000000002</v>
      </c>
      <c r="AY586" s="423">
        <v>112.6</v>
      </c>
      <c r="AZ586" s="422">
        <v>0.11059908</v>
      </c>
      <c r="BA586" s="422">
        <v>0.375</v>
      </c>
      <c r="BB586" s="422">
        <v>0.63940092000000004</v>
      </c>
      <c r="BC586" s="422">
        <v>0.42499999999999999</v>
      </c>
      <c r="BD586" s="424">
        <v>0.257142857</v>
      </c>
      <c r="BE586" s="424">
        <v>0.254545454</v>
      </c>
      <c r="BF586" s="424">
        <v>0.29310344799999999</v>
      </c>
      <c r="BG586" s="424">
        <v>0.54545454500000001</v>
      </c>
      <c r="BH586" s="424">
        <v>0.838557993</v>
      </c>
      <c r="BI586" s="424">
        <v>0.29090909100000001</v>
      </c>
      <c r="BJ586" s="424">
        <v>0.354700927076668</v>
      </c>
      <c r="BK586" s="425">
        <v>187.37785814780699</v>
      </c>
      <c r="BL586" s="425">
        <v>1.9606241502050299</v>
      </c>
      <c r="BM586" s="425">
        <v>8.8138091929439497</v>
      </c>
      <c r="BN586" s="425">
        <v>123.67102984371</v>
      </c>
      <c r="BO586" s="425">
        <v>-0.37700954947308801</v>
      </c>
      <c r="BP586" s="425">
        <v>0.17018791940063199</v>
      </c>
      <c r="BQ586" s="425">
        <v>4.1966610874231902</v>
      </c>
      <c r="BR586" s="425">
        <v>1.7974982915628701</v>
      </c>
      <c r="BS586" s="426">
        <v>0.42937094964558198</v>
      </c>
      <c r="BT586" s="427"/>
      <c r="BU586" s="421"/>
      <c r="BV586" s="428"/>
      <c r="BW586" s="427"/>
      <c r="BX586" s="427"/>
      <c r="BY586" s="427"/>
      <c r="BZ586" s="427"/>
      <c r="CA586" s="421"/>
      <c r="CB586" s="428"/>
      <c r="CC586" s="427">
        <v>11</v>
      </c>
      <c r="CD586" s="421">
        <v>81</v>
      </c>
      <c r="CE586" s="429">
        <v>2</v>
      </c>
      <c r="CF586" s="428">
        <v>1</v>
      </c>
      <c r="CG586" s="427"/>
      <c r="CH586" s="421"/>
      <c r="CI586" s="429"/>
      <c r="CJ586" s="428"/>
      <c r="CK586" s="427">
        <v>6</v>
      </c>
      <c r="CL586" s="421">
        <v>33</v>
      </c>
      <c r="CM586" s="429">
        <v>0</v>
      </c>
      <c r="CN586" s="428">
        <v>0</v>
      </c>
      <c r="CO586" s="427"/>
      <c r="CP586" s="421"/>
      <c r="CQ586" s="429"/>
      <c r="CR586" s="428"/>
      <c r="DH586" s="433">
        <v>2</v>
      </c>
      <c r="DI586" s="434">
        <v>0.469776511192321</v>
      </c>
      <c r="EL586" s="422"/>
      <c r="EM586" s="422"/>
      <c r="EN586" s="422"/>
      <c r="EO586" s="422"/>
      <c r="EP586" s="422"/>
      <c r="EQ586" s="422"/>
    </row>
    <row r="587" spans="1:184" ht="13" customHeight="1">
      <c r="A587" s="413" t="s">
        <v>438</v>
      </c>
      <c r="B587" s="413">
        <v>10322</v>
      </c>
      <c r="C587" s="413">
        <v>624428</v>
      </c>
      <c r="D587" s="413">
        <v>15223</v>
      </c>
      <c r="E587" s="413" t="s">
        <v>3323</v>
      </c>
      <c r="F587" s="413" t="s">
        <v>3323</v>
      </c>
      <c r="G587" s="414"/>
      <c r="H587" s="415" t="s">
        <v>465</v>
      </c>
      <c r="I587" s="416" t="s">
        <v>613</v>
      </c>
      <c r="J587" s="417">
        <v>33</v>
      </c>
      <c r="K587" s="418">
        <v>4</v>
      </c>
      <c r="L587" s="418" t="s">
        <v>46</v>
      </c>
      <c r="T587" s="418" t="s">
        <v>4577</v>
      </c>
      <c r="U587" s="418" t="s">
        <v>4577</v>
      </c>
      <c r="V587" s="418" t="s">
        <v>4585</v>
      </c>
      <c r="Z587" s="421">
        <v>134</v>
      </c>
      <c r="AA587" s="421">
        <v>459</v>
      </c>
      <c r="AB587" s="421">
        <v>419</v>
      </c>
      <c r="AC587" s="421">
        <v>112</v>
      </c>
      <c r="AD587" s="421">
        <v>85</v>
      </c>
      <c r="AE587" s="421">
        <v>20</v>
      </c>
      <c r="AF587" s="421">
        <v>0</v>
      </c>
      <c r="AG587" s="421">
        <v>7</v>
      </c>
      <c r="AH587" s="421">
        <v>43</v>
      </c>
      <c r="AI587" s="421">
        <v>44</v>
      </c>
      <c r="AJ587" s="421">
        <v>8</v>
      </c>
      <c r="AK587" s="421">
        <v>6</v>
      </c>
      <c r="AL587" s="421">
        <v>26</v>
      </c>
      <c r="AM587" s="421">
        <v>2</v>
      </c>
      <c r="AN587" s="421">
        <v>81</v>
      </c>
      <c r="AO587" s="421">
        <v>8</v>
      </c>
      <c r="AP587" s="421">
        <v>5</v>
      </c>
      <c r="AQ587" s="421">
        <v>1</v>
      </c>
      <c r="AR587" s="421">
        <v>8</v>
      </c>
      <c r="AS587" s="422">
        <v>5.6644880000000002E-2</v>
      </c>
      <c r="AT587" s="422">
        <v>0.17647058800000001</v>
      </c>
      <c r="AU587" s="422">
        <v>0.38372093000000002</v>
      </c>
      <c r="AV587" s="422">
        <v>0.27325580999999999</v>
      </c>
      <c r="AW587" s="422">
        <v>2.034884E-2</v>
      </c>
      <c r="AX587" s="422">
        <v>0.20639535000000001</v>
      </c>
      <c r="AY587" s="423">
        <v>104.6</v>
      </c>
      <c r="AZ587" s="422">
        <v>8.4193370000000003E-2</v>
      </c>
      <c r="BA587" s="422">
        <v>0.382352941</v>
      </c>
      <c r="BB587" s="422">
        <v>0.68051251199999996</v>
      </c>
      <c r="BC587" s="422">
        <v>0.36176470500000002</v>
      </c>
      <c r="BD587" s="424">
        <v>0.3125</v>
      </c>
      <c r="BE587" s="424">
        <v>0.26730310200000001</v>
      </c>
      <c r="BF587" s="424">
        <v>0.31877729199999999</v>
      </c>
      <c r="BG587" s="424">
        <v>0.36515513100000002</v>
      </c>
      <c r="BH587" s="424">
        <v>0.68393242300000001</v>
      </c>
      <c r="BI587" s="424">
        <v>9.7852028999999993E-2</v>
      </c>
      <c r="BJ587" s="424">
        <v>0.299735312137687</v>
      </c>
      <c r="BK587" s="425">
        <v>61.641057960525401</v>
      </c>
      <c r="BL587" s="425">
        <v>-4.9944830591829099</v>
      </c>
      <c r="BM587" s="425">
        <v>49.240205468699102</v>
      </c>
      <c r="BN587" s="425">
        <v>88.556499060326303</v>
      </c>
      <c r="BO587" s="425">
        <v>1.24962939088391</v>
      </c>
      <c r="BP587" s="425">
        <v>-1.2135660639032699</v>
      </c>
      <c r="BQ587" s="425">
        <v>7.1925414103044503</v>
      </c>
      <c r="BR587" s="425">
        <v>-7.4365511656777503</v>
      </c>
      <c r="BS587" s="426">
        <v>0.73588699953939796</v>
      </c>
      <c r="BT587" s="427"/>
      <c r="BU587" s="421"/>
      <c r="BV587" s="428"/>
      <c r="BW587" s="427"/>
      <c r="BX587" s="427"/>
      <c r="BY587" s="427"/>
      <c r="BZ587" s="427"/>
      <c r="CA587" s="421"/>
      <c r="CB587" s="428"/>
      <c r="CC587" s="427"/>
      <c r="CD587" s="421"/>
      <c r="CE587" s="429"/>
      <c r="CF587" s="428"/>
      <c r="CG587" s="427">
        <v>79</v>
      </c>
      <c r="CH587" s="421">
        <v>601</v>
      </c>
      <c r="CI587" s="429">
        <v>1</v>
      </c>
      <c r="CJ587" s="428">
        <v>3</v>
      </c>
      <c r="CK587" s="427">
        <v>7</v>
      </c>
      <c r="CL587" s="421">
        <v>35.200000000000003</v>
      </c>
      <c r="CM587" s="429">
        <v>2</v>
      </c>
      <c r="CN587" s="428">
        <v>1</v>
      </c>
      <c r="CO587" s="427"/>
      <c r="CP587" s="421"/>
      <c r="CQ587" s="429"/>
      <c r="CR587" s="428"/>
      <c r="CS587" s="427">
        <v>32</v>
      </c>
      <c r="CT587" s="421">
        <v>226</v>
      </c>
      <c r="CU587" s="429">
        <v>-1</v>
      </c>
      <c r="CV587" s="429">
        <v>-3</v>
      </c>
      <c r="CW587" s="428">
        <v>0</v>
      </c>
      <c r="DC587" s="427">
        <v>11</v>
      </c>
      <c r="DD587" s="421">
        <v>51.1</v>
      </c>
      <c r="DE587" s="429">
        <v>1</v>
      </c>
      <c r="DF587" s="429">
        <v>0</v>
      </c>
      <c r="DG587" s="428">
        <v>0</v>
      </c>
      <c r="DH587" s="433">
        <v>3</v>
      </c>
      <c r="DI587" s="434">
        <v>-0.86641837283968903</v>
      </c>
      <c r="EL587" s="422"/>
      <c r="EM587" s="422"/>
      <c r="EN587" s="422"/>
      <c r="EO587" s="422"/>
      <c r="EP587" s="422"/>
      <c r="EQ587" s="422"/>
    </row>
    <row r="588" spans="1:184" ht="13" customHeight="1">
      <c r="A588" s="413" t="s">
        <v>438</v>
      </c>
      <c r="B588" s="413">
        <v>13054</v>
      </c>
      <c r="C588" s="413">
        <v>805373</v>
      </c>
      <c r="D588" s="413">
        <v>31765</v>
      </c>
      <c r="E588" s="413" t="s">
        <v>555</v>
      </c>
      <c r="F588" s="413" t="s">
        <v>555</v>
      </c>
      <c r="G588" s="414"/>
      <c r="H588" s="411" t="s">
        <v>4155</v>
      </c>
      <c r="I588" s="411" t="s">
        <v>4146</v>
      </c>
      <c r="J588" s="413">
        <v>22</v>
      </c>
      <c r="K588" s="418">
        <v>5</v>
      </c>
      <c r="L588" s="418" t="s">
        <v>837</v>
      </c>
      <c r="T588" s="418" t="s">
        <v>4581</v>
      </c>
      <c r="U588" s="418" t="s">
        <v>4582</v>
      </c>
      <c r="V588" s="418" t="s">
        <v>4585</v>
      </c>
      <c r="Z588" s="421">
        <v>58</v>
      </c>
      <c r="AA588" s="421">
        <v>208</v>
      </c>
      <c r="AB588" s="421">
        <v>188</v>
      </c>
      <c r="AC588" s="421">
        <v>44</v>
      </c>
      <c r="AD588" s="421">
        <v>30</v>
      </c>
      <c r="AE588" s="421">
        <v>12</v>
      </c>
      <c r="AF588" s="421">
        <v>0</v>
      </c>
      <c r="AG588" s="421">
        <v>2</v>
      </c>
      <c r="AH588" s="421">
        <v>18</v>
      </c>
      <c r="AI588" s="421">
        <v>15</v>
      </c>
      <c r="AJ588" s="421">
        <v>0</v>
      </c>
      <c r="AK588" s="421">
        <v>0</v>
      </c>
      <c r="AL588" s="421">
        <v>12</v>
      </c>
      <c r="AM588" s="421">
        <v>0</v>
      </c>
      <c r="AN588" s="421">
        <v>49</v>
      </c>
      <c r="AO588" s="421">
        <v>5</v>
      </c>
      <c r="AP588" s="421">
        <v>1</v>
      </c>
      <c r="AQ588" s="421">
        <v>2</v>
      </c>
      <c r="AR588" s="421">
        <v>1</v>
      </c>
      <c r="AS588" s="466">
        <v>5.7692306999999998E-2</v>
      </c>
      <c r="AT588" s="466">
        <v>0.23557692299999999</v>
      </c>
      <c r="AU588" s="466">
        <v>0.37323943999999998</v>
      </c>
      <c r="AV588" s="466">
        <v>0.28873239000000001</v>
      </c>
      <c r="AW588" s="466">
        <v>1.408451E-2</v>
      </c>
      <c r="AX588" s="466">
        <v>0.26760562999999998</v>
      </c>
      <c r="AY588" s="425">
        <v>108.2</v>
      </c>
      <c r="AZ588" s="466">
        <v>8.4249080000000004E-2</v>
      </c>
      <c r="BA588" s="466">
        <v>0.36428571399999998</v>
      </c>
      <c r="BB588" s="466">
        <v>0.64432234799999999</v>
      </c>
      <c r="BC588" s="466">
        <v>0.43571428499999998</v>
      </c>
      <c r="BD588" s="424">
        <v>0.30434782599999999</v>
      </c>
      <c r="BE588" s="424">
        <v>0.23404255299999999</v>
      </c>
      <c r="BF588" s="424">
        <v>0.296116504</v>
      </c>
      <c r="BG588" s="424">
        <v>0.32978723399999998</v>
      </c>
      <c r="BH588" s="424">
        <v>0.62590373799999999</v>
      </c>
      <c r="BI588" s="424">
        <v>9.5744680999999998E-2</v>
      </c>
      <c r="BJ588" s="424">
        <v>0.27902690270572</v>
      </c>
      <c r="BK588" s="425">
        <v>61.670239294189201</v>
      </c>
      <c r="BL588" s="425">
        <v>-5.7484680348844801</v>
      </c>
      <c r="BM588" s="425">
        <v>18.8284714287309</v>
      </c>
      <c r="BN588" s="425">
        <v>76.243957692908097</v>
      </c>
      <c r="BO588" s="425">
        <v>0.85892137585415496</v>
      </c>
      <c r="BP588" s="425">
        <v>-1.65947316307574</v>
      </c>
      <c r="BQ588" s="425">
        <v>1.7119020205153499</v>
      </c>
      <c r="BR588" s="425">
        <v>-7.51630387267336</v>
      </c>
      <c r="BS588" s="426">
        <v>0.17514900082155399</v>
      </c>
      <c r="BT588" s="427"/>
      <c r="BU588" s="421"/>
      <c r="BV588" s="428"/>
      <c r="BW588" s="427"/>
      <c r="BX588" s="427"/>
      <c r="BY588" s="427"/>
      <c r="BZ588" s="427"/>
      <c r="CA588" s="421"/>
      <c r="CB588" s="428"/>
      <c r="CC588" s="427"/>
      <c r="CD588" s="421"/>
      <c r="CE588" s="429"/>
      <c r="CF588" s="428"/>
      <c r="CG588" s="427"/>
      <c r="CH588" s="421"/>
      <c r="CI588" s="429"/>
      <c r="CJ588" s="428"/>
      <c r="CK588" s="427">
        <v>58</v>
      </c>
      <c r="CL588" s="421">
        <v>495.1</v>
      </c>
      <c r="CM588" s="429">
        <v>5</v>
      </c>
      <c r="CN588" s="428">
        <v>2</v>
      </c>
      <c r="CO588" s="427"/>
      <c r="CP588" s="421"/>
      <c r="CQ588" s="429"/>
      <c r="CR588" s="428"/>
      <c r="DH588" s="433">
        <v>5</v>
      </c>
      <c r="DI588" s="434">
        <v>2.3090274930000301</v>
      </c>
    </row>
    <row r="589" spans="1:184" ht="13" customHeight="1">
      <c r="A589" s="413" t="s">
        <v>438</v>
      </c>
      <c r="B589" s="413">
        <v>11365</v>
      </c>
      <c r="C589" s="413">
        <v>664761</v>
      </c>
      <c r="D589" s="413">
        <v>21618</v>
      </c>
      <c r="E589" s="413" t="s">
        <v>13</v>
      </c>
      <c r="F589" s="413" t="s">
        <v>13</v>
      </c>
      <c r="G589" s="414"/>
      <c r="H589" s="411" t="s">
        <v>1630</v>
      </c>
      <c r="I589" s="411" t="s">
        <v>904</v>
      </c>
      <c r="J589" s="418">
        <v>28</v>
      </c>
      <c r="K589" s="418">
        <v>5</v>
      </c>
      <c r="L589" s="418" t="s">
        <v>837</v>
      </c>
      <c r="T589" s="418" t="s">
        <v>2543</v>
      </c>
      <c r="U589" s="418" t="s">
        <v>4577</v>
      </c>
      <c r="V589" s="418" t="s">
        <v>4586</v>
      </c>
      <c r="W589" s="418" t="s">
        <v>2709</v>
      </c>
      <c r="Z589" s="421">
        <v>120</v>
      </c>
      <c r="AA589" s="421">
        <v>504</v>
      </c>
      <c r="AB589" s="421">
        <v>464</v>
      </c>
      <c r="AC589" s="421">
        <v>133</v>
      </c>
      <c r="AD589" s="421">
        <v>101</v>
      </c>
      <c r="AE589" s="421">
        <v>18</v>
      </c>
      <c r="AF589" s="421">
        <v>3</v>
      </c>
      <c r="AG589" s="421">
        <v>11</v>
      </c>
      <c r="AH589" s="421">
        <v>53</v>
      </c>
      <c r="AI589" s="421">
        <v>59</v>
      </c>
      <c r="AJ589" s="421">
        <v>2</v>
      </c>
      <c r="AK589" s="421">
        <v>0</v>
      </c>
      <c r="AL589" s="421">
        <v>29</v>
      </c>
      <c r="AM589" s="421">
        <v>0</v>
      </c>
      <c r="AN589" s="421">
        <v>82</v>
      </c>
      <c r="AO589" s="421">
        <v>5</v>
      </c>
      <c r="AP589" s="421">
        <v>6</v>
      </c>
      <c r="AQ589" s="421">
        <v>0</v>
      </c>
      <c r="AR589" s="421">
        <v>16</v>
      </c>
      <c r="AS589" s="422">
        <v>5.7539682000000002E-2</v>
      </c>
      <c r="AT589" s="422">
        <v>0.16269841199999999</v>
      </c>
      <c r="AU589" s="422">
        <v>0.31958763000000001</v>
      </c>
      <c r="AV589" s="422">
        <v>0.26804124000000001</v>
      </c>
      <c r="AW589" s="422">
        <v>6.1855670000000001E-2</v>
      </c>
      <c r="AX589" s="422">
        <v>0.46391753000000002</v>
      </c>
      <c r="AY589" s="423">
        <v>109.6</v>
      </c>
      <c r="AZ589" s="422">
        <v>6.2708100000000003E-2</v>
      </c>
      <c r="BA589" s="422">
        <v>0.5</v>
      </c>
      <c r="BB589" s="422">
        <v>0.93729189999999996</v>
      </c>
      <c r="BC589" s="422">
        <v>0.28350515399999998</v>
      </c>
      <c r="BD589" s="424">
        <v>0.323607427</v>
      </c>
      <c r="BE589" s="424">
        <v>0.28663793100000001</v>
      </c>
      <c r="BF589" s="424">
        <v>0.33134920600000001</v>
      </c>
      <c r="BG589" s="424">
        <v>0.409482758</v>
      </c>
      <c r="BH589" s="424">
        <v>0.74083196399999995</v>
      </c>
      <c r="BI589" s="424">
        <v>0.122844827</v>
      </c>
      <c r="BJ589" s="424">
        <v>0.32239607532345999</v>
      </c>
      <c r="BK589" s="425">
        <v>79.125751927078596</v>
      </c>
      <c r="BL589" s="425">
        <v>3.8178670165731301</v>
      </c>
      <c r="BM589" s="425">
        <v>63.369681870718097</v>
      </c>
      <c r="BN589" s="425">
        <v>104.811916539647</v>
      </c>
      <c r="BO589" s="425">
        <v>-0.22440939124659501</v>
      </c>
      <c r="BP589" s="425">
        <v>-2.81647129822522</v>
      </c>
      <c r="BQ589" s="425">
        <v>16.974301598188099</v>
      </c>
      <c r="BR589" s="425">
        <v>5.8105186712623401E-2</v>
      </c>
      <c r="BS589" s="426">
        <v>1.7366834835975899</v>
      </c>
      <c r="BT589" s="427"/>
      <c r="BU589" s="421"/>
      <c r="BV589" s="428"/>
      <c r="BW589" s="427"/>
      <c r="BX589" s="427"/>
      <c r="BY589" s="427"/>
      <c r="BZ589" s="427"/>
      <c r="CA589" s="421"/>
      <c r="CB589" s="428"/>
      <c r="CC589" s="427">
        <v>13</v>
      </c>
      <c r="CD589" s="421">
        <v>114.2</v>
      </c>
      <c r="CE589" s="429">
        <v>1</v>
      </c>
      <c r="CF589" s="428">
        <v>0</v>
      </c>
      <c r="CG589" s="427"/>
      <c r="CH589" s="421"/>
      <c r="CI589" s="429"/>
      <c r="CJ589" s="428"/>
      <c r="CK589" s="427">
        <v>108</v>
      </c>
      <c r="CL589" s="421">
        <v>942.2</v>
      </c>
      <c r="CM589" s="429">
        <v>-3</v>
      </c>
      <c r="CN589" s="428">
        <v>-1</v>
      </c>
      <c r="CO589" s="427"/>
      <c r="CP589" s="421"/>
      <c r="CQ589" s="429"/>
      <c r="CR589" s="428"/>
      <c r="DH589" s="433">
        <v>-2</v>
      </c>
      <c r="DI589" s="434">
        <v>0.15049490332603399</v>
      </c>
      <c r="EL589" s="422"/>
      <c r="EM589" s="422"/>
      <c r="EN589" s="422"/>
      <c r="EO589" s="422"/>
      <c r="EP589" s="422"/>
      <c r="EQ589" s="422"/>
    </row>
    <row r="590" spans="1:184" ht="13" customHeight="1">
      <c r="A590" s="413" t="s">
        <v>438</v>
      </c>
      <c r="B590" s="413">
        <v>13215</v>
      </c>
      <c r="C590" s="413">
        <v>690976</v>
      </c>
      <c r="D590" s="413">
        <v>31665</v>
      </c>
      <c r="E590" s="413" t="s">
        <v>15</v>
      </c>
      <c r="F590" s="413" t="s">
        <v>15</v>
      </c>
      <c r="G590" s="414"/>
      <c r="H590" s="411" t="s">
        <v>875</v>
      </c>
      <c r="I590" s="411" t="s">
        <v>277</v>
      </c>
      <c r="J590" s="413">
        <v>23</v>
      </c>
      <c r="K590" s="418">
        <v>5</v>
      </c>
      <c r="L590" s="418" t="s">
        <v>2543</v>
      </c>
      <c r="T590" s="418" t="s">
        <v>4581</v>
      </c>
      <c r="U590" s="418" t="s">
        <v>4577</v>
      </c>
      <c r="V590" s="418" t="s">
        <v>4585</v>
      </c>
      <c r="X590" s="418">
        <v>14</v>
      </c>
      <c r="Z590" s="421">
        <v>29</v>
      </c>
      <c r="AA590" s="421">
        <v>97</v>
      </c>
      <c r="AB590" s="421">
        <v>84</v>
      </c>
      <c r="AC590" s="421">
        <v>16</v>
      </c>
      <c r="AD590" s="421">
        <v>11</v>
      </c>
      <c r="AE590" s="421">
        <v>2</v>
      </c>
      <c r="AF590" s="421">
        <v>1</v>
      </c>
      <c r="AG590" s="421">
        <v>2</v>
      </c>
      <c r="AH590" s="421">
        <v>10</v>
      </c>
      <c r="AI590" s="421">
        <v>6</v>
      </c>
      <c r="AJ590" s="421">
        <v>1</v>
      </c>
      <c r="AK590" s="421">
        <v>0</v>
      </c>
      <c r="AL590" s="421">
        <v>11</v>
      </c>
      <c r="AM590" s="421">
        <v>0</v>
      </c>
      <c r="AN590" s="421">
        <v>35</v>
      </c>
      <c r="AO590" s="421">
        <v>1</v>
      </c>
      <c r="AP590" s="421">
        <v>0</v>
      </c>
      <c r="AQ590" s="421">
        <v>1</v>
      </c>
      <c r="AR590" s="421">
        <v>3</v>
      </c>
      <c r="AS590" s="422">
        <v>0.113402061</v>
      </c>
      <c r="AT590" s="422">
        <v>0.36082474199999998</v>
      </c>
      <c r="AU590" s="422">
        <v>0.42</v>
      </c>
      <c r="AV590" s="422">
        <v>0.22</v>
      </c>
      <c r="AW590" s="422">
        <v>0.08</v>
      </c>
      <c r="AX590" s="422">
        <v>0.38</v>
      </c>
      <c r="AY590" s="423">
        <v>107.2</v>
      </c>
      <c r="AZ590" s="422">
        <v>0.10489510000000001</v>
      </c>
      <c r="BA590" s="422">
        <v>0.36170212699999998</v>
      </c>
      <c r="BB590" s="422">
        <v>0.61850915399999995</v>
      </c>
      <c r="BC590" s="422">
        <v>0.46808510599999997</v>
      </c>
      <c r="BD590" s="424">
        <v>0.29787234000000001</v>
      </c>
      <c r="BE590" s="424">
        <v>0.19047618999999999</v>
      </c>
      <c r="BF590" s="424">
        <v>0.29166666600000002</v>
      </c>
      <c r="BG590" s="424">
        <v>0.30952380899999998</v>
      </c>
      <c r="BH590" s="424">
        <v>0.601190475</v>
      </c>
      <c r="BI590" s="424">
        <v>0.11904761899999999</v>
      </c>
      <c r="BJ590" s="424">
        <v>0.27290014363825299</v>
      </c>
      <c r="BK590" s="425">
        <v>76.679927014780702</v>
      </c>
      <c r="BL590" s="425">
        <v>-3.1632923536528201</v>
      </c>
      <c r="BM590" s="425">
        <v>8.2980688385139807</v>
      </c>
      <c r="BN590" s="425">
        <v>73.027210936752695</v>
      </c>
      <c r="BO590" s="425">
        <v>-0.13170086239703499</v>
      </c>
      <c r="BP590" s="425">
        <v>0.124509747140109</v>
      </c>
      <c r="BQ590" s="425">
        <v>2.7462338289186001</v>
      </c>
      <c r="BR590" s="425">
        <v>-2.9766407037679401</v>
      </c>
      <c r="BS590" s="426">
        <v>0.280974089283826</v>
      </c>
      <c r="BT590" s="427"/>
      <c r="BU590" s="421"/>
      <c r="BV590" s="428"/>
      <c r="BW590" s="427"/>
      <c r="BX590" s="427"/>
      <c r="BY590" s="427"/>
      <c r="BZ590" s="427"/>
      <c r="CA590" s="421"/>
      <c r="CB590" s="428"/>
      <c r="CC590" s="427"/>
      <c r="CD590" s="421"/>
      <c r="CE590" s="429"/>
      <c r="CF590" s="428"/>
      <c r="CG590" s="427">
        <v>15</v>
      </c>
      <c r="CH590" s="421">
        <v>87.1</v>
      </c>
      <c r="CI590" s="429">
        <v>2</v>
      </c>
      <c r="CJ590" s="428">
        <v>1</v>
      </c>
      <c r="CK590" s="427">
        <v>17</v>
      </c>
      <c r="CL590" s="421">
        <v>129</v>
      </c>
      <c r="CM590" s="429">
        <v>0</v>
      </c>
      <c r="CN590" s="428">
        <v>1</v>
      </c>
      <c r="CO590" s="427"/>
      <c r="CP590" s="421"/>
      <c r="CQ590" s="429"/>
      <c r="CR590" s="428"/>
      <c r="DH590" s="433">
        <v>2</v>
      </c>
      <c r="DI590" s="434">
        <v>2.4961422979831598</v>
      </c>
      <c r="EL590" s="422"/>
      <c r="EM590" s="422"/>
      <c r="EN590" s="422"/>
      <c r="EO590" s="422"/>
      <c r="EP590" s="422"/>
      <c r="EQ590" s="422"/>
    </row>
    <row r="591" spans="1:184" ht="13" customHeight="1">
      <c r="A591" s="413" t="s">
        <v>438</v>
      </c>
      <c r="B591" s="413">
        <v>11239</v>
      </c>
      <c r="C591" s="413">
        <v>602104</v>
      </c>
      <c r="D591" s="413">
        <v>18795</v>
      </c>
      <c r="E591" s="413" t="s">
        <v>3323</v>
      </c>
      <c r="F591" s="413" t="s">
        <v>3323</v>
      </c>
      <c r="G591" s="414"/>
      <c r="H591" s="411" t="s">
        <v>3365</v>
      </c>
      <c r="I591" s="411" t="s">
        <v>3367</v>
      </c>
      <c r="J591" s="418">
        <v>31</v>
      </c>
      <c r="K591" s="418">
        <v>5</v>
      </c>
      <c r="L591" s="418" t="s">
        <v>837</v>
      </c>
      <c r="T591" s="418" t="s">
        <v>2543</v>
      </c>
      <c r="U591" s="418" t="s">
        <v>4577</v>
      </c>
      <c r="V591" s="418" t="s">
        <v>4585</v>
      </c>
      <c r="Z591" s="421">
        <v>112</v>
      </c>
      <c r="AA591" s="421">
        <v>391</v>
      </c>
      <c r="AB591" s="421">
        <v>352</v>
      </c>
      <c r="AC591" s="421">
        <v>85</v>
      </c>
      <c r="AD591" s="421">
        <v>57</v>
      </c>
      <c r="AE591" s="421">
        <v>17</v>
      </c>
      <c r="AF591" s="421">
        <v>0</v>
      </c>
      <c r="AG591" s="421">
        <v>11</v>
      </c>
      <c r="AH591" s="421">
        <v>33</v>
      </c>
      <c r="AI591" s="421">
        <v>44</v>
      </c>
      <c r="AJ591" s="421">
        <v>3</v>
      </c>
      <c r="AK591" s="421">
        <v>0</v>
      </c>
      <c r="AL591" s="421">
        <v>27</v>
      </c>
      <c r="AM591" s="421">
        <v>0</v>
      </c>
      <c r="AN591" s="421">
        <v>88</v>
      </c>
      <c r="AO591" s="421">
        <v>2</v>
      </c>
      <c r="AP591" s="421">
        <v>10</v>
      </c>
      <c r="AQ591" s="421">
        <v>0</v>
      </c>
      <c r="AR591" s="421">
        <v>6</v>
      </c>
      <c r="AS591" s="422">
        <v>6.9053708000000005E-2</v>
      </c>
      <c r="AT591" s="422">
        <v>0.22506393799999999</v>
      </c>
      <c r="AU591" s="422">
        <v>0.47810218999999998</v>
      </c>
      <c r="AV591" s="422">
        <v>0.19708028999999999</v>
      </c>
      <c r="AW591" s="422">
        <v>8.0291970000000004E-2</v>
      </c>
      <c r="AX591" s="422">
        <v>0.41605839</v>
      </c>
      <c r="AY591" s="423">
        <v>109.4</v>
      </c>
      <c r="AZ591" s="422">
        <v>0.11706349000000001</v>
      </c>
      <c r="BA591" s="422">
        <v>0.41970802899999998</v>
      </c>
      <c r="BB591" s="422">
        <v>0.72235256800000003</v>
      </c>
      <c r="BC591" s="422">
        <v>0.37591240799999998</v>
      </c>
      <c r="BD591" s="424">
        <v>0.28136882099999999</v>
      </c>
      <c r="BE591" s="424">
        <v>0.24147727199999999</v>
      </c>
      <c r="BF591" s="424">
        <v>0.29156010199999999</v>
      </c>
      <c r="BG591" s="424">
        <v>0.38352272700000001</v>
      </c>
      <c r="BH591" s="424">
        <v>0.67508282900000005</v>
      </c>
      <c r="BI591" s="424">
        <v>0.14204545499999999</v>
      </c>
      <c r="BJ591" s="424">
        <v>0.29183212021732502</v>
      </c>
      <c r="BK591" s="425">
        <v>87.742038017766305</v>
      </c>
      <c r="BL591" s="425">
        <v>-6.7408955067720298</v>
      </c>
      <c r="BM591" s="425">
        <v>39.459024350312703</v>
      </c>
      <c r="BN591" s="425">
        <v>86.794406939147905</v>
      </c>
      <c r="BO591" s="425">
        <v>-0.21781399227755799</v>
      </c>
      <c r="BP591" s="425">
        <v>-1.67039458639919</v>
      </c>
      <c r="BQ591" s="425">
        <v>10.591393802934499</v>
      </c>
      <c r="BR591" s="425">
        <v>-7.7556525234457103</v>
      </c>
      <c r="BS591" s="426">
        <v>1.0836321352860601</v>
      </c>
      <c r="BT591" s="427"/>
      <c r="BU591" s="421"/>
      <c r="BV591" s="428"/>
      <c r="BW591" s="427"/>
      <c r="BX591" s="427"/>
      <c r="BY591" s="427"/>
      <c r="BZ591" s="427"/>
      <c r="CA591" s="421"/>
      <c r="CB591" s="428"/>
      <c r="CC591" s="427">
        <v>3</v>
      </c>
      <c r="CD591" s="421">
        <v>13</v>
      </c>
      <c r="CE591" s="429">
        <v>0</v>
      </c>
      <c r="CF591" s="428">
        <v>0</v>
      </c>
      <c r="CG591" s="427">
        <v>26</v>
      </c>
      <c r="CH591" s="421">
        <v>185</v>
      </c>
      <c r="CI591" s="429">
        <v>7</v>
      </c>
      <c r="CJ591" s="428">
        <v>4</v>
      </c>
      <c r="CK591" s="427">
        <v>78</v>
      </c>
      <c r="CL591" s="421">
        <v>638.1</v>
      </c>
      <c r="CM591" s="429">
        <v>5</v>
      </c>
      <c r="CN591" s="428">
        <v>1</v>
      </c>
      <c r="CO591" s="427"/>
      <c r="CP591" s="421"/>
      <c r="CQ591" s="429"/>
      <c r="CR591" s="428"/>
      <c r="DH591" s="433">
        <v>12</v>
      </c>
      <c r="DI591" s="434">
        <v>4.8902803957462302</v>
      </c>
      <c r="EL591" s="422"/>
      <c r="EM591" s="422"/>
      <c r="EN591" s="422"/>
      <c r="EO591" s="422"/>
      <c r="EP591" s="422"/>
      <c r="EQ591" s="422"/>
    </row>
    <row r="592" spans="1:184" ht="13" customHeight="1">
      <c r="A592" s="413" t="s">
        <v>438</v>
      </c>
      <c r="B592" s="413">
        <v>10766</v>
      </c>
      <c r="C592" s="413">
        <v>666182</v>
      </c>
      <c r="D592" s="413">
        <v>19612</v>
      </c>
      <c r="E592" s="413" t="s">
        <v>470</v>
      </c>
      <c r="F592" s="413" t="s">
        <v>470</v>
      </c>
      <c r="G592" s="414"/>
      <c r="H592" s="415" t="s">
        <v>668</v>
      </c>
      <c r="I592" s="416" t="s">
        <v>824</v>
      </c>
      <c r="J592" s="417">
        <v>27</v>
      </c>
      <c r="K592" s="418">
        <v>6</v>
      </c>
      <c r="L592" s="418" t="s">
        <v>837</v>
      </c>
      <c r="T592" s="418" t="s">
        <v>4584</v>
      </c>
      <c r="U592" s="418" t="s">
        <v>4577</v>
      </c>
      <c r="V592" s="418" t="s">
        <v>4585</v>
      </c>
      <c r="W592" s="418" t="s">
        <v>2709</v>
      </c>
      <c r="Z592" s="421">
        <v>139</v>
      </c>
      <c r="AA592" s="421">
        <v>628</v>
      </c>
      <c r="AB592" s="421">
        <v>582</v>
      </c>
      <c r="AC592" s="421">
        <v>181</v>
      </c>
      <c r="AD592" s="421">
        <v>118</v>
      </c>
      <c r="AE592" s="421">
        <v>44</v>
      </c>
      <c r="AF592" s="421">
        <v>1</v>
      </c>
      <c r="AG592" s="421">
        <v>18</v>
      </c>
      <c r="AH592" s="421">
        <v>78</v>
      </c>
      <c r="AI592" s="421">
        <v>94</v>
      </c>
      <c r="AJ592" s="421">
        <v>4</v>
      </c>
      <c r="AK592" s="421">
        <v>3</v>
      </c>
      <c r="AL592" s="421">
        <v>40</v>
      </c>
      <c r="AM592" s="421">
        <v>2</v>
      </c>
      <c r="AN592" s="421">
        <v>91</v>
      </c>
      <c r="AO592" s="421">
        <v>3</v>
      </c>
      <c r="AP592" s="421">
        <v>3</v>
      </c>
      <c r="AQ592" s="421">
        <v>0</v>
      </c>
      <c r="AR592" s="421">
        <v>17</v>
      </c>
      <c r="AS592" s="422">
        <v>6.3694266999999999E-2</v>
      </c>
      <c r="AT592" s="422">
        <v>0.14490445800000001</v>
      </c>
      <c r="AU592" s="422">
        <v>0.28947368000000001</v>
      </c>
      <c r="AV592" s="422">
        <v>0.31174088999999999</v>
      </c>
      <c r="AW592" s="422">
        <v>7.8947370000000003E-2</v>
      </c>
      <c r="AX592" s="422">
        <v>0.48785424999999999</v>
      </c>
      <c r="AY592" s="423">
        <v>112.3</v>
      </c>
      <c r="AZ592" s="422">
        <v>8.9100349999999995E-2</v>
      </c>
      <c r="BA592" s="422">
        <v>0.469635627</v>
      </c>
      <c r="BB592" s="422">
        <v>0.85017090399999995</v>
      </c>
      <c r="BC592" s="422">
        <v>0.30971659899999998</v>
      </c>
      <c r="BD592" s="424">
        <v>0.34243697400000001</v>
      </c>
      <c r="BE592" s="424">
        <v>0.310996563</v>
      </c>
      <c r="BF592" s="424">
        <v>0.356687898</v>
      </c>
      <c r="BG592" s="424">
        <v>0.48281786900000001</v>
      </c>
      <c r="BH592" s="424">
        <v>0.83950576700000001</v>
      </c>
      <c r="BI592" s="424">
        <v>0.17182130600000001</v>
      </c>
      <c r="BJ592" s="424">
        <v>0.36087858210356399</v>
      </c>
      <c r="BK592" s="425">
        <v>106.134698895352</v>
      </c>
      <c r="BL592" s="425">
        <v>24.3786984878803</v>
      </c>
      <c r="BM592" s="425">
        <v>98.582150329949997</v>
      </c>
      <c r="BN592" s="425">
        <v>133.74523273810399</v>
      </c>
      <c r="BO592" s="425">
        <v>1.4591572054220501</v>
      </c>
      <c r="BP592" s="425">
        <v>-3.2429439695551898</v>
      </c>
      <c r="BQ592" s="425">
        <v>37.3364227880935</v>
      </c>
      <c r="BR592" s="425">
        <v>21.7326827869962</v>
      </c>
      <c r="BS592" s="426">
        <v>3.8199833093350999</v>
      </c>
      <c r="BT592" s="427"/>
      <c r="BU592" s="421"/>
      <c r="BV592" s="428"/>
      <c r="BW592" s="427"/>
      <c r="BX592" s="427"/>
      <c r="BY592" s="427"/>
      <c r="BZ592" s="427"/>
      <c r="CA592" s="421"/>
      <c r="CB592" s="428"/>
      <c r="CC592" s="427"/>
      <c r="CD592" s="421"/>
      <c r="CE592" s="429"/>
      <c r="CF592" s="428"/>
      <c r="CG592" s="427"/>
      <c r="CH592" s="421"/>
      <c r="CI592" s="429"/>
      <c r="CJ592" s="428"/>
      <c r="CK592" s="427"/>
      <c r="CL592" s="421"/>
      <c r="CM592" s="429"/>
      <c r="CN592" s="428"/>
      <c r="CO592" s="427">
        <v>132</v>
      </c>
      <c r="CP592" s="421">
        <v>1139</v>
      </c>
      <c r="CQ592" s="429">
        <v>-12</v>
      </c>
      <c r="CR592" s="428">
        <v>-13</v>
      </c>
      <c r="DH592" s="433">
        <v>-12</v>
      </c>
      <c r="DI592" s="434">
        <v>-6.0096845626831001</v>
      </c>
      <c r="EL592" s="422"/>
      <c r="EM592" s="422"/>
      <c r="EN592" s="422"/>
      <c r="EO592" s="422"/>
      <c r="EP592" s="422"/>
      <c r="EQ592" s="422"/>
    </row>
    <row r="593" spans="1:269" ht="13" customHeight="1">
      <c r="A593" s="413" t="s">
        <v>438</v>
      </c>
      <c r="B593" s="413">
        <v>13296</v>
      </c>
      <c r="C593" s="413">
        <v>690022</v>
      </c>
      <c r="D593" s="413">
        <v>31500</v>
      </c>
      <c r="E593" s="413" t="s">
        <v>246</v>
      </c>
      <c r="F593" s="413" t="s">
        <v>246</v>
      </c>
      <c r="G593" s="414"/>
      <c r="H593" s="411" t="s">
        <v>4435</v>
      </c>
      <c r="I593" s="411" t="s">
        <v>549</v>
      </c>
      <c r="J593" s="413">
        <v>24</v>
      </c>
      <c r="K593" s="418">
        <v>6</v>
      </c>
      <c r="L593" s="418" t="s">
        <v>837</v>
      </c>
      <c r="T593" s="418" t="s">
        <v>4581</v>
      </c>
      <c r="U593" s="418" t="s">
        <v>4581</v>
      </c>
      <c r="V593" s="418" t="s">
        <v>4586</v>
      </c>
      <c r="X593" s="418">
        <v>40</v>
      </c>
      <c r="Z593" s="421">
        <v>60</v>
      </c>
      <c r="AA593" s="421">
        <v>207</v>
      </c>
      <c r="AB593" s="421">
        <v>187</v>
      </c>
      <c r="AC593" s="421">
        <v>45</v>
      </c>
      <c r="AD593" s="421">
        <v>32</v>
      </c>
      <c r="AE593" s="421">
        <v>9</v>
      </c>
      <c r="AF593" s="421">
        <v>3</v>
      </c>
      <c r="AG593" s="421">
        <v>1</v>
      </c>
      <c r="AH593" s="421">
        <v>22</v>
      </c>
      <c r="AI593" s="421">
        <v>18</v>
      </c>
      <c r="AJ593" s="421">
        <v>3</v>
      </c>
      <c r="AK593" s="421">
        <v>1</v>
      </c>
      <c r="AL593" s="421">
        <v>10</v>
      </c>
      <c r="AM593" s="421">
        <v>0</v>
      </c>
      <c r="AN593" s="421">
        <v>61</v>
      </c>
      <c r="AO593" s="421">
        <v>5</v>
      </c>
      <c r="AP593" s="421">
        <v>1</v>
      </c>
      <c r="AQ593" s="421">
        <v>4</v>
      </c>
      <c r="AR593" s="421">
        <v>7</v>
      </c>
      <c r="AS593" s="466">
        <v>4.8309178000000001E-2</v>
      </c>
      <c r="AT593" s="466">
        <v>0.29468599000000001</v>
      </c>
      <c r="AU593" s="466">
        <v>0.44274808999999998</v>
      </c>
      <c r="AV593" s="466">
        <v>0.25954198000000001</v>
      </c>
      <c r="AW593" s="466">
        <v>1.526718E-2</v>
      </c>
      <c r="AX593" s="466">
        <v>0.30534350999999998</v>
      </c>
      <c r="AY593" s="425">
        <v>108.4</v>
      </c>
      <c r="AZ593" s="466">
        <v>0.17981889000000001</v>
      </c>
      <c r="BA593" s="466">
        <v>0.51219512099999998</v>
      </c>
      <c r="BB593" s="466">
        <v>0.844571352</v>
      </c>
      <c r="BC593" s="466">
        <v>0.26016260099999999</v>
      </c>
      <c r="BD593" s="424">
        <v>0.34920634900000003</v>
      </c>
      <c r="BE593" s="424">
        <v>0.24064171100000001</v>
      </c>
      <c r="BF593" s="424">
        <v>0.29556650200000001</v>
      </c>
      <c r="BG593" s="424">
        <v>0.33689839500000002</v>
      </c>
      <c r="BH593" s="424">
        <v>0.63246489699999997</v>
      </c>
      <c r="BI593" s="424">
        <v>9.6256683999999995E-2</v>
      </c>
      <c r="BJ593" s="424">
        <v>0.27990941607893299</v>
      </c>
      <c r="BK593" s="425">
        <v>62.0000262567604</v>
      </c>
      <c r="BL593" s="425">
        <v>-5.5725106700584597</v>
      </c>
      <c r="BM593" s="425">
        <v>18.8862704307511</v>
      </c>
      <c r="BN593" s="425">
        <v>63.667343990175397</v>
      </c>
      <c r="BO593" s="425">
        <v>-0.14111476814177601</v>
      </c>
      <c r="BP593" s="425">
        <v>0.40950766485184398</v>
      </c>
      <c r="BQ593" s="425">
        <v>1.1081994852255601</v>
      </c>
      <c r="BR593" s="425">
        <v>-8.5049050824046404</v>
      </c>
      <c r="BS593" s="426">
        <v>0.11338267624089</v>
      </c>
      <c r="BT593" s="427"/>
      <c r="BU593" s="421"/>
      <c r="BV593" s="428"/>
      <c r="BW593" s="427"/>
      <c r="BX593" s="427"/>
      <c r="BY593" s="427"/>
      <c r="BZ593" s="427"/>
      <c r="CA593" s="421"/>
      <c r="CB593" s="428"/>
      <c r="CC593" s="427"/>
      <c r="CD593" s="421"/>
      <c r="CE593" s="429"/>
      <c r="CF593" s="428"/>
      <c r="CG593" s="427">
        <v>29</v>
      </c>
      <c r="CH593" s="421">
        <v>242</v>
      </c>
      <c r="CI593" s="429">
        <v>1</v>
      </c>
      <c r="CJ593" s="428">
        <v>0</v>
      </c>
      <c r="CK593" s="427"/>
      <c r="CL593" s="421"/>
      <c r="CM593" s="429"/>
      <c r="CN593" s="428"/>
      <c r="CO593" s="427">
        <v>30</v>
      </c>
      <c r="CP593" s="421">
        <v>264.2</v>
      </c>
      <c r="CQ593" s="429">
        <v>0</v>
      </c>
      <c r="CR593" s="428">
        <v>1</v>
      </c>
      <c r="DH593" s="433">
        <v>1</v>
      </c>
      <c r="DI593" s="434">
        <v>2.7271914482116699</v>
      </c>
    </row>
    <row r="594" spans="1:269" ht="13" customHeight="1">
      <c r="A594" s="413" t="s">
        <v>438</v>
      </c>
      <c r="B594" s="413">
        <v>10234</v>
      </c>
      <c r="C594" s="413">
        <v>621020</v>
      </c>
      <c r="D594" s="413">
        <v>18314</v>
      </c>
      <c r="E594" s="413" t="s">
        <v>129</v>
      </c>
      <c r="F594" s="413" t="s">
        <v>129</v>
      </c>
      <c r="G594" s="414"/>
      <c r="H594" s="415" t="s">
        <v>955</v>
      </c>
      <c r="I594" s="416" t="s">
        <v>956</v>
      </c>
      <c r="J594" s="417">
        <v>31</v>
      </c>
      <c r="K594" s="418">
        <v>6</v>
      </c>
      <c r="L594" s="418" t="s">
        <v>837</v>
      </c>
      <c r="T594" s="418" t="s">
        <v>4584</v>
      </c>
      <c r="U594" s="418" t="s">
        <v>2543</v>
      </c>
      <c r="V594" s="418" t="s">
        <v>4586</v>
      </c>
      <c r="Z594" s="421">
        <v>159</v>
      </c>
      <c r="AA594" s="421">
        <v>645</v>
      </c>
      <c r="AB594" s="421">
        <v>590</v>
      </c>
      <c r="AC594" s="421">
        <v>144</v>
      </c>
      <c r="AD594" s="421">
        <v>93</v>
      </c>
      <c r="AE594" s="421">
        <v>24</v>
      </c>
      <c r="AF594" s="421">
        <v>3</v>
      </c>
      <c r="AG594" s="421">
        <v>24</v>
      </c>
      <c r="AH594" s="421">
        <v>84</v>
      </c>
      <c r="AI594" s="421">
        <v>77</v>
      </c>
      <c r="AJ594" s="421">
        <v>20</v>
      </c>
      <c r="AK594" s="421">
        <v>3</v>
      </c>
      <c r="AL594" s="421">
        <v>47</v>
      </c>
      <c r="AM594" s="421">
        <v>1</v>
      </c>
      <c r="AN594" s="421">
        <v>168</v>
      </c>
      <c r="AO594" s="421">
        <v>2</v>
      </c>
      <c r="AP594" s="421">
        <v>5</v>
      </c>
      <c r="AQ594" s="421">
        <v>1</v>
      </c>
      <c r="AR594" s="421">
        <v>9</v>
      </c>
      <c r="AS594" s="422">
        <v>7.2868216999999999E-2</v>
      </c>
      <c r="AT594" s="422">
        <v>0.260465116</v>
      </c>
      <c r="AU594" s="422">
        <v>0.46495326999999997</v>
      </c>
      <c r="AV594" s="422">
        <v>0.1728972</v>
      </c>
      <c r="AW594" s="422">
        <v>0.11682243</v>
      </c>
      <c r="AX594" s="422">
        <v>0.47663550999999998</v>
      </c>
      <c r="AY594" s="423">
        <v>109.3</v>
      </c>
      <c r="AZ594" s="422">
        <v>0.14319714</v>
      </c>
      <c r="BA594" s="422">
        <v>0.41176470500000001</v>
      </c>
      <c r="BB594" s="422">
        <v>0.68033226999999996</v>
      </c>
      <c r="BC594" s="422">
        <v>0.36470588199999998</v>
      </c>
      <c r="BD594" s="424">
        <v>0.297766749</v>
      </c>
      <c r="BE594" s="424">
        <v>0.244067796</v>
      </c>
      <c r="BF594" s="424">
        <v>0.29968943999999997</v>
      </c>
      <c r="BG594" s="424">
        <v>0.41694915199999999</v>
      </c>
      <c r="BH594" s="424">
        <v>0.71663859200000002</v>
      </c>
      <c r="BI594" s="424">
        <v>0.17288135600000001</v>
      </c>
      <c r="BJ594" s="424">
        <v>0.309509365035809</v>
      </c>
      <c r="BK594" s="425">
        <v>111.35485003103101</v>
      </c>
      <c r="BL594" s="425">
        <v>-1.86260240888525</v>
      </c>
      <c r="BM594" s="425">
        <v>74.349541600883697</v>
      </c>
      <c r="BN594" s="425">
        <v>99.387178667293995</v>
      </c>
      <c r="BO594" s="425">
        <v>-1.09961185508474</v>
      </c>
      <c r="BP594" s="425">
        <v>4.7546872133389098</v>
      </c>
      <c r="BQ594" s="425">
        <v>32.617960927399501</v>
      </c>
      <c r="BR594" s="425">
        <v>4.28617724505881</v>
      </c>
      <c r="BS594" s="426">
        <v>3.3372256103481099</v>
      </c>
      <c r="BT594" s="427"/>
      <c r="BU594" s="421"/>
      <c r="BV594" s="428"/>
      <c r="BW594" s="427"/>
      <c r="BX594" s="427"/>
      <c r="BY594" s="427"/>
      <c r="BZ594" s="427"/>
      <c r="CA594" s="421"/>
      <c r="CB594" s="428"/>
      <c r="CC594" s="427"/>
      <c r="CD594" s="421"/>
      <c r="CE594" s="429"/>
      <c r="CF594" s="428"/>
      <c r="CG594" s="427"/>
      <c r="CH594" s="421"/>
      <c r="CI594" s="429"/>
      <c r="CJ594" s="428"/>
      <c r="CK594" s="427"/>
      <c r="CL594" s="421"/>
      <c r="CM594" s="429"/>
      <c r="CN594" s="428"/>
      <c r="CO594" s="427">
        <v>159</v>
      </c>
      <c r="CP594" s="421">
        <v>1387</v>
      </c>
      <c r="CQ594" s="429">
        <v>7</v>
      </c>
      <c r="CR594" s="428">
        <v>2</v>
      </c>
      <c r="DH594" s="433">
        <v>7</v>
      </c>
      <c r="DI594" s="434">
        <v>6.8756775856018004</v>
      </c>
      <c r="EL594" s="422"/>
      <c r="EM594" s="422"/>
      <c r="EN594" s="422"/>
      <c r="EO594" s="422"/>
      <c r="EP594" s="422"/>
      <c r="EQ594" s="422"/>
    </row>
    <row r="595" spans="1:269" s="412" customFormat="1" ht="13" customHeight="1">
      <c r="A595" s="413" t="s">
        <v>438</v>
      </c>
      <c r="B595" s="413">
        <v>11805</v>
      </c>
      <c r="C595" s="413">
        <v>691176</v>
      </c>
      <c r="D595" s="413">
        <v>28080</v>
      </c>
      <c r="E595" s="413" t="s">
        <v>16</v>
      </c>
      <c r="F595" s="413" t="s">
        <v>16</v>
      </c>
      <c r="G595" s="414"/>
      <c r="H595" s="411" t="s">
        <v>3562</v>
      </c>
      <c r="I595" s="411" t="s">
        <v>3563</v>
      </c>
      <c r="J595" s="413">
        <v>22</v>
      </c>
      <c r="K595" s="418">
        <v>7</v>
      </c>
      <c r="L595" s="418" t="s">
        <v>2543</v>
      </c>
      <c r="M595" s="419"/>
      <c r="N595" s="420"/>
      <c r="O595" s="418"/>
      <c r="P595" s="418"/>
      <c r="Q595" s="418"/>
      <c r="R595" s="418"/>
      <c r="S595" s="418"/>
      <c r="T595" s="418" t="s">
        <v>4582</v>
      </c>
      <c r="U595" s="418" t="s">
        <v>2543</v>
      </c>
      <c r="V595" s="418" t="s">
        <v>4586</v>
      </c>
      <c r="W595" s="418"/>
      <c r="X595" s="418"/>
      <c r="Y595" s="419"/>
      <c r="Z595" s="421">
        <v>123</v>
      </c>
      <c r="AA595" s="421">
        <v>429</v>
      </c>
      <c r="AB595" s="421">
        <v>381</v>
      </c>
      <c r="AC595" s="421">
        <v>98</v>
      </c>
      <c r="AD595" s="421">
        <v>69</v>
      </c>
      <c r="AE595" s="421">
        <v>18</v>
      </c>
      <c r="AF595" s="421">
        <v>1</v>
      </c>
      <c r="AG595" s="421">
        <v>10</v>
      </c>
      <c r="AH595" s="421">
        <v>58</v>
      </c>
      <c r="AI595" s="421">
        <v>47</v>
      </c>
      <c r="AJ595" s="421">
        <v>23</v>
      </c>
      <c r="AK595" s="421">
        <v>5</v>
      </c>
      <c r="AL595" s="421">
        <v>41</v>
      </c>
      <c r="AM595" s="421">
        <v>1</v>
      </c>
      <c r="AN595" s="421">
        <v>115</v>
      </c>
      <c r="AO595" s="421">
        <v>3</v>
      </c>
      <c r="AP595" s="421">
        <v>4</v>
      </c>
      <c r="AQ595" s="421">
        <v>0</v>
      </c>
      <c r="AR595" s="421">
        <v>5</v>
      </c>
      <c r="AS595" s="422">
        <v>9.5571094999999995E-2</v>
      </c>
      <c r="AT595" s="422">
        <v>0.26806526800000002</v>
      </c>
      <c r="AU595" s="422">
        <v>0.38518519000000001</v>
      </c>
      <c r="AV595" s="422">
        <v>0.25555556000000001</v>
      </c>
      <c r="AW595" s="422">
        <v>7.0370370000000002E-2</v>
      </c>
      <c r="AX595" s="422">
        <v>0.49629630000000002</v>
      </c>
      <c r="AY595" s="423">
        <v>112.1</v>
      </c>
      <c r="AZ595" s="422">
        <v>0.12581217</v>
      </c>
      <c r="BA595" s="422">
        <v>0.44444444399999999</v>
      </c>
      <c r="BB595" s="422">
        <v>0.76307671799999999</v>
      </c>
      <c r="BC595" s="422">
        <v>0.38148148100000001</v>
      </c>
      <c r="BD595" s="424">
        <v>0.33846153800000001</v>
      </c>
      <c r="BE595" s="424">
        <v>0.257217847</v>
      </c>
      <c r="BF595" s="424">
        <v>0.33100233099999998</v>
      </c>
      <c r="BG595" s="424">
        <v>0.38845144300000001</v>
      </c>
      <c r="BH595" s="424">
        <v>0.71945377399999999</v>
      </c>
      <c r="BI595" s="424">
        <v>0.13123359600000001</v>
      </c>
      <c r="BJ595" s="424">
        <v>0.31590214190638999</v>
      </c>
      <c r="BK595" s="425">
        <v>81.0635102285529</v>
      </c>
      <c r="BL595" s="425">
        <v>0.98782547580900704</v>
      </c>
      <c r="BM595" s="425">
        <v>51.677763119515802</v>
      </c>
      <c r="BN595" s="425">
        <v>103.284920592395</v>
      </c>
      <c r="BO595" s="425">
        <v>-0.24295780603933301</v>
      </c>
      <c r="BP595" s="425">
        <v>3.0059193968772799</v>
      </c>
      <c r="BQ595" s="425">
        <v>6.2692215430446199</v>
      </c>
      <c r="BR595" s="425">
        <v>4.66675440984669</v>
      </c>
      <c r="BS595" s="426">
        <v>0.64141982194907898</v>
      </c>
      <c r="BT595" s="427"/>
      <c r="BU595" s="421"/>
      <c r="BV595" s="428"/>
      <c r="BW595" s="427"/>
      <c r="BX595" s="427"/>
      <c r="BY595" s="427"/>
      <c r="BZ595" s="427"/>
      <c r="CA595" s="421"/>
      <c r="CB595" s="428"/>
      <c r="CC595" s="427"/>
      <c r="CD595" s="421"/>
      <c r="CE595" s="429"/>
      <c r="CF595" s="428"/>
      <c r="CG595" s="427"/>
      <c r="CH595" s="421"/>
      <c r="CI595" s="429"/>
      <c r="CJ595" s="428"/>
      <c r="CK595" s="427"/>
      <c r="CL595" s="421"/>
      <c r="CM595" s="429"/>
      <c r="CN595" s="428"/>
      <c r="CO595" s="427"/>
      <c r="CP595" s="421"/>
      <c r="CQ595" s="429"/>
      <c r="CR595" s="428"/>
      <c r="CS595" s="427">
        <v>100</v>
      </c>
      <c r="CT595" s="421">
        <v>793</v>
      </c>
      <c r="CU595" s="429">
        <v>-7</v>
      </c>
      <c r="CV595" s="429">
        <v>-10</v>
      </c>
      <c r="CW595" s="428">
        <v>0</v>
      </c>
      <c r="CX595" s="427"/>
      <c r="CY595" s="421"/>
      <c r="CZ595" s="429"/>
      <c r="DA595" s="429"/>
      <c r="DB595" s="428"/>
      <c r="DC595" s="427"/>
      <c r="DD595" s="421"/>
      <c r="DE595" s="429"/>
      <c r="DF595" s="429"/>
      <c r="DG595" s="428"/>
      <c r="DH595" s="433">
        <v>-7</v>
      </c>
      <c r="DI595" s="434">
        <v>-13.162117481231601</v>
      </c>
      <c r="DJ595" s="421"/>
      <c r="DK595" s="421"/>
      <c r="DL595" s="421"/>
      <c r="DM595" s="421"/>
      <c r="DN595" s="421"/>
      <c r="DO595" s="421"/>
      <c r="DP595" s="421"/>
      <c r="DQ595" s="421"/>
      <c r="DR595" s="421"/>
      <c r="DS595" s="421"/>
      <c r="DT595" s="421"/>
      <c r="DU595" s="421"/>
      <c r="DV595" s="421"/>
      <c r="DW595" s="421"/>
      <c r="DX595" s="421"/>
      <c r="DY595" s="421"/>
      <c r="DZ595" s="421"/>
      <c r="EA595" s="421"/>
      <c r="EB595" s="421"/>
      <c r="EC595" s="421"/>
      <c r="ED595" s="425"/>
      <c r="EE595" s="425"/>
      <c r="EF595" s="425"/>
      <c r="EG595" s="425"/>
      <c r="EH595" s="431"/>
      <c r="EI595" s="425"/>
      <c r="EJ595" s="424"/>
      <c r="EK595" s="424"/>
      <c r="EL595" s="422"/>
      <c r="EM595" s="422"/>
      <c r="EN595" s="422"/>
      <c r="EO595" s="422"/>
      <c r="EP595" s="422"/>
      <c r="EQ595" s="422"/>
      <c r="ER595" s="425"/>
      <c r="ES595" s="431"/>
      <c r="ET595" s="431"/>
      <c r="EU595" s="431"/>
      <c r="EV595" s="431"/>
      <c r="EW595" s="431"/>
      <c r="EX595" s="426"/>
      <c r="EY595" s="410"/>
      <c r="FA595" s="411"/>
      <c r="FB595" s="411"/>
      <c r="FC595" s="411"/>
      <c r="FD595" s="411"/>
      <c r="FE595" s="411"/>
      <c r="FF595" s="411"/>
      <c r="FG595" s="411"/>
      <c r="FH595" s="411"/>
      <c r="FI595" s="411"/>
      <c r="FJ595" s="411"/>
      <c r="FK595" s="411"/>
      <c r="FL595" s="411"/>
      <c r="FM595" s="411"/>
      <c r="FN595" s="411"/>
      <c r="FO595" s="411"/>
      <c r="FP595" s="411"/>
      <c r="FQ595" s="411"/>
      <c r="FR595" s="411"/>
      <c r="FS595" s="411"/>
      <c r="FT595" s="411"/>
      <c r="FU595" s="411"/>
      <c r="FV595" s="411"/>
      <c r="FW595" s="411"/>
      <c r="FX595" s="411"/>
      <c r="FY595" s="411"/>
      <c r="FZ595" s="411"/>
      <c r="GA595" s="411"/>
      <c r="GB595" s="411"/>
      <c r="GC595" s="411"/>
      <c r="GD595" s="411"/>
      <c r="GE595" s="411"/>
      <c r="GF595" s="411"/>
      <c r="GG595" s="411"/>
      <c r="GH595" s="411"/>
      <c r="GI595" s="411"/>
      <c r="GJ595" s="411"/>
      <c r="GK595" s="411"/>
      <c r="GL595" s="411"/>
      <c r="GM595" s="411"/>
      <c r="GN595" s="411"/>
      <c r="GO595" s="411"/>
      <c r="GP595" s="411"/>
      <c r="GQ595" s="411"/>
      <c r="GR595" s="411"/>
      <c r="GS595" s="411"/>
      <c r="GT595" s="411"/>
      <c r="GU595" s="411"/>
      <c r="GV595" s="411"/>
      <c r="GW595" s="411"/>
      <c r="GX595" s="411"/>
      <c r="GY595" s="411"/>
      <c r="GZ595" s="411"/>
      <c r="HA595" s="411"/>
      <c r="HB595" s="411"/>
      <c r="HC595" s="411"/>
      <c r="HD595" s="411"/>
      <c r="HE595" s="411"/>
      <c r="HF595" s="411"/>
      <c r="HG595" s="411"/>
      <c r="HH595" s="411"/>
      <c r="HI595" s="411"/>
      <c r="HJ595" s="411"/>
      <c r="HK595" s="411"/>
      <c r="HL595" s="411"/>
      <c r="HM595" s="411"/>
      <c r="HN595" s="411"/>
      <c r="HO595" s="411"/>
      <c r="HP595" s="411"/>
      <c r="HQ595" s="411"/>
      <c r="HR595" s="411"/>
      <c r="HS595" s="411"/>
      <c r="HT595" s="411"/>
      <c r="HU595" s="411"/>
      <c r="HV595" s="411"/>
      <c r="HW595" s="411"/>
      <c r="HX595" s="411"/>
      <c r="HY595" s="411"/>
      <c r="HZ595" s="411"/>
      <c r="IA595" s="411"/>
      <c r="IB595" s="411"/>
      <c r="IC595" s="411"/>
      <c r="ID595" s="411"/>
      <c r="IE595" s="411"/>
      <c r="IF595" s="411"/>
      <c r="IG595" s="411"/>
      <c r="IH595" s="411"/>
      <c r="II595" s="411"/>
      <c r="IJ595" s="411"/>
      <c r="IK595" s="411"/>
      <c r="IL595" s="411"/>
      <c r="IM595" s="411"/>
      <c r="IN595" s="411"/>
      <c r="IO595" s="411"/>
      <c r="IP595" s="411"/>
      <c r="IQ595" s="411"/>
      <c r="IR595" s="411"/>
      <c r="IS595" s="411"/>
      <c r="IT595" s="411"/>
      <c r="IU595" s="411"/>
      <c r="IV595" s="411"/>
      <c r="IW595" s="411"/>
      <c r="IX595" s="411"/>
      <c r="IY595" s="411"/>
      <c r="IZ595" s="411"/>
      <c r="JA595" s="411"/>
      <c r="JB595" s="411"/>
      <c r="JC595" s="411"/>
      <c r="JD595" s="411"/>
      <c r="JE595" s="411"/>
      <c r="JF595" s="411"/>
      <c r="JG595" s="411"/>
      <c r="JH595" s="411"/>
      <c r="JI595" s="411"/>
    </row>
    <row r="596" spans="1:269" ht="13" customHeight="1">
      <c r="A596" s="413" t="s">
        <v>438</v>
      </c>
      <c r="B596" s="413">
        <v>10440</v>
      </c>
      <c r="C596" s="413">
        <v>664023</v>
      </c>
      <c r="D596" s="413">
        <v>17919</v>
      </c>
      <c r="E596" s="413" t="s">
        <v>129</v>
      </c>
      <c r="F596" s="413" t="s">
        <v>129</v>
      </c>
      <c r="G596" s="414"/>
      <c r="H596" s="415" t="s">
        <v>442</v>
      </c>
      <c r="I596" s="416" t="s">
        <v>557</v>
      </c>
      <c r="J596" s="417">
        <v>30</v>
      </c>
      <c r="K596" s="418">
        <v>7</v>
      </c>
      <c r="L596" s="418" t="s">
        <v>2543</v>
      </c>
      <c r="T596" s="418" t="s">
        <v>2543</v>
      </c>
      <c r="U596" s="418" t="s">
        <v>2543</v>
      </c>
      <c r="V596" s="418" t="s">
        <v>4585</v>
      </c>
      <c r="Z596" s="421">
        <v>150</v>
      </c>
      <c r="AA596" s="421">
        <v>663</v>
      </c>
      <c r="AB596" s="421">
        <v>569</v>
      </c>
      <c r="AC596" s="421">
        <v>138</v>
      </c>
      <c r="AD596" s="421">
        <v>83</v>
      </c>
      <c r="AE596" s="421">
        <v>32</v>
      </c>
      <c r="AF596" s="421">
        <v>0</v>
      </c>
      <c r="AG596" s="421">
        <v>23</v>
      </c>
      <c r="AH596" s="421">
        <v>87</v>
      </c>
      <c r="AI596" s="421">
        <v>79</v>
      </c>
      <c r="AJ596" s="421">
        <v>6</v>
      </c>
      <c r="AK596" s="421">
        <v>3</v>
      </c>
      <c r="AL596" s="421">
        <v>87</v>
      </c>
      <c r="AM596" s="421">
        <v>2</v>
      </c>
      <c r="AN596" s="421">
        <v>151</v>
      </c>
      <c r="AO596" s="421">
        <v>2</v>
      </c>
      <c r="AP596" s="421">
        <v>5</v>
      </c>
      <c r="AQ596" s="421">
        <v>0</v>
      </c>
      <c r="AR596" s="421">
        <v>8</v>
      </c>
      <c r="AS596" s="422">
        <v>0.13122171899999999</v>
      </c>
      <c r="AT596" s="422">
        <v>0.22775263900000001</v>
      </c>
      <c r="AU596" s="422">
        <v>0.43262411000000001</v>
      </c>
      <c r="AV596" s="422">
        <v>0.24349882</v>
      </c>
      <c r="AW596" s="422">
        <v>0.10401891000000001</v>
      </c>
      <c r="AX596" s="422">
        <v>0.44444444</v>
      </c>
      <c r="AY596" s="423">
        <v>112</v>
      </c>
      <c r="AZ596" s="422">
        <v>9.4152260000000002E-2</v>
      </c>
      <c r="BA596" s="422">
        <v>0.36729857799999999</v>
      </c>
      <c r="BB596" s="422">
        <v>0.64044489599999999</v>
      </c>
      <c r="BC596" s="422">
        <v>0.409952606</v>
      </c>
      <c r="BD596" s="424">
        <v>0.28749999999999998</v>
      </c>
      <c r="BE596" s="424">
        <v>0.24253075499999999</v>
      </c>
      <c r="BF596" s="424">
        <v>0.34238310700000002</v>
      </c>
      <c r="BG596" s="424">
        <v>0.420035149</v>
      </c>
      <c r="BH596" s="424">
        <v>0.76241825600000002</v>
      </c>
      <c r="BI596" s="424">
        <v>0.17750439400000001</v>
      </c>
      <c r="BJ596" s="424">
        <v>0.33340934581727699</v>
      </c>
      <c r="BK596" s="425">
        <v>114.332601450205</v>
      </c>
      <c r="BL596" s="425">
        <v>10.9507387371384</v>
      </c>
      <c r="BM596" s="425">
        <v>89.289733277412495</v>
      </c>
      <c r="BN596" s="425">
        <v>115.75842878885901</v>
      </c>
      <c r="BO596" s="425">
        <v>-0.78425077537224996</v>
      </c>
      <c r="BP596" s="425">
        <v>-3.3097266536205998</v>
      </c>
      <c r="BQ596" s="425">
        <v>27.454464739665799</v>
      </c>
      <c r="BR596" s="425">
        <v>9.0740094294421798</v>
      </c>
      <c r="BS596" s="426">
        <v>2.8089353301863902</v>
      </c>
      <c r="BT596" s="427"/>
      <c r="BU596" s="421"/>
      <c r="BV596" s="428"/>
      <c r="BW596" s="427"/>
      <c r="BX596" s="427"/>
      <c r="BY596" s="427"/>
      <c r="BZ596" s="427"/>
      <c r="CA596" s="421"/>
      <c r="CB596" s="428"/>
      <c r="CC596" s="427"/>
      <c r="CD596" s="421"/>
      <c r="CE596" s="429"/>
      <c r="CF596" s="428"/>
      <c r="CG596" s="427"/>
      <c r="CH596" s="421"/>
      <c r="CI596" s="429"/>
      <c r="CJ596" s="428"/>
      <c r="CK596" s="427"/>
      <c r="CL596" s="421"/>
      <c r="CM596" s="429"/>
      <c r="CN596" s="428"/>
      <c r="CO596" s="427"/>
      <c r="CP596" s="421"/>
      <c r="CQ596" s="429"/>
      <c r="CR596" s="428"/>
      <c r="CS596" s="427">
        <v>146</v>
      </c>
      <c r="CT596" s="421">
        <v>1274.0999999999999</v>
      </c>
      <c r="CU596" s="429">
        <v>9</v>
      </c>
      <c r="CV596" s="429">
        <v>0</v>
      </c>
      <c r="CW596" s="428">
        <v>1</v>
      </c>
      <c r="DH596" s="433">
        <v>9</v>
      </c>
      <c r="DI596" s="434">
        <v>-3.6744258403778001</v>
      </c>
      <c r="EL596" s="422"/>
      <c r="EM596" s="422"/>
      <c r="EN596" s="422"/>
      <c r="EO596" s="422"/>
      <c r="EP596" s="422"/>
      <c r="EQ596" s="422"/>
    </row>
    <row r="597" spans="1:269" ht="13" customHeight="1">
      <c r="A597" s="413" t="s">
        <v>438</v>
      </c>
      <c r="B597" s="413">
        <v>9842</v>
      </c>
      <c r="C597" s="413">
        <v>502054</v>
      </c>
      <c r="D597" s="413">
        <v>2967</v>
      </c>
      <c r="E597" s="413" t="s">
        <v>438</v>
      </c>
      <c r="F597" s="413" t="s">
        <v>438</v>
      </c>
      <c r="G597" s="414"/>
      <c r="H597" s="415" t="s">
        <v>869</v>
      </c>
      <c r="I597" s="416" t="s">
        <v>324</v>
      </c>
      <c r="J597" s="417">
        <v>37</v>
      </c>
      <c r="K597" s="418">
        <v>7</v>
      </c>
      <c r="L597" s="418" t="s">
        <v>837</v>
      </c>
      <c r="T597" s="418" t="s">
        <v>4577</v>
      </c>
      <c r="U597" s="418" t="s">
        <v>4577</v>
      </c>
      <c r="V597" s="418" t="s">
        <v>4585</v>
      </c>
      <c r="Z597" s="421">
        <v>120</v>
      </c>
      <c r="AA597" s="421">
        <v>449</v>
      </c>
      <c r="AB597" s="421">
        <v>392</v>
      </c>
      <c r="AC597" s="421">
        <v>96</v>
      </c>
      <c r="AD597" s="421">
        <v>68</v>
      </c>
      <c r="AE597" s="421">
        <v>17</v>
      </c>
      <c r="AF597" s="421">
        <v>1</v>
      </c>
      <c r="AG597" s="421">
        <v>10</v>
      </c>
      <c r="AH597" s="421">
        <v>44</v>
      </c>
      <c r="AI597" s="421">
        <v>52</v>
      </c>
      <c r="AJ597" s="421">
        <v>5</v>
      </c>
      <c r="AK597" s="421">
        <v>3</v>
      </c>
      <c r="AL597" s="421">
        <v>50</v>
      </c>
      <c r="AM597" s="421">
        <v>3</v>
      </c>
      <c r="AN597" s="421">
        <v>94</v>
      </c>
      <c r="AO597" s="421">
        <v>2</v>
      </c>
      <c r="AP597" s="421">
        <v>5</v>
      </c>
      <c r="AQ597" s="421">
        <v>0</v>
      </c>
      <c r="AR597" s="421">
        <v>12</v>
      </c>
      <c r="AS597" s="422">
        <v>0.111358574</v>
      </c>
      <c r="AT597" s="422">
        <v>0.20935412</v>
      </c>
      <c r="AU597" s="422">
        <v>0.40264026000000003</v>
      </c>
      <c r="AV597" s="422">
        <v>0.23762375999999999</v>
      </c>
      <c r="AW597" s="422">
        <v>6.6006599999999999E-2</v>
      </c>
      <c r="AX597" s="422">
        <v>0.47194719000000002</v>
      </c>
      <c r="AY597" s="423">
        <v>112.3</v>
      </c>
      <c r="AZ597" s="422">
        <v>8.7924970000000005E-2</v>
      </c>
      <c r="BA597" s="422">
        <v>0.514851485</v>
      </c>
      <c r="BB597" s="422">
        <v>0.941778</v>
      </c>
      <c r="BC597" s="422">
        <v>0.33003300299999999</v>
      </c>
      <c r="BD597" s="424">
        <v>0.293515358</v>
      </c>
      <c r="BE597" s="424">
        <v>0.244897959</v>
      </c>
      <c r="BF597" s="424">
        <v>0.32962138000000002</v>
      </c>
      <c r="BG597" s="424">
        <v>0.369897959</v>
      </c>
      <c r="BH597" s="424">
        <v>0.69951933899999996</v>
      </c>
      <c r="BI597" s="424">
        <v>0.125</v>
      </c>
      <c r="BJ597" s="424">
        <v>0.30760096274149201</v>
      </c>
      <c r="BK597" s="425">
        <v>80.513923397725407</v>
      </c>
      <c r="BL597" s="425">
        <v>-1.99230839344007</v>
      </c>
      <c r="BM597" s="425">
        <v>51.060796506383497</v>
      </c>
      <c r="BN597" s="425">
        <v>94.404403380475799</v>
      </c>
      <c r="BO597" s="425">
        <v>-0.19424011688378801</v>
      </c>
      <c r="BP597" s="425">
        <v>-4.1755879661068303</v>
      </c>
      <c r="BQ597" s="425">
        <v>1.5150102785855</v>
      </c>
      <c r="BR597" s="425">
        <v>-7.1535419741113202</v>
      </c>
      <c r="BS597" s="426">
        <v>0.15500451156004399</v>
      </c>
      <c r="BT597" s="427"/>
      <c r="BU597" s="421"/>
      <c r="BV597" s="428"/>
      <c r="BW597" s="427"/>
      <c r="BX597" s="427"/>
      <c r="BY597" s="427"/>
      <c r="BZ597" s="427"/>
      <c r="CA597" s="421"/>
      <c r="CB597" s="428"/>
      <c r="CC597" s="427"/>
      <c r="CD597" s="421"/>
      <c r="CE597" s="429"/>
      <c r="CF597" s="428"/>
      <c r="CG597" s="427"/>
      <c r="CH597" s="421"/>
      <c r="CI597" s="429"/>
      <c r="CJ597" s="428"/>
      <c r="CK597" s="427"/>
      <c r="CL597" s="421"/>
      <c r="CM597" s="429"/>
      <c r="CN597" s="428"/>
      <c r="CO597" s="427"/>
      <c r="CP597" s="421"/>
      <c r="CQ597" s="429"/>
      <c r="CR597" s="428"/>
      <c r="CS597" s="427">
        <v>115</v>
      </c>
      <c r="CT597" s="421">
        <v>924.2</v>
      </c>
      <c r="CU597" s="429">
        <v>5</v>
      </c>
      <c r="CV597" s="429">
        <v>-2</v>
      </c>
      <c r="CW597" s="428">
        <v>0</v>
      </c>
      <c r="DC597" s="427">
        <v>7</v>
      </c>
      <c r="DD597" s="421">
        <v>25</v>
      </c>
      <c r="DE597" s="429">
        <v>-1</v>
      </c>
      <c r="DF597" s="429">
        <v>-1</v>
      </c>
      <c r="DH597" s="433">
        <v>4</v>
      </c>
      <c r="DI597" s="434">
        <v>-6.2675588130950901</v>
      </c>
      <c r="EL597" s="422"/>
      <c r="EM597" s="422"/>
      <c r="EN597" s="422"/>
      <c r="EO597" s="422"/>
      <c r="EP597" s="422"/>
      <c r="EQ597" s="422"/>
    </row>
    <row r="598" spans="1:269" ht="13" customHeight="1">
      <c r="A598" s="413" t="s">
        <v>438</v>
      </c>
      <c r="B598" s="413">
        <v>11165</v>
      </c>
      <c r="C598" s="413">
        <v>664702</v>
      </c>
      <c r="D598" s="413">
        <v>17620</v>
      </c>
      <c r="E598" s="413" t="s">
        <v>470</v>
      </c>
      <c r="F598" s="413" t="s">
        <v>470</v>
      </c>
      <c r="G598" s="414"/>
      <c r="H598" s="415" t="s">
        <v>1230</v>
      </c>
      <c r="I598" s="416" t="s">
        <v>1231</v>
      </c>
      <c r="J598" s="417">
        <v>30</v>
      </c>
      <c r="K598" s="418">
        <v>8</v>
      </c>
      <c r="L598" s="418" t="s">
        <v>837</v>
      </c>
      <c r="T598" s="418" t="s">
        <v>4581</v>
      </c>
      <c r="U598" s="418" t="s">
        <v>4577</v>
      </c>
      <c r="V598" s="418" t="s">
        <v>4585</v>
      </c>
      <c r="Z598" s="421">
        <v>137</v>
      </c>
      <c r="AA598" s="421">
        <v>299</v>
      </c>
      <c r="AB598" s="421">
        <v>267</v>
      </c>
      <c r="AC598" s="421">
        <v>70</v>
      </c>
      <c r="AD598" s="421">
        <v>51</v>
      </c>
      <c r="AE598" s="421">
        <v>14</v>
      </c>
      <c r="AF598" s="421">
        <v>1</v>
      </c>
      <c r="AG598" s="421">
        <v>4</v>
      </c>
      <c r="AH598" s="421">
        <v>51</v>
      </c>
      <c r="AI598" s="421">
        <v>32</v>
      </c>
      <c r="AJ598" s="421">
        <v>12</v>
      </c>
      <c r="AK598" s="421">
        <v>1</v>
      </c>
      <c r="AL598" s="421">
        <v>19</v>
      </c>
      <c r="AM598" s="421">
        <v>0</v>
      </c>
      <c r="AN598" s="421">
        <v>50</v>
      </c>
      <c r="AO598" s="421">
        <v>1</v>
      </c>
      <c r="AP598" s="421">
        <v>1</v>
      </c>
      <c r="AQ598" s="421">
        <v>11</v>
      </c>
      <c r="AR598" s="421">
        <v>5</v>
      </c>
      <c r="AS598" s="422">
        <v>6.3545149999999995E-2</v>
      </c>
      <c r="AT598" s="422">
        <v>0.16722408</v>
      </c>
      <c r="AU598" s="422">
        <v>0.34497816999999997</v>
      </c>
      <c r="AV598" s="422">
        <v>0.31004366999999999</v>
      </c>
      <c r="AW598" s="422">
        <v>3.9301309999999999E-2</v>
      </c>
      <c r="AX598" s="422">
        <v>0.27074236000000002</v>
      </c>
      <c r="AY598" s="423">
        <v>106.3</v>
      </c>
      <c r="AZ598" s="422">
        <v>6.4195299999999997E-2</v>
      </c>
      <c r="BA598" s="422">
        <v>0.36915887800000002</v>
      </c>
      <c r="BB598" s="422">
        <v>0.67412245599999998</v>
      </c>
      <c r="BC598" s="422">
        <v>0.36915887800000002</v>
      </c>
      <c r="BD598" s="424">
        <v>0.30841121399999999</v>
      </c>
      <c r="BE598" s="424">
        <v>0.26217228399999998</v>
      </c>
      <c r="BF598" s="424">
        <v>0.3125</v>
      </c>
      <c r="BG598" s="424">
        <v>0.36704119800000001</v>
      </c>
      <c r="BH598" s="424">
        <v>0.67954119800000001</v>
      </c>
      <c r="BI598" s="424">
        <v>0.10486891399999999</v>
      </c>
      <c r="BJ598" s="424">
        <v>0.29904365849991599</v>
      </c>
      <c r="BK598" s="425">
        <v>64.777942095682803</v>
      </c>
      <c r="BL598" s="425">
        <v>-3.4041149108181501</v>
      </c>
      <c r="BM598" s="425">
        <v>31.925235568129001</v>
      </c>
      <c r="BN598" s="425">
        <v>91.146268215546996</v>
      </c>
      <c r="BO598" s="425">
        <v>-0.23486153151957301</v>
      </c>
      <c r="BP598" s="425">
        <v>3.6212909026071398</v>
      </c>
      <c r="BQ598" s="425">
        <v>17.556359550964501</v>
      </c>
      <c r="BR598" s="425">
        <v>0.501382285312302</v>
      </c>
      <c r="BS598" s="426">
        <v>1.79623529650937</v>
      </c>
      <c r="BT598" s="427"/>
      <c r="BU598" s="421"/>
      <c r="BV598" s="428"/>
      <c r="BW598" s="427"/>
      <c r="BX598" s="427"/>
      <c r="BY598" s="427"/>
      <c r="BZ598" s="427"/>
      <c r="CA598" s="421"/>
      <c r="CB598" s="428"/>
      <c r="CC598" s="427"/>
      <c r="CD598" s="421"/>
      <c r="CE598" s="429"/>
      <c r="CF598" s="428"/>
      <c r="CG598" s="427">
        <v>1</v>
      </c>
      <c r="CH598" s="421">
        <v>2</v>
      </c>
      <c r="CI598" s="429">
        <v>0</v>
      </c>
      <c r="CJ598" s="428">
        <v>0</v>
      </c>
      <c r="CK598" s="427"/>
      <c r="CL598" s="421"/>
      <c r="CM598" s="429"/>
      <c r="CN598" s="428"/>
      <c r="CO598" s="427"/>
      <c r="CP598" s="421"/>
      <c r="CQ598" s="429"/>
      <c r="CR598" s="428"/>
      <c r="CS598" s="427">
        <v>40</v>
      </c>
      <c r="CT598" s="421">
        <v>121</v>
      </c>
      <c r="CU598" s="429">
        <v>4</v>
      </c>
      <c r="CV598" s="429">
        <v>2</v>
      </c>
      <c r="CW598" s="428">
        <v>7</v>
      </c>
      <c r="CX598" s="427">
        <v>88</v>
      </c>
      <c r="CY598" s="421">
        <v>532.1</v>
      </c>
      <c r="CZ598" s="429">
        <v>15</v>
      </c>
      <c r="DA598" s="429">
        <v>7</v>
      </c>
      <c r="DB598" s="428">
        <v>0</v>
      </c>
      <c r="DC598" s="427">
        <v>14</v>
      </c>
      <c r="DD598" s="421">
        <v>45</v>
      </c>
      <c r="DE598" s="429">
        <v>-1</v>
      </c>
      <c r="DF598" s="429">
        <v>0</v>
      </c>
      <c r="DG598" s="428">
        <v>0</v>
      </c>
      <c r="DH598" s="433">
        <v>18</v>
      </c>
      <c r="DI598" s="434">
        <v>6.7645092010498002</v>
      </c>
      <c r="EL598" s="422"/>
      <c r="EM598" s="422"/>
      <c r="EN598" s="422"/>
      <c r="EO598" s="422"/>
      <c r="EP598" s="422"/>
      <c r="EQ598" s="422"/>
    </row>
    <row r="599" spans="1:269" ht="13" customHeight="1">
      <c r="A599" s="413" t="s">
        <v>438</v>
      </c>
      <c r="B599" s="413">
        <v>11348</v>
      </c>
      <c r="C599" s="413">
        <v>670042</v>
      </c>
      <c r="D599" s="413">
        <v>19354</v>
      </c>
      <c r="E599" s="413" t="s">
        <v>598</v>
      </c>
      <c r="F599" s="413" t="s">
        <v>598</v>
      </c>
      <c r="G599" s="414"/>
      <c r="H599" s="411" t="s">
        <v>1862</v>
      </c>
      <c r="I599" s="411" t="s">
        <v>106</v>
      </c>
      <c r="J599" s="418">
        <v>30</v>
      </c>
      <c r="K599" s="418">
        <v>9</v>
      </c>
      <c r="L599" s="418" t="s">
        <v>46</v>
      </c>
      <c r="T599" s="418" t="s">
        <v>4581</v>
      </c>
      <c r="U599" s="418" t="s">
        <v>4577</v>
      </c>
      <c r="V599" s="418" t="s">
        <v>4585</v>
      </c>
      <c r="Z599" s="421">
        <v>73</v>
      </c>
      <c r="AA599" s="421">
        <v>219</v>
      </c>
      <c r="AB599" s="421">
        <v>183</v>
      </c>
      <c r="AC599" s="421">
        <v>37</v>
      </c>
      <c r="AD599" s="421">
        <v>25</v>
      </c>
      <c r="AE599" s="421">
        <v>8</v>
      </c>
      <c r="AF599" s="421">
        <v>0</v>
      </c>
      <c r="AG599" s="421">
        <v>4</v>
      </c>
      <c r="AH599" s="421">
        <v>23</v>
      </c>
      <c r="AI599" s="421">
        <v>19</v>
      </c>
      <c r="AJ599" s="421">
        <v>2</v>
      </c>
      <c r="AK599" s="421">
        <v>1</v>
      </c>
      <c r="AL599" s="421">
        <v>19</v>
      </c>
      <c r="AM599" s="421">
        <v>0</v>
      </c>
      <c r="AN599" s="421">
        <v>64</v>
      </c>
      <c r="AO599" s="421">
        <v>13</v>
      </c>
      <c r="AP599" s="421">
        <v>1</v>
      </c>
      <c r="AQ599" s="421">
        <v>3</v>
      </c>
      <c r="AR599" s="421">
        <v>2</v>
      </c>
      <c r="AS599" s="422">
        <v>8.6757989999999993E-2</v>
      </c>
      <c r="AT599" s="422">
        <v>0.29223744200000001</v>
      </c>
      <c r="AU599" s="422">
        <v>0.47154471999999997</v>
      </c>
      <c r="AV599" s="422">
        <v>0.21138211000000001</v>
      </c>
      <c r="AW599" s="422">
        <v>0.10569106</v>
      </c>
      <c r="AX599" s="422">
        <v>0.42276423000000002</v>
      </c>
      <c r="AY599" s="423">
        <v>114.3</v>
      </c>
      <c r="AZ599" s="422">
        <v>0.2045728</v>
      </c>
      <c r="BA599" s="422">
        <v>0.50427350400000004</v>
      </c>
      <c r="BB599" s="422">
        <v>0.80397420799999997</v>
      </c>
      <c r="BC599" s="422">
        <v>0.34188034099999998</v>
      </c>
      <c r="BD599" s="424">
        <v>0.284482758</v>
      </c>
      <c r="BE599" s="424">
        <v>0.202185792</v>
      </c>
      <c r="BF599" s="424">
        <v>0.31944444399999999</v>
      </c>
      <c r="BG599" s="424">
        <v>0.31147540899999998</v>
      </c>
      <c r="BH599" s="424">
        <v>0.63091985299999997</v>
      </c>
      <c r="BI599" s="424">
        <v>0.10928961700000001</v>
      </c>
      <c r="BJ599" s="424">
        <v>0.29052555809418301</v>
      </c>
      <c r="BK599" s="425">
        <v>67.508627787309294</v>
      </c>
      <c r="BL599" s="425">
        <v>-4.0079095476980697</v>
      </c>
      <c r="BM599" s="425">
        <v>21.8687719067816</v>
      </c>
      <c r="BN599" s="425">
        <v>91.206237165773004</v>
      </c>
      <c r="BO599" s="425">
        <v>9.0671899227621894E-2</v>
      </c>
      <c r="BP599" s="425">
        <v>0.23232274223119001</v>
      </c>
      <c r="BQ599" s="425">
        <v>1.7053023933690501</v>
      </c>
      <c r="BR599" s="425">
        <v>-2.0373497150580802</v>
      </c>
      <c r="BS599" s="426">
        <v>0.174473776371429</v>
      </c>
      <c r="BT599" s="427"/>
      <c r="BU599" s="421"/>
      <c r="BV599" s="428"/>
      <c r="BW599" s="427"/>
      <c r="BX599" s="427"/>
      <c r="BY599" s="427"/>
      <c r="BZ599" s="427"/>
      <c r="CA599" s="421"/>
      <c r="CB599" s="428"/>
      <c r="CC599" s="427">
        <v>31</v>
      </c>
      <c r="CD599" s="421">
        <v>203</v>
      </c>
      <c r="CE599" s="429">
        <v>-4</v>
      </c>
      <c r="CF599" s="428">
        <v>-2</v>
      </c>
      <c r="CG599" s="427"/>
      <c r="CH599" s="421"/>
      <c r="CI599" s="429"/>
      <c r="CJ599" s="428"/>
      <c r="CK599" s="427"/>
      <c r="CL599" s="421"/>
      <c r="CM599" s="429"/>
      <c r="CN599" s="428"/>
      <c r="CO599" s="427"/>
      <c r="CP599" s="421"/>
      <c r="CQ599" s="429"/>
      <c r="CR599" s="428"/>
      <c r="CS599" s="427">
        <v>2</v>
      </c>
      <c r="CT599" s="421">
        <v>10</v>
      </c>
      <c r="CU599" s="429">
        <v>-1</v>
      </c>
      <c r="CV599" s="429">
        <v>0</v>
      </c>
      <c r="CW599" s="428">
        <v>0</v>
      </c>
      <c r="CX599" s="427">
        <v>5</v>
      </c>
      <c r="CY599" s="421">
        <v>29.1</v>
      </c>
      <c r="CZ599" s="429">
        <v>0</v>
      </c>
      <c r="DA599" s="429">
        <v>0</v>
      </c>
      <c r="DB599" s="428">
        <v>0</v>
      </c>
      <c r="DC599" s="427">
        <v>37</v>
      </c>
      <c r="DD599" s="421">
        <v>206.2</v>
      </c>
      <c r="DE599" s="429">
        <v>0</v>
      </c>
      <c r="DF599" s="429">
        <v>0</v>
      </c>
      <c r="DG599" s="428">
        <v>0</v>
      </c>
      <c r="DH599" s="433">
        <v>-5</v>
      </c>
      <c r="DI599" s="434">
        <v>-3.7945134639739901</v>
      </c>
      <c r="EL599" s="422"/>
      <c r="EM599" s="422"/>
      <c r="EN599" s="422"/>
      <c r="EO599" s="422"/>
      <c r="EP599" s="422"/>
      <c r="EQ599" s="422"/>
    </row>
    <row r="600" spans="1:269" ht="13" customHeight="1">
      <c r="A600" s="413" t="s">
        <v>438</v>
      </c>
      <c r="B600" s="413">
        <v>11402</v>
      </c>
      <c r="C600" s="413">
        <v>642201</v>
      </c>
      <c r="D600" s="413">
        <v>19346</v>
      </c>
      <c r="E600" s="413" t="s">
        <v>555</v>
      </c>
      <c r="F600" s="413" t="s">
        <v>555</v>
      </c>
      <c r="G600" s="414"/>
      <c r="H600" s="411" t="s">
        <v>11</v>
      </c>
      <c r="I600" s="411" t="s">
        <v>1941</v>
      </c>
      <c r="J600" s="418">
        <v>31</v>
      </c>
      <c r="K600" s="418">
        <v>9</v>
      </c>
      <c r="L600" s="418" t="s">
        <v>837</v>
      </c>
      <c r="T600" s="418" t="s">
        <v>4584</v>
      </c>
      <c r="U600" s="418" t="s">
        <v>2543</v>
      </c>
      <c r="V600" s="418" t="s">
        <v>4585</v>
      </c>
      <c r="Z600" s="421">
        <v>105</v>
      </c>
      <c r="AA600" s="421">
        <v>271</v>
      </c>
      <c r="AB600" s="421">
        <v>256</v>
      </c>
      <c r="AC600" s="421">
        <v>60</v>
      </c>
      <c r="AD600" s="421">
        <v>39</v>
      </c>
      <c r="AE600" s="421">
        <v>8</v>
      </c>
      <c r="AF600" s="421">
        <v>3</v>
      </c>
      <c r="AG600" s="421">
        <v>10</v>
      </c>
      <c r="AH600" s="421">
        <v>43</v>
      </c>
      <c r="AI600" s="421">
        <v>35</v>
      </c>
      <c r="AJ600" s="421">
        <v>10</v>
      </c>
      <c r="AK600" s="421">
        <v>1</v>
      </c>
      <c r="AL600" s="421">
        <v>11</v>
      </c>
      <c r="AM600" s="421">
        <v>1</v>
      </c>
      <c r="AN600" s="421">
        <v>70</v>
      </c>
      <c r="AO600" s="421">
        <v>2</v>
      </c>
      <c r="AP600" s="421">
        <v>1</v>
      </c>
      <c r="AQ600" s="421">
        <v>1</v>
      </c>
      <c r="AR600" s="421">
        <v>2</v>
      </c>
      <c r="AS600" s="422">
        <v>4.0590405000000003E-2</v>
      </c>
      <c r="AT600" s="422">
        <v>0.25830258299999997</v>
      </c>
      <c r="AU600" s="422">
        <v>0.38297871999999999</v>
      </c>
      <c r="AV600" s="422">
        <v>0.30851064</v>
      </c>
      <c r="AW600" s="422">
        <v>9.0425530000000004E-2</v>
      </c>
      <c r="AX600" s="422">
        <v>0.40425531999999997</v>
      </c>
      <c r="AY600" s="423">
        <v>109.6</v>
      </c>
      <c r="AZ600" s="422">
        <v>0.12874251</v>
      </c>
      <c r="BA600" s="422">
        <v>0.44565217299999998</v>
      </c>
      <c r="BB600" s="422">
        <v>0.76256183600000005</v>
      </c>
      <c r="BC600" s="422">
        <v>0.33152173899999998</v>
      </c>
      <c r="BD600" s="424">
        <v>0.282485875</v>
      </c>
      <c r="BE600" s="424">
        <v>0.234375</v>
      </c>
      <c r="BF600" s="424">
        <v>0.27037037000000003</v>
      </c>
      <c r="BG600" s="424">
        <v>0.40625</v>
      </c>
      <c r="BH600" s="424">
        <v>0.67662036999999997</v>
      </c>
      <c r="BI600" s="424">
        <v>0.171875</v>
      </c>
      <c r="BJ600" s="424">
        <v>0.28965127645372002</v>
      </c>
      <c r="BK600" s="425">
        <v>110.706644671872</v>
      </c>
      <c r="BL600" s="425">
        <v>-5.1519261329044701</v>
      </c>
      <c r="BM600" s="425">
        <v>26.868990187479</v>
      </c>
      <c r="BN600" s="425">
        <v>83.521548482787097</v>
      </c>
      <c r="BO600" s="425">
        <v>-0.92788613550827903</v>
      </c>
      <c r="BP600" s="425">
        <v>1.51416972931474</v>
      </c>
      <c r="BQ600" s="425">
        <v>6.5929764850920796</v>
      </c>
      <c r="BR600" s="425">
        <v>-3.7789404653554</v>
      </c>
      <c r="BS600" s="426">
        <v>0.67454400425104399</v>
      </c>
      <c r="BT600" s="427"/>
      <c r="BU600" s="421"/>
      <c r="BV600" s="428"/>
      <c r="BW600" s="427"/>
      <c r="BX600" s="427"/>
      <c r="BY600" s="427"/>
      <c r="BZ600" s="427"/>
      <c r="CA600" s="421"/>
      <c r="CB600" s="428"/>
      <c r="CC600" s="427">
        <v>4</v>
      </c>
      <c r="CD600" s="421">
        <v>9</v>
      </c>
      <c r="CE600" s="429">
        <v>0</v>
      </c>
      <c r="CF600" s="428">
        <v>-1</v>
      </c>
      <c r="CG600" s="427"/>
      <c r="CH600" s="421"/>
      <c r="CI600" s="429"/>
      <c r="CJ600" s="428"/>
      <c r="CK600" s="427"/>
      <c r="CL600" s="421"/>
      <c r="CM600" s="429"/>
      <c r="CN600" s="428"/>
      <c r="CO600" s="427"/>
      <c r="CP600" s="421"/>
      <c r="CQ600" s="429"/>
      <c r="CR600" s="428"/>
      <c r="CS600" s="427">
        <v>36</v>
      </c>
      <c r="CT600" s="421">
        <v>189.2</v>
      </c>
      <c r="CU600" s="429">
        <v>2</v>
      </c>
      <c r="CV600" s="429">
        <v>1</v>
      </c>
      <c r="CW600" s="428">
        <v>0</v>
      </c>
      <c r="CX600" s="427">
        <v>6</v>
      </c>
      <c r="CY600" s="421">
        <v>33</v>
      </c>
      <c r="CZ600" s="429">
        <v>0</v>
      </c>
      <c r="DA600" s="429">
        <v>0</v>
      </c>
      <c r="DB600" s="428">
        <v>0</v>
      </c>
      <c r="DC600" s="427">
        <v>48</v>
      </c>
      <c r="DD600" s="421">
        <v>351.2</v>
      </c>
      <c r="DE600" s="429">
        <v>2</v>
      </c>
      <c r="DF600" s="429">
        <v>2</v>
      </c>
      <c r="DG600" s="428">
        <v>0</v>
      </c>
      <c r="DH600" s="433">
        <v>4</v>
      </c>
      <c r="DI600" s="434">
        <v>1.3570258617401101</v>
      </c>
      <c r="EL600" s="422"/>
      <c r="EM600" s="422"/>
      <c r="EN600" s="422"/>
      <c r="EO600" s="422"/>
      <c r="EP600" s="422"/>
      <c r="EQ600" s="422"/>
    </row>
    <row r="601" spans="1:269" ht="13" customHeight="1">
      <c r="A601" s="413" t="s">
        <v>438</v>
      </c>
      <c r="G601" s="414"/>
      <c r="H601" s="411" t="s">
        <v>4771</v>
      </c>
      <c r="Z601" s="421"/>
      <c r="BT601" s="427"/>
      <c r="BU601" s="421"/>
      <c r="BV601" s="428"/>
      <c r="BW601" s="427"/>
      <c r="BX601" s="427"/>
      <c r="BY601" s="427"/>
      <c r="BZ601" s="427"/>
      <c r="CA601" s="421"/>
      <c r="CB601" s="428"/>
      <c r="CC601" s="427"/>
      <c r="CD601" s="421"/>
      <c r="CE601" s="429"/>
      <c r="CF601" s="428"/>
      <c r="CG601" s="427"/>
      <c r="CH601" s="421"/>
      <c r="CI601" s="429"/>
      <c r="CJ601" s="428"/>
      <c r="CK601" s="427"/>
      <c r="CL601" s="421"/>
      <c r="CM601" s="429"/>
      <c r="CN601" s="428"/>
      <c r="CO601" s="427"/>
      <c r="CP601" s="421"/>
      <c r="CQ601" s="429"/>
      <c r="CR601" s="428"/>
      <c r="DH601" s="433"/>
      <c r="DI601" s="434"/>
    </row>
    <row r="602" spans="1:269" ht="13" customHeight="1">
      <c r="A602" s="413" t="s">
        <v>4674</v>
      </c>
      <c r="B602" s="413">
        <v>11045</v>
      </c>
      <c r="C602" s="413">
        <v>624431</v>
      </c>
      <c r="D602" s="413">
        <v>16725</v>
      </c>
      <c r="E602" s="413" t="s">
        <v>188</v>
      </c>
      <c r="F602" s="413" t="s">
        <v>188</v>
      </c>
      <c r="G602" s="414"/>
      <c r="H602" s="415" t="s">
        <v>1164</v>
      </c>
      <c r="I602" s="416" t="s">
        <v>565</v>
      </c>
      <c r="J602" s="417">
        <v>32</v>
      </c>
      <c r="K602" s="418">
        <v>2</v>
      </c>
      <c r="L602" s="418" t="s">
        <v>837</v>
      </c>
      <c r="T602" s="418" t="s">
        <v>4582</v>
      </c>
      <c r="U602" s="418" t="s">
        <v>4582</v>
      </c>
      <c r="V602" s="418" t="s">
        <v>4585</v>
      </c>
      <c r="Z602" s="421">
        <v>94</v>
      </c>
      <c r="AA602" s="421">
        <v>302</v>
      </c>
      <c r="AB602" s="421">
        <v>282</v>
      </c>
      <c r="AC602" s="421">
        <v>67</v>
      </c>
      <c r="AD602" s="421">
        <v>43</v>
      </c>
      <c r="AE602" s="421">
        <v>20</v>
      </c>
      <c r="AF602" s="421">
        <v>0</v>
      </c>
      <c r="AG602" s="421">
        <v>4</v>
      </c>
      <c r="AH602" s="421">
        <v>30</v>
      </c>
      <c r="AI602" s="421">
        <v>22</v>
      </c>
      <c r="AJ602" s="421">
        <v>0</v>
      </c>
      <c r="AK602" s="421">
        <v>0</v>
      </c>
      <c r="AL602" s="421">
        <v>15</v>
      </c>
      <c r="AM602" s="421">
        <v>0</v>
      </c>
      <c r="AN602" s="421">
        <v>39</v>
      </c>
      <c r="AO602" s="421">
        <v>0</v>
      </c>
      <c r="AP602" s="421">
        <v>4</v>
      </c>
      <c r="AQ602" s="421">
        <v>1</v>
      </c>
      <c r="AR602" s="421">
        <v>9</v>
      </c>
      <c r="AS602" s="422">
        <v>4.9668874000000002E-2</v>
      </c>
      <c r="AT602" s="422">
        <v>0.12913907199999999</v>
      </c>
      <c r="AU602" s="422">
        <v>0.44758065000000002</v>
      </c>
      <c r="AV602" s="422">
        <v>0.20967742</v>
      </c>
      <c r="AW602" s="422">
        <v>4.435484E-2</v>
      </c>
      <c r="AX602" s="422">
        <v>0.40725805999999998</v>
      </c>
      <c r="AY602" s="423">
        <v>107.9</v>
      </c>
      <c r="AZ602" s="422">
        <v>7.9021640000000004E-2</v>
      </c>
      <c r="BA602" s="422">
        <v>0.46721311399999998</v>
      </c>
      <c r="BB602" s="422">
        <v>0.85540458799999997</v>
      </c>
      <c r="BC602" s="422">
        <v>0.344262295</v>
      </c>
      <c r="BD602" s="424">
        <v>0.25925925900000002</v>
      </c>
      <c r="BE602" s="424">
        <v>0.23758865200000001</v>
      </c>
      <c r="BF602" s="424">
        <v>0.27242524899999998</v>
      </c>
      <c r="BG602" s="424">
        <v>0.35106382899999999</v>
      </c>
      <c r="BH602" s="424">
        <v>0.62348907799999997</v>
      </c>
      <c r="BI602" s="424">
        <v>0.113475177</v>
      </c>
      <c r="BJ602" s="424">
        <v>0.27077730589134702</v>
      </c>
      <c r="BK602" s="425">
        <v>73.090653668170603</v>
      </c>
      <c r="BL602" s="425">
        <v>-10.3691159756789</v>
      </c>
      <c r="BM602" s="425">
        <v>25.314709591685698</v>
      </c>
      <c r="BN602" s="425">
        <v>66.184180540562593</v>
      </c>
      <c r="BO602" s="425">
        <v>-0.101527898765658</v>
      </c>
      <c r="BP602" s="425">
        <v>-3.0198595356196098</v>
      </c>
      <c r="BQ602" s="425">
        <v>2.8890850492817499</v>
      </c>
      <c r="BR602" s="425">
        <v>-15.124505872831699</v>
      </c>
      <c r="BS602" s="426">
        <v>0.29558955688238298</v>
      </c>
      <c r="BT602" s="427"/>
      <c r="BU602" s="421"/>
      <c r="BV602" s="428"/>
      <c r="BW602" s="427">
        <v>90</v>
      </c>
      <c r="BX602" s="427">
        <v>723.1</v>
      </c>
      <c r="BY602" s="427">
        <v>-1</v>
      </c>
      <c r="BZ602" s="427">
        <v>-1</v>
      </c>
      <c r="CA602" s="421">
        <v>-1</v>
      </c>
      <c r="CB602" s="428">
        <v>2</v>
      </c>
      <c r="CC602" s="427"/>
      <c r="CD602" s="421"/>
      <c r="CE602" s="429"/>
      <c r="CF602" s="428"/>
      <c r="CG602" s="427"/>
      <c r="CH602" s="421"/>
      <c r="CI602" s="429"/>
      <c r="CJ602" s="428"/>
      <c r="CK602" s="427"/>
      <c r="CL602" s="421"/>
      <c r="CM602" s="429"/>
      <c r="CN602" s="428"/>
      <c r="CO602" s="427"/>
      <c r="CP602" s="421"/>
      <c r="CQ602" s="429"/>
      <c r="CR602" s="428"/>
      <c r="DH602" s="433">
        <v>-1</v>
      </c>
      <c r="DI602" s="434">
        <v>7.9674761295318604</v>
      </c>
      <c r="EL602" s="422"/>
      <c r="EM602" s="422"/>
      <c r="EN602" s="422"/>
      <c r="EO602" s="422"/>
      <c r="EP602" s="422"/>
      <c r="EQ602" s="422"/>
    </row>
    <row r="603" spans="1:269" ht="13" customHeight="1">
      <c r="A603" s="439" t="s">
        <v>598</v>
      </c>
      <c r="B603" s="440"/>
      <c r="C603" s="441"/>
      <c r="D603" s="441"/>
      <c r="E603" s="439" cm="1">
        <f t="array" ref="E603">SUMPRODUCT(--($A604:$A$2513=A603),--(K604:$K$2513&gt;0))</f>
        <v>40</v>
      </c>
      <c r="F603" s="439"/>
      <c r="G603" s="382"/>
      <c r="H603" s="442" t="s">
        <v>4210</v>
      </c>
      <c r="I603" s="443"/>
      <c r="J603" s="444"/>
      <c r="K603" s="445">
        <v>0</v>
      </c>
      <c r="L603" s="445"/>
      <c r="M603" s="446"/>
      <c r="N603" s="447"/>
      <c r="O603" s="445"/>
      <c r="P603" s="445"/>
      <c r="Q603" s="445"/>
      <c r="R603" s="445"/>
      <c r="S603" s="445"/>
      <c r="T603" s="445"/>
      <c r="U603" s="445"/>
      <c r="V603" s="445"/>
      <c r="W603" s="445"/>
      <c r="X603" s="445"/>
      <c r="Y603" s="446"/>
      <c r="Z603" s="448" cm="1">
        <f t="array" ref="Z603">SUMPRODUCT(--($A604:$A$2498=$A603),--(Z604:Z$2498))</f>
        <v>1762</v>
      </c>
      <c r="AA603" s="448" cm="1">
        <f t="array" ref="AA603">SUMPRODUCT(--($A604:$A$2498=$A603),--(AA604:AA$2498))</f>
        <v>5792</v>
      </c>
      <c r="AB603" s="448" cm="1">
        <f t="array" ref="AB603">SUMPRODUCT(--($A604:$A$2498=$A603),--(AB604:AB$2498))</f>
        <v>5183</v>
      </c>
      <c r="AC603" s="448" cm="1">
        <f t="array" ref="AC603">SUMPRODUCT(--($A604:$A$2498=$A603),--(AC604:AC$2498))</f>
        <v>1279</v>
      </c>
      <c r="AD603" s="448" cm="1">
        <f t="array" ref="AD603">SUMPRODUCT(--($A604:$A$2498=$A603),--(AD604:AD$2498))</f>
        <v>836</v>
      </c>
      <c r="AE603" s="448" cm="1">
        <f t="array" ref="AE603">SUMPRODUCT(--($A604:$A$2498=$A603),--(AE604:AE$2498))</f>
        <v>216</v>
      </c>
      <c r="AF603" s="448" cm="1">
        <f t="array" ref="AF603">SUMPRODUCT(--($A604:$A$2498=$A603),--(AF604:AF$2498))</f>
        <v>17</v>
      </c>
      <c r="AG603" s="448" cm="1">
        <f t="array" ref="AG603">SUMPRODUCT(--($A604:$A$2498=$A603),--(AG604:AG$2498))</f>
        <v>210</v>
      </c>
      <c r="AH603" s="448" cm="1">
        <f t="array" ref="AH603">SUMPRODUCT(--($A604:$A$2498=$A603),--(AH604:AH$2498))</f>
        <v>688</v>
      </c>
      <c r="AI603" s="448" cm="1">
        <f t="array" ref="AI603">SUMPRODUCT(--($A604:$A$2498=$A603),--(AI604:AI$2498))</f>
        <v>704</v>
      </c>
      <c r="AJ603" s="448" cm="1">
        <f t="array" ref="AJ603">SUMPRODUCT(--($A604:$A$2498=$A603),--(AJ604:AJ$2498))</f>
        <v>117</v>
      </c>
      <c r="AK603" s="448" cm="1">
        <f t="array" ref="AK603">SUMPRODUCT(--($A604:$A$2498=$A603),--(AK604:AK$2498))</f>
        <v>29</v>
      </c>
      <c r="AL603" s="448" cm="1">
        <f t="array" ref="AL603">SUMPRODUCT(--($A604:$A$2498=$A603),--(AL604:AL$2498))</f>
        <v>481</v>
      </c>
      <c r="AM603" s="448" cm="1">
        <f t="array" ref="AM603">SUMPRODUCT(--($A604:$A$2498=$A603),--(AM604:AM$2498))</f>
        <v>17</v>
      </c>
      <c r="AN603" s="448" cm="1">
        <f t="array" ref="AN603">SUMPRODUCT(--($A604:$A$2498=$A603),--(AN604:AN$2498))</f>
        <v>1299</v>
      </c>
      <c r="AO603" s="448" cm="1">
        <f t="array" ref="AO603">SUMPRODUCT(--($A604:$A$2498=$A603),--(AO604:AO$2498))</f>
        <v>67</v>
      </c>
      <c r="AP603" s="448" cm="1">
        <f t="array" ref="AP603">SUMPRODUCT(--($A604:$A$2498=$A603),--(AP604:AP$2498))</f>
        <v>41</v>
      </c>
      <c r="AQ603" s="448" cm="1">
        <f t="array" ref="AQ603">SUMPRODUCT(--($A604:$A$2498=$A603),--(AQ604:AQ$2498))</f>
        <v>17</v>
      </c>
      <c r="AR603" s="448" cm="1">
        <f t="array" ref="AR603">SUMPRODUCT(--($A604:$A$2498=$A603),--(AR604:AR$2498))</f>
        <v>104</v>
      </c>
      <c r="AS603" s="449"/>
      <c r="AT603" s="449"/>
      <c r="AU603" s="449"/>
      <c r="AV603" s="449"/>
      <c r="AW603" s="449"/>
      <c r="AX603" s="449"/>
      <c r="AY603" s="450"/>
      <c r="AZ603" s="449"/>
      <c r="BA603" s="449"/>
      <c r="BB603" s="449"/>
      <c r="BC603" s="449"/>
      <c r="BD603" s="451"/>
      <c r="BE603" s="451">
        <f>AC603/AB603</f>
        <v>0.24676828091838704</v>
      </c>
      <c r="BF603" s="451">
        <f>(AC603+AL603+AM603+AO603)/(AA603-AP603-AQ603)</f>
        <v>0.3215905127310778</v>
      </c>
      <c r="BG603" s="451">
        <f>((AC603-AE603-AF603-AG603)+(AE603*2)+(AF603*3)+(AG603*4))/AB603</f>
        <v>0.41655411923596375</v>
      </c>
      <c r="BH603" s="451">
        <f>BF603+BG603</f>
        <v>0.7381446319670415</v>
      </c>
      <c r="BI603" s="451">
        <f>BG603+BH603</f>
        <v>1.1546987512030054</v>
      </c>
      <c r="BJ603" s="451"/>
      <c r="BK603" s="450"/>
      <c r="BL603" s="450"/>
      <c r="BM603" s="450"/>
      <c r="BN603" s="450"/>
      <c r="BO603" s="450"/>
      <c r="BP603" s="452" cm="1">
        <f t="array" ref="BP603">SUMPRODUCT(--($A604:$A$2498=$A603),--(BP604:BP$2498))</f>
        <v>1.144904868211607</v>
      </c>
      <c r="BQ603" s="450"/>
      <c r="BR603" s="452" cm="1">
        <f t="array" ref="BR603">SUMPRODUCT(--($A604:$A$2498=$A603),--(BR604:BR$2498))</f>
        <v>21.403636164665958</v>
      </c>
      <c r="BS603" s="453" cm="1">
        <f t="array" ref="BS603">SUMPRODUCT(--($A604:$A$2498=$A603),--(BS604:BS$2498))</f>
        <v>18.119069417704132</v>
      </c>
      <c r="BT603" s="454"/>
      <c r="BU603" s="448"/>
      <c r="BV603" s="455"/>
      <c r="BW603" s="454"/>
      <c r="BX603" s="454"/>
      <c r="BY603" s="454"/>
      <c r="BZ603" s="454"/>
      <c r="CA603" s="448"/>
      <c r="CB603" s="455"/>
      <c r="CC603" s="454"/>
      <c r="CD603" s="448"/>
      <c r="CE603" s="456"/>
      <c r="CF603" s="455"/>
      <c r="CG603" s="454"/>
      <c r="CH603" s="448"/>
      <c r="CI603" s="456"/>
      <c r="CJ603" s="455"/>
      <c r="CK603" s="454"/>
      <c r="CL603" s="448"/>
      <c r="CM603" s="456"/>
      <c r="CN603" s="455"/>
      <c r="CO603" s="454"/>
      <c r="CP603" s="448"/>
      <c r="CQ603" s="456"/>
      <c r="CR603" s="455"/>
      <c r="CS603" s="457"/>
      <c r="CT603" s="458"/>
      <c r="CU603" s="459"/>
      <c r="CV603" s="459"/>
      <c r="CW603" s="460"/>
      <c r="CX603" s="457"/>
      <c r="CY603" s="458"/>
      <c r="CZ603" s="459"/>
      <c r="DA603" s="459"/>
      <c r="DB603" s="460"/>
      <c r="DC603" s="457"/>
      <c r="DD603" s="458"/>
      <c r="DE603" s="459"/>
      <c r="DF603" s="459"/>
      <c r="DG603" s="460"/>
      <c r="DH603" s="461" cm="1">
        <f t="array" ref="DH603">SUMPRODUCT(--($A604:$A$2498=$A603),--(DH604:DH$2498))</f>
        <v>13</v>
      </c>
      <c r="DI603" s="462" cm="1">
        <f t="array" ref="DI603">SUMPRODUCT(--($A604:$A$2498=$A603),--(DI604:DI$2498))</f>
        <v>-41.282092556357306</v>
      </c>
      <c r="DJ603" s="448" cm="1">
        <f t="array" ref="DJ603">SUMPRODUCT(--($A604:$A$2498=$A603),--(DJ604:DJ$2498))</f>
        <v>657</v>
      </c>
      <c r="DK603" s="448" cm="1">
        <f t="array" ref="DK603">SUMPRODUCT(--($A604:$A$2498=$A603),--(DK604:DK$2498))</f>
        <v>158</v>
      </c>
      <c r="DL603" s="448" cm="1">
        <f t="array" ref="DL603">SUMPRODUCT(--($A604:$A$2498=$A603),--(DL604:DL$2498))</f>
        <v>0</v>
      </c>
      <c r="DM603" s="448" cm="1">
        <f t="array" ref="DM603">SUMPRODUCT(--($A604:$A$2498=$A603),--(DM604:DM$2498))</f>
        <v>81</v>
      </c>
      <c r="DN603" s="448" cm="1">
        <f t="array" ref="DN603">SUMPRODUCT(--($A604:$A$2498=$A603),--(DN604:DN$2498))</f>
        <v>69</v>
      </c>
      <c r="DO603" s="448" cm="1">
        <f t="array" ref="DO603">SUMPRODUCT(--($A604:$A$2498=$A603),--(DO604:DO$2498))</f>
        <v>59</v>
      </c>
      <c r="DP603" s="448" cm="1">
        <f t="array" ref="DP603">SUMPRODUCT(--($A604:$A$2498=$A603),--(DP604:DP$2498))</f>
        <v>1365.7</v>
      </c>
      <c r="DQ603" s="448" cm="1">
        <f t="array" ref="DQ603">SUMPRODUCT(--($A604:$A$2498=$A603),--(DQ604:DQ$2498))</f>
        <v>842.99999809265023</v>
      </c>
      <c r="DR603" s="448" cm="1">
        <f t="array" ref="DR603">SUMPRODUCT(--($A604:$A$2498=$A603),--(DR604:DR$2498))</f>
        <v>521.29998874664261</v>
      </c>
      <c r="DS603" s="448" cm="1">
        <f t="array" ref="DS603">SUMPRODUCT(--($A604:$A$2498=$A603),--(DS604:DS$2498))</f>
        <v>5593</v>
      </c>
      <c r="DT603" s="448" cm="1">
        <f t="array" ref="DT603">SUMPRODUCT(--($A604:$A$2498=$A603),--(DT604:DT$2498))</f>
        <v>1091</v>
      </c>
      <c r="DU603" s="448" cm="1">
        <f t="array" ref="DU603">SUMPRODUCT(--($A604:$A$2498=$A603),--(DU604:DU$2498))</f>
        <v>522</v>
      </c>
      <c r="DV603" s="448" cm="1">
        <f t="array" ref="DV603">SUMPRODUCT(--($A604:$A$2498=$A603),--(DV604:DV$2498))</f>
        <v>475</v>
      </c>
      <c r="DW603" s="448" cm="1">
        <f t="array" ref="DW603">SUMPRODUCT(--($A604:$A$2498=$A603),--(DW604:DW$2498))</f>
        <v>147</v>
      </c>
      <c r="DX603" s="448" cm="1">
        <f t="array" ref="DX603">SUMPRODUCT(--($A604:$A$2498=$A603),--(DX604:DX$2498))</f>
        <v>462</v>
      </c>
      <c r="DY603" s="448" cm="1">
        <f t="array" ref="DY603">SUMPRODUCT(--($A604:$A$2498=$A603),--(DY604:DY$2498))</f>
        <v>15</v>
      </c>
      <c r="DZ603" s="448" cm="1">
        <f t="array" ref="DZ603">SUMPRODUCT(--($A604:$A$2498=$A603),--(DZ604:DZ$2498))</f>
        <v>45</v>
      </c>
      <c r="EA603" s="448" cm="1">
        <f t="array" ref="EA603">SUMPRODUCT(--($A604:$A$2498=$A603),--(EA604:EA$2498))</f>
        <v>42</v>
      </c>
      <c r="EB603" s="448" cm="1">
        <f t="array" ref="EB603">SUMPRODUCT(--($A604:$A$2498=$A603),--(EB604:EB$2498))</f>
        <v>5</v>
      </c>
      <c r="EC603" s="448" cm="1">
        <f t="array" ref="EC603">SUMPRODUCT(--($A604:$A$2498=$A603),--(EC604:EC$2498))</f>
        <v>1343</v>
      </c>
      <c r="ED603" s="450">
        <f>EC603/DP603*10</f>
        <v>9.8337848722266958</v>
      </c>
      <c r="EE603" s="450">
        <f>DX603/DP603*10</f>
        <v>3.3828805740645822</v>
      </c>
      <c r="EF603" s="450">
        <f>DW603/DP603*10</f>
        <v>1.0763710917478215</v>
      </c>
      <c r="EG603" s="450">
        <f>DX603/DQ603*10</f>
        <v>5.4804270586632162</v>
      </c>
      <c r="EH603" s="463">
        <f>(DT603+DX603+DZ603)/DP603</f>
        <v>1.1700959215054549</v>
      </c>
      <c r="EI603" s="450"/>
      <c r="EJ603" s="451">
        <f>DT603/(DS603-DX603-DY603-DZ603)</f>
        <v>0.2151449418260698</v>
      </c>
      <c r="EK603" s="451"/>
      <c r="EL603" s="464"/>
      <c r="EM603" s="464"/>
      <c r="EN603" s="464"/>
      <c r="EO603" s="464"/>
      <c r="EP603" s="464"/>
      <c r="EQ603" s="464"/>
      <c r="ER603" s="465"/>
      <c r="ES603" s="463"/>
      <c r="ET603" s="463"/>
      <c r="EU603" s="463"/>
      <c r="EV603" s="463"/>
      <c r="EW603" s="463"/>
      <c r="EX603" s="453" cm="1">
        <f t="array" ref="EX603">SUMPRODUCT(--($A604:$A$2498=$A603),--(EX604:EX$2498))</f>
        <v>22.909225456416571</v>
      </c>
    </row>
    <row r="604" spans="1:269" ht="13" customHeight="1">
      <c r="A604" s="435" t="s">
        <v>598</v>
      </c>
      <c r="B604" s="471">
        <v>12867</v>
      </c>
      <c r="C604" s="517">
        <v>671212</v>
      </c>
      <c r="D604" s="517">
        <v>29608</v>
      </c>
      <c r="E604" s="517" t="s">
        <v>2176</v>
      </c>
      <c r="F604" s="413" t="s">
        <v>2176</v>
      </c>
      <c r="G604" s="414"/>
      <c r="H604" s="436" t="s">
        <v>3654</v>
      </c>
      <c r="I604" s="436" t="s">
        <v>536</v>
      </c>
      <c r="J604" s="435">
        <v>25</v>
      </c>
      <c r="K604" s="418">
        <v>1</v>
      </c>
      <c r="L604" s="414"/>
      <c r="M604" s="437" t="s">
        <v>837</v>
      </c>
      <c r="N604" s="420">
        <v>20</v>
      </c>
      <c r="O604" s="418" t="s">
        <v>46</v>
      </c>
      <c r="P604" s="418" t="s">
        <v>2543</v>
      </c>
      <c r="Z604" s="421"/>
      <c r="AS604" s="422"/>
      <c r="AT604" s="422"/>
      <c r="AU604" s="422"/>
      <c r="AV604" s="422"/>
      <c r="AW604" s="422"/>
      <c r="AX604" s="422"/>
      <c r="AY604" s="423"/>
      <c r="AZ604" s="422"/>
      <c r="BA604" s="422"/>
      <c r="BB604" s="422"/>
      <c r="BC604" s="422"/>
      <c r="BT604" s="427">
        <v>13</v>
      </c>
      <c r="BU604" s="421">
        <v>52</v>
      </c>
      <c r="BV604" s="428">
        <v>-2</v>
      </c>
      <c r="BW604" s="427"/>
      <c r="BX604" s="427"/>
      <c r="BY604" s="427"/>
      <c r="BZ604" s="427"/>
      <c r="CA604" s="421"/>
      <c r="CB604" s="428"/>
      <c r="CC604" s="427"/>
      <c r="CD604" s="421"/>
      <c r="CE604" s="429"/>
      <c r="CF604" s="428"/>
      <c r="CG604" s="427"/>
      <c r="CH604" s="421"/>
      <c r="CI604" s="429"/>
      <c r="CJ604" s="428"/>
      <c r="CK604" s="427"/>
      <c r="CL604" s="421"/>
      <c r="CM604" s="429"/>
      <c r="CN604" s="428"/>
      <c r="CO604" s="427"/>
      <c r="CP604" s="421"/>
      <c r="CQ604" s="429"/>
      <c r="CR604" s="428"/>
      <c r="DH604" s="433">
        <v>-2</v>
      </c>
      <c r="DI604" s="434"/>
      <c r="DJ604" s="421">
        <v>13</v>
      </c>
      <c r="DK604" s="421">
        <v>9</v>
      </c>
      <c r="DL604" s="421">
        <v>0</v>
      </c>
      <c r="DM604" s="421">
        <v>1</v>
      </c>
      <c r="DN604" s="421">
        <v>4</v>
      </c>
      <c r="DO604" s="421">
        <v>0</v>
      </c>
      <c r="DP604" s="421">
        <v>52</v>
      </c>
      <c r="DQ604" s="421">
        <v>38</v>
      </c>
      <c r="DR604" s="421">
        <v>14</v>
      </c>
      <c r="DS604" s="421">
        <v>226</v>
      </c>
      <c r="DT604" s="421">
        <v>43</v>
      </c>
      <c r="DU604" s="421">
        <v>33</v>
      </c>
      <c r="DV604" s="421">
        <v>27</v>
      </c>
      <c r="DW604" s="421">
        <v>6</v>
      </c>
      <c r="DX604" s="421">
        <v>28</v>
      </c>
      <c r="DY604" s="421">
        <v>1</v>
      </c>
      <c r="DZ604" s="421">
        <v>3</v>
      </c>
      <c r="EA604" s="421">
        <v>2</v>
      </c>
      <c r="EB604" s="421">
        <v>0</v>
      </c>
      <c r="EC604" s="421">
        <v>58</v>
      </c>
      <c r="ED604" s="425">
        <v>10.038461538461499</v>
      </c>
      <c r="EE604" s="425">
        <v>4.8461538461538396</v>
      </c>
      <c r="EF604" s="425">
        <v>1.0384615384615301</v>
      </c>
      <c r="EG604" s="425">
        <v>7.4423076923076898</v>
      </c>
      <c r="EH604" s="431">
        <v>1.3653846153846101</v>
      </c>
      <c r="EI604" s="425">
        <v>106.50223450580501</v>
      </c>
      <c r="EJ604" s="424">
        <v>0.22051282051282001</v>
      </c>
      <c r="EK604" s="424">
        <v>0.28244274809160302</v>
      </c>
      <c r="EL604" s="422">
        <v>0.43795620400000002</v>
      </c>
      <c r="EM604" s="422">
        <v>0.14598540099999999</v>
      </c>
      <c r="EN604" s="422">
        <v>0.416058394</v>
      </c>
      <c r="EO604" s="422">
        <v>0.10218977999999999</v>
      </c>
      <c r="EP604" s="422">
        <v>0.45985400999999998</v>
      </c>
      <c r="EQ604" s="422">
        <v>0.11027837</v>
      </c>
      <c r="ER604" s="425">
        <v>-0.32379670000852101</v>
      </c>
      <c r="ES604" s="431">
        <v>4.6730769230769198</v>
      </c>
      <c r="ET604" s="431">
        <v>3.9070854128125001</v>
      </c>
      <c r="EU604" s="431">
        <v>4.1936645214374204</v>
      </c>
      <c r="EV604" s="431">
        <v>4.3837189231927498</v>
      </c>
      <c r="EW604" s="431">
        <v>4.24580528394422</v>
      </c>
      <c r="EX604" s="426">
        <v>0.47178153693675901</v>
      </c>
    </row>
    <row r="605" spans="1:269" ht="13" customHeight="1">
      <c r="A605" s="435" t="s">
        <v>598</v>
      </c>
      <c r="B605" s="413">
        <v>11227</v>
      </c>
      <c r="C605" s="413">
        <v>664141</v>
      </c>
      <c r="D605" s="413">
        <v>17578</v>
      </c>
      <c r="E605" s="413" t="s">
        <v>3323</v>
      </c>
      <c r="F605" s="413" t="s">
        <v>3323</v>
      </c>
      <c r="G605" s="414"/>
      <c r="H605" s="411" t="s">
        <v>1644</v>
      </c>
      <c r="I605" s="411" t="s">
        <v>2247</v>
      </c>
      <c r="J605" s="413">
        <v>31</v>
      </c>
      <c r="K605" s="418">
        <v>1</v>
      </c>
      <c r="M605" s="419" t="s">
        <v>837</v>
      </c>
      <c r="N605" s="438">
        <v>20</v>
      </c>
      <c r="O605" s="414" t="s">
        <v>46</v>
      </c>
      <c r="P605" s="414" t="s">
        <v>4581</v>
      </c>
      <c r="Q605" s="414"/>
      <c r="R605" s="414"/>
      <c r="S605" s="414"/>
      <c r="T605" s="414"/>
      <c r="U605" s="414"/>
      <c r="V605" s="414"/>
      <c r="W605" s="414"/>
      <c r="X605" s="414"/>
      <c r="Y605" s="437"/>
      <c r="Z605" s="421"/>
      <c r="BT605" s="427">
        <v>17</v>
      </c>
      <c r="BU605" s="421">
        <v>28.2</v>
      </c>
      <c r="BV605" s="428">
        <v>0</v>
      </c>
      <c r="BW605" s="427"/>
      <c r="BX605" s="427"/>
      <c r="BY605" s="427"/>
      <c r="BZ605" s="427"/>
      <c r="CA605" s="421"/>
      <c r="CB605" s="428"/>
      <c r="CC605" s="427"/>
      <c r="CD605" s="421"/>
      <c r="CE605" s="429"/>
      <c r="CF605" s="428"/>
      <c r="CG605" s="427"/>
      <c r="CH605" s="421"/>
      <c r="CI605" s="429"/>
      <c r="CJ605" s="428"/>
      <c r="CK605" s="427"/>
      <c r="CL605" s="421"/>
      <c r="CM605" s="429"/>
      <c r="CN605" s="428"/>
      <c r="CO605" s="427"/>
      <c r="CP605" s="421"/>
      <c r="CQ605" s="429"/>
      <c r="CR605" s="428"/>
      <c r="DH605" s="433">
        <v>0</v>
      </c>
      <c r="DI605" s="434"/>
      <c r="DJ605" s="421">
        <v>17</v>
      </c>
      <c r="DK605" s="421">
        <v>1</v>
      </c>
      <c r="DL605" s="421">
        <v>0</v>
      </c>
      <c r="DM605" s="421">
        <v>0</v>
      </c>
      <c r="DN605" s="421">
        <v>0</v>
      </c>
      <c r="DO605" s="421">
        <v>0</v>
      </c>
      <c r="DP605" s="421">
        <v>28.2</v>
      </c>
      <c r="DQ605" s="421">
        <v>4</v>
      </c>
      <c r="DR605" s="421">
        <v>24.199999809265101</v>
      </c>
      <c r="DS605" s="421">
        <v>117</v>
      </c>
      <c r="DT605" s="421">
        <v>23</v>
      </c>
      <c r="DU605" s="421">
        <v>12</v>
      </c>
      <c r="DV605" s="421">
        <v>12</v>
      </c>
      <c r="DW605" s="421">
        <v>0</v>
      </c>
      <c r="DX605" s="421">
        <v>12</v>
      </c>
      <c r="DY605" s="421">
        <v>1</v>
      </c>
      <c r="DZ605" s="421">
        <v>1</v>
      </c>
      <c r="EA605" s="421">
        <v>2</v>
      </c>
      <c r="EB605" s="421">
        <v>0</v>
      </c>
      <c r="EC605" s="421">
        <v>22</v>
      </c>
      <c r="ED605" s="425">
        <v>6.9069771271515501</v>
      </c>
      <c r="EE605" s="425">
        <v>3.7674420693553898</v>
      </c>
      <c r="EF605" s="425">
        <v>0</v>
      </c>
      <c r="EG605" s="425">
        <v>7.22093063293116</v>
      </c>
      <c r="EH605" s="431">
        <v>1.2209303002540599</v>
      </c>
      <c r="EI605" s="425">
        <v>94.772534986155193</v>
      </c>
      <c r="EJ605" s="424">
        <v>0.22115384615384601</v>
      </c>
      <c r="EK605" s="424">
        <v>0.28048780487804797</v>
      </c>
      <c r="EL605" s="466">
        <v>0.419753086</v>
      </c>
      <c r="EM605" s="466">
        <v>0.234567901</v>
      </c>
      <c r="EN605" s="466">
        <v>0.34567901200000001</v>
      </c>
      <c r="EO605" s="466">
        <v>6.097561E-2</v>
      </c>
      <c r="EP605" s="466">
        <v>0.45121950999999999</v>
      </c>
      <c r="EQ605" s="466">
        <v>0.10021322000000001</v>
      </c>
      <c r="ER605" s="425">
        <v>-0.53535176112266902</v>
      </c>
      <c r="ES605" s="431">
        <v>3.7674420693553898</v>
      </c>
      <c r="ET605" s="431">
        <v>4.1519763495126298</v>
      </c>
      <c r="EU605" s="431">
        <v>2.9615535994230999</v>
      </c>
      <c r="EV605" s="431">
        <v>4.4675017912182398</v>
      </c>
      <c r="EW605" s="431">
        <v>4.5075261158049402</v>
      </c>
      <c r="EX605" s="426">
        <v>0.37884637713432301</v>
      </c>
    </row>
    <row r="606" spans="1:269" ht="13" customHeight="1">
      <c r="A606" s="435" t="s">
        <v>598</v>
      </c>
      <c r="B606" s="413">
        <v>8616</v>
      </c>
      <c r="C606" s="413">
        <v>547973</v>
      </c>
      <c r="D606" s="413">
        <v>10233</v>
      </c>
      <c r="E606" s="413" t="s">
        <v>609</v>
      </c>
      <c r="F606" s="413" t="s">
        <v>609</v>
      </c>
      <c r="G606" s="414"/>
      <c r="H606" s="415" t="s">
        <v>83</v>
      </c>
      <c r="I606" s="416" t="s">
        <v>84</v>
      </c>
      <c r="J606" s="417">
        <v>37</v>
      </c>
      <c r="K606" s="418">
        <v>1</v>
      </c>
      <c r="M606" s="419" t="s">
        <v>46</v>
      </c>
      <c r="O606" s="418" t="s">
        <v>838</v>
      </c>
      <c r="P606" s="418" t="s">
        <v>2543</v>
      </c>
      <c r="Q606" s="418" t="s">
        <v>4583</v>
      </c>
      <c r="R606" s="418" t="s">
        <v>4580</v>
      </c>
      <c r="Z606" s="421"/>
      <c r="AS606" s="422"/>
      <c r="AT606" s="422"/>
      <c r="AU606" s="422"/>
      <c r="AV606" s="422"/>
      <c r="AW606" s="422"/>
      <c r="AX606" s="422"/>
      <c r="AY606" s="423"/>
      <c r="AZ606" s="422"/>
      <c r="BA606" s="422"/>
      <c r="BB606" s="422"/>
      <c r="BC606" s="422"/>
      <c r="BT606" s="427">
        <v>67</v>
      </c>
      <c r="BU606" s="421">
        <v>61.1</v>
      </c>
      <c r="BV606" s="428">
        <v>-1</v>
      </c>
      <c r="BW606" s="427"/>
      <c r="BX606" s="427"/>
      <c r="BY606" s="427"/>
      <c r="BZ606" s="427"/>
      <c r="CA606" s="421"/>
      <c r="CB606" s="428"/>
      <c r="CC606" s="427"/>
      <c r="CD606" s="421"/>
      <c r="CE606" s="429"/>
      <c r="CF606" s="428"/>
      <c r="CG606" s="427"/>
      <c r="CH606" s="421"/>
      <c r="CI606" s="429"/>
      <c r="CJ606" s="428"/>
      <c r="CK606" s="427"/>
      <c r="CL606" s="421"/>
      <c r="CM606" s="429"/>
      <c r="CN606" s="428"/>
      <c r="CO606" s="427"/>
      <c r="CP606" s="421"/>
      <c r="CQ606" s="429"/>
      <c r="CR606" s="428"/>
      <c r="DH606" s="433">
        <v>-1</v>
      </c>
      <c r="DI606" s="434"/>
      <c r="DJ606" s="421">
        <v>67</v>
      </c>
      <c r="DK606" s="421">
        <v>0</v>
      </c>
      <c r="DL606" s="421">
        <v>0</v>
      </c>
      <c r="DM606" s="421">
        <v>5</v>
      </c>
      <c r="DN606" s="421">
        <v>3</v>
      </c>
      <c r="DO606" s="421">
        <v>32</v>
      </c>
      <c r="DP606" s="421">
        <v>61.1</v>
      </c>
      <c r="DR606" s="421">
        <v>61.099998474121001</v>
      </c>
      <c r="DS606" s="421">
        <v>228</v>
      </c>
      <c r="DT606" s="421">
        <v>28</v>
      </c>
      <c r="DU606" s="421">
        <v>9</v>
      </c>
      <c r="DV606" s="421">
        <v>8</v>
      </c>
      <c r="DW606" s="421">
        <v>3</v>
      </c>
      <c r="DX606" s="421">
        <v>15</v>
      </c>
      <c r="DY606" s="421">
        <v>0</v>
      </c>
      <c r="DZ606" s="421">
        <v>0</v>
      </c>
      <c r="EA606" s="421">
        <v>6</v>
      </c>
      <c r="EB606" s="421">
        <v>0</v>
      </c>
      <c r="EC606" s="421">
        <v>85</v>
      </c>
      <c r="ED606" s="425">
        <v>12.472827121305601</v>
      </c>
      <c r="EE606" s="425">
        <v>2.2010871390539299</v>
      </c>
      <c r="EF606" s="425">
        <v>0.44021742781078699</v>
      </c>
      <c r="EG606" s="425">
        <v>4.1086959929006799</v>
      </c>
      <c r="EH606" s="431">
        <v>0.70108701466162404</v>
      </c>
      <c r="EI606" s="425">
        <v>54.685934500173097</v>
      </c>
      <c r="EJ606" s="424">
        <v>0.13145539906103201</v>
      </c>
      <c r="EK606" s="424">
        <v>0.2</v>
      </c>
      <c r="EL606" s="422">
        <v>0.38582677100000001</v>
      </c>
      <c r="EM606" s="422">
        <v>0.16535432999999999</v>
      </c>
      <c r="EN606" s="422">
        <v>0.44881889699999999</v>
      </c>
      <c r="EO606" s="422">
        <v>5.46875E-2</v>
      </c>
      <c r="EP606" s="422">
        <v>0.3671875</v>
      </c>
      <c r="EQ606" s="422">
        <v>0.18695651999999999</v>
      </c>
      <c r="ER606" s="425">
        <v>-0.14575340097921799</v>
      </c>
      <c r="ES606" s="431">
        <v>1.17391314082876</v>
      </c>
      <c r="ET606" s="431">
        <v>2.0663918104507899</v>
      </c>
      <c r="EU606" s="431">
        <v>1.73379818442186</v>
      </c>
      <c r="EV606" s="431">
        <v>2.53080089548234</v>
      </c>
      <c r="EW606" s="431">
        <v>2.1070811058078198</v>
      </c>
      <c r="EX606" s="426">
        <v>2.64828181266784</v>
      </c>
    </row>
    <row r="607" spans="1:269" ht="13" customHeight="1">
      <c r="A607" s="435" t="s">
        <v>598</v>
      </c>
      <c r="B607" s="413">
        <v>9701</v>
      </c>
      <c r="C607" s="435">
        <v>594798</v>
      </c>
      <c r="D607" s="413">
        <v>10954</v>
      </c>
      <c r="E607" s="435" t="s">
        <v>14</v>
      </c>
      <c r="F607" s="435" t="s">
        <v>14</v>
      </c>
      <c r="G607" s="414"/>
      <c r="H607" s="467" t="s">
        <v>2209</v>
      </c>
      <c r="I607" s="468" t="s">
        <v>576</v>
      </c>
      <c r="J607" s="469">
        <v>37</v>
      </c>
      <c r="K607" s="418">
        <v>1</v>
      </c>
      <c r="L607" s="414"/>
      <c r="M607" s="437" t="s">
        <v>837</v>
      </c>
      <c r="N607" s="420">
        <v>25</v>
      </c>
      <c r="P607" s="418" t="s">
        <v>2543</v>
      </c>
      <c r="Q607" s="418" t="s">
        <v>4578</v>
      </c>
      <c r="S607" s="418" t="s">
        <v>4579</v>
      </c>
      <c r="Z607" s="421"/>
      <c r="AS607" s="422"/>
      <c r="AT607" s="422"/>
      <c r="AU607" s="422"/>
      <c r="AV607" s="422"/>
      <c r="AW607" s="422"/>
      <c r="AX607" s="422"/>
      <c r="AY607" s="423"/>
      <c r="AZ607" s="422"/>
      <c r="BA607" s="422"/>
      <c r="BB607" s="422"/>
      <c r="BC607" s="422"/>
      <c r="BT607" s="427">
        <v>30</v>
      </c>
      <c r="BU607" s="421">
        <v>172.2</v>
      </c>
      <c r="BV607" s="428">
        <v>4</v>
      </c>
      <c r="BW607" s="427"/>
      <c r="BX607" s="427"/>
      <c r="BY607" s="427"/>
      <c r="BZ607" s="427"/>
      <c r="CA607" s="421"/>
      <c r="CB607" s="428"/>
      <c r="CC607" s="427"/>
      <c r="CD607" s="421"/>
      <c r="CE607" s="429"/>
      <c r="CF607" s="428"/>
      <c r="CG607" s="427"/>
      <c r="CH607" s="421"/>
      <c r="CI607" s="429"/>
      <c r="CJ607" s="428"/>
      <c r="CK607" s="427"/>
      <c r="CL607" s="421"/>
      <c r="CM607" s="429"/>
      <c r="CN607" s="428"/>
      <c r="CO607" s="427"/>
      <c r="CP607" s="421"/>
      <c r="CQ607" s="429"/>
      <c r="CR607" s="428"/>
      <c r="DH607" s="433">
        <v>4</v>
      </c>
      <c r="DI607" s="434"/>
      <c r="DJ607" s="421">
        <v>30</v>
      </c>
      <c r="DK607" s="421">
        <v>30</v>
      </c>
      <c r="DL607" s="421">
        <v>0</v>
      </c>
      <c r="DM607" s="421">
        <v>12</v>
      </c>
      <c r="DN607" s="421">
        <v>8</v>
      </c>
      <c r="DO607" s="421">
        <v>0</v>
      </c>
      <c r="DP607" s="421">
        <v>172.2</v>
      </c>
      <c r="DQ607" s="421">
        <v>172.19999694824199</v>
      </c>
      <c r="DS607" s="421">
        <v>669</v>
      </c>
      <c r="DT607" s="421">
        <v>122</v>
      </c>
      <c r="DU607" s="421">
        <v>57</v>
      </c>
      <c r="DV607" s="421">
        <v>57</v>
      </c>
      <c r="DW607" s="421">
        <v>26</v>
      </c>
      <c r="DX607" s="421">
        <v>37</v>
      </c>
      <c r="DY607" s="421">
        <v>0</v>
      </c>
      <c r="DZ607" s="421">
        <v>3</v>
      </c>
      <c r="EA607" s="421">
        <v>3</v>
      </c>
      <c r="EB607" s="421">
        <v>0</v>
      </c>
      <c r="EC607" s="421">
        <v>185</v>
      </c>
      <c r="ED607" s="425">
        <v>9.6428577109588094</v>
      </c>
      <c r="EE607" s="425">
        <v>1.92857154219176</v>
      </c>
      <c r="EF607" s="425">
        <v>1.3552124350536701</v>
      </c>
      <c r="EG607" s="425">
        <v>6.3590737337133696</v>
      </c>
      <c r="EH607" s="431">
        <v>0.92084947510057102</v>
      </c>
      <c r="EI607" s="425">
        <v>71.827766064349902</v>
      </c>
      <c r="EJ607" s="424">
        <v>0.193958664546899</v>
      </c>
      <c r="EK607" s="424">
        <v>0.22966507177033399</v>
      </c>
      <c r="EL607" s="422">
        <v>0.37782805400000002</v>
      </c>
      <c r="EM607" s="422">
        <v>0.19683257900000001</v>
      </c>
      <c r="EN607" s="422">
        <v>0.425339366</v>
      </c>
      <c r="EO607" s="422">
        <v>9.2342339999999995E-2</v>
      </c>
      <c r="EP607" s="422">
        <v>0.41891891999999997</v>
      </c>
      <c r="EQ607" s="422">
        <v>0.14252961</v>
      </c>
      <c r="ER607" s="425">
        <v>-2.6018083083047198E-2</v>
      </c>
      <c r="ES607" s="431">
        <v>2.9710426460792001</v>
      </c>
      <c r="ET607" s="431">
        <v>3.3710696486718899</v>
      </c>
      <c r="EU607" s="431">
        <v>3.6456247534234199</v>
      </c>
      <c r="EV607" s="431">
        <v>3.3668167540226599</v>
      </c>
      <c r="EW607" s="431">
        <v>3.3254249231514401</v>
      </c>
      <c r="EX607" s="426">
        <v>3.3918163776397701</v>
      </c>
    </row>
    <row r="608" spans="1:269" ht="13" customHeight="1">
      <c r="A608" s="435" t="s">
        <v>598</v>
      </c>
      <c r="B608" s="413">
        <v>12832</v>
      </c>
      <c r="C608" s="413">
        <v>676395</v>
      </c>
      <c r="D608" s="413">
        <v>23363</v>
      </c>
      <c r="E608" s="413" t="s">
        <v>14</v>
      </c>
      <c r="F608" s="413" t="s">
        <v>14</v>
      </c>
      <c r="G608" s="414"/>
      <c r="H608" s="411" t="s">
        <v>528</v>
      </c>
      <c r="I608" s="411" t="s">
        <v>221</v>
      </c>
      <c r="J608" s="413">
        <v>29</v>
      </c>
      <c r="K608" s="418">
        <v>1</v>
      </c>
      <c r="M608" s="419" t="s">
        <v>46</v>
      </c>
      <c r="N608" s="438"/>
      <c r="O608" s="414" t="s">
        <v>838</v>
      </c>
      <c r="P608" s="414" t="s">
        <v>2543</v>
      </c>
      <c r="Q608" s="414"/>
      <c r="R608" s="414"/>
      <c r="S608" s="414"/>
      <c r="T608" s="414"/>
      <c r="U608" s="414"/>
      <c r="V608" s="414"/>
      <c r="W608" s="414"/>
      <c r="X608" s="414"/>
      <c r="Y608" s="437"/>
      <c r="Z608" s="421"/>
      <c r="AS608" s="422"/>
      <c r="AT608" s="422"/>
      <c r="AU608" s="422"/>
      <c r="AV608" s="422"/>
      <c r="AW608" s="422"/>
      <c r="AX608" s="422"/>
      <c r="AY608" s="423"/>
      <c r="AZ608" s="422"/>
      <c r="BA608" s="422"/>
      <c r="BB608" s="422"/>
      <c r="BC608" s="422"/>
      <c r="BT608" s="427">
        <v>71</v>
      </c>
      <c r="BU608" s="421">
        <v>64</v>
      </c>
      <c r="BV608" s="428">
        <v>0</v>
      </c>
      <c r="BW608" s="427"/>
      <c r="BX608" s="427"/>
      <c r="BY608" s="427"/>
      <c r="BZ608" s="427"/>
      <c r="CA608" s="421"/>
      <c r="CB608" s="428"/>
      <c r="CC608" s="427"/>
      <c r="CD608" s="421"/>
      <c r="CE608" s="429"/>
      <c r="CF608" s="428"/>
      <c r="CG608" s="427"/>
      <c r="CH608" s="421"/>
      <c r="CI608" s="429"/>
      <c r="CJ608" s="428"/>
      <c r="CK608" s="427"/>
      <c r="CL608" s="421"/>
      <c r="CM608" s="429"/>
      <c r="CN608" s="428"/>
      <c r="CO608" s="427"/>
      <c r="CP608" s="421"/>
      <c r="CQ608" s="429"/>
      <c r="CR608" s="428"/>
      <c r="DH608" s="433">
        <v>0</v>
      </c>
      <c r="DI608" s="434"/>
      <c r="DJ608" s="421">
        <v>71</v>
      </c>
      <c r="DK608" s="421">
        <v>0</v>
      </c>
      <c r="DL608" s="421">
        <v>0</v>
      </c>
      <c r="DM608" s="421">
        <v>4</v>
      </c>
      <c r="DN608" s="421">
        <v>8</v>
      </c>
      <c r="DO608" s="421">
        <v>9</v>
      </c>
      <c r="DP608" s="421">
        <v>64</v>
      </c>
      <c r="DR608" s="421">
        <v>64</v>
      </c>
      <c r="DS608" s="421">
        <v>269</v>
      </c>
      <c r="DT608" s="421">
        <v>58</v>
      </c>
      <c r="DU608" s="421">
        <v>26</v>
      </c>
      <c r="DV608" s="421">
        <v>21</v>
      </c>
      <c r="DW608" s="421">
        <v>8</v>
      </c>
      <c r="DX608" s="421">
        <v>22</v>
      </c>
      <c r="DY608" s="421">
        <v>2</v>
      </c>
      <c r="DZ608" s="421">
        <v>1</v>
      </c>
      <c r="EA608" s="421">
        <v>1</v>
      </c>
      <c r="EB608" s="421">
        <v>1</v>
      </c>
      <c r="EC608" s="421">
        <v>68</v>
      </c>
      <c r="ED608" s="425">
        <v>9.5625022798781991</v>
      </c>
      <c r="EE608" s="425">
        <v>3.0937507376076501</v>
      </c>
      <c r="EF608" s="425">
        <v>1.1250002682209601</v>
      </c>
      <c r="EG608" s="425">
        <v>8.1562519446019994</v>
      </c>
      <c r="EH608" s="431">
        <v>1.25000029802329</v>
      </c>
      <c r="EI608" s="425">
        <v>97.502068920633306</v>
      </c>
      <c r="EJ608" s="424">
        <v>0.23577235772357699</v>
      </c>
      <c r="EK608" s="424">
        <v>0.29411764705882298</v>
      </c>
      <c r="EL608" s="422">
        <v>0.39428571400000001</v>
      </c>
      <c r="EM608" s="422">
        <v>0.22857142799999999</v>
      </c>
      <c r="EN608" s="422">
        <v>0.377142857</v>
      </c>
      <c r="EO608" s="422">
        <v>7.8651689999999996E-2</v>
      </c>
      <c r="EP608" s="422">
        <v>0.34269663</v>
      </c>
      <c r="EQ608" s="422">
        <v>0.1356629</v>
      </c>
      <c r="ER608" s="425">
        <v>-1.1651777890924799</v>
      </c>
      <c r="ES608" s="431">
        <v>2.9531257040800298</v>
      </c>
      <c r="ET608" s="431">
        <v>3.7762811346787601</v>
      </c>
      <c r="EU608" s="431">
        <v>3.7140973515808899</v>
      </c>
      <c r="EV608" s="431">
        <v>3.6790827343578298</v>
      </c>
      <c r="EW608" s="431">
        <v>3.48002598884585</v>
      </c>
      <c r="EX608" s="426">
        <v>0.52902942895889205</v>
      </c>
    </row>
    <row r="609" spans="1:157" ht="13" customHeight="1">
      <c r="A609" s="435" t="s">
        <v>598</v>
      </c>
      <c r="B609" s="413">
        <v>9640</v>
      </c>
      <c r="C609" s="413">
        <v>608337</v>
      </c>
      <c r="D609" s="413">
        <v>15474</v>
      </c>
      <c r="E609" s="413" t="s">
        <v>609</v>
      </c>
      <c r="F609" s="413" t="s">
        <v>609</v>
      </c>
      <c r="G609" s="414"/>
      <c r="H609" s="415" t="s">
        <v>742</v>
      </c>
      <c r="I609" s="416" t="s">
        <v>24</v>
      </c>
      <c r="J609" s="417">
        <v>30</v>
      </c>
      <c r="K609" s="418">
        <v>1</v>
      </c>
      <c r="M609" s="419" t="s">
        <v>837</v>
      </c>
      <c r="N609" s="420">
        <v>25</v>
      </c>
      <c r="P609" s="418" t="s">
        <v>4577</v>
      </c>
      <c r="Z609" s="421"/>
      <c r="BT609" s="427">
        <v>26</v>
      </c>
      <c r="BU609" s="421">
        <v>145</v>
      </c>
      <c r="BV609" s="428">
        <v>-3</v>
      </c>
      <c r="BW609" s="427"/>
      <c r="BX609" s="427"/>
      <c r="BY609" s="427"/>
      <c r="BZ609" s="427"/>
      <c r="CA609" s="421"/>
      <c r="CB609" s="428"/>
      <c r="CC609" s="427"/>
      <c r="CD609" s="421"/>
      <c r="CE609" s="429"/>
      <c r="CF609" s="428"/>
      <c r="CG609" s="427"/>
      <c r="CH609" s="421"/>
      <c r="CI609" s="429"/>
      <c r="CJ609" s="428"/>
      <c r="CK609" s="427"/>
      <c r="CL609" s="421"/>
      <c r="CM609" s="429"/>
      <c r="CN609" s="428"/>
      <c r="CO609" s="427"/>
      <c r="CP609" s="421"/>
      <c r="CQ609" s="429"/>
      <c r="CR609" s="428"/>
      <c r="DH609" s="433">
        <v>-3</v>
      </c>
      <c r="DI609" s="434"/>
      <c r="DJ609" s="421">
        <v>26</v>
      </c>
      <c r="DK609" s="421">
        <v>26</v>
      </c>
      <c r="DL609" s="421">
        <v>0</v>
      </c>
      <c r="DM609" s="421">
        <v>10</v>
      </c>
      <c r="DN609" s="421">
        <v>4</v>
      </c>
      <c r="DO609" s="421">
        <v>0</v>
      </c>
      <c r="DP609" s="421">
        <v>145</v>
      </c>
      <c r="DQ609" s="421">
        <v>145</v>
      </c>
      <c r="DS609" s="421">
        <v>613</v>
      </c>
      <c r="DT609" s="421">
        <v>131</v>
      </c>
      <c r="DU609" s="421">
        <v>62</v>
      </c>
      <c r="DV609" s="421">
        <v>55</v>
      </c>
      <c r="DW609" s="421">
        <v>17</v>
      </c>
      <c r="DX609" s="421">
        <v>56</v>
      </c>
      <c r="DY609" s="421">
        <v>0</v>
      </c>
      <c r="DZ609" s="421">
        <v>1</v>
      </c>
      <c r="EA609" s="421">
        <v>4</v>
      </c>
      <c r="EB609" s="421">
        <v>0</v>
      </c>
      <c r="EC609" s="421">
        <v>121</v>
      </c>
      <c r="ED609" s="425">
        <v>7.5103448275862004</v>
      </c>
      <c r="EE609" s="425">
        <v>3.47586206896551</v>
      </c>
      <c r="EF609" s="425">
        <v>1.0551724137931</v>
      </c>
      <c r="EG609" s="425">
        <v>8.1310344827586203</v>
      </c>
      <c r="EH609" s="431">
        <v>1.2896551724137899</v>
      </c>
      <c r="EI609" s="425">
        <v>100.595214019859</v>
      </c>
      <c r="EJ609" s="424">
        <v>0.235611510791366</v>
      </c>
      <c r="EK609" s="424">
        <v>0.27272727272727199</v>
      </c>
      <c r="EL609" s="422">
        <v>0.37819025499999998</v>
      </c>
      <c r="EM609" s="422">
        <v>0.19721577700000001</v>
      </c>
      <c r="EN609" s="422">
        <v>0.42459396700000002</v>
      </c>
      <c r="EO609" s="422">
        <v>8.9655170000000006E-2</v>
      </c>
      <c r="EP609" s="422">
        <v>0.40919539999999999</v>
      </c>
      <c r="EQ609" s="422">
        <v>9.9072510000000003E-2</v>
      </c>
      <c r="ER609" s="425">
        <v>0.52281114705532195</v>
      </c>
      <c r="ES609" s="431">
        <v>3.41379310344827</v>
      </c>
      <c r="ET609" s="431">
        <v>5.0075953153508097</v>
      </c>
      <c r="EU609" s="431">
        <v>4.1704549723657998</v>
      </c>
      <c r="EV609" s="431">
        <v>4.5921800403759399</v>
      </c>
      <c r="EW609" s="431">
        <v>4.6549205842334898</v>
      </c>
      <c r="EX609" s="426">
        <v>1.95129370689392</v>
      </c>
    </row>
    <row r="610" spans="1:157" ht="13" customHeight="1">
      <c r="A610" s="435" t="s">
        <v>598</v>
      </c>
      <c r="B610" s="413">
        <v>12727</v>
      </c>
      <c r="C610" s="413">
        <v>687396</v>
      </c>
      <c r="D610" s="413">
        <v>27702</v>
      </c>
      <c r="E610" s="413" t="s">
        <v>16</v>
      </c>
      <c r="F610" s="413" t="s">
        <v>16</v>
      </c>
      <c r="G610" s="414"/>
      <c r="H610" s="411" t="s">
        <v>3553</v>
      </c>
      <c r="I610" s="411" t="s">
        <v>243</v>
      </c>
      <c r="J610" s="413">
        <v>27</v>
      </c>
      <c r="K610" s="418">
        <v>1</v>
      </c>
      <c r="M610" s="419" t="s">
        <v>46</v>
      </c>
      <c r="O610" s="418" t="s">
        <v>46</v>
      </c>
      <c r="P610" s="418" t="s">
        <v>4577</v>
      </c>
      <c r="Z610" s="421"/>
      <c r="AS610" s="422"/>
      <c r="AT610" s="422"/>
      <c r="AU610" s="422"/>
      <c r="AV610" s="422"/>
      <c r="AW610" s="422"/>
      <c r="AX610" s="422"/>
      <c r="AY610" s="423"/>
      <c r="AZ610" s="422"/>
      <c r="BA610" s="422"/>
      <c r="BB610" s="422"/>
      <c r="BC610" s="422"/>
      <c r="BT610" s="427">
        <v>17</v>
      </c>
      <c r="BU610" s="421">
        <v>23</v>
      </c>
      <c r="BV610" s="428">
        <v>1</v>
      </c>
      <c r="BW610" s="427"/>
      <c r="BX610" s="427"/>
      <c r="BY610" s="427"/>
      <c r="BZ610" s="427"/>
      <c r="CA610" s="421"/>
      <c r="CB610" s="428"/>
      <c r="CC610" s="427"/>
      <c r="CD610" s="421"/>
      <c r="CE610" s="429"/>
      <c r="CF610" s="428"/>
      <c r="CG610" s="427"/>
      <c r="CH610" s="421"/>
      <c r="CI610" s="429"/>
      <c r="CJ610" s="428"/>
      <c r="CK610" s="427"/>
      <c r="CL610" s="421"/>
      <c r="CM610" s="429"/>
      <c r="CN610" s="428"/>
      <c r="CO610" s="427"/>
      <c r="CP610" s="421"/>
      <c r="CQ610" s="429"/>
      <c r="CR610" s="428"/>
      <c r="DH610" s="433">
        <v>1</v>
      </c>
      <c r="DI610" s="434"/>
      <c r="DJ610" s="421">
        <v>17</v>
      </c>
      <c r="DK610" s="421">
        <v>0</v>
      </c>
      <c r="DL610" s="421">
        <v>0</v>
      </c>
      <c r="DM610" s="421">
        <v>0</v>
      </c>
      <c r="DN610" s="421">
        <v>0</v>
      </c>
      <c r="DO610" s="421">
        <v>0</v>
      </c>
      <c r="DP610" s="421">
        <v>23</v>
      </c>
      <c r="DR610" s="421">
        <v>23</v>
      </c>
      <c r="DS610" s="421">
        <v>92</v>
      </c>
      <c r="DT610" s="421">
        <v>17</v>
      </c>
      <c r="DU610" s="421">
        <v>8</v>
      </c>
      <c r="DV610" s="421">
        <v>8</v>
      </c>
      <c r="DW610" s="421">
        <v>4</v>
      </c>
      <c r="DX610" s="421">
        <v>7</v>
      </c>
      <c r="DY610" s="421">
        <v>1</v>
      </c>
      <c r="DZ610" s="421">
        <v>1</v>
      </c>
      <c r="EA610" s="421">
        <v>2</v>
      </c>
      <c r="EB610" s="421">
        <v>0</v>
      </c>
      <c r="EC610" s="421">
        <v>30</v>
      </c>
      <c r="ED610" s="425">
        <v>11.7391333552982</v>
      </c>
      <c r="EE610" s="425">
        <v>2.7391311162362499</v>
      </c>
      <c r="EF610" s="425">
        <v>1.56521778070643</v>
      </c>
      <c r="EG610" s="425">
        <v>6.65217556800234</v>
      </c>
      <c r="EH610" s="431">
        <v>1.04347852047095</v>
      </c>
      <c r="EI610" s="425">
        <v>81.393032290511997</v>
      </c>
      <c r="EJ610" s="424">
        <v>0.202380952380952</v>
      </c>
      <c r="EK610" s="424">
        <v>0.26</v>
      </c>
      <c r="EL610" s="422">
        <v>0.25</v>
      </c>
      <c r="EM610" s="422">
        <v>0.26923076899999998</v>
      </c>
      <c r="EN610" s="422">
        <v>0.48076922999999999</v>
      </c>
      <c r="EO610" s="422">
        <v>9.2592590000000002E-2</v>
      </c>
      <c r="EP610" s="422">
        <v>0.42592593000000001</v>
      </c>
      <c r="EQ610" s="422">
        <v>0.17759563</v>
      </c>
      <c r="ER610" s="425">
        <v>0.72523876255325304</v>
      </c>
      <c r="ES610" s="431">
        <v>3.1304355614128601</v>
      </c>
      <c r="ET610" s="431">
        <v>3.2163152495151701</v>
      </c>
      <c r="EU610" s="431">
        <v>3.83162456072575</v>
      </c>
      <c r="EV610" s="431">
        <v>3.2466287800100302</v>
      </c>
      <c r="EW610" s="431">
        <v>2.7685791379162401</v>
      </c>
      <c r="EX610" s="426">
        <v>0.115370914340019</v>
      </c>
    </row>
    <row r="611" spans="1:157" ht="13" customHeight="1">
      <c r="A611" s="435" t="s">
        <v>598</v>
      </c>
      <c r="B611" s="413">
        <v>13119</v>
      </c>
      <c r="C611" s="413">
        <v>701656</v>
      </c>
      <c r="D611" s="413">
        <v>31475</v>
      </c>
      <c r="E611" s="413" t="s">
        <v>563</v>
      </c>
      <c r="F611" s="413" t="s">
        <v>563</v>
      </c>
      <c r="G611" s="414"/>
      <c r="H611" s="411" t="s">
        <v>3084</v>
      </c>
      <c r="I611" s="411" t="s">
        <v>145</v>
      </c>
      <c r="J611" s="413">
        <v>23</v>
      </c>
      <c r="K611" s="418">
        <v>1</v>
      </c>
      <c r="M611" s="419" t="s">
        <v>837</v>
      </c>
      <c r="N611" s="420">
        <v>25</v>
      </c>
      <c r="P611" s="418" t="s">
        <v>4581</v>
      </c>
      <c r="Z611" s="421"/>
      <c r="BT611" s="427">
        <v>5</v>
      </c>
      <c r="BU611" s="421">
        <v>25.1</v>
      </c>
      <c r="BV611" s="428">
        <v>-1</v>
      </c>
      <c r="BW611" s="427"/>
      <c r="BX611" s="427"/>
      <c r="BY611" s="427"/>
      <c r="BZ611" s="427"/>
      <c r="CA611" s="421"/>
      <c r="CB611" s="428"/>
      <c r="CC611" s="427"/>
      <c r="CD611" s="421"/>
      <c r="CE611" s="429"/>
      <c r="CF611" s="428"/>
      <c r="CG611" s="427"/>
      <c r="CH611" s="421"/>
      <c r="CI611" s="429"/>
      <c r="CJ611" s="428"/>
      <c r="CK611" s="427"/>
      <c r="CL611" s="421"/>
      <c r="CM611" s="429"/>
      <c r="CN611" s="428"/>
      <c r="CO611" s="427"/>
      <c r="CP611" s="421"/>
      <c r="CQ611" s="429"/>
      <c r="CR611" s="428"/>
      <c r="DH611" s="433">
        <v>-1</v>
      </c>
      <c r="DI611" s="434"/>
      <c r="DJ611" s="421">
        <v>5</v>
      </c>
      <c r="DK611" s="421">
        <v>5</v>
      </c>
      <c r="DL611" s="421">
        <v>0</v>
      </c>
      <c r="DM611" s="421">
        <v>3</v>
      </c>
      <c r="DN611" s="421">
        <v>0</v>
      </c>
      <c r="DO611" s="421">
        <v>0</v>
      </c>
      <c r="DP611" s="421">
        <v>25.1</v>
      </c>
      <c r="DQ611" s="421">
        <v>25.100000381469702</v>
      </c>
      <c r="DS611" s="421">
        <v>99</v>
      </c>
      <c r="DT611" s="421">
        <v>17</v>
      </c>
      <c r="DU611" s="421">
        <v>5</v>
      </c>
      <c r="DV611" s="421">
        <v>5</v>
      </c>
      <c r="DW611" s="421">
        <v>3</v>
      </c>
      <c r="DX611" s="421">
        <v>8</v>
      </c>
      <c r="DY611" s="421">
        <v>0</v>
      </c>
      <c r="DZ611" s="421">
        <v>0</v>
      </c>
      <c r="EA611" s="421">
        <v>0</v>
      </c>
      <c r="EB611" s="421">
        <v>0</v>
      </c>
      <c r="EC611" s="421">
        <v>33</v>
      </c>
      <c r="ED611" s="425">
        <v>11.7236847989777</v>
      </c>
      <c r="EE611" s="425">
        <v>2.8421054058127799</v>
      </c>
      <c r="EF611" s="425">
        <v>1.0657895271797899</v>
      </c>
      <c r="EG611" s="425">
        <v>6.0394739873521699</v>
      </c>
      <c r="EH611" s="431">
        <v>0.98684215479610604</v>
      </c>
      <c r="EI611" s="425">
        <v>76.1583976168357</v>
      </c>
      <c r="EJ611" s="424">
        <v>0.18681318681318601</v>
      </c>
      <c r="EK611" s="424">
        <v>0.25454545454545402</v>
      </c>
      <c r="EL611" s="466">
        <v>0.22807017500000001</v>
      </c>
      <c r="EM611" s="466">
        <v>0.22807017500000001</v>
      </c>
      <c r="EN611" s="466">
        <v>0.54385964899999995</v>
      </c>
      <c r="EO611" s="466">
        <v>8.6206900000000003E-2</v>
      </c>
      <c r="EP611" s="466">
        <v>0.32758620999999999</v>
      </c>
      <c r="EQ611" s="466">
        <v>0.1195122</v>
      </c>
      <c r="ER611" s="425">
        <v>0.108517016187217</v>
      </c>
      <c r="ES611" s="431">
        <v>1.77631587863299</v>
      </c>
      <c r="ET611" s="431">
        <v>3.6178232008662601</v>
      </c>
      <c r="EU611" s="431">
        <v>3.0175511551695799</v>
      </c>
      <c r="EV611" s="431">
        <v>3.3647587180469598</v>
      </c>
      <c r="EW611" s="431">
        <v>3.1966010380260599</v>
      </c>
      <c r="EX611" s="426">
        <v>0.81243294477462702</v>
      </c>
    </row>
    <row r="612" spans="1:157" ht="13" customHeight="1">
      <c r="A612" s="435" t="s">
        <v>598</v>
      </c>
      <c r="B612" s="413">
        <v>10418</v>
      </c>
      <c r="C612" s="413">
        <v>641745</v>
      </c>
      <c r="D612" s="413">
        <v>15734</v>
      </c>
      <c r="E612" s="413" t="s">
        <v>129</v>
      </c>
      <c r="F612" s="413" t="s">
        <v>129</v>
      </c>
      <c r="G612" s="414"/>
      <c r="H612" s="415" t="s">
        <v>899</v>
      </c>
      <c r="I612" s="416" t="s">
        <v>293</v>
      </c>
      <c r="J612" s="417">
        <v>29</v>
      </c>
      <c r="K612" s="418">
        <v>1</v>
      </c>
      <c r="M612" s="419" t="s">
        <v>837</v>
      </c>
      <c r="N612" s="420">
        <v>7</v>
      </c>
      <c r="O612" s="418" t="s">
        <v>838</v>
      </c>
      <c r="P612" s="418" t="s">
        <v>2543</v>
      </c>
      <c r="S612" s="418" t="s">
        <v>4579</v>
      </c>
      <c r="Z612" s="421"/>
      <c r="AS612" s="422"/>
      <c r="AT612" s="422"/>
      <c r="AU612" s="422"/>
      <c r="AV612" s="422"/>
      <c r="AW612" s="422"/>
      <c r="AX612" s="422"/>
      <c r="AY612" s="423"/>
      <c r="AZ612" s="422"/>
      <c r="BA612" s="422"/>
      <c r="BB612" s="422"/>
      <c r="BC612" s="422"/>
      <c r="BT612" s="427">
        <v>68</v>
      </c>
      <c r="BU612" s="421">
        <v>69.2</v>
      </c>
      <c r="BV612" s="428">
        <v>1</v>
      </c>
      <c r="BW612" s="427"/>
      <c r="BX612" s="427"/>
      <c r="BY612" s="427"/>
      <c r="BZ612" s="427"/>
      <c r="CA612" s="421"/>
      <c r="CB612" s="428"/>
      <c r="CC612" s="427"/>
      <c r="CD612" s="421"/>
      <c r="CE612" s="429"/>
      <c r="CF612" s="428"/>
      <c r="CG612" s="427"/>
      <c r="CH612" s="421"/>
      <c r="CI612" s="429"/>
      <c r="CJ612" s="428"/>
      <c r="CK612" s="427"/>
      <c r="CL612" s="421"/>
      <c r="CM612" s="429"/>
      <c r="CN612" s="428"/>
      <c r="CO612" s="427"/>
      <c r="CP612" s="421"/>
      <c r="CQ612" s="429"/>
      <c r="CR612" s="428"/>
      <c r="DH612" s="433">
        <v>1</v>
      </c>
      <c r="DI612" s="434"/>
      <c r="DJ612" s="421">
        <v>68</v>
      </c>
      <c r="DK612" s="421">
        <v>1</v>
      </c>
      <c r="DL612" s="421">
        <v>0</v>
      </c>
      <c r="DM612" s="421">
        <v>4</v>
      </c>
      <c r="DN612" s="421">
        <v>2</v>
      </c>
      <c r="DO612" s="421">
        <v>3</v>
      </c>
      <c r="DP612" s="421">
        <v>69.2</v>
      </c>
      <c r="DQ612" s="421">
        <v>1</v>
      </c>
      <c r="DR612" s="421">
        <v>68.199996948242102</v>
      </c>
      <c r="DS612" s="421">
        <v>276</v>
      </c>
      <c r="DT612" s="421">
        <v>45</v>
      </c>
      <c r="DU612" s="421">
        <v>18</v>
      </c>
      <c r="DV612" s="421">
        <v>16</v>
      </c>
      <c r="DW612" s="421">
        <v>4</v>
      </c>
      <c r="DX612" s="421">
        <v>22</v>
      </c>
      <c r="DY612" s="421">
        <v>0</v>
      </c>
      <c r="DZ612" s="421">
        <v>6</v>
      </c>
      <c r="EA612" s="421">
        <v>1</v>
      </c>
      <c r="EB612" s="421">
        <v>0</v>
      </c>
      <c r="EC612" s="421">
        <v>75</v>
      </c>
      <c r="ED612" s="425">
        <v>9.68899663007039</v>
      </c>
      <c r="EE612" s="425">
        <v>2.8421056781539802</v>
      </c>
      <c r="EF612" s="425">
        <v>0.51674648693708702</v>
      </c>
      <c r="EG612" s="425">
        <v>5.8133979780422296</v>
      </c>
      <c r="EH612" s="431">
        <v>0.96172262846624601</v>
      </c>
      <c r="EI612" s="425">
        <v>74.219827334973999</v>
      </c>
      <c r="EJ612" s="424">
        <v>0.18145161290322501</v>
      </c>
      <c r="EK612" s="424">
        <v>0.24260355029585701</v>
      </c>
      <c r="EL612" s="422">
        <v>0.56140350800000005</v>
      </c>
      <c r="EM612" s="422">
        <v>0.14035087700000001</v>
      </c>
      <c r="EN612" s="422">
        <v>0.29824561399999999</v>
      </c>
      <c r="EO612" s="422">
        <v>5.7803470000000003E-2</v>
      </c>
      <c r="EP612" s="422">
        <v>0.30635837999999999</v>
      </c>
      <c r="EQ612" s="422">
        <v>0.10771993000000001</v>
      </c>
      <c r="ER612" s="425">
        <v>-0.492887810277857</v>
      </c>
      <c r="ES612" s="431">
        <v>2.0669859477483499</v>
      </c>
      <c r="ET612" s="431">
        <v>2.7768950493751499</v>
      </c>
      <c r="EU612" s="431">
        <v>2.93501524660291</v>
      </c>
      <c r="EV612" s="431">
        <v>3.3172928832467599</v>
      </c>
      <c r="EW612" s="431">
        <v>3.0413143488893102</v>
      </c>
      <c r="EX612" s="426">
        <v>1.28168576955795</v>
      </c>
      <c r="EZ612" s="412"/>
      <c r="FA612" s="412"/>
    </row>
    <row r="613" spans="1:157" ht="13" customHeight="1">
      <c r="A613" s="435" t="s">
        <v>598</v>
      </c>
      <c r="B613" s="413">
        <v>12937</v>
      </c>
      <c r="C613" s="413">
        <v>673513</v>
      </c>
      <c r="D613" s="413">
        <v>33826</v>
      </c>
      <c r="E613" s="413" t="s">
        <v>2170</v>
      </c>
      <c r="F613" s="413" t="s">
        <v>2170</v>
      </c>
      <c r="G613" s="414"/>
      <c r="H613" s="411" t="s">
        <v>3988</v>
      </c>
      <c r="I613" s="411" t="s">
        <v>3987</v>
      </c>
      <c r="J613" s="413">
        <v>29</v>
      </c>
      <c r="K613" s="418">
        <v>1</v>
      </c>
      <c r="M613" s="419" t="s">
        <v>46</v>
      </c>
      <c r="O613" s="418" t="s">
        <v>46</v>
      </c>
      <c r="P613" s="418" t="s">
        <v>2543</v>
      </c>
      <c r="Z613" s="421"/>
      <c r="AS613" s="422"/>
      <c r="AT613" s="422"/>
      <c r="AU613" s="422"/>
      <c r="AV613" s="422"/>
      <c r="AW613" s="422"/>
      <c r="AX613" s="422"/>
      <c r="AY613" s="423"/>
      <c r="AZ613" s="422"/>
      <c r="BA613" s="422"/>
      <c r="BB613" s="422"/>
      <c r="BC613" s="422"/>
      <c r="BT613" s="427">
        <v>61</v>
      </c>
      <c r="BU613" s="421">
        <v>63.1</v>
      </c>
      <c r="BV613" s="428">
        <v>0</v>
      </c>
      <c r="BW613" s="427"/>
      <c r="BX613" s="427"/>
      <c r="BY613" s="427"/>
      <c r="BZ613" s="427"/>
      <c r="CA613" s="421"/>
      <c r="CB613" s="428"/>
      <c r="CC613" s="427"/>
      <c r="CD613" s="421"/>
      <c r="CE613" s="429"/>
      <c r="CF613" s="428"/>
      <c r="CG613" s="427"/>
      <c r="CH613" s="421"/>
      <c r="CI613" s="429"/>
      <c r="CJ613" s="428"/>
      <c r="CK613" s="427"/>
      <c r="CL613" s="421"/>
      <c r="CM613" s="429"/>
      <c r="CN613" s="428"/>
      <c r="CO613" s="427"/>
      <c r="CP613" s="421"/>
      <c r="CQ613" s="429"/>
      <c r="CR613" s="428"/>
      <c r="DH613" s="433">
        <v>0</v>
      </c>
      <c r="DI613" s="434"/>
      <c r="DJ613" s="421">
        <v>61</v>
      </c>
      <c r="DK613" s="421">
        <v>0</v>
      </c>
      <c r="DL613" s="421">
        <v>0</v>
      </c>
      <c r="DM613" s="421">
        <v>3</v>
      </c>
      <c r="DN613" s="421">
        <v>1</v>
      </c>
      <c r="DO613" s="421">
        <v>1</v>
      </c>
      <c r="DP613" s="421">
        <v>63.1</v>
      </c>
      <c r="DR613" s="421">
        <v>63.099998474121001</v>
      </c>
      <c r="DS613" s="421">
        <v>272</v>
      </c>
      <c r="DT613" s="421">
        <v>53</v>
      </c>
      <c r="DU613" s="421">
        <v>29</v>
      </c>
      <c r="DV613" s="421">
        <v>28</v>
      </c>
      <c r="DW613" s="421">
        <v>10</v>
      </c>
      <c r="DX613" s="421">
        <v>33</v>
      </c>
      <c r="DY613" s="421">
        <v>2</v>
      </c>
      <c r="DZ613" s="421">
        <v>1</v>
      </c>
      <c r="EA613" s="421">
        <v>5</v>
      </c>
      <c r="EB613" s="421">
        <v>0</v>
      </c>
      <c r="EC613" s="421">
        <v>61</v>
      </c>
      <c r="ED613" s="425">
        <v>8.6684227930215094</v>
      </c>
      <c r="EE613" s="425">
        <v>4.6894746257329398</v>
      </c>
      <c r="EF613" s="425">
        <v>1.42105291688877</v>
      </c>
      <c r="EG613" s="425">
        <v>7.53158045951049</v>
      </c>
      <c r="EH613" s="431">
        <v>1.3578950094714901</v>
      </c>
      <c r="EI613" s="425">
        <v>104.793970900659</v>
      </c>
      <c r="EJ613" s="424">
        <v>0.222689075630252</v>
      </c>
      <c r="EK613" s="424">
        <v>0.25748502994011901</v>
      </c>
      <c r="EL613" s="422">
        <v>0.30681818100000002</v>
      </c>
      <c r="EM613" s="422">
        <v>0.19886363600000001</v>
      </c>
      <c r="EN613" s="422">
        <v>0.49431818100000002</v>
      </c>
      <c r="EO613" s="422">
        <v>9.039548E-2</v>
      </c>
      <c r="EP613" s="422">
        <v>0.37288136</v>
      </c>
      <c r="EQ613" s="422">
        <v>0.13427230000000001</v>
      </c>
      <c r="ER613" s="425">
        <v>0.60838792533460195</v>
      </c>
      <c r="ES613" s="431">
        <v>3.9789481672885598</v>
      </c>
      <c r="ET613" s="431">
        <v>4.1619359150169704</v>
      </c>
      <c r="EU613" s="431">
        <v>4.8728146677202799</v>
      </c>
      <c r="EV613" s="431">
        <v>4.9381349338933402</v>
      </c>
      <c r="EW613" s="431">
        <v>4.4683216288169998</v>
      </c>
      <c r="EX613" s="426">
        <v>-0.31549754738807601</v>
      </c>
    </row>
    <row r="614" spans="1:157" ht="13" customHeight="1">
      <c r="A614" s="435" t="s">
        <v>598</v>
      </c>
      <c r="B614" s="413">
        <v>11815</v>
      </c>
      <c r="C614" s="413">
        <v>669062</v>
      </c>
      <c r="D614" s="413">
        <v>26252</v>
      </c>
      <c r="E614" s="413" t="s">
        <v>2175</v>
      </c>
      <c r="F614" s="413" t="s">
        <v>2175</v>
      </c>
      <c r="G614" s="414"/>
      <c r="H614" s="411" t="s">
        <v>195</v>
      </c>
      <c r="I614" s="411" t="s">
        <v>333</v>
      </c>
      <c r="J614" s="413">
        <v>27</v>
      </c>
      <c r="K614" s="418">
        <v>1</v>
      </c>
      <c r="M614" s="419" t="s">
        <v>46</v>
      </c>
      <c r="O614" s="418" t="s">
        <v>838</v>
      </c>
      <c r="P614" s="418" t="s">
        <v>4581</v>
      </c>
      <c r="Z614" s="421"/>
      <c r="AS614" s="422"/>
      <c r="AT614" s="422"/>
      <c r="AU614" s="422"/>
      <c r="AV614" s="422"/>
      <c r="AW614" s="422"/>
      <c r="AX614" s="422"/>
      <c r="AY614" s="423"/>
      <c r="AZ614" s="422"/>
      <c r="BA614" s="422"/>
      <c r="BB614" s="422"/>
      <c r="BC614" s="422"/>
      <c r="BT614" s="427">
        <v>36</v>
      </c>
      <c r="BU614" s="421">
        <v>30</v>
      </c>
      <c r="BV614" s="428">
        <v>1</v>
      </c>
      <c r="BW614" s="427"/>
      <c r="BX614" s="427"/>
      <c r="BY614" s="427"/>
      <c r="BZ614" s="427"/>
      <c r="CA614" s="421"/>
      <c r="CB614" s="428"/>
      <c r="CC614" s="427"/>
      <c r="CD614" s="421"/>
      <c r="CE614" s="429"/>
      <c r="CF614" s="428"/>
      <c r="CG614" s="427"/>
      <c r="CH614" s="421"/>
      <c r="CI614" s="429"/>
      <c r="CJ614" s="428"/>
      <c r="CK614" s="427"/>
      <c r="CL614" s="421"/>
      <c r="CM614" s="429"/>
      <c r="CN614" s="428"/>
      <c r="CO614" s="427"/>
      <c r="CP614" s="421"/>
      <c r="CQ614" s="429"/>
      <c r="CR614" s="428"/>
      <c r="DH614" s="433">
        <v>1</v>
      </c>
      <c r="DI614" s="434"/>
      <c r="DJ614" s="421">
        <v>36</v>
      </c>
      <c r="DK614" s="421">
        <v>0</v>
      </c>
      <c r="DL614" s="421">
        <v>0</v>
      </c>
      <c r="DM614" s="421">
        <v>4</v>
      </c>
      <c r="DN614" s="421">
        <v>1</v>
      </c>
      <c r="DO614" s="421">
        <v>0</v>
      </c>
      <c r="DP614" s="421">
        <v>30</v>
      </c>
      <c r="DR614" s="421">
        <v>30</v>
      </c>
      <c r="DS614" s="421">
        <v>128</v>
      </c>
      <c r="DT614" s="421">
        <v>24</v>
      </c>
      <c r="DU614" s="421">
        <v>5</v>
      </c>
      <c r="DV614" s="421">
        <v>5</v>
      </c>
      <c r="DW614" s="421">
        <v>0</v>
      </c>
      <c r="DX614" s="421">
        <v>20</v>
      </c>
      <c r="DY614" s="421">
        <v>4</v>
      </c>
      <c r="DZ614" s="421">
        <v>3</v>
      </c>
      <c r="EA614" s="421">
        <v>1</v>
      </c>
      <c r="EB614" s="421">
        <v>0</v>
      </c>
      <c r="EC614" s="421">
        <v>22</v>
      </c>
      <c r="ED614" s="425">
        <v>6.6000020980841603</v>
      </c>
      <c r="EE614" s="425">
        <v>6.0000019073492297</v>
      </c>
      <c r="EF614" s="425">
        <v>0</v>
      </c>
      <c r="EG614" s="425">
        <v>7.2000022888190802</v>
      </c>
      <c r="EH614" s="431">
        <v>1.46666713290759</v>
      </c>
      <c r="EI614" s="425">
        <v>113.188333247275</v>
      </c>
      <c r="EJ614" s="424">
        <v>0.22857142857142801</v>
      </c>
      <c r="EK614" s="424">
        <v>0.28915662650602397</v>
      </c>
      <c r="EL614" s="422">
        <v>0.47499999999999998</v>
      </c>
      <c r="EM614" s="422">
        <v>0.23749999999999999</v>
      </c>
      <c r="EN614" s="422">
        <v>0.28749999999999998</v>
      </c>
      <c r="EO614" s="422">
        <v>3.6144580000000003E-2</v>
      </c>
      <c r="EP614" s="422">
        <v>0.32530120000000001</v>
      </c>
      <c r="EQ614" s="422">
        <v>0.13485477000000001</v>
      </c>
      <c r="ER614" s="425">
        <v>-5.2166872819271598E-2</v>
      </c>
      <c r="ES614" s="431">
        <v>1.5000004768373001</v>
      </c>
      <c r="ET614" s="431">
        <v>4.4507757615711299</v>
      </c>
      <c r="EU614" s="431">
        <v>3.9693058119880602</v>
      </c>
      <c r="EV614" s="431">
        <v>5.1513559330729501</v>
      </c>
      <c r="EW614" s="431">
        <v>5.3461257450580604</v>
      </c>
      <c r="EX614" s="426">
        <v>7.1899764239788E-2</v>
      </c>
    </row>
    <row r="615" spans="1:157" ht="13" customHeight="1">
      <c r="A615" s="435" t="s">
        <v>598</v>
      </c>
      <c r="B615" s="413">
        <v>12429</v>
      </c>
      <c r="C615" s="413">
        <v>681857</v>
      </c>
      <c r="D615" s="413">
        <v>24968</v>
      </c>
      <c r="E615" s="413" t="s">
        <v>239</v>
      </c>
      <c r="F615" s="413" t="s">
        <v>239</v>
      </c>
      <c r="G615" s="414"/>
      <c r="H615" s="411" t="s">
        <v>306</v>
      </c>
      <c r="I615" s="411" t="s">
        <v>5</v>
      </c>
      <c r="J615" s="413">
        <v>25</v>
      </c>
      <c r="K615" s="418">
        <v>1</v>
      </c>
      <c r="M615" s="419" t="s">
        <v>837</v>
      </c>
      <c r="N615" s="420">
        <v>25</v>
      </c>
      <c r="P615" s="418" t="s">
        <v>4581</v>
      </c>
      <c r="Z615" s="421"/>
      <c r="AS615" s="422"/>
      <c r="AT615" s="422"/>
      <c r="AU615" s="422"/>
      <c r="AV615" s="422"/>
      <c r="AW615" s="422"/>
      <c r="AX615" s="422"/>
      <c r="AY615" s="423"/>
      <c r="AZ615" s="422"/>
      <c r="BA615" s="422"/>
      <c r="BB615" s="422"/>
      <c r="BC615" s="422"/>
      <c r="BT615" s="427">
        <v>13</v>
      </c>
      <c r="BU615" s="421">
        <v>68.2</v>
      </c>
      <c r="BV615" s="428">
        <v>-1</v>
      </c>
      <c r="BW615" s="427"/>
      <c r="BX615" s="427"/>
      <c r="BY615" s="427"/>
      <c r="BZ615" s="427"/>
      <c r="CA615" s="421"/>
      <c r="CB615" s="428"/>
      <c r="CC615" s="427"/>
      <c r="CD615" s="421"/>
      <c r="CE615" s="429"/>
      <c r="CF615" s="428"/>
      <c r="CG615" s="427"/>
      <c r="CH615" s="421"/>
      <c r="CI615" s="429"/>
      <c r="CJ615" s="428"/>
      <c r="CK615" s="427"/>
      <c r="CL615" s="421"/>
      <c r="CM615" s="429"/>
      <c r="CN615" s="428"/>
      <c r="CO615" s="427"/>
      <c r="CP615" s="421"/>
      <c r="CQ615" s="429"/>
      <c r="CR615" s="428"/>
      <c r="DH615" s="433">
        <v>-1</v>
      </c>
      <c r="DI615" s="434"/>
      <c r="DJ615" s="421">
        <v>13</v>
      </c>
      <c r="DK615" s="421">
        <v>13</v>
      </c>
      <c r="DL615" s="421">
        <v>0</v>
      </c>
      <c r="DM615" s="421">
        <v>4</v>
      </c>
      <c r="DN615" s="421">
        <v>4</v>
      </c>
      <c r="DO615" s="421">
        <v>0</v>
      </c>
      <c r="DP615" s="421">
        <v>68.2</v>
      </c>
      <c r="DQ615" s="421">
        <v>68.199996948242102</v>
      </c>
      <c r="DS615" s="421">
        <v>285</v>
      </c>
      <c r="DT615" s="421">
        <v>58</v>
      </c>
      <c r="DU615" s="421">
        <v>24</v>
      </c>
      <c r="DV615" s="421">
        <v>24</v>
      </c>
      <c r="DW615" s="421">
        <v>5</v>
      </c>
      <c r="DX615" s="421">
        <v>25</v>
      </c>
      <c r="DY615" s="421">
        <v>2</v>
      </c>
      <c r="DZ615" s="421">
        <v>5</v>
      </c>
      <c r="EA615" s="421">
        <v>2</v>
      </c>
      <c r="EB615" s="421">
        <v>0</v>
      </c>
      <c r="EC615" s="421">
        <v>65</v>
      </c>
      <c r="ED615" s="425">
        <v>8.5194177912524207</v>
      </c>
      <c r="EE615" s="425">
        <v>3.2766991504816998</v>
      </c>
      <c r="EF615" s="425">
        <v>0.65533983009634</v>
      </c>
      <c r="EG615" s="425">
        <v>7.6019420291175397</v>
      </c>
      <c r="EH615" s="431">
        <v>1.2087379088443599</v>
      </c>
      <c r="EI615" s="425">
        <v>94.283535037148297</v>
      </c>
      <c r="EJ615" s="424">
        <v>0.227450980392156</v>
      </c>
      <c r="EK615" s="424">
        <v>0.286486486486486</v>
      </c>
      <c r="EL615" s="422">
        <v>0.42857142799999998</v>
      </c>
      <c r="EM615" s="422">
        <v>0.222222222</v>
      </c>
      <c r="EN615" s="422">
        <v>0.34920634900000003</v>
      </c>
      <c r="EO615" s="422">
        <v>7.368421E-2</v>
      </c>
      <c r="EP615" s="422">
        <v>0.44736841999999999</v>
      </c>
      <c r="EQ615" s="422">
        <v>0.12683348</v>
      </c>
      <c r="ER615" s="425">
        <v>0.49447289637523201</v>
      </c>
      <c r="ES615" s="431">
        <v>3.1456311844624301</v>
      </c>
      <c r="ET615" s="431">
        <v>3.9896252390207598</v>
      </c>
      <c r="EU615" s="431">
        <v>3.5000498971319698</v>
      </c>
      <c r="EV615" s="431">
        <v>4.0353761067447396</v>
      </c>
      <c r="EW615" s="431">
        <v>4.1546930046875099</v>
      </c>
      <c r="EX615" s="426">
        <v>1.3795906305313099</v>
      </c>
    </row>
    <row r="616" spans="1:157" ht="13" customHeight="1">
      <c r="A616" s="435" t="s">
        <v>598</v>
      </c>
      <c r="B616" s="413">
        <v>10864</v>
      </c>
      <c r="C616" s="413">
        <v>663574</v>
      </c>
      <c r="D616" s="413">
        <v>19926</v>
      </c>
      <c r="E616" s="413" t="s">
        <v>188</v>
      </c>
      <c r="F616" s="413" t="s">
        <v>188</v>
      </c>
      <c r="G616" s="414"/>
      <c r="H616" s="411" t="s">
        <v>2399</v>
      </c>
      <c r="I616" s="411" t="s">
        <v>198</v>
      </c>
      <c r="J616" s="418">
        <v>28</v>
      </c>
      <c r="K616" s="418">
        <v>1</v>
      </c>
      <c r="M616" s="419" t="s">
        <v>837</v>
      </c>
      <c r="O616" s="418" t="s">
        <v>838</v>
      </c>
      <c r="P616" s="418" t="s">
        <v>4584</v>
      </c>
      <c r="Z616" s="421"/>
      <c r="BT616" s="427">
        <v>80</v>
      </c>
      <c r="BU616" s="421">
        <v>73.2</v>
      </c>
      <c r="BV616" s="428">
        <v>2</v>
      </c>
      <c r="BW616" s="427"/>
      <c r="BX616" s="427"/>
      <c r="BY616" s="427"/>
      <c r="BZ616" s="427"/>
      <c r="CA616" s="421"/>
      <c r="CB616" s="428"/>
      <c r="CC616" s="427"/>
      <c r="CD616" s="421"/>
      <c r="CE616" s="429"/>
      <c r="CF616" s="428"/>
      <c r="CG616" s="427"/>
      <c r="CH616" s="421"/>
      <c r="CI616" s="429"/>
      <c r="CJ616" s="428"/>
      <c r="CK616" s="427"/>
      <c r="CL616" s="421"/>
      <c r="CM616" s="429"/>
      <c r="CN616" s="428"/>
      <c r="CO616" s="427"/>
      <c r="CP616" s="421"/>
      <c r="CQ616" s="429"/>
      <c r="CR616" s="428"/>
      <c r="DH616" s="433">
        <v>2</v>
      </c>
      <c r="DI616" s="434"/>
      <c r="DJ616" s="421">
        <v>80</v>
      </c>
      <c r="DK616" s="421">
        <v>0</v>
      </c>
      <c r="DL616" s="421">
        <v>0</v>
      </c>
      <c r="DM616" s="421">
        <v>1</v>
      </c>
      <c r="DN616" s="421">
        <v>5</v>
      </c>
      <c r="DO616" s="421">
        <v>7</v>
      </c>
      <c r="DP616" s="421">
        <v>73.2</v>
      </c>
      <c r="DR616" s="421">
        <v>73.199996948242102</v>
      </c>
      <c r="DS616" s="421">
        <v>301</v>
      </c>
      <c r="DT616" s="421">
        <v>53</v>
      </c>
      <c r="DU616" s="421">
        <v>23</v>
      </c>
      <c r="DV616" s="421">
        <v>20</v>
      </c>
      <c r="DW616" s="421">
        <v>7</v>
      </c>
      <c r="DX616" s="421">
        <v>29</v>
      </c>
      <c r="DY616" s="421">
        <v>0</v>
      </c>
      <c r="DZ616" s="421">
        <v>5</v>
      </c>
      <c r="EA616" s="421">
        <v>4</v>
      </c>
      <c r="EB616" s="421">
        <v>0</v>
      </c>
      <c r="EC616" s="421">
        <v>75</v>
      </c>
      <c r="ED616" s="425">
        <v>9.1628971928933503</v>
      </c>
      <c r="EE616" s="425">
        <v>3.5429869145854198</v>
      </c>
      <c r="EF616" s="425">
        <v>0.85520373800337901</v>
      </c>
      <c r="EG616" s="425">
        <v>6.4751140163113003</v>
      </c>
      <c r="EH616" s="431">
        <v>1.1131223256551901</v>
      </c>
      <c r="EI616" s="425">
        <v>85.903923197261705</v>
      </c>
      <c r="EJ616" s="424">
        <v>0.19850187265917599</v>
      </c>
      <c r="EK616" s="424">
        <v>0.248648648648648</v>
      </c>
      <c r="EL616" s="466">
        <v>0.36170212699999998</v>
      </c>
      <c r="EM616" s="466">
        <v>0.23936170200000001</v>
      </c>
      <c r="EN616" s="466">
        <v>0.39893616999999998</v>
      </c>
      <c r="EO616" s="466">
        <v>8.3333329999999997E-2</v>
      </c>
      <c r="EP616" s="466">
        <v>0.453125</v>
      </c>
      <c r="EQ616" s="466">
        <v>0.12032519999999999</v>
      </c>
      <c r="ER616" s="425">
        <v>0.158907667900577</v>
      </c>
      <c r="ES616" s="431">
        <v>2.4434392514382202</v>
      </c>
      <c r="ET616" s="431">
        <v>4.4333789898803904</v>
      </c>
      <c r="EU616" s="431">
        <v>3.71968270158869</v>
      </c>
      <c r="EV616" s="431">
        <v>4.0540986007912396</v>
      </c>
      <c r="EW616" s="431">
        <v>3.7211995729890499</v>
      </c>
      <c r="EX616" s="426">
        <v>1.05363953113555</v>
      </c>
    </row>
    <row r="617" spans="1:157" ht="13" customHeight="1">
      <c r="A617" s="435" t="s">
        <v>598</v>
      </c>
      <c r="B617" s="413">
        <v>12820</v>
      </c>
      <c r="C617" s="413">
        <v>686218</v>
      </c>
      <c r="D617" s="413">
        <v>29839</v>
      </c>
      <c r="E617" s="413" t="s">
        <v>15</v>
      </c>
      <c r="F617" s="413" t="s">
        <v>15</v>
      </c>
      <c r="G617" s="414"/>
      <c r="H617" s="411" t="s">
        <v>3571</v>
      </c>
      <c r="I617" s="411" t="s">
        <v>3572</v>
      </c>
      <c r="J617" s="413">
        <v>25</v>
      </c>
      <c r="K617" s="418">
        <v>1</v>
      </c>
      <c r="M617" s="419" t="s">
        <v>837</v>
      </c>
      <c r="N617" s="420">
        <v>25</v>
      </c>
      <c r="O617" s="418" t="s">
        <v>46</v>
      </c>
      <c r="P617" s="418" t="s">
        <v>4581</v>
      </c>
      <c r="Z617" s="421"/>
      <c r="BT617" s="427">
        <v>15</v>
      </c>
      <c r="BU617" s="421">
        <v>73.099999999999994</v>
      </c>
      <c r="BV617" s="428">
        <v>-1</v>
      </c>
      <c r="BW617" s="427"/>
      <c r="BX617" s="427"/>
      <c r="BY617" s="427"/>
      <c r="BZ617" s="427"/>
      <c r="CA617" s="421"/>
      <c r="CB617" s="428"/>
      <c r="CC617" s="427"/>
      <c r="CD617" s="421"/>
      <c r="CE617" s="429"/>
      <c r="CF617" s="428"/>
      <c r="CG617" s="427"/>
      <c r="CH617" s="421"/>
      <c r="CI617" s="429"/>
      <c r="CJ617" s="428"/>
      <c r="CK617" s="427"/>
      <c r="CL617" s="421"/>
      <c r="CM617" s="429"/>
      <c r="CN617" s="428"/>
      <c r="CO617" s="427"/>
      <c r="CP617" s="421"/>
      <c r="CQ617" s="429"/>
      <c r="CR617" s="428"/>
      <c r="DH617" s="433">
        <v>-1</v>
      </c>
      <c r="DI617" s="434"/>
      <c r="DJ617" s="421">
        <v>15</v>
      </c>
      <c r="DK617" s="421">
        <v>12</v>
      </c>
      <c r="DL617" s="421">
        <v>0</v>
      </c>
      <c r="DM617" s="421">
        <v>6</v>
      </c>
      <c r="DN617" s="421">
        <v>3</v>
      </c>
      <c r="DO617" s="421">
        <v>0</v>
      </c>
      <c r="DP617" s="421">
        <v>73.099999999999994</v>
      </c>
      <c r="DQ617" s="421">
        <v>59.200000762939403</v>
      </c>
      <c r="DR617" s="421">
        <v>13.199999809265099</v>
      </c>
      <c r="DS617" s="421">
        <v>291</v>
      </c>
      <c r="DT617" s="421">
        <v>49</v>
      </c>
      <c r="DU617" s="421">
        <v>29</v>
      </c>
      <c r="DV617" s="421">
        <v>23</v>
      </c>
      <c r="DW617" s="421">
        <v>7</v>
      </c>
      <c r="DX617" s="421">
        <v>22</v>
      </c>
      <c r="DY617" s="421">
        <v>0</v>
      </c>
      <c r="DZ617" s="421">
        <v>2</v>
      </c>
      <c r="EA617" s="421">
        <v>2</v>
      </c>
      <c r="EB617" s="421">
        <v>0</v>
      </c>
      <c r="EC617" s="421">
        <v>89</v>
      </c>
      <c r="ED617" s="425">
        <v>10.922727888261001</v>
      </c>
      <c r="EE617" s="425">
        <v>2.7000001521544101</v>
      </c>
      <c r="EF617" s="425">
        <v>0.85909095750367603</v>
      </c>
      <c r="EG617" s="425">
        <v>6.01363670252573</v>
      </c>
      <c r="EH617" s="431">
        <v>0.96818187274223799</v>
      </c>
      <c r="EI617" s="425">
        <v>74.718312013080293</v>
      </c>
      <c r="EJ617" s="424">
        <v>0.183520599250936</v>
      </c>
      <c r="EK617" s="424">
        <v>0.24561403508771901</v>
      </c>
      <c r="EL617" s="466">
        <v>0.33146067400000001</v>
      </c>
      <c r="EM617" s="466">
        <v>0.21910112300000001</v>
      </c>
      <c r="EN617" s="466">
        <v>0.44943820200000001</v>
      </c>
      <c r="EO617" s="466">
        <v>0.10112359999999999</v>
      </c>
      <c r="EP617" s="466">
        <v>0.41573033999999998</v>
      </c>
      <c r="EQ617" s="466">
        <v>0.15619546000000001</v>
      </c>
      <c r="ER617" s="425">
        <v>1.12977993604646E-2</v>
      </c>
      <c r="ES617" s="431">
        <v>2.82272743179779</v>
      </c>
      <c r="ET617" s="431">
        <v>3.01810670025887</v>
      </c>
      <c r="EU617" s="431">
        <v>2.93142674767281</v>
      </c>
      <c r="EV617" s="431">
        <v>3.3724856986768601</v>
      </c>
      <c r="EW617" s="431">
        <v>3.1965667427914299</v>
      </c>
      <c r="EX617" s="426">
        <v>2.0815287530422202</v>
      </c>
    </row>
    <row r="618" spans="1:157" ht="13" customHeight="1">
      <c r="A618" s="435" t="s">
        <v>598</v>
      </c>
      <c r="B618" s="413">
        <v>11121</v>
      </c>
      <c r="C618" s="413">
        <v>605488</v>
      </c>
      <c r="D618" s="413">
        <v>17677</v>
      </c>
      <c r="E618" s="413" t="s">
        <v>354</v>
      </c>
      <c r="F618" s="413" t="s">
        <v>354</v>
      </c>
      <c r="G618" s="414"/>
      <c r="H618" s="415" t="s">
        <v>1220</v>
      </c>
      <c r="I618" s="416" t="s">
        <v>1221</v>
      </c>
      <c r="J618" s="417">
        <v>32</v>
      </c>
      <c r="K618" s="418">
        <v>1</v>
      </c>
      <c r="M618" s="419" t="s">
        <v>46</v>
      </c>
      <c r="N618" s="420">
        <v>25</v>
      </c>
      <c r="O618" s="418" t="s">
        <v>46</v>
      </c>
      <c r="P618" s="418" t="s">
        <v>2543</v>
      </c>
      <c r="R618" s="418" t="s">
        <v>4580</v>
      </c>
      <c r="Z618" s="421"/>
      <c r="BT618" s="427">
        <v>32</v>
      </c>
      <c r="BU618" s="421">
        <v>171</v>
      </c>
      <c r="BV618" s="428">
        <v>-4</v>
      </c>
      <c r="BW618" s="427"/>
      <c r="BX618" s="427"/>
      <c r="BY618" s="427"/>
      <c r="BZ618" s="427"/>
      <c r="CA618" s="421"/>
      <c r="CB618" s="428"/>
      <c r="CC618" s="427"/>
      <c r="CD618" s="421"/>
      <c r="CE618" s="429"/>
      <c r="CF618" s="428"/>
      <c r="CG618" s="427"/>
      <c r="CH618" s="421"/>
      <c r="CI618" s="429"/>
      <c r="CJ618" s="428"/>
      <c r="CK618" s="427"/>
      <c r="CL618" s="421"/>
      <c r="CM618" s="429"/>
      <c r="CN618" s="428"/>
      <c r="CO618" s="427"/>
      <c r="CP618" s="421"/>
      <c r="CQ618" s="429"/>
      <c r="CR618" s="428"/>
      <c r="DH618" s="433">
        <v>-4</v>
      </c>
      <c r="DI618" s="434"/>
      <c r="DJ618" s="421">
        <v>32</v>
      </c>
      <c r="DK618" s="421">
        <v>30</v>
      </c>
      <c r="DL618" s="421">
        <v>0</v>
      </c>
      <c r="DM618" s="421">
        <v>11</v>
      </c>
      <c r="DN618" s="421">
        <v>11</v>
      </c>
      <c r="DO618" s="421">
        <v>0</v>
      </c>
      <c r="DP618" s="421">
        <v>171</v>
      </c>
      <c r="DQ618" s="421">
        <v>158.100006103515</v>
      </c>
      <c r="DR618" s="421">
        <v>12.199999809265099</v>
      </c>
      <c r="DS618" s="421">
        <v>713</v>
      </c>
      <c r="DT618" s="421">
        <v>153</v>
      </c>
      <c r="DU618" s="421">
        <v>90</v>
      </c>
      <c r="DV618" s="421">
        <v>78</v>
      </c>
      <c r="DW618" s="421">
        <v>28</v>
      </c>
      <c r="DX618" s="421">
        <v>54</v>
      </c>
      <c r="DY618" s="421">
        <v>0</v>
      </c>
      <c r="DZ618" s="421">
        <v>3</v>
      </c>
      <c r="EA618" s="421">
        <v>0</v>
      </c>
      <c r="EB618" s="421">
        <v>3</v>
      </c>
      <c r="EC618" s="421">
        <v>138</v>
      </c>
      <c r="ED618" s="425">
        <v>7.2631581377785004</v>
      </c>
      <c r="EE618" s="425">
        <v>2.8421053582611502</v>
      </c>
      <c r="EF618" s="425">
        <v>1.47368425983911</v>
      </c>
      <c r="EG618" s="425">
        <v>8.0526318484066</v>
      </c>
      <c r="EH618" s="431">
        <v>1.2105263562964099</v>
      </c>
      <c r="EI618" s="425">
        <v>94.423036865273502</v>
      </c>
      <c r="EJ618" s="424">
        <v>0.23323170731707299</v>
      </c>
      <c r="EK618" s="424">
        <v>0.25510204081632598</v>
      </c>
      <c r="EL618" s="466">
        <v>0.31773879100000002</v>
      </c>
      <c r="EM618" s="466">
        <v>0.224171539</v>
      </c>
      <c r="EN618" s="466">
        <v>0.45808966800000001</v>
      </c>
      <c r="EO618" s="466">
        <v>8.108108E-2</v>
      </c>
      <c r="EP618" s="466">
        <v>0.37258687000000001</v>
      </c>
      <c r="EQ618" s="466">
        <v>0.10986311</v>
      </c>
      <c r="ER618" s="425">
        <v>-0.55880749609614599</v>
      </c>
      <c r="ES618" s="431">
        <v>4.1052632952661101</v>
      </c>
      <c r="ET618" s="431">
        <v>4.24019625351721</v>
      </c>
      <c r="EU618" s="431">
        <v>4.6505921474686502</v>
      </c>
      <c r="EV618" s="431">
        <v>4.6407906481615102</v>
      </c>
      <c r="EW618" s="431">
        <v>4.5989585579385697</v>
      </c>
      <c r="EX618" s="426">
        <v>1.7333545088768001</v>
      </c>
    </row>
    <row r="619" spans="1:157" ht="13" customHeight="1">
      <c r="A619" s="435" t="s">
        <v>598</v>
      </c>
      <c r="B619" s="413">
        <v>12746</v>
      </c>
      <c r="C619" s="413">
        <v>682842</v>
      </c>
      <c r="D619" s="413">
        <v>25327</v>
      </c>
      <c r="E619" s="413" t="s">
        <v>563</v>
      </c>
      <c r="F619" s="413" t="s">
        <v>563</v>
      </c>
      <c r="G619" s="414"/>
      <c r="H619" s="411" t="s">
        <v>3472</v>
      </c>
      <c r="I619" s="411" t="s">
        <v>3473</v>
      </c>
      <c r="J619" s="413">
        <v>25</v>
      </c>
      <c r="K619" s="418">
        <v>1</v>
      </c>
      <c r="M619" s="419" t="s">
        <v>837</v>
      </c>
      <c r="O619" s="418" t="s">
        <v>838</v>
      </c>
      <c r="P619" s="418" t="s">
        <v>2543</v>
      </c>
      <c r="Z619" s="421"/>
      <c r="AS619" s="422"/>
      <c r="AT619" s="422"/>
      <c r="AU619" s="422"/>
      <c r="AV619" s="422"/>
      <c r="AW619" s="422"/>
      <c r="AX619" s="422"/>
      <c r="AY619" s="423"/>
      <c r="AZ619" s="422"/>
      <c r="BA619" s="422"/>
      <c r="BB619" s="422"/>
      <c r="BC619" s="422"/>
      <c r="BT619" s="427">
        <v>75</v>
      </c>
      <c r="BU619" s="421">
        <v>75.099999999999994</v>
      </c>
      <c r="BV619" s="428">
        <v>2</v>
      </c>
      <c r="BW619" s="427"/>
      <c r="BX619" s="427"/>
      <c r="BY619" s="427"/>
      <c r="BZ619" s="427"/>
      <c r="CA619" s="421"/>
      <c r="CB619" s="428"/>
      <c r="CC619" s="427"/>
      <c r="CD619" s="421"/>
      <c r="CE619" s="429"/>
      <c r="CF619" s="428"/>
      <c r="CG619" s="427"/>
      <c r="CH619" s="421"/>
      <c r="CI619" s="429"/>
      <c r="CJ619" s="428"/>
      <c r="CK619" s="427"/>
      <c r="CL619" s="421"/>
      <c r="CM619" s="429"/>
      <c r="CN619" s="428"/>
      <c r="CO619" s="427"/>
      <c r="CP619" s="421"/>
      <c r="CQ619" s="429"/>
      <c r="CR619" s="428"/>
      <c r="DH619" s="433">
        <v>2</v>
      </c>
      <c r="DI619" s="434"/>
      <c r="DJ619" s="421">
        <v>75</v>
      </c>
      <c r="DK619" s="421">
        <v>0</v>
      </c>
      <c r="DL619" s="421">
        <v>0</v>
      </c>
      <c r="DM619" s="421">
        <v>3</v>
      </c>
      <c r="DN619" s="421">
        <v>2</v>
      </c>
      <c r="DO619" s="421">
        <v>7</v>
      </c>
      <c r="DP619" s="421">
        <v>75.099999999999994</v>
      </c>
      <c r="DR619" s="421">
        <v>75.099998474121094</v>
      </c>
      <c r="DS619" s="421">
        <v>298</v>
      </c>
      <c r="DT619" s="421">
        <v>51</v>
      </c>
      <c r="DU619" s="421">
        <v>18</v>
      </c>
      <c r="DV619" s="421">
        <v>14</v>
      </c>
      <c r="DW619" s="421">
        <v>4</v>
      </c>
      <c r="DX619" s="421">
        <v>27</v>
      </c>
      <c r="DY619" s="421">
        <v>2</v>
      </c>
      <c r="DZ619" s="421">
        <v>6</v>
      </c>
      <c r="EA619" s="421">
        <v>5</v>
      </c>
      <c r="EB619" s="421">
        <v>1</v>
      </c>
      <c r="EC619" s="421">
        <v>90</v>
      </c>
      <c r="ED619" s="425">
        <v>10.752213115335101</v>
      </c>
      <c r="EE619" s="425">
        <v>3.2256639346005498</v>
      </c>
      <c r="EF619" s="425">
        <v>0.47787613845934102</v>
      </c>
      <c r="EG619" s="425">
        <v>6.0929207653565998</v>
      </c>
      <c r="EH619" s="431">
        <v>1.03539829999524</v>
      </c>
      <c r="EI619" s="425">
        <v>79.905661751068394</v>
      </c>
      <c r="EJ619" s="424">
        <v>0.19245283018867901</v>
      </c>
      <c r="EK619" s="424">
        <v>0.27485380116959002</v>
      </c>
      <c r="EL619" s="422">
        <v>0.53216374200000005</v>
      </c>
      <c r="EM619" s="422">
        <v>0.21052631499999999</v>
      </c>
      <c r="EN619" s="422">
        <v>0.25730994099999999</v>
      </c>
      <c r="EO619" s="422">
        <v>2.8571429999999998E-2</v>
      </c>
      <c r="EP619" s="422">
        <v>0.34857143000000002</v>
      </c>
      <c r="EQ619" s="422">
        <v>0.12950257000000001</v>
      </c>
      <c r="ER619" s="425">
        <v>-0.37601843904705001</v>
      </c>
      <c r="ES619" s="431">
        <v>1.67256648460769</v>
      </c>
      <c r="ET619" s="431">
        <v>2.66977373309836</v>
      </c>
      <c r="EU619" s="431">
        <v>2.7510164355417501</v>
      </c>
      <c r="EV619" s="431">
        <v>2.9612736624102598</v>
      </c>
      <c r="EW619" s="431">
        <v>2.8868738617902099</v>
      </c>
      <c r="EX619" s="426">
        <v>1.6868590116500799</v>
      </c>
    </row>
    <row r="620" spans="1:157" ht="13" customHeight="1">
      <c r="A620" s="435" t="s">
        <v>598</v>
      </c>
      <c r="B620" s="413">
        <v>9329</v>
      </c>
      <c r="C620" s="413">
        <v>608379</v>
      </c>
      <c r="D620" s="413">
        <v>14078</v>
      </c>
      <c r="E620" s="413" t="s">
        <v>2168</v>
      </c>
      <c r="F620" s="413" t="s">
        <v>2168</v>
      </c>
      <c r="G620" s="414"/>
      <c r="H620" s="415" t="s">
        <v>743</v>
      </c>
      <c r="I620" s="416" t="s">
        <v>596</v>
      </c>
      <c r="J620" s="417">
        <v>33</v>
      </c>
      <c r="K620" s="418">
        <v>1</v>
      </c>
      <c r="M620" s="419" t="s">
        <v>837</v>
      </c>
      <c r="N620" s="420">
        <v>25</v>
      </c>
      <c r="P620" s="418" t="s">
        <v>4577</v>
      </c>
      <c r="Q620" s="418" t="s">
        <v>4578</v>
      </c>
      <c r="R620" s="418" t="s">
        <v>4580</v>
      </c>
      <c r="Z620" s="421"/>
      <c r="AS620" s="422"/>
      <c r="AT620" s="422"/>
      <c r="AU620" s="422"/>
      <c r="AV620" s="422"/>
      <c r="AW620" s="422"/>
      <c r="AX620" s="422"/>
      <c r="AY620" s="423"/>
      <c r="AZ620" s="422"/>
      <c r="BA620" s="422"/>
      <c r="BB620" s="422"/>
      <c r="BC620" s="422"/>
      <c r="BT620" s="427">
        <v>31</v>
      </c>
      <c r="BU620" s="421">
        <v>172.2</v>
      </c>
      <c r="BV620" s="428">
        <v>0</v>
      </c>
      <c r="BW620" s="427"/>
      <c r="BX620" s="427"/>
      <c r="BY620" s="427"/>
      <c r="BZ620" s="427"/>
      <c r="CA620" s="421"/>
      <c r="CB620" s="428"/>
      <c r="CC620" s="427"/>
      <c r="CD620" s="421"/>
      <c r="CE620" s="429"/>
      <c r="CF620" s="428"/>
      <c r="CG620" s="427"/>
      <c r="CH620" s="421"/>
      <c r="CI620" s="429"/>
      <c r="CJ620" s="428"/>
      <c r="CK620" s="427"/>
      <c r="CL620" s="421"/>
      <c r="CM620" s="429"/>
      <c r="CN620" s="428"/>
      <c r="CO620" s="427"/>
      <c r="CP620" s="421"/>
      <c r="CQ620" s="429"/>
      <c r="CR620" s="428"/>
      <c r="DH620" s="433">
        <v>0</v>
      </c>
      <c r="DI620" s="434"/>
      <c r="DJ620" s="421">
        <v>31</v>
      </c>
      <c r="DK620" s="421">
        <v>31</v>
      </c>
      <c r="DL620" s="421">
        <v>0</v>
      </c>
      <c r="DM620" s="421">
        <v>10</v>
      </c>
      <c r="DN620" s="421">
        <v>13</v>
      </c>
      <c r="DO620" s="421">
        <v>0</v>
      </c>
      <c r="DP620" s="421">
        <v>172.2</v>
      </c>
      <c r="DQ620" s="421">
        <v>172.19999694824199</v>
      </c>
      <c r="DS620" s="421">
        <v>716</v>
      </c>
      <c r="DT620" s="421">
        <v>166</v>
      </c>
      <c r="DU620" s="421">
        <v>74</v>
      </c>
      <c r="DV620" s="421">
        <v>74</v>
      </c>
      <c r="DW620" s="421">
        <v>15</v>
      </c>
      <c r="DX620" s="421">
        <v>45</v>
      </c>
      <c r="DY620" s="421">
        <v>0</v>
      </c>
      <c r="DZ620" s="421">
        <v>4</v>
      </c>
      <c r="EA620" s="421">
        <v>2</v>
      </c>
      <c r="EB620" s="421">
        <v>0</v>
      </c>
      <c r="EC620" s="421">
        <v>126</v>
      </c>
      <c r="ED620" s="425">
        <v>6.5675679544908601</v>
      </c>
      <c r="EE620" s="425">
        <v>2.34555998374673</v>
      </c>
      <c r="EF620" s="425">
        <v>0.78185332791557904</v>
      </c>
      <c r="EG620" s="425">
        <v>8.6525101622657399</v>
      </c>
      <c r="EH620" s="431">
        <v>1.22200779400138</v>
      </c>
      <c r="EI620" s="425">
        <v>95.318607796086994</v>
      </c>
      <c r="EJ620" s="424">
        <v>0.24887556221889001</v>
      </c>
      <c r="EK620" s="424">
        <v>0.28707224334600701</v>
      </c>
      <c r="EL620" s="422">
        <v>0.371698113</v>
      </c>
      <c r="EM620" s="422">
        <v>0.19811320700000001</v>
      </c>
      <c r="EN620" s="422">
        <v>0.43018867900000002</v>
      </c>
      <c r="EO620" s="422">
        <v>7.3937149999999993E-2</v>
      </c>
      <c r="EP620" s="422">
        <v>0.34565618999999997</v>
      </c>
      <c r="EQ620" s="422">
        <v>9.7524379999999994E-2</v>
      </c>
      <c r="ER620" s="425">
        <v>0.59337015423902195</v>
      </c>
      <c r="ES620" s="431">
        <v>3.8571430843835199</v>
      </c>
      <c r="ET620" s="431">
        <v>4.1669477240833599</v>
      </c>
      <c r="EU620" s="431">
        <v>3.6572077656888302</v>
      </c>
      <c r="EV620" s="431">
        <v>4.5637598397450096</v>
      </c>
      <c r="EW620" s="431">
        <v>4.6072372273263298</v>
      </c>
      <c r="EX620" s="426">
        <v>3.6373119354247998</v>
      </c>
    </row>
    <row r="621" spans="1:157" ht="13" customHeight="1">
      <c r="A621" s="435" t="s">
        <v>598</v>
      </c>
      <c r="B621" s="413">
        <v>12271</v>
      </c>
      <c r="C621" s="413">
        <v>663743</v>
      </c>
      <c r="D621" s="413">
        <v>21538</v>
      </c>
      <c r="E621" s="413" t="s">
        <v>3323</v>
      </c>
      <c r="F621" s="413" t="s">
        <v>3323</v>
      </c>
      <c r="G621" s="414"/>
      <c r="H621" s="411" t="s">
        <v>2474</v>
      </c>
      <c r="I621" s="411" t="s">
        <v>220</v>
      </c>
      <c r="J621" s="418">
        <v>28</v>
      </c>
      <c r="K621" s="418">
        <v>2</v>
      </c>
      <c r="L621" s="418" t="s">
        <v>837</v>
      </c>
      <c r="T621" s="418" t="s">
        <v>4582</v>
      </c>
      <c r="U621" s="418" t="s">
        <v>2543</v>
      </c>
      <c r="V621" s="418" t="s">
        <v>4585</v>
      </c>
      <c r="Z621" s="421">
        <v>97</v>
      </c>
      <c r="AA621" s="421">
        <v>242</v>
      </c>
      <c r="AB621" s="421">
        <v>218</v>
      </c>
      <c r="AC621" s="421">
        <v>50</v>
      </c>
      <c r="AD621" s="421">
        <v>35</v>
      </c>
      <c r="AE621" s="421">
        <v>9</v>
      </c>
      <c r="AF621" s="421">
        <v>1</v>
      </c>
      <c r="AG621" s="421">
        <v>5</v>
      </c>
      <c r="AH621" s="421">
        <v>19</v>
      </c>
      <c r="AI621" s="421">
        <v>21</v>
      </c>
      <c r="AJ621" s="421">
        <v>1</v>
      </c>
      <c r="AK621" s="421">
        <v>0</v>
      </c>
      <c r="AL621" s="421">
        <v>14</v>
      </c>
      <c r="AM621" s="421">
        <v>0</v>
      </c>
      <c r="AN621" s="421">
        <v>47</v>
      </c>
      <c r="AO621" s="421">
        <v>7</v>
      </c>
      <c r="AP621" s="421">
        <v>1</v>
      </c>
      <c r="AQ621" s="421">
        <v>2</v>
      </c>
      <c r="AR621" s="421">
        <v>7</v>
      </c>
      <c r="AS621" s="422">
        <v>5.7851238999999999E-2</v>
      </c>
      <c r="AT621" s="422">
        <v>0.19421487600000001</v>
      </c>
      <c r="AU621" s="422">
        <v>0.52298851000000002</v>
      </c>
      <c r="AV621" s="422">
        <v>0.22413793000000001</v>
      </c>
      <c r="AW621" s="422">
        <v>4.5977009999999999E-2</v>
      </c>
      <c r="AX621" s="422">
        <v>0.37931034000000002</v>
      </c>
      <c r="AY621" s="423">
        <v>111.3</v>
      </c>
      <c r="AZ621" s="422">
        <v>7.6502730000000005E-2</v>
      </c>
      <c r="BA621" s="422">
        <v>0.44047618999999999</v>
      </c>
      <c r="BB621" s="422">
        <v>0.80444965000000002</v>
      </c>
      <c r="BC621" s="422">
        <v>0.398809523</v>
      </c>
      <c r="BD621" s="424">
        <v>0.26946107699999999</v>
      </c>
      <c r="BE621" s="424">
        <v>0.229357798</v>
      </c>
      <c r="BF621" s="424">
        <v>0.29583333299999998</v>
      </c>
      <c r="BG621" s="424">
        <v>0.34862385299999998</v>
      </c>
      <c r="BH621" s="424">
        <v>0.64445718600000002</v>
      </c>
      <c r="BI621" s="424">
        <v>0.119266055</v>
      </c>
      <c r="BJ621" s="424">
        <v>0.28608372236291502</v>
      </c>
      <c r="BK621" s="425">
        <v>75.367003511697604</v>
      </c>
      <c r="BL621" s="425">
        <v>-5.3120530551419201</v>
      </c>
      <c r="BM621" s="425">
        <v>23.2822707438721</v>
      </c>
      <c r="BN621" s="425">
        <v>80.4045641975667</v>
      </c>
      <c r="BO621" s="425">
        <v>5.5696017663296501E-2</v>
      </c>
      <c r="BP621" s="425">
        <v>9.1839764267206095E-2</v>
      </c>
      <c r="BQ621" s="425">
        <v>10.1270295010294</v>
      </c>
      <c r="BR621" s="425">
        <v>-5.5199586270496797</v>
      </c>
      <c r="BS621" s="426">
        <v>1.0361218557717</v>
      </c>
      <c r="BT621" s="427"/>
      <c r="BU621" s="421"/>
      <c r="BV621" s="428"/>
      <c r="BW621" s="427">
        <v>91</v>
      </c>
      <c r="BX621" s="427">
        <v>585.20000000000005</v>
      </c>
      <c r="BY621" s="427">
        <v>4</v>
      </c>
      <c r="BZ621" s="427">
        <v>-2</v>
      </c>
      <c r="CA621" s="421">
        <v>1</v>
      </c>
      <c r="CB621" s="428">
        <v>2</v>
      </c>
      <c r="CC621" s="427"/>
      <c r="CD621" s="421"/>
      <c r="CE621" s="429"/>
      <c r="CF621" s="428"/>
      <c r="CG621" s="427"/>
      <c r="CH621" s="421"/>
      <c r="CI621" s="429"/>
      <c r="CJ621" s="428"/>
      <c r="CK621" s="427"/>
      <c r="CL621" s="421"/>
      <c r="CM621" s="429"/>
      <c r="CN621" s="428"/>
      <c r="CO621" s="427"/>
      <c r="CP621" s="421"/>
      <c r="CQ621" s="429"/>
      <c r="CR621" s="428"/>
      <c r="DH621" s="433">
        <v>4</v>
      </c>
      <c r="DI621" s="434">
        <v>7.4805391430854797</v>
      </c>
      <c r="EL621" s="422"/>
      <c r="EM621" s="422"/>
      <c r="EN621" s="422"/>
      <c r="EO621" s="422"/>
      <c r="EP621" s="422"/>
      <c r="EQ621" s="422"/>
    </row>
    <row r="622" spans="1:157" ht="13" customHeight="1">
      <c r="A622" s="435" t="s">
        <v>598</v>
      </c>
      <c r="B622" s="413">
        <v>10789</v>
      </c>
      <c r="C622" s="413">
        <v>641598</v>
      </c>
      <c r="D622" s="413">
        <v>15161</v>
      </c>
      <c r="E622" s="413" t="s">
        <v>598</v>
      </c>
      <c r="F622" s="413" t="s">
        <v>598</v>
      </c>
      <c r="G622" s="414"/>
      <c r="H622" s="415" t="s">
        <v>1059</v>
      </c>
      <c r="I622" s="416" t="s">
        <v>144</v>
      </c>
      <c r="J622" s="417">
        <v>34</v>
      </c>
      <c r="K622" s="418">
        <v>2</v>
      </c>
      <c r="L622" s="418" t="s">
        <v>837</v>
      </c>
      <c r="T622" s="418" t="s">
        <v>2543</v>
      </c>
      <c r="U622" s="418" t="s">
        <v>2543</v>
      </c>
      <c r="V622" s="418" t="s">
        <v>4585</v>
      </c>
      <c r="Z622" s="421">
        <v>87</v>
      </c>
      <c r="AA622" s="421">
        <v>290</v>
      </c>
      <c r="AB622" s="421">
        <v>254</v>
      </c>
      <c r="AC622" s="421">
        <v>53</v>
      </c>
      <c r="AD622" s="421">
        <v>38</v>
      </c>
      <c r="AE622" s="421">
        <v>5</v>
      </c>
      <c r="AF622" s="421">
        <v>1</v>
      </c>
      <c r="AG622" s="421">
        <v>9</v>
      </c>
      <c r="AH622" s="421">
        <v>29</v>
      </c>
      <c r="AI622" s="421">
        <v>30</v>
      </c>
      <c r="AJ622" s="421">
        <v>3</v>
      </c>
      <c r="AK622" s="421">
        <v>0</v>
      </c>
      <c r="AL622" s="421">
        <v>30</v>
      </c>
      <c r="AM622" s="421">
        <v>1</v>
      </c>
      <c r="AN622" s="421">
        <v>80</v>
      </c>
      <c r="AO622" s="421">
        <v>3</v>
      </c>
      <c r="AP622" s="421">
        <v>3</v>
      </c>
      <c r="AQ622" s="421">
        <v>0</v>
      </c>
      <c r="AR622" s="421">
        <v>6</v>
      </c>
      <c r="AS622" s="422">
        <v>0.10344827500000001</v>
      </c>
      <c r="AT622" s="422">
        <v>0.27586206800000002</v>
      </c>
      <c r="AU622" s="422">
        <v>0.48022598999999999</v>
      </c>
      <c r="AV622" s="422">
        <v>0.15819209000000001</v>
      </c>
      <c r="AW622" s="422">
        <v>7.9096050000000001E-2</v>
      </c>
      <c r="AX622" s="422">
        <v>0.46892655</v>
      </c>
      <c r="AY622" s="423">
        <v>108.7</v>
      </c>
      <c r="AZ622" s="422">
        <v>0.12092624</v>
      </c>
      <c r="BA622" s="422">
        <v>0.35028248499999998</v>
      </c>
      <c r="BB622" s="422">
        <v>0.57963872999999999</v>
      </c>
      <c r="BC622" s="422">
        <v>0.46892655300000002</v>
      </c>
      <c r="BD622" s="424">
        <v>0.26190476099999999</v>
      </c>
      <c r="BE622" s="424">
        <v>0.20866141699999999</v>
      </c>
      <c r="BF622" s="424">
        <v>0.29655172400000002</v>
      </c>
      <c r="BG622" s="424">
        <v>0.34251968500000002</v>
      </c>
      <c r="BH622" s="424">
        <v>0.63907140900000003</v>
      </c>
      <c r="BI622" s="424">
        <v>0.133858268</v>
      </c>
      <c r="BJ622" s="424">
        <v>0.28350389271871401</v>
      </c>
      <c r="BK622" s="425">
        <v>82.684780482540205</v>
      </c>
      <c r="BL622" s="425">
        <v>-6.9605622523698099</v>
      </c>
      <c r="BM622" s="425">
        <v>27.3053629613247</v>
      </c>
      <c r="BN622" s="425">
        <v>86.368911318390005</v>
      </c>
      <c r="BO622" s="425">
        <v>-1.0055724085563</v>
      </c>
      <c r="BP622" s="425">
        <v>-1.4801593143492899</v>
      </c>
      <c r="BQ622" s="425">
        <v>-0.33054465979813502</v>
      </c>
      <c r="BR622" s="425">
        <v>-6.1389464241686298</v>
      </c>
      <c r="BS622" s="426">
        <v>-3.3818855399864102E-2</v>
      </c>
      <c r="BT622" s="427"/>
      <c r="BU622" s="421"/>
      <c r="BV622" s="428"/>
      <c r="BW622" s="427">
        <v>43</v>
      </c>
      <c r="BX622" s="427">
        <v>376.2</v>
      </c>
      <c r="BY622" s="427">
        <v>-4</v>
      </c>
      <c r="BZ622" s="427">
        <v>-2</v>
      </c>
      <c r="CA622" s="421">
        <v>0</v>
      </c>
      <c r="CB622" s="428">
        <v>-2</v>
      </c>
      <c r="CC622" s="427"/>
      <c r="CD622" s="421"/>
      <c r="CE622" s="429"/>
      <c r="CF622" s="428"/>
      <c r="CG622" s="427"/>
      <c r="CH622" s="421"/>
      <c r="CI622" s="429"/>
      <c r="CJ622" s="428"/>
      <c r="CK622" s="427"/>
      <c r="CL622" s="421"/>
      <c r="CM622" s="429"/>
      <c r="CN622" s="428"/>
      <c r="CO622" s="427"/>
      <c r="CP622" s="421"/>
      <c r="CQ622" s="429"/>
      <c r="CR622" s="428"/>
      <c r="DH622" s="433">
        <v>-4</v>
      </c>
      <c r="DI622" s="434">
        <v>-4.1723197698593104</v>
      </c>
      <c r="EL622" s="422"/>
      <c r="EM622" s="422"/>
      <c r="EN622" s="422"/>
      <c r="EO622" s="422"/>
      <c r="EP622" s="422"/>
      <c r="EQ622" s="422"/>
    </row>
    <row r="623" spans="1:157" ht="13" customHeight="1">
      <c r="A623" s="435" t="s">
        <v>598</v>
      </c>
      <c r="B623" s="413">
        <v>11813</v>
      </c>
      <c r="C623" s="413">
        <v>665561</v>
      </c>
      <c r="D623" s="413">
        <v>21646</v>
      </c>
      <c r="E623" s="413" t="s">
        <v>13</v>
      </c>
      <c r="F623" s="413" t="s">
        <v>13</v>
      </c>
      <c r="G623" s="414"/>
      <c r="H623" s="411" t="s">
        <v>4339</v>
      </c>
      <c r="I623" s="411" t="s">
        <v>526</v>
      </c>
      <c r="J623" s="418">
        <v>26</v>
      </c>
      <c r="K623" s="418">
        <v>2</v>
      </c>
      <c r="L623" s="418" t="s">
        <v>2543</v>
      </c>
      <c r="T623" s="418" t="s">
        <v>4581</v>
      </c>
      <c r="U623" s="418" t="s">
        <v>4577</v>
      </c>
      <c r="V623" s="418" t="s">
        <v>4586</v>
      </c>
      <c r="X623" s="418">
        <v>30</v>
      </c>
      <c r="Z623" s="421">
        <v>42</v>
      </c>
      <c r="AA623" s="421">
        <v>118</v>
      </c>
      <c r="AB623" s="421">
        <v>105</v>
      </c>
      <c r="AC623" s="421">
        <v>22</v>
      </c>
      <c r="AD623" s="421">
        <v>16</v>
      </c>
      <c r="AE623" s="421">
        <v>4</v>
      </c>
      <c r="AF623" s="421">
        <v>0</v>
      </c>
      <c r="AG623" s="421">
        <v>2</v>
      </c>
      <c r="AH623" s="421">
        <v>9</v>
      </c>
      <c r="AI623" s="421">
        <v>13</v>
      </c>
      <c r="AJ623" s="421">
        <v>0</v>
      </c>
      <c r="AK623" s="421">
        <v>0</v>
      </c>
      <c r="AL623" s="421">
        <v>10</v>
      </c>
      <c r="AM623" s="421">
        <v>0</v>
      </c>
      <c r="AN623" s="421">
        <v>17</v>
      </c>
      <c r="AO623" s="421">
        <v>1</v>
      </c>
      <c r="AP623" s="421">
        <v>1</v>
      </c>
      <c r="AQ623" s="421">
        <v>1</v>
      </c>
      <c r="AR623" s="421">
        <v>1</v>
      </c>
      <c r="AS623" s="422">
        <v>8.4745762000000002E-2</v>
      </c>
      <c r="AT623" s="422">
        <v>0.144067796</v>
      </c>
      <c r="AU623" s="422">
        <v>0.46666667000000001</v>
      </c>
      <c r="AV623" s="422">
        <v>0.21111110999999999</v>
      </c>
      <c r="AW623" s="422">
        <v>2.2222220000000001E-2</v>
      </c>
      <c r="AX623" s="422">
        <v>0.22222222</v>
      </c>
      <c r="AY623" s="423">
        <v>108.1</v>
      </c>
      <c r="AZ623" s="422">
        <v>9.1503269999999998E-2</v>
      </c>
      <c r="BA623" s="422">
        <v>0.52808988700000004</v>
      </c>
      <c r="BB623" s="422">
        <v>0.96467650400000005</v>
      </c>
      <c r="BC623" s="422">
        <v>0.33707865100000001</v>
      </c>
      <c r="BD623" s="424">
        <v>0.229885057</v>
      </c>
      <c r="BE623" s="424">
        <v>0.20952380900000001</v>
      </c>
      <c r="BF623" s="424">
        <v>0.28205128200000001</v>
      </c>
      <c r="BG623" s="424">
        <v>0.30476190399999997</v>
      </c>
      <c r="BH623" s="424">
        <v>0.58681318599999999</v>
      </c>
      <c r="BI623" s="424">
        <v>9.5238094999999995E-2</v>
      </c>
      <c r="BJ623" s="424">
        <v>0.26357543723195997</v>
      </c>
      <c r="BK623" s="425">
        <v>61.343941483002297</v>
      </c>
      <c r="BL623" s="425">
        <v>-4.7414892723192601</v>
      </c>
      <c r="BM623" s="425">
        <v>9.2011975387702503</v>
      </c>
      <c r="BN623" s="425">
        <v>64.520362027072295</v>
      </c>
      <c r="BO623" s="425">
        <v>0.43592070842618402</v>
      </c>
      <c r="BP623" s="425">
        <v>-0.77247487101703805</v>
      </c>
      <c r="BQ623" s="425">
        <v>2.6201498385178699</v>
      </c>
      <c r="BR623" s="425">
        <v>-5.7348139106635996</v>
      </c>
      <c r="BS623" s="426">
        <v>0.26807411914906598</v>
      </c>
      <c r="BT623" s="427"/>
      <c r="BU623" s="421"/>
      <c r="BV623" s="428"/>
      <c r="BW623" s="427">
        <v>42</v>
      </c>
      <c r="BX623" s="427">
        <v>283</v>
      </c>
      <c r="BY623" s="427">
        <v>3</v>
      </c>
      <c r="BZ623" s="427">
        <v>2</v>
      </c>
      <c r="CA623" s="421">
        <v>0</v>
      </c>
      <c r="CB623" s="428">
        <v>-2</v>
      </c>
      <c r="CC623" s="427"/>
      <c r="CD623" s="421"/>
      <c r="CE623" s="429"/>
      <c r="CF623" s="428"/>
      <c r="CG623" s="427"/>
      <c r="CH623" s="421"/>
      <c r="CI623" s="429"/>
      <c r="CJ623" s="428"/>
      <c r="CK623" s="427"/>
      <c r="CL623" s="421"/>
      <c r="CM623" s="429"/>
      <c r="CN623" s="428"/>
      <c r="CO623" s="427"/>
      <c r="CP623" s="421"/>
      <c r="CQ623" s="429"/>
      <c r="CR623" s="428"/>
      <c r="DH623" s="433">
        <v>3</v>
      </c>
      <c r="DI623" s="434">
        <v>4.4296606183052001</v>
      </c>
      <c r="EL623" s="422"/>
      <c r="EM623" s="422"/>
      <c r="EN623" s="422"/>
      <c r="EO623" s="422"/>
      <c r="EP623" s="422"/>
      <c r="EQ623" s="422"/>
    </row>
    <row r="624" spans="1:157" ht="13" customHeight="1">
      <c r="A624" s="413" t="s">
        <v>598</v>
      </c>
      <c r="B624" s="413">
        <v>10465</v>
      </c>
      <c r="C624" s="413">
        <v>650490</v>
      </c>
      <c r="D624" s="413">
        <v>16578</v>
      </c>
      <c r="E624" s="413" t="s">
        <v>2176</v>
      </c>
      <c r="F624" s="413" t="s">
        <v>2176</v>
      </c>
      <c r="G624" s="414"/>
      <c r="H624" s="415" t="s">
        <v>3340</v>
      </c>
      <c r="I624" s="416" t="s">
        <v>1088</v>
      </c>
      <c r="J624" s="417">
        <v>33</v>
      </c>
      <c r="K624" s="418">
        <v>3</v>
      </c>
      <c r="L624" s="418" t="s">
        <v>837</v>
      </c>
      <c r="T624" s="418" t="s">
        <v>4584</v>
      </c>
      <c r="U624" s="418" t="s">
        <v>2543</v>
      </c>
      <c r="V624" s="418" t="s">
        <v>4585</v>
      </c>
      <c r="W624" s="418" t="s">
        <v>2709</v>
      </c>
      <c r="Z624" s="421">
        <v>150</v>
      </c>
      <c r="AA624" s="421">
        <v>651</v>
      </c>
      <c r="AB624" s="421">
        <v>583</v>
      </c>
      <c r="AC624" s="421">
        <v>175</v>
      </c>
      <c r="AD624" s="421">
        <v>120</v>
      </c>
      <c r="AE624" s="421">
        <v>29</v>
      </c>
      <c r="AF624" s="421">
        <v>1</v>
      </c>
      <c r="AG624" s="421">
        <v>25</v>
      </c>
      <c r="AH624" s="421">
        <v>79</v>
      </c>
      <c r="AI624" s="421">
        <v>83</v>
      </c>
      <c r="AJ624" s="421">
        <v>3</v>
      </c>
      <c r="AK624" s="421">
        <v>1</v>
      </c>
      <c r="AL624" s="421">
        <v>57</v>
      </c>
      <c r="AM624" s="421">
        <v>4</v>
      </c>
      <c r="AN624" s="421">
        <v>92</v>
      </c>
      <c r="AO624" s="421">
        <v>6</v>
      </c>
      <c r="AP624" s="421">
        <v>5</v>
      </c>
      <c r="AQ624" s="421">
        <v>0</v>
      </c>
      <c r="AR624" s="421">
        <v>12</v>
      </c>
      <c r="AS624" s="422">
        <v>8.7557602999999998E-2</v>
      </c>
      <c r="AT624" s="422">
        <v>0.14132104400000001</v>
      </c>
      <c r="AU624" s="422">
        <v>0.28024194000000002</v>
      </c>
      <c r="AV624" s="422">
        <v>0.32459676999999998</v>
      </c>
      <c r="AW624" s="422">
        <v>8.2661289999999998E-2</v>
      </c>
      <c r="AX624" s="422">
        <v>0.52419355000000001</v>
      </c>
      <c r="AY624" s="423">
        <v>113.6</v>
      </c>
      <c r="AZ624" s="422">
        <v>6.8801899999999999E-2</v>
      </c>
      <c r="BA624" s="422">
        <v>0.53629032200000004</v>
      </c>
      <c r="BB624" s="422">
        <v>1.0037787439999999</v>
      </c>
      <c r="BC624" s="422">
        <v>0.27620967699999999</v>
      </c>
      <c r="BD624" s="424">
        <v>0.31847133700000002</v>
      </c>
      <c r="BE624" s="424">
        <v>0.30017152600000002</v>
      </c>
      <c r="BF624" s="424">
        <v>0.36559139699999998</v>
      </c>
      <c r="BG624" s="424">
        <v>0.48198970800000002</v>
      </c>
      <c r="BH624" s="424">
        <v>0.84758110499999995</v>
      </c>
      <c r="BI624" s="424">
        <v>0.18181818199999999</v>
      </c>
      <c r="BJ624" s="424">
        <v>0.36429265993639998</v>
      </c>
      <c r="BK624" s="425">
        <v>112.309808658248</v>
      </c>
      <c r="BL624" s="425">
        <v>27.076078236493</v>
      </c>
      <c r="BM624" s="425">
        <v>103.997172423097</v>
      </c>
      <c r="BN624" s="425">
        <v>134.611239265736</v>
      </c>
      <c r="BO624" s="425">
        <v>-1.01203048472594</v>
      </c>
      <c r="BP624" s="425">
        <v>-1.03752879519015</v>
      </c>
      <c r="BQ624" s="425">
        <v>28.1510898777458</v>
      </c>
      <c r="BR624" s="425">
        <v>25.517236191237998</v>
      </c>
      <c r="BS624" s="426">
        <v>2.8802087999408998</v>
      </c>
      <c r="BT624" s="427"/>
      <c r="BU624" s="421"/>
      <c r="BV624" s="428"/>
      <c r="BW624" s="427"/>
      <c r="BX624" s="427"/>
      <c r="BY624" s="427"/>
      <c r="BZ624" s="427"/>
      <c r="CA624" s="421"/>
      <c r="CB624" s="428"/>
      <c r="CC624" s="427">
        <v>37</v>
      </c>
      <c r="CD624" s="421">
        <v>308.2</v>
      </c>
      <c r="CE624" s="429">
        <v>-2</v>
      </c>
      <c r="CF624" s="428">
        <v>-7</v>
      </c>
      <c r="CG624" s="427"/>
      <c r="CH624" s="421"/>
      <c r="CI624" s="429"/>
      <c r="CJ624" s="428"/>
      <c r="CK624" s="427"/>
      <c r="CL624" s="421"/>
      <c r="CM624" s="429"/>
      <c r="CN624" s="428"/>
      <c r="CO624" s="427"/>
      <c r="CP624" s="421"/>
      <c r="CQ624" s="429"/>
      <c r="CR624" s="428"/>
      <c r="DH624" s="433">
        <v>-2</v>
      </c>
      <c r="DI624" s="434">
        <v>-19.7711453437805</v>
      </c>
      <c r="EL624" s="422"/>
      <c r="EM624" s="422"/>
      <c r="EN624" s="422"/>
      <c r="EO624" s="422"/>
      <c r="EP624" s="422"/>
      <c r="EQ624" s="422"/>
    </row>
    <row r="625" spans="1:269" ht="13" customHeight="1">
      <c r="A625" s="413" t="s">
        <v>598</v>
      </c>
      <c r="B625" s="413">
        <v>13324</v>
      </c>
      <c r="C625" s="413">
        <v>687859</v>
      </c>
      <c r="D625" s="413">
        <v>26143</v>
      </c>
      <c r="E625" s="413" t="s">
        <v>686</v>
      </c>
      <c r="F625" s="413" t="s">
        <v>686</v>
      </c>
      <c r="G625" s="414"/>
      <c r="H625" s="411" t="s">
        <v>4498</v>
      </c>
      <c r="I625" s="411" t="s">
        <v>2310</v>
      </c>
      <c r="J625" s="413">
        <v>28</v>
      </c>
      <c r="K625" s="418">
        <v>3</v>
      </c>
      <c r="L625" s="418" t="s">
        <v>46</v>
      </c>
      <c r="T625" s="418" t="s">
        <v>4581</v>
      </c>
      <c r="U625" s="418" t="s">
        <v>2543</v>
      </c>
      <c r="V625" s="418" t="s">
        <v>4585</v>
      </c>
      <c r="Y625" s="419">
        <v>104</v>
      </c>
      <c r="Z625" s="421">
        <v>44</v>
      </c>
      <c r="AA625" s="421">
        <v>121</v>
      </c>
      <c r="AB625" s="421">
        <v>112</v>
      </c>
      <c r="AC625" s="421">
        <v>31</v>
      </c>
      <c r="AD625" s="421">
        <v>24</v>
      </c>
      <c r="AE625" s="421">
        <v>2</v>
      </c>
      <c r="AF625" s="421">
        <v>1</v>
      </c>
      <c r="AG625" s="421">
        <v>4</v>
      </c>
      <c r="AH625" s="421">
        <v>12</v>
      </c>
      <c r="AI625" s="421">
        <v>13</v>
      </c>
      <c r="AJ625" s="421">
        <v>2</v>
      </c>
      <c r="AK625" s="421">
        <v>2</v>
      </c>
      <c r="AL625" s="421">
        <v>8</v>
      </c>
      <c r="AM625" s="421">
        <v>0</v>
      </c>
      <c r="AN625" s="421">
        <v>26</v>
      </c>
      <c r="AO625" s="421">
        <v>1</v>
      </c>
      <c r="AP625" s="421">
        <v>0</v>
      </c>
      <c r="AQ625" s="421">
        <v>0</v>
      </c>
      <c r="AR625" s="421">
        <v>1</v>
      </c>
      <c r="AS625" s="422">
        <v>6.6115701999999998E-2</v>
      </c>
      <c r="AT625" s="422">
        <v>0.21487603299999999</v>
      </c>
      <c r="AU625" s="422">
        <v>0.46511627999999999</v>
      </c>
      <c r="AV625" s="422">
        <v>0.15116278999999999</v>
      </c>
      <c r="AW625" s="422">
        <v>9.3023259999999997E-2</v>
      </c>
      <c r="AX625" s="422">
        <v>0.40697674</v>
      </c>
      <c r="AY625" s="423">
        <v>106.1</v>
      </c>
      <c r="AZ625" s="422">
        <v>0.14222222000000001</v>
      </c>
      <c r="BA625" s="422">
        <v>0.36470588199999998</v>
      </c>
      <c r="BB625" s="422">
        <v>0.58718954400000001</v>
      </c>
      <c r="BC625" s="422">
        <v>0.37647058799999999</v>
      </c>
      <c r="BD625" s="424">
        <v>0.32926829200000002</v>
      </c>
      <c r="BE625" s="424">
        <v>0.27678571400000002</v>
      </c>
      <c r="BF625" s="424">
        <v>0.33057851199999999</v>
      </c>
      <c r="BG625" s="424">
        <v>0.41964285699999998</v>
      </c>
      <c r="BH625" s="424">
        <v>0.75022136900000003</v>
      </c>
      <c r="BI625" s="424">
        <v>0.14285714299999999</v>
      </c>
      <c r="BJ625" s="424">
        <v>0.32785143783269799</v>
      </c>
      <c r="BK625" s="425">
        <v>92.015912546559207</v>
      </c>
      <c r="BL625" s="425">
        <v>1.45253399083072</v>
      </c>
      <c r="BM625" s="425">
        <v>15.7496958903377</v>
      </c>
      <c r="BN625" s="425">
        <v>108.818229319149</v>
      </c>
      <c r="BO625" s="425">
        <v>0.57910467573623603</v>
      </c>
      <c r="BP625" s="425">
        <v>-1.29293361585587</v>
      </c>
      <c r="BQ625" s="425">
        <v>1.7518198331693</v>
      </c>
      <c r="BR625" s="425">
        <v>-2.82205513337754E-2</v>
      </c>
      <c r="BS625" s="426">
        <v>0.179233092619761</v>
      </c>
      <c r="BT625" s="427"/>
      <c r="BU625" s="421"/>
      <c r="BV625" s="428"/>
      <c r="BW625" s="427"/>
      <c r="BX625" s="427"/>
      <c r="BY625" s="427"/>
      <c r="BZ625" s="427"/>
      <c r="CA625" s="421"/>
      <c r="CB625" s="428"/>
      <c r="CC625" s="427">
        <v>16</v>
      </c>
      <c r="CD625" s="421">
        <v>108</v>
      </c>
      <c r="CE625" s="429">
        <v>0</v>
      </c>
      <c r="CF625" s="428">
        <v>0</v>
      </c>
      <c r="CG625" s="427"/>
      <c r="CH625" s="421"/>
      <c r="CI625" s="429"/>
      <c r="CJ625" s="428"/>
      <c r="CK625" s="427"/>
      <c r="CL625" s="421"/>
      <c r="CM625" s="429"/>
      <c r="CN625" s="428"/>
      <c r="CO625" s="427"/>
      <c r="CP625" s="421"/>
      <c r="CQ625" s="429"/>
      <c r="CR625" s="428"/>
      <c r="CS625" s="427">
        <v>11</v>
      </c>
      <c r="CT625" s="421">
        <v>66</v>
      </c>
      <c r="CU625" s="429">
        <v>1</v>
      </c>
      <c r="CV625" s="429">
        <v>-1</v>
      </c>
      <c r="CW625" s="428">
        <v>0</v>
      </c>
      <c r="DC625" s="427">
        <v>13</v>
      </c>
      <c r="DD625" s="421">
        <v>72</v>
      </c>
      <c r="DE625" s="429">
        <v>0</v>
      </c>
      <c r="DF625" s="429">
        <v>0</v>
      </c>
      <c r="DH625" s="433">
        <v>1</v>
      </c>
      <c r="DI625" s="434">
        <v>-2.2450585886835999</v>
      </c>
      <c r="EL625" s="422"/>
      <c r="EM625" s="422"/>
      <c r="EN625" s="422"/>
      <c r="EO625" s="422"/>
      <c r="EP625" s="422"/>
      <c r="EQ625" s="422"/>
    </row>
    <row r="626" spans="1:269" ht="13" customHeight="1">
      <c r="A626" s="413" t="s">
        <v>598</v>
      </c>
      <c r="B626" s="413">
        <v>11878</v>
      </c>
      <c r="C626" s="413">
        <v>682668</v>
      </c>
      <c r="D626" s="413">
        <v>26548</v>
      </c>
      <c r="E626" s="413" t="s">
        <v>345</v>
      </c>
      <c r="F626" s="413" t="s">
        <v>345</v>
      </c>
      <c r="G626" s="414"/>
      <c r="H626" s="411" t="s">
        <v>4046</v>
      </c>
      <c r="I626" s="411" t="s">
        <v>4045</v>
      </c>
      <c r="J626" s="413">
        <v>23</v>
      </c>
      <c r="K626" s="418">
        <v>4</v>
      </c>
      <c r="L626" s="418" t="s">
        <v>837</v>
      </c>
      <c r="T626" s="418" t="s">
        <v>4581</v>
      </c>
      <c r="U626" s="418" t="s">
        <v>4581</v>
      </c>
      <c r="V626" s="418" t="s">
        <v>4586</v>
      </c>
      <c r="Z626" s="421">
        <v>95</v>
      </c>
      <c r="AA626" s="421">
        <v>193</v>
      </c>
      <c r="AB626" s="421">
        <v>175</v>
      </c>
      <c r="AC626" s="421">
        <v>41</v>
      </c>
      <c r="AD626" s="421">
        <v>34</v>
      </c>
      <c r="AE626" s="421">
        <v>7</v>
      </c>
      <c r="AF626" s="421">
        <v>0</v>
      </c>
      <c r="AG626" s="421">
        <v>0</v>
      </c>
      <c r="AH626" s="421">
        <v>30</v>
      </c>
      <c r="AI626" s="421">
        <v>8</v>
      </c>
      <c r="AJ626" s="421">
        <v>16</v>
      </c>
      <c r="AK626" s="421">
        <v>1</v>
      </c>
      <c r="AL626" s="421">
        <v>13</v>
      </c>
      <c r="AM626" s="421">
        <v>0</v>
      </c>
      <c r="AN626" s="421">
        <v>37</v>
      </c>
      <c r="AO626" s="421">
        <v>2</v>
      </c>
      <c r="AP626" s="421">
        <v>1</v>
      </c>
      <c r="AQ626" s="421">
        <v>2</v>
      </c>
      <c r="AR626" s="421">
        <v>6</v>
      </c>
      <c r="AS626" s="422">
        <v>6.7357511999999994E-2</v>
      </c>
      <c r="AT626" s="422">
        <v>0.19170984399999999</v>
      </c>
      <c r="AU626" s="422">
        <v>0.21276596</v>
      </c>
      <c r="AV626" s="422">
        <v>0.27659573999999998</v>
      </c>
      <c r="AW626" s="422">
        <v>1.41844E-2</v>
      </c>
      <c r="AX626" s="422">
        <v>0.35460993000000002</v>
      </c>
      <c r="AY626" s="423">
        <v>110.3</v>
      </c>
      <c r="AZ626" s="422">
        <v>0.1002907</v>
      </c>
      <c r="BA626" s="422">
        <v>0.55555555499999998</v>
      </c>
      <c r="BB626" s="422">
        <v>1.01082041</v>
      </c>
      <c r="BC626" s="422">
        <v>0.28888888800000001</v>
      </c>
      <c r="BD626" s="424">
        <v>0.29496402799999999</v>
      </c>
      <c r="BE626" s="424">
        <v>0.23428571400000001</v>
      </c>
      <c r="BF626" s="424">
        <v>0.29319371700000002</v>
      </c>
      <c r="BG626" s="424">
        <v>0.27428571400000001</v>
      </c>
      <c r="BH626" s="424">
        <v>0.56747943099999998</v>
      </c>
      <c r="BI626" s="424">
        <v>0.04</v>
      </c>
      <c r="BJ626" s="424">
        <v>0.25758891392752697</v>
      </c>
      <c r="BK626" s="425">
        <v>25.764455487272102</v>
      </c>
      <c r="BL626" s="425">
        <v>-8.6932312671345393</v>
      </c>
      <c r="BM626" s="425">
        <v>14.111332754393199</v>
      </c>
      <c r="BN626" s="425">
        <v>65.330878878412804</v>
      </c>
      <c r="BO626" s="425">
        <v>6.3244349164205599E-2</v>
      </c>
      <c r="BP626" s="425">
        <v>4.1286983909085304</v>
      </c>
      <c r="BQ626" s="425">
        <v>3.6575043602130601</v>
      </c>
      <c r="BR626" s="425">
        <v>-3.8022548111405898</v>
      </c>
      <c r="BS626" s="426">
        <v>0.374208469009777</v>
      </c>
      <c r="BT626" s="427"/>
      <c r="BU626" s="421"/>
      <c r="BV626" s="428"/>
      <c r="BW626" s="427"/>
      <c r="BX626" s="427"/>
      <c r="BY626" s="427"/>
      <c r="BZ626" s="427"/>
      <c r="CA626" s="421"/>
      <c r="CB626" s="428"/>
      <c r="CC626" s="427"/>
      <c r="CD626" s="421"/>
      <c r="CE626" s="429"/>
      <c r="CF626" s="428"/>
      <c r="CG626" s="427">
        <v>81</v>
      </c>
      <c r="CH626" s="421">
        <v>434.1</v>
      </c>
      <c r="CI626" s="429">
        <v>5</v>
      </c>
      <c r="CJ626" s="428">
        <v>1</v>
      </c>
      <c r="CK626" s="427">
        <v>6</v>
      </c>
      <c r="CL626" s="421">
        <v>11</v>
      </c>
      <c r="CM626" s="429">
        <v>0</v>
      </c>
      <c r="CN626" s="428">
        <v>0</v>
      </c>
      <c r="CO626" s="427">
        <v>7</v>
      </c>
      <c r="CP626" s="421">
        <v>36</v>
      </c>
      <c r="CQ626" s="429">
        <v>-1</v>
      </c>
      <c r="CR626" s="428">
        <v>-1</v>
      </c>
      <c r="CX626" s="427">
        <v>2</v>
      </c>
      <c r="CY626" s="421">
        <v>3</v>
      </c>
      <c r="CZ626" s="429">
        <v>0</v>
      </c>
      <c r="DA626" s="429">
        <v>0</v>
      </c>
      <c r="DB626" s="428">
        <v>0</v>
      </c>
      <c r="DH626" s="433">
        <v>4</v>
      </c>
      <c r="DI626" s="434">
        <v>1.0395599827170301</v>
      </c>
      <c r="EL626" s="422"/>
      <c r="EM626" s="422"/>
      <c r="EN626" s="422"/>
      <c r="EO626" s="422"/>
      <c r="EP626" s="422"/>
      <c r="EQ626" s="422"/>
    </row>
    <row r="627" spans="1:269" ht="13" customHeight="1">
      <c r="A627" s="413" t="s">
        <v>598</v>
      </c>
      <c r="B627" s="413">
        <v>10775</v>
      </c>
      <c r="C627" s="413">
        <v>571657</v>
      </c>
      <c r="D627" s="413">
        <v>14813</v>
      </c>
      <c r="E627" s="413" t="s">
        <v>246</v>
      </c>
      <c r="F627" s="413" t="s">
        <v>246</v>
      </c>
      <c r="G627" s="414"/>
      <c r="H627" s="415" t="s">
        <v>862</v>
      </c>
      <c r="I627" s="416" t="s">
        <v>547</v>
      </c>
      <c r="J627" s="417">
        <v>34</v>
      </c>
      <c r="K627" s="418">
        <v>4</v>
      </c>
      <c r="L627" s="418" t="s">
        <v>837</v>
      </c>
      <c r="T627" s="418" t="s">
        <v>4584</v>
      </c>
      <c r="U627" s="418" t="s">
        <v>4582</v>
      </c>
      <c r="V627" s="418" t="s">
        <v>4585</v>
      </c>
      <c r="Z627" s="421">
        <v>97</v>
      </c>
      <c r="AA627" s="421">
        <v>300</v>
      </c>
      <c r="AB627" s="421">
        <v>277</v>
      </c>
      <c r="AC627" s="421">
        <v>63</v>
      </c>
      <c r="AD627" s="421">
        <v>41</v>
      </c>
      <c r="AE627" s="421">
        <v>14</v>
      </c>
      <c r="AF627" s="421">
        <v>0</v>
      </c>
      <c r="AG627" s="421">
        <v>8</v>
      </c>
      <c r="AH627" s="421">
        <v>24</v>
      </c>
      <c r="AI627" s="421">
        <v>31</v>
      </c>
      <c r="AJ627" s="421">
        <v>0</v>
      </c>
      <c r="AK627" s="421">
        <v>1</v>
      </c>
      <c r="AL627" s="421">
        <v>17</v>
      </c>
      <c r="AM627" s="421">
        <v>0</v>
      </c>
      <c r="AN627" s="421">
        <v>66</v>
      </c>
      <c r="AO627" s="421">
        <v>4</v>
      </c>
      <c r="AP627" s="421">
        <v>2</v>
      </c>
      <c r="AQ627" s="421">
        <v>0</v>
      </c>
      <c r="AR627" s="421">
        <v>9</v>
      </c>
      <c r="AS627" s="422">
        <v>5.6666665999999997E-2</v>
      </c>
      <c r="AT627" s="422">
        <v>0.22</v>
      </c>
      <c r="AU627" s="422">
        <v>0.38967136000000002</v>
      </c>
      <c r="AV627" s="422">
        <v>0.22535210999999999</v>
      </c>
      <c r="AW627" s="422">
        <v>6.1032860000000001E-2</v>
      </c>
      <c r="AX627" s="422">
        <v>0.35211268000000001</v>
      </c>
      <c r="AY627" s="423">
        <v>105.8</v>
      </c>
      <c r="AZ627" s="422">
        <v>9.5367850000000004E-2</v>
      </c>
      <c r="BA627" s="422">
        <v>0.41784037499999999</v>
      </c>
      <c r="BB627" s="422">
        <v>0.74031290000000005</v>
      </c>
      <c r="BC627" s="422">
        <v>0.35211267600000001</v>
      </c>
      <c r="BD627" s="424">
        <v>0.268292682</v>
      </c>
      <c r="BE627" s="424">
        <v>0.22743682300000001</v>
      </c>
      <c r="BF627" s="424">
        <v>0.28000000000000003</v>
      </c>
      <c r="BG627" s="424">
        <v>0.36462093800000001</v>
      </c>
      <c r="BH627" s="424">
        <v>0.64462093799999998</v>
      </c>
      <c r="BI627" s="424">
        <v>0.137184115</v>
      </c>
      <c r="BJ627" s="424">
        <v>0.28216479738553302</v>
      </c>
      <c r="BK627" s="425">
        <v>88.361850611958005</v>
      </c>
      <c r="BL627" s="425">
        <v>-7.5267503453380904</v>
      </c>
      <c r="BM627" s="425">
        <v>27.920758496414901</v>
      </c>
      <c r="BN627" s="425">
        <v>65.212257847113506</v>
      </c>
      <c r="BO627" s="425">
        <v>-0.55692568865056502</v>
      </c>
      <c r="BP627" s="425">
        <v>-1.4883296731859399</v>
      </c>
      <c r="BQ627" s="425">
        <v>-10.217118054251999</v>
      </c>
      <c r="BR627" s="425">
        <v>-13.858416362289301</v>
      </c>
      <c r="BS627" s="426">
        <v>-1.04533904220721</v>
      </c>
      <c r="BT627" s="427"/>
      <c r="BU627" s="421"/>
      <c r="BV627" s="428"/>
      <c r="BW627" s="427"/>
      <c r="BX627" s="427"/>
      <c r="BY627" s="427"/>
      <c r="BZ627" s="427"/>
      <c r="CA627" s="421"/>
      <c r="CB627" s="428"/>
      <c r="CC627" s="427">
        <v>17</v>
      </c>
      <c r="CD627" s="421">
        <v>135.19999999999999</v>
      </c>
      <c r="CE627" s="429">
        <v>-1</v>
      </c>
      <c r="CF627" s="428">
        <v>-1</v>
      </c>
      <c r="CG627" s="427">
        <v>33</v>
      </c>
      <c r="CH627" s="421">
        <v>238.1</v>
      </c>
      <c r="CI627" s="429">
        <v>0</v>
      </c>
      <c r="CJ627" s="428">
        <v>-1</v>
      </c>
      <c r="CK627" s="427">
        <v>10</v>
      </c>
      <c r="CL627" s="421">
        <v>65</v>
      </c>
      <c r="CM627" s="429">
        <v>-1</v>
      </c>
      <c r="CN627" s="428">
        <v>-4</v>
      </c>
      <c r="CO627" s="427">
        <v>12</v>
      </c>
      <c r="CP627" s="421">
        <v>80.2</v>
      </c>
      <c r="CQ627" s="429">
        <v>0</v>
      </c>
      <c r="CR627" s="428">
        <v>1</v>
      </c>
      <c r="DH627" s="433">
        <v>-2</v>
      </c>
      <c r="DI627" s="434">
        <v>-6.3382859230041504</v>
      </c>
      <c r="EL627" s="422"/>
      <c r="EM627" s="422"/>
      <c r="EN627" s="422"/>
      <c r="EO627" s="422"/>
      <c r="EP627" s="422"/>
      <c r="EQ627" s="422"/>
    </row>
    <row r="628" spans="1:269" ht="13" customHeight="1">
      <c r="A628" s="413" t="s">
        <v>598</v>
      </c>
      <c r="B628" s="413">
        <v>12710</v>
      </c>
      <c r="C628" s="413">
        <v>665877</v>
      </c>
      <c r="D628" s="413">
        <v>21746</v>
      </c>
      <c r="E628" s="413" t="s">
        <v>276</v>
      </c>
      <c r="F628" s="413" t="s">
        <v>276</v>
      </c>
      <c r="G628" s="414"/>
      <c r="H628" s="411" t="s">
        <v>3417</v>
      </c>
      <c r="I628" s="411" t="s">
        <v>3351</v>
      </c>
      <c r="J628" s="413">
        <v>26</v>
      </c>
      <c r="K628" s="418">
        <v>4</v>
      </c>
      <c r="L628" s="418" t="s">
        <v>837</v>
      </c>
      <c r="T628" s="418" t="s">
        <v>4581</v>
      </c>
      <c r="U628" s="418" t="s">
        <v>4577</v>
      </c>
      <c r="V628" s="418" t="s">
        <v>4586</v>
      </c>
      <c r="X628" s="418">
        <v>10</v>
      </c>
      <c r="Y628" s="419">
        <v>50</v>
      </c>
      <c r="Z628" s="421">
        <v>30</v>
      </c>
      <c r="AA628" s="421">
        <v>70</v>
      </c>
      <c r="AB628" s="421">
        <v>60</v>
      </c>
      <c r="AC628" s="421">
        <v>17</v>
      </c>
      <c r="AD628" s="421">
        <v>11</v>
      </c>
      <c r="AE628" s="421">
        <v>5</v>
      </c>
      <c r="AF628" s="421">
        <v>0</v>
      </c>
      <c r="AG628" s="421">
        <v>1</v>
      </c>
      <c r="AH628" s="421">
        <v>5</v>
      </c>
      <c r="AI628" s="421">
        <v>9</v>
      </c>
      <c r="AJ628" s="421">
        <v>2</v>
      </c>
      <c r="AK628" s="421">
        <v>2</v>
      </c>
      <c r="AL628" s="421">
        <v>8</v>
      </c>
      <c r="AM628" s="421">
        <v>0</v>
      </c>
      <c r="AN628" s="421">
        <v>10</v>
      </c>
      <c r="AO628" s="421">
        <v>1</v>
      </c>
      <c r="AP628" s="421">
        <v>0</v>
      </c>
      <c r="AQ628" s="421">
        <v>1</v>
      </c>
      <c r="AR628" s="421">
        <v>0</v>
      </c>
      <c r="AS628" s="422">
        <v>0.114285714</v>
      </c>
      <c r="AT628" s="422">
        <v>0.14285714199999999</v>
      </c>
      <c r="AU628" s="422">
        <v>0.43137255000000002</v>
      </c>
      <c r="AV628" s="422">
        <v>0.15686275</v>
      </c>
      <c r="AW628" s="422">
        <v>0</v>
      </c>
      <c r="AX628" s="422">
        <v>0.29411765000000001</v>
      </c>
      <c r="AY628" s="423">
        <v>105.5</v>
      </c>
      <c r="AZ628" s="422">
        <v>5.1660520000000001E-2</v>
      </c>
      <c r="BA628" s="422">
        <v>0.38297872300000002</v>
      </c>
      <c r="BB628" s="422">
        <v>0.71429692600000005</v>
      </c>
      <c r="BC628" s="422">
        <v>0.38297872300000002</v>
      </c>
      <c r="BD628" s="424">
        <v>0.326530612</v>
      </c>
      <c r="BE628" s="424">
        <v>0.28333333300000002</v>
      </c>
      <c r="BF628" s="424">
        <v>0.37681159400000003</v>
      </c>
      <c r="BG628" s="424">
        <v>0.41666666600000002</v>
      </c>
      <c r="BH628" s="424">
        <v>0.79347825999999999</v>
      </c>
      <c r="BI628" s="424">
        <v>0.133333333</v>
      </c>
      <c r="BJ628" s="424">
        <v>0.35156206549077701</v>
      </c>
      <c r="BK628" s="425">
        <v>85.881518076203307</v>
      </c>
      <c r="BL628" s="425">
        <v>2.1878767316336298</v>
      </c>
      <c r="BM628" s="425">
        <v>10.4589621280426</v>
      </c>
      <c r="BN628" s="425">
        <v>128.548566356772</v>
      </c>
      <c r="BO628" s="425">
        <v>3.9114146917608297E-2</v>
      </c>
      <c r="BP628" s="425">
        <v>-0.38053024932742102</v>
      </c>
      <c r="BQ628" s="425">
        <v>6.0318613499509697</v>
      </c>
      <c r="BR628" s="425">
        <v>1.98815627816268</v>
      </c>
      <c r="BS628" s="426">
        <v>0.61713490367866897</v>
      </c>
      <c r="BT628" s="427"/>
      <c r="BU628" s="421"/>
      <c r="BV628" s="428"/>
      <c r="BW628" s="427"/>
      <c r="BX628" s="427"/>
      <c r="BY628" s="427"/>
      <c r="BZ628" s="427"/>
      <c r="CA628" s="421"/>
      <c r="CB628" s="428"/>
      <c r="CC628" s="427"/>
      <c r="CD628" s="421"/>
      <c r="CE628" s="429"/>
      <c r="CF628" s="428"/>
      <c r="CG628" s="427">
        <v>15</v>
      </c>
      <c r="CH628" s="421">
        <v>97</v>
      </c>
      <c r="CI628" s="429">
        <v>2</v>
      </c>
      <c r="CJ628" s="428">
        <v>3</v>
      </c>
      <c r="CK628" s="427">
        <v>5</v>
      </c>
      <c r="CL628" s="421">
        <v>21</v>
      </c>
      <c r="CM628" s="429">
        <v>0</v>
      </c>
      <c r="CN628" s="428">
        <v>-1</v>
      </c>
      <c r="CO628" s="427"/>
      <c r="CP628" s="421"/>
      <c r="CQ628" s="429"/>
      <c r="CR628" s="428"/>
      <c r="CS628" s="427">
        <v>4</v>
      </c>
      <c r="CT628" s="421">
        <v>16</v>
      </c>
      <c r="CU628" s="429">
        <v>0</v>
      </c>
      <c r="CV628" s="429">
        <v>0</v>
      </c>
      <c r="CW628" s="428">
        <v>-1</v>
      </c>
      <c r="DC628" s="427">
        <v>1</v>
      </c>
      <c r="DD628" s="421">
        <v>8</v>
      </c>
      <c r="DE628" s="429">
        <v>1</v>
      </c>
      <c r="DF628" s="429">
        <v>0</v>
      </c>
      <c r="DG628" s="428">
        <v>-2</v>
      </c>
      <c r="DH628" s="433">
        <v>3</v>
      </c>
      <c r="DI628" s="434">
        <v>1.71513541787862</v>
      </c>
      <c r="EL628" s="422"/>
      <c r="EM628" s="422"/>
      <c r="EN628" s="422"/>
      <c r="EO628" s="422"/>
      <c r="EP628" s="422"/>
      <c r="EQ628" s="422"/>
    </row>
    <row r="629" spans="1:269" ht="13" customHeight="1">
      <c r="A629" s="413" t="s">
        <v>598</v>
      </c>
      <c r="B629" s="413">
        <v>13171</v>
      </c>
      <c r="C629" s="413">
        <v>808975</v>
      </c>
      <c r="D629" s="413">
        <v>35322</v>
      </c>
      <c r="E629" s="413" t="s">
        <v>15</v>
      </c>
      <c r="F629" s="413" t="s">
        <v>15</v>
      </c>
      <c r="G629" s="414"/>
      <c r="H629" s="411" t="s">
        <v>1765</v>
      </c>
      <c r="I629" s="411" t="s">
        <v>4469</v>
      </c>
      <c r="J629" s="413">
        <v>26</v>
      </c>
      <c r="K629" s="418">
        <v>4</v>
      </c>
      <c r="L629" s="418" t="s">
        <v>46</v>
      </c>
      <c r="T629" s="418" t="s">
        <v>2543</v>
      </c>
      <c r="U629" s="418" t="s">
        <v>4582</v>
      </c>
      <c r="V629" s="418" t="s">
        <v>4585</v>
      </c>
      <c r="X629" s="418">
        <v>21</v>
      </c>
      <c r="Z629" s="421">
        <v>71</v>
      </c>
      <c r="AA629" s="421">
        <v>170</v>
      </c>
      <c r="AB629" s="421">
        <v>161</v>
      </c>
      <c r="AC629" s="421">
        <v>45</v>
      </c>
      <c r="AD629" s="421">
        <v>35</v>
      </c>
      <c r="AE629" s="421">
        <v>6</v>
      </c>
      <c r="AF629" s="421">
        <v>1</v>
      </c>
      <c r="AG629" s="421">
        <v>3</v>
      </c>
      <c r="AH629" s="421">
        <v>19</v>
      </c>
      <c r="AI629" s="421">
        <v>17</v>
      </c>
      <c r="AJ629" s="421">
        <v>13</v>
      </c>
      <c r="AK629" s="421">
        <v>1</v>
      </c>
      <c r="AL629" s="421">
        <v>7</v>
      </c>
      <c r="AM629" s="421">
        <v>0</v>
      </c>
      <c r="AN629" s="421">
        <v>52</v>
      </c>
      <c r="AO629" s="421">
        <v>1</v>
      </c>
      <c r="AP629" s="421">
        <v>0</v>
      </c>
      <c r="AQ629" s="421">
        <v>1</v>
      </c>
      <c r="AR629" s="421">
        <v>0</v>
      </c>
      <c r="AS629" s="466">
        <v>4.117647E-2</v>
      </c>
      <c r="AT629" s="466">
        <v>0.30588235200000002</v>
      </c>
      <c r="AU629" s="466">
        <v>0.37272727</v>
      </c>
      <c r="AV629" s="466">
        <v>0.27272727000000002</v>
      </c>
      <c r="AW629" s="466">
        <v>2.7272729999999999E-2</v>
      </c>
      <c r="AX629" s="466">
        <v>0.28181817999999997</v>
      </c>
      <c r="AY629" s="425">
        <v>105.4</v>
      </c>
      <c r="AZ629" s="466">
        <v>0.14393939</v>
      </c>
      <c r="BA629" s="466">
        <v>0.52293577899999999</v>
      </c>
      <c r="BB629" s="466">
        <v>0.90193216799999998</v>
      </c>
      <c r="BC629" s="466">
        <v>0.26605504499999999</v>
      </c>
      <c r="BD629" s="424">
        <v>0.396226415</v>
      </c>
      <c r="BE629" s="424">
        <v>0.27950310499999997</v>
      </c>
      <c r="BF629" s="424">
        <v>0.31360946699999998</v>
      </c>
      <c r="BG629" s="424">
        <v>0.38509316700000001</v>
      </c>
      <c r="BH629" s="424">
        <v>0.69870263399999999</v>
      </c>
      <c r="BI629" s="424">
        <v>0.105590062</v>
      </c>
      <c r="BJ629" s="424">
        <v>0.30565259548333901</v>
      </c>
      <c r="BK629" s="425">
        <v>68.011761307432593</v>
      </c>
      <c r="BL629" s="425">
        <v>-1.0232499442801299</v>
      </c>
      <c r="BM629" s="425">
        <v>19.0636717327132</v>
      </c>
      <c r="BN629" s="425">
        <v>95.462316058937603</v>
      </c>
      <c r="BO629" s="425">
        <v>0.42326740226477599</v>
      </c>
      <c r="BP629" s="425">
        <v>1.66954147722572</v>
      </c>
      <c r="BQ629" s="425">
        <v>7.9907839912183096</v>
      </c>
      <c r="BR629" s="425">
        <v>0.75520002229208805</v>
      </c>
      <c r="BS629" s="426">
        <v>0.81755720541846499</v>
      </c>
      <c r="BT629" s="427"/>
      <c r="BU629" s="421"/>
      <c r="BV629" s="428"/>
      <c r="BW629" s="427"/>
      <c r="BX629" s="427"/>
      <c r="BY629" s="427"/>
      <c r="BZ629" s="427"/>
      <c r="CA629" s="421"/>
      <c r="CB629" s="428"/>
      <c r="CC629" s="427"/>
      <c r="CD629" s="421"/>
      <c r="CE629" s="429"/>
      <c r="CF629" s="428"/>
      <c r="CG629" s="427">
        <v>45</v>
      </c>
      <c r="CH629" s="421">
        <v>278</v>
      </c>
      <c r="CI629" s="429">
        <v>9</v>
      </c>
      <c r="CJ629" s="428">
        <v>4</v>
      </c>
      <c r="CK629" s="427"/>
      <c r="CL629" s="421"/>
      <c r="CM629" s="429"/>
      <c r="CN629" s="428"/>
      <c r="CO629" s="427">
        <v>11</v>
      </c>
      <c r="CP629" s="421">
        <v>46</v>
      </c>
      <c r="CQ629" s="429">
        <v>-1</v>
      </c>
      <c r="CR629" s="428">
        <v>-2</v>
      </c>
      <c r="CX629" s="427">
        <v>17</v>
      </c>
      <c r="CY629" s="421">
        <v>85.1</v>
      </c>
      <c r="CZ629" s="429">
        <v>-1</v>
      </c>
      <c r="DA629" s="429">
        <v>-2</v>
      </c>
      <c r="DB629" s="428">
        <v>1</v>
      </c>
      <c r="DH629" s="433">
        <v>7</v>
      </c>
      <c r="DI629" s="434">
        <v>1.58048623800277</v>
      </c>
    </row>
    <row r="630" spans="1:269" ht="13" customHeight="1">
      <c r="A630" s="413" t="s">
        <v>598</v>
      </c>
      <c r="B630" s="413">
        <v>13214</v>
      </c>
      <c r="C630" s="413">
        <v>695681</v>
      </c>
      <c r="D630" s="413">
        <v>34979</v>
      </c>
      <c r="E630" s="413" t="s">
        <v>18</v>
      </c>
      <c r="F630" s="413" t="s">
        <v>18</v>
      </c>
      <c r="G630" s="414"/>
      <c r="H630" s="411" t="s">
        <v>178</v>
      </c>
      <c r="I630" s="411" t="s">
        <v>331</v>
      </c>
      <c r="J630" s="413">
        <v>22</v>
      </c>
      <c r="K630" s="418">
        <v>4</v>
      </c>
      <c r="L630" s="418" t="s">
        <v>837</v>
      </c>
      <c r="T630" s="418" t="s">
        <v>4584</v>
      </c>
      <c r="U630" s="418" t="s">
        <v>2543</v>
      </c>
      <c r="V630" s="418" t="s">
        <v>4586</v>
      </c>
      <c r="X630" s="418">
        <v>40</v>
      </c>
      <c r="Z630" s="421">
        <v>53</v>
      </c>
      <c r="AA630" s="421">
        <v>184</v>
      </c>
      <c r="AB630" s="421">
        <v>162</v>
      </c>
      <c r="AC630" s="421">
        <v>32</v>
      </c>
      <c r="AD630" s="421">
        <v>19</v>
      </c>
      <c r="AE630" s="421">
        <v>5</v>
      </c>
      <c r="AF630" s="421">
        <v>1</v>
      </c>
      <c r="AG630" s="421">
        <v>7</v>
      </c>
      <c r="AH630" s="421">
        <v>20</v>
      </c>
      <c r="AI630" s="421">
        <v>16</v>
      </c>
      <c r="AJ630" s="421">
        <v>3</v>
      </c>
      <c r="AK630" s="421">
        <v>0</v>
      </c>
      <c r="AL630" s="421">
        <v>19</v>
      </c>
      <c r="AM630" s="421">
        <v>0</v>
      </c>
      <c r="AN630" s="421">
        <v>62</v>
      </c>
      <c r="AO630" s="421">
        <v>1</v>
      </c>
      <c r="AP630" s="421">
        <v>1</v>
      </c>
      <c r="AQ630" s="421">
        <v>1</v>
      </c>
      <c r="AR630" s="421">
        <v>3</v>
      </c>
      <c r="AS630" s="466">
        <v>0.10326086900000001</v>
      </c>
      <c r="AT630" s="466">
        <v>0.33695652100000001</v>
      </c>
      <c r="AU630" s="466">
        <v>0.28431372999999999</v>
      </c>
      <c r="AV630" s="466">
        <v>0.36274509999999999</v>
      </c>
      <c r="AW630" s="466">
        <v>6.8627450000000007E-2</v>
      </c>
      <c r="AX630" s="466">
        <v>0.36274509999999999</v>
      </c>
      <c r="AY630" s="425">
        <v>112.5</v>
      </c>
      <c r="AZ630" s="466">
        <v>0.16559692000000001</v>
      </c>
      <c r="BA630" s="466">
        <v>0.39393939300000003</v>
      </c>
      <c r="BB630" s="466">
        <v>0.62228186600000002</v>
      </c>
      <c r="BC630" s="466">
        <v>0.39393939300000003</v>
      </c>
      <c r="BD630" s="424">
        <v>0.26595744599999999</v>
      </c>
      <c r="BE630" s="424">
        <v>0.197530864</v>
      </c>
      <c r="BF630" s="424">
        <v>0.28415300500000001</v>
      </c>
      <c r="BG630" s="424">
        <v>0.37037037</v>
      </c>
      <c r="BH630" s="424">
        <v>0.65452337500000002</v>
      </c>
      <c r="BI630" s="424">
        <v>0.172839506</v>
      </c>
      <c r="BJ630" s="424">
        <v>0.28815521926827697</v>
      </c>
      <c r="BK630" s="425">
        <v>106.76364505418999</v>
      </c>
      <c r="BL630" s="425">
        <v>-3.7214857321946</v>
      </c>
      <c r="BM630" s="425">
        <v>18.019653024080501</v>
      </c>
      <c r="BN630" s="425">
        <v>81.863126348140298</v>
      </c>
      <c r="BO630" s="425">
        <v>0.56023579091155595</v>
      </c>
      <c r="BP630" s="425">
        <v>0.20595430862158501</v>
      </c>
      <c r="BQ630" s="425">
        <v>1.89955218967365</v>
      </c>
      <c r="BR630" s="425">
        <v>-3.7270513801617602</v>
      </c>
      <c r="BS630" s="426">
        <v>0.19434796153203801</v>
      </c>
      <c r="BT630" s="427"/>
      <c r="BU630" s="421"/>
      <c r="BV630" s="428"/>
      <c r="BW630" s="427"/>
      <c r="BX630" s="427"/>
      <c r="BY630" s="427"/>
      <c r="BZ630" s="427"/>
      <c r="CA630" s="421"/>
      <c r="CB630" s="428"/>
      <c r="CC630" s="427"/>
      <c r="CD630" s="421"/>
      <c r="CE630" s="429"/>
      <c r="CF630" s="428"/>
      <c r="CG630" s="427">
        <v>53</v>
      </c>
      <c r="CH630" s="421">
        <v>411.2</v>
      </c>
      <c r="CI630" s="429">
        <v>-3</v>
      </c>
      <c r="CJ630" s="428">
        <v>-2</v>
      </c>
      <c r="CK630" s="427"/>
      <c r="CL630" s="421"/>
      <c r="CM630" s="429"/>
      <c r="CN630" s="428"/>
      <c r="CO630" s="427"/>
      <c r="CP630" s="421"/>
      <c r="CQ630" s="429"/>
      <c r="CR630" s="428"/>
      <c r="DH630" s="433">
        <v>-3</v>
      </c>
      <c r="DI630" s="434">
        <v>-0.70599216222762995</v>
      </c>
    </row>
    <row r="631" spans="1:269" ht="13" customHeight="1">
      <c r="A631" s="413" t="s">
        <v>598</v>
      </c>
      <c r="B631" s="413">
        <v>11326</v>
      </c>
      <c r="C631" s="413">
        <v>660844</v>
      </c>
      <c r="D631" s="413">
        <v>21009</v>
      </c>
      <c r="E631" s="413" t="s">
        <v>598</v>
      </c>
      <c r="F631" s="413" t="s">
        <v>598</v>
      </c>
      <c r="G631" s="414"/>
      <c r="H631" s="411" t="s">
        <v>2256</v>
      </c>
      <c r="I631" s="411" t="s">
        <v>3945</v>
      </c>
      <c r="J631" s="413">
        <v>27</v>
      </c>
      <c r="K631" s="418">
        <v>4</v>
      </c>
      <c r="L631" s="418" t="s">
        <v>2543</v>
      </c>
      <c r="T631" s="418" t="s">
        <v>4581</v>
      </c>
      <c r="U631" s="418" t="s">
        <v>2543</v>
      </c>
      <c r="V631" s="418" t="s">
        <v>4586</v>
      </c>
      <c r="X631" s="418">
        <v>36</v>
      </c>
      <c r="Y631" s="419">
        <v>54</v>
      </c>
      <c r="Z631" s="421">
        <v>48</v>
      </c>
      <c r="AA631" s="421">
        <v>111</v>
      </c>
      <c r="AB631" s="421">
        <v>90</v>
      </c>
      <c r="AC631" s="421">
        <v>22</v>
      </c>
      <c r="AD631" s="421">
        <v>18</v>
      </c>
      <c r="AE631" s="421">
        <v>2</v>
      </c>
      <c r="AF631" s="421">
        <v>0</v>
      </c>
      <c r="AG631" s="421">
        <v>2</v>
      </c>
      <c r="AH631" s="421">
        <v>19</v>
      </c>
      <c r="AI631" s="421">
        <v>9</v>
      </c>
      <c r="AJ631" s="421">
        <v>6</v>
      </c>
      <c r="AK631" s="421">
        <v>0</v>
      </c>
      <c r="AL631" s="421">
        <v>20</v>
      </c>
      <c r="AM631" s="421">
        <v>0</v>
      </c>
      <c r="AN631" s="421">
        <v>24</v>
      </c>
      <c r="AO631" s="421">
        <v>1</v>
      </c>
      <c r="AP631" s="421">
        <v>0</v>
      </c>
      <c r="AQ631" s="421">
        <v>0</v>
      </c>
      <c r="AR631" s="421">
        <v>1</v>
      </c>
      <c r="AS631" s="422">
        <v>0.18018018</v>
      </c>
      <c r="AT631" s="422">
        <v>0.21621621599999999</v>
      </c>
      <c r="AU631" s="422">
        <v>0.42424242000000001</v>
      </c>
      <c r="AV631" s="422">
        <v>0.28787879</v>
      </c>
      <c r="AW631" s="422">
        <v>3.0303030000000002E-2</v>
      </c>
      <c r="AX631" s="422">
        <v>0.1969697</v>
      </c>
      <c r="AY631" s="423">
        <v>104.2</v>
      </c>
      <c r="AZ631" s="422">
        <v>7.293666E-2</v>
      </c>
      <c r="BA631" s="422">
        <v>0.43076923</v>
      </c>
      <c r="BB631" s="422">
        <v>0.78860180000000002</v>
      </c>
      <c r="BC631" s="422">
        <v>0.41538461500000001</v>
      </c>
      <c r="BD631" s="424">
        <v>0.3125</v>
      </c>
      <c r="BE631" s="424">
        <v>0.24444444400000001</v>
      </c>
      <c r="BF631" s="424">
        <v>0.38738738700000003</v>
      </c>
      <c r="BG631" s="424">
        <v>0.33333333300000001</v>
      </c>
      <c r="BH631" s="424">
        <v>0.72072071999999998</v>
      </c>
      <c r="BI631" s="424">
        <v>8.8888888999999999E-2</v>
      </c>
      <c r="BJ631" s="424">
        <v>0.33346280052855198</v>
      </c>
      <c r="BK631" s="425">
        <v>54.907017579981598</v>
      </c>
      <c r="BL631" s="425">
        <v>1.8381990628252001</v>
      </c>
      <c r="BM631" s="425">
        <v>14.9537773342738</v>
      </c>
      <c r="BN631" s="425">
        <v>120.786318462262</v>
      </c>
      <c r="BO631" s="425">
        <v>-9.9509789279306704E-2</v>
      </c>
      <c r="BP631" s="425">
        <v>1.3923795921727999</v>
      </c>
      <c r="BQ631" s="425">
        <v>7.5785809690999102</v>
      </c>
      <c r="BR631" s="425">
        <v>4.1116029336983599</v>
      </c>
      <c r="BS631" s="426">
        <v>0.77538367761462001</v>
      </c>
      <c r="BT631" s="427"/>
      <c r="BU631" s="421"/>
      <c r="BV631" s="428"/>
      <c r="BW631" s="427"/>
      <c r="BX631" s="427"/>
      <c r="BY631" s="427"/>
      <c r="BZ631" s="427"/>
      <c r="CA631" s="421"/>
      <c r="CB631" s="428"/>
      <c r="CC631" s="427"/>
      <c r="CD631" s="421"/>
      <c r="CE631" s="429"/>
      <c r="CF631" s="428"/>
      <c r="CG631" s="427">
        <v>34</v>
      </c>
      <c r="CH631" s="421">
        <v>198</v>
      </c>
      <c r="CI631" s="429">
        <v>-1</v>
      </c>
      <c r="CJ631" s="428">
        <v>-2</v>
      </c>
      <c r="CK631" s="427">
        <v>2</v>
      </c>
      <c r="CL631" s="421">
        <v>4</v>
      </c>
      <c r="CM631" s="429">
        <v>0</v>
      </c>
      <c r="CN631" s="428">
        <v>0</v>
      </c>
      <c r="CO631" s="427">
        <v>7</v>
      </c>
      <c r="CP631" s="421">
        <v>39</v>
      </c>
      <c r="CQ631" s="429">
        <v>0</v>
      </c>
      <c r="CR631" s="428">
        <v>1</v>
      </c>
      <c r="CS631" s="427">
        <v>1</v>
      </c>
      <c r="CT631" s="421">
        <v>0.1</v>
      </c>
      <c r="CU631" s="429">
        <v>0</v>
      </c>
      <c r="CV631" s="429">
        <v>0</v>
      </c>
      <c r="DC631" s="427">
        <v>1</v>
      </c>
      <c r="DD631" s="421">
        <v>9</v>
      </c>
      <c r="DE631" s="429">
        <v>0</v>
      </c>
      <c r="DF631" s="429">
        <v>0</v>
      </c>
      <c r="DG631" s="428">
        <v>1</v>
      </c>
      <c r="DH631" s="433">
        <v>-1</v>
      </c>
      <c r="DI631" s="434">
        <v>-0.35322917252779001</v>
      </c>
      <c r="EL631" s="422"/>
      <c r="EM631" s="422"/>
      <c r="EN631" s="422"/>
      <c r="EO631" s="422"/>
      <c r="EP631" s="422"/>
      <c r="EQ631" s="422"/>
    </row>
    <row r="632" spans="1:269" ht="13" customHeight="1">
      <c r="A632" s="413" t="s">
        <v>598</v>
      </c>
      <c r="B632" s="413">
        <v>9900</v>
      </c>
      <c r="C632" s="413">
        <v>660162</v>
      </c>
      <c r="D632" s="413">
        <v>17232</v>
      </c>
      <c r="E632" s="413" t="s">
        <v>18</v>
      </c>
      <c r="F632" s="413" t="s">
        <v>18</v>
      </c>
      <c r="G632" s="414"/>
      <c r="H632" s="415" t="s">
        <v>934</v>
      </c>
      <c r="I632" s="416" t="s">
        <v>3368</v>
      </c>
      <c r="J632" s="417">
        <v>30</v>
      </c>
      <c r="K632" s="418">
        <v>5</v>
      </c>
      <c r="L632" s="418" t="s">
        <v>2543</v>
      </c>
      <c r="T632" s="418" t="s">
        <v>4581</v>
      </c>
      <c r="U632" s="418" t="s">
        <v>4584</v>
      </c>
      <c r="V632" s="418" t="s">
        <v>4585</v>
      </c>
      <c r="Z632" s="421">
        <v>84</v>
      </c>
      <c r="AA632" s="421">
        <v>289</v>
      </c>
      <c r="AB632" s="421">
        <v>248</v>
      </c>
      <c r="AC632" s="421">
        <v>58</v>
      </c>
      <c r="AD632" s="421">
        <v>31</v>
      </c>
      <c r="AE632" s="421">
        <v>13</v>
      </c>
      <c r="AF632" s="421">
        <v>2</v>
      </c>
      <c r="AG632" s="421">
        <v>12</v>
      </c>
      <c r="AH632" s="421">
        <v>39</v>
      </c>
      <c r="AI632" s="421">
        <v>35</v>
      </c>
      <c r="AJ632" s="421">
        <v>0</v>
      </c>
      <c r="AK632" s="421">
        <v>0</v>
      </c>
      <c r="AL632" s="421">
        <v>32</v>
      </c>
      <c r="AM632" s="421">
        <v>1</v>
      </c>
      <c r="AN632" s="421">
        <v>75</v>
      </c>
      <c r="AO632" s="421">
        <v>7</v>
      </c>
      <c r="AP632" s="421">
        <v>2</v>
      </c>
      <c r="AQ632" s="421">
        <v>0</v>
      </c>
      <c r="AR632" s="421">
        <v>4</v>
      </c>
      <c r="AS632" s="422">
        <v>0.110726643</v>
      </c>
      <c r="AT632" s="422">
        <v>0.25951556999999997</v>
      </c>
      <c r="AU632" s="422">
        <v>0.48571428999999999</v>
      </c>
      <c r="AV632" s="422">
        <v>0.22285714000000001</v>
      </c>
      <c r="AW632" s="422">
        <v>0.14285713999999999</v>
      </c>
      <c r="AX632" s="422">
        <v>0.43428570999999999</v>
      </c>
      <c r="AY632" s="423">
        <v>112.8</v>
      </c>
      <c r="AZ632" s="422">
        <v>0.12831857999999999</v>
      </c>
      <c r="BA632" s="422">
        <v>0.36571428499999997</v>
      </c>
      <c r="BB632" s="422">
        <v>0.60310998999999998</v>
      </c>
      <c r="BC632" s="422">
        <v>0.41714285699999998</v>
      </c>
      <c r="BD632" s="424">
        <v>0.28220858799999998</v>
      </c>
      <c r="BE632" s="424">
        <v>0.23387096700000001</v>
      </c>
      <c r="BF632" s="424">
        <v>0.33564013799999998</v>
      </c>
      <c r="BG632" s="424">
        <v>0.447580645</v>
      </c>
      <c r="BH632" s="424">
        <v>0.78322078299999998</v>
      </c>
      <c r="BI632" s="424">
        <v>0.21370967799999999</v>
      </c>
      <c r="BJ632" s="424">
        <v>0.339374411230285</v>
      </c>
      <c r="BK632" s="425">
        <v>132.00931161326801</v>
      </c>
      <c r="BL632" s="425">
        <v>6.1730590654966999</v>
      </c>
      <c r="BM632" s="425">
        <v>40.320825916385402</v>
      </c>
      <c r="BN632" s="425">
        <v>117.14876129529701</v>
      </c>
      <c r="BO632" s="425">
        <v>1.21438395709878</v>
      </c>
      <c r="BP632" s="425">
        <v>-0.26100766565650702</v>
      </c>
      <c r="BQ632" s="425">
        <v>6.9914776367565201</v>
      </c>
      <c r="BR632" s="425">
        <v>5.5798271201980798</v>
      </c>
      <c r="BS632" s="426">
        <v>0.715315659231189</v>
      </c>
      <c r="BT632" s="427"/>
      <c r="BU632" s="421"/>
      <c r="BV632" s="428"/>
      <c r="BW632" s="427"/>
      <c r="BX632" s="427"/>
      <c r="BY632" s="427"/>
      <c r="BZ632" s="427"/>
      <c r="CA632" s="421"/>
      <c r="CB632" s="428"/>
      <c r="CC632" s="427"/>
      <c r="CD632" s="421"/>
      <c r="CE632" s="429"/>
      <c r="CF632" s="428"/>
      <c r="CG632" s="427"/>
      <c r="CH632" s="421"/>
      <c r="CI632" s="429"/>
      <c r="CJ632" s="428"/>
      <c r="CK632" s="427">
        <v>76</v>
      </c>
      <c r="CL632" s="421">
        <v>593.1</v>
      </c>
      <c r="CM632" s="429">
        <v>-10</v>
      </c>
      <c r="CN632" s="428">
        <v>-13</v>
      </c>
      <c r="CO632" s="427"/>
      <c r="CP632" s="421"/>
      <c r="CQ632" s="429"/>
      <c r="CR632" s="428"/>
      <c r="DH632" s="433">
        <v>-10</v>
      </c>
      <c r="DI632" s="434">
        <v>-8.5346547365188599</v>
      </c>
      <c r="EL632" s="422"/>
      <c r="EM632" s="422"/>
      <c r="EN632" s="422"/>
      <c r="EO632" s="422"/>
      <c r="EP632" s="422"/>
      <c r="EQ632" s="422"/>
    </row>
    <row r="633" spans="1:269" ht="13" customHeight="1">
      <c r="A633" s="413" t="s">
        <v>598</v>
      </c>
      <c r="B633" s="413">
        <v>9724</v>
      </c>
      <c r="C633" s="413">
        <v>553993</v>
      </c>
      <c r="D633" s="413">
        <v>12552</v>
      </c>
      <c r="E633" s="413" t="s">
        <v>3323</v>
      </c>
      <c r="F633" s="413" t="s">
        <v>3323</v>
      </c>
      <c r="G633" s="414"/>
      <c r="H633" s="415" t="s">
        <v>3345</v>
      </c>
      <c r="I633" s="416" t="s">
        <v>152</v>
      </c>
      <c r="J633" s="417">
        <v>33</v>
      </c>
      <c r="K633" s="418">
        <v>5</v>
      </c>
      <c r="L633" s="418" t="s">
        <v>837</v>
      </c>
      <c r="T633" s="418" t="s">
        <v>4584</v>
      </c>
      <c r="U633" s="418" t="s">
        <v>4584</v>
      </c>
      <c r="V633" s="418" t="s">
        <v>4585</v>
      </c>
      <c r="Z633" s="421">
        <v>159</v>
      </c>
      <c r="AA633" s="421">
        <v>657</v>
      </c>
      <c r="AB633" s="421">
        <v>588</v>
      </c>
      <c r="AC633" s="421">
        <v>134</v>
      </c>
      <c r="AD633" s="421">
        <v>57</v>
      </c>
      <c r="AE633" s="421">
        <v>28</v>
      </c>
      <c r="AF633" s="421">
        <v>0</v>
      </c>
      <c r="AG633" s="421">
        <v>49</v>
      </c>
      <c r="AH633" s="421">
        <v>91</v>
      </c>
      <c r="AI633" s="421">
        <v>118</v>
      </c>
      <c r="AJ633" s="421">
        <v>4</v>
      </c>
      <c r="AK633" s="421">
        <v>1</v>
      </c>
      <c r="AL633" s="421">
        <v>46</v>
      </c>
      <c r="AM633" s="421">
        <v>2</v>
      </c>
      <c r="AN633" s="421">
        <v>196</v>
      </c>
      <c r="AO633" s="421">
        <v>16</v>
      </c>
      <c r="AP633" s="421">
        <v>7</v>
      </c>
      <c r="AQ633" s="421">
        <v>0</v>
      </c>
      <c r="AR633" s="421">
        <v>11</v>
      </c>
      <c r="AS633" s="422">
        <v>7.0015220000000003E-2</v>
      </c>
      <c r="AT633" s="422">
        <v>0.29832572200000002</v>
      </c>
      <c r="AU633" s="422">
        <v>0.50375939999999997</v>
      </c>
      <c r="AV633" s="422">
        <v>0.18045112999999999</v>
      </c>
      <c r="AW633" s="422">
        <v>0.14285713999999999</v>
      </c>
      <c r="AX633" s="422">
        <v>0.47619048000000003</v>
      </c>
      <c r="AY633" s="423">
        <v>113.8</v>
      </c>
      <c r="AZ633" s="422">
        <v>0.15319801</v>
      </c>
      <c r="BA633" s="422">
        <v>0.31578947299999999</v>
      </c>
      <c r="BB633" s="422">
        <v>0.47838093599999998</v>
      </c>
      <c r="BC633" s="422">
        <v>0.50375939800000002</v>
      </c>
      <c r="BD633" s="424">
        <v>0.242857142</v>
      </c>
      <c r="BE633" s="424">
        <v>0.22789115600000001</v>
      </c>
      <c r="BF633" s="424">
        <v>0.29832572200000002</v>
      </c>
      <c r="BG633" s="424">
        <v>0.52551020400000004</v>
      </c>
      <c r="BH633" s="424">
        <v>0.823835926</v>
      </c>
      <c r="BI633" s="424">
        <v>0.297619048</v>
      </c>
      <c r="BJ633" s="424">
        <v>0.34681806800929599</v>
      </c>
      <c r="BK633" s="425">
        <v>189.54410831666601</v>
      </c>
      <c r="BL633" s="425">
        <v>17.981523596946801</v>
      </c>
      <c r="BM633" s="425">
        <v>95.611567960385898</v>
      </c>
      <c r="BN633" s="425">
        <v>124.682619462548</v>
      </c>
      <c r="BO633" s="425">
        <v>0.125711207304607</v>
      </c>
      <c r="BP633" s="425">
        <v>-3.44442060496658</v>
      </c>
      <c r="BQ633" s="425">
        <v>37.139686946323799</v>
      </c>
      <c r="BR633" s="425">
        <v>15.789747352045699</v>
      </c>
      <c r="BS633" s="426">
        <v>3.7998547706110299</v>
      </c>
      <c r="BT633" s="427"/>
      <c r="BU633" s="421"/>
      <c r="BV633" s="428"/>
      <c r="BW633" s="427"/>
      <c r="BX633" s="427"/>
      <c r="BY633" s="427"/>
      <c r="BZ633" s="427"/>
      <c r="CA633" s="421"/>
      <c r="CB633" s="428"/>
      <c r="CC633" s="427">
        <v>3</v>
      </c>
      <c r="CD633" s="421">
        <v>6</v>
      </c>
      <c r="CE633" s="429">
        <v>-1</v>
      </c>
      <c r="CF633" s="428">
        <v>-1</v>
      </c>
      <c r="CG633" s="427"/>
      <c r="CH633" s="421"/>
      <c r="CI633" s="429"/>
      <c r="CJ633" s="428"/>
      <c r="CK633" s="427">
        <v>154</v>
      </c>
      <c r="CL633" s="421">
        <v>1347.2</v>
      </c>
      <c r="CM633" s="429">
        <v>-6</v>
      </c>
      <c r="CN633" s="428">
        <v>-3</v>
      </c>
      <c r="CO633" s="427"/>
      <c r="CP633" s="421"/>
      <c r="CQ633" s="429"/>
      <c r="CR633" s="428"/>
      <c r="DH633" s="433">
        <v>-7</v>
      </c>
      <c r="DI633" s="434">
        <v>-0.758569955825805</v>
      </c>
      <c r="EL633" s="422"/>
      <c r="EM633" s="422"/>
      <c r="EN633" s="422"/>
      <c r="EO633" s="422"/>
      <c r="EP633" s="422"/>
      <c r="EQ633" s="422"/>
    </row>
    <row r="634" spans="1:269" s="412" customFormat="1" ht="13" customHeight="1">
      <c r="A634" s="413" t="s">
        <v>598</v>
      </c>
      <c r="B634" s="413">
        <v>12413</v>
      </c>
      <c r="C634" s="413">
        <v>695657</v>
      </c>
      <c r="D634" s="413">
        <v>29712</v>
      </c>
      <c r="E634" s="413" t="s">
        <v>164</v>
      </c>
      <c r="F634" s="413" t="s">
        <v>164</v>
      </c>
      <c r="G634" s="414"/>
      <c r="H634" s="411" t="s">
        <v>410</v>
      </c>
      <c r="I634" s="411" t="s">
        <v>4418</v>
      </c>
      <c r="J634" s="413">
        <v>23</v>
      </c>
      <c r="K634" s="418">
        <v>6</v>
      </c>
      <c r="L634" s="418" t="s">
        <v>46</v>
      </c>
      <c r="M634" s="419"/>
      <c r="N634" s="420"/>
      <c r="O634" s="418"/>
      <c r="P634" s="418"/>
      <c r="Q634" s="418"/>
      <c r="R634" s="418"/>
      <c r="S634" s="418"/>
      <c r="T634" s="418" t="s">
        <v>4584</v>
      </c>
      <c r="U634" s="418" t="s">
        <v>4584</v>
      </c>
      <c r="V634" s="418" t="s">
        <v>4585</v>
      </c>
      <c r="W634" s="418"/>
      <c r="X634" s="418"/>
      <c r="Y634" s="419"/>
      <c r="Z634" s="421">
        <v>71</v>
      </c>
      <c r="AA634" s="421">
        <v>284</v>
      </c>
      <c r="AB634" s="421">
        <v>255</v>
      </c>
      <c r="AC634" s="421">
        <v>61</v>
      </c>
      <c r="AD634" s="421">
        <v>30</v>
      </c>
      <c r="AE634" s="421">
        <v>9</v>
      </c>
      <c r="AF634" s="421">
        <v>1</v>
      </c>
      <c r="AG634" s="421">
        <v>21</v>
      </c>
      <c r="AH634" s="421">
        <v>43</v>
      </c>
      <c r="AI634" s="421">
        <v>55</v>
      </c>
      <c r="AJ634" s="421">
        <v>0</v>
      </c>
      <c r="AK634" s="421">
        <v>0</v>
      </c>
      <c r="AL634" s="421">
        <v>25</v>
      </c>
      <c r="AM634" s="421">
        <v>1</v>
      </c>
      <c r="AN634" s="421">
        <v>83</v>
      </c>
      <c r="AO634" s="421">
        <v>2</v>
      </c>
      <c r="AP634" s="421">
        <v>1</v>
      </c>
      <c r="AQ634" s="421">
        <v>0</v>
      </c>
      <c r="AR634" s="421">
        <v>3</v>
      </c>
      <c r="AS634" s="422">
        <v>8.8028169000000003E-2</v>
      </c>
      <c r="AT634" s="422">
        <v>0.29225352100000002</v>
      </c>
      <c r="AU634" s="422">
        <v>0.51445087</v>
      </c>
      <c r="AV634" s="422">
        <v>0.17919075000000001</v>
      </c>
      <c r="AW634" s="422">
        <v>0.14367816</v>
      </c>
      <c r="AX634" s="422">
        <v>0.44252873999999998</v>
      </c>
      <c r="AY634" s="423">
        <v>114.5</v>
      </c>
      <c r="AZ634" s="422">
        <v>0.15405904000000001</v>
      </c>
      <c r="BA634" s="422">
        <v>0.37572254300000002</v>
      </c>
      <c r="BB634" s="422">
        <v>0.597386046</v>
      </c>
      <c r="BC634" s="422">
        <v>0.46820809200000002</v>
      </c>
      <c r="BD634" s="424">
        <v>0.263157894</v>
      </c>
      <c r="BE634" s="424">
        <v>0.23921568600000001</v>
      </c>
      <c r="BF634" s="424">
        <v>0.310954063</v>
      </c>
      <c r="BG634" s="424">
        <v>0.52941176400000001</v>
      </c>
      <c r="BH634" s="424">
        <v>0.84036582699999995</v>
      </c>
      <c r="BI634" s="424">
        <v>0.29019607800000002</v>
      </c>
      <c r="BJ634" s="424">
        <v>0.355141210217847</v>
      </c>
      <c r="BK634" s="425">
        <v>179.25526278529199</v>
      </c>
      <c r="BL634" s="425">
        <v>9.7018195091946495</v>
      </c>
      <c r="BM634" s="425">
        <v>43.258794546054098</v>
      </c>
      <c r="BN634" s="425">
        <v>128.93174971012499</v>
      </c>
      <c r="BO634" s="425">
        <v>-5.68818115590368E-2</v>
      </c>
      <c r="BP634" s="425">
        <v>-0.35594458319246702</v>
      </c>
      <c r="BQ634" s="425">
        <v>26.114269349650801</v>
      </c>
      <c r="BR634" s="425">
        <v>9.3276670481278003</v>
      </c>
      <c r="BS634" s="426">
        <v>2.67181656950165</v>
      </c>
      <c r="BT634" s="427"/>
      <c r="BU634" s="421"/>
      <c r="BV634" s="428"/>
      <c r="BW634" s="427"/>
      <c r="BX634" s="427"/>
      <c r="BY634" s="427"/>
      <c r="BZ634" s="427"/>
      <c r="CA634" s="421"/>
      <c r="CB634" s="428"/>
      <c r="CC634" s="427"/>
      <c r="CD634" s="421"/>
      <c r="CE634" s="429"/>
      <c r="CF634" s="428"/>
      <c r="CG634" s="427"/>
      <c r="CH634" s="421"/>
      <c r="CI634" s="429"/>
      <c r="CJ634" s="428"/>
      <c r="CK634" s="427">
        <v>12</v>
      </c>
      <c r="CL634" s="421">
        <v>95.1</v>
      </c>
      <c r="CM634" s="429">
        <v>1</v>
      </c>
      <c r="CN634" s="428">
        <v>0</v>
      </c>
      <c r="CO634" s="427">
        <v>60</v>
      </c>
      <c r="CP634" s="421">
        <v>502.2</v>
      </c>
      <c r="CQ634" s="429">
        <v>7</v>
      </c>
      <c r="CR634" s="428">
        <v>6</v>
      </c>
      <c r="CS634" s="427"/>
      <c r="CT634" s="421"/>
      <c r="CU634" s="429"/>
      <c r="CV634" s="429"/>
      <c r="CW634" s="428"/>
      <c r="CX634" s="427"/>
      <c r="CY634" s="421"/>
      <c r="CZ634" s="429"/>
      <c r="DA634" s="429"/>
      <c r="DB634" s="428"/>
      <c r="DC634" s="427"/>
      <c r="DD634" s="421"/>
      <c r="DE634" s="429"/>
      <c r="DF634" s="429"/>
      <c r="DG634" s="428"/>
      <c r="DH634" s="433">
        <v>8</v>
      </c>
      <c r="DI634" s="434">
        <v>7.0123784542083696</v>
      </c>
      <c r="DJ634" s="421"/>
      <c r="DK634" s="421"/>
      <c r="DL634" s="421"/>
      <c r="DM634" s="421"/>
      <c r="DN634" s="421"/>
      <c r="DO634" s="421"/>
      <c r="DP634" s="421"/>
      <c r="DQ634" s="421"/>
      <c r="DR634" s="421"/>
      <c r="DS634" s="421"/>
      <c r="DT634" s="421"/>
      <c r="DU634" s="421"/>
      <c r="DV634" s="421"/>
      <c r="DW634" s="421"/>
      <c r="DX634" s="421"/>
      <c r="DY634" s="421"/>
      <c r="DZ634" s="421"/>
      <c r="EA634" s="421"/>
      <c r="EB634" s="421"/>
      <c r="EC634" s="421"/>
      <c r="ED634" s="425"/>
      <c r="EE634" s="425"/>
      <c r="EF634" s="425"/>
      <c r="EG634" s="425"/>
      <c r="EH634" s="431"/>
      <c r="EI634" s="425"/>
      <c r="EJ634" s="424"/>
      <c r="EK634" s="424"/>
      <c r="EL634" s="422"/>
      <c r="EM634" s="422"/>
      <c r="EN634" s="422"/>
      <c r="EO634" s="422"/>
      <c r="EP634" s="422"/>
      <c r="EQ634" s="422"/>
      <c r="ER634" s="425"/>
      <c r="ES634" s="431"/>
      <c r="ET634" s="431"/>
      <c r="EU634" s="431"/>
      <c r="EV634" s="431"/>
      <c r="EW634" s="431"/>
      <c r="EX634" s="426"/>
      <c r="EY634" s="410"/>
      <c r="EZ634" s="411"/>
      <c r="FA634" s="411"/>
      <c r="FB634" s="411"/>
      <c r="FC634" s="411"/>
      <c r="FD634" s="411"/>
      <c r="FE634" s="411"/>
      <c r="FF634" s="411"/>
      <c r="FG634" s="411"/>
      <c r="FH634" s="411"/>
      <c r="FI634" s="411"/>
      <c r="FJ634" s="411"/>
      <c r="FK634" s="411"/>
      <c r="FL634" s="411"/>
      <c r="FM634" s="411"/>
      <c r="FN634" s="411"/>
      <c r="FO634" s="411"/>
      <c r="FP634" s="411"/>
      <c r="FQ634" s="411"/>
      <c r="FR634" s="411"/>
      <c r="FS634" s="411"/>
      <c r="FT634" s="411"/>
      <c r="FU634" s="411"/>
      <c r="FV634" s="411"/>
      <c r="FW634" s="411"/>
      <c r="FX634" s="411"/>
      <c r="FY634" s="411"/>
      <c r="FZ634" s="411"/>
      <c r="GA634" s="411"/>
      <c r="GB634" s="411"/>
      <c r="GC634" s="411"/>
      <c r="GD634" s="411"/>
      <c r="GE634" s="411"/>
      <c r="GF634" s="411"/>
      <c r="GG634" s="411"/>
      <c r="GH634" s="411"/>
      <c r="GI634" s="411"/>
      <c r="GJ634" s="411"/>
      <c r="GK634" s="411"/>
      <c r="GL634" s="411"/>
      <c r="GM634" s="411"/>
      <c r="GN634" s="411"/>
      <c r="GO634" s="411"/>
      <c r="GP634" s="411"/>
      <c r="GQ634" s="411"/>
      <c r="GR634" s="411"/>
      <c r="GS634" s="411"/>
      <c r="GT634" s="411"/>
      <c r="GU634" s="411"/>
      <c r="GV634" s="411"/>
      <c r="GW634" s="411"/>
      <c r="GX634" s="411"/>
      <c r="GY634" s="411"/>
      <c r="GZ634" s="411"/>
      <c r="HA634" s="411"/>
      <c r="HB634" s="411"/>
      <c r="HC634" s="411"/>
      <c r="HD634" s="411"/>
      <c r="HE634" s="411"/>
      <c r="HF634" s="411"/>
      <c r="HG634" s="411"/>
      <c r="HH634" s="411"/>
      <c r="HI634" s="411"/>
      <c r="HJ634" s="411"/>
      <c r="HK634" s="411"/>
      <c r="HL634" s="411"/>
      <c r="HM634" s="411"/>
      <c r="HN634" s="411"/>
      <c r="HO634" s="411"/>
      <c r="HP634" s="411"/>
      <c r="HQ634" s="411"/>
      <c r="HR634" s="411"/>
      <c r="HS634" s="411"/>
      <c r="HT634" s="411"/>
      <c r="HU634" s="411"/>
      <c r="HV634" s="411"/>
      <c r="HW634" s="411"/>
      <c r="HX634" s="411"/>
      <c r="HY634" s="411"/>
      <c r="HZ634" s="411"/>
      <c r="IA634" s="411"/>
      <c r="IB634" s="411"/>
      <c r="IC634" s="411"/>
      <c r="ID634" s="411"/>
      <c r="IE634" s="411"/>
      <c r="IF634" s="411"/>
      <c r="IG634" s="411"/>
      <c r="IH634" s="411"/>
      <c r="II634" s="411"/>
      <c r="IJ634" s="411"/>
      <c r="IK634" s="411"/>
      <c r="IL634" s="411"/>
      <c r="IM634" s="411"/>
      <c r="IN634" s="411"/>
      <c r="IO634" s="411"/>
      <c r="IP634" s="411"/>
      <c r="IQ634" s="411"/>
      <c r="IR634" s="411"/>
      <c r="IS634" s="411"/>
      <c r="IT634" s="411"/>
      <c r="IU634" s="411"/>
      <c r="IV634" s="411"/>
      <c r="IW634" s="411"/>
      <c r="IX634" s="411"/>
      <c r="IY634" s="411"/>
      <c r="IZ634" s="411"/>
      <c r="JA634" s="411"/>
      <c r="JB634" s="411"/>
      <c r="JC634" s="411"/>
      <c r="JD634" s="411"/>
      <c r="JE634" s="411"/>
      <c r="JF634" s="411"/>
      <c r="JG634" s="411"/>
      <c r="JH634" s="411"/>
      <c r="JI634" s="411"/>
    </row>
    <row r="635" spans="1:269" ht="13" customHeight="1">
      <c r="A635" s="413" t="s">
        <v>598</v>
      </c>
      <c r="B635" s="413">
        <v>10159</v>
      </c>
      <c r="C635" s="413">
        <v>643217</v>
      </c>
      <c r="D635" s="413">
        <v>17901</v>
      </c>
      <c r="E635" s="413" t="s">
        <v>164</v>
      </c>
      <c r="F635" s="413" t="s">
        <v>164</v>
      </c>
      <c r="G635" s="414"/>
      <c r="H635" s="415" t="s">
        <v>958</v>
      </c>
      <c r="I635" s="416" t="s">
        <v>136</v>
      </c>
      <c r="J635" s="417">
        <v>30</v>
      </c>
      <c r="K635" s="418">
        <v>7</v>
      </c>
      <c r="L635" s="418" t="s">
        <v>46</v>
      </c>
      <c r="T635" s="418" t="s">
        <v>4584</v>
      </c>
      <c r="U635" s="418" t="s">
        <v>2543</v>
      </c>
      <c r="V635" s="418" t="s">
        <v>4586</v>
      </c>
      <c r="W635" s="418" t="s">
        <v>2709</v>
      </c>
      <c r="Z635" s="421">
        <v>116</v>
      </c>
      <c r="AA635" s="421">
        <v>470</v>
      </c>
      <c r="AB635" s="421">
        <v>420</v>
      </c>
      <c r="AC635" s="421">
        <v>101</v>
      </c>
      <c r="AD635" s="421">
        <v>63</v>
      </c>
      <c r="AE635" s="421">
        <v>16</v>
      </c>
      <c r="AF635" s="421">
        <v>2</v>
      </c>
      <c r="AG635" s="421">
        <v>20</v>
      </c>
      <c r="AH635" s="421">
        <v>57</v>
      </c>
      <c r="AI635" s="421">
        <v>63</v>
      </c>
      <c r="AJ635" s="421">
        <v>1</v>
      </c>
      <c r="AK635" s="421">
        <v>0</v>
      </c>
      <c r="AL635" s="421">
        <v>40</v>
      </c>
      <c r="AM635" s="421">
        <v>2</v>
      </c>
      <c r="AN635" s="421">
        <v>82</v>
      </c>
      <c r="AO635" s="421">
        <v>3</v>
      </c>
      <c r="AP635" s="421">
        <v>6</v>
      </c>
      <c r="AQ635" s="421">
        <v>0</v>
      </c>
      <c r="AR635" s="421">
        <v>5</v>
      </c>
      <c r="AS635" s="422">
        <v>8.5106381999999994E-2</v>
      </c>
      <c r="AT635" s="422">
        <v>0.17446808499999999</v>
      </c>
      <c r="AU635" s="422">
        <v>0.48255814000000002</v>
      </c>
      <c r="AV635" s="422">
        <v>0.22093023000000001</v>
      </c>
      <c r="AW635" s="422">
        <v>0.11014493</v>
      </c>
      <c r="AX635" s="422">
        <v>0.36811593999999997</v>
      </c>
      <c r="AY635" s="423">
        <v>108.5</v>
      </c>
      <c r="AZ635" s="422">
        <v>0.11330622</v>
      </c>
      <c r="BA635" s="422">
        <v>0.33139534799999998</v>
      </c>
      <c r="BB635" s="422">
        <v>0.54948447600000005</v>
      </c>
      <c r="BC635" s="422">
        <v>0.48837209300000001</v>
      </c>
      <c r="BD635" s="424">
        <v>0.25</v>
      </c>
      <c r="BE635" s="424">
        <v>0.24047619000000001</v>
      </c>
      <c r="BF635" s="424">
        <v>0.30703624699999998</v>
      </c>
      <c r="BG635" s="424">
        <v>0.43095238000000002</v>
      </c>
      <c r="BH635" s="424">
        <v>0.73798862700000001</v>
      </c>
      <c r="BI635" s="424">
        <v>0.19047618999999999</v>
      </c>
      <c r="BJ635" s="424">
        <v>0.31688044808916599</v>
      </c>
      <c r="BK635" s="425">
        <v>117.657894373029</v>
      </c>
      <c r="BL635" s="425">
        <v>1.4555538442530001</v>
      </c>
      <c r="BM635" s="425">
        <v>56.989984362999301</v>
      </c>
      <c r="BN635" s="425">
        <v>102.573362676725</v>
      </c>
      <c r="BO635" s="425">
        <v>-0.55191538199977097</v>
      </c>
      <c r="BP635" s="425">
        <v>0.61271371692418997</v>
      </c>
      <c r="BQ635" s="425">
        <v>1.7394622440062699</v>
      </c>
      <c r="BR635" s="425">
        <v>2.0381348055400199</v>
      </c>
      <c r="BS635" s="426">
        <v>0.17796875659554401</v>
      </c>
      <c r="BT635" s="427"/>
      <c r="BU635" s="421"/>
      <c r="BV635" s="428"/>
      <c r="BW635" s="427"/>
      <c r="BX635" s="427"/>
      <c r="BY635" s="427"/>
      <c r="BZ635" s="427"/>
      <c r="CA635" s="421"/>
      <c r="CB635" s="428"/>
      <c r="CC635" s="427"/>
      <c r="CD635" s="421"/>
      <c r="CE635" s="429"/>
      <c r="CF635" s="428"/>
      <c r="CG635" s="427"/>
      <c r="CH635" s="421"/>
      <c r="CI635" s="429"/>
      <c r="CJ635" s="428"/>
      <c r="CK635" s="427"/>
      <c r="CL635" s="421"/>
      <c r="CM635" s="429"/>
      <c r="CN635" s="428"/>
      <c r="CO635" s="427"/>
      <c r="CP635" s="421"/>
      <c r="CQ635" s="429"/>
      <c r="CR635" s="428"/>
      <c r="CS635" s="427">
        <v>69</v>
      </c>
      <c r="CT635" s="421">
        <v>564.1</v>
      </c>
      <c r="CU635" s="429">
        <v>-3</v>
      </c>
      <c r="CV635" s="429">
        <v>-8</v>
      </c>
      <c r="CW635" s="428">
        <v>0</v>
      </c>
      <c r="DH635" s="433">
        <v>-3</v>
      </c>
      <c r="DI635" s="434">
        <v>-16.474324703216499</v>
      </c>
      <c r="EL635" s="422"/>
      <c r="EM635" s="422"/>
      <c r="EN635" s="422"/>
      <c r="EO635" s="422"/>
      <c r="EP635" s="422"/>
      <c r="EQ635" s="422"/>
    </row>
    <row r="636" spans="1:269" ht="13" customHeight="1">
      <c r="A636" s="413" t="s">
        <v>598</v>
      </c>
      <c r="B636" s="413">
        <v>11647</v>
      </c>
      <c r="C636" s="413">
        <v>664059</v>
      </c>
      <c r="D636" s="413">
        <v>18054</v>
      </c>
      <c r="E636" s="413" t="s">
        <v>14</v>
      </c>
      <c r="F636" s="413" t="s">
        <v>14</v>
      </c>
      <c r="G636" s="414"/>
      <c r="H636" s="411" t="s">
        <v>1726</v>
      </c>
      <c r="I636" s="411" t="s">
        <v>72</v>
      </c>
      <c r="J636" s="418">
        <v>31</v>
      </c>
      <c r="K636" s="418">
        <v>7</v>
      </c>
      <c r="L636" s="418" t="s">
        <v>2543</v>
      </c>
      <c r="T636" s="418" t="s">
        <v>4581</v>
      </c>
      <c r="U636" s="418" t="s">
        <v>4577</v>
      </c>
      <c r="V636" s="418" t="s">
        <v>4585</v>
      </c>
      <c r="X636" s="418">
        <v>85</v>
      </c>
      <c r="Z636" s="421">
        <v>64</v>
      </c>
      <c r="AA636" s="421">
        <v>182</v>
      </c>
      <c r="AB636" s="421">
        <v>162</v>
      </c>
      <c r="AC636" s="421">
        <v>41</v>
      </c>
      <c r="AD636" s="421">
        <v>29</v>
      </c>
      <c r="AE636" s="421">
        <v>7</v>
      </c>
      <c r="AF636" s="421">
        <v>3</v>
      </c>
      <c r="AG636" s="421">
        <v>2</v>
      </c>
      <c r="AH636" s="421">
        <v>31</v>
      </c>
      <c r="AI636" s="421">
        <v>13</v>
      </c>
      <c r="AJ636" s="421">
        <v>12</v>
      </c>
      <c r="AK636" s="421">
        <v>4</v>
      </c>
      <c r="AL636" s="421">
        <v>16</v>
      </c>
      <c r="AM636" s="421">
        <v>1</v>
      </c>
      <c r="AN636" s="421">
        <v>37</v>
      </c>
      <c r="AO636" s="421">
        <v>2</v>
      </c>
      <c r="AP636" s="421">
        <v>0</v>
      </c>
      <c r="AQ636" s="421">
        <v>1</v>
      </c>
      <c r="AR636" s="421">
        <v>1</v>
      </c>
      <c r="AS636" s="422">
        <v>8.7912087E-2</v>
      </c>
      <c r="AT636" s="422">
        <v>0.203296703</v>
      </c>
      <c r="AU636" s="422">
        <v>0.40476190000000001</v>
      </c>
      <c r="AV636" s="422">
        <v>0.24603174999999999</v>
      </c>
      <c r="AW636" s="422">
        <v>2.3622049999999999E-2</v>
      </c>
      <c r="AX636" s="422">
        <v>0.41732282999999998</v>
      </c>
      <c r="AY636" s="423">
        <v>110.1</v>
      </c>
      <c r="AZ636" s="422">
        <v>0.11956522</v>
      </c>
      <c r="BA636" s="422">
        <v>0.5</v>
      </c>
      <c r="BB636" s="422">
        <v>0.88043477999999997</v>
      </c>
      <c r="BC636" s="422">
        <v>0.322580645</v>
      </c>
      <c r="BD636" s="424">
        <v>0.31707317000000002</v>
      </c>
      <c r="BE636" s="424">
        <v>0.25308641900000001</v>
      </c>
      <c r="BF636" s="424">
        <v>0.32777777699999999</v>
      </c>
      <c r="BG636" s="424">
        <v>0.37037037</v>
      </c>
      <c r="BH636" s="424">
        <v>0.69814814700000005</v>
      </c>
      <c r="BI636" s="424">
        <v>0.117283951</v>
      </c>
      <c r="BJ636" s="424">
        <v>0.30725465340321201</v>
      </c>
      <c r="BK636" s="425">
        <v>72.446759452766898</v>
      </c>
      <c r="BL636" s="425">
        <v>-0.858746168109358</v>
      </c>
      <c r="BM636" s="425">
        <v>20.646075862554099</v>
      </c>
      <c r="BN636" s="425">
        <v>97.604743409819903</v>
      </c>
      <c r="BO636" s="425">
        <v>-1.32195701622229E-2</v>
      </c>
      <c r="BP636" s="425">
        <v>1.3990476634353399</v>
      </c>
      <c r="BQ636" s="425">
        <v>1.93878518426906</v>
      </c>
      <c r="BR636" s="425">
        <v>0.88527882946771197</v>
      </c>
      <c r="BS636" s="426">
        <v>0.19836198787249101</v>
      </c>
      <c r="BT636" s="427"/>
      <c r="BU636" s="421"/>
      <c r="BV636" s="428"/>
      <c r="BW636" s="427"/>
      <c r="BX636" s="427"/>
      <c r="BY636" s="427"/>
      <c r="BZ636" s="427"/>
      <c r="CA636" s="421"/>
      <c r="CB636" s="428"/>
      <c r="CC636" s="427"/>
      <c r="CD636" s="421"/>
      <c r="CE636" s="429"/>
      <c r="CF636" s="428"/>
      <c r="CG636" s="427">
        <v>5</v>
      </c>
      <c r="CH636" s="421">
        <v>8</v>
      </c>
      <c r="CI636" s="429">
        <v>0</v>
      </c>
      <c r="CJ636" s="428">
        <v>-1</v>
      </c>
      <c r="CK636" s="427"/>
      <c r="CL636" s="421"/>
      <c r="CM636" s="429"/>
      <c r="CN636" s="428"/>
      <c r="CO636" s="427"/>
      <c r="CP636" s="421"/>
      <c r="CQ636" s="429"/>
      <c r="CR636" s="428"/>
      <c r="CS636" s="427">
        <v>24</v>
      </c>
      <c r="CT636" s="421">
        <v>140</v>
      </c>
      <c r="CU636" s="429">
        <v>-1</v>
      </c>
      <c r="CV636" s="429">
        <v>0</v>
      </c>
      <c r="CW636" s="428">
        <v>1</v>
      </c>
      <c r="CX636" s="427">
        <v>14</v>
      </c>
      <c r="CY636" s="421">
        <v>89</v>
      </c>
      <c r="CZ636" s="429">
        <v>-1</v>
      </c>
      <c r="DA636" s="429">
        <v>-2</v>
      </c>
      <c r="DB636" s="428">
        <v>0</v>
      </c>
      <c r="DC636" s="427">
        <v>5</v>
      </c>
      <c r="DD636" s="421">
        <v>39</v>
      </c>
      <c r="DE636" s="429">
        <v>0</v>
      </c>
      <c r="DF636" s="429">
        <v>0</v>
      </c>
      <c r="DG636" s="428">
        <v>2</v>
      </c>
      <c r="DH636" s="433">
        <v>-2</v>
      </c>
      <c r="DI636" s="434">
        <v>-5.2102568149566597</v>
      </c>
      <c r="EL636" s="422"/>
      <c r="EM636" s="422"/>
      <c r="EN636" s="422"/>
      <c r="EO636" s="422"/>
      <c r="EP636" s="422"/>
      <c r="EQ636" s="422"/>
    </row>
    <row r="637" spans="1:269" ht="13" customHeight="1">
      <c r="A637" s="413" t="s">
        <v>598</v>
      </c>
      <c r="B637" s="413">
        <v>13002</v>
      </c>
      <c r="C637" s="413">
        <v>694388</v>
      </c>
      <c r="D637" s="413">
        <v>29630</v>
      </c>
      <c r="E637" s="413" t="s">
        <v>470</v>
      </c>
      <c r="F637" s="413" t="s">
        <v>470</v>
      </c>
      <c r="G637" s="414"/>
      <c r="H637" s="411" t="s">
        <v>4115</v>
      </c>
      <c r="I637" s="411" t="s">
        <v>554</v>
      </c>
      <c r="J637" s="413">
        <v>26</v>
      </c>
      <c r="K637" s="418">
        <v>7</v>
      </c>
      <c r="L637" s="418" t="s">
        <v>46</v>
      </c>
      <c r="T637" s="418" t="s">
        <v>4581</v>
      </c>
      <c r="U637" s="418" t="s">
        <v>4584</v>
      </c>
      <c r="V637" s="418" t="s">
        <v>4585</v>
      </c>
      <c r="X637" s="418">
        <v>20</v>
      </c>
      <c r="Y637" s="419">
        <v>76</v>
      </c>
      <c r="Z637" s="421">
        <v>41</v>
      </c>
      <c r="AA637" s="421">
        <v>104</v>
      </c>
      <c r="AB637" s="421">
        <v>96</v>
      </c>
      <c r="AC637" s="421">
        <v>32</v>
      </c>
      <c r="AD637" s="421">
        <v>24</v>
      </c>
      <c r="AE637" s="421">
        <v>4</v>
      </c>
      <c r="AF637" s="421">
        <v>0</v>
      </c>
      <c r="AG637" s="421">
        <v>4</v>
      </c>
      <c r="AH637" s="421">
        <v>12</v>
      </c>
      <c r="AI637" s="421">
        <v>14</v>
      </c>
      <c r="AJ637" s="421">
        <v>1</v>
      </c>
      <c r="AK637" s="421">
        <v>2</v>
      </c>
      <c r="AL637" s="421">
        <v>4</v>
      </c>
      <c r="AM637" s="421">
        <v>0</v>
      </c>
      <c r="AN637" s="421">
        <v>27</v>
      </c>
      <c r="AO637" s="421">
        <v>3</v>
      </c>
      <c r="AP637" s="421">
        <v>0</v>
      </c>
      <c r="AQ637" s="421">
        <v>1</v>
      </c>
      <c r="AR637" s="421">
        <v>2</v>
      </c>
      <c r="AS637" s="422">
        <v>3.8461538000000003E-2</v>
      </c>
      <c r="AT637" s="422">
        <v>0.259615384</v>
      </c>
      <c r="AU637" s="422">
        <v>0.35714286000000001</v>
      </c>
      <c r="AV637" s="422">
        <v>0.25714285999999997</v>
      </c>
      <c r="AW637" s="422">
        <v>5.7142859999999997E-2</v>
      </c>
      <c r="AX637" s="422">
        <v>0.37142857000000001</v>
      </c>
      <c r="AY637" s="423">
        <v>107.2</v>
      </c>
      <c r="AZ637" s="422">
        <v>0.14627660000000001</v>
      </c>
      <c r="BA637" s="422">
        <v>0.41176470500000001</v>
      </c>
      <c r="BB637" s="422">
        <v>0.67725281000000004</v>
      </c>
      <c r="BC637" s="422">
        <v>0.32352941099999999</v>
      </c>
      <c r="BD637" s="424">
        <v>0.43076923</v>
      </c>
      <c r="BE637" s="424">
        <v>0.33333333300000001</v>
      </c>
      <c r="BF637" s="424">
        <v>0.37864077600000001</v>
      </c>
      <c r="BG637" s="424">
        <v>0.5</v>
      </c>
      <c r="BH637" s="424">
        <v>0.87864077600000001</v>
      </c>
      <c r="BI637" s="424">
        <v>0.16666666699999999</v>
      </c>
      <c r="BJ637" s="424">
        <v>0.381242326741079</v>
      </c>
      <c r="BK637" s="425">
        <v>102.950658039678</v>
      </c>
      <c r="BL637" s="425">
        <v>5.75673011789877</v>
      </c>
      <c r="BM637" s="425">
        <v>18.0451998497064</v>
      </c>
      <c r="BN637" s="425">
        <v>147.774108085639</v>
      </c>
      <c r="BO637" s="425">
        <v>-0.15007931928003901</v>
      </c>
      <c r="BP637" s="425">
        <v>-0.54139892477542095</v>
      </c>
      <c r="BQ637" s="425">
        <v>7.1476421207826197</v>
      </c>
      <c r="BR637" s="425">
        <v>5.3141855560879803</v>
      </c>
      <c r="BS637" s="426">
        <v>0.73129324031538601</v>
      </c>
      <c r="BT637" s="427"/>
      <c r="BU637" s="421"/>
      <c r="BV637" s="428"/>
      <c r="BW637" s="427"/>
      <c r="BX637" s="427"/>
      <c r="BY637" s="427"/>
      <c r="BZ637" s="427"/>
      <c r="CA637" s="421"/>
      <c r="CB637" s="428"/>
      <c r="CC637" s="427"/>
      <c r="CD637" s="421"/>
      <c r="CE637" s="429"/>
      <c r="CF637" s="428"/>
      <c r="CG637" s="427"/>
      <c r="CH637" s="421"/>
      <c r="CI637" s="429"/>
      <c r="CJ637" s="428"/>
      <c r="CK637" s="427"/>
      <c r="CL637" s="421"/>
      <c r="CM637" s="429"/>
      <c r="CN637" s="428"/>
      <c r="CO637" s="427"/>
      <c r="CP637" s="421"/>
      <c r="CQ637" s="429"/>
      <c r="CR637" s="428"/>
      <c r="CS637" s="427">
        <v>32</v>
      </c>
      <c r="CT637" s="421">
        <v>172</v>
      </c>
      <c r="CU637" s="429">
        <v>1</v>
      </c>
      <c r="CV637" s="429">
        <v>0</v>
      </c>
      <c r="CW637" s="428">
        <v>-1</v>
      </c>
      <c r="DC637" s="427">
        <v>9</v>
      </c>
      <c r="DD637" s="421">
        <v>55</v>
      </c>
      <c r="DE637" s="429">
        <v>-3</v>
      </c>
      <c r="DF637" s="429">
        <v>0</v>
      </c>
      <c r="DG637" s="428">
        <v>0</v>
      </c>
      <c r="DH637" s="433">
        <v>-2</v>
      </c>
      <c r="DI637" s="434">
        <v>-1.74583667516708</v>
      </c>
      <c r="EL637" s="422"/>
      <c r="EM637" s="422"/>
      <c r="EN637" s="422"/>
      <c r="EO637" s="422"/>
      <c r="EP637" s="422"/>
      <c r="EQ637" s="422"/>
    </row>
    <row r="638" spans="1:269" ht="13" customHeight="1">
      <c r="A638" s="413" t="s">
        <v>598</v>
      </c>
      <c r="B638" s="413">
        <v>12026</v>
      </c>
      <c r="C638" s="413">
        <v>668885</v>
      </c>
      <c r="D638" s="413">
        <v>27462</v>
      </c>
      <c r="E638" s="413" t="s">
        <v>567</v>
      </c>
      <c r="F638" s="413" t="s">
        <v>567</v>
      </c>
      <c r="G638" s="414"/>
      <c r="H638" s="411" t="s">
        <v>297</v>
      </c>
      <c r="I638" s="411" t="s">
        <v>595</v>
      </c>
      <c r="J638" s="413">
        <v>26</v>
      </c>
      <c r="K638" s="418">
        <v>7</v>
      </c>
      <c r="L638" s="418" t="s">
        <v>837</v>
      </c>
      <c r="T638" s="418" t="s">
        <v>4577</v>
      </c>
      <c r="U638" s="418" t="s">
        <v>4581</v>
      </c>
      <c r="V638" s="418" t="s">
        <v>4586</v>
      </c>
      <c r="X638" s="418">
        <v>52</v>
      </c>
      <c r="Y638" s="419">
        <v>104</v>
      </c>
      <c r="Z638" s="421">
        <v>50</v>
      </c>
      <c r="AA638" s="421">
        <v>181</v>
      </c>
      <c r="AB638" s="421">
        <v>156</v>
      </c>
      <c r="AC638" s="421">
        <v>44</v>
      </c>
      <c r="AD638" s="421">
        <v>34</v>
      </c>
      <c r="AE638" s="421">
        <v>8</v>
      </c>
      <c r="AF638" s="421">
        <v>1</v>
      </c>
      <c r="AG638" s="421">
        <v>1</v>
      </c>
      <c r="AH638" s="421">
        <v>22</v>
      </c>
      <c r="AI638" s="421">
        <v>7</v>
      </c>
      <c r="AJ638" s="421">
        <v>11</v>
      </c>
      <c r="AK638" s="421">
        <v>4</v>
      </c>
      <c r="AL638" s="421">
        <v>22</v>
      </c>
      <c r="AM638" s="421">
        <v>0</v>
      </c>
      <c r="AN638" s="421">
        <v>31</v>
      </c>
      <c r="AO638" s="421">
        <v>1</v>
      </c>
      <c r="AP638" s="421">
        <v>0</v>
      </c>
      <c r="AQ638" s="421">
        <v>2</v>
      </c>
      <c r="AR638" s="421">
        <v>6</v>
      </c>
      <c r="AS638" s="422">
        <v>0.121546961</v>
      </c>
      <c r="AT638" s="422">
        <v>0.17127071799999999</v>
      </c>
      <c r="AU638" s="422">
        <v>0.43307087</v>
      </c>
      <c r="AV638" s="422">
        <v>0.21259843</v>
      </c>
      <c r="AW638" s="422">
        <v>5.5118109999999998E-2</v>
      </c>
      <c r="AX638" s="422">
        <v>0.38582676999999999</v>
      </c>
      <c r="AY638" s="423">
        <v>106.8</v>
      </c>
      <c r="AZ638" s="422">
        <v>6.8090789999999998E-2</v>
      </c>
      <c r="BA638" s="422">
        <v>0.50406503999999996</v>
      </c>
      <c r="BB638" s="422">
        <v>0.94003928999999997</v>
      </c>
      <c r="BC638" s="422">
        <v>0.243902439</v>
      </c>
      <c r="BD638" s="424">
        <v>0.34677419300000001</v>
      </c>
      <c r="BE638" s="424">
        <v>0.28205128200000001</v>
      </c>
      <c r="BF638" s="424">
        <v>0.374301675</v>
      </c>
      <c r="BG638" s="424">
        <v>0.36538461500000002</v>
      </c>
      <c r="BH638" s="424">
        <v>0.73968628999999997</v>
      </c>
      <c r="BI638" s="424">
        <v>8.3333332999999996E-2</v>
      </c>
      <c r="BJ638" s="424">
        <v>0.33281831002102202</v>
      </c>
      <c r="BK638" s="425">
        <v>51.475328710987199</v>
      </c>
      <c r="BL638" s="425">
        <v>2.9027117776140399</v>
      </c>
      <c r="BM638" s="425">
        <v>24.289375445471599</v>
      </c>
      <c r="BN638" s="425">
        <v>113.05240315930099</v>
      </c>
      <c r="BO638" s="425">
        <v>-0.69555595477964105</v>
      </c>
      <c r="BP638" s="425">
        <v>0.65226045716553904</v>
      </c>
      <c r="BQ638" s="425">
        <v>9.4207437915183494</v>
      </c>
      <c r="BR638" s="425">
        <v>3.43654347550271</v>
      </c>
      <c r="BS638" s="426">
        <v>0.96385998865961298</v>
      </c>
      <c r="BT638" s="427"/>
      <c r="BU638" s="421"/>
      <c r="BV638" s="428"/>
      <c r="BW638" s="427"/>
      <c r="BX638" s="427"/>
      <c r="BY638" s="427"/>
      <c r="BZ638" s="427"/>
      <c r="CA638" s="421"/>
      <c r="CB638" s="428"/>
      <c r="CC638" s="427"/>
      <c r="CD638" s="421"/>
      <c r="CE638" s="429"/>
      <c r="CF638" s="428"/>
      <c r="CG638" s="427">
        <v>4</v>
      </c>
      <c r="CH638" s="421">
        <v>28</v>
      </c>
      <c r="CI638" s="429">
        <v>-1</v>
      </c>
      <c r="CJ638" s="428">
        <v>0</v>
      </c>
      <c r="CK638" s="427"/>
      <c r="CL638" s="421"/>
      <c r="CM638" s="429"/>
      <c r="CN638" s="428"/>
      <c r="CO638" s="427"/>
      <c r="CP638" s="421"/>
      <c r="CQ638" s="429"/>
      <c r="CR638" s="428"/>
      <c r="CS638" s="427">
        <v>37</v>
      </c>
      <c r="CT638" s="421">
        <v>262</v>
      </c>
      <c r="CU638" s="429">
        <v>5</v>
      </c>
      <c r="CV638" s="429">
        <v>3</v>
      </c>
      <c r="CW638" s="428">
        <v>0</v>
      </c>
      <c r="CX638" s="427">
        <v>11</v>
      </c>
      <c r="CY638" s="421">
        <v>76</v>
      </c>
      <c r="CZ638" s="429">
        <v>-3</v>
      </c>
      <c r="DA638" s="429">
        <v>-2</v>
      </c>
      <c r="DB638" s="428">
        <v>0</v>
      </c>
      <c r="DH638" s="433">
        <v>1</v>
      </c>
      <c r="DI638" s="434">
        <v>-0.24514657258987399</v>
      </c>
      <c r="EL638" s="422"/>
      <c r="EM638" s="422"/>
      <c r="EN638" s="422"/>
      <c r="EO638" s="422"/>
      <c r="EP638" s="422"/>
      <c r="EQ638" s="422"/>
    </row>
    <row r="639" spans="1:269" ht="13" customHeight="1">
      <c r="A639" s="413" t="s">
        <v>598</v>
      </c>
      <c r="B639" s="413">
        <v>12763</v>
      </c>
      <c r="C639" s="413">
        <v>807799</v>
      </c>
      <c r="D639" s="413">
        <v>31837</v>
      </c>
      <c r="E639" s="413" t="s">
        <v>609</v>
      </c>
      <c r="F639" s="413" t="s">
        <v>609</v>
      </c>
      <c r="G639" s="414"/>
      <c r="H639" s="411" t="s">
        <v>3588</v>
      </c>
      <c r="I639" s="411" t="s">
        <v>3589</v>
      </c>
      <c r="J639" s="413">
        <v>31</v>
      </c>
      <c r="K639" s="418">
        <v>7</v>
      </c>
      <c r="L639" s="418" t="s">
        <v>46</v>
      </c>
      <c r="T639" s="418" t="s">
        <v>4581</v>
      </c>
      <c r="U639" s="418" t="s">
        <v>4577</v>
      </c>
      <c r="V639" s="418" t="s">
        <v>4585</v>
      </c>
      <c r="Z639" s="421">
        <v>55</v>
      </c>
      <c r="AA639" s="421">
        <v>205</v>
      </c>
      <c r="AB639" s="421">
        <v>188</v>
      </c>
      <c r="AC639" s="421">
        <v>50</v>
      </c>
      <c r="AD639" s="421">
        <v>35</v>
      </c>
      <c r="AE639" s="421">
        <v>11</v>
      </c>
      <c r="AF639" s="421">
        <v>0</v>
      </c>
      <c r="AG639" s="421">
        <v>4</v>
      </c>
      <c r="AH639" s="421">
        <v>16</v>
      </c>
      <c r="AI639" s="421">
        <v>26</v>
      </c>
      <c r="AJ639" s="421">
        <v>3</v>
      </c>
      <c r="AK639" s="421">
        <v>0</v>
      </c>
      <c r="AL639" s="421">
        <v>10</v>
      </c>
      <c r="AM639" s="421">
        <v>0</v>
      </c>
      <c r="AN639" s="421">
        <v>24</v>
      </c>
      <c r="AO639" s="421">
        <v>3</v>
      </c>
      <c r="AP639" s="421">
        <v>4</v>
      </c>
      <c r="AQ639" s="421">
        <v>0</v>
      </c>
      <c r="AR639" s="421">
        <v>3</v>
      </c>
      <c r="AS639" s="422">
        <v>4.8780486999999997E-2</v>
      </c>
      <c r="AT639" s="422">
        <v>0.11707317</v>
      </c>
      <c r="AU639" s="422">
        <v>0.45833332999999998</v>
      </c>
      <c r="AV639" s="422">
        <v>0.21428570999999999</v>
      </c>
      <c r="AW639" s="422">
        <v>6.5476190000000004E-2</v>
      </c>
      <c r="AX639" s="422">
        <v>0.44047618999999999</v>
      </c>
      <c r="AY639" s="423">
        <v>112.4</v>
      </c>
      <c r="AZ639" s="422">
        <v>6.4335660000000003E-2</v>
      </c>
      <c r="BA639" s="422">
        <v>0.54761904699999997</v>
      </c>
      <c r="BB639" s="422">
        <v>1.0309024339999999</v>
      </c>
      <c r="BC639" s="422">
        <v>0.226190476</v>
      </c>
      <c r="BD639" s="424">
        <v>0.28048780400000001</v>
      </c>
      <c r="BE639" s="424">
        <v>0.26595744599999999</v>
      </c>
      <c r="BF639" s="424">
        <v>0.307317073</v>
      </c>
      <c r="BG639" s="424">
        <v>0.38829787199999999</v>
      </c>
      <c r="BH639" s="424">
        <v>0.69561494499999998</v>
      </c>
      <c r="BI639" s="424">
        <v>0.122340426</v>
      </c>
      <c r="BJ639" s="424">
        <v>0.30188715835896901</v>
      </c>
      <c r="BK639" s="425">
        <v>75.570164018187199</v>
      </c>
      <c r="BL639" s="425">
        <v>-1.8606466194420599</v>
      </c>
      <c r="BM639" s="425">
        <v>22.361817755755801</v>
      </c>
      <c r="BN639" s="425">
        <v>88.305105011053698</v>
      </c>
      <c r="BO639" s="425">
        <v>-0.58255521855674397</v>
      </c>
      <c r="BP639" s="425">
        <v>0.177396245300769</v>
      </c>
      <c r="BQ639" s="425">
        <v>-0.82530310049574895</v>
      </c>
      <c r="BR639" s="425">
        <v>-2.64809854978617</v>
      </c>
      <c r="BS639" s="426">
        <v>-8.4438835689466196E-2</v>
      </c>
      <c r="BT639" s="427"/>
      <c r="BU639" s="421"/>
      <c r="BV639" s="428"/>
      <c r="BW639" s="427"/>
      <c r="BX639" s="427"/>
      <c r="BY639" s="427"/>
      <c r="BZ639" s="427"/>
      <c r="CA639" s="421"/>
      <c r="CB639" s="428"/>
      <c r="CC639" s="427"/>
      <c r="CD639" s="421"/>
      <c r="CE639" s="429"/>
      <c r="CF639" s="428"/>
      <c r="CG639" s="427"/>
      <c r="CH639" s="421"/>
      <c r="CI639" s="429"/>
      <c r="CJ639" s="428"/>
      <c r="CK639" s="427"/>
      <c r="CL639" s="421"/>
      <c r="CM639" s="429"/>
      <c r="CN639" s="428"/>
      <c r="CO639" s="427"/>
      <c r="CP639" s="421"/>
      <c r="CQ639" s="429"/>
      <c r="CR639" s="428"/>
      <c r="CS639" s="427">
        <v>5</v>
      </c>
      <c r="CT639" s="421">
        <v>33</v>
      </c>
      <c r="CU639" s="429">
        <v>0</v>
      </c>
      <c r="CV639" s="429">
        <v>0</v>
      </c>
      <c r="CW639" s="428">
        <v>-3</v>
      </c>
      <c r="DC639" s="427">
        <v>1</v>
      </c>
      <c r="DD639" s="421">
        <v>8</v>
      </c>
      <c r="DE639" s="429">
        <v>0</v>
      </c>
      <c r="DF639" s="429">
        <v>0</v>
      </c>
      <c r="DG639" s="428">
        <v>0</v>
      </c>
      <c r="DH639" s="433">
        <v>0</v>
      </c>
      <c r="DI639" s="434">
        <v>-5.2325421869754702</v>
      </c>
      <c r="EL639" s="422"/>
      <c r="EM639" s="422"/>
      <c r="EN639" s="422"/>
      <c r="EO639" s="422"/>
      <c r="EP639" s="422"/>
      <c r="EQ639" s="422"/>
    </row>
    <row r="640" spans="1:269" ht="13" customHeight="1">
      <c r="A640" s="413" t="s">
        <v>598</v>
      </c>
      <c r="B640" s="413">
        <v>12829</v>
      </c>
      <c r="C640" s="413">
        <v>667472</v>
      </c>
      <c r="D640" s="413">
        <v>22054</v>
      </c>
      <c r="E640" s="413" t="s">
        <v>686</v>
      </c>
      <c r="F640" s="413" t="s">
        <v>686</v>
      </c>
      <c r="G640" s="414"/>
      <c r="H640" s="411" t="s">
        <v>322</v>
      </c>
      <c r="I640" s="411" t="s">
        <v>1688</v>
      </c>
      <c r="J640" s="413">
        <v>29</v>
      </c>
      <c r="K640" s="418">
        <v>8</v>
      </c>
      <c r="L640" s="418" t="s">
        <v>837</v>
      </c>
      <c r="T640" s="418" t="s">
        <v>4577</v>
      </c>
      <c r="U640" s="418" t="s">
        <v>4577</v>
      </c>
      <c r="V640" s="418" t="s">
        <v>4586</v>
      </c>
      <c r="Z640" s="421">
        <v>106</v>
      </c>
      <c r="AA640" s="421">
        <v>333</v>
      </c>
      <c r="AB640" s="421">
        <v>307</v>
      </c>
      <c r="AC640" s="421">
        <v>72</v>
      </c>
      <c r="AD640" s="421">
        <v>56</v>
      </c>
      <c r="AE640" s="421">
        <v>10</v>
      </c>
      <c r="AF640" s="421">
        <v>0</v>
      </c>
      <c r="AG640" s="421">
        <v>6</v>
      </c>
      <c r="AH640" s="421">
        <v>29</v>
      </c>
      <c r="AI640" s="421">
        <v>31</v>
      </c>
      <c r="AJ640" s="421">
        <v>18</v>
      </c>
      <c r="AK640" s="421">
        <v>5</v>
      </c>
      <c r="AL640" s="421">
        <v>23</v>
      </c>
      <c r="AM640" s="421">
        <v>0</v>
      </c>
      <c r="AN640" s="421">
        <v>77</v>
      </c>
      <c r="AO640" s="421">
        <v>2</v>
      </c>
      <c r="AP640" s="421">
        <v>1</v>
      </c>
      <c r="AQ640" s="421">
        <v>0</v>
      </c>
      <c r="AR640" s="421">
        <v>12</v>
      </c>
      <c r="AS640" s="422">
        <v>6.9069068999999997E-2</v>
      </c>
      <c r="AT640" s="422">
        <v>0.23123123100000001</v>
      </c>
      <c r="AU640" s="422">
        <v>0.37229436999999999</v>
      </c>
      <c r="AV640" s="422">
        <v>0.22077922</v>
      </c>
      <c r="AW640" s="422">
        <v>7.7922080000000005E-2</v>
      </c>
      <c r="AX640" s="422">
        <v>0.41991341999999998</v>
      </c>
      <c r="AY640" s="423">
        <v>108.1</v>
      </c>
      <c r="AZ640" s="422">
        <v>9.8149639999999996E-2</v>
      </c>
      <c r="BA640" s="422">
        <v>0.445414847</v>
      </c>
      <c r="BB640" s="422">
        <v>0.79268005399999997</v>
      </c>
      <c r="BC640" s="422">
        <v>0.34061135300000001</v>
      </c>
      <c r="BD640" s="424">
        <v>0.29333333299999997</v>
      </c>
      <c r="BE640" s="424">
        <v>0.23452768700000001</v>
      </c>
      <c r="BF640" s="424">
        <v>0.29129129100000001</v>
      </c>
      <c r="BG640" s="424">
        <v>0.32573289900000002</v>
      </c>
      <c r="BH640" s="424">
        <v>0.61702418999999997</v>
      </c>
      <c r="BI640" s="424">
        <v>9.1205211999999994E-2</v>
      </c>
      <c r="BJ640" s="424">
        <v>0.27479767691981599</v>
      </c>
      <c r="BK640" s="425">
        <v>58.746315619530399</v>
      </c>
      <c r="BL640" s="425">
        <v>-10.3465195524464</v>
      </c>
      <c r="BM640" s="425">
        <v>29.000215261899299</v>
      </c>
      <c r="BN640" s="425">
        <v>72.476928556765898</v>
      </c>
      <c r="BO640" s="425">
        <v>6.8178279549190896E-2</v>
      </c>
      <c r="BP640" s="425">
        <v>0.959228222258389</v>
      </c>
      <c r="BQ640" s="425">
        <v>-0.42857530065398203</v>
      </c>
      <c r="BR640" s="425">
        <v>-9.9041869373019296</v>
      </c>
      <c r="BS640" s="426">
        <v>-4.3848616793935598E-2</v>
      </c>
      <c r="BT640" s="427"/>
      <c r="BU640" s="421"/>
      <c r="BV640" s="428"/>
      <c r="BW640" s="427"/>
      <c r="BX640" s="427"/>
      <c r="BY640" s="427"/>
      <c r="BZ640" s="427"/>
      <c r="CA640" s="421"/>
      <c r="CB640" s="428"/>
      <c r="CC640" s="427"/>
      <c r="CD640" s="421"/>
      <c r="CE640" s="429"/>
      <c r="CF640" s="428"/>
      <c r="CG640" s="427"/>
      <c r="CH640" s="421"/>
      <c r="CI640" s="429"/>
      <c r="CJ640" s="428"/>
      <c r="CK640" s="427"/>
      <c r="CL640" s="421"/>
      <c r="CM640" s="429"/>
      <c r="CN640" s="428"/>
      <c r="CO640" s="427"/>
      <c r="CP640" s="421"/>
      <c r="CQ640" s="429"/>
      <c r="CR640" s="428"/>
      <c r="CS640" s="427">
        <v>11</v>
      </c>
      <c r="CT640" s="421">
        <v>60</v>
      </c>
      <c r="CU640" s="429">
        <v>0</v>
      </c>
      <c r="CV640" s="429">
        <v>0</v>
      </c>
      <c r="CW640" s="428">
        <v>0</v>
      </c>
      <c r="CX640" s="427">
        <v>68</v>
      </c>
      <c r="CY640" s="421">
        <v>517.20000000000005</v>
      </c>
      <c r="CZ640" s="429">
        <v>3</v>
      </c>
      <c r="DA640" s="429">
        <v>3</v>
      </c>
      <c r="DB640" s="428">
        <v>0</v>
      </c>
      <c r="DC640" s="427">
        <v>31</v>
      </c>
      <c r="DD640" s="421">
        <v>175</v>
      </c>
      <c r="DE640" s="429">
        <v>0</v>
      </c>
      <c r="DF640" s="429">
        <v>-2</v>
      </c>
      <c r="DG640" s="428">
        <v>0</v>
      </c>
      <c r="DH640" s="433">
        <v>3</v>
      </c>
      <c r="DI640" s="434">
        <v>-1.6017268598079599</v>
      </c>
      <c r="EL640" s="422"/>
      <c r="EM640" s="422"/>
      <c r="EN640" s="422"/>
      <c r="EO640" s="422"/>
      <c r="EP640" s="422"/>
      <c r="EQ640" s="422"/>
      <c r="EZ640" s="412"/>
    </row>
    <row r="641" spans="1:193" ht="13" customHeight="1">
      <c r="A641" s="413" t="s">
        <v>598</v>
      </c>
      <c r="B641" s="413">
        <v>12508</v>
      </c>
      <c r="C641" s="413">
        <v>679032</v>
      </c>
      <c r="D641" s="413">
        <v>24336</v>
      </c>
      <c r="E641" s="413" t="s">
        <v>13</v>
      </c>
      <c r="F641" s="413" t="s">
        <v>13</v>
      </c>
      <c r="G641" s="414"/>
      <c r="H641" s="411" t="s">
        <v>852</v>
      </c>
      <c r="I641" s="411" t="s">
        <v>1054</v>
      </c>
      <c r="J641" s="413">
        <v>24</v>
      </c>
      <c r="K641" s="418">
        <v>8</v>
      </c>
      <c r="L641" s="418" t="s">
        <v>837</v>
      </c>
      <c r="T641" s="418" t="s">
        <v>4582</v>
      </c>
      <c r="U641" s="418" t="s">
        <v>4581</v>
      </c>
      <c r="V641" s="418" t="s">
        <v>4586</v>
      </c>
      <c r="Z641" s="421">
        <v>71</v>
      </c>
      <c r="AA641" s="421">
        <v>172</v>
      </c>
      <c r="AB641" s="421">
        <v>152</v>
      </c>
      <c r="AC641" s="421">
        <v>34</v>
      </c>
      <c r="AD641" s="421">
        <v>28</v>
      </c>
      <c r="AE641" s="421">
        <v>3</v>
      </c>
      <c r="AF641" s="421">
        <v>2</v>
      </c>
      <c r="AG641" s="421">
        <v>1</v>
      </c>
      <c r="AH641" s="421">
        <v>23</v>
      </c>
      <c r="AI641" s="421">
        <v>18</v>
      </c>
      <c r="AJ641" s="421">
        <v>12</v>
      </c>
      <c r="AK641" s="421">
        <v>2</v>
      </c>
      <c r="AL641" s="421">
        <v>13</v>
      </c>
      <c r="AM641" s="421">
        <v>0</v>
      </c>
      <c r="AN641" s="421">
        <v>40</v>
      </c>
      <c r="AO641" s="421">
        <v>0</v>
      </c>
      <c r="AP641" s="421">
        <v>3</v>
      </c>
      <c r="AQ641" s="421">
        <v>4</v>
      </c>
      <c r="AR641" s="421">
        <v>2</v>
      </c>
      <c r="AS641" s="422">
        <v>7.5581394999999996E-2</v>
      </c>
      <c r="AT641" s="422">
        <v>0.232558139</v>
      </c>
      <c r="AU641" s="422">
        <v>0.29411765000000001</v>
      </c>
      <c r="AV641" s="422">
        <v>0.28571428999999998</v>
      </c>
      <c r="AW641" s="422">
        <v>3.3613450000000003E-2</v>
      </c>
      <c r="AX641" s="422">
        <v>0.35294118000000002</v>
      </c>
      <c r="AY641" s="423">
        <v>112.4</v>
      </c>
      <c r="AZ641" s="422">
        <v>0.10702875000000001</v>
      </c>
      <c r="BA641" s="422">
        <v>0.51851851800000004</v>
      </c>
      <c r="BB641" s="422">
        <v>0.93000828599999996</v>
      </c>
      <c r="BC641" s="422">
        <v>0.314814814</v>
      </c>
      <c r="BD641" s="424">
        <v>0.28947368400000001</v>
      </c>
      <c r="BE641" s="424">
        <v>0.22368420999999999</v>
      </c>
      <c r="BF641" s="424">
        <v>0.27976190400000001</v>
      </c>
      <c r="BG641" s="424">
        <v>0.28947368400000001</v>
      </c>
      <c r="BH641" s="424">
        <v>0.56923558799999996</v>
      </c>
      <c r="BI641" s="424">
        <v>6.5789474000000001E-2</v>
      </c>
      <c r="BJ641" s="424">
        <v>0.25392316778500801</v>
      </c>
      <c r="BK641" s="425">
        <v>42.375749360101103</v>
      </c>
      <c r="BL641" s="425">
        <v>-8.2592536025628291</v>
      </c>
      <c r="BM641" s="425">
        <v>12.063984800042199</v>
      </c>
      <c r="BN641" s="425">
        <v>57.908653055351301</v>
      </c>
      <c r="BO641" s="425">
        <v>-6.7274744486351803E-2</v>
      </c>
      <c r="BP641" s="425">
        <v>2.0169702516868702</v>
      </c>
      <c r="BQ641" s="425">
        <v>4.2217876388743596</v>
      </c>
      <c r="BR641" s="425">
        <v>-6.5641999608784802</v>
      </c>
      <c r="BS641" s="426">
        <v>0.43194171031297002</v>
      </c>
      <c r="BT641" s="427"/>
      <c r="BU641" s="421"/>
      <c r="BV641" s="428"/>
      <c r="BW641" s="427"/>
      <c r="BX641" s="427"/>
      <c r="BY641" s="427"/>
      <c r="BZ641" s="427"/>
      <c r="CA641" s="421"/>
      <c r="CB641" s="428"/>
      <c r="CC641" s="427"/>
      <c r="CD641" s="421"/>
      <c r="CE641" s="429"/>
      <c r="CF641" s="428"/>
      <c r="CG641" s="427"/>
      <c r="CH641" s="421"/>
      <c r="CI641" s="429"/>
      <c r="CJ641" s="428"/>
      <c r="CK641" s="427"/>
      <c r="CL641" s="421"/>
      <c r="CM641" s="429"/>
      <c r="CN641" s="428"/>
      <c r="CO641" s="427"/>
      <c r="CP641" s="421"/>
      <c r="CQ641" s="429"/>
      <c r="CR641" s="428"/>
      <c r="CX641" s="427">
        <v>65</v>
      </c>
      <c r="CY641" s="421">
        <v>418.2</v>
      </c>
      <c r="CZ641" s="429">
        <v>4</v>
      </c>
      <c r="DA641" s="429">
        <v>6</v>
      </c>
      <c r="DB641" s="428">
        <v>0</v>
      </c>
      <c r="DH641" s="433">
        <v>4</v>
      </c>
      <c r="DI641" s="434">
        <v>5.06435930728912</v>
      </c>
      <c r="EL641" s="422"/>
      <c r="EM641" s="422"/>
      <c r="EN641" s="422"/>
      <c r="EO641" s="422"/>
      <c r="EP641" s="422"/>
      <c r="EQ641" s="422"/>
    </row>
    <row r="642" spans="1:193" ht="13" customHeight="1">
      <c r="A642" s="435" t="s">
        <v>598</v>
      </c>
      <c r="B642" s="413">
        <v>12731</v>
      </c>
      <c r="C642" s="435">
        <v>677800</v>
      </c>
      <c r="D642" s="435">
        <v>23772</v>
      </c>
      <c r="E642" s="435" t="s">
        <v>609</v>
      </c>
      <c r="F642" s="413" t="s">
        <v>609</v>
      </c>
      <c r="G642" s="414"/>
      <c r="H642" s="436" t="s">
        <v>205</v>
      </c>
      <c r="I642" s="436" t="s">
        <v>3448</v>
      </c>
      <c r="J642" s="435">
        <v>26</v>
      </c>
      <c r="K642" s="418">
        <v>9</v>
      </c>
      <c r="L642" s="414" t="s">
        <v>46</v>
      </c>
      <c r="M642" s="437"/>
      <c r="T642" s="418" t="s">
        <v>4577</v>
      </c>
      <c r="U642" s="418" t="s">
        <v>4584</v>
      </c>
      <c r="V642" s="418" t="s">
        <v>4585</v>
      </c>
      <c r="Z642" s="421">
        <v>115</v>
      </c>
      <c r="AA642" s="421">
        <v>417</v>
      </c>
      <c r="AB642" s="421">
        <v>373</v>
      </c>
      <c r="AC642" s="421">
        <v>92</v>
      </c>
      <c r="AD642" s="421">
        <v>53</v>
      </c>
      <c r="AE642" s="421">
        <v>17</v>
      </c>
      <c r="AF642" s="421">
        <v>0</v>
      </c>
      <c r="AG642" s="421">
        <v>22</v>
      </c>
      <c r="AH642" s="421">
        <v>53</v>
      </c>
      <c r="AI642" s="421">
        <v>69</v>
      </c>
      <c r="AJ642" s="421">
        <v>6</v>
      </c>
      <c r="AK642" s="421">
        <v>3</v>
      </c>
      <c r="AL642" s="421">
        <v>40</v>
      </c>
      <c r="AM642" s="421">
        <v>5</v>
      </c>
      <c r="AN642" s="421">
        <v>101</v>
      </c>
      <c r="AO642" s="421">
        <v>0</v>
      </c>
      <c r="AP642" s="421">
        <v>3</v>
      </c>
      <c r="AQ642" s="421">
        <v>1</v>
      </c>
      <c r="AR642" s="421">
        <v>8</v>
      </c>
      <c r="AS642" s="422">
        <v>9.5923260999999996E-2</v>
      </c>
      <c r="AT642" s="422">
        <v>0.24220623499999999</v>
      </c>
      <c r="AU642" s="422">
        <v>0.45289855000000001</v>
      </c>
      <c r="AV642" s="422">
        <v>0.25362319</v>
      </c>
      <c r="AW642" s="422">
        <v>0.12318841</v>
      </c>
      <c r="AX642" s="422">
        <v>0.44927536000000001</v>
      </c>
      <c r="AY642" s="423">
        <v>111.7</v>
      </c>
      <c r="AZ642" s="422">
        <v>0.11305434</v>
      </c>
      <c r="BA642" s="422">
        <v>0.30909090900000002</v>
      </c>
      <c r="BB642" s="422">
        <v>0.50512747800000002</v>
      </c>
      <c r="BC642" s="422">
        <v>0.52727272700000005</v>
      </c>
      <c r="BD642" s="424">
        <v>0.27667984099999998</v>
      </c>
      <c r="BE642" s="424">
        <v>0.24664879300000001</v>
      </c>
      <c r="BF642" s="424">
        <v>0.31730769199999997</v>
      </c>
      <c r="BG642" s="424">
        <v>0.4691689</v>
      </c>
      <c r="BH642" s="424">
        <v>0.78647659199999997</v>
      </c>
      <c r="BI642" s="424">
        <v>0.22252010699999999</v>
      </c>
      <c r="BJ642" s="424">
        <v>0.333516867201403</v>
      </c>
      <c r="BK642" s="425">
        <v>137.451548381354</v>
      </c>
      <c r="BL642" s="425">
        <v>6.9239719815480001</v>
      </c>
      <c r="BM642" s="425">
        <v>56.1960092715846</v>
      </c>
      <c r="BN642" s="425">
        <v>110.095264460012</v>
      </c>
      <c r="BO642" s="425">
        <v>-0.77350113280558497</v>
      </c>
      <c r="BP642" s="425">
        <v>-1.0198453441262201</v>
      </c>
      <c r="BQ642" s="425">
        <v>23.7284873288983</v>
      </c>
      <c r="BR642" s="425">
        <v>3.9414842508660999</v>
      </c>
      <c r="BS642" s="426">
        <v>2.4277212111779098</v>
      </c>
      <c r="BT642" s="427"/>
      <c r="BU642" s="421"/>
      <c r="BV642" s="428"/>
      <c r="BW642" s="427"/>
      <c r="BX642" s="427"/>
      <c r="BY642" s="427"/>
      <c r="BZ642" s="427"/>
      <c r="CA642" s="421"/>
      <c r="CB642" s="428"/>
      <c r="CC642" s="427"/>
      <c r="CD642" s="421"/>
      <c r="CE642" s="429"/>
      <c r="CF642" s="428"/>
      <c r="CG642" s="427"/>
      <c r="CH642" s="421"/>
      <c r="CI642" s="429"/>
      <c r="CJ642" s="428"/>
      <c r="CK642" s="427"/>
      <c r="CL642" s="421"/>
      <c r="CM642" s="429"/>
      <c r="CN642" s="428"/>
      <c r="CO642" s="427"/>
      <c r="CP642" s="421"/>
      <c r="CQ642" s="429"/>
      <c r="CR642" s="428"/>
      <c r="DC642" s="427">
        <v>104</v>
      </c>
      <c r="DD642" s="421">
        <v>847.1</v>
      </c>
      <c r="DE642" s="429">
        <v>15</v>
      </c>
      <c r="DF642" s="429">
        <v>8</v>
      </c>
      <c r="DH642" s="433">
        <v>15</v>
      </c>
      <c r="DI642" s="434">
        <v>5.4354138374328604</v>
      </c>
      <c r="EL642" s="422"/>
      <c r="EM642" s="422"/>
      <c r="EN642" s="422"/>
      <c r="EO642" s="422"/>
      <c r="EP642" s="422"/>
      <c r="EQ642" s="422"/>
    </row>
    <row r="643" spans="1:193" ht="13" customHeight="1">
      <c r="A643" s="413" t="s">
        <v>598</v>
      </c>
      <c r="B643" s="413">
        <v>11298</v>
      </c>
      <c r="C643" s="413">
        <v>671655</v>
      </c>
      <c r="D643" s="413">
        <v>22541</v>
      </c>
      <c r="E643" s="413" t="s">
        <v>213</v>
      </c>
      <c r="F643" s="413" t="s">
        <v>213</v>
      </c>
      <c r="G643" s="414"/>
      <c r="H643" s="411" t="s">
        <v>2223</v>
      </c>
      <c r="I643" s="411" t="s">
        <v>112</v>
      </c>
      <c r="J643" s="413">
        <v>24</v>
      </c>
      <c r="K643" s="418">
        <v>9</v>
      </c>
      <c r="L643" s="418" t="s">
        <v>46</v>
      </c>
      <c r="N643" s="438"/>
      <c r="O643" s="414"/>
      <c r="P643" s="414"/>
      <c r="Q643" s="414"/>
      <c r="R643" s="414"/>
      <c r="S643" s="414"/>
      <c r="T643" s="414" t="s">
        <v>4581</v>
      </c>
      <c r="U643" s="414" t="s">
        <v>4584</v>
      </c>
      <c r="V643" s="414" t="s">
        <v>4585</v>
      </c>
      <c r="W643" s="414"/>
      <c r="X643" s="414"/>
      <c r="Y643" s="437">
        <v>36</v>
      </c>
      <c r="Z643" s="421">
        <v>16</v>
      </c>
      <c r="AA643" s="421">
        <v>48</v>
      </c>
      <c r="AB643" s="421">
        <v>41</v>
      </c>
      <c r="AC643" s="421">
        <v>9</v>
      </c>
      <c r="AD643" s="421">
        <v>5</v>
      </c>
      <c r="AE643" s="421">
        <v>2</v>
      </c>
      <c r="AF643" s="421">
        <v>0</v>
      </c>
      <c r="AG643" s="421">
        <v>2</v>
      </c>
      <c r="AH643" s="421">
        <v>7</v>
      </c>
      <c r="AI643" s="421">
        <v>5</v>
      </c>
      <c r="AJ643" s="421">
        <v>0</v>
      </c>
      <c r="AK643" s="421">
        <v>0</v>
      </c>
      <c r="AL643" s="421">
        <v>7</v>
      </c>
      <c r="AM643" s="421">
        <v>0</v>
      </c>
      <c r="AN643" s="421">
        <v>13</v>
      </c>
      <c r="AO643" s="421">
        <v>0</v>
      </c>
      <c r="AP643" s="421">
        <v>0</v>
      </c>
      <c r="AQ643" s="421">
        <v>0</v>
      </c>
      <c r="AR643" s="421">
        <v>1</v>
      </c>
      <c r="AS643" s="422">
        <v>0.14583333300000001</v>
      </c>
      <c r="AT643" s="422">
        <v>0.27083333300000001</v>
      </c>
      <c r="AU643" s="422">
        <v>0.35714286000000001</v>
      </c>
      <c r="AV643" s="422">
        <v>0.21428570999999999</v>
      </c>
      <c r="AW643" s="422">
        <v>3.5714290000000003E-2</v>
      </c>
      <c r="AX643" s="422">
        <v>0.42857142999999998</v>
      </c>
      <c r="AY643" s="423">
        <v>111.1</v>
      </c>
      <c r="AZ643" s="422">
        <v>0.11764706</v>
      </c>
      <c r="BA643" s="422">
        <v>0.5</v>
      </c>
      <c r="BB643" s="422">
        <v>0.88235293999999997</v>
      </c>
      <c r="BC643" s="422">
        <v>0.321428571</v>
      </c>
      <c r="BD643" s="424">
        <v>0.26923076899999998</v>
      </c>
      <c r="BE643" s="424">
        <v>0.21951219499999999</v>
      </c>
      <c r="BF643" s="424">
        <v>0.33333333300000001</v>
      </c>
      <c r="BG643" s="424">
        <v>0.41463414599999998</v>
      </c>
      <c r="BH643" s="424">
        <v>0.74796747900000005</v>
      </c>
      <c r="BI643" s="424">
        <v>0.19512195099999999</v>
      </c>
      <c r="BJ643" s="424">
        <v>0.32981622467438299</v>
      </c>
      <c r="BK643" s="425">
        <v>120.52759927955999</v>
      </c>
      <c r="BL643" s="425">
        <v>0.65278316561981198</v>
      </c>
      <c r="BM643" s="425">
        <v>6.3243845803002898</v>
      </c>
      <c r="BN643" s="425">
        <v>112.92685939231301</v>
      </c>
      <c r="BO643" s="425">
        <v>-0.29979809458246098</v>
      </c>
      <c r="BP643" s="425">
        <v>-8.6551580112427404E-2</v>
      </c>
      <c r="BQ643" s="425">
        <v>0.64616522139786903</v>
      </c>
      <c r="BR643" s="425">
        <v>0.64471981621264596</v>
      </c>
      <c r="BS643" s="426">
        <v>6.6110788781827898E-2</v>
      </c>
      <c r="BT643" s="427"/>
      <c r="BU643" s="421"/>
      <c r="BV643" s="428"/>
      <c r="BW643" s="427"/>
      <c r="BX643" s="427"/>
      <c r="BY643" s="427"/>
      <c r="BZ643" s="427"/>
      <c r="CA643" s="421"/>
      <c r="CB643" s="428"/>
      <c r="CC643" s="427"/>
      <c r="CD643" s="421"/>
      <c r="CE643" s="429"/>
      <c r="CF643" s="428"/>
      <c r="CG643" s="427"/>
      <c r="CH643" s="421"/>
      <c r="CI643" s="429"/>
      <c r="CJ643" s="428"/>
      <c r="CK643" s="427"/>
      <c r="CL643" s="421"/>
      <c r="CM643" s="429"/>
      <c r="CN643" s="428"/>
      <c r="CO643" s="427"/>
      <c r="CP643" s="421"/>
      <c r="CQ643" s="429"/>
      <c r="CR643" s="428"/>
      <c r="DC643" s="427">
        <v>5</v>
      </c>
      <c r="DD643" s="421">
        <v>32</v>
      </c>
      <c r="DE643" s="429">
        <v>-2</v>
      </c>
      <c r="DF643" s="429">
        <v>0</v>
      </c>
      <c r="DG643" s="428">
        <v>0</v>
      </c>
      <c r="DH643" s="433">
        <v>-2</v>
      </c>
      <c r="DI643" s="434">
        <v>-1.6505360901355699</v>
      </c>
      <c r="EL643" s="422"/>
      <c r="EM643" s="422"/>
      <c r="EN643" s="422"/>
      <c r="EO643" s="422"/>
      <c r="EP643" s="422"/>
      <c r="EQ643" s="422"/>
    </row>
    <row r="644" spans="1:193" ht="13" customHeight="1">
      <c r="A644" s="439" t="s">
        <v>2175</v>
      </c>
      <c r="B644" s="440"/>
      <c r="C644" s="441"/>
      <c r="D644" s="441"/>
      <c r="E644" s="439" cm="1">
        <f t="array" ref="E644">SUMPRODUCT(--($A645:$A$2513=A644),--(K645:$K$2513&gt;0))</f>
        <v>41</v>
      </c>
      <c r="F644" s="439"/>
      <c r="G644" s="382"/>
      <c r="H644" s="442" t="s">
        <v>4210</v>
      </c>
      <c r="I644" s="443"/>
      <c r="J644" s="444"/>
      <c r="K644" s="445">
        <v>0</v>
      </c>
      <c r="L644" s="445"/>
      <c r="M644" s="446"/>
      <c r="N644" s="447"/>
      <c r="O644" s="445"/>
      <c r="P644" s="445"/>
      <c r="Q644" s="445"/>
      <c r="R644" s="445"/>
      <c r="S644" s="445"/>
      <c r="T644" s="445"/>
      <c r="U644" s="445"/>
      <c r="V644" s="445"/>
      <c r="W644" s="445"/>
      <c r="X644" s="445"/>
      <c r="Y644" s="446"/>
      <c r="Z644" s="448" cm="1">
        <f t="array" ref="Z644">SUMPRODUCT(--($A645:$A$2498=$A644),--(Z645:Z$2498))</f>
        <v>2168</v>
      </c>
      <c r="AA644" s="448" cm="1">
        <f t="array" ref="AA644">SUMPRODUCT(--($A645:$A$2498=$A644),--(AA645:AA$2498))</f>
        <v>8333</v>
      </c>
      <c r="AB644" s="448" cm="1">
        <f t="array" ref="AB644">SUMPRODUCT(--($A645:$A$2498=$A644),--(AB645:AB$2498))</f>
        <v>7472</v>
      </c>
      <c r="AC644" s="448" cm="1">
        <f t="array" ref="AC644">SUMPRODUCT(--($A645:$A$2498=$A644),--(AC645:AC$2498))</f>
        <v>2000</v>
      </c>
      <c r="AD644" s="448" cm="1">
        <f t="array" ref="AD644">SUMPRODUCT(--($A645:$A$2498=$A644),--(AD645:AD$2498))</f>
        <v>1351</v>
      </c>
      <c r="AE644" s="448" cm="1">
        <f t="array" ref="AE644">SUMPRODUCT(--($A645:$A$2498=$A644),--(AE645:AE$2498))</f>
        <v>366</v>
      </c>
      <c r="AF644" s="448" cm="1">
        <f t="array" ref="AF644">SUMPRODUCT(--($A645:$A$2498=$A644),--(AF645:AF$2498))</f>
        <v>46</v>
      </c>
      <c r="AG644" s="448" cm="1">
        <f t="array" ref="AG644">SUMPRODUCT(--($A645:$A$2498=$A644),--(AG645:AG$2498))</f>
        <v>237</v>
      </c>
      <c r="AH644" s="448" cm="1">
        <f t="array" ref="AH644">SUMPRODUCT(--($A645:$A$2498=$A644),--(AH645:AH$2498))</f>
        <v>1015</v>
      </c>
      <c r="AI644" s="448" cm="1">
        <f t="array" ref="AI644">SUMPRODUCT(--($A645:$A$2498=$A644),--(AI645:AI$2498))</f>
        <v>945</v>
      </c>
      <c r="AJ644" s="448" cm="1">
        <f t="array" ref="AJ644">SUMPRODUCT(--($A645:$A$2498=$A644),--(AJ645:AJ$2498))</f>
        <v>229</v>
      </c>
      <c r="AK644" s="448" cm="1">
        <f t="array" ref="AK644">SUMPRODUCT(--($A645:$A$2498=$A644),--(AK645:AK$2498))</f>
        <v>61</v>
      </c>
      <c r="AL644" s="448" cm="1">
        <f t="array" ref="AL644">SUMPRODUCT(--($A645:$A$2498=$A644),--(AL645:AL$2498))</f>
        <v>655</v>
      </c>
      <c r="AM644" s="448" cm="1">
        <f t="array" ref="AM644">SUMPRODUCT(--($A645:$A$2498=$A644),--(AM645:AM$2498))</f>
        <v>28</v>
      </c>
      <c r="AN644" s="448" cm="1">
        <f t="array" ref="AN644">SUMPRODUCT(--($A645:$A$2498=$A644),--(AN645:AN$2498))</f>
        <v>1441</v>
      </c>
      <c r="AO644" s="448" cm="1">
        <f t="array" ref="AO644">SUMPRODUCT(--($A645:$A$2498=$A644),--(AO645:AO$2498))</f>
        <v>95</v>
      </c>
      <c r="AP644" s="448" cm="1">
        <f t="array" ref="AP644">SUMPRODUCT(--($A645:$A$2498=$A644),--(AP645:AP$2498))</f>
        <v>65</v>
      </c>
      <c r="AQ644" s="448" cm="1">
        <f t="array" ref="AQ644">SUMPRODUCT(--($A645:$A$2498=$A644),--(AQ645:AQ$2498))</f>
        <v>42</v>
      </c>
      <c r="AR644" s="448" cm="1">
        <f t="array" ref="AR644">SUMPRODUCT(--($A645:$A$2498=$A644),--(AR645:AR$2498))</f>
        <v>137</v>
      </c>
      <c r="AS644" s="449"/>
      <c r="AT644" s="449"/>
      <c r="AU644" s="449"/>
      <c r="AV644" s="449"/>
      <c r="AW644" s="449"/>
      <c r="AX644" s="449"/>
      <c r="AY644" s="450"/>
      <c r="AZ644" s="449"/>
      <c r="BA644" s="449"/>
      <c r="BB644" s="449"/>
      <c r="BC644" s="449"/>
      <c r="BD644" s="451"/>
      <c r="BE644" s="451">
        <f>AC644/AB644</f>
        <v>0.26766595289079231</v>
      </c>
      <c r="BF644" s="451">
        <f>(AC644+AL644+AM644+AO644)/(AA644-AP644-AQ644)</f>
        <v>0.33770970094821301</v>
      </c>
      <c r="BG644" s="451">
        <f>((AC644-AE644-AF644-AG644)+(AE644*2)+(AF644*3)+(AG644*4))/AB644</f>
        <v>0.4241167023554604</v>
      </c>
      <c r="BH644" s="451">
        <f>BF644+BG644</f>
        <v>0.76182640330367346</v>
      </c>
      <c r="BI644" s="451">
        <f>BG644+BH644</f>
        <v>1.1859431056591339</v>
      </c>
      <c r="BJ644" s="451"/>
      <c r="BK644" s="450"/>
      <c r="BL644" s="450"/>
      <c r="BM644" s="450"/>
      <c r="BN644" s="450"/>
      <c r="BO644" s="450"/>
      <c r="BP644" s="452" cm="1">
        <f t="array" ref="BP644">SUMPRODUCT(--($A645:$A$2498=$A644),--(BP645:BP$2498))</f>
        <v>14.959374326281223</v>
      </c>
      <c r="BQ644" s="450"/>
      <c r="BR644" s="452" cm="1">
        <f t="array" ref="BR644">SUMPRODUCT(--($A645:$A$2498=$A644),--(BR645:BR$2498))</f>
        <v>103.65422367054673</v>
      </c>
      <c r="BS644" s="453" cm="1">
        <f t="array" ref="BS644">SUMPRODUCT(--($A645:$A$2498=$A644),--(BS645:BS$2498))</f>
        <v>39.473902151644992</v>
      </c>
      <c r="BT644" s="454"/>
      <c r="BU644" s="448"/>
      <c r="BV644" s="455"/>
      <c r="BW644" s="454"/>
      <c r="BX644" s="454"/>
      <c r="BY644" s="454"/>
      <c r="BZ644" s="454"/>
      <c r="CA644" s="448"/>
      <c r="CB644" s="455"/>
      <c r="CC644" s="454"/>
      <c r="CD644" s="448"/>
      <c r="CE644" s="456"/>
      <c r="CF644" s="455"/>
      <c r="CG644" s="454"/>
      <c r="CH644" s="448"/>
      <c r="CI644" s="456"/>
      <c r="CJ644" s="455"/>
      <c r="CK644" s="454"/>
      <c r="CL644" s="448"/>
      <c r="CM644" s="456"/>
      <c r="CN644" s="455"/>
      <c r="CO644" s="454"/>
      <c r="CP644" s="448"/>
      <c r="CQ644" s="456"/>
      <c r="CR644" s="455"/>
      <c r="CS644" s="457"/>
      <c r="CT644" s="458"/>
      <c r="CU644" s="459"/>
      <c r="CV644" s="459"/>
      <c r="CW644" s="460"/>
      <c r="CX644" s="457"/>
      <c r="CY644" s="458"/>
      <c r="CZ644" s="459"/>
      <c r="DA644" s="459"/>
      <c r="DB644" s="460"/>
      <c r="DC644" s="457"/>
      <c r="DD644" s="458"/>
      <c r="DE644" s="459"/>
      <c r="DF644" s="459"/>
      <c r="DG644" s="460"/>
      <c r="DH644" s="461" cm="1">
        <f t="array" ref="DH644">SUMPRODUCT(--($A645:$A$2498=$A644),--(DH645:DH$2498))</f>
        <v>26</v>
      </c>
      <c r="DI644" s="462" cm="1">
        <f t="array" ref="DI644">SUMPRODUCT(--($A645:$A$2498=$A644),--(DI645:DI$2498))</f>
        <v>1.7725660912693026</v>
      </c>
      <c r="DJ644" s="448" cm="1">
        <f t="array" ref="DJ644">SUMPRODUCT(--($A645:$A$2498=$A644),--(DJ645:DJ$2498))</f>
        <v>710</v>
      </c>
      <c r="DK644" s="448" cm="1">
        <f t="array" ref="DK644">SUMPRODUCT(--($A645:$A$2498=$A644),--(DK645:DK$2498))</f>
        <v>227</v>
      </c>
      <c r="DL644" s="448" cm="1">
        <f t="array" ref="DL644">SUMPRODUCT(--($A645:$A$2498=$A644),--(DL645:DL$2498))</f>
        <v>2</v>
      </c>
      <c r="DM644" s="448" cm="1">
        <f t="array" ref="DM644">SUMPRODUCT(--($A645:$A$2498=$A644),--(DM645:DM$2498))</f>
        <v>108</v>
      </c>
      <c r="DN644" s="448" cm="1">
        <f t="array" ref="DN644">SUMPRODUCT(--($A645:$A$2498=$A644),--(DN645:DN$2498))</f>
        <v>97</v>
      </c>
      <c r="DO644" s="448" cm="1">
        <f t="array" ref="DO644">SUMPRODUCT(--($A645:$A$2498=$A644),--(DO645:DO$2498))</f>
        <v>58</v>
      </c>
      <c r="DP644" s="448" cm="1">
        <f t="array" ref="DP644">SUMPRODUCT(--($A645:$A$2498=$A644),--(DP645:DP$2498))</f>
        <v>1743.9999999999998</v>
      </c>
      <c r="DQ644" s="448" cm="1">
        <f t="array" ref="DQ644">SUMPRODUCT(--($A645:$A$2498=$A644),--(DQ645:DQ$2498))</f>
        <v>1248.2000083923313</v>
      </c>
      <c r="DR644" s="448" cm="1">
        <f t="array" ref="DR644">SUMPRODUCT(--($A645:$A$2498=$A644),--(DR645:DR$2498))</f>
        <v>495.09999537467922</v>
      </c>
      <c r="DS644" s="448" cm="1">
        <f t="array" ref="DS644">SUMPRODUCT(--($A645:$A$2498=$A644),--(DS645:DS$2498))</f>
        <v>7176</v>
      </c>
      <c r="DT644" s="448" cm="1">
        <f t="array" ref="DT644">SUMPRODUCT(--($A645:$A$2498=$A644),--(DT645:DT$2498))</f>
        <v>1394</v>
      </c>
      <c r="DU644" s="448" cm="1">
        <f t="array" ref="DU644">SUMPRODUCT(--($A645:$A$2498=$A644),--(DU645:DU$2498))</f>
        <v>731</v>
      </c>
      <c r="DV644" s="448" cm="1">
        <f t="array" ref="DV644">SUMPRODUCT(--($A645:$A$2498=$A644),--(DV645:DV$2498))</f>
        <v>672</v>
      </c>
      <c r="DW644" s="448" cm="1">
        <f t="array" ref="DW644">SUMPRODUCT(--($A645:$A$2498=$A644),--(DW645:DW$2498))</f>
        <v>203</v>
      </c>
      <c r="DX644" s="448" cm="1">
        <f t="array" ref="DX644">SUMPRODUCT(--($A645:$A$2498=$A644),--(DX645:DX$2498))</f>
        <v>596</v>
      </c>
      <c r="DY644" s="448" cm="1">
        <f t="array" ref="DY644">SUMPRODUCT(--($A645:$A$2498=$A644),--(DY645:DY$2498))</f>
        <v>15</v>
      </c>
      <c r="DZ644" s="448" cm="1">
        <f t="array" ref="DZ644">SUMPRODUCT(--($A645:$A$2498=$A644),--(DZ645:DZ$2498))</f>
        <v>105</v>
      </c>
      <c r="EA644" s="448" cm="1">
        <f t="array" ref="EA644">SUMPRODUCT(--($A645:$A$2498=$A644),--(EA645:EA$2498))</f>
        <v>52</v>
      </c>
      <c r="EB644" s="448" cm="1">
        <f t="array" ref="EB644">SUMPRODUCT(--($A645:$A$2498=$A644),--(EB645:EB$2498))</f>
        <v>8</v>
      </c>
      <c r="EC644" s="448" cm="1">
        <f t="array" ref="EC644">SUMPRODUCT(--($A645:$A$2498=$A644),--(EC645:EC$2498))</f>
        <v>1717</v>
      </c>
      <c r="ED644" s="450">
        <f>EC644/DP644*10</f>
        <v>9.8451834862385326</v>
      </c>
      <c r="EE644" s="450">
        <f>DX644/DP644*10</f>
        <v>3.4174311926605512</v>
      </c>
      <c r="EF644" s="450">
        <f>DW644/DP644*10</f>
        <v>1.1639908256880735</v>
      </c>
      <c r="EG644" s="450">
        <f>DX644/DQ644*10</f>
        <v>4.7748757890784015</v>
      </c>
      <c r="EH644" s="463">
        <f>(DT644+DX644+DZ644)/DP644</f>
        <v>1.2012614678899085</v>
      </c>
      <c r="EI644" s="450"/>
      <c r="EJ644" s="451">
        <f>DT644/(DS644-DX644-DY644-DZ644)</f>
        <v>0.21578947368421053</v>
      </c>
      <c r="EK644" s="451"/>
      <c r="EL644" s="464"/>
      <c r="EM644" s="464"/>
      <c r="EN644" s="464"/>
      <c r="EO644" s="464"/>
      <c r="EP644" s="464"/>
      <c r="EQ644" s="464"/>
      <c r="ER644" s="465"/>
      <c r="ES644" s="463"/>
      <c r="ET644" s="463"/>
      <c r="EU644" s="463"/>
      <c r="EV644" s="463"/>
      <c r="EW644" s="463"/>
      <c r="EX644" s="453" cm="1">
        <f t="array" ref="EX644">SUMPRODUCT(--($A645:$A$2498=$A644),--(EX645:EX$2498))</f>
        <v>24.094910025130915</v>
      </c>
    </row>
    <row r="645" spans="1:193" ht="13" customHeight="1">
      <c r="A645" s="413" t="s">
        <v>2175</v>
      </c>
      <c r="B645" s="435">
        <v>12014</v>
      </c>
      <c r="C645" s="435">
        <v>690925</v>
      </c>
      <c r="D645" s="413">
        <v>27494</v>
      </c>
      <c r="E645" s="435" t="s">
        <v>3323</v>
      </c>
      <c r="F645" s="435" t="s">
        <v>3323</v>
      </c>
      <c r="G645" s="414"/>
      <c r="H645" s="436" t="s">
        <v>4094</v>
      </c>
      <c r="I645" s="436" t="s">
        <v>574</v>
      </c>
      <c r="J645" s="435">
        <v>26</v>
      </c>
      <c r="K645" s="418">
        <v>1</v>
      </c>
      <c r="L645" s="414"/>
      <c r="M645" s="437" t="s">
        <v>837</v>
      </c>
      <c r="O645" s="418" t="s">
        <v>838</v>
      </c>
      <c r="P645" s="418" t="s">
        <v>2543</v>
      </c>
      <c r="Z645" s="421"/>
      <c r="AS645" s="422"/>
      <c r="AT645" s="422"/>
      <c r="AU645" s="422"/>
      <c r="AV645" s="422"/>
      <c r="AW645" s="422"/>
      <c r="AX645" s="422"/>
      <c r="AY645" s="423"/>
      <c r="AZ645" s="422"/>
      <c r="BA645" s="422"/>
      <c r="BB645" s="422"/>
      <c r="BC645" s="422"/>
      <c r="BT645" s="427">
        <v>26</v>
      </c>
      <c r="BU645" s="421">
        <v>25.1</v>
      </c>
      <c r="BV645" s="428">
        <v>0</v>
      </c>
      <c r="BW645" s="427"/>
      <c r="BX645" s="427"/>
      <c r="BY645" s="427"/>
      <c r="BZ645" s="427"/>
      <c r="CA645" s="421"/>
      <c r="CB645" s="428"/>
      <c r="CC645" s="427"/>
      <c r="CD645" s="421"/>
      <c r="CE645" s="429"/>
      <c r="CF645" s="428"/>
      <c r="CG645" s="427"/>
      <c r="CH645" s="421"/>
      <c r="CI645" s="429"/>
      <c r="CJ645" s="428"/>
      <c r="CK645" s="427"/>
      <c r="CL645" s="421"/>
      <c r="CM645" s="429"/>
      <c r="CN645" s="428"/>
      <c r="CO645" s="427"/>
      <c r="CP645" s="421"/>
      <c r="CQ645" s="429"/>
      <c r="CR645" s="428"/>
      <c r="DH645" s="433">
        <v>0</v>
      </c>
      <c r="DI645" s="434"/>
      <c r="DJ645" s="421">
        <v>26</v>
      </c>
      <c r="DK645" s="421">
        <v>0</v>
      </c>
      <c r="DL645" s="421">
        <v>0</v>
      </c>
      <c r="DM645" s="421">
        <v>0</v>
      </c>
      <c r="DN645" s="421">
        <v>3</v>
      </c>
      <c r="DO645" s="421">
        <v>1</v>
      </c>
      <c r="DP645" s="421">
        <v>25.1</v>
      </c>
      <c r="DR645" s="421">
        <v>24.400000810623101</v>
      </c>
      <c r="DS645" s="421">
        <v>104</v>
      </c>
      <c r="DT645" s="421">
        <v>13</v>
      </c>
      <c r="DU645" s="421">
        <v>12</v>
      </c>
      <c r="DV645" s="421">
        <v>12</v>
      </c>
      <c r="DW645" s="421">
        <v>3</v>
      </c>
      <c r="DX645" s="421">
        <v>18</v>
      </c>
      <c r="DY645" s="421">
        <v>0</v>
      </c>
      <c r="DZ645" s="421">
        <v>0</v>
      </c>
      <c r="EA645" s="421">
        <v>1</v>
      </c>
      <c r="EB645" s="421">
        <v>0</v>
      </c>
      <c r="EC645" s="421">
        <v>33</v>
      </c>
      <c r="ED645" s="425">
        <v>11.723686564332301</v>
      </c>
      <c r="EE645" s="425">
        <v>6.3947381259994698</v>
      </c>
      <c r="EF645" s="425">
        <v>1.06578968766657</v>
      </c>
      <c r="EG645" s="425">
        <v>4.6184219798885104</v>
      </c>
      <c r="EH645" s="431">
        <v>1.22368445620977</v>
      </c>
      <c r="EI645" s="425">
        <v>94.730513276232998</v>
      </c>
      <c r="EJ645" s="424">
        <v>0.15116279069767399</v>
      </c>
      <c r="EK645" s="424">
        <v>0.2</v>
      </c>
      <c r="EL645" s="422">
        <v>0.384615384</v>
      </c>
      <c r="EM645" s="422">
        <v>0.192307692</v>
      </c>
      <c r="EN645" s="422">
        <v>0.42307692299999999</v>
      </c>
      <c r="EO645" s="422">
        <v>9.4339619999999999E-2</v>
      </c>
      <c r="EP645" s="422">
        <v>0.32075471999999999</v>
      </c>
      <c r="EQ645" s="422">
        <v>0.14408602000000001</v>
      </c>
      <c r="ER645" s="425">
        <v>-0.44733815904711299</v>
      </c>
      <c r="ES645" s="431">
        <v>4.2631587506663102</v>
      </c>
      <c r="ET645" s="431">
        <v>3.7102958158571999</v>
      </c>
      <c r="EU645" s="431">
        <v>4.2017619014116896</v>
      </c>
      <c r="EV645" s="431">
        <v>4.0012232431489103</v>
      </c>
      <c r="EW645" s="431">
        <v>4.0614969137477699</v>
      </c>
      <c r="EX645" s="426">
        <v>0.18088018894195501</v>
      </c>
    </row>
    <row r="646" spans="1:193" ht="13" customHeight="1">
      <c r="A646" s="413" t="s">
        <v>2175</v>
      </c>
      <c r="B646" s="413">
        <v>10011</v>
      </c>
      <c r="C646" s="413">
        <v>571510</v>
      </c>
      <c r="D646" s="413">
        <v>15440</v>
      </c>
      <c r="E646" s="413" t="s">
        <v>129</v>
      </c>
      <c r="F646" s="413" t="s">
        <v>129</v>
      </c>
      <c r="G646" s="414"/>
      <c r="H646" s="411" t="s">
        <v>938</v>
      </c>
      <c r="I646" s="411" t="s">
        <v>1634</v>
      </c>
      <c r="J646" s="418">
        <v>34</v>
      </c>
      <c r="K646" s="418">
        <v>1</v>
      </c>
      <c r="M646" s="419" t="s">
        <v>46</v>
      </c>
      <c r="N646" s="438">
        <v>25</v>
      </c>
      <c r="O646" s="414"/>
      <c r="P646" s="414" t="s">
        <v>2543</v>
      </c>
      <c r="Q646" s="414"/>
      <c r="R646" s="414"/>
      <c r="S646" s="414"/>
      <c r="T646" s="414"/>
      <c r="U646" s="414"/>
      <c r="V646" s="414"/>
      <c r="W646" s="414"/>
      <c r="X646" s="414"/>
      <c r="Y646" s="437"/>
      <c r="Z646" s="421"/>
      <c r="AS646" s="422"/>
      <c r="AT646" s="422"/>
      <c r="AU646" s="422"/>
      <c r="AV646" s="422"/>
      <c r="AW646" s="422"/>
      <c r="AX646" s="422"/>
      <c r="AY646" s="423"/>
      <c r="AZ646" s="422"/>
      <c r="BA646" s="422"/>
      <c r="BB646" s="422"/>
      <c r="BC646" s="422"/>
      <c r="BT646" s="427">
        <v>31</v>
      </c>
      <c r="BU646" s="421">
        <v>179.2</v>
      </c>
      <c r="BV646" s="428">
        <v>6</v>
      </c>
      <c r="BW646" s="427"/>
      <c r="BX646" s="427"/>
      <c r="BY646" s="427"/>
      <c r="BZ646" s="427"/>
      <c r="CA646" s="421"/>
      <c r="CB646" s="428"/>
      <c r="CC646" s="427"/>
      <c r="CD646" s="421"/>
      <c r="CE646" s="429"/>
      <c r="CF646" s="428"/>
      <c r="CG646" s="427"/>
      <c r="CH646" s="421"/>
      <c r="CI646" s="429"/>
      <c r="CJ646" s="428"/>
      <c r="CK646" s="427"/>
      <c r="CL646" s="421"/>
      <c r="CM646" s="429"/>
      <c r="CN646" s="428"/>
      <c r="CO646" s="427"/>
      <c r="CP646" s="421"/>
      <c r="CQ646" s="429"/>
      <c r="CR646" s="428"/>
      <c r="DH646" s="433">
        <v>6</v>
      </c>
      <c r="DI646" s="434"/>
      <c r="DJ646" s="421">
        <v>31</v>
      </c>
      <c r="DK646" s="421">
        <v>31</v>
      </c>
      <c r="DL646" s="421">
        <v>0</v>
      </c>
      <c r="DM646" s="421">
        <v>14</v>
      </c>
      <c r="DN646" s="421">
        <v>8</v>
      </c>
      <c r="DO646" s="421">
        <v>0</v>
      </c>
      <c r="DP646" s="421">
        <v>179.2</v>
      </c>
      <c r="DQ646" s="421">
        <v>179.19999694824199</v>
      </c>
      <c r="DS646" s="421">
        <v>718</v>
      </c>
      <c r="DT646" s="421">
        <v>154</v>
      </c>
      <c r="DU646" s="421">
        <v>69</v>
      </c>
      <c r="DV646" s="421">
        <v>64</v>
      </c>
      <c r="DW646" s="421">
        <v>19</v>
      </c>
      <c r="DX646" s="421">
        <v>42</v>
      </c>
      <c r="DY646" s="421">
        <v>0</v>
      </c>
      <c r="DZ646" s="421">
        <v>9</v>
      </c>
      <c r="EA646" s="421">
        <v>2</v>
      </c>
      <c r="EB646" s="421">
        <v>0</v>
      </c>
      <c r="EC646" s="421">
        <v>154</v>
      </c>
      <c r="ED646" s="425">
        <v>7.71428549589859</v>
      </c>
      <c r="EE646" s="425">
        <v>2.10389604433598</v>
      </c>
      <c r="EF646" s="425">
        <v>0.95176249624722897</v>
      </c>
      <c r="EG646" s="425">
        <v>7.71428549589859</v>
      </c>
      <c r="EH646" s="431">
        <v>1.09090906002606</v>
      </c>
      <c r="EI646" s="425">
        <v>84.189640210940496</v>
      </c>
      <c r="EJ646" s="424">
        <v>0.230884557721139</v>
      </c>
      <c r="EK646" s="424">
        <v>0.27327935222672001</v>
      </c>
      <c r="EL646" s="422">
        <v>0.37944664</v>
      </c>
      <c r="EM646" s="422">
        <v>0.171936758</v>
      </c>
      <c r="EN646" s="422">
        <v>0.44861659999999998</v>
      </c>
      <c r="EO646" s="422">
        <v>8.9668620000000004E-2</v>
      </c>
      <c r="EP646" s="422">
        <v>0.38011696</v>
      </c>
      <c r="EQ646" s="422">
        <v>0.10666181</v>
      </c>
      <c r="ER646" s="425">
        <v>-1.1298715581073999</v>
      </c>
      <c r="ES646" s="431">
        <v>3.20593682946435</v>
      </c>
      <c r="ET646" s="431">
        <v>3.7143982919036</v>
      </c>
      <c r="EU646" s="431">
        <v>3.6480315684512199</v>
      </c>
      <c r="EV646" s="431">
        <v>4.2212570339460198</v>
      </c>
      <c r="EW646" s="431">
        <v>4.0900219212956497</v>
      </c>
      <c r="EX646" s="426">
        <v>3.4339926242828298</v>
      </c>
    </row>
    <row r="647" spans="1:193" ht="13" customHeight="1">
      <c r="A647" s="413" t="s">
        <v>2175</v>
      </c>
      <c r="B647" s="413">
        <v>10214</v>
      </c>
      <c r="C647" s="413">
        <v>621242</v>
      </c>
      <c r="D647" s="413">
        <v>14710</v>
      </c>
      <c r="E647" s="413" t="s">
        <v>345</v>
      </c>
      <c r="F647" s="413" t="s">
        <v>345</v>
      </c>
      <c r="G647" s="414"/>
      <c r="H647" s="411" t="s">
        <v>3340</v>
      </c>
      <c r="I647" s="411" t="s">
        <v>328</v>
      </c>
      <c r="J647" s="418">
        <v>31</v>
      </c>
      <c r="K647" s="418">
        <v>1</v>
      </c>
      <c r="M647" s="419" t="s">
        <v>837</v>
      </c>
      <c r="O647" s="418" t="s">
        <v>838</v>
      </c>
      <c r="P647" s="418" t="s">
        <v>2543</v>
      </c>
      <c r="Q647" s="418" t="s">
        <v>4583</v>
      </c>
      <c r="Z647" s="421"/>
      <c r="AS647" s="422"/>
      <c r="AT647" s="422"/>
      <c r="AU647" s="422"/>
      <c r="AV647" s="422"/>
      <c r="AW647" s="422"/>
      <c r="AX647" s="422"/>
      <c r="AY647" s="423"/>
      <c r="AZ647" s="422"/>
      <c r="BA647" s="422"/>
      <c r="BB647" s="422"/>
      <c r="BC647" s="422"/>
      <c r="BT647" s="427">
        <v>62</v>
      </c>
      <c r="BU647" s="421">
        <v>66.099999999999994</v>
      </c>
      <c r="BV647" s="428">
        <v>-1</v>
      </c>
      <c r="BW647" s="427"/>
      <c r="BX647" s="427"/>
      <c r="BY647" s="427"/>
      <c r="BZ647" s="427"/>
      <c r="CA647" s="421"/>
      <c r="CB647" s="428"/>
      <c r="CC647" s="427"/>
      <c r="CD647" s="421"/>
      <c r="CE647" s="429"/>
      <c r="CF647" s="428"/>
      <c r="CG647" s="427"/>
      <c r="CH647" s="421"/>
      <c r="CI647" s="429"/>
      <c r="CJ647" s="428"/>
      <c r="CK647" s="427"/>
      <c r="CL647" s="421"/>
      <c r="CM647" s="429"/>
      <c r="CN647" s="428"/>
      <c r="CO647" s="427"/>
      <c r="CP647" s="421"/>
      <c r="CQ647" s="429"/>
      <c r="CR647" s="428"/>
      <c r="DH647" s="433">
        <v>-1</v>
      </c>
      <c r="DI647" s="434"/>
      <c r="DJ647" s="421">
        <v>62</v>
      </c>
      <c r="DK647" s="421">
        <v>0</v>
      </c>
      <c r="DL647" s="421">
        <v>0</v>
      </c>
      <c r="DM647" s="421">
        <v>6</v>
      </c>
      <c r="DN647" s="421">
        <v>3</v>
      </c>
      <c r="DO647" s="421">
        <v>28</v>
      </c>
      <c r="DP647" s="421">
        <v>66.099999999999994</v>
      </c>
      <c r="DR647" s="421">
        <v>66.099998474121094</v>
      </c>
      <c r="DS647" s="421">
        <v>258</v>
      </c>
      <c r="DT647" s="421">
        <v>37</v>
      </c>
      <c r="DU647" s="421">
        <v>14</v>
      </c>
      <c r="DV647" s="421">
        <v>12</v>
      </c>
      <c r="DW647" s="421">
        <v>4</v>
      </c>
      <c r="DX647" s="421">
        <v>21</v>
      </c>
      <c r="DY647" s="421">
        <v>0</v>
      </c>
      <c r="DZ647" s="421">
        <v>8</v>
      </c>
      <c r="EA647" s="421">
        <v>7</v>
      </c>
      <c r="EB647" s="421">
        <v>0</v>
      </c>
      <c r="EC647" s="421">
        <v>98</v>
      </c>
      <c r="ED647" s="425">
        <v>13.2964834315991</v>
      </c>
      <c r="EE647" s="425">
        <v>2.84924644962839</v>
      </c>
      <c r="EF647" s="425">
        <v>0.54271360945302705</v>
      </c>
      <c r="EG647" s="425">
        <v>5.0201008874405</v>
      </c>
      <c r="EH647" s="431">
        <v>0.87437192634098804</v>
      </c>
      <c r="EI647" s="425">
        <v>67.478638308711098</v>
      </c>
      <c r="EJ647" s="424">
        <v>0.16157205240174599</v>
      </c>
      <c r="EK647" s="424">
        <v>0.25984251968503902</v>
      </c>
      <c r="EL647" s="422">
        <v>0.484375</v>
      </c>
      <c r="EM647" s="422">
        <v>0.1796875</v>
      </c>
      <c r="EN647" s="422">
        <v>0.3359375</v>
      </c>
      <c r="EO647" s="422">
        <v>4.580153E-2</v>
      </c>
      <c r="EP647" s="422">
        <v>0.39694656</v>
      </c>
      <c r="EQ647" s="422">
        <v>0.17994377</v>
      </c>
      <c r="ER647" s="425">
        <v>-0.15310639547451499</v>
      </c>
      <c r="ES647" s="431">
        <v>1.6281408283590799</v>
      </c>
      <c r="ET647" s="431">
        <v>2.3961606110261999</v>
      </c>
      <c r="EU647" s="431">
        <v>2.2766756654444902</v>
      </c>
      <c r="EV647" s="431">
        <v>2.4922169785399699</v>
      </c>
      <c r="EW647" s="431">
        <v>2.1803014377905598</v>
      </c>
      <c r="EX647" s="426">
        <v>2.0057787895202601</v>
      </c>
    </row>
    <row r="648" spans="1:193" ht="13" customHeight="1">
      <c r="A648" s="413" t="s">
        <v>2175</v>
      </c>
      <c r="B648" s="413">
        <v>10848</v>
      </c>
      <c r="C648" s="413">
        <v>669084</v>
      </c>
      <c r="D648" s="413">
        <v>22207</v>
      </c>
      <c r="E648" s="413" t="s">
        <v>563</v>
      </c>
      <c r="F648" s="413" t="s">
        <v>563</v>
      </c>
      <c r="G648" s="414"/>
      <c r="H648" s="411" t="s">
        <v>1128</v>
      </c>
      <c r="I648" s="411" t="s">
        <v>2994</v>
      </c>
      <c r="J648" s="413">
        <v>26</v>
      </c>
      <c r="K648" s="418">
        <v>1</v>
      </c>
      <c r="M648" s="419" t="s">
        <v>46</v>
      </c>
      <c r="N648" s="420">
        <v>20</v>
      </c>
      <c r="O648" s="418" t="s">
        <v>46</v>
      </c>
      <c r="P648" s="418" t="s">
        <v>4581</v>
      </c>
      <c r="Z648" s="421"/>
      <c r="AS648" s="422"/>
      <c r="AT648" s="422"/>
      <c r="AU648" s="422"/>
      <c r="AV648" s="422"/>
      <c r="AW648" s="422"/>
      <c r="AX648" s="422"/>
      <c r="AY648" s="423"/>
      <c r="AZ648" s="422"/>
      <c r="BA648" s="422"/>
      <c r="BB648" s="422"/>
      <c r="BC648" s="422"/>
      <c r="BT648" s="427">
        <v>20</v>
      </c>
      <c r="BU648" s="421">
        <v>38.200000000000003</v>
      </c>
      <c r="BV648" s="428">
        <v>1</v>
      </c>
      <c r="BW648" s="427"/>
      <c r="BX648" s="427"/>
      <c r="BY648" s="427"/>
      <c r="BZ648" s="427"/>
      <c r="CA648" s="421"/>
      <c r="CB648" s="428"/>
      <c r="CC648" s="427"/>
      <c r="CD648" s="421"/>
      <c r="CE648" s="429"/>
      <c r="CF648" s="428"/>
      <c r="CG648" s="427"/>
      <c r="CH648" s="421"/>
      <c r="CI648" s="429"/>
      <c r="CJ648" s="428"/>
      <c r="CK648" s="427"/>
      <c r="CL648" s="421"/>
      <c r="CM648" s="429"/>
      <c r="CN648" s="428"/>
      <c r="CO648" s="427"/>
      <c r="CP648" s="421"/>
      <c r="CQ648" s="429"/>
      <c r="CR648" s="428"/>
      <c r="DH648" s="433">
        <v>1</v>
      </c>
      <c r="DI648" s="434"/>
      <c r="DJ648" s="421">
        <v>20</v>
      </c>
      <c r="DK648" s="421">
        <v>3</v>
      </c>
      <c r="DL648" s="421">
        <v>0</v>
      </c>
      <c r="DM648" s="421">
        <v>1</v>
      </c>
      <c r="DN648" s="421">
        <v>0</v>
      </c>
      <c r="DO648" s="421">
        <v>0</v>
      </c>
      <c r="DP648" s="421">
        <v>38.200000000000003</v>
      </c>
      <c r="DQ648" s="421">
        <v>9</v>
      </c>
      <c r="DR648" s="421">
        <v>29.2000007629394</v>
      </c>
      <c r="DS648" s="421">
        <v>155</v>
      </c>
      <c r="DT648" s="421">
        <v>24</v>
      </c>
      <c r="DU648" s="421">
        <v>15</v>
      </c>
      <c r="DV648" s="421">
        <v>15</v>
      </c>
      <c r="DW648" s="421">
        <v>2</v>
      </c>
      <c r="DX648" s="421">
        <v>17</v>
      </c>
      <c r="DY648" s="421">
        <v>0</v>
      </c>
      <c r="DZ648" s="421">
        <v>0</v>
      </c>
      <c r="EA648" s="421">
        <v>0</v>
      </c>
      <c r="EB648" s="421">
        <v>0</v>
      </c>
      <c r="EC648" s="421">
        <v>27</v>
      </c>
      <c r="ED648" s="425">
        <v>6.28448348195609</v>
      </c>
      <c r="EE648" s="425">
        <v>3.95689700715754</v>
      </c>
      <c r="EF648" s="425">
        <v>0.46551729495971</v>
      </c>
      <c r="EG648" s="425">
        <v>5.5862075395165203</v>
      </c>
      <c r="EH648" s="431">
        <v>1.06034494963045</v>
      </c>
      <c r="EI648" s="425">
        <v>81.830890474722693</v>
      </c>
      <c r="EJ648" s="424">
        <v>0.17391304347826</v>
      </c>
      <c r="EK648" s="424">
        <v>0.201834862385321</v>
      </c>
      <c r="EL648" s="422">
        <v>0.37837837800000002</v>
      </c>
      <c r="EM648" s="422">
        <v>0.21621621599999999</v>
      </c>
      <c r="EN648" s="422">
        <v>0.405405405</v>
      </c>
      <c r="EO648" s="422">
        <v>6.3063060000000004E-2</v>
      </c>
      <c r="EP648" s="422">
        <v>0.28828829</v>
      </c>
      <c r="EQ648" s="422">
        <v>8.3191849999999998E-2</v>
      </c>
      <c r="ER648" s="425">
        <v>-0.35412457606612102</v>
      </c>
      <c r="ES648" s="431">
        <v>3.4913797121978298</v>
      </c>
      <c r="ET648" s="431">
        <v>3.4762588340673499</v>
      </c>
      <c r="EU648" s="431">
        <v>3.7307998684158501</v>
      </c>
      <c r="EV648" s="431">
        <v>4.8527270847112396</v>
      </c>
      <c r="EW648" s="431">
        <v>4.8875198040720402</v>
      </c>
      <c r="EX648" s="426">
        <v>0.36782816052436801</v>
      </c>
    </row>
    <row r="649" spans="1:193" ht="13" customHeight="1">
      <c r="A649" s="413" t="s">
        <v>2175</v>
      </c>
      <c r="B649" s="413">
        <v>10549</v>
      </c>
      <c r="C649" s="413">
        <v>656550</v>
      </c>
      <c r="D649" s="413">
        <v>16944</v>
      </c>
      <c r="E649" s="413" t="s">
        <v>555</v>
      </c>
      <c r="F649" s="413" t="s">
        <v>555</v>
      </c>
      <c r="G649" s="414"/>
      <c r="H649" s="411" t="s">
        <v>697</v>
      </c>
      <c r="I649" s="411" t="s">
        <v>493</v>
      </c>
      <c r="J649" s="413">
        <v>29</v>
      </c>
      <c r="K649" s="418">
        <v>1</v>
      </c>
      <c r="M649" s="419" t="s">
        <v>837</v>
      </c>
      <c r="N649" s="420">
        <v>25</v>
      </c>
      <c r="O649" s="418" t="s">
        <v>46</v>
      </c>
      <c r="P649" s="418" t="s">
        <v>4581</v>
      </c>
      <c r="Q649" s="418" t="s">
        <v>4578</v>
      </c>
      <c r="Z649" s="421"/>
      <c r="AS649" s="422"/>
      <c r="AT649" s="422"/>
      <c r="AU649" s="422"/>
      <c r="AV649" s="422"/>
      <c r="AW649" s="422"/>
      <c r="AX649" s="422"/>
      <c r="AY649" s="423"/>
      <c r="AZ649" s="422"/>
      <c r="BA649" s="422"/>
      <c r="BB649" s="422"/>
      <c r="BC649" s="422"/>
      <c r="BT649" s="427">
        <v>22</v>
      </c>
      <c r="BU649" s="421">
        <v>115</v>
      </c>
      <c r="BV649" s="428">
        <v>2</v>
      </c>
      <c r="BW649" s="427"/>
      <c r="BX649" s="427"/>
      <c r="BY649" s="427"/>
      <c r="BZ649" s="427"/>
      <c r="CA649" s="421"/>
      <c r="CB649" s="428"/>
      <c r="CC649" s="427"/>
      <c r="CD649" s="421"/>
      <c r="CE649" s="429"/>
      <c r="CF649" s="428"/>
      <c r="CG649" s="427"/>
      <c r="CH649" s="421"/>
      <c r="CI649" s="429"/>
      <c r="CJ649" s="428"/>
      <c r="CK649" s="427"/>
      <c r="CL649" s="421"/>
      <c r="CM649" s="429"/>
      <c r="CN649" s="428"/>
      <c r="CO649" s="427"/>
      <c r="CP649" s="421"/>
      <c r="CQ649" s="429"/>
      <c r="CR649" s="428"/>
      <c r="DH649" s="433">
        <v>2</v>
      </c>
      <c r="DI649" s="434"/>
      <c r="DJ649" s="421">
        <v>22</v>
      </c>
      <c r="DK649" s="421">
        <v>21</v>
      </c>
      <c r="DL649" s="421">
        <v>0</v>
      </c>
      <c r="DM649" s="421">
        <v>4</v>
      </c>
      <c r="DN649" s="421">
        <v>9</v>
      </c>
      <c r="DO649" s="421">
        <v>0</v>
      </c>
      <c r="DP649" s="421">
        <v>115</v>
      </c>
      <c r="DQ649" s="421">
        <v>114</v>
      </c>
      <c r="DR649" s="421">
        <v>1</v>
      </c>
      <c r="DS649" s="421">
        <v>492</v>
      </c>
      <c r="DT649" s="421">
        <v>100</v>
      </c>
      <c r="DU649" s="421">
        <v>52</v>
      </c>
      <c r="DV649" s="421">
        <v>51</v>
      </c>
      <c r="DW649" s="421">
        <v>16</v>
      </c>
      <c r="DX649" s="421">
        <v>54</v>
      </c>
      <c r="DY649" s="421">
        <v>1</v>
      </c>
      <c r="DZ649" s="421">
        <v>7</v>
      </c>
      <c r="EA649" s="421">
        <v>5</v>
      </c>
      <c r="EB649" s="421">
        <v>0</v>
      </c>
      <c r="EC649" s="421">
        <v>123</v>
      </c>
      <c r="ED649" s="425">
        <v>9.6260875951410405</v>
      </c>
      <c r="EE649" s="425">
        <v>4.2260872368911899</v>
      </c>
      <c r="EF649" s="425">
        <v>1.2521739961159</v>
      </c>
      <c r="EG649" s="425">
        <v>7.8260874757244201</v>
      </c>
      <c r="EH649" s="431">
        <v>1.3391305236239499</v>
      </c>
      <c r="EI649" s="425">
        <v>103.34584349010299</v>
      </c>
      <c r="EJ649" s="424">
        <v>0.23201856148491801</v>
      </c>
      <c r="EK649" s="424">
        <v>0.28767123287671198</v>
      </c>
      <c r="EL649" s="422">
        <v>0.45394736800000002</v>
      </c>
      <c r="EM649" s="422">
        <v>0.19078947299999999</v>
      </c>
      <c r="EN649" s="422">
        <v>0.355263157</v>
      </c>
      <c r="EO649" s="422">
        <v>0.10064935</v>
      </c>
      <c r="EP649" s="422">
        <v>0.41883116999999997</v>
      </c>
      <c r="EQ649" s="422">
        <v>0.13021363</v>
      </c>
      <c r="ER649" s="425">
        <v>0.462061349196288</v>
      </c>
      <c r="ES649" s="431">
        <v>3.9913046126194498</v>
      </c>
      <c r="ET649" s="431">
        <v>4.4249218531044097</v>
      </c>
      <c r="EU649" s="431">
        <v>4.3968418626118302</v>
      </c>
      <c r="EV649" s="431">
        <v>4.0361012620596801</v>
      </c>
      <c r="EW649" s="431">
        <v>4.1824281663196601</v>
      </c>
      <c r="EX649" s="426">
        <v>0.87224406003952004</v>
      </c>
      <c r="EY649" s="432"/>
    </row>
    <row r="650" spans="1:193" ht="13" customHeight="1">
      <c r="A650" s="413" t="s">
        <v>2175</v>
      </c>
      <c r="B650" s="413">
        <v>11774</v>
      </c>
      <c r="C650" s="413">
        <v>686799</v>
      </c>
      <c r="D650" s="413">
        <v>27688</v>
      </c>
      <c r="E650" s="413" t="s">
        <v>18</v>
      </c>
      <c r="F650" s="413" t="s">
        <v>18</v>
      </c>
      <c r="G650" s="414"/>
      <c r="H650" s="411" t="s">
        <v>4072</v>
      </c>
      <c r="I650" s="411" t="s">
        <v>124</v>
      </c>
      <c r="J650" s="413">
        <v>24</v>
      </c>
      <c r="K650" s="418">
        <v>1</v>
      </c>
      <c r="M650" s="419" t="s">
        <v>837</v>
      </c>
      <c r="N650" s="420">
        <v>20</v>
      </c>
      <c r="P650" s="418" t="s">
        <v>2543</v>
      </c>
      <c r="Z650" s="421"/>
      <c r="AS650" s="422"/>
      <c r="AT650" s="422"/>
      <c r="AU650" s="422"/>
      <c r="AV650" s="422"/>
      <c r="AW650" s="422"/>
      <c r="AX650" s="422"/>
      <c r="AY650" s="423"/>
      <c r="AZ650" s="422"/>
      <c r="BA650" s="422"/>
      <c r="BB650" s="422"/>
      <c r="BC650" s="422"/>
      <c r="BT650" s="427">
        <v>23</v>
      </c>
      <c r="BU650" s="421">
        <v>111</v>
      </c>
      <c r="BV650" s="428">
        <v>0</v>
      </c>
      <c r="BW650" s="427"/>
      <c r="BX650" s="427"/>
      <c r="BY650" s="427"/>
      <c r="BZ650" s="427"/>
      <c r="CA650" s="421"/>
      <c r="CB650" s="428"/>
      <c r="CC650" s="427"/>
      <c r="CD650" s="421"/>
      <c r="CE650" s="429"/>
      <c r="CF650" s="428"/>
      <c r="CG650" s="427"/>
      <c r="CH650" s="421"/>
      <c r="CI650" s="429"/>
      <c r="CJ650" s="428"/>
      <c r="CK650" s="427"/>
      <c r="CL650" s="421"/>
      <c r="CM650" s="429"/>
      <c r="CN650" s="428"/>
      <c r="CO650" s="427"/>
      <c r="CP650" s="421"/>
      <c r="CQ650" s="429"/>
      <c r="CR650" s="428"/>
      <c r="DH650" s="433">
        <v>0</v>
      </c>
      <c r="DI650" s="434"/>
      <c r="DJ650" s="421">
        <v>23</v>
      </c>
      <c r="DK650" s="421">
        <v>23</v>
      </c>
      <c r="DL650" s="421">
        <v>0</v>
      </c>
      <c r="DM650" s="421">
        <v>3</v>
      </c>
      <c r="DN650" s="421">
        <v>11</v>
      </c>
      <c r="DO650" s="421">
        <v>0</v>
      </c>
      <c r="DP650" s="421">
        <v>111</v>
      </c>
      <c r="DQ650" s="421">
        <v>111</v>
      </c>
      <c r="DS650" s="421">
        <v>512</v>
      </c>
      <c r="DT650" s="421">
        <v>136</v>
      </c>
      <c r="DU650" s="421">
        <v>89</v>
      </c>
      <c r="DV650" s="421">
        <v>84</v>
      </c>
      <c r="DW650" s="421">
        <v>21</v>
      </c>
      <c r="DX650" s="421">
        <v>58</v>
      </c>
      <c r="DY650" s="421">
        <v>4</v>
      </c>
      <c r="DZ650" s="421">
        <v>7</v>
      </c>
      <c r="EA650" s="421">
        <v>4</v>
      </c>
      <c r="EB650" s="421">
        <v>1</v>
      </c>
      <c r="EC650" s="421">
        <v>72</v>
      </c>
      <c r="ED650" s="425">
        <v>5.8378382390916297</v>
      </c>
      <c r="EE650" s="425">
        <v>4.7027030259349196</v>
      </c>
      <c r="EF650" s="425">
        <v>1.70270281973505</v>
      </c>
      <c r="EG650" s="425">
        <v>11.0270277849508</v>
      </c>
      <c r="EH650" s="431">
        <v>1.74774786787619</v>
      </c>
      <c r="EI650" s="425">
        <v>136.32719395269999</v>
      </c>
      <c r="EJ650" s="424">
        <v>0.30425055928411598</v>
      </c>
      <c r="EK650" s="424">
        <v>0.32485875706214601</v>
      </c>
      <c r="EL650" s="422">
        <v>0.51871657699999996</v>
      </c>
      <c r="EM650" s="422">
        <v>0.17647058800000001</v>
      </c>
      <c r="EN650" s="422">
        <v>0.30481283399999998</v>
      </c>
      <c r="EO650" s="422">
        <v>9.3333330000000006E-2</v>
      </c>
      <c r="EP650" s="422">
        <v>0.496</v>
      </c>
      <c r="EQ650" s="422">
        <v>8.7540279999999998E-2</v>
      </c>
      <c r="ER650" s="425">
        <v>-0.94316923511778405</v>
      </c>
      <c r="ES650" s="431">
        <v>6.8108112789402302</v>
      </c>
      <c r="ET650" s="431">
        <v>5.8318401296319999</v>
      </c>
      <c r="EU650" s="431">
        <v>6.0548913332909304</v>
      </c>
      <c r="EV650" s="431">
        <v>5.1789062080595603</v>
      </c>
      <c r="EW650" s="431">
        <v>5.3529094616894204</v>
      </c>
      <c r="EX650" s="426">
        <v>-0.58907508850097601</v>
      </c>
    </row>
    <row r="651" spans="1:193" ht="13" customHeight="1">
      <c r="A651" s="413" t="s">
        <v>2175</v>
      </c>
      <c r="B651" s="413">
        <v>12275</v>
      </c>
      <c r="C651" s="413">
        <v>669276</v>
      </c>
      <c r="D651" s="413">
        <v>19996</v>
      </c>
      <c r="E651" s="413" t="s">
        <v>555</v>
      </c>
      <c r="F651" s="413" t="s">
        <v>555</v>
      </c>
      <c r="G651" s="414"/>
      <c r="H651" s="411" t="s">
        <v>2402</v>
      </c>
      <c r="I651" s="411" t="s">
        <v>409</v>
      </c>
      <c r="J651" s="418">
        <v>30</v>
      </c>
      <c r="K651" s="418">
        <v>1</v>
      </c>
      <c r="M651" s="419" t="s">
        <v>46</v>
      </c>
      <c r="O651" s="418" t="s">
        <v>838</v>
      </c>
      <c r="P651" s="418" t="s">
        <v>2543</v>
      </c>
      <c r="R651" s="418" t="s">
        <v>4580</v>
      </c>
      <c r="S651" s="418" t="s">
        <v>4579</v>
      </c>
      <c r="Z651" s="421"/>
      <c r="AS651" s="422"/>
      <c r="AT651" s="422"/>
      <c r="AU651" s="422"/>
      <c r="AV651" s="422"/>
      <c r="AW651" s="422"/>
      <c r="AX651" s="422"/>
      <c r="AY651" s="423"/>
      <c r="AZ651" s="422"/>
      <c r="BA651" s="422"/>
      <c r="BB651" s="422"/>
      <c r="BC651" s="422"/>
      <c r="BT651" s="427">
        <v>74</v>
      </c>
      <c r="BU651" s="421">
        <v>68.099999999999994</v>
      </c>
      <c r="BV651" s="428">
        <v>1</v>
      </c>
      <c r="BW651" s="427"/>
      <c r="BX651" s="427"/>
      <c r="BY651" s="427"/>
      <c r="BZ651" s="427"/>
      <c r="CA651" s="421"/>
      <c r="CB651" s="428"/>
      <c r="CC651" s="427"/>
      <c r="CD651" s="421"/>
      <c r="CE651" s="429"/>
      <c r="CF651" s="428"/>
      <c r="CG651" s="427"/>
      <c r="CH651" s="421"/>
      <c r="CI651" s="429"/>
      <c r="CJ651" s="428"/>
      <c r="CK651" s="427"/>
      <c r="CL651" s="421"/>
      <c r="CM651" s="429"/>
      <c r="CN651" s="428"/>
      <c r="CO651" s="427"/>
      <c r="CP651" s="421"/>
      <c r="CQ651" s="429"/>
      <c r="CR651" s="428"/>
      <c r="DH651" s="433">
        <v>1</v>
      </c>
      <c r="DI651" s="434"/>
      <c r="DJ651" s="421">
        <v>74</v>
      </c>
      <c r="DK651" s="421">
        <v>0</v>
      </c>
      <c r="DL651" s="421">
        <v>0</v>
      </c>
      <c r="DM651" s="421">
        <v>2</v>
      </c>
      <c r="DN651" s="421">
        <v>4</v>
      </c>
      <c r="DO651" s="421">
        <v>2</v>
      </c>
      <c r="DP651" s="421">
        <v>68.099999999999994</v>
      </c>
      <c r="DR651" s="421">
        <v>68.099998474121094</v>
      </c>
      <c r="DS651" s="421">
        <v>266</v>
      </c>
      <c r="DT651" s="421">
        <v>53</v>
      </c>
      <c r="DU651" s="421">
        <v>27</v>
      </c>
      <c r="DV651" s="421">
        <v>25</v>
      </c>
      <c r="DW651" s="421">
        <v>13</v>
      </c>
      <c r="DX651" s="421">
        <v>14</v>
      </c>
      <c r="DY651" s="421">
        <v>1</v>
      </c>
      <c r="DZ651" s="421">
        <v>0</v>
      </c>
      <c r="EA651" s="421">
        <v>3</v>
      </c>
      <c r="EB651" s="421">
        <v>3</v>
      </c>
      <c r="EC651" s="421">
        <v>76</v>
      </c>
      <c r="ED651" s="425">
        <v>10.009757960204601</v>
      </c>
      <c r="EE651" s="425">
        <v>1.8439027821429701</v>
      </c>
      <c r="EF651" s="425">
        <v>1.71219544056133</v>
      </c>
      <c r="EG651" s="425">
        <v>6.9804891038269599</v>
      </c>
      <c r="EH651" s="431">
        <v>0.98048798732999198</v>
      </c>
      <c r="EI651" s="425">
        <v>75.668022119542201</v>
      </c>
      <c r="EJ651" s="424">
        <v>0.21031746031745999</v>
      </c>
      <c r="EK651" s="424">
        <v>0.245398773006134</v>
      </c>
      <c r="EL651" s="422">
        <v>0.37058823499999999</v>
      </c>
      <c r="EM651" s="422">
        <v>0.188235294</v>
      </c>
      <c r="EN651" s="422">
        <v>0.44117646999999999</v>
      </c>
      <c r="EO651" s="422">
        <v>0.10227273000000001</v>
      </c>
      <c r="EP651" s="422">
        <v>0.33522727000000002</v>
      </c>
      <c r="EQ651" s="422">
        <v>0.16409791000000001</v>
      </c>
      <c r="ER651" s="425">
        <v>-0.23313796056834299</v>
      </c>
      <c r="ES651" s="431">
        <v>3.2926835395410099</v>
      </c>
      <c r="ET651" s="431">
        <v>2.89865508889002</v>
      </c>
      <c r="EU651" s="431">
        <v>3.9993870085580898</v>
      </c>
      <c r="EV651" s="431">
        <v>3.2184400511309601</v>
      </c>
      <c r="EW651" s="431">
        <v>2.8468527689248302</v>
      </c>
      <c r="EX651" s="426">
        <v>0.31645509600639299</v>
      </c>
    </row>
    <row r="652" spans="1:193" ht="13" customHeight="1">
      <c r="A652" s="413" t="s">
        <v>2175</v>
      </c>
      <c r="B652" s="413">
        <v>10326</v>
      </c>
      <c r="C652" s="413">
        <v>607625</v>
      </c>
      <c r="D652" s="413">
        <v>12447</v>
      </c>
      <c r="E652" s="413" t="s">
        <v>2168</v>
      </c>
      <c r="F652" s="413" t="s">
        <v>2168</v>
      </c>
      <c r="G652" s="414"/>
      <c r="H652" s="415" t="s">
        <v>829</v>
      </c>
      <c r="I652" s="416" t="s">
        <v>602</v>
      </c>
      <c r="J652" s="417">
        <v>35</v>
      </c>
      <c r="K652" s="418">
        <v>1</v>
      </c>
      <c r="M652" s="419" t="s">
        <v>837</v>
      </c>
      <c r="N652" s="420">
        <v>25</v>
      </c>
      <c r="P652" s="418" t="s">
        <v>4582</v>
      </c>
      <c r="Z652" s="421"/>
      <c r="AS652" s="422"/>
      <c r="AT652" s="422"/>
      <c r="AU652" s="422"/>
      <c r="AV652" s="422"/>
      <c r="AW652" s="422"/>
      <c r="AX652" s="422"/>
      <c r="AY652" s="423"/>
      <c r="AZ652" s="422"/>
      <c r="BA652" s="422"/>
      <c r="BB652" s="422"/>
      <c r="BC652" s="422"/>
      <c r="BT652" s="427">
        <v>26</v>
      </c>
      <c r="BU652" s="421">
        <v>145.1</v>
      </c>
      <c r="BV652" s="428">
        <v>5</v>
      </c>
      <c r="BW652" s="427"/>
      <c r="BX652" s="427"/>
      <c r="BY652" s="427"/>
      <c r="BZ652" s="427"/>
      <c r="CA652" s="421"/>
      <c r="CB652" s="428"/>
      <c r="CC652" s="427"/>
      <c r="CD652" s="421"/>
      <c r="CE652" s="429"/>
      <c r="CF652" s="428"/>
      <c r="CG652" s="427"/>
      <c r="CH652" s="421"/>
      <c r="CI652" s="429"/>
      <c r="CJ652" s="428"/>
      <c r="CK652" s="427"/>
      <c r="CL652" s="421"/>
      <c r="CM652" s="429"/>
      <c r="CN652" s="428"/>
      <c r="CO652" s="427"/>
      <c r="CP652" s="421"/>
      <c r="CQ652" s="429"/>
      <c r="CR652" s="428"/>
      <c r="DH652" s="433">
        <v>5</v>
      </c>
      <c r="DI652" s="434"/>
      <c r="DJ652" s="421">
        <v>26</v>
      </c>
      <c r="DK652" s="421">
        <v>26</v>
      </c>
      <c r="DL652" s="421">
        <v>0</v>
      </c>
      <c r="DM652" s="421">
        <v>8</v>
      </c>
      <c r="DN652" s="421">
        <v>7</v>
      </c>
      <c r="DO652" s="421">
        <v>0</v>
      </c>
      <c r="DP652" s="421">
        <v>145.1</v>
      </c>
      <c r="DQ652" s="421">
        <v>145.100006103515</v>
      </c>
      <c r="DS652" s="421">
        <v>611</v>
      </c>
      <c r="DT652" s="421">
        <v>133</v>
      </c>
      <c r="DU652" s="421">
        <v>70</v>
      </c>
      <c r="DV652" s="421">
        <v>67</v>
      </c>
      <c r="DW652" s="421">
        <v>27</v>
      </c>
      <c r="DX652" s="421">
        <v>55</v>
      </c>
      <c r="DY652" s="421">
        <v>1</v>
      </c>
      <c r="DZ652" s="421">
        <v>6</v>
      </c>
      <c r="EA652" s="421">
        <v>5</v>
      </c>
      <c r="EB652" s="421">
        <v>0</v>
      </c>
      <c r="EC652" s="421">
        <v>125</v>
      </c>
      <c r="ED652" s="425">
        <v>7.7408259589807997</v>
      </c>
      <c r="EE652" s="425">
        <v>3.40596342195155</v>
      </c>
      <c r="EF652" s="425">
        <v>1.6720184071398501</v>
      </c>
      <c r="EG652" s="425">
        <v>8.2362388203555703</v>
      </c>
      <c r="EH652" s="431">
        <v>1.2935780269230099</v>
      </c>
      <c r="EI652" s="425">
        <v>100.90120309148401</v>
      </c>
      <c r="EJ652" s="424">
        <v>0.24181818181818099</v>
      </c>
      <c r="EK652" s="424">
        <v>0.266331658291457</v>
      </c>
      <c r="EL652" s="422">
        <v>0.389548693</v>
      </c>
      <c r="EM652" s="422">
        <v>0.19477434599999999</v>
      </c>
      <c r="EN652" s="422">
        <v>0.41567695900000001</v>
      </c>
      <c r="EO652" s="422">
        <v>0.11058824</v>
      </c>
      <c r="EP652" s="422">
        <v>0.45176471000000001</v>
      </c>
      <c r="EQ652" s="422">
        <v>8.0252100000000007E-2</v>
      </c>
      <c r="ER652" s="425">
        <v>0.90955173147117696</v>
      </c>
      <c r="ES652" s="431">
        <v>4.1490827140137103</v>
      </c>
      <c r="ET652" s="431">
        <v>5.3043312465857797</v>
      </c>
      <c r="EU652" s="431">
        <v>5.0901007225011599</v>
      </c>
      <c r="EV652" s="431">
        <v>4.5314931529723896</v>
      </c>
      <c r="EW652" s="431">
        <v>4.5330592932413598</v>
      </c>
      <c r="EX652" s="426">
        <v>0.49679604172706598</v>
      </c>
    </row>
    <row r="653" spans="1:193" ht="13" customHeight="1">
      <c r="A653" s="413" t="s">
        <v>2175</v>
      </c>
      <c r="B653" s="413">
        <v>12978</v>
      </c>
      <c r="C653" s="413">
        <v>806960</v>
      </c>
      <c r="D653" s="413">
        <v>32227</v>
      </c>
      <c r="E653" s="413" t="s">
        <v>354</v>
      </c>
      <c r="F653" s="413" t="s">
        <v>354</v>
      </c>
      <c r="G653" s="414"/>
      <c r="H653" s="411" t="s">
        <v>3013</v>
      </c>
      <c r="I653" s="411" t="s">
        <v>589</v>
      </c>
      <c r="J653" s="413">
        <v>22</v>
      </c>
      <c r="K653" s="418">
        <v>1</v>
      </c>
      <c r="M653" s="419" t="s">
        <v>837</v>
      </c>
      <c r="N653" s="420">
        <v>20</v>
      </c>
      <c r="O653" s="418" t="s">
        <v>46</v>
      </c>
      <c r="P653" s="418" t="s">
        <v>2543</v>
      </c>
      <c r="Z653" s="421"/>
      <c r="BT653" s="427">
        <v>10</v>
      </c>
      <c r="BU653" s="421">
        <v>48.2</v>
      </c>
      <c r="BV653" s="428">
        <v>0</v>
      </c>
      <c r="BW653" s="427"/>
      <c r="BX653" s="427"/>
      <c r="BY653" s="427"/>
      <c r="BZ653" s="427"/>
      <c r="CA653" s="421"/>
      <c r="CB653" s="428"/>
      <c r="CC653" s="427"/>
      <c r="CD653" s="421"/>
      <c r="CE653" s="429"/>
      <c r="CF653" s="428"/>
      <c r="CG653" s="427"/>
      <c r="CH653" s="421"/>
      <c r="CI653" s="429"/>
      <c r="CJ653" s="428"/>
      <c r="CK653" s="427"/>
      <c r="CL653" s="421"/>
      <c r="CM653" s="429"/>
      <c r="CN653" s="428"/>
      <c r="CO653" s="427"/>
      <c r="CP653" s="421"/>
      <c r="CQ653" s="429"/>
      <c r="CR653" s="428"/>
      <c r="DH653" s="433">
        <v>0</v>
      </c>
      <c r="DI653" s="434"/>
      <c r="DJ653" s="421">
        <v>10</v>
      </c>
      <c r="DK653" s="421">
        <v>9</v>
      </c>
      <c r="DL653" s="421">
        <v>0</v>
      </c>
      <c r="DM653" s="421">
        <v>4</v>
      </c>
      <c r="DN653" s="421">
        <v>3</v>
      </c>
      <c r="DO653" s="421">
        <v>0</v>
      </c>
      <c r="DP653" s="421">
        <v>48.2</v>
      </c>
      <c r="DQ653" s="421">
        <v>46.200000762939403</v>
      </c>
      <c r="DR653" s="421">
        <v>2</v>
      </c>
      <c r="DS653" s="421">
        <v>199</v>
      </c>
      <c r="DT653" s="421">
        <v>38</v>
      </c>
      <c r="DU653" s="421">
        <v>18</v>
      </c>
      <c r="DV653" s="421">
        <v>17</v>
      </c>
      <c r="DW653" s="421">
        <v>8</v>
      </c>
      <c r="DX653" s="421">
        <v>18</v>
      </c>
      <c r="DY653" s="421">
        <v>0</v>
      </c>
      <c r="DZ653" s="421">
        <v>1</v>
      </c>
      <c r="EA653" s="421">
        <v>2</v>
      </c>
      <c r="EB653" s="421">
        <v>0</v>
      </c>
      <c r="EC653" s="421">
        <v>43</v>
      </c>
      <c r="ED653" s="425">
        <v>7.9520552100641497</v>
      </c>
      <c r="EE653" s="425">
        <v>3.3287672972361499</v>
      </c>
      <c r="EF653" s="425">
        <v>1.4794521321049501</v>
      </c>
      <c r="EG653" s="425">
        <v>7.0273976274985497</v>
      </c>
      <c r="EH653" s="431">
        <v>1.15068499163719</v>
      </c>
      <c r="EI653" s="425">
        <v>89.755312489098998</v>
      </c>
      <c r="EJ653" s="424">
        <v>0.211111111111111</v>
      </c>
      <c r="EK653" s="424">
        <v>0.232558139534883</v>
      </c>
      <c r="EL653" s="466">
        <v>0.35036496299999997</v>
      </c>
      <c r="EM653" s="466">
        <v>0.18978102099999999</v>
      </c>
      <c r="EN653" s="466">
        <v>0.45985401399999998</v>
      </c>
      <c r="EO653" s="466">
        <v>0.10948905</v>
      </c>
      <c r="EP653" s="466">
        <v>0.41605839</v>
      </c>
      <c r="EQ653" s="466">
        <v>9.5006090000000001E-2</v>
      </c>
      <c r="ER653" s="425">
        <v>0.35338038299538499</v>
      </c>
      <c r="ES653" s="431">
        <v>3.1438357807230299</v>
      </c>
      <c r="ET653" s="431">
        <v>4.3335510600043703</v>
      </c>
      <c r="EU653" s="431">
        <v>4.67706818468778</v>
      </c>
      <c r="EV653" s="431">
        <v>4.5359788550909403</v>
      </c>
      <c r="EW653" s="431">
        <v>4.4516626562842401</v>
      </c>
      <c r="EX653" s="426">
        <v>0.45764306327328003</v>
      </c>
      <c r="FD653" s="412"/>
    </row>
    <row r="654" spans="1:193" ht="13" customHeight="1">
      <c r="A654" s="413" t="s">
        <v>2175</v>
      </c>
      <c r="B654" s="413">
        <v>11846</v>
      </c>
      <c r="C654" s="413">
        <v>676617</v>
      </c>
      <c r="D654" s="413">
        <v>20348</v>
      </c>
      <c r="E654" s="413" t="s">
        <v>276</v>
      </c>
      <c r="F654" s="413" t="s">
        <v>276</v>
      </c>
      <c r="G654" s="414"/>
      <c r="H654" s="411" t="s">
        <v>2587</v>
      </c>
      <c r="I654" s="411" t="s">
        <v>805</v>
      </c>
      <c r="J654" s="418">
        <v>30</v>
      </c>
      <c r="K654" s="418">
        <v>1</v>
      </c>
      <c r="M654" s="419" t="s">
        <v>837</v>
      </c>
      <c r="O654" s="418" t="s">
        <v>838</v>
      </c>
      <c r="P654" s="418" t="s">
        <v>2543</v>
      </c>
      <c r="Z654" s="421"/>
      <c r="AS654" s="422"/>
      <c r="AT654" s="422"/>
      <c r="AU654" s="422"/>
      <c r="AV654" s="422"/>
      <c r="AW654" s="422"/>
      <c r="AX654" s="422"/>
      <c r="AY654" s="423"/>
      <c r="AZ654" s="422"/>
      <c r="BA654" s="422"/>
      <c r="BB654" s="422"/>
      <c r="BC654" s="422"/>
      <c r="BT654" s="427">
        <v>42</v>
      </c>
      <c r="BU654" s="421">
        <v>48</v>
      </c>
      <c r="BV654" s="428">
        <v>0</v>
      </c>
      <c r="BW654" s="427"/>
      <c r="BX654" s="427"/>
      <c r="BY654" s="427"/>
      <c r="BZ654" s="427"/>
      <c r="CA654" s="421"/>
      <c r="CB654" s="428"/>
      <c r="CC654" s="427"/>
      <c r="CD654" s="421"/>
      <c r="CE654" s="429"/>
      <c r="CF654" s="428"/>
      <c r="CG654" s="427"/>
      <c r="CH654" s="421"/>
      <c r="CI654" s="429"/>
      <c r="CJ654" s="428"/>
      <c r="CK654" s="427"/>
      <c r="CL654" s="421"/>
      <c r="CM654" s="429"/>
      <c r="CN654" s="428"/>
      <c r="CO654" s="427"/>
      <c r="CP654" s="421"/>
      <c r="CQ654" s="429"/>
      <c r="CR654" s="428"/>
      <c r="DH654" s="433">
        <v>0</v>
      </c>
      <c r="DI654" s="434"/>
      <c r="DJ654" s="421">
        <v>42</v>
      </c>
      <c r="DK654" s="421">
        <v>0</v>
      </c>
      <c r="DL654" s="421">
        <v>0</v>
      </c>
      <c r="DM654" s="421">
        <v>3</v>
      </c>
      <c r="DN654" s="421">
        <v>1</v>
      </c>
      <c r="DO654" s="421">
        <v>6</v>
      </c>
      <c r="DP654" s="421">
        <v>48</v>
      </c>
      <c r="DR654" s="421">
        <v>48</v>
      </c>
      <c r="DS654" s="421">
        <v>199</v>
      </c>
      <c r="DT654" s="421">
        <v>33</v>
      </c>
      <c r="DU654" s="421">
        <v>13</v>
      </c>
      <c r="DV654" s="421">
        <v>11</v>
      </c>
      <c r="DW654" s="421">
        <v>2</v>
      </c>
      <c r="DX654" s="421">
        <v>22</v>
      </c>
      <c r="DY654" s="421">
        <v>2</v>
      </c>
      <c r="DZ654" s="421">
        <v>7</v>
      </c>
      <c r="EA654" s="421">
        <v>3</v>
      </c>
      <c r="EB654" s="421">
        <v>0</v>
      </c>
      <c r="EC654" s="421">
        <v>45</v>
      </c>
      <c r="ED654" s="425">
        <v>8.4375013411047206</v>
      </c>
      <c r="EE654" s="425">
        <v>4.1250006556511902</v>
      </c>
      <c r="EF654" s="425">
        <v>0.37500005960465399</v>
      </c>
      <c r="EG654" s="425">
        <v>6.1875009834767898</v>
      </c>
      <c r="EH654" s="431">
        <v>1.1458335154586601</v>
      </c>
      <c r="EI654" s="425">
        <v>88.428371294118094</v>
      </c>
      <c r="EJ654" s="424">
        <v>0.19411764705882301</v>
      </c>
      <c r="EK654" s="424">
        <v>0.25203252032520301</v>
      </c>
      <c r="EL654" s="422">
        <v>0.54098360599999995</v>
      </c>
      <c r="EM654" s="422">
        <v>0.25409836000000002</v>
      </c>
      <c r="EN654" s="422">
        <v>0.204918032</v>
      </c>
      <c r="EO654" s="422">
        <v>3.2000000000000001E-2</v>
      </c>
      <c r="EP654" s="422">
        <v>0.34399999999999997</v>
      </c>
      <c r="EQ654" s="422">
        <v>0.10935441</v>
      </c>
      <c r="ER654" s="425">
        <v>-0.15116144579023699</v>
      </c>
      <c r="ES654" s="431">
        <v>2.0625003278255898</v>
      </c>
      <c r="ET654" s="431">
        <v>3.5069084531571799</v>
      </c>
      <c r="EU654" s="431">
        <v>3.6151389565732801</v>
      </c>
      <c r="EV654" s="431">
        <v>3.87649525625873</v>
      </c>
      <c r="EW654" s="431">
        <v>3.81707208522774</v>
      </c>
      <c r="EX654" s="426">
        <v>0.31469941139221103</v>
      </c>
    </row>
    <row r="655" spans="1:193" ht="13" customHeight="1">
      <c r="A655" s="413" t="s">
        <v>2175</v>
      </c>
      <c r="B655" s="413">
        <v>9823</v>
      </c>
      <c r="C655" s="413">
        <v>607074</v>
      </c>
      <c r="D655" s="413">
        <v>16137</v>
      </c>
      <c r="E655" s="413" t="s">
        <v>16</v>
      </c>
      <c r="F655" s="413" t="s">
        <v>16</v>
      </c>
      <c r="G655" s="414"/>
      <c r="H655" s="415" t="s">
        <v>4323</v>
      </c>
      <c r="I655" s="416" t="s">
        <v>597</v>
      </c>
      <c r="J655" s="417">
        <v>32</v>
      </c>
      <c r="K655" s="418">
        <v>1</v>
      </c>
      <c r="M655" s="419" t="s">
        <v>46</v>
      </c>
      <c r="N655" s="420">
        <v>30</v>
      </c>
      <c r="P655" s="418" t="s">
        <v>2543</v>
      </c>
      <c r="Q655" s="418" t="s">
        <v>4583</v>
      </c>
      <c r="Z655" s="421"/>
      <c r="AS655" s="422"/>
      <c r="AT655" s="422"/>
      <c r="AU655" s="422"/>
      <c r="AV655" s="422"/>
      <c r="AW655" s="422"/>
      <c r="AX655" s="422"/>
      <c r="AY655" s="423"/>
      <c r="AZ655" s="422"/>
      <c r="BA655" s="422"/>
      <c r="BB655" s="422"/>
      <c r="BC655" s="422"/>
      <c r="BT655" s="427">
        <v>33</v>
      </c>
      <c r="BU655" s="421">
        <v>195.1</v>
      </c>
      <c r="BV655" s="428">
        <v>-1</v>
      </c>
      <c r="BW655" s="427"/>
      <c r="BX655" s="427"/>
      <c r="BY655" s="427"/>
      <c r="BZ655" s="427"/>
      <c r="CA655" s="421"/>
      <c r="CB655" s="428"/>
      <c r="CC655" s="427"/>
      <c r="CD655" s="421"/>
      <c r="CE655" s="429"/>
      <c r="CF655" s="428"/>
      <c r="CG655" s="427"/>
      <c r="CH655" s="421"/>
      <c r="CI655" s="429"/>
      <c r="CJ655" s="428"/>
      <c r="CK655" s="427"/>
      <c r="CL655" s="421"/>
      <c r="CM655" s="429"/>
      <c r="CN655" s="428"/>
      <c r="CO655" s="427"/>
      <c r="CP655" s="421"/>
      <c r="CQ655" s="429"/>
      <c r="CR655" s="428"/>
      <c r="DH655" s="433">
        <v>-1</v>
      </c>
      <c r="DI655" s="434"/>
      <c r="DJ655" s="421">
        <v>33</v>
      </c>
      <c r="DK655" s="421">
        <v>33</v>
      </c>
      <c r="DL655" s="421">
        <v>0</v>
      </c>
      <c r="DM655" s="421">
        <v>18</v>
      </c>
      <c r="DN655" s="421">
        <v>9</v>
      </c>
      <c r="DO655" s="421">
        <v>0</v>
      </c>
      <c r="DP655" s="421">
        <v>195.1</v>
      </c>
      <c r="DQ655" s="421">
        <v>195.100006103515</v>
      </c>
      <c r="DS655" s="421">
        <v>789</v>
      </c>
      <c r="DT655" s="421">
        <v>132</v>
      </c>
      <c r="DU655" s="421">
        <v>74</v>
      </c>
      <c r="DV655" s="421">
        <v>67</v>
      </c>
      <c r="DW655" s="421">
        <v>22</v>
      </c>
      <c r="DX655" s="421">
        <v>73</v>
      </c>
      <c r="DY655" s="421">
        <v>0</v>
      </c>
      <c r="DZ655" s="421">
        <v>9</v>
      </c>
      <c r="EA655" s="421">
        <v>4</v>
      </c>
      <c r="EB655" s="421">
        <v>0</v>
      </c>
      <c r="EC655" s="421">
        <v>203</v>
      </c>
      <c r="ED655" s="425">
        <v>9.3532425643671502</v>
      </c>
      <c r="EE655" s="425">
        <v>3.3634813162502502</v>
      </c>
      <c r="EF655" s="425">
        <v>1.01365190352747</v>
      </c>
      <c r="EG655" s="425">
        <v>6.0819114211648504</v>
      </c>
      <c r="EH655" s="431">
        <v>1.0494880819350101</v>
      </c>
      <c r="EI655" s="425">
        <v>81.861787919592899</v>
      </c>
      <c r="EJ655" s="424">
        <v>0.18670438472418599</v>
      </c>
      <c r="EK655" s="424">
        <v>0.22821576763485399</v>
      </c>
      <c r="EL655" s="422">
        <v>0.43460764499999999</v>
      </c>
      <c r="EM655" s="422">
        <v>0.164989939</v>
      </c>
      <c r="EN655" s="422">
        <v>0.40040241399999998</v>
      </c>
      <c r="EO655" s="422">
        <v>7.5396829999999998E-2</v>
      </c>
      <c r="EP655" s="422">
        <v>0.38888888999999999</v>
      </c>
      <c r="EQ655" s="422">
        <v>0.12449424000000001</v>
      </c>
      <c r="ER655" s="425">
        <v>-0.56893675717761305</v>
      </c>
      <c r="ES655" s="431">
        <v>3.0870307971063999</v>
      </c>
      <c r="ET655" s="431">
        <v>3.3107928508663198</v>
      </c>
      <c r="EU655" s="431">
        <v>3.7810234250807802</v>
      </c>
      <c r="EV655" s="431">
        <v>3.887605334571</v>
      </c>
      <c r="EW655" s="431">
        <v>3.9186829996358399</v>
      </c>
      <c r="EX655" s="426">
        <v>3.2269978523254301</v>
      </c>
      <c r="GC655" s="412"/>
      <c r="GD655" s="412"/>
      <c r="GE655" s="412"/>
      <c r="GF655" s="412"/>
      <c r="GG655" s="412"/>
      <c r="GH655" s="412"/>
      <c r="GI655" s="412"/>
      <c r="GJ655" s="412"/>
      <c r="GK655" s="412"/>
    </row>
    <row r="656" spans="1:193" ht="13" customHeight="1">
      <c r="A656" s="413" t="s">
        <v>2175</v>
      </c>
      <c r="B656" s="413">
        <v>10909</v>
      </c>
      <c r="C656" s="413">
        <v>669432</v>
      </c>
      <c r="D656" s="413">
        <v>22286</v>
      </c>
      <c r="E656" s="413" t="s">
        <v>17</v>
      </c>
      <c r="F656" s="413" t="s">
        <v>17</v>
      </c>
      <c r="G656" s="414"/>
      <c r="H656" s="411" t="s">
        <v>200</v>
      </c>
      <c r="I656" s="411" t="s">
        <v>551</v>
      </c>
      <c r="J656" s="418">
        <v>27</v>
      </c>
      <c r="K656" s="418">
        <v>1</v>
      </c>
      <c r="M656" s="419" t="s">
        <v>46</v>
      </c>
      <c r="N656" s="420">
        <v>25</v>
      </c>
      <c r="P656" s="418" t="s">
        <v>4577</v>
      </c>
      <c r="Z656" s="421"/>
      <c r="AS656" s="422"/>
      <c r="AT656" s="422"/>
      <c r="AU656" s="422"/>
      <c r="AV656" s="422"/>
      <c r="AW656" s="422"/>
      <c r="AX656" s="422"/>
      <c r="AY656" s="423"/>
      <c r="AZ656" s="422"/>
      <c r="BA656" s="422"/>
      <c r="BB656" s="422"/>
      <c r="BC656" s="422"/>
      <c r="BT656" s="427">
        <v>18</v>
      </c>
      <c r="BU656" s="421">
        <v>109.2</v>
      </c>
      <c r="BV656" s="428">
        <v>0</v>
      </c>
      <c r="BW656" s="427"/>
      <c r="BX656" s="427"/>
      <c r="BY656" s="427"/>
      <c r="BZ656" s="427"/>
      <c r="CA656" s="421"/>
      <c r="CB656" s="428"/>
      <c r="CC656" s="427"/>
      <c r="CD656" s="421"/>
      <c r="CE656" s="429"/>
      <c r="CF656" s="428"/>
      <c r="CG656" s="427"/>
      <c r="CH656" s="421"/>
      <c r="CI656" s="429"/>
      <c r="CJ656" s="428"/>
      <c r="CK656" s="427"/>
      <c r="CL656" s="421"/>
      <c r="CM656" s="429"/>
      <c r="CN656" s="428"/>
      <c r="CO656" s="427"/>
      <c r="CP656" s="421"/>
      <c r="CQ656" s="429"/>
      <c r="CR656" s="428"/>
      <c r="DH656" s="433">
        <v>0</v>
      </c>
      <c r="DI656" s="434"/>
      <c r="DJ656" s="421">
        <v>18</v>
      </c>
      <c r="DK656" s="421">
        <v>18</v>
      </c>
      <c r="DL656" s="421">
        <v>1</v>
      </c>
      <c r="DM656" s="421">
        <v>9</v>
      </c>
      <c r="DN656" s="421">
        <v>3</v>
      </c>
      <c r="DO656" s="421">
        <v>0</v>
      </c>
      <c r="DP656" s="421">
        <v>109.2</v>
      </c>
      <c r="DQ656" s="421">
        <v>109.199996948242</v>
      </c>
      <c r="DS656" s="421">
        <v>423</v>
      </c>
      <c r="DT656" s="421">
        <v>70</v>
      </c>
      <c r="DU656" s="421">
        <v>23</v>
      </c>
      <c r="DV656" s="421">
        <v>22</v>
      </c>
      <c r="DW656" s="421">
        <v>6</v>
      </c>
      <c r="DX656" s="421">
        <v>29</v>
      </c>
      <c r="DY656" s="421">
        <v>0</v>
      </c>
      <c r="DZ656" s="421">
        <v>2</v>
      </c>
      <c r="EA656" s="421">
        <v>0</v>
      </c>
      <c r="EB656" s="421">
        <v>1</v>
      </c>
      <c r="EC656" s="421">
        <v>103</v>
      </c>
      <c r="ED656" s="425">
        <v>8.4528877340134194</v>
      </c>
      <c r="EE656" s="425">
        <v>2.3799392649164002</v>
      </c>
      <c r="EF656" s="425">
        <v>0.49240122722408203</v>
      </c>
      <c r="EG656" s="425">
        <v>5.7446809842809596</v>
      </c>
      <c r="EH656" s="431">
        <v>0.90273558324415104</v>
      </c>
      <c r="EI656" s="425">
        <v>70.414852855450306</v>
      </c>
      <c r="EJ656" s="424">
        <v>0.17857142857142799</v>
      </c>
      <c r="EK656" s="424">
        <v>0.22614840989399199</v>
      </c>
      <c r="EL656" s="422">
        <v>0.45964912200000002</v>
      </c>
      <c r="EM656" s="422">
        <v>0.15789473600000001</v>
      </c>
      <c r="EN656" s="422">
        <v>0.38245614</v>
      </c>
      <c r="EO656" s="422">
        <v>7.6124570000000003E-2</v>
      </c>
      <c r="EP656" s="422">
        <v>0.48442907000000002</v>
      </c>
      <c r="EQ656" s="422">
        <v>0.12538414000000001</v>
      </c>
      <c r="ER656" s="425">
        <v>0.423586356749863</v>
      </c>
      <c r="ES656" s="431">
        <v>1.8054711664883001</v>
      </c>
      <c r="ET656" s="431">
        <v>3.3500315177850299</v>
      </c>
      <c r="EU656" s="431">
        <v>2.8168232701739502</v>
      </c>
      <c r="EV656" s="431">
        <v>3.63800843545742</v>
      </c>
      <c r="EW656" s="431">
        <v>3.7551081255677499</v>
      </c>
      <c r="EX656" s="426">
        <v>3.3335719108581499</v>
      </c>
    </row>
    <row r="657" spans="1:269" ht="13" customHeight="1">
      <c r="A657" s="413" t="s">
        <v>2175</v>
      </c>
      <c r="B657" s="413">
        <v>12363</v>
      </c>
      <c r="C657" s="413">
        <v>680885</v>
      </c>
      <c r="D657" s="413">
        <v>31846</v>
      </c>
      <c r="E657" s="413" t="s">
        <v>555</v>
      </c>
      <c r="F657" s="413" t="s">
        <v>555</v>
      </c>
      <c r="G657" s="414"/>
      <c r="H657" s="411" t="s">
        <v>4029</v>
      </c>
      <c r="I657" s="411" t="s">
        <v>867</v>
      </c>
      <c r="J657" s="413">
        <v>25</v>
      </c>
      <c r="K657" s="418">
        <v>1</v>
      </c>
      <c r="M657" s="419" t="s">
        <v>837</v>
      </c>
      <c r="N657" s="420">
        <v>30</v>
      </c>
      <c r="P657" s="418" t="s">
        <v>4581</v>
      </c>
      <c r="S657" s="418" t="s">
        <v>4579</v>
      </c>
      <c r="Z657" s="421"/>
      <c r="AS657" s="422"/>
      <c r="AT657" s="422"/>
      <c r="AU657" s="422"/>
      <c r="AV657" s="422"/>
      <c r="AW657" s="422"/>
      <c r="AX657" s="422"/>
      <c r="AY657" s="423"/>
      <c r="AZ657" s="422"/>
      <c r="BA657" s="422"/>
      <c r="BB657" s="422"/>
      <c r="BC657" s="422"/>
      <c r="BT657" s="427">
        <v>17</v>
      </c>
      <c r="BU657" s="421">
        <v>110.2</v>
      </c>
      <c r="BV657" s="428">
        <v>6</v>
      </c>
      <c r="BW657" s="427"/>
      <c r="BX657" s="427"/>
      <c r="BY657" s="427"/>
      <c r="BZ657" s="427"/>
      <c r="CA657" s="421"/>
      <c r="CB657" s="428"/>
      <c r="CC657" s="427"/>
      <c r="CD657" s="421"/>
      <c r="CE657" s="429"/>
      <c r="CF657" s="428"/>
      <c r="CG657" s="427"/>
      <c r="CH657" s="421"/>
      <c r="CI657" s="429"/>
      <c r="CJ657" s="428"/>
      <c r="CK657" s="427"/>
      <c r="CL657" s="421"/>
      <c r="CM657" s="429"/>
      <c r="CN657" s="428"/>
      <c r="CO657" s="427"/>
      <c r="CP657" s="421"/>
      <c r="CQ657" s="429"/>
      <c r="CR657" s="428"/>
      <c r="DH657" s="433">
        <v>6</v>
      </c>
      <c r="DI657" s="434"/>
      <c r="DJ657" s="421">
        <v>17</v>
      </c>
      <c r="DK657" s="421">
        <v>17</v>
      </c>
      <c r="DL657" s="421">
        <v>1</v>
      </c>
      <c r="DM657" s="421">
        <v>7</v>
      </c>
      <c r="DN657" s="421">
        <v>4</v>
      </c>
      <c r="DO657" s="421">
        <v>0</v>
      </c>
      <c r="DP657" s="421">
        <v>110.2</v>
      </c>
      <c r="DQ657" s="421">
        <v>110.199996948242</v>
      </c>
      <c r="DS657" s="421">
        <v>434</v>
      </c>
      <c r="DT657" s="421">
        <v>89</v>
      </c>
      <c r="DU657" s="421">
        <v>44</v>
      </c>
      <c r="DV657" s="421">
        <v>38</v>
      </c>
      <c r="DW657" s="421">
        <v>13</v>
      </c>
      <c r="DX657" s="421">
        <v>18</v>
      </c>
      <c r="DY657" s="421">
        <v>1</v>
      </c>
      <c r="DZ657" s="421">
        <v>2</v>
      </c>
      <c r="EA657" s="421">
        <v>2</v>
      </c>
      <c r="EB657" s="421">
        <v>0</v>
      </c>
      <c r="EC657" s="421">
        <v>108</v>
      </c>
      <c r="ED657" s="425">
        <v>8.7831327319577799</v>
      </c>
      <c r="EE657" s="425">
        <v>1.4638554553262899</v>
      </c>
      <c r="EF657" s="425">
        <v>1.05722893995788</v>
      </c>
      <c r="EG657" s="425">
        <v>7.2379519735578004</v>
      </c>
      <c r="EH657" s="431">
        <v>0.96686749209823297</v>
      </c>
      <c r="EI657" s="425">
        <v>74.616876212816294</v>
      </c>
      <c r="EJ657" s="424">
        <v>0.214975845410628</v>
      </c>
      <c r="EK657" s="424">
        <v>0.25938566552900999</v>
      </c>
      <c r="EL657" s="422">
        <v>0.468852459</v>
      </c>
      <c r="EM657" s="422">
        <v>0.229508196</v>
      </c>
      <c r="EN657" s="422">
        <v>0.30163934399999998</v>
      </c>
      <c r="EO657" s="422">
        <v>7.5163400000000005E-2</v>
      </c>
      <c r="EP657" s="422">
        <v>0.41503267999999999</v>
      </c>
      <c r="EQ657" s="422">
        <v>0.13413859</v>
      </c>
      <c r="ER657" s="425">
        <v>-0.21404787282207</v>
      </c>
      <c r="ES657" s="431">
        <v>3.0903615167999599</v>
      </c>
      <c r="ET657" s="431">
        <v>3.5415387427974201</v>
      </c>
      <c r="EU657" s="431">
        <v>3.25344209596265</v>
      </c>
      <c r="EV657" s="431">
        <v>3.0080743442869098</v>
      </c>
      <c r="EW657" s="431">
        <v>3.2986473212107801</v>
      </c>
      <c r="EX657" s="426">
        <v>2.3968372344970699</v>
      </c>
    </row>
    <row r="658" spans="1:269" ht="13" customHeight="1">
      <c r="A658" s="413" t="s">
        <v>2175</v>
      </c>
      <c r="B658" s="413">
        <v>13156</v>
      </c>
      <c r="C658" s="413">
        <v>681343</v>
      </c>
      <c r="D658" s="413">
        <v>31687</v>
      </c>
      <c r="E658" s="413" t="s">
        <v>164</v>
      </c>
      <c r="F658" s="413" t="s">
        <v>164</v>
      </c>
      <c r="G658" s="414"/>
      <c r="H658" s="411" t="s">
        <v>601</v>
      </c>
      <c r="I658" s="411" t="s">
        <v>242</v>
      </c>
      <c r="J658" s="413">
        <v>25</v>
      </c>
      <c r="K658" s="418">
        <v>1</v>
      </c>
      <c r="M658" s="419" t="s">
        <v>837</v>
      </c>
      <c r="N658" s="420">
        <v>25</v>
      </c>
      <c r="P658" s="418" t="s">
        <v>4577</v>
      </c>
      <c r="Z658" s="421"/>
      <c r="AS658" s="422"/>
      <c r="AT658" s="422"/>
      <c r="AU658" s="422"/>
      <c r="AV658" s="422"/>
      <c r="AW658" s="422"/>
      <c r="AX658" s="422"/>
      <c r="AY658" s="423"/>
      <c r="AZ658" s="422"/>
      <c r="BA658" s="422"/>
      <c r="BB658" s="422"/>
      <c r="BC658" s="422"/>
      <c r="BT658" s="427">
        <v>29</v>
      </c>
      <c r="BU658" s="421">
        <v>146.1</v>
      </c>
      <c r="BV658" s="428">
        <v>-2</v>
      </c>
      <c r="BW658" s="427"/>
      <c r="BX658" s="427"/>
      <c r="BY658" s="427"/>
      <c r="BZ658" s="427"/>
      <c r="CA658" s="421"/>
      <c r="CB658" s="428"/>
      <c r="CC658" s="427"/>
      <c r="CD658" s="421"/>
      <c r="CE658" s="429"/>
      <c r="CF658" s="428"/>
      <c r="CG658" s="427"/>
      <c r="CH658" s="421"/>
      <c r="CI658" s="429"/>
      <c r="CJ658" s="428"/>
      <c r="CK658" s="427"/>
      <c r="CL658" s="421"/>
      <c r="CM658" s="429"/>
      <c r="CN658" s="428"/>
      <c r="CO658" s="427"/>
      <c r="CP658" s="421"/>
      <c r="CQ658" s="429"/>
      <c r="CR658" s="428"/>
      <c r="DH658" s="433">
        <v>-2</v>
      </c>
      <c r="DI658" s="434"/>
      <c r="DJ658" s="421">
        <v>29</v>
      </c>
      <c r="DK658" s="421">
        <v>29</v>
      </c>
      <c r="DL658" s="421">
        <v>0</v>
      </c>
      <c r="DM658" s="421">
        <v>7</v>
      </c>
      <c r="DN658" s="421">
        <v>8</v>
      </c>
      <c r="DO658" s="421">
        <v>0</v>
      </c>
      <c r="DP658" s="421">
        <v>146.1</v>
      </c>
      <c r="DQ658" s="421">
        <v>146.100006103515</v>
      </c>
      <c r="DS658" s="421">
        <v>616</v>
      </c>
      <c r="DT658" s="421">
        <v>117</v>
      </c>
      <c r="DU658" s="421">
        <v>70</v>
      </c>
      <c r="DV658" s="421">
        <v>62</v>
      </c>
      <c r="DW658" s="421">
        <v>17</v>
      </c>
      <c r="DX658" s="421">
        <v>58</v>
      </c>
      <c r="DY658" s="421">
        <v>1</v>
      </c>
      <c r="DZ658" s="421">
        <v>12</v>
      </c>
      <c r="EA658" s="421">
        <v>8</v>
      </c>
      <c r="EB658" s="421">
        <v>0</v>
      </c>
      <c r="EC658" s="421">
        <v>145</v>
      </c>
      <c r="ED658" s="425">
        <v>8.9179957541635897</v>
      </c>
      <c r="EE658" s="425">
        <v>3.5671983016654298</v>
      </c>
      <c r="EF658" s="425">
        <v>1.04555812290193</v>
      </c>
      <c r="EG658" s="425">
        <v>7.1959000223251</v>
      </c>
      <c r="EH658" s="431">
        <v>1.1958998137767201</v>
      </c>
      <c r="EI658" s="425">
        <v>93.282142611823602</v>
      </c>
      <c r="EJ658" s="424">
        <v>0.214285714285714</v>
      </c>
      <c r="EK658" s="424">
        <v>0.26041666666666602</v>
      </c>
      <c r="EL658" s="422">
        <v>0.40452261299999998</v>
      </c>
      <c r="EM658" s="422">
        <v>0.203517587</v>
      </c>
      <c r="EN658" s="422">
        <v>0.39195979800000003</v>
      </c>
      <c r="EO658" s="422">
        <v>6.7331669999999996E-2</v>
      </c>
      <c r="EP658" s="422">
        <v>0.45386534000000001</v>
      </c>
      <c r="EQ658" s="422">
        <v>0.11905746</v>
      </c>
      <c r="ER658" s="425">
        <v>-0.74939300425756805</v>
      </c>
      <c r="ES658" s="431">
        <v>3.8132119776423599</v>
      </c>
      <c r="ET658" s="431">
        <v>4.0221113591523503</v>
      </c>
      <c r="EU658" s="431">
        <v>4.09952577798808</v>
      </c>
      <c r="EV658" s="431">
        <v>4.23292960795035</v>
      </c>
      <c r="EW658" s="431">
        <v>4.1966422448649503</v>
      </c>
      <c r="EX658" s="426">
        <v>2.1863839626312198</v>
      </c>
    </row>
    <row r="659" spans="1:269" ht="13" customHeight="1">
      <c r="A659" s="413" t="s">
        <v>2175</v>
      </c>
      <c r="B659" s="413">
        <v>10423</v>
      </c>
      <c r="C659" s="413">
        <v>647336</v>
      </c>
      <c r="D659" s="413">
        <v>18383</v>
      </c>
      <c r="E659" s="413" t="s">
        <v>3323</v>
      </c>
      <c r="F659" s="413" t="s">
        <v>129</v>
      </c>
      <c r="G659" s="414"/>
      <c r="H659" s="415" t="s">
        <v>971</v>
      </c>
      <c r="I659" s="416" t="s">
        <v>596</v>
      </c>
      <c r="J659" s="417">
        <v>27</v>
      </c>
      <c r="K659" s="418">
        <v>1</v>
      </c>
      <c r="M659" s="419" t="s">
        <v>837</v>
      </c>
      <c r="N659" s="420">
        <v>25</v>
      </c>
      <c r="O659" s="418" t="s">
        <v>46</v>
      </c>
      <c r="P659" s="418" t="s">
        <v>4582</v>
      </c>
      <c r="Z659" s="421"/>
      <c r="AS659" s="422"/>
      <c r="AT659" s="422"/>
      <c r="AU659" s="422"/>
      <c r="AV659" s="422"/>
      <c r="AW659" s="422"/>
      <c r="AX659" s="422"/>
      <c r="AY659" s="423"/>
      <c r="AZ659" s="422"/>
      <c r="BA659" s="422"/>
      <c r="BB659" s="422"/>
      <c r="BC659" s="422"/>
      <c r="BT659" s="427">
        <v>22</v>
      </c>
      <c r="BU659" s="421">
        <v>89.2</v>
      </c>
      <c r="BV659" s="428">
        <v>0</v>
      </c>
      <c r="BW659" s="427"/>
      <c r="BX659" s="427"/>
      <c r="BY659" s="427"/>
      <c r="BZ659" s="427"/>
      <c r="CA659" s="421"/>
      <c r="CB659" s="428"/>
      <c r="CC659" s="427"/>
      <c r="CD659" s="421"/>
      <c r="CE659" s="429"/>
      <c r="CF659" s="428"/>
      <c r="CG659" s="427"/>
      <c r="CH659" s="421"/>
      <c r="CI659" s="429"/>
      <c r="CJ659" s="428"/>
      <c r="CK659" s="427"/>
      <c r="CL659" s="421"/>
      <c r="CM659" s="429"/>
      <c r="CN659" s="428"/>
      <c r="CO659" s="427"/>
      <c r="CP659" s="421"/>
      <c r="CQ659" s="429"/>
      <c r="CR659" s="428"/>
      <c r="DH659" s="433">
        <v>0</v>
      </c>
      <c r="DI659" s="434"/>
      <c r="DJ659" s="421">
        <v>22</v>
      </c>
      <c r="DK659" s="421">
        <v>17</v>
      </c>
      <c r="DL659" s="421">
        <v>0</v>
      </c>
      <c r="DM659" s="421">
        <v>3</v>
      </c>
      <c r="DN659" s="421">
        <v>8</v>
      </c>
      <c r="DO659" s="421">
        <v>0</v>
      </c>
      <c r="DP659" s="421">
        <v>89.2</v>
      </c>
      <c r="DQ659" s="421">
        <v>83.099998474121094</v>
      </c>
      <c r="DR659" s="421">
        <v>6.0999999046325604</v>
      </c>
      <c r="DS659" s="421">
        <v>379</v>
      </c>
      <c r="DT659" s="421">
        <v>72</v>
      </c>
      <c r="DU659" s="421">
        <v>49</v>
      </c>
      <c r="DV659" s="421">
        <v>45</v>
      </c>
      <c r="DW659" s="421">
        <v>12</v>
      </c>
      <c r="DX659" s="421">
        <v>29</v>
      </c>
      <c r="DY659" s="421">
        <v>0</v>
      </c>
      <c r="DZ659" s="421">
        <v>15</v>
      </c>
      <c r="EA659" s="421">
        <v>2</v>
      </c>
      <c r="EB659" s="421">
        <v>1</v>
      </c>
      <c r="EC659" s="421">
        <v>95</v>
      </c>
      <c r="ED659" s="425">
        <v>9.5353166612331997</v>
      </c>
      <c r="EE659" s="425">
        <v>2.9107808755343401</v>
      </c>
      <c r="EF659" s="425">
        <v>1.2044610519452399</v>
      </c>
      <c r="EG659" s="425">
        <v>7.2267663116714802</v>
      </c>
      <c r="EH659" s="431">
        <v>1.1263941319117501</v>
      </c>
      <c r="EI659" s="425">
        <v>86.928159437139399</v>
      </c>
      <c r="EJ659" s="424">
        <v>0.214925373134328</v>
      </c>
      <c r="EK659" s="424">
        <v>0.26315789473684198</v>
      </c>
      <c r="EL659" s="422">
        <v>0.44117646999999999</v>
      </c>
      <c r="EM659" s="422">
        <v>0.13865546200000001</v>
      </c>
      <c r="EN659" s="422">
        <v>0.42016806699999998</v>
      </c>
      <c r="EO659" s="422">
        <v>6.6666669999999997E-2</v>
      </c>
      <c r="EP659" s="422">
        <v>0.40416667000000001</v>
      </c>
      <c r="EQ659" s="422">
        <v>9.3586390000000005E-2</v>
      </c>
      <c r="ER659" s="425">
        <v>-0.21634115537837101</v>
      </c>
      <c r="ES659" s="431">
        <v>4.5167289447946697</v>
      </c>
      <c r="ET659" s="431">
        <v>3.42263118739332</v>
      </c>
      <c r="EU659" s="431">
        <v>4.2289090942139502</v>
      </c>
      <c r="EV659" s="431">
        <v>4.2086161734105101</v>
      </c>
      <c r="EW659" s="431">
        <v>3.7808099433899098</v>
      </c>
      <c r="EX659" s="426">
        <v>1.0978893619030701</v>
      </c>
    </row>
    <row r="660" spans="1:269" ht="13" customHeight="1">
      <c r="A660" s="413" t="s">
        <v>2175</v>
      </c>
      <c r="B660" s="413">
        <v>11653</v>
      </c>
      <c r="C660" s="413">
        <v>642100</v>
      </c>
      <c r="D660" s="413">
        <v>17170</v>
      </c>
      <c r="E660" s="413" t="s">
        <v>598</v>
      </c>
      <c r="F660" s="413" t="s">
        <v>598</v>
      </c>
      <c r="G660" s="414"/>
      <c r="H660" s="411" t="s">
        <v>1905</v>
      </c>
      <c r="I660" s="411" t="s">
        <v>1906</v>
      </c>
      <c r="J660" s="418">
        <v>30</v>
      </c>
      <c r="K660" s="418">
        <v>1</v>
      </c>
      <c r="M660" s="419" t="s">
        <v>46</v>
      </c>
      <c r="O660" s="418" t="s">
        <v>838</v>
      </c>
      <c r="P660" s="418" t="s">
        <v>2543</v>
      </c>
      <c r="R660" s="418" t="s">
        <v>4580</v>
      </c>
      <c r="S660" s="418" t="s">
        <v>4579</v>
      </c>
      <c r="Z660" s="421"/>
      <c r="BT660" s="427">
        <v>76</v>
      </c>
      <c r="BU660" s="421">
        <v>62</v>
      </c>
      <c r="BV660" s="428">
        <v>-2</v>
      </c>
      <c r="BW660" s="427"/>
      <c r="BX660" s="427"/>
      <c r="BY660" s="427"/>
      <c r="BZ660" s="427"/>
      <c r="CA660" s="421"/>
      <c r="CB660" s="428"/>
      <c r="CC660" s="427"/>
      <c r="CD660" s="421"/>
      <c r="CE660" s="429"/>
      <c r="CF660" s="428"/>
      <c r="CG660" s="427"/>
      <c r="CH660" s="421"/>
      <c r="CI660" s="429"/>
      <c r="CJ660" s="428"/>
      <c r="CK660" s="427"/>
      <c r="CL660" s="421"/>
      <c r="CM660" s="429"/>
      <c r="CN660" s="428"/>
      <c r="CO660" s="427"/>
      <c r="CP660" s="421"/>
      <c r="CQ660" s="429"/>
      <c r="CR660" s="428"/>
      <c r="DH660" s="433">
        <v>-2</v>
      </c>
      <c r="DI660" s="434"/>
      <c r="DJ660" s="421">
        <v>76</v>
      </c>
      <c r="DK660" s="421">
        <v>0</v>
      </c>
      <c r="DL660" s="421">
        <v>0</v>
      </c>
      <c r="DM660" s="421">
        <v>4</v>
      </c>
      <c r="DN660" s="421">
        <v>3</v>
      </c>
      <c r="DO660" s="421">
        <v>0</v>
      </c>
      <c r="DP660" s="421">
        <v>62</v>
      </c>
      <c r="DR660" s="421">
        <v>62</v>
      </c>
      <c r="DS660" s="421">
        <v>243</v>
      </c>
      <c r="DT660" s="421">
        <v>43</v>
      </c>
      <c r="DU660" s="421">
        <v>19</v>
      </c>
      <c r="DV660" s="421">
        <v>18</v>
      </c>
      <c r="DW660" s="421">
        <v>5</v>
      </c>
      <c r="DX660" s="421">
        <v>11</v>
      </c>
      <c r="DY660" s="421">
        <v>1</v>
      </c>
      <c r="DZ660" s="421">
        <v>5</v>
      </c>
      <c r="EA660" s="421">
        <v>1</v>
      </c>
      <c r="EB660" s="421">
        <v>0</v>
      </c>
      <c r="EC660" s="421">
        <v>82</v>
      </c>
      <c r="ED660" s="425">
        <v>11.9032294683239</v>
      </c>
      <c r="EE660" s="425">
        <v>1.59677468477516</v>
      </c>
      <c r="EF660" s="425">
        <v>0.72580667489780104</v>
      </c>
      <c r="EG660" s="425">
        <v>6.2419374041210904</v>
      </c>
      <c r="EH660" s="431">
        <v>0.870968009877361</v>
      </c>
      <c r="EI660" s="425">
        <v>67.936930143953305</v>
      </c>
      <c r="EJ660" s="424">
        <v>0.18942731277533001</v>
      </c>
      <c r="EK660" s="424">
        <v>0.27142857142857102</v>
      </c>
      <c r="EL660" s="466">
        <v>0.40559440499999999</v>
      </c>
      <c r="EM660" s="466">
        <v>0.15384615300000001</v>
      </c>
      <c r="EN660" s="466">
        <v>0.44055944000000002</v>
      </c>
      <c r="EO660" s="466">
        <v>8.9655170000000006E-2</v>
      </c>
      <c r="EP660" s="466">
        <v>0.40689655000000002</v>
      </c>
      <c r="EQ660" s="466">
        <v>0.14006515</v>
      </c>
      <c r="ER660" s="425">
        <v>-0.15410565268517701</v>
      </c>
      <c r="ES660" s="431">
        <v>2.6129040296320798</v>
      </c>
      <c r="ET660" s="431">
        <v>2.47564803816954</v>
      </c>
      <c r="EU660" s="431">
        <v>2.3133913155275998</v>
      </c>
      <c r="EV660" s="431">
        <v>2.8316762005372098</v>
      </c>
      <c r="EW660" s="431">
        <v>2.2289287868147798</v>
      </c>
      <c r="EX660" s="426">
        <v>1.7036985158920199</v>
      </c>
    </row>
    <row r="661" spans="1:269" ht="13" customHeight="1">
      <c r="A661" s="413" t="s">
        <v>2175</v>
      </c>
      <c r="B661" s="413">
        <v>13125</v>
      </c>
      <c r="C661" s="413">
        <v>694335</v>
      </c>
      <c r="D661" s="413">
        <v>29629</v>
      </c>
      <c r="E661" s="413" t="s">
        <v>276</v>
      </c>
      <c r="F661" s="413" t="s">
        <v>276</v>
      </c>
      <c r="G661" s="414"/>
      <c r="H661" s="411" t="s">
        <v>4412</v>
      </c>
      <c r="I661" s="411" t="s">
        <v>531</v>
      </c>
      <c r="J661" s="413">
        <v>26</v>
      </c>
      <c r="K661" s="418">
        <v>1</v>
      </c>
      <c r="M661" s="419" t="s">
        <v>837</v>
      </c>
      <c r="O661" s="418" t="s">
        <v>46</v>
      </c>
      <c r="P661" s="418" t="s">
        <v>2543</v>
      </c>
      <c r="S661" s="418" t="s">
        <v>4579</v>
      </c>
      <c r="Z661" s="421"/>
      <c r="AS661" s="422"/>
      <c r="AT661" s="422"/>
      <c r="AU661" s="422"/>
      <c r="AV661" s="422"/>
      <c r="AW661" s="422"/>
      <c r="AX661" s="422"/>
      <c r="AY661" s="423"/>
      <c r="AZ661" s="422"/>
      <c r="BA661" s="422"/>
      <c r="BB661" s="422"/>
      <c r="BC661" s="422"/>
      <c r="BT661" s="427">
        <v>39</v>
      </c>
      <c r="BU661" s="421">
        <v>60.1</v>
      </c>
      <c r="BV661" s="428">
        <v>0</v>
      </c>
      <c r="BW661" s="427"/>
      <c r="BX661" s="427"/>
      <c r="BY661" s="427"/>
      <c r="BZ661" s="427"/>
      <c r="CA661" s="421"/>
      <c r="CB661" s="428"/>
      <c r="CC661" s="427"/>
      <c r="CD661" s="421"/>
      <c r="CE661" s="429"/>
      <c r="CF661" s="428"/>
      <c r="CG661" s="427"/>
      <c r="CH661" s="421"/>
      <c r="CI661" s="429"/>
      <c r="CJ661" s="428"/>
      <c r="CK661" s="427"/>
      <c r="CL661" s="421"/>
      <c r="CM661" s="429"/>
      <c r="CN661" s="428"/>
      <c r="CO661" s="427"/>
      <c r="CP661" s="421"/>
      <c r="CQ661" s="429"/>
      <c r="CR661" s="428"/>
      <c r="DH661" s="433">
        <v>0</v>
      </c>
      <c r="DI661" s="434"/>
      <c r="DJ661" s="421">
        <v>39</v>
      </c>
      <c r="DK661" s="421">
        <v>0</v>
      </c>
      <c r="DL661" s="421">
        <v>0</v>
      </c>
      <c r="DM661" s="421">
        <v>4</v>
      </c>
      <c r="DN661" s="421">
        <v>0</v>
      </c>
      <c r="DO661" s="421">
        <v>0</v>
      </c>
      <c r="DP661" s="421">
        <v>60.1</v>
      </c>
      <c r="DR661" s="421">
        <v>60.099998474121001</v>
      </c>
      <c r="DS661" s="421">
        <v>234</v>
      </c>
      <c r="DT661" s="421">
        <v>33</v>
      </c>
      <c r="DU661" s="421">
        <v>14</v>
      </c>
      <c r="DV661" s="421">
        <v>13</v>
      </c>
      <c r="DW661" s="421">
        <v>3</v>
      </c>
      <c r="DX661" s="421">
        <v>20</v>
      </c>
      <c r="DY661" s="421">
        <v>0</v>
      </c>
      <c r="DZ661" s="421">
        <v>4</v>
      </c>
      <c r="EA661" s="421">
        <v>1</v>
      </c>
      <c r="EB661" s="421">
        <v>0</v>
      </c>
      <c r="EC661" s="421">
        <v>68</v>
      </c>
      <c r="ED661" s="425">
        <v>10.1436479053294</v>
      </c>
      <c r="EE661" s="425">
        <v>2.9834258545086398</v>
      </c>
      <c r="EF661" s="425">
        <v>0.44751387817629701</v>
      </c>
      <c r="EG661" s="425">
        <v>4.9226526599392599</v>
      </c>
      <c r="EH661" s="431">
        <v>0.87845316827199005</v>
      </c>
      <c r="EI661" s="425">
        <v>67.793603416596994</v>
      </c>
      <c r="EJ661" s="424">
        <v>0.157142857142857</v>
      </c>
      <c r="EK661" s="424">
        <v>0.215827338129496</v>
      </c>
      <c r="EL661" s="422">
        <v>0.42142857099999997</v>
      </c>
      <c r="EM661" s="422">
        <v>0.20714285700000001</v>
      </c>
      <c r="EN661" s="422">
        <v>0.37142857099999999</v>
      </c>
      <c r="EO661" s="422">
        <v>8.4507040000000005E-2</v>
      </c>
      <c r="EP661" s="422">
        <v>0.35915492999999998</v>
      </c>
      <c r="EQ661" s="422">
        <v>9.3264250000000007E-2</v>
      </c>
      <c r="ER661" s="425">
        <v>1.09348736272512E-2</v>
      </c>
      <c r="ES661" s="431">
        <v>1.9392268054306201</v>
      </c>
      <c r="ET661" s="431">
        <v>3.1034956754730398</v>
      </c>
      <c r="EU661" s="431">
        <v>2.7216075117300198</v>
      </c>
      <c r="EV661" s="431">
        <v>3.4040464325166</v>
      </c>
      <c r="EW661" s="431">
        <v>3.1026972700547302</v>
      </c>
      <c r="EX661" s="426">
        <v>0.99143171310424805</v>
      </c>
    </row>
    <row r="662" spans="1:269" ht="13" customHeight="1">
      <c r="A662" s="413" t="s">
        <v>2175</v>
      </c>
      <c r="B662" s="413">
        <v>12806</v>
      </c>
      <c r="C662" s="413">
        <v>676254</v>
      </c>
      <c r="D662" s="413">
        <v>20423</v>
      </c>
      <c r="E662" s="413" t="s">
        <v>2175</v>
      </c>
      <c r="F662" s="413" t="s">
        <v>2175</v>
      </c>
      <c r="G662" s="414"/>
      <c r="H662" s="411" t="s">
        <v>206</v>
      </c>
      <c r="I662" s="411" t="s">
        <v>549</v>
      </c>
      <c r="J662" s="413">
        <v>29</v>
      </c>
      <c r="K662" s="418">
        <v>1</v>
      </c>
      <c r="M662" s="419" t="s">
        <v>837</v>
      </c>
      <c r="O662" s="418" t="s">
        <v>838</v>
      </c>
      <c r="P662" s="418" t="s">
        <v>2543</v>
      </c>
      <c r="Z662" s="421"/>
      <c r="AS662" s="422"/>
      <c r="AT662" s="422"/>
      <c r="AU662" s="422"/>
      <c r="AV662" s="422"/>
      <c r="AW662" s="422"/>
      <c r="AX662" s="422"/>
      <c r="AY662" s="423"/>
      <c r="AZ662" s="422"/>
      <c r="BA662" s="422"/>
      <c r="BB662" s="422"/>
      <c r="BC662" s="422"/>
      <c r="BT662" s="427">
        <v>68</v>
      </c>
      <c r="BU662" s="421">
        <v>61.1</v>
      </c>
      <c r="BV662" s="428">
        <v>2</v>
      </c>
      <c r="BW662" s="427"/>
      <c r="BX662" s="427"/>
      <c r="BY662" s="427"/>
      <c r="BZ662" s="427"/>
      <c r="CA662" s="421"/>
      <c r="CB662" s="428"/>
      <c r="CC662" s="427"/>
      <c r="CD662" s="421"/>
      <c r="CE662" s="429"/>
      <c r="CF662" s="428"/>
      <c r="CG662" s="427"/>
      <c r="CH662" s="421"/>
      <c r="CI662" s="429"/>
      <c r="CJ662" s="428"/>
      <c r="CK662" s="427"/>
      <c r="CL662" s="421"/>
      <c r="CM662" s="429"/>
      <c r="CN662" s="428"/>
      <c r="CO662" s="427"/>
      <c r="CP662" s="421"/>
      <c r="CQ662" s="429"/>
      <c r="CR662" s="428"/>
      <c r="DH662" s="433">
        <v>2</v>
      </c>
      <c r="DI662" s="434"/>
      <c r="DJ662" s="421">
        <v>68</v>
      </c>
      <c r="DK662" s="421">
        <v>0</v>
      </c>
      <c r="DL662" s="421">
        <v>0</v>
      </c>
      <c r="DM662" s="421">
        <v>5</v>
      </c>
      <c r="DN662" s="421">
        <v>7</v>
      </c>
      <c r="DO662" s="421">
        <v>17</v>
      </c>
      <c r="DP662" s="421">
        <v>61.1</v>
      </c>
      <c r="DR662" s="421">
        <v>61.099998474121001</v>
      </c>
      <c r="DS662" s="421">
        <v>266</v>
      </c>
      <c r="DT662" s="421">
        <v>60</v>
      </c>
      <c r="DU662" s="421">
        <v>32</v>
      </c>
      <c r="DV662" s="421">
        <v>28</v>
      </c>
      <c r="DW662" s="421">
        <v>4</v>
      </c>
      <c r="DX662" s="421">
        <v>18</v>
      </c>
      <c r="DY662" s="421">
        <v>2</v>
      </c>
      <c r="DZ662" s="421">
        <v>8</v>
      </c>
      <c r="EA662" s="421">
        <v>1</v>
      </c>
      <c r="EB662" s="421">
        <v>2</v>
      </c>
      <c r="EC662" s="421">
        <v>60</v>
      </c>
      <c r="ED662" s="425">
        <v>8.8043491038124202</v>
      </c>
      <c r="EE662" s="425">
        <v>2.6413047311437201</v>
      </c>
      <c r="EF662" s="425">
        <v>0.58695660692082796</v>
      </c>
      <c r="EG662" s="425">
        <v>8.8043491038124202</v>
      </c>
      <c r="EH662" s="431">
        <v>1.2717393149951199</v>
      </c>
      <c r="EI662" s="425">
        <v>98.145005202348997</v>
      </c>
      <c r="EJ662" s="424">
        <v>0.25</v>
      </c>
      <c r="EK662" s="424">
        <v>0.31818181818181801</v>
      </c>
      <c r="EL662" s="422">
        <v>0.49431818100000002</v>
      </c>
      <c r="EM662" s="422">
        <v>0.23863636299999999</v>
      </c>
      <c r="EN662" s="422">
        <v>0.26704545400000002</v>
      </c>
      <c r="EO662" s="422">
        <v>0.05</v>
      </c>
      <c r="EP662" s="422">
        <v>0.35555555999999999</v>
      </c>
      <c r="EQ662" s="422">
        <v>8.9303240000000006E-2</v>
      </c>
      <c r="ER662" s="425">
        <v>-1.2621213274383101</v>
      </c>
      <c r="ES662" s="431">
        <v>4.1086962484457903</v>
      </c>
      <c r="ET662" s="431">
        <v>3.6532111337539699</v>
      </c>
      <c r="EU662" s="431">
        <v>3.2990157156675601</v>
      </c>
      <c r="EV662" s="431">
        <v>3.6326807978118998</v>
      </c>
      <c r="EW662" s="431">
        <v>3.40169498934684</v>
      </c>
      <c r="EX662" s="426">
        <v>0.61926466226577703</v>
      </c>
    </row>
    <row r="663" spans="1:269" ht="13" customHeight="1">
      <c r="A663" s="413" t="s">
        <v>2175</v>
      </c>
      <c r="B663" s="413">
        <v>12685</v>
      </c>
      <c r="C663" s="413">
        <v>669711</v>
      </c>
      <c r="D663" s="413">
        <v>20375</v>
      </c>
      <c r="E663" s="413" t="s">
        <v>609</v>
      </c>
      <c r="F663" s="413" t="s">
        <v>609</v>
      </c>
      <c r="G663" s="414"/>
      <c r="H663" s="411" t="s">
        <v>2930</v>
      </c>
      <c r="I663" s="411" t="s">
        <v>592</v>
      </c>
      <c r="J663" s="413">
        <v>30</v>
      </c>
      <c r="K663" s="418">
        <v>1</v>
      </c>
      <c r="M663" s="419" t="s">
        <v>837</v>
      </c>
      <c r="O663" s="418" t="s">
        <v>838</v>
      </c>
      <c r="P663" s="418" t="s">
        <v>2543</v>
      </c>
      <c r="Z663" s="421"/>
      <c r="BT663" s="427">
        <v>72</v>
      </c>
      <c r="BU663" s="421">
        <v>67</v>
      </c>
      <c r="BV663" s="428">
        <v>0</v>
      </c>
      <c r="BW663" s="427"/>
      <c r="BX663" s="427"/>
      <c r="BY663" s="427"/>
      <c r="BZ663" s="427"/>
      <c r="CA663" s="421"/>
      <c r="CB663" s="428"/>
      <c r="CC663" s="427"/>
      <c r="CD663" s="421"/>
      <c r="CE663" s="429"/>
      <c r="CF663" s="428"/>
      <c r="CG663" s="427"/>
      <c r="CH663" s="421"/>
      <c r="CI663" s="429"/>
      <c r="CJ663" s="428"/>
      <c r="CK663" s="427"/>
      <c r="CL663" s="421"/>
      <c r="CM663" s="429"/>
      <c r="CN663" s="428"/>
      <c r="CO663" s="427"/>
      <c r="CP663" s="421"/>
      <c r="CQ663" s="429"/>
      <c r="CR663" s="428"/>
      <c r="DH663" s="433">
        <v>0</v>
      </c>
      <c r="DI663" s="434"/>
      <c r="DJ663" s="421">
        <v>72</v>
      </c>
      <c r="DK663" s="421">
        <v>0</v>
      </c>
      <c r="DL663" s="421">
        <v>0</v>
      </c>
      <c r="DM663" s="421">
        <v>6</v>
      </c>
      <c r="DN663" s="421">
        <v>6</v>
      </c>
      <c r="DO663" s="421">
        <v>4</v>
      </c>
      <c r="DP663" s="421">
        <v>67</v>
      </c>
      <c r="DR663" s="421">
        <v>67</v>
      </c>
      <c r="DS663" s="421">
        <v>278</v>
      </c>
      <c r="DT663" s="421">
        <v>57</v>
      </c>
      <c r="DU663" s="421">
        <v>27</v>
      </c>
      <c r="DV663" s="421">
        <v>21</v>
      </c>
      <c r="DW663" s="421">
        <v>6</v>
      </c>
      <c r="DX663" s="421">
        <v>21</v>
      </c>
      <c r="DY663" s="421">
        <v>1</v>
      </c>
      <c r="DZ663" s="421">
        <v>3</v>
      </c>
      <c r="EA663" s="421">
        <v>1</v>
      </c>
      <c r="EB663" s="421">
        <v>0</v>
      </c>
      <c r="EC663" s="421">
        <v>57</v>
      </c>
      <c r="ED663" s="425">
        <v>7.6567172897927902</v>
      </c>
      <c r="EE663" s="425">
        <v>2.8208958436078699</v>
      </c>
      <c r="EF663" s="425">
        <v>0.80597024103082004</v>
      </c>
      <c r="EG663" s="425">
        <v>7.6567172897927902</v>
      </c>
      <c r="EH663" s="431">
        <v>1.1641792370445101</v>
      </c>
      <c r="EI663" s="425">
        <v>90.807885714735704</v>
      </c>
      <c r="EJ663" s="424">
        <v>0.22440944881889699</v>
      </c>
      <c r="EK663" s="424">
        <v>0.267015706806282</v>
      </c>
      <c r="EL663" s="466">
        <v>0.413265306</v>
      </c>
      <c r="EM663" s="466">
        <v>0.18367346900000001</v>
      </c>
      <c r="EN663" s="466">
        <v>0.403061224</v>
      </c>
      <c r="EO663" s="466">
        <v>7.6142130000000002E-2</v>
      </c>
      <c r="EP663" s="466">
        <v>0.38578679999999999</v>
      </c>
      <c r="EQ663" s="466">
        <v>0.10009355</v>
      </c>
      <c r="ER663" s="425">
        <v>-0.36247673294417998</v>
      </c>
      <c r="ES663" s="431">
        <v>2.8208958436078699</v>
      </c>
      <c r="ET663" s="431">
        <v>3.3949880885552499</v>
      </c>
      <c r="EU663" s="431">
        <v>3.6732857077656602</v>
      </c>
      <c r="EV663" s="431">
        <v>4.3270546961707401</v>
      </c>
      <c r="EW663" s="431">
        <v>3.9640373702998999</v>
      </c>
      <c r="EX663" s="426">
        <v>0.68159246444702104</v>
      </c>
    </row>
    <row r="664" spans="1:269" ht="13" customHeight="1">
      <c r="A664" s="413" t="s">
        <v>2175</v>
      </c>
      <c r="B664" s="413">
        <v>13220</v>
      </c>
      <c r="C664" s="413">
        <v>699625</v>
      </c>
      <c r="D664" s="413">
        <v>31354</v>
      </c>
      <c r="E664" s="413" t="s">
        <v>276</v>
      </c>
      <c r="F664" s="413" t="s">
        <v>276</v>
      </c>
      <c r="G664" s="414"/>
      <c r="H664" s="411" t="s">
        <v>4534</v>
      </c>
      <c r="I664" s="411" t="s">
        <v>217</v>
      </c>
      <c r="J664" s="413">
        <v>23</v>
      </c>
      <c r="K664" s="418">
        <v>2</v>
      </c>
      <c r="L664" s="418" t="s">
        <v>46</v>
      </c>
      <c r="T664" s="418" t="s">
        <v>4584</v>
      </c>
      <c r="U664" s="418" t="s">
        <v>4581</v>
      </c>
      <c r="V664" s="418" t="s">
        <v>4585</v>
      </c>
      <c r="X664" s="418">
        <v>8</v>
      </c>
      <c r="Z664" s="421">
        <v>15</v>
      </c>
      <c r="AA664" s="421">
        <v>46</v>
      </c>
      <c r="AB664" s="421">
        <v>45</v>
      </c>
      <c r="AC664" s="421">
        <v>6</v>
      </c>
      <c r="AD664" s="421">
        <v>4</v>
      </c>
      <c r="AE664" s="421">
        <v>0</v>
      </c>
      <c r="AF664" s="421">
        <v>1</v>
      </c>
      <c r="AG664" s="421">
        <v>1</v>
      </c>
      <c r="AH664" s="421">
        <v>3</v>
      </c>
      <c r="AI664" s="421">
        <v>1</v>
      </c>
      <c r="AJ664" s="421">
        <v>0</v>
      </c>
      <c r="AK664" s="421">
        <v>0</v>
      </c>
      <c r="AL664" s="421">
        <v>0</v>
      </c>
      <c r="AM664" s="421">
        <v>0</v>
      </c>
      <c r="AN664" s="421">
        <v>17</v>
      </c>
      <c r="AO664" s="421">
        <v>1</v>
      </c>
      <c r="AP664" s="421">
        <v>0</v>
      </c>
      <c r="AQ664" s="421">
        <v>0</v>
      </c>
      <c r="AR664" s="421">
        <v>1</v>
      </c>
      <c r="AS664" s="466">
        <v>0</v>
      </c>
      <c r="AT664" s="466">
        <v>0.369565217</v>
      </c>
      <c r="AU664" s="466">
        <v>0.28571428999999998</v>
      </c>
      <c r="AV664" s="466">
        <v>0.21428570999999999</v>
      </c>
      <c r="AW664" s="466">
        <v>7.1428569999999997E-2</v>
      </c>
      <c r="AX664" s="466">
        <v>0.39285713999999999</v>
      </c>
      <c r="AY664" s="425">
        <v>106.7</v>
      </c>
      <c r="AZ664" s="466">
        <v>0.12060302000000001</v>
      </c>
      <c r="BA664" s="466">
        <v>0.35714285699999998</v>
      </c>
      <c r="BB664" s="466">
        <v>0.59368269399999996</v>
      </c>
      <c r="BC664" s="466">
        <v>0.46428571400000002</v>
      </c>
      <c r="BD664" s="424">
        <v>0.185185185</v>
      </c>
      <c r="BE664" s="424">
        <v>0.133333333</v>
      </c>
      <c r="BF664" s="424">
        <v>0.15217391299999999</v>
      </c>
      <c r="BG664" s="424">
        <v>0.24444444400000001</v>
      </c>
      <c r="BH664" s="424">
        <v>0.39661835699999998</v>
      </c>
      <c r="BI664" s="424">
        <v>0.111111111</v>
      </c>
      <c r="BJ664" s="424">
        <v>0.17116925120353699</v>
      </c>
      <c r="BK664" s="425">
        <v>71.5679318375213</v>
      </c>
      <c r="BL664" s="425">
        <v>-5.2995635654376896</v>
      </c>
      <c r="BM664" s="425">
        <v>0.13572112363109701</v>
      </c>
      <c r="BN664" s="425">
        <v>4.9812752433228704</v>
      </c>
      <c r="BO664" s="425">
        <v>0.147369670124369</v>
      </c>
      <c r="BP664" s="425">
        <v>-5.6321610696613698E-2</v>
      </c>
      <c r="BQ664" s="425">
        <v>-4.1296485743084999</v>
      </c>
      <c r="BR664" s="425">
        <v>-5.2370673102857603</v>
      </c>
      <c r="BS664" s="426">
        <v>-0.422514730905303</v>
      </c>
      <c r="BT664" s="427"/>
      <c r="BU664" s="421"/>
      <c r="BV664" s="428"/>
      <c r="BW664" s="427">
        <v>14</v>
      </c>
      <c r="BX664" s="427">
        <v>105.1</v>
      </c>
      <c r="BY664" s="427">
        <v>0</v>
      </c>
      <c r="BZ664" s="427">
        <v>0</v>
      </c>
      <c r="CA664" s="421">
        <v>0</v>
      </c>
      <c r="CB664" s="428">
        <v>0</v>
      </c>
      <c r="CC664" s="427"/>
      <c r="CD664" s="421"/>
      <c r="CE664" s="429"/>
      <c r="CF664" s="428"/>
      <c r="CG664" s="427"/>
      <c r="CH664" s="421"/>
      <c r="CI664" s="429"/>
      <c r="CJ664" s="428"/>
      <c r="CK664" s="427"/>
      <c r="CL664" s="421"/>
      <c r="CM664" s="429"/>
      <c r="CN664" s="428"/>
      <c r="CO664" s="427"/>
      <c r="CP664" s="421"/>
      <c r="CQ664" s="429"/>
      <c r="CR664" s="428"/>
      <c r="DH664" s="433">
        <v>0</v>
      </c>
      <c r="DI664" s="434">
        <v>-0.42278417944908098</v>
      </c>
    </row>
    <row r="665" spans="1:269" ht="13" customHeight="1">
      <c r="A665" s="413" t="s">
        <v>2175</v>
      </c>
      <c r="B665" s="413">
        <v>12409</v>
      </c>
      <c r="C665" s="413">
        <v>696100</v>
      </c>
      <c r="D665" s="413">
        <v>29715</v>
      </c>
      <c r="E665" s="413" t="s">
        <v>246</v>
      </c>
      <c r="F665" s="413" t="s">
        <v>246</v>
      </c>
      <c r="G665" s="414"/>
      <c r="H665" s="411" t="s">
        <v>3567</v>
      </c>
      <c r="I665" s="411" t="s">
        <v>163</v>
      </c>
      <c r="J665" s="413">
        <v>25</v>
      </c>
      <c r="K665" s="418">
        <v>2</v>
      </c>
      <c r="L665" s="418" t="s">
        <v>837</v>
      </c>
      <c r="T665" s="418" t="s">
        <v>4584</v>
      </c>
      <c r="U665" s="418" t="s">
        <v>4584</v>
      </c>
      <c r="V665" s="418" t="s">
        <v>4585</v>
      </c>
      <c r="Z665" s="421">
        <v>144</v>
      </c>
      <c r="AA665" s="421">
        <v>579</v>
      </c>
      <c r="AB665" s="421">
        <v>540</v>
      </c>
      <c r="AC665" s="421">
        <v>150</v>
      </c>
      <c r="AD665" s="421">
        <v>86</v>
      </c>
      <c r="AE665" s="421">
        <v>28</v>
      </c>
      <c r="AF665" s="421">
        <v>5</v>
      </c>
      <c r="AG665" s="421">
        <v>31</v>
      </c>
      <c r="AH665" s="421">
        <v>73</v>
      </c>
      <c r="AI665" s="421">
        <v>91</v>
      </c>
      <c r="AJ665" s="421">
        <v>1</v>
      </c>
      <c r="AK665" s="421">
        <v>2</v>
      </c>
      <c r="AL665" s="421">
        <v>33</v>
      </c>
      <c r="AM665" s="421">
        <v>0</v>
      </c>
      <c r="AN665" s="421">
        <v>152</v>
      </c>
      <c r="AO665" s="421">
        <v>4</v>
      </c>
      <c r="AP665" s="421">
        <v>2</v>
      </c>
      <c r="AQ665" s="421">
        <v>0</v>
      </c>
      <c r="AR665" s="421">
        <v>16</v>
      </c>
      <c r="AS665" s="422">
        <v>5.6994818000000003E-2</v>
      </c>
      <c r="AT665" s="422">
        <v>0.26252158799999997</v>
      </c>
      <c r="AU665" s="422">
        <v>0.5</v>
      </c>
      <c r="AV665" s="422">
        <v>0.16666666999999999</v>
      </c>
      <c r="AW665" s="422">
        <v>0.12820513</v>
      </c>
      <c r="AX665" s="422">
        <v>0.46923077000000002</v>
      </c>
      <c r="AY665" s="423">
        <v>116.2</v>
      </c>
      <c r="AZ665" s="422">
        <v>0.16317992000000001</v>
      </c>
      <c r="BA665" s="422">
        <v>0.384615384</v>
      </c>
      <c r="BB665" s="422">
        <v>0.60605084799999998</v>
      </c>
      <c r="BC665" s="422">
        <v>0.42820512799999999</v>
      </c>
      <c r="BD665" s="424">
        <v>0.33147632300000002</v>
      </c>
      <c r="BE665" s="424">
        <v>0.277777777</v>
      </c>
      <c r="BF665" s="424">
        <v>0.322970639</v>
      </c>
      <c r="BG665" s="424">
        <v>0.52037036999999997</v>
      </c>
      <c r="BH665" s="424">
        <v>0.84334100899999997</v>
      </c>
      <c r="BI665" s="424">
        <v>0.242592593</v>
      </c>
      <c r="BJ665" s="424">
        <v>0.35877539395050601</v>
      </c>
      <c r="BK665" s="425">
        <v>156.25665159726</v>
      </c>
      <c r="BL665" s="425">
        <v>21.487835035052601</v>
      </c>
      <c r="BM665" s="425">
        <v>89.901527099635899</v>
      </c>
      <c r="BN665" s="425">
        <v>117.689757716068</v>
      </c>
      <c r="BO665" s="425">
        <v>0.36716559163814899</v>
      </c>
      <c r="BP665" s="425">
        <v>-2.3907809266820501</v>
      </c>
      <c r="BQ665" s="425">
        <v>33.204932899306002</v>
      </c>
      <c r="BR665" s="425">
        <v>9.7494149649036004</v>
      </c>
      <c r="BS665" s="426">
        <v>3.3972801889149</v>
      </c>
      <c r="BT665" s="427"/>
      <c r="BU665" s="421"/>
      <c r="BV665" s="428"/>
      <c r="BW665" s="427">
        <v>104</v>
      </c>
      <c r="BX665" s="427">
        <v>841.1</v>
      </c>
      <c r="BY665" s="427">
        <v>-1</v>
      </c>
      <c r="BZ665" s="427">
        <v>-1</v>
      </c>
      <c r="CA665" s="421">
        <v>1</v>
      </c>
      <c r="CB665" s="428">
        <v>2</v>
      </c>
      <c r="CC665" s="427"/>
      <c r="CD665" s="421"/>
      <c r="CE665" s="429"/>
      <c r="CF665" s="428"/>
      <c r="CG665" s="427"/>
      <c r="CH665" s="421"/>
      <c r="CI665" s="429"/>
      <c r="CJ665" s="428"/>
      <c r="CK665" s="427"/>
      <c r="CL665" s="421"/>
      <c r="CM665" s="429"/>
      <c r="CN665" s="428"/>
      <c r="CO665" s="427"/>
      <c r="CP665" s="421"/>
      <c r="CQ665" s="429"/>
      <c r="CR665" s="428"/>
      <c r="DH665" s="433">
        <v>-1</v>
      </c>
      <c r="DI665" s="434">
        <v>4.1949203684925997</v>
      </c>
      <c r="EL665" s="422"/>
      <c r="EM665" s="422"/>
      <c r="EN665" s="422"/>
      <c r="EO665" s="422"/>
      <c r="EP665" s="422"/>
      <c r="EQ665" s="422"/>
    </row>
    <row r="666" spans="1:269" ht="13" customHeight="1">
      <c r="A666" s="413" t="s">
        <v>2175</v>
      </c>
      <c r="B666" s="413">
        <v>9818</v>
      </c>
      <c r="C666" s="413">
        <v>543510</v>
      </c>
      <c r="D666" s="413">
        <v>12859</v>
      </c>
      <c r="E666" s="413" t="s">
        <v>45</v>
      </c>
      <c r="F666" s="413" t="s">
        <v>45</v>
      </c>
      <c r="G666" s="414"/>
      <c r="H666" s="415" t="s">
        <v>340</v>
      </c>
      <c r="I666" s="416" t="s">
        <v>138</v>
      </c>
      <c r="J666" s="417">
        <v>35</v>
      </c>
      <c r="K666" s="418">
        <v>2</v>
      </c>
      <c r="L666" s="418" t="s">
        <v>837</v>
      </c>
      <c r="T666" s="418" t="s">
        <v>4577</v>
      </c>
      <c r="U666" s="418" t="s">
        <v>4584</v>
      </c>
      <c r="V666" s="418" t="s">
        <v>4585</v>
      </c>
      <c r="X666" s="418">
        <v>43</v>
      </c>
      <c r="Y666" s="419">
        <v>80</v>
      </c>
      <c r="Z666" s="421">
        <v>42</v>
      </c>
      <c r="AA666" s="421">
        <v>137</v>
      </c>
      <c r="AB666" s="421">
        <v>123</v>
      </c>
      <c r="AC666" s="421">
        <v>32</v>
      </c>
      <c r="AD666" s="421">
        <v>21</v>
      </c>
      <c r="AE666" s="421">
        <v>6</v>
      </c>
      <c r="AF666" s="421">
        <v>0</v>
      </c>
      <c r="AG666" s="421">
        <v>5</v>
      </c>
      <c r="AH666" s="421">
        <v>18</v>
      </c>
      <c r="AI666" s="421">
        <v>17</v>
      </c>
      <c r="AJ666" s="421">
        <v>0</v>
      </c>
      <c r="AK666" s="421">
        <v>0</v>
      </c>
      <c r="AL666" s="421">
        <v>8</v>
      </c>
      <c r="AM666" s="421">
        <v>0</v>
      </c>
      <c r="AN666" s="421">
        <v>33</v>
      </c>
      <c r="AO666" s="421">
        <v>4</v>
      </c>
      <c r="AP666" s="421">
        <v>1</v>
      </c>
      <c r="AQ666" s="421">
        <v>1</v>
      </c>
      <c r="AR666" s="421">
        <v>3</v>
      </c>
      <c r="AS666" s="422">
        <v>5.8394160000000001E-2</v>
      </c>
      <c r="AT666" s="422">
        <v>0.240875912</v>
      </c>
      <c r="AU666" s="422">
        <v>0.34782608999999998</v>
      </c>
      <c r="AV666" s="422">
        <v>0.27173913</v>
      </c>
      <c r="AW666" s="422">
        <v>7.6086959999999995E-2</v>
      </c>
      <c r="AX666" s="422">
        <v>0.52173913000000005</v>
      </c>
      <c r="AY666" s="423">
        <v>110.3</v>
      </c>
      <c r="AZ666" s="422">
        <v>0.14173227999999999</v>
      </c>
      <c r="BA666" s="422">
        <v>0.483516483</v>
      </c>
      <c r="BB666" s="422">
        <v>0.82530068599999995</v>
      </c>
      <c r="BC666" s="422">
        <v>0.31868131799999999</v>
      </c>
      <c r="BD666" s="424">
        <v>0.313953488</v>
      </c>
      <c r="BE666" s="424">
        <v>0.26016260099999999</v>
      </c>
      <c r="BF666" s="424">
        <v>0.32352941099999999</v>
      </c>
      <c r="BG666" s="424">
        <v>0.430894308</v>
      </c>
      <c r="BH666" s="424">
        <v>0.75442371900000005</v>
      </c>
      <c r="BI666" s="424">
        <v>0.17073170700000001</v>
      </c>
      <c r="BJ666" s="424">
        <v>0.32831061850575799</v>
      </c>
      <c r="BK666" s="425">
        <v>109.970236631687</v>
      </c>
      <c r="BL666" s="425">
        <v>1.69568022804725</v>
      </c>
      <c r="BM666" s="425">
        <v>17.883375932447699</v>
      </c>
      <c r="BN666" s="425">
        <v>109.48953651134801</v>
      </c>
      <c r="BO666" s="425">
        <v>-0.18956009583956701</v>
      </c>
      <c r="BP666" s="425">
        <v>-0.23932512756436999</v>
      </c>
      <c r="BQ666" s="425">
        <v>7.1737415224632102</v>
      </c>
      <c r="BR666" s="425">
        <v>1.30163291654008</v>
      </c>
      <c r="BS666" s="426">
        <v>0.73396353573627704</v>
      </c>
      <c r="BT666" s="427"/>
      <c r="BU666" s="421"/>
      <c r="BV666" s="428"/>
      <c r="BW666" s="427">
        <v>40</v>
      </c>
      <c r="BX666" s="427">
        <v>316</v>
      </c>
      <c r="BY666" s="427">
        <v>2</v>
      </c>
      <c r="BZ666" s="427">
        <v>0</v>
      </c>
      <c r="CA666" s="421">
        <v>0</v>
      </c>
      <c r="CB666" s="428">
        <v>-2</v>
      </c>
      <c r="CC666" s="427">
        <v>1</v>
      </c>
      <c r="CD666" s="421">
        <v>1.2</v>
      </c>
      <c r="CE666" s="429">
        <v>0</v>
      </c>
      <c r="CF666" s="428"/>
      <c r="CG666" s="427"/>
      <c r="CH666" s="421"/>
      <c r="CI666" s="429"/>
      <c r="CJ666" s="428"/>
      <c r="CK666" s="427"/>
      <c r="CL666" s="421"/>
      <c r="CM666" s="429"/>
      <c r="CN666" s="428"/>
      <c r="CO666" s="427"/>
      <c r="CP666" s="421"/>
      <c r="CQ666" s="429"/>
      <c r="CR666" s="428"/>
      <c r="DH666" s="433">
        <v>2</v>
      </c>
      <c r="DI666" s="434">
        <v>1.31476514041423</v>
      </c>
      <c r="EL666" s="422"/>
      <c r="EM666" s="422"/>
      <c r="EN666" s="422"/>
      <c r="EO666" s="422"/>
      <c r="EP666" s="422"/>
      <c r="EQ666" s="422"/>
      <c r="IR666" s="412"/>
      <c r="IS666" s="412"/>
      <c r="IT666" s="412"/>
      <c r="IU666" s="412"/>
      <c r="IV666" s="412"/>
      <c r="IW666" s="412"/>
      <c r="IX666" s="412"/>
      <c r="IY666" s="412"/>
      <c r="IZ666" s="412"/>
      <c r="JA666" s="412"/>
      <c r="JB666" s="412"/>
      <c r="JC666" s="412"/>
      <c r="JD666" s="412"/>
      <c r="JE666" s="412"/>
      <c r="JF666" s="412"/>
      <c r="JG666" s="412"/>
      <c r="JH666" s="412"/>
      <c r="JI666" s="412"/>
    </row>
    <row r="667" spans="1:269" ht="13" customHeight="1">
      <c r="A667" s="413" t="s">
        <v>2175</v>
      </c>
      <c r="B667" s="413">
        <v>10669</v>
      </c>
      <c r="C667" s="413">
        <v>620443</v>
      </c>
      <c r="D667" s="413">
        <v>15905</v>
      </c>
      <c r="E667" s="413" t="s">
        <v>345</v>
      </c>
      <c r="F667" s="413" t="s">
        <v>345</v>
      </c>
      <c r="G667" s="414"/>
      <c r="H667" s="411" t="s">
        <v>1922</v>
      </c>
      <c r="I667" s="411" t="s">
        <v>589</v>
      </c>
      <c r="J667" s="418">
        <v>29</v>
      </c>
      <c r="K667" s="418">
        <v>2</v>
      </c>
      <c r="L667" s="418" t="s">
        <v>837</v>
      </c>
      <c r="T667" s="418" t="s">
        <v>4581</v>
      </c>
      <c r="U667" s="418" t="s">
        <v>4577</v>
      </c>
      <c r="V667" s="418" t="s">
        <v>4585</v>
      </c>
      <c r="Z667" s="421">
        <v>93</v>
      </c>
      <c r="AA667" s="421">
        <v>283</v>
      </c>
      <c r="AB667" s="421">
        <v>261</v>
      </c>
      <c r="AC667" s="421">
        <v>59</v>
      </c>
      <c r="AD667" s="421">
        <v>39</v>
      </c>
      <c r="AE667" s="421">
        <v>14</v>
      </c>
      <c r="AF667" s="421">
        <v>1</v>
      </c>
      <c r="AG667" s="421">
        <v>5</v>
      </c>
      <c r="AH667" s="421">
        <v>20</v>
      </c>
      <c r="AI667" s="421">
        <v>29</v>
      </c>
      <c r="AJ667" s="421">
        <v>1</v>
      </c>
      <c r="AK667" s="421">
        <v>0</v>
      </c>
      <c r="AL667" s="421">
        <v>19</v>
      </c>
      <c r="AM667" s="421">
        <v>0</v>
      </c>
      <c r="AN667" s="421">
        <v>56</v>
      </c>
      <c r="AO667" s="421">
        <v>2</v>
      </c>
      <c r="AP667" s="421">
        <v>0</v>
      </c>
      <c r="AQ667" s="421">
        <v>1</v>
      </c>
      <c r="AR667" s="421">
        <v>7</v>
      </c>
      <c r="AS667" s="422">
        <v>6.7137809000000007E-2</v>
      </c>
      <c r="AT667" s="422">
        <v>0.19787985799999999</v>
      </c>
      <c r="AU667" s="422">
        <v>0.32038834999999999</v>
      </c>
      <c r="AV667" s="422">
        <v>0.24757282</v>
      </c>
      <c r="AW667" s="422">
        <v>0.10679611999999999</v>
      </c>
      <c r="AX667" s="422">
        <v>0.48058252000000001</v>
      </c>
      <c r="AY667" s="423">
        <v>110.4</v>
      </c>
      <c r="AZ667" s="422">
        <v>9.4392519999999994E-2</v>
      </c>
      <c r="BA667" s="422">
        <v>0.51219512099999998</v>
      </c>
      <c r="BB667" s="422">
        <v>0.92999772199999997</v>
      </c>
      <c r="BC667" s="422">
        <v>0.27804878</v>
      </c>
      <c r="BD667" s="424">
        <v>0.27</v>
      </c>
      <c r="BE667" s="424">
        <v>0.226053639</v>
      </c>
      <c r="BF667" s="424">
        <v>0.283687943</v>
      </c>
      <c r="BG667" s="424">
        <v>0.34482758600000002</v>
      </c>
      <c r="BH667" s="424">
        <v>0.62851552899999996</v>
      </c>
      <c r="BI667" s="424">
        <v>0.118773947</v>
      </c>
      <c r="BJ667" s="424">
        <v>0.27764299448500201</v>
      </c>
      <c r="BK667" s="425">
        <v>76.503651763227893</v>
      </c>
      <c r="BL667" s="425">
        <v>-8.1392154829660708</v>
      </c>
      <c r="BM667" s="425">
        <v>25.2996011910875</v>
      </c>
      <c r="BN667" s="425">
        <v>79.0677254376794</v>
      </c>
      <c r="BO667" s="425">
        <v>0.20285752306139601</v>
      </c>
      <c r="BP667" s="425">
        <v>-0.83675250783562605</v>
      </c>
      <c r="BQ667" s="425">
        <v>15.5052754926876</v>
      </c>
      <c r="BR667" s="425">
        <v>-7.8582234704951102</v>
      </c>
      <c r="BS667" s="426">
        <v>1.58638372842718</v>
      </c>
      <c r="BT667" s="427"/>
      <c r="BU667" s="421"/>
      <c r="BV667" s="428"/>
      <c r="BW667" s="427">
        <v>86</v>
      </c>
      <c r="BX667" s="427">
        <v>640.20000000000005</v>
      </c>
      <c r="BY667" s="427">
        <v>11</v>
      </c>
      <c r="BZ667" s="427">
        <v>7</v>
      </c>
      <c r="CA667" s="421">
        <v>0</v>
      </c>
      <c r="CB667" s="428">
        <v>4</v>
      </c>
      <c r="CC667" s="427">
        <v>1</v>
      </c>
      <c r="CD667" s="421">
        <v>2</v>
      </c>
      <c r="CE667" s="429">
        <v>0</v>
      </c>
      <c r="CF667" s="428"/>
      <c r="CG667" s="427"/>
      <c r="CH667" s="421"/>
      <c r="CI667" s="429"/>
      <c r="CJ667" s="428"/>
      <c r="CK667" s="427"/>
      <c r="CL667" s="421"/>
      <c r="CM667" s="429"/>
      <c r="CN667" s="428"/>
      <c r="CO667" s="427"/>
      <c r="CP667" s="421"/>
      <c r="CQ667" s="429"/>
      <c r="CR667" s="428"/>
      <c r="DH667" s="433">
        <v>11</v>
      </c>
      <c r="DI667" s="434">
        <v>13.949424505233701</v>
      </c>
      <c r="EL667" s="422"/>
      <c r="EM667" s="422"/>
      <c r="EN667" s="422"/>
      <c r="EO667" s="422"/>
      <c r="EP667" s="422"/>
      <c r="EQ667" s="422"/>
    </row>
    <row r="668" spans="1:269" ht="13" customHeight="1">
      <c r="A668" s="413" t="s">
        <v>2175</v>
      </c>
      <c r="B668" s="413">
        <v>11221</v>
      </c>
      <c r="C668" s="413">
        <v>650333</v>
      </c>
      <c r="D668" s="413">
        <v>18568</v>
      </c>
      <c r="E668" s="413" t="s">
        <v>2170</v>
      </c>
      <c r="F668" s="413" t="s">
        <v>2170</v>
      </c>
      <c r="G668" s="414"/>
      <c r="H668" s="415" t="s">
        <v>1244</v>
      </c>
      <c r="I668" s="416" t="s">
        <v>589</v>
      </c>
      <c r="J668" s="417">
        <v>28</v>
      </c>
      <c r="K668" s="418">
        <v>3</v>
      </c>
      <c r="L668" s="418" t="s">
        <v>46</v>
      </c>
      <c r="T668" s="418" t="s">
        <v>4577</v>
      </c>
      <c r="U668" s="418" t="s">
        <v>4582</v>
      </c>
      <c r="V668" s="418" t="s">
        <v>4586</v>
      </c>
      <c r="Z668" s="421">
        <v>154</v>
      </c>
      <c r="AA668" s="421">
        <v>675</v>
      </c>
      <c r="AB668" s="421">
        <v>620</v>
      </c>
      <c r="AC668" s="421">
        <v>181</v>
      </c>
      <c r="AD668" s="421">
        <v>139</v>
      </c>
      <c r="AE668" s="421">
        <v>30</v>
      </c>
      <c r="AF668" s="421">
        <v>4</v>
      </c>
      <c r="AG668" s="421">
        <v>8</v>
      </c>
      <c r="AH668" s="421">
        <v>66</v>
      </c>
      <c r="AI668" s="421">
        <v>61</v>
      </c>
      <c r="AJ668" s="421">
        <v>11</v>
      </c>
      <c r="AK668" s="421">
        <v>4</v>
      </c>
      <c r="AL668" s="421">
        <v>34</v>
      </c>
      <c r="AM668" s="421">
        <v>0</v>
      </c>
      <c r="AN668" s="421">
        <v>21</v>
      </c>
      <c r="AO668" s="421">
        <v>2</v>
      </c>
      <c r="AP668" s="421">
        <v>7</v>
      </c>
      <c r="AQ668" s="421">
        <v>12</v>
      </c>
      <c r="AR668" s="421">
        <v>12</v>
      </c>
      <c r="AS668" s="422">
        <v>5.0370369999999998E-2</v>
      </c>
      <c r="AT668" s="422">
        <v>3.1111111E-2</v>
      </c>
      <c r="AU668" s="422">
        <v>0.28640777000000001</v>
      </c>
      <c r="AV668" s="422">
        <v>0.38511327000000001</v>
      </c>
      <c r="AW668" s="422">
        <v>1.1326859999999999E-2</v>
      </c>
      <c r="AX668" s="422">
        <v>0.16666666999999999</v>
      </c>
      <c r="AY668" s="423">
        <v>107.8</v>
      </c>
      <c r="AZ668" s="422">
        <v>1.9854130000000001E-2</v>
      </c>
      <c r="BA668" s="422">
        <v>0.43760399300000002</v>
      </c>
      <c r="BB668" s="422">
        <v>0.85535385600000002</v>
      </c>
      <c r="BC668" s="422">
        <v>0.30449251199999999</v>
      </c>
      <c r="BD668" s="424">
        <v>0.28929765800000001</v>
      </c>
      <c r="BE668" s="424">
        <v>0.291935483</v>
      </c>
      <c r="BF668" s="424">
        <v>0.32730015000000001</v>
      </c>
      <c r="BG668" s="424">
        <v>0.39193548299999997</v>
      </c>
      <c r="BH668" s="424">
        <v>0.71923563300000004</v>
      </c>
      <c r="BI668" s="424">
        <v>0.1</v>
      </c>
      <c r="BJ668" s="424">
        <v>0.31343148412747601</v>
      </c>
      <c r="BK668" s="425">
        <v>64.411138718180297</v>
      </c>
      <c r="BL668" s="425">
        <v>0.200248280708308</v>
      </c>
      <c r="BM668" s="425">
        <v>79.957143174652501</v>
      </c>
      <c r="BN668" s="425">
        <v>104.020051549776</v>
      </c>
      <c r="BO668" s="425">
        <v>0.82696703610321998</v>
      </c>
      <c r="BP668" s="425">
        <v>-0.43863439280539701</v>
      </c>
      <c r="BQ668" s="425">
        <v>8.6562646989995606</v>
      </c>
      <c r="BR668" s="425">
        <v>2.7776958990661398</v>
      </c>
      <c r="BS668" s="426">
        <v>0.88564421018689099</v>
      </c>
      <c r="BT668" s="427"/>
      <c r="BU668" s="421"/>
      <c r="BV668" s="428"/>
      <c r="BW668" s="427"/>
      <c r="BX668" s="427"/>
      <c r="BY668" s="427"/>
      <c r="BZ668" s="427"/>
      <c r="CA668" s="421"/>
      <c r="CB668" s="428"/>
      <c r="CC668" s="427">
        <v>117</v>
      </c>
      <c r="CD668" s="421">
        <v>993.2</v>
      </c>
      <c r="CE668" s="429">
        <v>3</v>
      </c>
      <c r="CF668" s="428">
        <v>-6</v>
      </c>
      <c r="CG668" s="427">
        <v>14</v>
      </c>
      <c r="CH668" s="421">
        <v>82</v>
      </c>
      <c r="CI668" s="429">
        <v>-2</v>
      </c>
      <c r="CJ668" s="428">
        <v>-2</v>
      </c>
      <c r="CK668" s="427"/>
      <c r="CL668" s="421"/>
      <c r="CM668" s="429"/>
      <c r="CN668" s="428"/>
      <c r="CO668" s="427"/>
      <c r="CP668" s="421"/>
      <c r="CQ668" s="429"/>
      <c r="CR668" s="428"/>
      <c r="DH668" s="433">
        <v>1</v>
      </c>
      <c r="DI668" s="434">
        <v>-16.5754957199096</v>
      </c>
      <c r="EL668" s="422"/>
      <c r="EM668" s="422"/>
      <c r="EN668" s="422"/>
      <c r="EO668" s="422"/>
      <c r="EP668" s="422"/>
      <c r="EQ668" s="422"/>
    </row>
    <row r="669" spans="1:269" ht="13" customHeight="1">
      <c r="A669" s="413" t="s">
        <v>2175</v>
      </c>
      <c r="B669" s="413">
        <v>11596</v>
      </c>
      <c r="C669" s="413">
        <v>669242</v>
      </c>
      <c r="D669" s="413">
        <v>19470</v>
      </c>
      <c r="E669" s="413" t="s">
        <v>15</v>
      </c>
      <c r="F669" s="413" t="s">
        <v>15</v>
      </c>
      <c r="G669" s="414"/>
      <c r="H669" s="415" t="s">
        <v>1277</v>
      </c>
      <c r="I669" s="416" t="s">
        <v>324</v>
      </c>
      <c r="J669" s="417">
        <v>30</v>
      </c>
      <c r="K669" s="418">
        <v>4</v>
      </c>
      <c r="L669" s="418" t="s">
        <v>2543</v>
      </c>
      <c r="T669" s="418" t="s">
        <v>4584</v>
      </c>
      <c r="U669" s="418" t="s">
        <v>4577</v>
      </c>
      <c r="V669" s="418" t="s">
        <v>4586</v>
      </c>
      <c r="Z669" s="421">
        <v>97</v>
      </c>
      <c r="AA669" s="421">
        <v>377</v>
      </c>
      <c r="AB669" s="421">
        <v>346</v>
      </c>
      <c r="AC669" s="421">
        <v>78</v>
      </c>
      <c r="AD669" s="421">
        <v>51</v>
      </c>
      <c r="AE669" s="421">
        <v>13</v>
      </c>
      <c r="AF669" s="421">
        <v>1</v>
      </c>
      <c r="AG669" s="421">
        <v>13</v>
      </c>
      <c r="AH669" s="421">
        <v>49</v>
      </c>
      <c r="AI669" s="421">
        <v>49</v>
      </c>
      <c r="AJ669" s="421">
        <v>3</v>
      </c>
      <c r="AK669" s="421">
        <v>1</v>
      </c>
      <c r="AL669" s="421">
        <v>19</v>
      </c>
      <c r="AM669" s="421">
        <v>0</v>
      </c>
      <c r="AN669" s="421">
        <v>61</v>
      </c>
      <c r="AO669" s="421">
        <v>6</v>
      </c>
      <c r="AP669" s="421">
        <v>5</v>
      </c>
      <c r="AQ669" s="421">
        <v>1</v>
      </c>
      <c r="AR669" s="421">
        <v>4</v>
      </c>
      <c r="AS669" s="422">
        <v>5.0397877000000001E-2</v>
      </c>
      <c r="AT669" s="422">
        <v>0.16180371299999999</v>
      </c>
      <c r="AU669" s="422">
        <v>0.42268041000000001</v>
      </c>
      <c r="AV669" s="422">
        <v>0.21305842</v>
      </c>
      <c r="AW669" s="422">
        <v>4.4673539999999998E-2</v>
      </c>
      <c r="AX669" s="422">
        <v>0.39862543</v>
      </c>
      <c r="AY669" s="423">
        <v>108.6</v>
      </c>
      <c r="AZ669" s="422">
        <v>7.6980569999999998E-2</v>
      </c>
      <c r="BA669" s="422">
        <v>0.45328719699999998</v>
      </c>
      <c r="BB669" s="422">
        <v>0.82959382400000004</v>
      </c>
      <c r="BC669" s="422">
        <v>0.33564013799999998</v>
      </c>
      <c r="BD669" s="424">
        <v>0.23465703900000001</v>
      </c>
      <c r="BE669" s="424">
        <v>0.225433526</v>
      </c>
      <c r="BF669" s="424">
        <v>0.27393616999999998</v>
      </c>
      <c r="BG669" s="424">
        <v>0.38150288999999998</v>
      </c>
      <c r="BH669" s="424">
        <v>0.65543905999999996</v>
      </c>
      <c r="BI669" s="424">
        <v>0.15606936399999999</v>
      </c>
      <c r="BJ669" s="424">
        <v>0.28409745052773899</v>
      </c>
      <c r="BK669" s="425">
        <v>100.526054542621</v>
      </c>
      <c r="BL669" s="425">
        <v>-8.8670480875280493</v>
      </c>
      <c r="BM669" s="425">
        <v>35.678654690274797</v>
      </c>
      <c r="BN669" s="425">
        <v>80.697255254020007</v>
      </c>
      <c r="BO669" s="425">
        <v>-0.105302683005589</v>
      </c>
      <c r="BP669" s="425">
        <v>2.5375645607709801E-2</v>
      </c>
      <c r="BQ669" s="425">
        <v>11.7129178440681</v>
      </c>
      <c r="BR669" s="425">
        <v>-8.6001518508401595</v>
      </c>
      <c r="BS669" s="426">
        <v>1.1983780803505899</v>
      </c>
      <c r="BT669" s="427"/>
      <c r="BU669" s="421"/>
      <c r="BV669" s="428"/>
      <c r="BW669" s="427"/>
      <c r="BX669" s="427"/>
      <c r="BY669" s="427"/>
      <c r="BZ669" s="427"/>
      <c r="CA669" s="421"/>
      <c r="CB669" s="428"/>
      <c r="CC669" s="427"/>
      <c r="CD669" s="421"/>
      <c r="CE669" s="429"/>
      <c r="CF669" s="428"/>
      <c r="CG669" s="427">
        <v>66</v>
      </c>
      <c r="CH669" s="421">
        <v>525.1</v>
      </c>
      <c r="CI669" s="429">
        <v>-1</v>
      </c>
      <c r="CJ669" s="428">
        <v>5</v>
      </c>
      <c r="CK669" s="427">
        <v>13</v>
      </c>
      <c r="CL669" s="421">
        <v>101</v>
      </c>
      <c r="CM669" s="429">
        <v>0</v>
      </c>
      <c r="CN669" s="428">
        <v>2</v>
      </c>
      <c r="CO669" s="427"/>
      <c r="CP669" s="421"/>
      <c r="CQ669" s="429"/>
      <c r="CR669" s="428"/>
      <c r="CX669" s="427">
        <v>25</v>
      </c>
      <c r="CY669" s="421">
        <v>179</v>
      </c>
      <c r="CZ669" s="429">
        <v>0</v>
      </c>
      <c r="DA669" s="429">
        <v>1</v>
      </c>
      <c r="DB669" s="428">
        <v>0</v>
      </c>
      <c r="DH669" s="433">
        <v>-1</v>
      </c>
      <c r="DI669" s="434">
        <v>7.7720588445663399</v>
      </c>
      <c r="EL669" s="422"/>
      <c r="EM669" s="422"/>
      <c r="EN669" s="422"/>
      <c r="EO669" s="422"/>
      <c r="EP669" s="422"/>
      <c r="EQ669" s="422"/>
    </row>
    <row r="670" spans="1:269" ht="13" customHeight="1">
      <c r="A670" s="413" t="s">
        <v>2175</v>
      </c>
      <c r="B670" s="413">
        <v>13192</v>
      </c>
      <c r="C670" s="413">
        <v>807712</v>
      </c>
      <c r="D670" s="413">
        <v>33321</v>
      </c>
      <c r="E670" s="413" t="s">
        <v>567</v>
      </c>
      <c r="F670" s="413" t="s">
        <v>567</v>
      </c>
      <c r="G670" s="414"/>
      <c r="H670" s="411" t="s">
        <v>4459</v>
      </c>
      <c r="I670" s="411" t="s">
        <v>106</v>
      </c>
      <c r="J670" s="413">
        <v>22</v>
      </c>
      <c r="K670" s="418">
        <v>4</v>
      </c>
      <c r="L670" s="418" t="s">
        <v>837</v>
      </c>
      <c r="T670" s="418" t="s">
        <v>4577</v>
      </c>
      <c r="U670" s="418" t="s">
        <v>4577</v>
      </c>
      <c r="V670" s="418" t="s">
        <v>4586</v>
      </c>
      <c r="Y670" s="419">
        <v>123</v>
      </c>
      <c r="Z670" s="421">
        <v>49</v>
      </c>
      <c r="AA670" s="421">
        <v>207</v>
      </c>
      <c r="AB670" s="421">
        <v>182</v>
      </c>
      <c r="AC670" s="421">
        <v>55</v>
      </c>
      <c r="AD670" s="421">
        <v>37</v>
      </c>
      <c r="AE670" s="421">
        <v>14</v>
      </c>
      <c r="AF670" s="421">
        <v>0</v>
      </c>
      <c r="AG670" s="421">
        <v>4</v>
      </c>
      <c r="AH670" s="421">
        <v>25</v>
      </c>
      <c r="AI670" s="421">
        <v>28</v>
      </c>
      <c r="AJ670" s="421">
        <v>14</v>
      </c>
      <c r="AK670" s="421">
        <v>3</v>
      </c>
      <c r="AL670" s="421">
        <v>19</v>
      </c>
      <c r="AM670" s="421">
        <v>0</v>
      </c>
      <c r="AN670" s="421">
        <v>29</v>
      </c>
      <c r="AO670" s="421">
        <v>5</v>
      </c>
      <c r="AP670" s="421">
        <v>1</v>
      </c>
      <c r="AQ670" s="421">
        <v>0</v>
      </c>
      <c r="AR670" s="421">
        <v>4</v>
      </c>
      <c r="AS670" s="422">
        <v>9.1787438999999998E-2</v>
      </c>
      <c r="AT670" s="422">
        <v>0.14009661800000001</v>
      </c>
      <c r="AU670" s="422">
        <v>0.38311687999999999</v>
      </c>
      <c r="AV670" s="422">
        <v>0.22077922</v>
      </c>
      <c r="AW670" s="422">
        <v>5.1948050000000003E-2</v>
      </c>
      <c r="AX670" s="422">
        <v>0.31168831000000002</v>
      </c>
      <c r="AY670" s="423">
        <v>109.2</v>
      </c>
      <c r="AZ670" s="422">
        <v>6.8387100000000006E-2</v>
      </c>
      <c r="BA670" s="422">
        <v>0.45751633899999999</v>
      </c>
      <c r="BB670" s="422">
        <v>0.84664557799999995</v>
      </c>
      <c r="BC670" s="422">
        <v>0.33986928100000002</v>
      </c>
      <c r="BD670" s="424">
        <v>0.34</v>
      </c>
      <c r="BE670" s="424">
        <v>0.30219780200000002</v>
      </c>
      <c r="BF670" s="424">
        <v>0.38164251199999999</v>
      </c>
      <c r="BG670" s="424">
        <v>0.44505494499999998</v>
      </c>
      <c r="BH670" s="424">
        <v>0.82669745699999997</v>
      </c>
      <c r="BI670" s="424">
        <v>0.14285714299999999</v>
      </c>
      <c r="BJ670" s="424">
        <v>0.36268378254296102</v>
      </c>
      <c r="BK670" s="425">
        <v>88.243421088623805</v>
      </c>
      <c r="BL670" s="425">
        <v>8.3390466316760197</v>
      </c>
      <c r="BM670" s="425">
        <v>32.797827732485501</v>
      </c>
      <c r="BN670" s="425">
        <v>133.627154938188</v>
      </c>
      <c r="BO670" s="425">
        <v>-1.44540964493571E-2</v>
      </c>
      <c r="BP670" s="425">
        <v>1.29342857841402</v>
      </c>
      <c r="BQ670" s="425">
        <v>15.2496902395196</v>
      </c>
      <c r="BR670" s="425">
        <v>9.4970345848396995</v>
      </c>
      <c r="BS670" s="426">
        <v>1.5602341584280599</v>
      </c>
      <c r="BT670" s="427"/>
      <c r="BU670" s="421"/>
      <c r="BV670" s="428"/>
      <c r="BW670" s="427"/>
      <c r="BX670" s="427"/>
      <c r="BY670" s="427"/>
      <c r="BZ670" s="427"/>
      <c r="CA670" s="421"/>
      <c r="CB670" s="428"/>
      <c r="CC670" s="427"/>
      <c r="CD670" s="421"/>
      <c r="CE670" s="429"/>
      <c r="CF670" s="428"/>
      <c r="CG670" s="427">
        <v>41</v>
      </c>
      <c r="CH670" s="421">
        <v>360</v>
      </c>
      <c r="CI670" s="429">
        <v>1</v>
      </c>
      <c r="CJ670" s="428">
        <v>-2</v>
      </c>
      <c r="CK670" s="427"/>
      <c r="CL670" s="421"/>
      <c r="CM670" s="429"/>
      <c r="CN670" s="428"/>
      <c r="CO670" s="427"/>
      <c r="CP670" s="421"/>
      <c r="CQ670" s="429"/>
      <c r="CR670" s="428"/>
      <c r="DH670" s="433">
        <v>1</v>
      </c>
      <c r="DI670" s="434">
        <v>-1.37151454389095</v>
      </c>
      <c r="EL670" s="422"/>
      <c r="EM670" s="422"/>
      <c r="EN670" s="422"/>
      <c r="EO670" s="422"/>
      <c r="EP670" s="422"/>
      <c r="EQ670" s="422"/>
    </row>
    <row r="671" spans="1:269" s="412" customFormat="1" ht="13" customHeight="1">
      <c r="A671" s="413" t="s">
        <v>2175</v>
      </c>
      <c r="B671" s="413">
        <v>12336</v>
      </c>
      <c r="C671" s="413">
        <v>672580</v>
      </c>
      <c r="D671" s="413">
        <v>22715</v>
      </c>
      <c r="E671" s="413" t="s">
        <v>2168</v>
      </c>
      <c r="F671" s="413" t="s">
        <v>2168</v>
      </c>
      <c r="G671" s="414"/>
      <c r="H671" s="411" t="s">
        <v>528</v>
      </c>
      <c r="I671" s="411" t="s">
        <v>653</v>
      </c>
      <c r="J671" s="413">
        <v>25</v>
      </c>
      <c r="K671" s="418">
        <v>5</v>
      </c>
      <c r="L671" s="418" t="s">
        <v>837</v>
      </c>
      <c r="M671" s="419"/>
      <c r="N671" s="420"/>
      <c r="O671" s="418"/>
      <c r="P671" s="418"/>
      <c r="Q671" s="418"/>
      <c r="R671" s="418"/>
      <c r="S671" s="418"/>
      <c r="T671" s="418" t="s">
        <v>4577</v>
      </c>
      <c r="U671" s="418" t="s">
        <v>4577</v>
      </c>
      <c r="V671" s="418" t="s">
        <v>4586</v>
      </c>
      <c r="W671" s="418"/>
      <c r="X671" s="418"/>
      <c r="Y671" s="419"/>
      <c r="Z671" s="421">
        <v>160</v>
      </c>
      <c r="AA671" s="421">
        <v>666</v>
      </c>
      <c r="AB671" s="421">
        <v>595</v>
      </c>
      <c r="AC671" s="421">
        <v>170</v>
      </c>
      <c r="AD671" s="421">
        <v>110</v>
      </c>
      <c r="AE671" s="421">
        <v>39</v>
      </c>
      <c r="AF671" s="421">
        <v>5</v>
      </c>
      <c r="AG671" s="421">
        <v>16</v>
      </c>
      <c r="AH671" s="421">
        <v>81</v>
      </c>
      <c r="AI671" s="421">
        <v>74</v>
      </c>
      <c r="AJ671" s="421">
        <v>23</v>
      </c>
      <c r="AK671" s="421">
        <v>9</v>
      </c>
      <c r="AL671" s="421">
        <v>62</v>
      </c>
      <c r="AM671" s="421">
        <v>0</v>
      </c>
      <c r="AN671" s="421">
        <v>84</v>
      </c>
      <c r="AO671" s="421">
        <v>1</v>
      </c>
      <c r="AP671" s="421">
        <v>5</v>
      </c>
      <c r="AQ671" s="421">
        <v>3</v>
      </c>
      <c r="AR671" s="421">
        <v>14</v>
      </c>
      <c r="AS671" s="422">
        <v>9.3093093000000002E-2</v>
      </c>
      <c r="AT671" s="422">
        <v>0.12612612600000001</v>
      </c>
      <c r="AU671" s="422">
        <v>0.38921001999999999</v>
      </c>
      <c r="AV671" s="422">
        <v>0.25240847999999999</v>
      </c>
      <c r="AW671" s="422">
        <v>5.587669E-2</v>
      </c>
      <c r="AX671" s="422">
        <v>0.45086704999999999</v>
      </c>
      <c r="AY671" s="423">
        <v>110.3</v>
      </c>
      <c r="AZ671" s="422">
        <v>5.3946849999999998E-2</v>
      </c>
      <c r="BA671" s="422">
        <v>0.43359375</v>
      </c>
      <c r="BB671" s="422">
        <v>0.81324065000000001</v>
      </c>
      <c r="BC671" s="422">
        <v>0.376953125</v>
      </c>
      <c r="BD671" s="424">
        <v>0.308</v>
      </c>
      <c r="BE671" s="424">
        <v>0.28571428500000001</v>
      </c>
      <c r="BF671" s="424">
        <v>0.35143288</v>
      </c>
      <c r="BG671" s="424">
        <v>0.44873949499999999</v>
      </c>
      <c r="BH671" s="424">
        <v>0.80017237500000005</v>
      </c>
      <c r="BI671" s="424">
        <v>0.16302521</v>
      </c>
      <c r="BJ671" s="424">
        <v>0.34691661272653002</v>
      </c>
      <c r="BK671" s="425">
        <v>100.701315677938</v>
      </c>
      <c r="BL671" s="425">
        <v>18.304129560103501</v>
      </c>
      <c r="BM671" s="425">
        <v>96.997599188795206</v>
      </c>
      <c r="BN671" s="425">
        <v>120.505994025341</v>
      </c>
      <c r="BO671" s="425">
        <v>-1.3389532176735399</v>
      </c>
      <c r="BP671" s="425">
        <v>1.1314638638868899</v>
      </c>
      <c r="BQ671" s="425">
        <v>55.0962526896949</v>
      </c>
      <c r="BR671" s="425">
        <v>17.226775122431899</v>
      </c>
      <c r="BS671" s="426">
        <v>5.6370361691067199</v>
      </c>
      <c r="BT671" s="427"/>
      <c r="BU671" s="421"/>
      <c r="BV671" s="428"/>
      <c r="BW671" s="427"/>
      <c r="BX671" s="427"/>
      <c r="BY671" s="427"/>
      <c r="BZ671" s="427"/>
      <c r="CA671" s="421"/>
      <c r="CB671" s="428"/>
      <c r="CC671" s="427"/>
      <c r="CD671" s="421"/>
      <c r="CE671" s="429"/>
      <c r="CF671" s="428"/>
      <c r="CG671" s="427">
        <v>11</v>
      </c>
      <c r="CH671" s="421">
        <v>66</v>
      </c>
      <c r="CI671" s="429">
        <v>-2</v>
      </c>
      <c r="CJ671" s="428">
        <v>-2</v>
      </c>
      <c r="CK671" s="427">
        <v>136</v>
      </c>
      <c r="CL671" s="421">
        <v>1144.2</v>
      </c>
      <c r="CM671" s="429">
        <v>13</v>
      </c>
      <c r="CN671" s="428">
        <v>18</v>
      </c>
      <c r="CO671" s="427">
        <v>17</v>
      </c>
      <c r="CP671" s="421">
        <v>88.2</v>
      </c>
      <c r="CQ671" s="429">
        <v>-2</v>
      </c>
      <c r="CR671" s="428">
        <v>0</v>
      </c>
      <c r="CS671" s="427"/>
      <c r="CT671" s="421"/>
      <c r="CU671" s="429"/>
      <c r="CV671" s="429"/>
      <c r="CW671" s="428"/>
      <c r="CX671" s="427">
        <v>6</v>
      </c>
      <c r="CY671" s="421">
        <v>29.1</v>
      </c>
      <c r="CZ671" s="429">
        <v>1</v>
      </c>
      <c r="DA671" s="429">
        <v>0</v>
      </c>
      <c r="DB671" s="428">
        <v>0</v>
      </c>
      <c r="DC671" s="427">
        <v>1</v>
      </c>
      <c r="DD671" s="421">
        <v>8</v>
      </c>
      <c r="DE671" s="429">
        <v>0</v>
      </c>
      <c r="DF671" s="429">
        <v>0</v>
      </c>
      <c r="DG671" s="428">
        <v>2</v>
      </c>
      <c r="DH671" s="433">
        <v>10</v>
      </c>
      <c r="DI671" s="434">
        <v>14.948234319686801</v>
      </c>
      <c r="DJ671" s="421"/>
      <c r="DK671" s="421"/>
      <c r="DL671" s="421"/>
      <c r="DM671" s="421"/>
      <c r="DN671" s="421"/>
      <c r="DO671" s="421"/>
      <c r="DP671" s="421"/>
      <c r="DQ671" s="421"/>
      <c r="DR671" s="421"/>
      <c r="DS671" s="421"/>
      <c r="DT671" s="421"/>
      <c r="DU671" s="421"/>
      <c r="DV671" s="421"/>
      <c r="DW671" s="421"/>
      <c r="DX671" s="421"/>
      <c r="DY671" s="421"/>
      <c r="DZ671" s="421"/>
      <c r="EA671" s="421"/>
      <c r="EB671" s="421"/>
      <c r="EC671" s="421"/>
      <c r="ED671" s="425"/>
      <c r="EE671" s="425"/>
      <c r="EF671" s="425"/>
      <c r="EG671" s="425"/>
      <c r="EH671" s="431"/>
      <c r="EI671" s="425"/>
      <c r="EJ671" s="424"/>
      <c r="EK671" s="424"/>
      <c r="EL671" s="422"/>
      <c r="EM671" s="422"/>
      <c r="EN671" s="422"/>
      <c r="EO671" s="422"/>
      <c r="EP671" s="422"/>
      <c r="EQ671" s="422"/>
      <c r="ER671" s="425"/>
      <c r="ES671" s="431"/>
      <c r="ET671" s="431"/>
      <c r="EU671" s="431"/>
      <c r="EV671" s="431"/>
      <c r="EW671" s="431"/>
      <c r="EX671" s="426"/>
      <c r="EY671" s="410"/>
      <c r="EZ671" s="411"/>
      <c r="FA671" s="411"/>
      <c r="FB671" s="411"/>
      <c r="FC671" s="411"/>
      <c r="FD671" s="411"/>
      <c r="FE671" s="411"/>
      <c r="FF671" s="411"/>
      <c r="FG671" s="411"/>
      <c r="FH671" s="411"/>
      <c r="FI671" s="411"/>
      <c r="FJ671" s="411"/>
      <c r="FK671" s="411"/>
      <c r="FL671" s="411"/>
      <c r="FM671" s="411"/>
      <c r="FN671" s="411"/>
      <c r="FO671" s="411"/>
      <c r="FP671" s="411"/>
      <c r="FQ671" s="411"/>
      <c r="FR671" s="411"/>
      <c r="FS671" s="411"/>
      <c r="FT671" s="411"/>
      <c r="FU671" s="411"/>
      <c r="FV671" s="411"/>
      <c r="FW671" s="411"/>
      <c r="FX671" s="411"/>
      <c r="FY671" s="411"/>
      <c r="FZ671" s="411"/>
      <c r="GA671" s="411"/>
      <c r="GB671" s="411"/>
      <c r="GC671" s="411"/>
      <c r="GD671" s="411"/>
      <c r="GE671" s="411"/>
      <c r="GF671" s="411"/>
      <c r="GG671" s="411"/>
      <c r="GH671" s="411"/>
      <c r="GI671" s="411"/>
      <c r="GJ671" s="411"/>
      <c r="GK671" s="411"/>
      <c r="GL671" s="411"/>
      <c r="GM671" s="411"/>
      <c r="GN671" s="411"/>
      <c r="GO671" s="411"/>
      <c r="GP671" s="411"/>
      <c r="GQ671" s="411"/>
      <c r="GR671" s="411"/>
      <c r="GS671" s="411"/>
      <c r="GT671" s="411"/>
      <c r="GU671" s="411"/>
      <c r="GV671" s="411"/>
      <c r="GW671" s="411"/>
      <c r="GX671" s="411"/>
      <c r="GY671" s="411"/>
      <c r="GZ671" s="411"/>
      <c r="HA671" s="411"/>
      <c r="HB671" s="411"/>
      <c r="HC671" s="411"/>
      <c r="HD671" s="411"/>
      <c r="HE671" s="411"/>
      <c r="HF671" s="411"/>
      <c r="HG671" s="411"/>
      <c r="HH671" s="411"/>
      <c r="HI671" s="411"/>
      <c r="HJ671" s="411"/>
      <c r="HK671" s="411"/>
      <c r="HL671" s="411"/>
      <c r="HM671" s="411"/>
      <c r="HN671" s="411"/>
      <c r="HO671" s="411"/>
      <c r="HP671" s="411"/>
      <c r="HQ671" s="411"/>
      <c r="HR671" s="411"/>
      <c r="HS671" s="411"/>
      <c r="HT671" s="411"/>
      <c r="HU671" s="411"/>
      <c r="HV671" s="411"/>
      <c r="HW671" s="411"/>
      <c r="HX671" s="411"/>
      <c r="HY671" s="411"/>
      <c r="HZ671" s="411"/>
      <c r="IA671" s="411"/>
      <c r="IB671" s="411"/>
      <c r="IC671" s="411"/>
      <c r="ID671" s="411"/>
      <c r="IE671" s="411"/>
      <c r="IF671" s="411"/>
      <c r="IG671" s="411"/>
      <c r="IH671" s="411"/>
      <c r="II671" s="411"/>
      <c r="IJ671" s="411"/>
      <c r="IK671" s="411"/>
      <c r="IL671" s="411"/>
      <c r="IM671" s="411"/>
      <c r="IN671" s="411"/>
      <c r="IO671" s="411"/>
      <c r="IP671" s="411"/>
      <c r="IQ671" s="411"/>
      <c r="IR671" s="411"/>
      <c r="IS671" s="411"/>
      <c r="IT671" s="411"/>
      <c r="IU671" s="411"/>
      <c r="IV671" s="411"/>
      <c r="IW671" s="411"/>
      <c r="IX671" s="411"/>
      <c r="IY671" s="411"/>
      <c r="IZ671" s="411"/>
      <c r="JA671" s="411"/>
      <c r="JB671" s="411"/>
      <c r="JC671" s="411"/>
      <c r="JD671" s="411"/>
      <c r="JE671" s="411"/>
      <c r="JF671" s="411"/>
      <c r="JG671" s="411"/>
      <c r="JH671" s="411"/>
      <c r="JI671" s="411"/>
    </row>
    <row r="672" spans="1:269" ht="13" customHeight="1">
      <c r="A672" s="413" t="s">
        <v>2175</v>
      </c>
      <c r="B672" s="413">
        <v>13264</v>
      </c>
      <c r="C672" s="413">
        <v>805249</v>
      </c>
      <c r="D672" s="413">
        <v>31792</v>
      </c>
      <c r="E672" s="413" t="s">
        <v>13</v>
      </c>
      <c r="F672" s="413" t="s">
        <v>13</v>
      </c>
      <c r="G672" s="414"/>
      <c r="H672" s="411" t="s">
        <v>453</v>
      </c>
      <c r="I672" s="411" t="s">
        <v>2382</v>
      </c>
      <c r="J672" s="413">
        <v>25</v>
      </c>
      <c r="K672" s="418">
        <v>5</v>
      </c>
      <c r="L672" s="418" t="s">
        <v>837</v>
      </c>
      <c r="T672" s="418" t="s">
        <v>4584</v>
      </c>
      <c r="U672" s="418" t="s">
        <v>2543</v>
      </c>
      <c r="V672" s="418" t="s">
        <v>4586</v>
      </c>
      <c r="X672" s="418">
        <v>65</v>
      </c>
      <c r="Z672" s="421">
        <v>62</v>
      </c>
      <c r="AA672" s="421">
        <v>218</v>
      </c>
      <c r="AB672" s="421">
        <v>197</v>
      </c>
      <c r="AC672" s="421">
        <v>46</v>
      </c>
      <c r="AD672" s="421">
        <v>27</v>
      </c>
      <c r="AE672" s="421">
        <v>11</v>
      </c>
      <c r="AF672" s="421">
        <v>0</v>
      </c>
      <c r="AG672" s="421">
        <v>8</v>
      </c>
      <c r="AH672" s="421">
        <v>26</v>
      </c>
      <c r="AI672" s="421">
        <v>28</v>
      </c>
      <c r="AJ672" s="421">
        <v>2</v>
      </c>
      <c r="AK672" s="421">
        <v>2</v>
      </c>
      <c r="AL672" s="421">
        <v>12</v>
      </c>
      <c r="AM672" s="421">
        <v>0</v>
      </c>
      <c r="AN672" s="421">
        <v>67</v>
      </c>
      <c r="AO672" s="421">
        <v>7</v>
      </c>
      <c r="AP672" s="421">
        <v>2</v>
      </c>
      <c r="AQ672" s="421">
        <v>0</v>
      </c>
      <c r="AR672" s="421">
        <v>4</v>
      </c>
      <c r="AS672" s="422">
        <v>5.5045871000000003E-2</v>
      </c>
      <c r="AT672" s="422">
        <v>0.30733944899999999</v>
      </c>
      <c r="AU672" s="422">
        <v>0.47727272999999998</v>
      </c>
      <c r="AV672" s="422">
        <v>0.23484848</v>
      </c>
      <c r="AW672" s="422">
        <v>0.12121212000000001</v>
      </c>
      <c r="AX672" s="422">
        <v>0.44696970000000003</v>
      </c>
      <c r="AY672" s="423">
        <v>111.2</v>
      </c>
      <c r="AZ672" s="422">
        <v>0.16605617</v>
      </c>
      <c r="BA672" s="422">
        <v>0.41984732800000002</v>
      </c>
      <c r="BB672" s="422">
        <v>0.67363848599999998</v>
      </c>
      <c r="BC672" s="422">
        <v>0.38167938899999998</v>
      </c>
      <c r="BD672" s="424">
        <v>0.30645161199999998</v>
      </c>
      <c r="BE672" s="424">
        <v>0.23350253800000001</v>
      </c>
      <c r="BF672" s="424">
        <v>0.29816513700000002</v>
      </c>
      <c r="BG672" s="424">
        <v>0.41116751200000001</v>
      </c>
      <c r="BH672" s="424">
        <v>0.70933264900000004</v>
      </c>
      <c r="BI672" s="424">
        <v>0.177664974</v>
      </c>
      <c r="BJ672" s="424">
        <v>0.30848313553617601</v>
      </c>
      <c r="BK672" s="425">
        <v>114.436032856759</v>
      </c>
      <c r="BL672" s="425">
        <v>-0.81117033220595203</v>
      </c>
      <c r="BM672" s="425">
        <v>24.947352759467801</v>
      </c>
      <c r="BN672" s="425">
        <v>95.281690583963098</v>
      </c>
      <c r="BO672" s="425">
        <v>0.34871417228850998</v>
      </c>
      <c r="BP672" s="425">
        <v>-1.33240805007517</v>
      </c>
      <c r="BQ672" s="425">
        <v>-1.92309646082809</v>
      </c>
      <c r="BR672" s="425">
        <v>-2.5515889693773399</v>
      </c>
      <c r="BS672" s="426">
        <v>-0.19675683512313899</v>
      </c>
      <c r="BT672" s="427"/>
      <c r="BU672" s="421"/>
      <c r="BV672" s="428"/>
      <c r="BW672" s="427"/>
      <c r="BX672" s="427"/>
      <c r="BY672" s="427"/>
      <c r="BZ672" s="427"/>
      <c r="CA672" s="421"/>
      <c r="CB672" s="428"/>
      <c r="CC672" s="427">
        <v>17</v>
      </c>
      <c r="CD672" s="421">
        <v>146</v>
      </c>
      <c r="CE672" s="429">
        <v>2</v>
      </c>
      <c r="CF672" s="428">
        <v>2</v>
      </c>
      <c r="CG672" s="427">
        <v>2</v>
      </c>
      <c r="CH672" s="421">
        <v>16</v>
      </c>
      <c r="CI672" s="429">
        <v>-1</v>
      </c>
      <c r="CJ672" s="428">
        <v>-2</v>
      </c>
      <c r="CK672" s="427">
        <v>31</v>
      </c>
      <c r="CL672" s="421">
        <v>255</v>
      </c>
      <c r="CM672" s="429">
        <v>-7</v>
      </c>
      <c r="CN672" s="428">
        <v>-7</v>
      </c>
      <c r="CO672" s="427"/>
      <c r="CP672" s="421"/>
      <c r="CQ672" s="429"/>
      <c r="CR672" s="428"/>
      <c r="CS672" s="427">
        <v>11</v>
      </c>
      <c r="CT672" s="421">
        <v>63</v>
      </c>
      <c r="CU672" s="429">
        <v>1</v>
      </c>
      <c r="CV672" s="429">
        <v>-1</v>
      </c>
      <c r="CW672" s="428">
        <v>0</v>
      </c>
      <c r="DH672" s="433">
        <v>-5</v>
      </c>
      <c r="DI672" s="434">
        <v>-6.6233386993408203</v>
      </c>
      <c r="EL672" s="422"/>
      <c r="EM672" s="422"/>
      <c r="EN672" s="422"/>
      <c r="EO672" s="422"/>
      <c r="EP672" s="422"/>
      <c r="EQ672" s="422"/>
    </row>
    <row r="673" spans="1:154" ht="13" customHeight="1">
      <c r="A673" s="413" t="s">
        <v>2175</v>
      </c>
      <c r="B673" s="413">
        <v>9507</v>
      </c>
      <c r="C673" s="413">
        <v>608070</v>
      </c>
      <c r="D673" s="413">
        <v>13510</v>
      </c>
      <c r="E673" s="413" t="s">
        <v>213</v>
      </c>
      <c r="F673" s="413" t="s">
        <v>213</v>
      </c>
      <c r="G673" s="414"/>
      <c r="H673" s="415" t="s">
        <v>3350</v>
      </c>
      <c r="I673" s="416" t="s">
        <v>3351</v>
      </c>
      <c r="J673" s="417">
        <v>32</v>
      </c>
      <c r="K673" s="418">
        <v>5</v>
      </c>
      <c r="L673" s="418" t="s">
        <v>2543</v>
      </c>
      <c r="T673" s="418" t="s">
        <v>2543</v>
      </c>
      <c r="U673" s="418" t="s">
        <v>4584</v>
      </c>
      <c r="V673" s="418" t="s">
        <v>4585</v>
      </c>
      <c r="W673" s="418" t="s">
        <v>2709</v>
      </c>
      <c r="Z673" s="421">
        <v>158</v>
      </c>
      <c r="AA673" s="421">
        <v>672</v>
      </c>
      <c r="AB673" s="421">
        <v>593</v>
      </c>
      <c r="AC673" s="421">
        <v>168</v>
      </c>
      <c r="AD673" s="421">
        <v>101</v>
      </c>
      <c r="AE673" s="421">
        <v>34</v>
      </c>
      <c r="AF673" s="421">
        <v>3</v>
      </c>
      <c r="AG673" s="421">
        <v>30</v>
      </c>
      <c r="AH673" s="421">
        <v>103</v>
      </c>
      <c r="AI673" s="421">
        <v>85</v>
      </c>
      <c r="AJ673" s="421">
        <v>44</v>
      </c>
      <c r="AK673" s="421">
        <v>7</v>
      </c>
      <c r="AL673" s="421">
        <v>66</v>
      </c>
      <c r="AM673" s="421">
        <v>22</v>
      </c>
      <c r="AN673" s="421">
        <v>74</v>
      </c>
      <c r="AO673" s="421">
        <v>8</v>
      </c>
      <c r="AP673" s="421">
        <v>5</v>
      </c>
      <c r="AQ673" s="421">
        <v>0</v>
      </c>
      <c r="AR673" s="421">
        <v>9</v>
      </c>
      <c r="AS673" s="422">
        <v>9.8214284999999998E-2</v>
      </c>
      <c r="AT673" s="422">
        <v>0.110119047</v>
      </c>
      <c r="AU673" s="422">
        <v>0.53714286</v>
      </c>
      <c r="AV673" s="422">
        <v>0.17904761999999999</v>
      </c>
      <c r="AW673" s="422">
        <v>7.0610690000000004E-2</v>
      </c>
      <c r="AX673" s="422">
        <v>0.37022901000000003</v>
      </c>
      <c r="AY673" s="423">
        <v>111.6</v>
      </c>
      <c r="AZ673" s="422">
        <v>6.4443609999999998E-2</v>
      </c>
      <c r="BA673" s="422">
        <v>0.33523809500000001</v>
      </c>
      <c r="BB673" s="422">
        <v>0.60603258000000004</v>
      </c>
      <c r="BC673" s="422">
        <v>0.462857142</v>
      </c>
      <c r="BD673" s="424">
        <v>0.27935222599999998</v>
      </c>
      <c r="BE673" s="424">
        <v>0.28330522699999999</v>
      </c>
      <c r="BF673" s="424">
        <v>0.36011904700000003</v>
      </c>
      <c r="BG673" s="424">
        <v>0.50252951000000001</v>
      </c>
      <c r="BH673" s="424">
        <v>0.86264855699999998</v>
      </c>
      <c r="BI673" s="424">
        <v>0.21922428299999999</v>
      </c>
      <c r="BJ673" s="424">
        <v>0.35964307088118302</v>
      </c>
      <c r="BK673" s="425">
        <v>135.415704887928</v>
      </c>
      <c r="BL673" s="425">
        <v>25.412658336144599</v>
      </c>
      <c r="BM673" s="425">
        <v>104.81507814167099</v>
      </c>
      <c r="BN673" s="425">
        <v>133.47500094946199</v>
      </c>
      <c r="BO673" s="425">
        <v>-0.12650892709525699</v>
      </c>
      <c r="BP673" s="425">
        <v>7.2472672360017896</v>
      </c>
      <c r="BQ673" s="425">
        <v>61.482074506153097</v>
      </c>
      <c r="BR673" s="425">
        <v>33.758760802020099</v>
      </c>
      <c r="BS673" s="426">
        <v>6.2903856582558904</v>
      </c>
      <c r="BT673" s="427"/>
      <c r="BU673" s="421"/>
      <c r="BV673" s="428"/>
      <c r="BW673" s="427"/>
      <c r="BX673" s="427"/>
      <c r="BY673" s="427"/>
      <c r="BZ673" s="427"/>
      <c r="CA673" s="421"/>
      <c r="CB673" s="428"/>
      <c r="CC673" s="427"/>
      <c r="CD673" s="421"/>
      <c r="CE673" s="429"/>
      <c r="CF673" s="428"/>
      <c r="CG673" s="427"/>
      <c r="CH673" s="421"/>
      <c r="CI673" s="429"/>
      <c r="CJ673" s="428"/>
      <c r="CK673" s="427">
        <v>134</v>
      </c>
      <c r="CL673" s="421">
        <v>1145.2</v>
      </c>
      <c r="CM673" s="429">
        <v>0</v>
      </c>
      <c r="CN673" s="428">
        <v>6</v>
      </c>
      <c r="CO673" s="427"/>
      <c r="CP673" s="421"/>
      <c r="CQ673" s="429"/>
      <c r="CR673" s="428"/>
      <c r="DH673" s="433">
        <v>0</v>
      </c>
      <c r="DI673" s="434">
        <v>4.59557276964187</v>
      </c>
      <c r="EL673" s="422"/>
      <c r="EM673" s="422"/>
      <c r="EN673" s="422"/>
      <c r="EO673" s="422"/>
      <c r="EP673" s="422"/>
      <c r="EQ673" s="422"/>
    </row>
    <row r="674" spans="1:154" ht="13" customHeight="1">
      <c r="A674" s="413" t="s">
        <v>2175</v>
      </c>
      <c r="B674" s="413">
        <v>11417</v>
      </c>
      <c r="C674" s="413">
        <v>672695</v>
      </c>
      <c r="D674" s="413">
        <v>22799</v>
      </c>
      <c r="E674" s="413" t="s">
        <v>45</v>
      </c>
      <c r="F674" s="413" t="s">
        <v>45</v>
      </c>
      <c r="G674" s="414"/>
      <c r="H674" s="411" t="s">
        <v>988</v>
      </c>
      <c r="I674" s="411" t="s">
        <v>2504</v>
      </c>
      <c r="J674" s="418">
        <v>25</v>
      </c>
      <c r="K674" s="418">
        <v>6</v>
      </c>
      <c r="L674" s="418" t="s">
        <v>2543</v>
      </c>
      <c r="T674" s="418" t="s">
        <v>2543</v>
      </c>
      <c r="U674" s="418" t="s">
        <v>2543</v>
      </c>
      <c r="V674" s="418" t="s">
        <v>4585</v>
      </c>
      <c r="Z674" s="421">
        <v>161</v>
      </c>
      <c r="AA674" s="421">
        <v>720</v>
      </c>
      <c r="AB674" s="421">
        <v>597</v>
      </c>
      <c r="AC674" s="421">
        <v>173</v>
      </c>
      <c r="AD674" s="421">
        <v>115</v>
      </c>
      <c r="AE674" s="421">
        <v>33</v>
      </c>
      <c r="AF674" s="421">
        <v>5</v>
      </c>
      <c r="AG674" s="421">
        <v>20</v>
      </c>
      <c r="AH674" s="421">
        <v>98</v>
      </c>
      <c r="AI674" s="421">
        <v>100</v>
      </c>
      <c r="AJ674" s="421">
        <v>27</v>
      </c>
      <c r="AK674" s="421">
        <v>6</v>
      </c>
      <c r="AL674" s="421">
        <v>94</v>
      </c>
      <c r="AM674" s="421">
        <v>1</v>
      </c>
      <c r="AN674" s="421">
        <v>83</v>
      </c>
      <c r="AO674" s="421">
        <v>10</v>
      </c>
      <c r="AP674" s="421">
        <v>11</v>
      </c>
      <c r="AQ674" s="421">
        <v>8</v>
      </c>
      <c r="AR674" s="421">
        <v>11</v>
      </c>
      <c r="AS674" s="422">
        <v>0.13055555499999999</v>
      </c>
      <c r="AT674" s="422">
        <v>0.115277777</v>
      </c>
      <c r="AU674" s="422">
        <v>0.43151970000000001</v>
      </c>
      <c r="AV674" s="422">
        <v>0.25328329999999999</v>
      </c>
      <c r="AW674" s="422">
        <v>6.1913700000000002E-2</v>
      </c>
      <c r="AX674" s="422">
        <v>0.31894934000000003</v>
      </c>
      <c r="AY674" s="423">
        <v>108.2</v>
      </c>
      <c r="AZ674" s="422">
        <v>4.0239440000000001E-2</v>
      </c>
      <c r="BA674" s="422">
        <v>0.374757281</v>
      </c>
      <c r="BB674" s="422">
        <v>0.70927512199999998</v>
      </c>
      <c r="BC674" s="422">
        <v>0.39223300900000002</v>
      </c>
      <c r="BD674" s="424">
        <v>0.302970297</v>
      </c>
      <c r="BE674" s="424">
        <v>0.28978224400000002</v>
      </c>
      <c r="BF674" s="424">
        <v>0.38904494299999998</v>
      </c>
      <c r="BG674" s="424">
        <v>0.46231155699999998</v>
      </c>
      <c r="BH674" s="424">
        <v>0.85135649999999996</v>
      </c>
      <c r="BI674" s="424">
        <v>0.17252931299999999</v>
      </c>
      <c r="BJ674" s="424">
        <v>0.36989192067319299</v>
      </c>
      <c r="BK674" s="425">
        <v>111.128095125953</v>
      </c>
      <c r="BL674" s="425">
        <v>33.2190943628638</v>
      </c>
      <c r="BM674" s="425">
        <v>118.293115583071</v>
      </c>
      <c r="BN674" s="425">
        <v>137.97231666033099</v>
      </c>
      <c r="BO674" s="425">
        <v>0.47532228863886899</v>
      </c>
      <c r="BP674" s="425">
        <v>3.7703681904822499</v>
      </c>
      <c r="BQ674" s="425">
        <v>69.156363936895104</v>
      </c>
      <c r="BR674" s="425">
        <v>36.176324068391203</v>
      </c>
      <c r="BS674" s="426">
        <v>7.0755615092693898</v>
      </c>
      <c r="BT674" s="427"/>
      <c r="BU674" s="421"/>
      <c r="BV674" s="428"/>
      <c r="BW674" s="427"/>
      <c r="BX674" s="427"/>
      <c r="BY674" s="427"/>
      <c r="BZ674" s="427"/>
      <c r="CA674" s="421"/>
      <c r="CB674" s="428"/>
      <c r="CC674" s="427"/>
      <c r="CD674" s="421"/>
      <c r="CE674" s="429"/>
      <c r="CF674" s="428"/>
      <c r="CG674" s="427"/>
      <c r="CH674" s="421"/>
      <c r="CI674" s="429"/>
      <c r="CJ674" s="428"/>
      <c r="CK674" s="427"/>
      <c r="CL674" s="421"/>
      <c r="CM674" s="429"/>
      <c r="CN674" s="428"/>
      <c r="CO674" s="427">
        <v>161</v>
      </c>
      <c r="CP674" s="421">
        <v>1425</v>
      </c>
      <c r="CQ674" s="429">
        <v>3</v>
      </c>
      <c r="CR674" s="428">
        <v>5</v>
      </c>
      <c r="DH674" s="433">
        <v>3</v>
      </c>
      <c r="DI674" s="434">
        <v>9.0290377140045095</v>
      </c>
      <c r="EL674" s="422"/>
      <c r="EM674" s="422"/>
      <c r="EN674" s="422"/>
      <c r="EO674" s="422"/>
      <c r="EP674" s="422"/>
      <c r="EQ674" s="422"/>
    </row>
    <row r="675" spans="1:154" ht="13" customHeight="1">
      <c r="A675" s="413" t="s">
        <v>2175</v>
      </c>
      <c r="B675" s="413">
        <v>12758</v>
      </c>
      <c r="C675" s="413">
        <v>669707</v>
      </c>
      <c r="D675" s="413">
        <v>25807</v>
      </c>
      <c r="E675" s="413" t="s">
        <v>438</v>
      </c>
      <c r="F675" s="413" t="s">
        <v>438</v>
      </c>
      <c r="G675" s="414"/>
      <c r="H675" s="411" t="s">
        <v>3498</v>
      </c>
      <c r="I675" s="411" t="s">
        <v>269</v>
      </c>
      <c r="J675" s="413">
        <v>27</v>
      </c>
      <c r="K675" s="418">
        <v>6</v>
      </c>
      <c r="L675" s="418" t="s">
        <v>837</v>
      </c>
      <c r="T675" s="418" t="s">
        <v>4577</v>
      </c>
      <c r="U675" s="418" t="s">
        <v>4577</v>
      </c>
      <c r="V675" s="418" t="s">
        <v>4586</v>
      </c>
      <c r="Z675" s="421">
        <v>107</v>
      </c>
      <c r="AA675" s="421">
        <v>376</v>
      </c>
      <c r="AB675" s="421">
        <v>331</v>
      </c>
      <c r="AC675" s="421">
        <v>75</v>
      </c>
      <c r="AD675" s="421">
        <v>48</v>
      </c>
      <c r="AE675" s="421">
        <v>18</v>
      </c>
      <c r="AF675" s="421">
        <v>2</v>
      </c>
      <c r="AG675" s="421">
        <v>7</v>
      </c>
      <c r="AH675" s="421">
        <v>41</v>
      </c>
      <c r="AI675" s="421">
        <v>24</v>
      </c>
      <c r="AJ675" s="421">
        <v>13</v>
      </c>
      <c r="AK675" s="421">
        <v>2</v>
      </c>
      <c r="AL675" s="421">
        <v>39</v>
      </c>
      <c r="AM675" s="421">
        <v>1</v>
      </c>
      <c r="AN675" s="421">
        <v>76</v>
      </c>
      <c r="AO675" s="421">
        <v>2</v>
      </c>
      <c r="AP675" s="421">
        <v>1</v>
      </c>
      <c r="AQ675" s="421">
        <v>3</v>
      </c>
      <c r="AR675" s="421">
        <v>4</v>
      </c>
      <c r="AS675" s="422">
        <v>0.10372340400000001</v>
      </c>
      <c r="AT675" s="422">
        <v>0.20212765899999999</v>
      </c>
      <c r="AU675" s="422">
        <v>0.38223938000000002</v>
      </c>
      <c r="AV675" s="422">
        <v>0.26640926999999998</v>
      </c>
      <c r="AW675" s="422">
        <v>6.1776060000000001E-2</v>
      </c>
      <c r="AX675" s="422">
        <v>0.38223938000000002</v>
      </c>
      <c r="AY675" s="423">
        <v>108.9</v>
      </c>
      <c r="AZ675" s="422">
        <v>0.10034364</v>
      </c>
      <c r="BA675" s="422">
        <v>0.38888888799999999</v>
      </c>
      <c r="BB675" s="422">
        <v>0.67743413600000002</v>
      </c>
      <c r="BC675" s="422">
        <v>0.42063492000000002</v>
      </c>
      <c r="BD675" s="424">
        <v>0.273092369</v>
      </c>
      <c r="BE675" s="424">
        <v>0.22658610200000001</v>
      </c>
      <c r="BF675" s="424">
        <v>0.31099195699999999</v>
      </c>
      <c r="BG675" s="424">
        <v>0.35649546799999998</v>
      </c>
      <c r="BH675" s="424">
        <v>0.66748742500000002</v>
      </c>
      <c r="BI675" s="424">
        <v>0.129909366</v>
      </c>
      <c r="BJ675" s="424">
        <v>0.29581309166005798</v>
      </c>
      <c r="BK675" s="425">
        <v>83.6761019421686</v>
      </c>
      <c r="BL675" s="425">
        <v>-5.2669851298640298</v>
      </c>
      <c r="BM675" s="425">
        <v>39.160559285132997</v>
      </c>
      <c r="BN675" s="425">
        <v>86.329828440877606</v>
      </c>
      <c r="BO675" s="425">
        <v>-0.42777270764507702</v>
      </c>
      <c r="BP675" s="425">
        <v>2.1342724636197001</v>
      </c>
      <c r="BQ675" s="425">
        <v>14.633896650447401</v>
      </c>
      <c r="BR675" s="425">
        <v>-3.95810854837399</v>
      </c>
      <c r="BS675" s="426">
        <v>1.4972307677282499</v>
      </c>
      <c r="BT675" s="427"/>
      <c r="BU675" s="421"/>
      <c r="BV675" s="428"/>
      <c r="BW675" s="427"/>
      <c r="BX675" s="427"/>
      <c r="BY675" s="427"/>
      <c r="BZ675" s="427"/>
      <c r="CA675" s="421"/>
      <c r="CB675" s="428"/>
      <c r="CC675" s="427">
        <v>24</v>
      </c>
      <c r="CD675" s="421">
        <v>116</v>
      </c>
      <c r="CE675" s="429">
        <v>1</v>
      </c>
      <c r="CF675" s="428">
        <v>0</v>
      </c>
      <c r="CG675" s="427">
        <v>11</v>
      </c>
      <c r="CH675" s="421">
        <v>80</v>
      </c>
      <c r="CI675" s="429">
        <v>3</v>
      </c>
      <c r="CJ675" s="428">
        <v>2</v>
      </c>
      <c r="CK675" s="427">
        <v>32</v>
      </c>
      <c r="CL675" s="421">
        <v>260.10000000000002</v>
      </c>
      <c r="CM675" s="429">
        <v>7</v>
      </c>
      <c r="CN675" s="428">
        <v>4</v>
      </c>
      <c r="CO675" s="427">
        <v>47</v>
      </c>
      <c r="CP675" s="421">
        <v>388.2</v>
      </c>
      <c r="CQ675" s="429">
        <v>-2</v>
      </c>
      <c r="CR675" s="428">
        <v>1</v>
      </c>
      <c r="DH675" s="433">
        <v>9</v>
      </c>
      <c r="DI675" s="434">
        <v>6.0842596292495701</v>
      </c>
      <c r="EL675" s="422"/>
      <c r="EM675" s="422"/>
      <c r="EN675" s="422"/>
      <c r="EO675" s="422"/>
      <c r="EP675" s="422"/>
      <c r="EQ675" s="422"/>
    </row>
    <row r="676" spans="1:154" ht="13" customHeight="1">
      <c r="A676" s="413" t="s">
        <v>2175</v>
      </c>
      <c r="B676" s="413">
        <v>13121</v>
      </c>
      <c r="C676" s="413">
        <v>663968</v>
      </c>
      <c r="D676" s="413">
        <v>26202</v>
      </c>
      <c r="E676" s="413" t="s">
        <v>2176</v>
      </c>
      <c r="F676" s="413" t="s">
        <v>2176</v>
      </c>
      <c r="G676" s="414"/>
      <c r="H676" s="411" t="s">
        <v>4381</v>
      </c>
      <c r="I676" s="411" t="s">
        <v>247</v>
      </c>
      <c r="J676" s="413">
        <v>29</v>
      </c>
      <c r="K676" s="418">
        <v>7</v>
      </c>
      <c r="L676" s="418" t="s">
        <v>2543</v>
      </c>
      <c r="T676" s="418" t="s">
        <v>4581</v>
      </c>
      <c r="U676" s="418" t="s">
        <v>4581</v>
      </c>
      <c r="V676" s="418" t="s">
        <v>4586</v>
      </c>
      <c r="Z676" s="421">
        <v>118</v>
      </c>
      <c r="AA676" s="421">
        <v>428</v>
      </c>
      <c r="AB676" s="421">
        <v>405</v>
      </c>
      <c r="AC676" s="421">
        <v>120</v>
      </c>
      <c r="AD676" s="421">
        <v>98</v>
      </c>
      <c r="AE676" s="421">
        <v>18</v>
      </c>
      <c r="AF676" s="421">
        <v>1</v>
      </c>
      <c r="AG676" s="421">
        <v>3</v>
      </c>
      <c r="AH676" s="421">
        <v>37</v>
      </c>
      <c r="AI676" s="421">
        <v>40</v>
      </c>
      <c r="AJ676" s="421">
        <v>27</v>
      </c>
      <c r="AK676" s="421">
        <v>6</v>
      </c>
      <c r="AL676" s="421">
        <v>19</v>
      </c>
      <c r="AM676" s="421">
        <v>0</v>
      </c>
      <c r="AN676" s="421">
        <v>64</v>
      </c>
      <c r="AO676" s="421">
        <v>2</v>
      </c>
      <c r="AP676" s="421">
        <v>1</v>
      </c>
      <c r="AQ676" s="421">
        <v>1</v>
      </c>
      <c r="AR676" s="421">
        <v>4</v>
      </c>
      <c r="AS676" s="422">
        <v>4.4392523000000003E-2</v>
      </c>
      <c r="AT676" s="422">
        <v>0.14953271000000001</v>
      </c>
      <c r="AU676" s="422">
        <v>0.26530611999999998</v>
      </c>
      <c r="AV676" s="422">
        <v>0.35276967999999997</v>
      </c>
      <c r="AW676" s="422">
        <v>2.623907E-2</v>
      </c>
      <c r="AX676" s="422">
        <v>0.33236152000000002</v>
      </c>
      <c r="AY676" s="423">
        <v>108.3</v>
      </c>
      <c r="AZ676" s="422">
        <v>0.10471567</v>
      </c>
      <c r="BA676" s="422">
        <v>0.61176470500000002</v>
      </c>
      <c r="BB676" s="422">
        <v>1.11881374</v>
      </c>
      <c r="BC676" s="422">
        <v>0.217647058</v>
      </c>
      <c r="BD676" s="424">
        <v>0.34513274300000002</v>
      </c>
      <c r="BE676" s="424">
        <v>0.29629629600000001</v>
      </c>
      <c r="BF676" s="424">
        <v>0.33021077199999999</v>
      </c>
      <c r="BG676" s="424">
        <v>0.36790123400000002</v>
      </c>
      <c r="BH676" s="424">
        <v>0.69811200600000001</v>
      </c>
      <c r="BI676" s="424">
        <v>7.1604938000000007E-2</v>
      </c>
      <c r="BJ676" s="424">
        <v>0.30747175216674799</v>
      </c>
      <c r="BK676" s="425">
        <v>44.230652827480903</v>
      </c>
      <c r="BL676" s="425">
        <v>-1.9440274512810001</v>
      </c>
      <c r="BM676" s="425">
        <v>48.627751829619903</v>
      </c>
      <c r="BN676" s="425">
        <v>95.4665020661878</v>
      </c>
      <c r="BO676" s="425">
        <v>-0.61963651924182805</v>
      </c>
      <c r="BP676" s="425">
        <v>3.6759114069864101</v>
      </c>
      <c r="BQ676" s="425">
        <v>17.7706274423333</v>
      </c>
      <c r="BR676" s="425">
        <v>1.3891465194108501</v>
      </c>
      <c r="BS676" s="426">
        <v>1.81815758331763</v>
      </c>
      <c r="BT676" s="427"/>
      <c r="BU676" s="421"/>
      <c r="BV676" s="428"/>
      <c r="BW676" s="427"/>
      <c r="BX676" s="427"/>
      <c r="BY676" s="427"/>
      <c r="BZ676" s="427"/>
      <c r="CA676" s="421"/>
      <c r="CB676" s="428"/>
      <c r="CC676" s="427"/>
      <c r="CD676" s="421"/>
      <c r="CE676" s="429"/>
      <c r="CF676" s="428"/>
      <c r="CG676" s="427"/>
      <c r="CH676" s="421"/>
      <c r="CI676" s="429"/>
      <c r="CJ676" s="428"/>
      <c r="CK676" s="427"/>
      <c r="CL676" s="421"/>
      <c r="CM676" s="429"/>
      <c r="CN676" s="428"/>
      <c r="CO676" s="427"/>
      <c r="CP676" s="421"/>
      <c r="CQ676" s="429"/>
      <c r="CR676" s="428"/>
      <c r="CS676" s="427">
        <v>63</v>
      </c>
      <c r="CT676" s="421">
        <v>433</v>
      </c>
      <c r="CU676" s="429">
        <v>0</v>
      </c>
      <c r="CV676" s="429">
        <v>-1</v>
      </c>
      <c r="CW676" s="428">
        <v>0</v>
      </c>
      <c r="CX676" s="427">
        <v>41</v>
      </c>
      <c r="CY676" s="421">
        <v>278.2</v>
      </c>
      <c r="CZ676" s="429">
        <v>1</v>
      </c>
      <c r="DA676" s="429">
        <v>6</v>
      </c>
      <c r="DB676" s="428">
        <v>0</v>
      </c>
      <c r="DC676" s="427">
        <v>32</v>
      </c>
      <c r="DD676" s="421">
        <v>221.2</v>
      </c>
      <c r="DE676" s="429">
        <v>2</v>
      </c>
      <c r="DF676" s="429">
        <v>1</v>
      </c>
      <c r="DG676" s="428">
        <v>0</v>
      </c>
      <c r="DH676" s="433">
        <v>3</v>
      </c>
      <c r="DI676" s="434">
        <v>1.65131258964538</v>
      </c>
      <c r="EL676" s="422"/>
      <c r="EM676" s="422"/>
      <c r="EN676" s="422"/>
      <c r="EO676" s="422"/>
      <c r="EP676" s="422"/>
      <c r="EQ676" s="422"/>
    </row>
    <row r="677" spans="1:154" ht="13" customHeight="1">
      <c r="A677" s="413" t="s">
        <v>2175</v>
      </c>
      <c r="B677" s="413">
        <v>10944</v>
      </c>
      <c r="C677" s="413">
        <v>671218</v>
      </c>
      <c r="D677" s="413">
        <v>22515</v>
      </c>
      <c r="E677" s="413" t="s">
        <v>2175</v>
      </c>
      <c r="F677" s="413" t="s">
        <v>2175</v>
      </c>
      <c r="G677" s="414"/>
      <c r="H677" s="411" t="s">
        <v>142</v>
      </c>
      <c r="I677" s="411" t="s">
        <v>3006</v>
      </c>
      <c r="J677" s="413">
        <v>25</v>
      </c>
      <c r="K677" s="418">
        <v>7</v>
      </c>
      <c r="L677" s="418" t="s">
        <v>837</v>
      </c>
      <c r="T677" s="418" t="s">
        <v>4577</v>
      </c>
      <c r="U677" s="418" t="s">
        <v>2543</v>
      </c>
      <c r="V677" s="418" t="s">
        <v>4586</v>
      </c>
      <c r="Z677" s="421">
        <v>157</v>
      </c>
      <c r="AA677" s="421">
        <v>695</v>
      </c>
      <c r="AB677" s="421">
        <v>620</v>
      </c>
      <c r="AC677" s="421">
        <v>159</v>
      </c>
      <c r="AD677" s="421">
        <v>113</v>
      </c>
      <c r="AE677" s="421">
        <v>24</v>
      </c>
      <c r="AF677" s="421">
        <v>1</v>
      </c>
      <c r="AG677" s="421">
        <v>21</v>
      </c>
      <c r="AH677" s="421">
        <v>85</v>
      </c>
      <c r="AI677" s="421">
        <v>69</v>
      </c>
      <c r="AJ677" s="421">
        <v>6</v>
      </c>
      <c r="AK677" s="421">
        <v>4</v>
      </c>
      <c r="AL677" s="421">
        <v>52</v>
      </c>
      <c r="AM677" s="421">
        <v>2</v>
      </c>
      <c r="AN677" s="421">
        <v>158</v>
      </c>
      <c r="AO677" s="421">
        <v>17</v>
      </c>
      <c r="AP677" s="421">
        <v>6</v>
      </c>
      <c r="AQ677" s="421">
        <v>0</v>
      </c>
      <c r="AR677" s="421">
        <v>16</v>
      </c>
      <c r="AS677" s="422">
        <v>7.4820143000000006E-2</v>
      </c>
      <c r="AT677" s="422">
        <v>0.227338129</v>
      </c>
      <c r="AU677" s="422">
        <v>0.35683761000000003</v>
      </c>
      <c r="AV677" s="422">
        <v>0.25</v>
      </c>
      <c r="AW677" s="422">
        <v>8.7606840000000005E-2</v>
      </c>
      <c r="AX677" s="422">
        <v>0.47435896999999999</v>
      </c>
      <c r="AY677" s="423">
        <v>116</v>
      </c>
      <c r="AZ677" s="422">
        <v>0.10425292</v>
      </c>
      <c r="BA677" s="422">
        <v>0.44230769199999997</v>
      </c>
      <c r="BB677" s="422">
        <v>0.78036246399999998</v>
      </c>
      <c r="BC677" s="422">
        <v>0.378205128</v>
      </c>
      <c r="BD677" s="424">
        <v>0.308724832</v>
      </c>
      <c r="BE677" s="424">
        <v>0.256451612</v>
      </c>
      <c r="BF677" s="424">
        <v>0.328057553</v>
      </c>
      <c r="BG677" s="424">
        <v>0.4</v>
      </c>
      <c r="BH677" s="424">
        <v>0.72805755299999997</v>
      </c>
      <c r="BI677" s="424">
        <v>0.143548388</v>
      </c>
      <c r="BJ677" s="424">
        <v>0.31887750665174702</v>
      </c>
      <c r="BK677" s="425">
        <v>92.4611513223917</v>
      </c>
      <c r="BL677" s="425">
        <v>3.2792609238953299</v>
      </c>
      <c r="BM677" s="425">
        <v>85.399323073956396</v>
      </c>
      <c r="BN677" s="425">
        <v>106.405317053142</v>
      </c>
      <c r="BO677" s="425">
        <v>0.10290747446922199</v>
      </c>
      <c r="BP677" s="425">
        <v>-2.5791990123689099</v>
      </c>
      <c r="BQ677" s="425">
        <v>10.731590863825</v>
      </c>
      <c r="BR677" s="425">
        <v>2.6973585726649398</v>
      </c>
      <c r="BS677" s="426">
        <v>1.09797604915428</v>
      </c>
      <c r="BT677" s="427"/>
      <c r="BU677" s="421"/>
      <c r="BV677" s="428"/>
      <c r="BW677" s="427"/>
      <c r="BX677" s="427"/>
      <c r="BY677" s="427"/>
      <c r="BZ677" s="427"/>
      <c r="CA677" s="421"/>
      <c r="CB677" s="428"/>
      <c r="CC677" s="427"/>
      <c r="CD677" s="421"/>
      <c r="CE677" s="429"/>
      <c r="CF677" s="428"/>
      <c r="CG677" s="427"/>
      <c r="CH677" s="421"/>
      <c r="CI677" s="429"/>
      <c r="CJ677" s="428"/>
      <c r="CK677" s="427"/>
      <c r="CL677" s="421"/>
      <c r="CM677" s="429"/>
      <c r="CN677" s="428"/>
      <c r="CO677" s="427"/>
      <c r="CP677" s="421"/>
      <c r="CQ677" s="429"/>
      <c r="CR677" s="428"/>
      <c r="CS677" s="427">
        <v>154</v>
      </c>
      <c r="CT677" s="421">
        <v>1332.2</v>
      </c>
      <c r="CU677" s="429">
        <v>-6</v>
      </c>
      <c r="CV677" s="429">
        <v>-9</v>
      </c>
      <c r="CW677" s="428">
        <v>2</v>
      </c>
      <c r="DH677" s="433">
        <v>-6</v>
      </c>
      <c r="DI677" s="434">
        <v>-15.085137844085599</v>
      </c>
      <c r="EL677" s="422"/>
      <c r="EM677" s="422"/>
      <c r="EN677" s="422"/>
      <c r="EO677" s="422"/>
      <c r="EP677" s="422"/>
      <c r="EQ677" s="422"/>
    </row>
    <row r="678" spans="1:154" ht="13" customHeight="1">
      <c r="A678" s="413" t="s">
        <v>2175</v>
      </c>
      <c r="B678" s="413">
        <v>11913</v>
      </c>
      <c r="C678" s="413">
        <v>676694</v>
      </c>
      <c r="D678" s="413">
        <v>20308</v>
      </c>
      <c r="E678" s="413" t="s">
        <v>614</v>
      </c>
      <c r="F678" s="413" t="s">
        <v>614</v>
      </c>
      <c r="G678" s="414"/>
      <c r="H678" s="411" t="s">
        <v>2434</v>
      </c>
      <c r="I678" s="411" t="s">
        <v>247</v>
      </c>
      <c r="J678" s="418">
        <v>29</v>
      </c>
      <c r="K678" s="418">
        <v>8</v>
      </c>
      <c r="L678" s="418" t="s">
        <v>837</v>
      </c>
      <c r="T678" s="418" t="s">
        <v>4581</v>
      </c>
      <c r="U678" s="418" t="s">
        <v>4582</v>
      </c>
      <c r="V678" s="418" t="s">
        <v>4586</v>
      </c>
      <c r="Z678" s="421">
        <v>104</v>
      </c>
      <c r="AA678" s="421">
        <v>381</v>
      </c>
      <c r="AB678" s="421">
        <v>343</v>
      </c>
      <c r="AC678" s="421">
        <v>100</v>
      </c>
      <c r="AD678" s="421">
        <v>80</v>
      </c>
      <c r="AE678" s="421">
        <v>15</v>
      </c>
      <c r="AF678" s="421">
        <v>2</v>
      </c>
      <c r="AG678" s="421">
        <v>3</v>
      </c>
      <c r="AH678" s="421">
        <v>53</v>
      </c>
      <c r="AI678" s="421">
        <v>24</v>
      </c>
      <c r="AJ678" s="421">
        <v>16</v>
      </c>
      <c r="AK678" s="421">
        <v>5</v>
      </c>
      <c r="AL678" s="421">
        <v>31</v>
      </c>
      <c r="AM678" s="421">
        <v>0</v>
      </c>
      <c r="AN678" s="421">
        <v>67</v>
      </c>
      <c r="AO678" s="421">
        <v>3</v>
      </c>
      <c r="AP678" s="421">
        <v>2</v>
      </c>
      <c r="AQ678" s="421">
        <v>2</v>
      </c>
      <c r="AR678" s="421">
        <v>9</v>
      </c>
      <c r="AS678" s="422">
        <v>8.1364829E-2</v>
      </c>
      <c r="AT678" s="422">
        <v>0.175853018</v>
      </c>
      <c r="AU678" s="422">
        <v>0.37142857000000001</v>
      </c>
      <c r="AV678" s="422">
        <v>0.21428570999999999</v>
      </c>
      <c r="AW678" s="422">
        <v>0.05</v>
      </c>
      <c r="AX678" s="422">
        <v>0.38928571000000001</v>
      </c>
      <c r="AY678" s="423">
        <v>110.4</v>
      </c>
      <c r="AZ678" s="422">
        <v>8.8739750000000006E-2</v>
      </c>
      <c r="BA678" s="422">
        <v>0.47482014299999997</v>
      </c>
      <c r="BB678" s="422">
        <v>0.86090053600000005</v>
      </c>
      <c r="BC678" s="422">
        <v>0.28417266099999999</v>
      </c>
      <c r="BD678" s="424">
        <v>0.35272727199999998</v>
      </c>
      <c r="BE678" s="424">
        <v>0.29154518899999998</v>
      </c>
      <c r="BF678" s="424">
        <v>0.35356200500000001</v>
      </c>
      <c r="BG678" s="424">
        <v>0.37317784199999998</v>
      </c>
      <c r="BH678" s="424">
        <v>0.72673984700000005</v>
      </c>
      <c r="BI678" s="424">
        <v>8.1632652999999999E-2</v>
      </c>
      <c r="BJ678" s="424">
        <v>0.322575493192295</v>
      </c>
      <c r="BK678" s="425">
        <v>50.424811962398699</v>
      </c>
      <c r="BL678" s="425">
        <v>2.9416265845669498</v>
      </c>
      <c r="BM678" s="425">
        <v>47.959962813593201</v>
      </c>
      <c r="BN678" s="425">
        <v>107.329351541457</v>
      </c>
      <c r="BO678" s="425">
        <v>0.81976607633170495</v>
      </c>
      <c r="BP678" s="425">
        <v>0.37475680187344501</v>
      </c>
      <c r="BQ678" s="425">
        <v>22.172650494556699</v>
      </c>
      <c r="BR678" s="425">
        <v>3.6658096187187401</v>
      </c>
      <c r="BS678" s="426">
        <v>2.2685396320275601</v>
      </c>
      <c r="BT678" s="427"/>
      <c r="BU678" s="421"/>
      <c r="BV678" s="428"/>
      <c r="BW678" s="427"/>
      <c r="BX678" s="427"/>
      <c r="BY678" s="427"/>
      <c r="BZ678" s="427"/>
      <c r="CA678" s="421"/>
      <c r="CB678" s="428"/>
      <c r="CC678" s="427"/>
      <c r="CD678" s="421"/>
      <c r="CE678" s="429"/>
      <c r="CF678" s="428"/>
      <c r="CG678" s="427"/>
      <c r="CH678" s="421"/>
      <c r="CI678" s="429"/>
      <c r="CJ678" s="428"/>
      <c r="CK678" s="427"/>
      <c r="CL678" s="421"/>
      <c r="CM678" s="429"/>
      <c r="CN678" s="428"/>
      <c r="CO678" s="427"/>
      <c r="CP678" s="421"/>
      <c r="CQ678" s="429"/>
      <c r="CR678" s="428"/>
      <c r="CX678" s="427">
        <v>104</v>
      </c>
      <c r="CY678" s="421">
        <v>844</v>
      </c>
      <c r="CZ678" s="429">
        <v>5</v>
      </c>
      <c r="DA678" s="429">
        <v>9</v>
      </c>
      <c r="DB678" s="428">
        <v>0</v>
      </c>
      <c r="DH678" s="433">
        <v>5</v>
      </c>
      <c r="DI678" s="434">
        <v>5.3942377567291198</v>
      </c>
      <c r="EL678" s="422"/>
      <c r="EM678" s="422"/>
      <c r="EN678" s="422"/>
      <c r="EO678" s="422"/>
      <c r="EP678" s="422"/>
      <c r="EQ678" s="422"/>
    </row>
    <row r="679" spans="1:154" ht="13" customHeight="1">
      <c r="A679" s="413" t="s">
        <v>2175</v>
      </c>
      <c r="B679" s="435">
        <v>12152</v>
      </c>
      <c r="C679" s="435">
        <v>669003</v>
      </c>
      <c r="D679" s="435">
        <v>27555</v>
      </c>
      <c r="E679" s="435" t="s">
        <v>563</v>
      </c>
      <c r="F679" s="413" t="s">
        <v>563</v>
      </c>
      <c r="G679" s="414"/>
      <c r="H679" s="436" t="s">
        <v>1942</v>
      </c>
      <c r="I679" s="436" t="s">
        <v>307</v>
      </c>
      <c r="J679" s="435">
        <v>26</v>
      </c>
      <c r="K679" s="418">
        <v>8</v>
      </c>
      <c r="L679" s="414" t="s">
        <v>46</v>
      </c>
      <c r="M679" s="437"/>
      <c r="T679" s="418" t="s">
        <v>4581</v>
      </c>
      <c r="U679" s="418" t="s">
        <v>4581</v>
      </c>
      <c r="V679" s="418" t="s">
        <v>4586</v>
      </c>
      <c r="X679" s="418">
        <v>20</v>
      </c>
      <c r="Z679" s="421">
        <v>25</v>
      </c>
      <c r="AA679" s="421">
        <v>78</v>
      </c>
      <c r="AB679" s="421">
        <v>68</v>
      </c>
      <c r="AC679" s="421">
        <v>14</v>
      </c>
      <c r="AD679" s="421">
        <v>9</v>
      </c>
      <c r="AE679" s="421">
        <v>4</v>
      </c>
      <c r="AF679" s="421">
        <v>1</v>
      </c>
      <c r="AG679" s="421">
        <v>0</v>
      </c>
      <c r="AH679" s="421">
        <v>9</v>
      </c>
      <c r="AI679" s="421">
        <v>3</v>
      </c>
      <c r="AJ679" s="421">
        <v>3</v>
      </c>
      <c r="AK679" s="421">
        <v>0</v>
      </c>
      <c r="AL679" s="421">
        <v>7</v>
      </c>
      <c r="AM679" s="421">
        <v>0</v>
      </c>
      <c r="AN679" s="421">
        <v>25</v>
      </c>
      <c r="AO679" s="421">
        <v>1</v>
      </c>
      <c r="AP679" s="421">
        <v>1</v>
      </c>
      <c r="AQ679" s="421">
        <v>1</v>
      </c>
      <c r="AR679" s="421">
        <v>0</v>
      </c>
      <c r="AS679" s="422">
        <v>8.9743588999999999E-2</v>
      </c>
      <c r="AT679" s="422">
        <v>0.32051281999999998</v>
      </c>
      <c r="AU679" s="422">
        <v>0.35555555999999999</v>
      </c>
      <c r="AV679" s="422">
        <v>0.31111111000000002</v>
      </c>
      <c r="AW679" s="422">
        <v>6.6666669999999997E-2</v>
      </c>
      <c r="AX679" s="422">
        <v>0.42222221999999998</v>
      </c>
      <c r="AY679" s="423">
        <v>110.8</v>
      </c>
      <c r="AZ679" s="422">
        <v>0.12871287000000001</v>
      </c>
      <c r="BA679" s="422">
        <v>0.46511627900000002</v>
      </c>
      <c r="BB679" s="422">
        <v>0.80151968799999995</v>
      </c>
      <c r="BC679" s="422">
        <v>0.34883720899999998</v>
      </c>
      <c r="BD679" s="424">
        <v>0.31818181800000001</v>
      </c>
      <c r="BE679" s="424">
        <v>0.20588235199999999</v>
      </c>
      <c r="BF679" s="424">
        <v>0.28571428500000001</v>
      </c>
      <c r="BG679" s="424">
        <v>0.29411764699999998</v>
      </c>
      <c r="BH679" s="424">
        <v>0.57983193200000005</v>
      </c>
      <c r="BI679" s="424">
        <v>8.8235295000000005E-2</v>
      </c>
      <c r="BJ679" s="424">
        <v>0.260995006406462</v>
      </c>
      <c r="BK679" s="425">
        <v>56.8333582608456</v>
      </c>
      <c r="BL679" s="425">
        <v>-3.2976214453114001</v>
      </c>
      <c r="BM679" s="425">
        <v>5.9187308535443703</v>
      </c>
      <c r="BN679" s="425">
        <v>65.117741343658807</v>
      </c>
      <c r="BO679" s="425">
        <v>0.32708547198204801</v>
      </c>
      <c r="BP679" s="425">
        <v>0.88444030005484797</v>
      </c>
      <c r="BQ679" s="425">
        <v>3.54083142518048</v>
      </c>
      <c r="BR679" s="425">
        <v>-2.34052055007795</v>
      </c>
      <c r="BS679" s="426">
        <v>0.36227136761671902</v>
      </c>
      <c r="BT679" s="427"/>
      <c r="BU679" s="421"/>
      <c r="BV679" s="428"/>
      <c r="BW679" s="427"/>
      <c r="BX679" s="427"/>
      <c r="BY679" s="427"/>
      <c r="BZ679" s="427"/>
      <c r="CA679" s="421"/>
      <c r="CB679" s="428"/>
      <c r="CC679" s="427"/>
      <c r="CD679" s="421"/>
      <c r="CE679" s="429"/>
      <c r="CF679" s="428"/>
      <c r="CG679" s="427"/>
      <c r="CH679" s="421"/>
      <c r="CI679" s="429"/>
      <c r="CJ679" s="428"/>
      <c r="CK679" s="427"/>
      <c r="CL679" s="421"/>
      <c r="CM679" s="429"/>
      <c r="CN679" s="428"/>
      <c r="CO679" s="427"/>
      <c r="CP679" s="421"/>
      <c r="CQ679" s="429"/>
      <c r="CR679" s="428"/>
      <c r="CX679" s="427">
        <v>25</v>
      </c>
      <c r="CY679" s="421">
        <v>179.2</v>
      </c>
      <c r="CZ679" s="429">
        <v>0</v>
      </c>
      <c r="DA679" s="429">
        <v>5</v>
      </c>
      <c r="DB679" s="428">
        <v>0</v>
      </c>
      <c r="DH679" s="433">
        <v>0</v>
      </c>
      <c r="DI679" s="434">
        <v>3.28666007518768</v>
      </c>
      <c r="EL679" s="422"/>
      <c r="EM679" s="422"/>
      <c r="EN679" s="422"/>
      <c r="EO679" s="422"/>
      <c r="EP679" s="422"/>
      <c r="EQ679" s="422"/>
    </row>
    <row r="680" spans="1:154" ht="13" customHeight="1">
      <c r="A680" s="413" t="s">
        <v>2175</v>
      </c>
      <c r="B680" s="413">
        <v>12653</v>
      </c>
      <c r="C680" s="413">
        <v>669743</v>
      </c>
      <c r="D680" s="413">
        <v>19296</v>
      </c>
      <c r="E680" s="413" t="s">
        <v>3323</v>
      </c>
      <c r="F680" s="413" t="s">
        <v>3323</v>
      </c>
      <c r="G680" s="414"/>
      <c r="H680" s="411" t="s">
        <v>2880</v>
      </c>
      <c r="I680" s="411" t="s">
        <v>277</v>
      </c>
      <c r="J680" s="413">
        <v>30</v>
      </c>
      <c r="K680" s="418">
        <v>9</v>
      </c>
      <c r="L680" s="418" t="s">
        <v>837</v>
      </c>
      <c r="N680" s="438"/>
      <c r="O680" s="414"/>
      <c r="P680" s="414"/>
      <c r="Q680" s="414"/>
      <c r="R680" s="414"/>
      <c r="S680" s="414"/>
      <c r="T680" s="414" t="s">
        <v>2543</v>
      </c>
      <c r="U680" s="414" t="s">
        <v>4581</v>
      </c>
      <c r="V680" s="414" t="s">
        <v>4585</v>
      </c>
      <c r="W680" s="414"/>
      <c r="X680" s="414"/>
      <c r="Y680" s="437"/>
      <c r="Z680" s="421">
        <v>110</v>
      </c>
      <c r="AA680" s="421">
        <v>322</v>
      </c>
      <c r="AB680" s="421">
        <v>270</v>
      </c>
      <c r="AC680" s="421">
        <v>72</v>
      </c>
      <c r="AD680" s="421">
        <v>52</v>
      </c>
      <c r="AE680" s="421">
        <v>13</v>
      </c>
      <c r="AF680" s="421">
        <v>2</v>
      </c>
      <c r="AG680" s="421">
        <v>5</v>
      </c>
      <c r="AH680" s="421">
        <v>43</v>
      </c>
      <c r="AI680" s="421">
        <v>31</v>
      </c>
      <c r="AJ680" s="421">
        <v>2</v>
      </c>
      <c r="AK680" s="421">
        <v>1</v>
      </c>
      <c r="AL680" s="421">
        <v>36</v>
      </c>
      <c r="AM680" s="421">
        <v>0</v>
      </c>
      <c r="AN680" s="421">
        <v>55</v>
      </c>
      <c r="AO680" s="421">
        <v>6</v>
      </c>
      <c r="AP680" s="421">
        <v>4</v>
      </c>
      <c r="AQ680" s="421">
        <v>6</v>
      </c>
      <c r="AR680" s="421">
        <v>6</v>
      </c>
      <c r="AS680" s="422">
        <v>0.111801242</v>
      </c>
      <c r="AT680" s="422">
        <v>0.170807453</v>
      </c>
      <c r="AU680" s="422">
        <v>0.33333332999999998</v>
      </c>
      <c r="AV680" s="422">
        <v>0.34666667000000001</v>
      </c>
      <c r="AW680" s="422">
        <v>4.4444440000000002E-2</v>
      </c>
      <c r="AX680" s="422">
        <v>0.28888889000000001</v>
      </c>
      <c r="AY680" s="423">
        <v>109.9</v>
      </c>
      <c r="AZ680" s="422">
        <v>6.2357410000000002E-2</v>
      </c>
      <c r="BA680" s="422">
        <v>0.43835616399999999</v>
      </c>
      <c r="BB680" s="422">
        <v>0.81435491800000004</v>
      </c>
      <c r="BC680" s="422">
        <v>0.34246575299999998</v>
      </c>
      <c r="BD680" s="424">
        <v>0.31308411200000003</v>
      </c>
      <c r="BE680" s="424">
        <v>0.266666666</v>
      </c>
      <c r="BF680" s="424">
        <v>0.36075949299999999</v>
      </c>
      <c r="BG680" s="424">
        <v>0.38518518499999999</v>
      </c>
      <c r="BH680" s="424">
        <v>0.74594467799999997</v>
      </c>
      <c r="BI680" s="424">
        <v>0.118518519</v>
      </c>
      <c r="BJ680" s="424">
        <v>0.331468249800839</v>
      </c>
      <c r="BK680" s="425">
        <v>76.339127350610397</v>
      </c>
      <c r="BL680" s="425">
        <v>4.8208309589503902</v>
      </c>
      <c r="BM680" s="425">
        <v>42.867823782431898</v>
      </c>
      <c r="BN680" s="425">
        <v>112.81162831305301</v>
      </c>
      <c r="BO680" s="425">
        <v>-1.21193474722301</v>
      </c>
      <c r="BP680" s="425">
        <v>-1.4402530286461099</v>
      </c>
      <c r="BQ680" s="425">
        <v>9.1863136957949596</v>
      </c>
      <c r="BR680" s="425">
        <v>3.4494833807079699</v>
      </c>
      <c r="BS680" s="426">
        <v>0.93987485601978404</v>
      </c>
      <c r="BT680" s="427"/>
      <c r="BU680" s="421"/>
      <c r="BV680" s="428"/>
      <c r="BW680" s="427"/>
      <c r="BX680" s="427"/>
      <c r="BY680" s="427"/>
      <c r="BZ680" s="427"/>
      <c r="CA680" s="421"/>
      <c r="CB680" s="428"/>
      <c r="CC680" s="427"/>
      <c r="CD680" s="421"/>
      <c r="CE680" s="429"/>
      <c r="CF680" s="428"/>
      <c r="CG680" s="427"/>
      <c r="CH680" s="421"/>
      <c r="CI680" s="429"/>
      <c r="CJ680" s="428"/>
      <c r="CK680" s="427"/>
      <c r="CL680" s="421"/>
      <c r="CM680" s="429"/>
      <c r="CN680" s="428"/>
      <c r="CO680" s="427"/>
      <c r="CP680" s="421"/>
      <c r="CQ680" s="429"/>
      <c r="CR680" s="428"/>
      <c r="CS680" s="427">
        <v>49</v>
      </c>
      <c r="CT680" s="421">
        <v>269.10000000000002</v>
      </c>
      <c r="CU680" s="429">
        <v>1</v>
      </c>
      <c r="CV680" s="429">
        <v>-4</v>
      </c>
      <c r="CW680" s="428">
        <v>1</v>
      </c>
      <c r="CX680" s="427">
        <v>5</v>
      </c>
      <c r="CY680" s="421">
        <v>27</v>
      </c>
      <c r="CZ680" s="429">
        <v>0</v>
      </c>
      <c r="DA680" s="429">
        <v>1</v>
      </c>
      <c r="DB680" s="428">
        <v>0</v>
      </c>
      <c r="DC680" s="427">
        <v>50</v>
      </c>
      <c r="DD680" s="421">
        <v>375</v>
      </c>
      <c r="DE680" s="429">
        <v>0</v>
      </c>
      <c r="DF680" s="429">
        <v>3</v>
      </c>
      <c r="DG680" s="428">
        <v>0</v>
      </c>
      <c r="DH680" s="433">
        <v>1</v>
      </c>
      <c r="DI680" s="434">
        <v>-4.9745900928974098</v>
      </c>
      <c r="EL680" s="422"/>
      <c r="EM680" s="422"/>
      <c r="EN680" s="422"/>
      <c r="EO680" s="422"/>
      <c r="EP680" s="422"/>
      <c r="EQ680" s="422"/>
    </row>
    <row r="681" spans="1:154" ht="13" customHeight="1">
      <c r="A681" s="413" t="s">
        <v>2175</v>
      </c>
      <c r="B681" s="413">
        <v>13351</v>
      </c>
      <c r="C681" s="413">
        <v>805904</v>
      </c>
      <c r="D681" s="413">
        <v>31583</v>
      </c>
      <c r="E681" s="413" t="s">
        <v>614</v>
      </c>
      <c r="F681" s="413" t="s">
        <v>614</v>
      </c>
      <c r="G681" s="414"/>
      <c r="H681" s="411" t="s">
        <v>244</v>
      </c>
      <c r="I681" s="411" t="s">
        <v>174</v>
      </c>
      <c r="J681" s="413">
        <v>24</v>
      </c>
      <c r="K681" s="418">
        <v>9</v>
      </c>
      <c r="L681" s="418" t="s">
        <v>46</v>
      </c>
      <c r="T681" s="418" t="s">
        <v>4581</v>
      </c>
      <c r="U681" s="418" t="s">
        <v>4584</v>
      </c>
      <c r="V681" s="418" t="s">
        <v>4585</v>
      </c>
      <c r="X681" s="418">
        <v>8</v>
      </c>
      <c r="Y681" s="419">
        <v>39</v>
      </c>
      <c r="Z681" s="421">
        <v>15</v>
      </c>
      <c r="AA681" s="421">
        <v>52</v>
      </c>
      <c r="AB681" s="421">
        <v>47</v>
      </c>
      <c r="AC681" s="421">
        <v>12</v>
      </c>
      <c r="AD681" s="421">
        <v>6</v>
      </c>
      <c r="AE681" s="421">
        <v>2</v>
      </c>
      <c r="AF681" s="421">
        <v>0</v>
      </c>
      <c r="AG681" s="421">
        <v>4</v>
      </c>
      <c r="AH681" s="421">
        <v>9</v>
      </c>
      <c r="AI681" s="421">
        <v>11</v>
      </c>
      <c r="AJ681" s="421">
        <v>3</v>
      </c>
      <c r="AK681" s="421">
        <v>0</v>
      </c>
      <c r="AL681" s="421">
        <v>5</v>
      </c>
      <c r="AM681" s="421">
        <v>0</v>
      </c>
      <c r="AN681" s="421">
        <v>20</v>
      </c>
      <c r="AO681" s="421">
        <v>0</v>
      </c>
      <c r="AP681" s="421">
        <v>0</v>
      </c>
      <c r="AQ681" s="421">
        <v>0</v>
      </c>
      <c r="AR681" s="421">
        <v>0</v>
      </c>
      <c r="AS681" s="422">
        <v>9.6153846000000001E-2</v>
      </c>
      <c r="AT681" s="422">
        <v>0.384615384</v>
      </c>
      <c r="AU681" s="422">
        <v>0.44444444</v>
      </c>
      <c r="AV681" s="422">
        <v>0.11111111</v>
      </c>
      <c r="AW681" s="422">
        <v>0.14814815000000001</v>
      </c>
      <c r="AX681" s="422">
        <v>0.48148148000000002</v>
      </c>
      <c r="AY681" s="423">
        <v>114.3</v>
      </c>
      <c r="AZ681" s="422">
        <v>0.17410713999999999</v>
      </c>
      <c r="BA681" s="422">
        <v>0.46153846100000001</v>
      </c>
      <c r="BB681" s="422">
        <v>0.74896978199999997</v>
      </c>
      <c r="BC681" s="422">
        <v>0.384615384</v>
      </c>
      <c r="BD681" s="424">
        <v>0.34782608599999998</v>
      </c>
      <c r="BE681" s="424">
        <v>0.255319148</v>
      </c>
      <c r="BF681" s="424">
        <v>0.32692307599999998</v>
      </c>
      <c r="BG681" s="424">
        <v>0.55319148900000004</v>
      </c>
      <c r="BH681" s="424">
        <v>0.88011456499999996</v>
      </c>
      <c r="BI681" s="424">
        <v>0.29787234099999998</v>
      </c>
      <c r="BJ681" s="424">
        <v>0.373179990511674</v>
      </c>
      <c r="BK681" s="425">
        <v>183.996920738623</v>
      </c>
      <c r="BL681" s="425">
        <v>2.5379774144242901</v>
      </c>
      <c r="BM681" s="425">
        <v>8.6822122803281392</v>
      </c>
      <c r="BN681" s="425">
        <v>142.19151454512999</v>
      </c>
      <c r="BO681" s="425">
        <v>0.35793698699141102</v>
      </c>
      <c r="BP681" s="425">
        <v>0.53549161273986101</v>
      </c>
      <c r="BQ681" s="425">
        <v>4.5439974192853496</v>
      </c>
      <c r="BR681" s="425">
        <v>3.1211597465302199</v>
      </c>
      <c r="BS681" s="426">
        <v>0.464907803242125</v>
      </c>
      <c r="BT681" s="427"/>
      <c r="BU681" s="421"/>
      <c r="BV681" s="428"/>
      <c r="BW681" s="427"/>
      <c r="BX681" s="427"/>
      <c r="BY681" s="427"/>
      <c r="BZ681" s="427"/>
      <c r="CA681" s="421"/>
      <c r="CB681" s="428"/>
      <c r="CC681" s="427"/>
      <c r="CD681" s="421"/>
      <c r="CE681" s="429"/>
      <c r="CF681" s="428"/>
      <c r="CG681" s="427"/>
      <c r="CH681" s="421"/>
      <c r="CI681" s="429"/>
      <c r="CJ681" s="428"/>
      <c r="CK681" s="427"/>
      <c r="CL681" s="421"/>
      <c r="CM681" s="429"/>
      <c r="CN681" s="428"/>
      <c r="CO681" s="427"/>
      <c r="CP681" s="421"/>
      <c r="CQ681" s="429"/>
      <c r="CR681" s="428"/>
      <c r="CS681" s="427">
        <v>7</v>
      </c>
      <c r="CT681" s="421">
        <v>44</v>
      </c>
      <c r="CU681" s="429">
        <v>0</v>
      </c>
      <c r="CV681" s="429">
        <v>-1</v>
      </c>
      <c r="CX681" s="427">
        <v>3</v>
      </c>
      <c r="CY681" s="421">
        <v>25</v>
      </c>
      <c r="CZ681" s="429">
        <v>1</v>
      </c>
      <c r="DA681" s="429">
        <v>0</v>
      </c>
      <c r="DB681" s="428">
        <v>0</v>
      </c>
      <c r="DC681" s="427">
        <v>7</v>
      </c>
      <c r="DD681" s="421">
        <v>47</v>
      </c>
      <c r="DE681" s="429">
        <v>0</v>
      </c>
      <c r="DF681" s="429">
        <v>0</v>
      </c>
      <c r="DH681" s="433">
        <v>1</v>
      </c>
      <c r="DI681" s="434">
        <v>-0.36680894717574097</v>
      </c>
      <c r="EL681" s="422"/>
      <c r="EM681" s="422"/>
      <c r="EN681" s="422"/>
      <c r="EO681" s="422"/>
      <c r="EP681" s="422"/>
      <c r="EQ681" s="422"/>
    </row>
    <row r="682" spans="1:154" ht="13" customHeight="1">
      <c r="A682" s="413" t="s">
        <v>2175</v>
      </c>
      <c r="B682" s="435">
        <v>12476</v>
      </c>
      <c r="C682" s="435">
        <v>686217</v>
      </c>
      <c r="D682" s="413">
        <v>29622</v>
      </c>
      <c r="E682" s="435" t="s">
        <v>563</v>
      </c>
      <c r="F682" s="435" t="s">
        <v>563</v>
      </c>
      <c r="G682" s="414"/>
      <c r="H682" s="436" t="s">
        <v>3565</v>
      </c>
      <c r="I682" s="436" t="s">
        <v>924</v>
      </c>
      <c r="J682" s="435">
        <v>25</v>
      </c>
      <c r="K682" s="418">
        <v>9</v>
      </c>
      <c r="L682" s="414" t="s">
        <v>46</v>
      </c>
      <c r="M682" s="437"/>
      <c r="T682" s="418" t="s">
        <v>4581</v>
      </c>
      <c r="U682" s="418" t="s">
        <v>2543</v>
      </c>
      <c r="V682" s="418" t="s">
        <v>4586</v>
      </c>
      <c r="Z682" s="421">
        <v>142</v>
      </c>
      <c r="AA682" s="421">
        <v>594</v>
      </c>
      <c r="AB682" s="421">
        <v>528</v>
      </c>
      <c r="AC682" s="421">
        <v>152</v>
      </c>
      <c r="AD682" s="421">
        <v>117</v>
      </c>
      <c r="AE682" s="421">
        <v>20</v>
      </c>
      <c r="AF682" s="421">
        <v>3</v>
      </c>
      <c r="AG682" s="421">
        <v>12</v>
      </c>
      <c r="AH682" s="421">
        <v>76</v>
      </c>
      <c r="AI682" s="421">
        <v>63</v>
      </c>
      <c r="AJ682" s="421">
        <v>19</v>
      </c>
      <c r="AK682" s="421">
        <v>6</v>
      </c>
      <c r="AL682" s="421">
        <v>47</v>
      </c>
      <c r="AM682" s="421">
        <v>0</v>
      </c>
      <c r="AN682" s="421">
        <v>80</v>
      </c>
      <c r="AO682" s="421">
        <v>7</v>
      </c>
      <c r="AP682" s="421">
        <v>5</v>
      </c>
      <c r="AQ682" s="421">
        <v>3</v>
      </c>
      <c r="AR682" s="421">
        <v>4</v>
      </c>
      <c r="AS682" s="422">
        <v>7.9124579E-2</v>
      </c>
      <c r="AT682" s="422">
        <v>0.13468013400000001</v>
      </c>
      <c r="AU682" s="422">
        <v>0.42324560999999999</v>
      </c>
      <c r="AV682" s="422">
        <v>0.22149123000000001</v>
      </c>
      <c r="AW682" s="422">
        <v>3.0434780000000002E-2</v>
      </c>
      <c r="AX682" s="422">
        <v>0.27173913</v>
      </c>
      <c r="AY682" s="423">
        <v>109.1</v>
      </c>
      <c r="AZ682" s="422">
        <v>4.4569449999999997E-2</v>
      </c>
      <c r="BA682" s="422">
        <v>0.45434298400000001</v>
      </c>
      <c r="BB682" s="422">
        <v>0.864116518</v>
      </c>
      <c r="BC682" s="422">
        <v>0.34298440899999999</v>
      </c>
      <c r="BD682" s="424">
        <v>0.31746031699999999</v>
      </c>
      <c r="BE682" s="424">
        <v>0.28787878700000002</v>
      </c>
      <c r="BF682" s="424">
        <v>0.35093696699999999</v>
      </c>
      <c r="BG682" s="424">
        <v>0.40530303000000001</v>
      </c>
      <c r="BH682" s="424">
        <v>0.756239997</v>
      </c>
      <c r="BI682" s="424">
        <v>0.117424243</v>
      </c>
      <c r="BJ682" s="424">
        <v>0.33226417246222201</v>
      </c>
      <c r="BK682" s="425">
        <v>75.634292047503095</v>
      </c>
      <c r="BL682" s="425">
        <v>9.2587790465929594</v>
      </c>
      <c r="BM682" s="425">
        <v>79.444846553263901</v>
      </c>
      <c r="BN682" s="425">
        <v>113.936414217192</v>
      </c>
      <c r="BO682" s="425">
        <v>-0.78541930705135898</v>
      </c>
      <c r="BP682" s="425">
        <v>2.55920608248561</v>
      </c>
      <c r="BQ682" s="425">
        <v>34.948850533926503</v>
      </c>
      <c r="BR682" s="425">
        <v>12.3713235077464</v>
      </c>
      <c r="BS682" s="426">
        <v>3.5757047877286299</v>
      </c>
      <c r="BT682" s="427"/>
      <c r="BU682" s="421"/>
      <c r="BV682" s="428"/>
      <c r="BW682" s="427"/>
      <c r="BX682" s="427"/>
      <c r="BY682" s="427"/>
      <c r="BZ682" s="427"/>
      <c r="CA682" s="421"/>
      <c r="CB682" s="428"/>
      <c r="CC682" s="427">
        <v>1</v>
      </c>
      <c r="CD682" s="421">
        <v>1</v>
      </c>
      <c r="CE682" s="429">
        <v>0</v>
      </c>
      <c r="CF682" s="428"/>
      <c r="CG682" s="427"/>
      <c r="CH682" s="421"/>
      <c r="CI682" s="429"/>
      <c r="CJ682" s="428"/>
      <c r="CK682" s="427">
        <v>1</v>
      </c>
      <c r="CL682" s="421">
        <v>1</v>
      </c>
      <c r="CM682" s="429">
        <v>0</v>
      </c>
      <c r="CN682" s="428">
        <v>0</v>
      </c>
      <c r="CO682" s="427"/>
      <c r="CP682" s="421"/>
      <c r="CQ682" s="429"/>
      <c r="CR682" s="428"/>
      <c r="CX682" s="427">
        <v>14</v>
      </c>
      <c r="CY682" s="421">
        <v>71</v>
      </c>
      <c r="CZ682" s="429">
        <v>-3</v>
      </c>
      <c r="DA682" s="429">
        <v>0</v>
      </c>
      <c r="DB682" s="428">
        <v>0</v>
      </c>
      <c r="DC682" s="427">
        <v>134</v>
      </c>
      <c r="DD682" s="421">
        <v>1117</v>
      </c>
      <c r="DE682" s="429">
        <v>9</v>
      </c>
      <c r="DF682" s="429">
        <v>6</v>
      </c>
      <c r="DG682" s="428">
        <v>1</v>
      </c>
      <c r="DH682" s="433">
        <v>6</v>
      </c>
      <c r="DI682" s="434">
        <v>2.8179502487182599</v>
      </c>
      <c r="EL682" s="422"/>
      <c r="EM682" s="422"/>
      <c r="EN682" s="422"/>
      <c r="EO682" s="422"/>
      <c r="EP682" s="422"/>
      <c r="EQ682" s="422"/>
    </row>
    <row r="683" spans="1:154" ht="13" customHeight="1">
      <c r="A683" s="413" t="s">
        <v>2175</v>
      </c>
      <c r="B683" s="413">
        <v>10557</v>
      </c>
      <c r="C683" s="413">
        <v>666160</v>
      </c>
      <c r="D683" s="413">
        <v>19956</v>
      </c>
      <c r="E683" s="413" t="s">
        <v>246</v>
      </c>
      <c r="F683" s="413" t="s">
        <v>246</v>
      </c>
      <c r="G683" s="414"/>
      <c r="H683" s="411" t="s">
        <v>1822</v>
      </c>
      <c r="I683" s="411" t="s">
        <v>1823</v>
      </c>
      <c r="J683" s="418">
        <v>27</v>
      </c>
      <c r="K683" s="418">
        <v>9</v>
      </c>
      <c r="L683" s="418" t="s">
        <v>46</v>
      </c>
      <c r="N683" s="438"/>
      <c r="O683" s="414"/>
      <c r="P683" s="414"/>
      <c r="Q683" s="414"/>
      <c r="R683" s="414"/>
      <c r="S683" s="414"/>
      <c r="T683" s="414" t="s">
        <v>4577</v>
      </c>
      <c r="U683" s="414" t="s">
        <v>4584</v>
      </c>
      <c r="V683" s="414" t="s">
        <v>4585</v>
      </c>
      <c r="W683" s="414" t="s">
        <v>2709</v>
      </c>
      <c r="X683" s="414"/>
      <c r="Y683" s="437"/>
      <c r="Z683" s="421">
        <v>135</v>
      </c>
      <c r="AA683" s="421">
        <v>461</v>
      </c>
      <c r="AB683" s="421">
        <v>434</v>
      </c>
      <c r="AC683" s="421">
        <v>117</v>
      </c>
      <c r="AD683" s="421">
        <v>65</v>
      </c>
      <c r="AE683" s="421">
        <v>20</v>
      </c>
      <c r="AF683" s="421">
        <v>8</v>
      </c>
      <c r="AG683" s="421">
        <v>24</v>
      </c>
      <c r="AH683" s="421">
        <v>62</v>
      </c>
      <c r="AI683" s="421">
        <v>68</v>
      </c>
      <c r="AJ683" s="421">
        <v>9</v>
      </c>
      <c r="AK683" s="421">
        <v>3</v>
      </c>
      <c r="AL683" s="421">
        <v>22</v>
      </c>
      <c r="AM683" s="421">
        <v>1</v>
      </c>
      <c r="AN683" s="421">
        <v>110</v>
      </c>
      <c r="AO683" s="421">
        <v>2</v>
      </c>
      <c r="AP683" s="421">
        <v>3</v>
      </c>
      <c r="AQ683" s="421">
        <v>0</v>
      </c>
      <c r="AR683" s="421">
        <v>4</v>
      </c>
      <c r="AS683" s="422">
        <v>4.7722342000000001E-2</v>
      </c>
      <c r="AT683" s="422">
        <v>0.238611713</v>
      </c>
      <c r="AU683" s="422">
        <v>0.4587156</v>
      </c>
      <c r="AV683" s="422">
        <v>0.2293578</v>
      </c>
      <c r="AW683" s="422">
        <v>0.13761467999999999</v>
      </c>
      <c r="AX683" s="422">
        <v>0.45259938999999999</v>
      </c>
      <c r="AY683" s="423">
        <v>111.8</v>
      </c>
      <c r="AZ683" s="422">
        <v>0.14705882000000001</v>
      </c>
      <c r="BA683" s="422">
        <v>0.34049079700000001</v>
      </c>
      <c r="BB683" s="422">
        <v>0.53392277399999999</v>
      </c>
      <c r="BC683" s="422">
        <v>0.43865030599999999</v>
      </c>
      <c r="BD683" s="424">
        <v>0.30693069299999998</v>
      </c>
      <c r="BE683" s="424">
        <v>0.26958525300000002</v>
      </c>
      <c r="BF683" s="424">
        <v>0.30585683200000002</v>
      </c>
      <c r="BG683" s="424">
        <v>0.51843317899999997</v>
      </c>
      <c r="BH683" s="424">
        <v>0.82429001099999999</v>
      </c>
      <c r="BI683" s="424">
        <v>0.248847926</v>
      </c>
      <c r="BJ683" s="424">
        <v>0.34768273726753501</v>
      </c>
      <c r="BK683" s="425">
        <v>160.285782813174</v>
      </c>
      <c r="BL683" s="425">
        <v>12.9567297993965</v>
      </c>
      <c r="BM683" s="425">
        <v>67.427735052890299</v>
      </c>
      <c r="BN683" s="425">
        <v>110.09139775377101</v>
      </c>
      <c r="BO683" s="425">
        <v>-5.7139213763951202E-2</v>
      </c>
      <c r="BP683" s="425">
        <v>1.1946912780404</v>
      </c>
      <c r="BQ683" s="425">
        <v>6.11595370073728</v>
      </c>
      <c r="BR683" s="425">
        <v>6.7088275625176701</v>
      </c>
      <c r="BS683" s="426">
        <v>0.62573860356362199</v>
      </c>
      <c r="BT683" s="427"/>
      <c r="BU683" s="421"/>
      <c r="BV683" s="428"/>
      <c r="BW683" s="427"/>
      <c r="BX683" s="427"/>
      <c r="BY683" s="427"/>
      <c r="BZ683" s="427"/>
      <c r="CA683" s="421"/>
      <c r="CB683" s="428"/>
      <c r="CC683" s="427"/>
      <c r="CD683" s="421"/>
      <c r="CE683" s="429"/>
      <c r="CF683" s="428"/>
      <c r="CG683" s="427"/>
      <c r="CH683" s="421"/>
      <c r="CI683" s="429"/>
      <c r="CJ683" s="428"/>
      <c r="CK683" s="427"/>
      <c r="CL683" s="421"/>
      <c r="CM683" s="429"/>
      <c r="CN683" s="428"/>
      <c r="CO683" s="427"/>
      <c r="CP683" s="421"/>
      <c r="CQ683" s="429"/>
      <c r="CR683" s="428"/>
      <c r="CS683" s="427">
        <v>15</v>
      </c>
      <c r="CT683" s="421">
        <v>108</v>
      </c>
      <c r="CU683" s="429">
        <v>-2</v>
      </c>
      <c r="CV683" s="429">
        <v>-2</v>
      </c>
      <c r="CW683" s="428">
        <v>0</v>
      </c>
      <c r="CX683" s="427">
        <v>38</v>
      </c>
      <c r="CY683" s="421">
        <v>269</v>
      </c>
      <c r="CZ683" s="429">
        <v>-9</v>
      </c>
      <c r="DA683" s="429">
        <v>0</v>
      </c>
      <c r="DB683" s="428">
        <v>0</v>
      </c>
      <c r="DC683" s="427">
        <v>72</v>
      </c>
      <c r="DD683" s="421">
        <v>510</v>
      </c>
      <c r="DE683" s="429">
        <v>-12</v>
      </c>
      <c r="DF683" s="429">
        <v>-6</v>
      </c>
      <c r="DG683" s="428">
        <v>0</v>
      </c>
      <c r="DH683" s="433">
        <v>-23</v>
      </c>
      <c r="DI683" s="434">
        <v>-15.928168296813899</v>
      </c>
      <c r="EL683" s="422"/>
      <c r="EM683" s="422"/>
      <c r="EN683" s="422"/>
      <c r="EO683" s="422"/>
      <c r="EP683" s="422"/>
      <c r="EQ683" s="422"/>
    </row>
    <row r="684" spans="1:154" ht="13" customHeight="1">
      <c r="A684" s="413" t="s">
        <v>2175</v>
      </c>
      <c r="B684" s="413">
        <v>10215</v>
      </c>
      <c r="C684" s="413">
        <v>641933</v>
      </c>
      <c r="D684" s="413">
        <v>15711</v>
      </c>
      <c r="E684" s="413" t="s">
        <v>17</v>
      </c>
      <c r="F684" s="413" t="s">
        <v>17</v>
      </c>
      <c r="G684" s="414"/>
      <c r="H684" s="415" t="s">
        <v>1004</v>
      </c>
      <c r="I684" s="416" t="s">
        <v>571</v>
      </c>
      <c r="J684" s="417">
        <v>30</v>
      </c>
      <c r="K684" s="418">
        <v>9</v>
      </c>
      <c r="L684" s="418" t="s">
        <v>837</v>
      </c>
      <c r="T684" s="418" t="s">
        <v>4584</v>
      </c>
      <c r="U684" s="418" t="s">
        <v>2543</v>
      </c>
      <c r="V684" s="418" t="s">
        <v>4586</v>
      </c>
      <c r="Z684" s="421">
        <v>54</v>
      </c>
      <c r="AA684" s="421">
        <v>209</v>
      </c>
      <c r="AB684" s="421">
        <v>181</v>
      </c>
      <c r="AC684" s="421">
        <v>36</v>
      </c>
      <c r="AD684" s="421">
        <v>20</v>
      </c>
      <c r="AE684" s="421">
        <v>6</v>
      </c>
      <c r="AF684" s="421">
        <v>1</v>
      </c>
      <c r="AG684" s="421">
        <v>9</v>
      </c>
      <c r="AH684" s="421">
        <v>22</v>
      </c>
      <c r="AI684" s="421">
        <v>26</v>
      </c>
      <c r="AJ684" s="421">
        <v>4</v>
      </c>
      <c r="AK684" s="421">
        <v>0</v>
      </c>
      <c r="AL684" s="421">
        <v>22</v>
      </c>
      <c r="AM684" s="421">
        <v>1</v>
      </c>
      <c r="AN684" s="421">
        <v>51</v>
      </c>
      <c r="AO684" s="421">
        <v>3</v>
      </c>
      <c r="AP684" s="421">
        <v>3</v>
      </c>
      <c r="AQ684" s="421">
        <v>0</v>
      </c>
      <c r="AR684" s="421">
        <v>2</v>
      </c>
      <c r="AS684" s="422">
        <v>0.105263157</v>
      </c>
      <c r="AT684" s="422">
        <v>0.244019138</v>
      </c>
      <c r="AU684" s="422">
        <v>0.49624059999999998</v>
      </c>
      <c r="AV684" s="422">
        <v>0.20300752</v>
      </c>
      <c r="AW684" s="422">
        <v>0.16541353</v>
      </c>
      <c r="AX684" s="422">
        <v>0.39097744000000001</v>
      </c>
      <c r="AY684" s="423">
        <v>113.6</v>
      </c>
      <c r="AZ684" s="422">
        <v>0.13608748000000001</v>
      </c>
      <c r="BA684" s="422">
        <v>0.31578947299999999</v>
      </c>
      <c r="BB684" s="422">
        <v>0.49549146599999999</v>
      </c>
      <c r="BC684" s="422">
        <v>0.51879699199999996</v>
      </c>
      <c r="BD684" s="424">
        <v>0.217741935</v>
      </c>
      <c r="BE684" s="424">
        <v>0.198895027</v>
      </c>
      <c r="BF684" s="424">
        <v>0.291866028</v>
      </c>
      <c r="BG684" s="424">
        <v>0.39226519300000001</v>
      </c>
      <c r="BH684" s="424">
        <v>0.68413122100000001</v>
      </c>
      <c r="BI684" s="424">
        <v>0.19337016600000001</v>
      </c>
      <c r="BJ684" s="424">
        <v>0.29696683442363297</v>
      </c>
      <c r="BK684" s="425">
        <v>119.44551477076</v>
      </c>
      <c r="BL684" s="425">
        <v>-2.7318808698783101</v>
      </c>
      <c r="BM684" s="425">
        <v>21.963216956542901</v>
      </c>
      <c r="BN684" s="425">
        <v>90.556285591459499</v>
      </c>
      <c r="BO684" s="425">
        <v>-0.68342524020693496</v>
      </c>
      <c r="BP684" s="425">
        <v>-0.94397825375199296</v>
      </c>
      <c r="BQ684" s="425">
        <v>-3.35007072209739</v>
      </c>
      <c r="BR684" s="425">
        <v>-3.2701054291556102</v>
      </c>
      <c r="BS684" s="426">
        <v>-0.34275416035799799</v>
      </c>
      <c r="BT684" s="427"/>
      <c r="BU684" s="421"/>
      <c r="BV684" s="428"/>
      <c r="BW684" s="427"/>
      <c r="BX684" s="427"/>
      <c r="BY684" s="427"/>
      <c r="BZ684" s="427"/>
      <c r="CA684" s="421"/>
      <c r="CB684" s="428"/>
      <c r="CC684" s="427"/>
      <c r="CD684" s="421"/>
      <c r="CE684" s="429"/>
      <c r="CF684" s="428"/>
      <c r="CG684" s="427"/>
      <c r="CH684" s="421"/>
      <c r="CI684" s="429"/>
      <c r="CJ684" s="428"/>
      <c r="CK684" s="427"/>
      <c r="CL684" s="421"/>
      <c r="CM684" s="429"/>
      <c r="CN684" s="428"/>
      <c r="CO684" s="427"/>
      <c r="CP684" s="421"/>
      <c r="CQ684" s="429"/>
      <c r="CR684" s="428"/>
      <c r="CS684" s="427">
        <v>3</v>
      </c>
      <c r="CT684" s="421">
        <v>27</v>
      </c>
      <c r="CU684" s="429">
        <v>-1</v>
      </c>
      <c r="CV684" s="429">
        <v>0</v>
      </c>
      <c r="CW684" s="428">
        <v>0</v>
      </c>
      <c r="DC684" s="427">
        <v>36</v>
      </c>
      <c r="DD684" s="421">
        <v>295</v>
      </c>
      <c r="DE684" s="429">
        <v>-7</v>
      </c>
      <c r="DF684" s="429">
        <v>-4</v>
      </c>
      <c r="DH684" s="433">
        <v>-8</v>
      </c>
      <c r="DI684" s="434">
        <v>-7.2729680538177401</v>
      </c>
      <c r="EL684" s="422"/>
      <c r="EM684" s="422"/>
      <c r="EN684" s="422"/>
      <c r="EO684" s="422"/>
      <c r="EP684" s="422"/>
      <c r="EQ684" s="422"/>
    </row>
    <row r="685" spans="1:154" ht="13" customHeight="1">
      <c r="A685" s="413" t="s">
        <v>2175</v>
      </c>
      <c r="B685" s="413">
        <v>12799</v>
      </c>
      <c r="C685" s="413">
        <v>681807</v>
      </c>
      <c r="D685" s="413">
        <v>24934</v>
      </c>
      <c r="E685" s="413" t="s">
        <v>213</v>
      </c>
      <c r="F685" s="413" t="s">
        <v>213</v>
      </c>
      <c r="G685" s="414"/>
      <c r="H685" s="411" t="s">
        <v>1066</v>
      </c>
      <c r="I685" s="411" t="s">
        <v>617</v>
      </c>
      <c r="J685" s="413">
        <v>29</v>
      </c>
      <c r="K685" s="418">
        <v>10</v>
      </c>
      <c r="L685" s="418" t="s">
        <v>837</v>
      </c>
      <c r="T685" s="418" t="s">
        <v>4584</v>
      </c>
      <c r="U685" s="418" t="s">
        <v>4584</v>
      </c>
      <c r="V685" s="418" t="s">
        <v>4585</v>
      </c>
      <c r="Y685" s="419">
        <v>33</v>
      </c>
      <c r="Z685" s="421">
        <v>66</v>
      </c>
      <c r="AA685" s="421">
        <v>157</v>
      </c>
      <c r="AB685" s="421">
        <v>146</v>
      </c>
      <c r="AC685" s="421">
        <v>25</v>
      </c>
      <c r="AD685" s="421">
        <v>13</v>
      </c>
      <c r="AE685" s="421">
        <v>4</v>
      </c>
      <c r="AF685" s="421">
        <v>0</v>
      </c>
      <c r="AG685" s="421">
        <v>8</v>
      </c>
      <c r="AH685" s="421">
        <v>16</v>
      </c>
      <c r="AI685" s="421">
        <v>23</v>
      </c>
      <c r="AJ685" s="421">
        <v>1</v>
      </c>
      <c r="AK685" s="421">
        <v>0</v>
      </c>
      <c r="AL685" s="421">
        <v>9</v>
      </c>
      <c r="AM685" s="421">
        <v>0</v>
      </c>
      <c r="AN685" s="421">
        <v>58</v>
      </c>
      <c r="AO685" s="421">
        <v>2</v>
      </c>
      <c r="AP685" s="421">
        <v>0</v>
      </c>
      <c r="AQ685" s="421">
        <v>0</v>
      </c>
      <c r="AR685" s="421">
        <v>3</v>
      </c>
      <c r="AS685" s="422">
        <v>5.7324840000000002E-2</v>
      </c>
      <c r="AT685" s="422">
        <v>0.369426751</v>
      </c>
      <c r="AU685" s="422">
        <v>0.51136364000000001</v>
      </c>
      <c r="AV685" s="422">
        <v>0.17045455000000001</v>
      </c>
      <c r="AW685" s="422">
        <v>9.0909089999999998E-2</v>
      </c>
      <c r="AX685" s="422">
        <v>0.39772727000000002</v>
      </c>
      <c r="AY685" s="423">
        <v>107.8</v>
      </c>
      <c r="AZ685" s="422">
        <v>0.1552</v>
      </c>
      <c r="BA685" s="422">
        <v>0.34883720899999998</v>
      </c>
      <c r="BB685" s="422">
        <v>0.54247441799999996</v>
      </c>
      <c r="BC685" s="422">
        <v>0.53488371999999995</v>
      </c>
      <c r="BD685" s="424">
        <v>0.21249999999999999</v>
      </c>
      <c r="BE685" s="424">
        <v>0.17123287600000001</v>
      </c>
      <c r="BF685" s="424">
        <v>0.22929936300000001</v>
      </c>
      <c r="BG685" s="424">
        <v>0.363013698</v>
      </c>
      <c r="BH685" s="424">
        <v>0.59231306100000003</v>
      </c>
      <c r="BI685" s="424">
        <v>0.19178082199999999</v>
      </c>
      <c r="BJ685" s="424">
        <v>0.25761921694324202</v>
      </c>
      <c r="BK685" s="425">
        <v>118.46377070881501</v>
      </c>
      <c r="BL685" s="425">
        <v>-7.0678331651165101</v>
      </c>
      <c r="BM685" s="425">
        <v>11.4830297954008</v>
      </c>
      <c r="BN685" s="425">
        <v>63.189306699805201</v>
      </c>
      <c r="BO685" s="425">
        <v>0.21576692977619699</v>
      </c>
      <c r="BP685" s="425">
        <v>0.39035377651453002</v>
      </c>
      <c r="BQ685" s="425">
        <v>-5.6624628193116697</v>
      </c>
      <c r="BR685" s="425">
        <v>-6.4207574673368599</v>
      </c>
      <c r="BS685" s="426">
        <v>-0.579340811043073</v>
      </c>
      <c r="BT685" s="427"/>
      <c r="BU685" s="421"/>
      <c r="BV685" s="428"/>
      <c r="BW685" s="427"/>
      <c r="BX685" s="427"/>
      <c r="BY685" s="427"/>
      <c r="BZ685" s="427"/>
      <c r="CA685" s="421"/>
      <c r="CB685" s="428"/>
      <c r="CC685" s="427"/>
      <c r="CD685" s="421"/>
      <c r="CE685" s="429"/>
      <c r="CF685" s="428"/>
      <c r="CG685" s="427"/>
      <c r="CH685" s="421"/>
      <c r="CI685" s="429"/>
      <c r="CJ685" s="428"/>
      <c r="CK685" s="427"/>
      <c r="CL685" s="421"/>
      <c r="CM685" s="429"/>
      <c r="CN685" s="428"/>
      <c r="CO685" s="427"/>
      <c r="CP685" s="421"/>
      <c r="CQ685" s="429"/>
      <c r="CR685" s="428"/>
      <c r="DH685" s="433">
        <v>0</v>
      </c>
      <c r="DI685" s="434">
        <v>-4.6450614929199201</v>
      </c>
      <c r="EL685" s="422"/>
      <c r="EM685" s="422"/>
      <c r="EN685" s="422"/>
      <c r="EO685" s="422"/>
      <c r="EP685" s="422"/>
      <c r="EQ685" s="422"/>
    </row>
    <row r="686" spans="1:154" ht="13" customHeight="1">
      <c r="A686" s="439" t="s">
        <v>276</v>
      </c>
      <c r="B686" s="440"/>
      <c r="C686" s="441"/>
      <c r="D686" s="441"/>
      <c r="E686" s="439" cm="1">
        <f t="array" ref="E686">SUMPRODUCT(--($A687:$A$2513=A686),--(K687:$K$2513&gt;0))</f>
        <v>40</v>
      </c>
      <c r="F686" s="439"/>
      <c r="G686" s="382"/>
      <c r="H686" s="442" t="s">
        <v>4210</v>
      </c>
      <c r="I686" s="443"/>
      <c r="J686" s="444"/>
      <c r="K686" s="445">
        <v>0</v>
      </c>
      <c r="L686" s="445"/>
      <c r="M686" s="446"/>
      <c r="N686" s="447"/>
      <c r="O686" s="445"/>
      <c r="P686" s="445"/>
      <c r="Q686" s="445"/>
      <c r="R686" s="445"/>
      <c r="S686" s="445"/>
      <c r="T686" s="445"/>
      <c r="U686" s="445"/>
      <c r="V686" s="445"/>
      <c r="W686" s="445"/>
      <c r="X686" s="445"/>
      <c r="Y686" s="446"/>
      <c r="Z686" s="448" cm="1">
        <f t="array" ref="Z686">SUMPRODUCT(--($A687:$A$2498=$A686),--(Z687:Z$2498))</f>
        <v>2486</v>
      </c>
      <c r="AA686" s="448" cm="1">
        <f t="array" ref="AA686">SUMPRODUCT(--($A687:$A$2498=$A686),--(AA687:AA$2498))</f>
        <v>9508</v>
      </c>
      <c r="AB686" s="448" cm="1">
        <f t="array" ref="AB686">SUMPRODUCT(--($A687:$A$2498=$A686),--(AB687:AB$2498))</f>
        <v>8526</v>
      </c>
      <c r="AC686" s="448" cm="1">
        <f t="array" ref="AC686">SUMPRODUCT(--($A687:$A$2498=$A686),--(AC687:AC$2498))</f>
        <v>2116</v>
      </c>
      <c r="AD686" s="448" cm="1">
        <f t="array" ref="AD686">SUMPRODUCT(--($A687:$A$2498=$A686),--(AD687:AD$2498))</f>
        <v>1390</v>
      </c>
      <c r="AE686" s="448" cm="1">
        <f t="array" ref="AE686">SUMPRODUCT(--($A687:$A$2498=$A686),--(AE687:AE$2498))</f>
        <v>389</v>
      </c>
      <c r="AF686" s="448" cm="1">
        <f t="array" ref="AF686">SUMPRODUCT(--($A687:$A$2498=$A686),--(AF687:AF$2498))</f>
        <v>52</v>
      </c>
      <c r="AG686" s="448" cm="1">
        <f t="array" ref="AG686">SUMPRODUCT(--($A687:$A$2498=$A686),--(AG687:AG$2498))</f>
        <v>285</v>
      </c>
      <c r="AH686" s="448" cm="1">
        <f t="array" ref="AH686">SUMPRODUCT(--($A687:$A$2498=$A686),--(AH687:AH$2498))</f>
        <v>1088</v>
      </c>
      <c r="AI686" s="448" cm="1">
        <f t="array" ref="AI686">SUMPRODUCT(--($A687:$A$2498=$A686),--(AI687:AI$2498))</f>
        <v>1067</v>
      </c>
      <c r="AJ686" s="448" cm="1">
        <f t="array" ref="AJ686">SUMPRODUCT(--($A687:$A$2498=$A686),--(AJ687:AJ$2498))</f>
        <v>170</v>
      </c>
      <c r="AK686" s="448" cm="1">
        <f t="array" ref="AK686">SUMPRODUCT(--($A687:$A$2498=$A686),--(AK687:AK$2498))</f>
        <v>59</v>
      </c>
      <c r="AL686" s="448" cm="1">
        <f t="array" ref="AL686">SUMPRODUCT(--($A687:$A$2498=$A686),--(AL687:AL$2498))</f>
        <v>799</v>
      </c>
      <c r="AM686" s="448" cm="1">
        <f t="array" ref="AM686">SUMPRODUCT(--($A687:$A$2498=$A686),--(AM687:AM$2498))</f>
        <v>28</v>
      </c>
      <c r="AN686" s="448" cm="1">
        <f t="array" ref="AN686">SUMPRODUCT(--($A687:$A$2498=$A686),--(AN687:AN$2498))</f>
        <v>2172</v>
      </c>
      <c r="AO686" s="448" cm="1">
        <f t="array" ref="AO686">SUMPRODUCT(--($A687:$A$2498=$A686),--(AO687:AO$2498))</f>
        <v>106</v>
      </c>
      <c r="AP686" s="448" cm="1">
        <f t="array" ref="AP686">SUMPRODUCT(--($A687:$A$2498=$A686),--(AP687:AP$2498))</f>
        <v>61</v>
      </c>
      <c r="AQ686" s="448" cm="1">
        <f t="array" ref="AQ686">SUMPRODUCT(--($A687:$A$2498=$A686),--(AQ687:AQ$2498))</f>
        <v>11</v>
      </c>
      <c r="AR686" s="448" cm="1">
        <f t="array" ref="AR686">SUMPRODUCT(--($A687:$A$2498=$A686),--(AR687:AR$2498))</f>
        <v>175</v>
      </c>
      <c r="AS686" s="449"/>
      <c r="AT686" s="449"/>
      <c r="AU686" s="449"/>
      <c r="AV686" s="449"/>
      <c r="AW686" s="449"/>
      <c r="AX686" s="449"/>
      <c r="AY686" s="450"/>
      <c r="AZ686" s="449"/>
      <c r="BA686" s="449"/>
      <c r="BB686" s="449"/>
      <c r="BC686" s="449"/>
      <c r="BD686" s="451"/>
      <c r="BE686" s="451">
        <f>AC686/AB686</f>
        <v>0.24818203143326295</v>
      </c>
      <c r="BF686" s="451">
        <f>(AC686+AL686+AM686+AO686)/(AA686-AP686-AQ686)</f>
        <v>0.32312420517168294</v>
      </c>
      <c r="BG686" s="451">
        <f>((AC686-AE686-AF686-AG686)+(AE686*2)+(AF686*3)+(AG686*4))/AB686</f>
        <v>0.40628665259207131</v>
      </c>
      <c r="BH686" s="451">
        <f>BF686+BG686</f>
        <v>0.72941085776375425</v>
      </c>
      <c r="BI686" s="451">
        <f>BG686+BH686</f>
        <v>1.1356975103558256</v>
      </c>
      <c r="BJ686" s="451"/>
      <c r="BK686" s="450"/>
      <c r="BL686" s="450"/>
      <c r="BM686" s="450"/>
      <c r="BN686" s="450"/>
      <c r="BO686" s="450"/>
      <c r="BP686" s="452" cm="1">
        <f t="array" ref="BP686">SUMPRODUCT(--($A687:$A$2498=$A686),--(BP687:BP$2498))</f>
        <v>0.75288525503129533</v>
      </c>
      <c r="BQ686" s="450"/>
      <c r="BR686" s="452" cm="1">
        <f t="array" ref="BR686">SUMPRODUCT(--($A687:$A$2498=$A686),--(BR687:BR$2498))</f>
        <v>19.45092742466128</v>
      </c>
      <c r="BS686" s="453" cm="1">
        <f t="array" ref="BS686">SUMPRODUCT(--($A687:$A$2498=$A686),--(BS687:BS$2498))</f>
        <v>30.957759829106497</v>
      </c>
      <c r="BT686" s="454"/>
      <c r="BU686" s="448"/>
      <c r="BV686" s="455"/>
      <c r="BW686" s="454"/>
      <c r="BX686" s="454"/>
      <c r="BY686" s="454"/>
      <c r="BZ686" s="454"/>
      <c r="CA686" s="448"/>
      <c r="CB686" s="455"/>
      <c r="CC686" s="454"/>
      <c r="CD686" s="448"/>
      <c r="CE686" s="456"/>
      <c r="CF686" s="455"/>
      <c r="CG686" s="454"/>
      <c r="CH686" s="448"/>
      <c r="CI686" s="456"/>
      <c r="CJ686" s="455"/>
      <c r="CK686" s="454"/>
      <c r="CL686" s="448"/>
      <c r="CM686" s="456"/>
      <c r="CN686" s="455"/>
      <c r="CO686" s="454"/>
      <c r="CP686" s="448"/>
      <c r="CQ686" s="456"/>
      <c r="CR686" s="455"/>
      <c r="CS686" s="457"/>
      <c r="CT686" s="458"/>
      <c r="CU686" s="459"/>
      <c r="CV686" s="459"/>
      <c r="CW686" s="460"/>
      <c r="CX686" s="457"/>
      <c r="CY686" s="458"/>
      <c r="CZ686" s="459"/>
      <c r="DA686" s="459"/>
      <c r="DB686" s="460"/>
      <c r="DC686" s="457"/>
      <c r="DD686" s="458"/>
      <c r="DE686" s="459"/>
      <c r="DF686" s="459"/>
      <c r="DG686" s="460"/>
      <c r="DH686" s="461" cm="1">
        <f t="array" ref="DH686">SUMPRODUCT(--($A687:$A$2498=$A686),--(DH687:DH$2498))</f>
        <v>-16</v>
      </c>
      <c r="DI686" s="462" cm="1">
        <f t="array" ref="DI686">SUMPRODUCT(--($A687:$A$2498=$A686),--(DI687:DI$2498))</f>
        <v>-37.497257277369393</v>
      </c>
      <c r="DJ686" s="448" cm="1">
        <f t="array" ref="DJ686">SUMPRODUCT(--($A687:$A$2498=$A686),--(DJ687:DJ$2498))</f>
        <v>699</v>
      </c>
      <c r="DK686" s="448" cm="1">
        <f t="array" ref="DK686">SUMPRODUCT(--($A687:$A$2498=$A686),--(DK687:DK$2498))</f>
        <v>190</v>
      </c>
      <c r="DL686" s="448" cm="1">
        <f t="array" ref="DL686">SUMPRODUCT(--($A687:$A$2498=$A686),--(DL687:DL$2498))</f>
        <v>0</v>
      </c>
      <c r="DM686" s="448" cm="1">
        <f t="array" ref="DM686">SUMPRODUCT(--($A687:$A$2498=$A686),--(DM687:DM$2498))</f>
        <v>90</v>
      </c>
      <c r="DN686" s="448" cm="1">
        <f t="array" ref="DN686">SUMPRODUCT(--($A687:$A$2498=$A686),--(DN687:DN$2498))</f>
        <v>80</v>
      </c>
      <c r="DO686" s="448" cm="1">
        <f t="array" ref="DO686">SUMPRODUCT(--($A687:$A$2498=$A686),--(DO687:DO$2498))</f>
        <v>60</v>
      </c>
      <c r="DP686" s="448" cm="1">
        <f t="array" ref="DP686">SUMPRODUCT(--($A687:$A$2498=$A686),--(DP687:DP$2498))</f>
        <v>1565.5</v>
      </c>
      <c r="DQ686" s="448" cm="1">
        <f t="array" ref="DQ686">SUMPRODUCT(--($A687:$A$2498=$A686),--(DQ687:DQ$2498))</f>
        <v>995.29999923705918</v>
      </c>
      <c r="DR686" s="448" cm="1">
        <f t="array" ref="DR686">SUMPRODUCT(--($A687:$A$2498=$A686),--(DR687:DR$2498))</f>
        <v>568.79999923706032</v>
      </c>
      <c r="DS686" s="448" cm="1">
        <f t="array" ref="DS686">SUMPRODUCT(--($A687:$A$2498=$A686),--(DS687:DS$2498))</f>
        <v>6581</v>
      </c>
      <c r="DT686" s="448" cm="1">
        <f t="array" ref="DT686">SUMPRODUCT(--($A687:$A$2498=$A686),--(DT687:DT$2498))</f>
        <v>1398</v>
      </c>
      <c r="DU686" s="448" cm="1">
        <f t="array" ref="DU686">SUMPRODUCT(--($A687:$A$2498=$A686),--(DU687:DU$2498))</f>
        <v>748</v>
      </c>
      <c r="DV686" s="448" cm="1">
        <f t="array" ref="DV686">SUMPRODUCT(--($A687:$A$2498=$A686),--(DV687:DV$2498))</f>
        <v>688</v>
      </c>
      <c r="DW686" s="448" cm="1">
        <f t="array" ref="DW686">SUMPRODUCT(--($A687:$A$2498=$A686),--(DW687:DW$2498))</f>
        <v>174</v>
      </c>
      <c r="DX686" s="448" cm="1">
        <f t="array" ref="DX686">SUMPRODUCT(--($A687:$A$2498=$A686),--(DX687:DX$2498))</f>
        <v>543</v>
      </c>
      <c r="DY686" s="448" cm="1">
        <f t="array" ref="DY686">SUMPRODUCT(--($A687:$A$2498=$A686),--(DY687:DY$2498))</f>
        <v>22</v>
      </c>
      <c r="DZ686" s="448" cm="1">
        <f t="array" ref="DZ686">SUMPRODUCT(--($A687:$A$2498=$A686),--(DZ687:DZ$2498))</f>
        <v>58</v>
      </c>
      <c r="EA686" s="448" cm="1">
        <f t="array" ref="EA686">SUMPRODUCT(--($A687:$A$2498=$A686),--(EA687:EA$2498))</f>
        <v>51</v>
      </c>
      <c r="EB686" s="448" cm="1">
        <f t="array" ref="EB686">SUMPRODUCT(--($A687:$A$2498=$A686),--(EB687:EB$2498))</f>
        <v>6</v>
      </c>
      <c r="EC686" s="448" cm="1">
        <f t="array" ref="EC686">SUMPRODUCT(--($A687:$A$2498=$A686),--(EC687:EC$2498))</f>
        <v>1603</v>
      </c>
      <c r="ED686" s="450">
        <f>EC686/DP686*10</f>
        <v>10.239540083040561</v>
      </c>
      <c r="EE686" s="450">
        <f>DX686/DP686*10</f>
        <v>3.4685404024273399</v>
      </c>
      <c r="EF686" s="450">
        <f>DW686/DP686*10</f>
        <v>1.1114659853082083</v>
      </c>
      <c r="EG686" s="450">
        <f>DX686/DQ686*10</f>
        <v>5.4556415193030556</v>
      </c>
      <c r="EH686" s="463">
        <f>(DT686+DX686+DZ686)/DP686</f>
        <v>1.2769083359948898</v>
      </c>
      <c r="EI686" s="450"/>
      <c r="EJ686" s="451">
        <f>DT686/(DS686-DX686-DY686-DZ686)</f>
        <v>0.23464249748237664</v>
      </c>
      <c r="EK686" s="451"/>
      <c r="EL686" s="464"/>
      <c r="EM686" s="464"/>
      <c r="EN686" s="464"/>
      <c r="EO686" s="464"/>
      <c r="EP686" s="464"/>
      <c r="EQ686" s="464"/>
      <c r="ER686" s="465"/>
      <c r="ES686" s="463"/>
      <c r="ET686" s="463"/>
      <c r="EU686" s="463"/>
      <c r="EV686" s="463"/>
      <c r="EW686" s="463"/>
      <c r="EX686" s="453" cm="1">
        <f t="array" ref="EX686">SUMPRODUCT(--($A687:$A$2498=$A686),--(EX687:EX$2498))</f>
        <v>23.617995772510746</v>
      </c>
    </row>
    <row r="687" spans="1:154" ht="13" customHeight="1">
      <c r="A687" s="413" t="s">
        <v>276</v>
      </c>
      <c r="B687" s="413">
        <v>10934</v>
      </c>
      <c r="C687" s="413">
        <v>669358</v>
      </c>
      <c r="D687" s="413">
        <v>22264</v>
      </c>
      <c r="E687" s="413" t="s">
        <v>2176</v>
      </c>
      <c r="F687" s="413" t="s">
        <v>2176</v>
      </c>
      <c r="G687" s="414"/>
      <c r="H687" s="411" t="s">
        <v>2595</v>
      </c>
      <c r="I687" s="411" t="s">
        <v>242</v>
      </c>
      <c r="J687" s="418">
        <v>26</v>
      </c>
      <c r="K687" s="418">
        <v>1</v>
      </c>
      <c r="M687" s="419" t="s">
        <v>837</v>
      </c>
      <c r="N687" s="420">
        <v>25</v>
      </c>
      <c r="P687" s="418" t="s">
        <v>2543</v>
      </c>
      <c r="Z687" s="421"/>
      <c r="AS687" s="422"/>
      <c r="AT687" s="422"/>
      <c r="AU687" s="422"/>
      <c r="AV687" s="422"/>
      <c r="AW687" s="422"/>
      <c r="AX687" s="422"/>
      <c r="AY687" s="423"/>
      <c r="AZ687" s="422"/>
      <c r="BA687" s="422"/>
      <c r="BB687" s="422"/>
      <c r="BC687" s="422"/>
      <c r="BT687" s="427">
        <v>31</v>
      </c>
      <c r="BU687" s="421">
        <v>166.1</v>
      </c>
      <c r="BV687" s="428">
        <v>-1</v>
      </c>
      <c r="BW687" s="427"/>
      <c r="BX687" s="427"/>
      <c r="BY687" s="427"/>
      <c r="BZ687" s="427"/>
      <c r="CA687" s="421"/>
      <c r="CB687" s="428"/>
      <c r="CC687" s="427"/>
      <c r="CD687" s="421"/>
      <c r="CE687" s="429"/>
      <c r="CF687" s="428"/>
      <c r="CG687" s="427"/>
      <c r="CH687" s="421"/>
      <c r="CI687" s="429"/>
      <c r="CJ687" s="428"/>
      <c r="CK687" s="427"/>
      <c r="CL687" s="421"/>
      <c r="CM687" s="429"/>
      <c r="CN687" s="428"/>
      <c r="CO687" s="427"/>
      <c r="CP687" s="421"/>
      <c r="CQ687" s="429"/>
      <c r="CR687" s="428"/>
      <c r="DH687" s="433">
        <v>-1</v>
      </c>
      <c r="DI687" s="434"/>
      <c r="DJ687" s="421">
        <v>31</v>
      </c>
      <c r="DK687" s="421">
        <v>31</v>
      </c>
      <c r="DL687" s="421">
        <v>0</v>
      </c>
      <c r="DM687" s="421">
        <v>10</v>
      </c>
      <c r="DN687" s="421">
        <v>12</v>
      </c>
      <c r="DO687" s="421">
        <v>0</v>
      </c>
      <c r="DP687" s="421">
        <v>166.1</v>
      </c>
      <c r="DQ687" s="421">
        <v>166.100006103515</v>
      </c>
      <c r="DS687" s="421">
        <v>711</v>
      </c>
      <c r="DT687" s="421">
        <v>158</v>
      </c>
      <c r="DU687" s="421">
        <v>91</v>
      </c>
      <c r="DV687" s="421">
        <v>90</v>
      </c>
      <c r="DW687" s="421">
        <v>26</v>
      </c>
      <c r="DX687" s="421">
        <v>64</v>
      </c>
      <c r="DY687" s="421">
        <v>0</v>
      </c>
      <c r="DZ687" s="421">
        <v>9</v>
      </c>
      <c r="EA687" s="421">
        <v>3</v>
      </c>
      <c r="EB687" s="421">
        <v>0</v>
      </c>
      <c r="EC687" s="421">
        <v>176</v>
      </c>
      <c r="ED687" s="425">
        <v>9.5230463833870793</v>
      </c>
      <c r="EE687" s="425">
        <v>3.4629259575953002</v>
      </c>
      <c r="EF687" s="425">
        <v>1.40681367027309</v>
      </c>
      <c r="EG687" s="425">
        <v>8.5490984578134004</v>
      </c>
      <c r="EH687" s="431">
        <v>1.3346693794898501</v>
      </c>
      <c r="EI687" s="425">
        <v>104.106395839318</v>
      </c>
      <c r="EJ687" s="424">
        <v>0.24764890282131599</v>
      </c>
      <c r="EK687" s="424">
        <v>0.302752293577981</v>
      </c>
      <c r="EL687" s="422">
        <v>0.46739130400000001</v>
      </c>
      <c r="EM687" s="422">
        <v>0.16956521699999999</v>
      </c>
      <c r="EN687" s="422">
        <v>0.36304347799999998</v>
      </c>
      <c r="EO687" s="422">
        <v>9.5238100000000006E-2</v>
      </c>
      <c r="EP687" s="422">
        <v>0.39393939</v>
      </c>
      <c r="EQ687" s="422">
        <v>0.11600587</v>
      </c>
      <c r="ER687" s="425">
        <v>2.5478081125121999E-2</v>
      </c>
      <c r="ES687" s="431">
        <v>4.8697396278683902</v>
      </c>
      <c r="ET687" s="431">
        <v>3.8105514158788898</v>
      </c>
      <c r="EU687" s="431">
        <v>4.3684371812920499</v>
      </c>
      <c r="EV687" s="431">
        <v>3.8843566290823799</v>
      </c>
      <c r="EW687" s="431">
        <v>3.9481332540788898</v>
      </c>
      <c r="EX687" s="426">
        <v>1.96040558815002</v>
      </c>
    </row>
    <row r="688" spans="1:154" ht="13" customHeight="1">
      <c r="A688" s="413" t="s">
        <v>276</v>
      </c>
      <c r="B688" s="413">
        <v>13027</v>
      </c>
      <c r="C688" s="413">
        <v>702352</v>
      </c>
      <c r="D688" s="413">
        <v>30226</v>
      </c>
      <c r="E688" s="413" t="s">
        <v>2175</v>
      </c>
      <c r="F688" s="413" t="s">
        <v>2175</v>
      </c>
      <c r="G688" s="414"/>
      <c r="H688" s="411" t="s">
        <v>4138</v>
      </c>
      <c r="I688" s="411" t="s">
        <v>867</v>
      </c>
      <c r="J688" s="413">
        <v>31</v>
      </c>
      <c r="K688" s="418">
        <v>1</v>
      </c>
      <c r="M688" s="419" t="s">
        <v>837</v>
      </c>
      <c r="O688" s="418" t="s">
        <v>46</v>
      </c>
      <c r="P688" s="418" t="s">
        <v>2543</v>
      </c>
      <c r="Z688" s="421"/>
      <c r="AS688" s="422"/>
      <c r="AT688" s="422"/>
      <c r="AU688" s="422"/>
      <c r="AV688" s="422"/>
      <c r="AW688" s="422"/>
      <c r="AX688" s="422"/>
      <c r="AY688" s="423"/>
      <c r="AZ688" s="422"/>
      <c r="BA688" s="422"/>
      <c r="BB688" s="422"/>
      <c r="BC688" s="422"/>
      <c r="BT688" s="427">
        <v>54</v>
      </c>
      <c r="BU688" s="421">
        <v>81</v>
      </c>
      <c r="BV688" s="428">
        <v>1</v>
      </c>
      <c r="BW688" s="427"/>
      <c r="BX688" s="427"/>
      <c r="BY688" s="427"/>
      <c r="BZ688" s="427"/>
      <c r="CA688" s="421"/>
      <c r="CB688" s="428"/>
      <c r="CC688" s="427"/>
      <c r="CD688" s="421"/>
      <c r="CE688" s="429"/>
      <c r="CF688" s="428"/>
      <c r="CG688" s="427"/>
      <c r="CH688" s="421"/>
      <c r="CI688" s="429"/>
      <c r="CJ688" s="428"/>
      <c r="CK688" s="427"/>
      <c r="CL688" s="421"/>
      <c r="CM688" s="429"/>
      <c r="CN688" s="428"/>
      <c r="CO688" s="427"/>
      <c r="CP688" s="421"/>
      <c r="CQ688" s="429"/>
      <c r="CR688" s="428"/>
      <c r="DH688" s="433">
        <v>1</v>
      </c>
      <c r="DI688" s="434"/>
      <c r="DJ688" s="421">
        <v>54</v>
      </c>
      <c r="DK688" s="421">
        <v>0</v>
      </c>
      <c r="DL688" s="421">
        <v>0</v>
      </c>
      <c r="DM688" s="421">
        <v>4</v>
      </c>
      <c r="DN688" s="421">
        <v>3</v>
      </c>
      <c r="DO688" s="421">
        <v>3</v>
      </c>
      <c r="DP688" s="421">
        <v>81</v>
      </c>
      <c r="DR688" s="421">
        <v>81</v>
      </c>
      <c r="DS688" s="421">
        <v>343</v>
      </c>
      <c r="DT688" s="421">
        <v>83</v>
      </c>
      <c r="DU688" s="421">
        <v>42</v>
      </c>
      <c r="DV688" s="421">
        <v>36</v>
      </c>
      <c r="DW688" s="421">
        <v>6</v>
      </c>
      <c r="DX688" s="421">
        <v>25</v>
      </c>
      <c r="DY688" s="421">
        <v>1</v>
      </c>
      <c r="DZ688" s="421">
        <v>5</v>
      </c>
      <c r="EA688" s="421">
        <v>3</v>
      </c>
      <c r="EB688" s="421">
        <v>0</v>
      </c>
      <c r="EC688" s="421">
        <v>61</v>
      </c>
      <c r="ED688" s="425">
        <v>6.7777784161771004</v>
      </c>
      <c r="EE688" s="425">
        <v>2.7777780394168401</v>
      </c>
      <c r="EF688" s="425">
        <v>0.66666672946004302</v>
      </c>
      <c r="EG688" s="425">
        <v>9.2222230908639293</v>
      </c>
      <c r="EH688" s="431">
        <v>1.33333345892008</v>
      </c>
      <c r="EI688" s="425">
        <v>102.898461751714</v>
      </c>
      <c r="EJ688" s="424">
        <v>0.26517571884983998</v>
      </c>
      <c r="EK688" s="424">
        <v>0.31300813008130002</v>
      </c>
      <c r="EL688" s="422">
        <v>0.52</v>
      </c>
      <c r="EM688" s="422">
        <v>0.16</v>
      </c>
      <c r="EN688" s="422">
        <v>0.32</v>
      </c>
      <c r="EO688" s="422">
        <v>7.1428569999999997E-2</v>
      </c>
      <c r="EP688" s="422">
        <v>0.37301587000000003</v>
      </c>
      <c r="EQ688" s="422">
        <v>7.7279749999999994E-2</v>
      </c>
      <c r="ER688" s="425">
        <v>8.2762628363412499E-2</v>
      </c>
      <c r="ES688" s="431">
        <v>4.0000003767602497</v>
      </c>
      <c r="ET688" s="431">
        <v>4.0803865236598398</v>
      </c>
      <c r="EU688" s="431">
        <v>3.7038735018036699</v>
      </c>
      <c r="EV688" s="431">
        <v>4.2636799897283604</v>
      </c>
      <c r="EW688" s="431">
        <v>4.0172161237403499</v>
      </c>
      <c r="EX688" s="426">
        <v>0.42904305458068798</v>
      </c>
    </row>
    <row r="689" spans="1:269" ht="13" customHeight="1">
      <c r="A689" s="413" t="s">
        <v>276</v>
      </c>
      <c r="B689" s="413">
        <v>12007</v>
      </c>
      <c r="C689" s="413">
        <v>676917</v>
      </c>
      <c r="D689" s="413">
        <v>27473</v>
      </c>
      <c r="E689" s="413" t="s">
        <v>2169</v>
      </c>
      <c r="F689" s="413" t="s">
        <v>2169</v>
      </c>
      <c r="G689" s="414"/>
      <c r="H689" s="411" t="s">
        <v>3096</v>
      </c>
      <c r="I689" s="411" t="s">
        <v>3097</v>
      </c>
      <c r="J689" s="413">
        <v>26</v>
      </c>
      <c r="K689" s="418">
        <v>1</v>
      </c>
      <c r="M689" s="419" t="s">
        <v>837</v>
      </c>
      <c r="N689" s="420">
        <v>20</v>
      </c>
      <c r="P689" s="418" t="s">
        <v>2543</v>
      </c>
      <c r="Z689" s="421"/>
      <c r="BT689" s="427">
        <v>10</v>
      </c>
      <c r="BU689" s="421">
        <v>48.2</v>
      </c>
      <c r="BV689" s="428">
        <v>2</v>
      </c>
      <c r="BW689" s="427"/>
      <c r="BX689" s="427"/>
      <c r="BY689" s="427"/>
      <c r="BZ689" s="427"/>
      <c r="CA689" s="421"/>
      <c r="CB689" s="428"/>
      <c r="CC689" s="427"/>
      <c r="CD689" s="421"/>
      <c r="CE689" s="429"/>
      <c r="CF689" s="428"/>
      <c r="CG689" s="427"/>
      <c r="CH689" s="421"/>
      <c r="CI689" s="429"/>
      <c r="CJ689" s="428"/>
      <c r="CK689" s="427"/>
      <c r="CL689" s="421"/>
      <c r="CM689" s="429"/>
      <c r="CN689" s="428"/>
      <c r="CO689" s="427"/>
      <c r="CP689" s="421"/>
      <c r="CQ689" s="429"/>
      <c r="CR689" s="428"/>
      <c r="DH689" s="433">
        <v>2</v>
      </c>
      <c r="DI689" s="434"/>
      <c r="DJ689" s="421">
        <v>10</v>
      </c>
      <c r="DK689" s="421">
        <v>10</v>
      </c>
      <c r="DL689" s="421">
        <v>0</v>
      </c>
      <c r="DM689" s="421">
        <v>3</v>
      </c>
      <c r="DN689" s="421">
        <v>1</v>
      </c>
      <c r="DO689" s="421">
        <v>0</v>
      </c>
      <c r="DP689" s="421">
        <v>48.2</v>
      </c>
      <c r="DQ689" s="421">
        <v>48.200000762939403</v>
      </c>
      <c r="DS689" s="421">
        <v>219</v>
      </c>
      <c r="DT689" s="421">
        <v>57</v>
      </c>
      <c r="DU689" s="421">
        <v>28</v>
      </c>
      <c r="DV689" s="421">
        <v>23</v>
      </c>
      <c r="DW689" s="421">
        <v>7</v>
      </c>
      <c r="DX689" s="421">
        <v>15</v>
      </c>
      <c r="DY689" s="421">
        <v>0</v>
      </c>
      <c r="DZ689" s="421">
        <v>4</v>
      </c>
      <c r="EA689" s="421">
        <v>3</v>
      </c>
      <c r="EB689" s="421">
        <v>0</v>
      </c>
      <c r="EC689" s="421">
        <v>40</v>
      </c>
      <c r="ED689" s="425">
        <v>7.3972606605247897</v>
      </c>
      <c r="EE689" s="425">
        <v>2.7739727476967899</v>
      </c>
      <c r="EF689" s="425">
        <v>1.2945206155918301</v>
      </c>
      <c r="EG689" s="425">
        <v>10.541096441247801</v>
      </c>
      <c r="EH689" s="431">
        <v>1.4794521321049501</v>
      </c>
      <c r="EI689" s="425">
        <v>114.17500071752001</v>
      </c>
      <c r="EJ689" s="424">
        <v>0.28499999999999998</v>
      </c>
      <c r="EK689" s="424">
        <v>0.32679738562091498</v>
      </c>
      <c r="EL689" s="466">
        <v>0.54777070000000005</v>
      </c>
      <c r="EM689" s="466">
        <v>0.20382165599999999</v>
      </c>
      <c r="EN689" s="466">
        <v>0.24840764300000001</v>
      </c>
      <c r="EO689" s="466">
        <v>4.3749999999999997E-2</v>
      </c>
      <c r="EP689" s="466">
        <v>0.41249999999999998</v>
      </c>
      <c r="EQ689" s="466">
        <v>0.12405063</v>
      </c>
      <c r="ER689" s="425">
        <v>0.38723666532304402</v>
      </c>
      <c r="ES689" s="431">
        <v>4.2534248798017504</v>
      </c>
      <c r="ET689" s="431">
        <v>4.1514814406887801</v>
      </c>
      <c r="EU689" s="431">
        <v>4.5332325607331301</v>
      </c>
      <c r="EV689" s="431">
        <v>3.89892478669258</v>
      </c>
      <c r="EW689" s="431">
        <v>4.0768008506835001</v>
      </c>
      <c r="EX689" s="426">
        <v>0.43551263213157598</v>
      </c>
    </row>
    <row r="690" spans="1:269" ht="13" customHeight="1">
      <c r="A690" s="413" t="s">
        <v>276</v>
      </c>
      <c r="B690" s="413">
        <v>10438</v>
      </c>
      <c r="C690" s="413">
        <v>656302</v>
      </c>
      <c r="D690" s="413">
        <v>18525</v>
      </c>
      <c r="E690" s="413" t="s">
        <v>2170</v>
      </c>
      <c r="F690" s="413" t="s">
        <v>2170</v>
      </c>
      <c r="G690" s="414"/>
      <c r="H690" s="415" t="s">
        <v>974</v>
      </c>
      <c r="I690" s="416" t="s">
        <v>409</v>
      </c>
      <c r="J690" s="417">
        <v>29</v>
      </c>
      <c r="K690" s="418">
        <v>1</v>
      </c>
      <c r="M690" s="419" t="s">
        <v>837</v>
      </c>
      <c r="N690" s="420">
        <v>25</v>
      </c>
      <c r="P690" s="418" t="s">
        <v>2543</v>
      </c>
      <c r="Z690" s="421"/>
      <c r="AS690" s="422"/>
      <c r="AT690" s="422"/>
      <c r="AU690" s="422"/>
      <c r="AV690" s="422"/>
      <c r="AW690" s="422"/>
      <c r="AX690" s="422"/>
      <c r="AY690" s="423"/>
      <c r="AZ690" s="422"/>
      <c r="BA690" s="422"/>
      <c r="BB690" s="422"/>
      <c r="BC690" s="422"/>
      <c r="BT690" s="427">
        <v>32</v>
      </c>
      <c r="BU690" s="421">
        <v>168</v>
      </c>
      <c r="BV690" s="428">
        <v>-1</v>
      </c>
      <c r="BW690" s="427"/>
      <c r="BX690" s="427"/>
      <c r="BY690" s="427"/>
      <c r="BZ690" s="427"/>
      <c r="CA690" s="421"/>
      <c r="CB690" s="428"/>
      <c r="CC690" s="427"/>
      <c r="CD690" s="421"/>
      <c r="CE690" s="429"/>
      <c r="CF690" s="428"/>
      <c r="CG690" s="427"/>
      <c r="CH690" s="421"/>
      <c r="CI690" s="429"/>
      <c r="CJ690" s="428"/>
      <c r="CK690" s="427"/>
      <c r="CL690" s="421"/>
      <c r="CM690" s="429"/>
      <c r="CN690" s="428"/>
      <c r="CO690" s="427"/>
      <c r="CP690" s="421"/>
      <c r="CQ690" s="429"/>
      <c r="CR690" s="428"/>
      <c r="DH690" s="433">
        <v>-1</v>
      </c>
      <c r="DI690" s="434"/>
      <c r="DJ690" s="421">
        <v>32</v>
      </c>
      <c r="DK690" s="421">
        <v>32</v>
      </c>
      <c r="DL690" s="421">
        <v>0</v>
      </c>
      <c r="DM690" s="421">
        <v>8</v>
      </c>
      <c r="DN690" s="421">
        <v>12</v>
      </c>
      <c r="DO690" s="421">
        <v>0</v>
      </c>
      <c r="DP690" s="421">
        <v>168</v>
      </c>
      <c r="DQ690" s="421">
        <v>168</v>
      </c>
      <c r="DS690" s="421">
        <v>722</v>
      </c>
      <c r="DT690" s="421">
        <v>152</v>
      </c>
      <c r="DU690" s="421">
        <v>91</v>
      </c>
      <c r="DV690" s="421">
        <v>85</v>
      </c>
      <c r="DW690" s="421">
        <v>21</v>
      </c>
      <c r="DX690" s="421">
        <v>71</v>
      </c>
      <c r="DY690" s="421">
        <v>2</v>
      </c>
      <c r="DZ690" s="421">
        <v>5</v>
      </c>
      <c r="EA690" s="421">
        <v>5</v>
      </c>
      <c r="EB690" s="421">
        <v>0</v>
      </c>
      <c r="EC690" s="421">
        <v>215</v>
      </c>
      <c r="ED690" s="425">
        <v>11.5178571428571</v>
      </c>
      <c r="EE690" s="425">
        <v>3.8035714285714199</v>
      </c>
      <c r="EF690" s="425">
        <v>1.125</v>
      </c>
      <c r="EG690" s="425">
        <v>8.1428571428571406</v>
      </c>
      <c r="EH690" s="431">
        <v>1.3273809523809501</v>
      </c>
      <c r="EI690" s="425">
        <v>102.43908397014999</v>
      </c>
      <c r="EJ690" s="424">
        <v>0.23529411764705799</v>
      </c>
      <c r="EK690" s="424">
        <v>0.319512195121951</v>
      </c>
      <c r="EL690" s="422">
        <v>0.36619718299999998</v>
      </c>
      <c r="EM690" s="422">
        <v>0.21830985899999999</v>
      </c>
      <c r="EN690" s="422">
        <v>0.415492957</v>
      </c>
      <c r="EO690" s="422">
        <v>8.5846870000000006E-2</v>
      </c>
      <c r="EP690" s="422">
        <v>0.37354988</v>
      </c>
      <c r="EQ690" s="422">
        <v>0.15594221999999999</v>
      </c>
      <c r="ER690" s="425">
        <v>-1.1720391350304999</v>
      </c>
      <c r="ES690" s="431">
        <v>4.5535714285714199</v>
      </c>
      <c r="ET690" s="431">
        <v>3.4635308082224698</v>
      </c>
      <c r="EU690" s="431">
        <v>3.5585912613641599</v>
      </c>
      <c r="EV690" s="431">
        <v>3.55799192069541</v>
      </c>
      <c r="EW690" s="431">
        <v>3.58002997395378</v>
      </c>
      <c r="EX690" s="426">
        <v>3.3983895778656001</v>
      </c>
    </row>
    <row r="691" spans="1:269" ht="13" customHeight="1">
      <c r="A691" s="413" t="s">
        <v>276</v>
      </c>
      <c r="B691" s="413">
        <v>12690</v>
      </c>
      <c r="C691" s="413">
        <v>518585</v>
      </c>
      <c r="D691" s="413">
        <v>7048</v>
      </c>
      <c r="E691" s="413" t="s">
        <v>16</v>
      </c>
      <c r="F691" s="413" t="s">
        <v>16</v>
      </c>
      <c r="G691" s="414"/>
      <c r="H691" s="411" t="s">
        <v>566</v>
      </c>
      <c r="I691" s="411" t="s">
        <v>245</v>
      </c>
      <c r="J691" s="413">
        <v>35</v>
      </c>
      <c r="K691" s="418">
        <v>1</v>
      </c>
      <c r="M691" s="419" t="s">
        <v>837</v>
      </c>
      <c r="O691" s="418" t="s">
        <v>838</v>
      </c>
      <c r="P691" s="418" t="s">
        <v>4581</v>
      </c>
      <c r="Z691" s="421"/>
      <c r="AS691" s="422"/>
      <c r="AT691" s="422"/>
      <c r="AU691" s="422"/>
      <c r="AV691" s="422"/>
      <c r="AW691" s="422"/>
      <c r="AX691" s="422"/>
      <c r="AY691" s="423"/>
      <c r="AZ691" s="422"/>
      <c r="BA691" s="422"/>
      <c r="BB691" s="422"/>
      <c r="BC691" s="422"/>
      <c r="BT691" s="427">
        <v>49</v>
      </c>
      <c r="BU691" s="421">
        <v>48</v>
      </c>
      <c r="BV691" s="428">
        <v>0</v>
      </c>
      <c r="BW691" s="427"/>
      <c r="BX691" s="427"/>
      <c r="BY691" s="427"/>
      <c r="BZ691" s="427"/>
      <c r="CA691" s="421"/>
      <c r="CB691" s="428"/>
      <c r="CC691" s="427"/>
      <c r="CD691" s="421"/>
      <c r="CE691" s="429"/>
      <c r="CF691" s="428"/>
      <c r="CG691" s="427"/>
      <c r="CH691" s="421"/>
      <c r="CI691" s="429"/>
      <c r="CJ691" s="428"/>
      <c r="CK691" s="427"/>
      <c r="CL691" s="421"/>
      <c r="CM691" s="429"/>
      <c r="CN691" s="428"/>
      <c r="CO691" s="427"/>
      <c r="CP691" s="421"/>
      <c r="CQ691" s="429"/>
      <c r="CR691" s="428"/>
      <c r="DH691" s="433">
        <v>0</v>
      </c>
      <c r="DI691" s="434"/>
      <c r="DJ691" s="421">
        <v>49</v>
      </c>
      <c r="DK691" s="421">
        <v>0</v>
      </c>
      <c r="DL691" s="421">
        <v>0</v>
      </c>
      <c r="DM691" s="421">
        <v>3</v>
      </c>
      <c r="DN691" s="421">
        <v>4</v>
      </c>
      <c r="DO691" s="421">
        <v>2</v>
      </c>
      <c r="DP691" s="421">
        <v>48</v>
      </c>
      <c r="DR691" s="421">
        <v>48</v>
      </c>
      <c r="DS691" s="421">
        <v>200</v>
      </c>
      <c r="DT691" s="421">
        <v>33</v>
      </c>
      <c r="DU691" s="421">
        <v>21</v>
      </c>
      <c r="DV691" s="421">
        <v>19</v>
      </c>
      <c r="DW691" s="421">
        <v>5</v>
      </c>
      <c r="DX691" s="421">
        <v>24</v>
      </c>
      <c r="DY691" s="421">
        <v>0</v>
      </c>
      <c r="DZ691" s="421">
        <v>3</v>
      </c>
      <c r="EA691" s="421">
        <v>5</v>
      </c>
      <c r="EB691" s="421">
        <v>0</v>
      </c>
      <c r="EC691" s="421">
        <v>72</v>
      </c>
      <c r="ED691" s="425">
        <v>13.5000032186515</v>
      </c>
      <c r="EE691" s="425">
        <v>4.50000107288386</v>
      </c>
      <c r="EF691" s="425">
        <v>0.93750022351747098</v>
      </c>
      <c r="EG691" s="425">
        <v>6.1875014752153099</v>
      </c>
      <c r="EH691" s="431">
        <v>1.18750028312213</v>
      </c>
      <c r="EI691" s="425">
        <v>92.626965474601704</v>
      </c>
      <c r="EJ691" s="424">
        <v>0.190751445086705</v>
      </c>
      <c r="EK691" s="424">
        <v>0.29166666666666602</v>
      </c>
      <c r="EL691" s="422">
        <v>0.37</v>
      </c>
      <c r="EM691" s="422">
        <v>0.26</v>
      </c>
      <c r="EN691" s="422">
        <v>0.37</v>
      </c>
      <c r="EO691" s="422">
        <v>8.910891E-2</v>
      </c>
      <c r="EP691" s="422">
        <v>0.38613860999999999</v>
      </c>
      <c r="EQ691" s="422">
        <v>0.19041614000000001</v>
      </c>
      <c r="ER691" s="425">
        <v>0.21109483586421701</v>
      </c>
      <c r="ES691" s="431">
        <v>3.5625008493663901</v>
      </c>
      <c r="ET691" s="431">
        <v>3.3870845306513901</v>
      </c>
      <c r="EU691" s="431">
        <v>3.1776388903458899</v>
      </c>
      <c r="EV691" s="431">
        <v>3.0119461128947398</v>
      </c>
      <c r="EW691" s="431">
        <v>2.8592026413471201</v>
      </c>
      <c r="EX691" s="426">
        <v>0.77630543708801203</v>
      </c>
    </row>
    <row r="692" spans="1:269" ht="13" customHeight="1">
      <c r="A692" s="413" t="s">
        <v>276</v>
      </c>
      <c r="B692" s="413">
        <v>13147</v>
      </c>
      <c r="C692" s="413">
        <v>676263</v>
      </c>
      <c r="D692" s="413">
        <v>30249</v>
      </c>
      <c r="E692" s="413" t="s">
        <v>15</v>
      </c>
      <c r="F692" s="413" t="s">
        <v>15</v>
      </c>
      <c r="G692" s="414"/>
      <c r="H692" s="411" t="s">
        <v>4431</v>
      </c>
      <c r="I692" s="411" t="s">
        <v>124</v>
      </c>
      <c r="J692" s="413">
        <v>26</v>
      </c>
      <c r="K692" s="418">
        <v>1</v>
      </c>
      <c r="M692" s="419" t="s">
        <v>46</v>
      </c>
      <c r="N692" s="420">
        <v>20</v>
      </c>
      <c r="O692" s="418" t="s">
        <v>46</v>
      </c>
      <c r="P692" s="418" t="s">
        <v>2543</v>
      </c>
      <c r="Z692" s="421"/>
      <c r="BT692" s="427">
        <v>67</v>
      </c>
      <c r="BU692" s="421">
        <v>76.099999999999994</v>
      </c>
      <c r="BV692" s="428">
        <v>-1</v>
      </c>
      <c r="BW692" s="427"/>
      <c r="BX692" s="427"/>
      <c r="BY692" s="427"/>
      <c r="BZ692" s="427"/>
      <c r="CA692" s="421"/>
      <c r="CB692" s="428"/>
      <c r="CC692" s="427"/>
      <c r="CD692" s="421"/>
      <c r="CE692" s="429"/>
      <c r="CF692" s="428"/>
      <c r="CG692" s="427"/>
      <c r="CH692" s="421"/>
      <c r="CI692" s="429"/>
      <c r="CJ692" s="428"/>
      <c r="CK692" s="427"/>
      <c r="CL692" s="421"/>
      <c r="CM692" s="429"/>
      <c r="CN692" s="428"/>
      <c r="CO692" s="427"/>
      <c r="CP692" s="421"/>
      <c r="CQ692" s="429"/>
      <c r="CR692" s="428"/>
      <c r="DH692" s="433">
        <v>-1</v>
      </c>
      <c r="DI692" s="434"/>
      <c r="DJ692" s="421">
        <v>67</v>
      </c>
      <c r="DK692" s="421">
        <v>5</v>
      </c>
      <c r="DL692" s="421">
        <v>0</v>
      </c>
      <c r="DM692" s="421">
        <v>3</v>
      </c>
      <c r="DN692" s="421">
        <v>2</v>
      </c>
      <c r="DO692" s="421">
        <v>4</v>
      </c>
      <c r="DP692" s="421">
        <v>76.099999999999994</v>
      </c>
      <c r="DQ692" s="421">
        <v>8.1000003814697195</v>
      </c>
      <c r="DR692" s="421">
        <v>68</v>
      </c>
      <c r="DS692" s="421">
        <v>307</v>
      </c>
      <c r="DT692" s="421">
        <v>56</v>
      </c>
      <c r="DU692" s="421">
        <v>26</v>
      </c>
      <c r="DV692" s="421">
        <v>25</v>
      </c>
      <c r="DW692" s="421">
        <v>4</v>
      </c>
      <c r="DX692" s="421">
        <v>24</v>
      </c>
      <c r="DY692" s="421">
        <v>5</v>
      </c>
      <c r="DZ692" s="421">
        <v>0</v>
      </c>
      <c r="EA692" s="421">
        <v>1</v>
      </c>
      <c r="EB692" s="421">
        <v>0</v>
      </c>
      <c r="EC692" s="421">
        <v>74</v>
      </c>
      <c r="ED692" s="425">
        <v>8.7248926101073891</v>
      </c>
      <c r="EE692" s="425">
        <v>2.8296949005753702</v>
      </c>
      <c r="EF692" s="425">
        <v>0.47161581676256198</v>
      </c>
      <c r="EG692" s="425">
        <v>6.6026214346758598</v>
      </c>
      <c r="EH692" s="431">
        <v>1.04803514836124</v>
      </c>
      <c r="EI692" s="425">
        <v>80.880895852900096</v>
      </c>
      <c r="EJ692" s="424">
        <v>0.197879858657243</v>
      </c>
      <c r="EK692" s="424">
        <v>0.25365853658536502</v>
      </c>
      <c r="EL692" s="466">
        <v>0.37438423599999998</v>
      </c>
      <c r="EM692" s="466">
        <v>0.17241379300000001</v>
      </c>
      <c r="EN692" s="466">
        <v>0.45320197000000001</v>
      </c>
      <c r="EO692" s="466">
        <v>5.2631579999999997E-2</v>
      </c>
      <c r="EP692" s="466">
        <v>0.39712919000000002</v>
      </c>
      <c r="EQ692" s="466">
        <v>0.12543554000000001</v>
      </c>
      <c r="ER692" s="425">
        <v>-0.61611642908068098</v>
      </c>
      <c r="ES692" s="431">
        <v>2.9475988547660101</v>
      </c>
      <c r="ET692" s="431">
        <v>2.6320682431407998</v>
      </c>
      <c r="EU692" s="431">
        <v>2.8215616692367398</v>
      </c>
      <c r="EV692" s="431">
        <v>3.9985833431141602</v>
      </c>
      <c r="EW692" s="431">
        <v>3.6671924412271402</v>
      </c>
      <c r="EX692" s="426">
        <v>1.68865159153938</v>
      </c>
    </row>
    <row r="693" spans="1:269" ht="13" customHeight="1">
      <c r="A693" s="413" t="s">
        <v>276</v>
      </c>
      <c r="B693" s="413">
        <v>11255</v>
      </c>
      <c r="C693" s="413">
        <v>657585</v>
      </c>
      <c r="D693" s="413">
        <v>16866</v>
      </c>
      <c r="E693" s="413" t="s">
        <v>345</v>
      </c>
      <c r="F693" s="413" t="s">
        <v>345</v>
      </c>
      <c r="G693" s="414"/>
      <c r="H693" s="411" t="s">
        <v>307</v>
      </c>
      <c r="I693" s="411" t="s">
        <v>1871</v>
      </c>
      <c r="J693" s="413">
        <v>32</v>
      </c>
      <c r="K693" s="418">
        <v>1</v>
      </c>
      <c r="M693" s="419" t="s">
        <v>837</v>
      </c>
      <c r="N693" s="420">
        <v>7</v>
      </c>
      <c r="O693" s="418" t="s">
        <v>838</v>
      </c>
      <c r="P693" s="418" t="s">
        <v>4582</v>
      </c>
      <c r="Z693" s="421"/>
      <c r="AS693" s="422"/>
      <c r="AT693" s="422"/>
      <c r="AU693" s="422"/>
      <c r="AV693" s="422"/>
      <c r="AW693" s="422"/>
      <c r="AX693" s="422"/>
      <c r="AY693" s="423"/>
      <c r="AZ693" s="422"/>
      <c r="BA693" s="422"/>
      <c r="BB693" s="422"/>
      <c r="BC693" s="422"/>
      <c r="BT693" s="427">
        <v>58</v>
      </c>
      <c r="BU693" s="421">
        <v>55.1</v>
      </c>
      <c r="BV693" s="428">
        <v>-1</v>
      </c>
      <c r="BW693" s="427"/>
      <c r="BX693" s="427"/>
      <c r="BY693" s="427"/>
      <c r="BZ693" s="427"/>
      <c r="CA693" s="421"/>
      <c r="CB693" s="428"/>
      <c r="CC693" s="427"/>
      <c r="CD693" s="421"/>
      <c r="CE693" s="429"/>
      <c r="CF693" s="428"/>
      <c r="CG693" s="427"/>
      <c r="CH693" s="421"/>
      <c r="CI693" s="429"/>
      <c r="CJ693" s="428"/>
      <c r="CK693" s="427"/>
      <c r="CL693" s="421"/>
      <c r="CM693" s="429"/>
      <c r="CN693" s="428"/>
      <c r="CO693" s="427"/>
      <c r="CP693" s="421"/>
      <c r="CQ693" s="429"/>
      <c r="CR693" s="428"/>
      <c r="DH693" s="433">
        <v>-1</v>
      </c>
      <c r="DI693" s="434"/>
      <c r="DJ693" s="421">
        <v>58</v>
      </c>
      <c r="DK693" s="421">
        <v>1</v>
      </c>
      <c r="DL693" s="421">
        <v>0</v>
      </c>
      <c r="DM693" s="421">
        <v>3</v>
      </c>
      <c r="DN693" s="421">
        <v>6</v>
      </c>
      <c r="DO693" s="421">
        <v>3</v>
      </c>
      <c r="DP693" s="421">
        <v>55.1</v>
      </c>
      <c r="DQ693" s="421">
        <v>1</v>
      </c>
      <c r="DR693" s="421">
        <v>54.099998474121001</v>
      </c>
      <c r="DS693" s="421">
        <v>238</v>
      </c>
      <c r="DT693" s="421">
        <v>47</v>
      </c>
      <c r="DU693" s="421">
        <v>27</v>
      </c>
      <c r="DV693" s="421">
        <v>24</v>
      </c>
      <c r="DW693" s="421">
        <v>5</v>
      </c>
      <c r="DX693" s="421">
        <v>26</v>
      </c>
      <c r="DY693" s="421">
        <v>2</v>
      </c>
      <c r="DZ693" s="421">
        <v>1</v>
      </c>
      <c r="EA693" s="421">
        <v>3</v>
      </c>
      <c r="EB693" s="421">
        <v>0</v>
      </c>
      <c r="EC693" s="421">
        <v>64</v>
      </c>
      <c r="ED693" s="425">
        <v>10.409640946363099</v>
      </c>
      <c r="EE693" s="425">
        <v>4.22891663446004</v>
      </c>
      <c r="EF693" s="425">
        <v>0.813253198934623</v>
      </c>
      <c r="EG693" s="425">
        <v>7.6445800699854596</v>
      </c>
      <c r="EH693" s="431">
        <v>1.3192774116050501</v>
      </c>
      <c r="EI693" s="425">
        <v>101.813702618618</v>
      </c>
      <c r="EJ693" s="424">
        <v>0.222748815165876</v>
      </c>
      <c r="EK693" s="424">
        <v>0.29577464788732299</v>
      </c>
      <c r="EL693" s="422">
        <v>0.40410958899999999</v>
      </c>
      <c r="EM693" s="422">
        <v>0.26027397200000002</v>
      </c>
      <c r="EN693" s="422">
        <v>0.33561643800000002</v>
      </c>
      <c r="EO693" s="422">
        <v>4.7619050000000003E-2</v>
      </c>
      <c r="EP693" s="422">
        <v>0.40816327000000002</v>
      </c>
      <c r="EQ693" s="422">
        <v>0.13381001000000001</v>
      </c>
      <c r="ER693" s="425">
        <v>-0.29974518591286697</v>
      </c>
      <c r="ES693" s="431">
        <v>3.90361535488619</v>
      </c>
      <c r="ET693" s="431">
        <v>3.4084723951998002</v>
      </c>
      <c r="EU693" s="431">
        <v>3.4612734933189602</v>
      </c>
      <c r="EV693" s="431">
        <v>3.6519072136241202</v>
      </c>
      <c r="EW693" s="431">
        <v>3.6297706893463602</v>
      </c>
      <c r="EX693" s="426">
        <v>0.77308601140975897</v>
      </c>
    </row>
    <row r="694" spans="1:269" ht="13" customHeight="1">
      <c r="A694" s="413" t="s">
        <v>276</v>
      </c>
      <c r="B694" s="413">
        <v>10852</v>
      </c>
      <c r="C694" s="413">
        <v>656557</v>
      </c>
      <c r="D694" s="413">
        <v>19879</v>
      </c>
      <c r="E694" s="413" t="s">
        <v>609</v>
      </c>
      <c r="F694" s="413" t="s">
        <v>609</v>
      </c>
      <c r="G694" s="414"/>
      <c r="H694" s="411" t="s">
        <v>1744</v>
      </c>
      <c r="I694" s="411" t="s">
        <v>502</v>
      </c>
      <c r="J694" s="418">
        <v>29</v>
      </c>
      <c r="K694" s="418">
        <v>1</v>
      </c>
      <c r="M694" s="419" t="s">
        <v>837</v>
      </c>
      <c r="N694" s="420">
        <v>20</v>
      </c>
      <c r="P694" s="418" t="s">
        <v>4581</v>
      </c>
      <c r="Z694" s="421"/>
      <c r="AS694" s="422"/>
      <c r="AT694" s="422"/>
      <c r="AU694" s="422"/>
      <c r="AV694" s="422"/>
      <c r="AW694" s="422"/>
      <c r="AX694" s="422"/>
      <c r="AY694" s="423"/>
      <c r="AZ694" s="422"/>
      <c r="BA694" s="422"/>
      <c r="BB694" s="422"/>
      <c r="BC694" s="422"/>
      <c r="BT694" s="427">
        <v>9</v>
      </c>
      <c r="BU694" s="421">
        <v>43.2</v>
      </c>
      <c r="BV694" s="428">
        <v>-3</v>
      </c>
      <c r="BW694" s="427"/>
      <c r="BX694" s="427"/>
      <c r="BY694" s="427"/>
      <c r="BZ694" s="427"/>
      <c r="CA694" s="421"/>
      <c r="CB694" s="428"/>
      <c r="CC694" s="427"/>
      <c r="CD694" s="421"/>
      <c r="CE694" s="429"/>
      <c r="CF694" s="428"/>
      <c r="CG694" s="427"/>
      <c r="CH694" s="421"/>
      <c r="CI694" s="429"/>
      <c r="CJ694" s="428"/>
      <c r="CK694" s="427"/>
      <c r="CL694" s="421"/>
      <c r="CM694" s="429"/>
      <c r="CN694" s="428"/>
      <c r="CO694" s="427"/>
      <c r="CP694" s="421"/>
      <c r="CQ694" s="429"/>
      <c r="CR694" s="428"/>
      <c r="DH694" s="433">
        <v>-3</v>
      </c>
      <c r="DI694" s="434"/>
      <c r="DJ694" s="421">
        <v>9</v>
      </c>
      <c r="DK694" s="421">
        <v>9</v>
      </c>
      <c r="DL694" s="421">
        <v>0</v>
      </c>
      <c r="DM694" s="421">
        <v>0</v>
      </c>
      <c r="DN694" s="421">
        <v>3</v>
      </c>
      <c r="DO694" s="421">
        <v>0</v>
      </c>
      <c r="DP694" s="421">
        <v>43.2</v>
      </c>
      <c r="DQ694" s="421">
        <v>43.200000762939403</v>
      </c>
      <c r="DS694" s="421">
        <v>203</v>
      </c>
      <c r="DT694" s="421">
        <v>57</v>
      </c>
      <c r="DU694" s="421">
        <v>41</v>
      </c>
      <c r="DV694" s="421">
        <v>39</v>
      </c>
      <c r="DW694" s="421">
        <v>10</v>
      </c>
      <c r="DX694" s="421">
        <v>17</v>
      </c>
      <c r="DY694" s="421">
        <v>0</v>
      </c>
      <c r="DZ694" s="421">
        <v>5</v>
      </c>
      <c r="EA694" s="421">
        <v>2</v>
      </c>
      <c r="EB694" s="421">
        <v>0</v>
      </c>
      <c r="EC694" s="421">
        <v>32</v>
      </c>
      <c r="ED694" s="425">
        <v>6.5954202314432298</v>
      </c>
      <c r="EE694" s="425">
        <v>3.50381699795421</v>
      </c>
      <c r="EF694" s="425">
        <v>2.0610688223259999</v>
      </c>
      <c r="EG694" s="425">
        <v>11.748092287258199</v>
      </c>
      <c r="EH694" s="431">
        <v>1.6946565872458199</v>
      </c>
      <c r="EI694" s="425">
        <v>132.18598717755501</v>
      </c>
      <c r="EJ694" s="424">
        <v>0.31491712707182301</v>
      </c>
      <c r="EK694" s="424">
        <v>0.33812949640287698</v>
      </c>
      <c r="EL694" s="422">
        <v>0.48322147599999998</v>
      </c>
      <c r="EM694" s="422">
        <v>0.22147650999999999</v>
      </c>
      <c r="EN694" s="422">
        <v>0.29530201299999997</v>
      </c>
      <c r="EO694" s="422">
        <v>8.0536910000000003E-2</v>
      </c>
      <c r="EP694" s="422">
        <v>0.46308725000000001</v>
      </c>
      <c r="EQ694" s="422">
        <v>8.9452599999999993E-2</v>
      </c>
      <c r="ER694" s="425">
        <v>0.722321804324215</v>
      </c>
      <c r="ES694" s="431">
        <v>8.0381684070714297</v>
      </c>
      <c r="ET694" s="431">
        <v>6.0267054045016399</v>
      </c>
      <c r="EU694" s="431">
        <v>6.1588731531565903</v>
      </c>
      <c r="EV694" s="431">
        <v>4.7353473455487398</v>
      </c>
      <c r="EW694" s="431">
        <v>4.7793955559402601</v>
      </c>
      <c r="EX694" s="426">
        <v>-0.34715738892555198</v>
      </c>
      <c r="GL694" s="412"/>
      <c r="GM694" s="412"/>
      <c r="GN694" s="412"/>
      <c r="GO694" s="412"/>
      <c r="GP694" s="412"/>
      <c r="GQ694" s="412"/>
      <c r="GR694" s="412"/>
      <c r="GS694" s="412"/>
      <c r="GT694" s="412"/>
      <c r="GU694" s="412"/>
      <c r="GV694" s="412"/>
      <c r="GW694" s="412"/>
      <c r="GX694" s="412"/>
      <c r="GY694" s="412"/>
      <c r="GZ694" s="412"/>
      <c r="HA694" s="412"/>
      <c r="HB694" s="412"/>
      <c r="HC694" s="412"/>
      <c r="HD694" s="412"/>
      <c r="HE694" s="412"/>
      <c r="HF694" s="412"/>
      <c r="HG694" s="412"/>
      <c r="HH694" s="412"/>
      <c r="HI694" s="412"/>
      <c r="HJ694" s="412"/>
      <c r="HK694" s="412"/>
      <c r="HL694" s="412"/>
      <c r="HM694" s="412"/>
      <c r="HN694" s="412"/>
      <c r="HO694" s="412"/>
      <c r="HP694" s="412"/>
      <c r="HQ694" s="412"/>
      <c r="HR694" s="412"/>
      <c r="HS694" s="412"/>
      <c r="HT694" s="412"/>
      <c r="HU694" s="412"/>
      <c r="HV694" s="412"/>
      <c r="HW694" s="412"/>
      <c r="HX694" s="412"/>
      <c r="HY694" s="412"/>
      <c r="HZ694" s="412"/>
      <c r="IA694" s="412"/>
      <c r="IB694" s="412"/>
      <c r="IC694" s="412"/>
      <c r="ID694" s="412"/>
      <c r="IE694" s="412"/>
      <c r="IF694" s="412"/>
      <c r="IG694" s="412"/>
      <c r="IH694" s="412"/>
      <c r="II694" s="412"/>
      <c r="IJ694" s="412"/>
      <c r="IK694" s="412"/>
      <c r="IL694" s="412"/>
      <c r="IM694" s="412"/>
      <c r="IN694" s="412"/>
      <c r="IO694" s="412"/>
      <c r="IP694" s="412"/>
      <c r="IQ694" s="412"/>
      <c r="IR694" s="412"/>
      <c r="IS694" s="412"/>
      <c r="IT694" s="412"/>
      <c r="IU694" s="412"/>
      <c r="IV694" s="412"/>
      <c r="IW694" s="412"/>
      <c r="IX694" s="412"/>
      <c r="IY694" s="412"/>
      <c r="IZ694" s="412"/>
      <c r="JA694" s="412"/>
      <c r="JB694" s="412"/>
      <c r="JC694" s="412"/>
      <c r="JD694" s="412"/>
      <c r="JE694" s="412"/>
      <c r="JF694" s="412"/>
      <c r="JG694" s="412"/>
      <c r="JH694" s="412"/>
      <c r="JI694" s="412"/>
    </row>
    <row r="695" spans="1:269" ht="13" customHeight="1">
      <c r="A695" s="413" t="s">
        <v>276</v>
      </c>
      <c r="B695" s="413">
        <v>11251</v>
      </c>
      <c r="C695" s="413">
        <v>518876</v>
      </c>
      <c r="D695" s="413">
        <v>11156</v>
      </c>
      <c r="E695" s="413" t="s">
        <v>3323</v>
      </c>
      <c r="F695" s="413" t="s">
        <v>3323</v>
      </c>
      <c r="G695" s="414"/>
      <c r="H695" s="415" t="s">
        <v>275</v>
      </c>
      <c r="I695" s="416" t="s">
        <v>1255</v>
      </c>
      <c r="J695" s="417">
        <v>36</v>
      </c>
      <c r="K695" s="418">
        <v>1</v>
      </c>
      <c r="M695" s="419" t="s">
        <v>837</v>
      </c>
      <c r="N695" s="420">
        <v>30</v>
      </c>
      <c r="P695" s="418" t="s">
        <v>2543</v>
      </c>
      <c r="Z695" s="421"/>
      <c r="AS695" s="422"/>
      <c r="AT695" s="422"/>
      <c r="AU695" s="422"/>
      <c r="AV695" s="422"/>
      <c r="AW695" s="422"/>
      <c r="AX695" s="422"/>
      <c r="AY695" s="423"/>
      <c r="AZ695" s="422"/>
      <c r="BA695" s="422"/>
      <c r="BB695" s="422"/>
      <c r="BC695" s="422"/>
      <c r="BT695" s="427">
        <v>32</v>
      </c>
      <c r="BU695" s="421">
        <v>184</v>
      </c>
      <c r="BV695" s="428">
        <v>3</v>
      </c>
      <c r="BW695" s="427"/>
      <c r="BX695" s="427"/>
      <c r="BY695" s="427"/>
      <c r="BZ695" s="427"/>
      <c r="CA695" s="421"/>
      <c r="CB695" s="428"/>
      <c r="CC695" s="427"/>
      <c r="CD695" s="421"/>
      <c r="CE695" s="429"/>
      <c r="CF695" s="428"/>
      <c r="CG695" s="427"/>
      <c r="CH695" s="421"/>
      <c r="CI695" s="429"/>
      <c r="CJ695" s="428"/>
      <c r="CK695" s="427"/>
      <c r="CL695" s="421"/>
      <c r="CM695" s="429"/>
      <c r="CN695" s="428"/>
      <c r="CO695" s="427"/>
      <c r="CP695" s="421"/>
      <c r="CQ695" s="429"/>
      <c r="CR695" s="428"/>
      <c r="DH695" s="433">
        <v>3</v>
      </c>
      <c r="DI695" s="434"/>
      <c r="DJ695" s="421">
        <v>32</v>
      </c>
      <c r="DK695" s="421">
        <v>32</v>
      </c>
      <c r="DL695" s="421">
        <v>0</v>
      </c>
      <c r="DM695" s="421">
        <v>12</v>
      </c>
      <c r="DN695" s="421">
        <v>9</v>
      </c>
      <c r="DO695" s="421">
        <v>0</v>
      </c>
      <c r="DP695" s="421">
        <v>184</v>
      </c>
      <c r="DQ695" s="421">
        <v>183.299995422363</v>
      </c>
      <c r="DS695" s="421">
        <v>748</v>
      </c>
      <c r="DT695" s="421">
        <v>157</v>
      </c>
      <c r="DU695" s="421">
        <v>79</v>
      </c>
      <c r="DV695" s="421">
        <v>72</v>
      </c>
      <c r="DW695" s="421">
        <v>23</v>
      </c>
      <c r="DX695" s="421">
        <v>48</v>
      </c>
      <c r="DY695" s="421">
        <v>0</v>
      </c>
      <c r="DZ695" s="421">
        <v>2</v>
      </c>
      <c r="EA695" s="421">
        <v>1</v>
      </c>
      <c r="EB695" s="421">
        <v>2</v>
      </c>
      <c r="EC695" s="421">
        <v>167</v>
      </c>
      <c r="ED695" s="425">
        <v>8.1684787689175007</v>
      </c>
      <c r="EE695" s="425">
        <v>2.3478262329822699</v>
      </c>
      <c r="EF695" s="425">
        <v>1.1250000699706699</v>
      </c>
      <c r="EG695" s="425">
        <v>7.6793483037128603</v>
      </c>
      <c r="EH695" s="431">
        <v>1.11413050407723</v>
      </c>
      <c r="EI695" s="425">
        <v>86.292152276347494</v>
      </c>
      <c r="EJ695" s="424">
        <v>0.22492836676217701</v>
      </c>
      <c r="EK695" s="424">
        <v>0.26377952755905498</v>
      </c>
      <c r="EL695" s="422">
        <v>0.43074003700000002</v>
      </c>
      <c r="EM695" s="422">
        <v>0.18975332</v>
      </c>
      <c r="EN695" s="422">
        <v>0.37950664099999998</v>
      </c>
      <c r="EO695" s="422">
        <v>9.2278719999999995E-2</v>
      </c>
      <c r="EP695" s="422">
        <v>0.43502825000000001</v>
      </c>
      <c r="EQ695" s="422">
        <v>0.10582011</v>
      </c>
      <c r="ER695" s="425">
        <v>-0.20315653525053101</v>
      </c>
      <c r="ES695" s="431">
        <v>3.5217393494734099</v>
      </c>
      <c r="ET695" s="431">
        <v>4.0844858662622396</v>
      </c>
      <c r="EU695" s="431">
        <v>3.7609722526177101</v>
      </c>
      <c r="EV695" s="431">
        <v>3.8118461858214898</v>
      </c>
      <c r="EW695" s="431">
        <v>3.9538647193949199</v>
      </c>
      <c r="EX695" s="426">
        <v>3.1218850016593902</v>
      </c>
    </row>
    <row r="696" spans="1:269" ht="13" customHeight="1">
      <c r="A696" s="413" t="s">
        <v>276</v>
      </c>
      <c r="B696" s="413">
        <v>10985</v>
      </c>
      <c r="C696" s="413">
        <v>641755</v>
      </c>
      <c r="D696" s="413">
        <v>18297</v>
      </c>
      <c r="E696" s="413" t="s">
        <v>3323</v>
      </c>
      <c r="F696" s="413" t="s">
        <v>3323</v>
      </c>
      <c r="G696" s="414"/>
      <c r="H696" s="415" t="s">
        <v>1181</v>
      </c>
      <c r="I696" s="416" t="s">
        <v>571</v>
      </c>
      <c r="J696" s="417">
        <v>34</v>
      </c>
      <c r="K696" s="418">
        <v>1</v>
      </c>
      <c r="M696" s="419" t="s">
        <v>837</v>
      </c>
      <c r="O696" s="418" t="s">
        <v>838</v>
      </c>
      <c r="P696" s="418" t="s">
        <v>2543</v>
      </c>
      <c r="Z696" s="421"/>
      <c r="AS696" s="422"/>
      <c r="AT696" s="422"/>
      <c r="AU696" s="422"/>
      <c r="AV696" s="422"/>
      <c r="AW696" s="422"/>
      <c r="AX696" s="422"/>
      <c r="AY696" s="423"/>
      <c r="AZ696" s="422"/>
      <c r="BA696" s="422"/>
      <c r="BB696" s="422"/>
      <c r="BC696" s="422"/>
      <c r="BT696" s="427">
        <v>73</v>
      </c>
      <c r="BU696" s="421">
        <v>72.2</v>
      </c>
      <c r="BV696" s="428">
        <v>-2</v>
      </c>
      <c r="BW696" s="427"/>
      <c r="BX696" s="427"/>
      <c r="BY696" s="427"/>
      <c r="BZ696" s="427"/>
      <c r="CA696" s="421"/>
      <c r="CB696" s="428"/>
      <c r="CC696" s="427"/>
      <c r="CD696" s="421"/>
      <c r="CE696" s="429"/>
      <c r="CF696" s="428"/>
      <c r="CG696" s="427"/>
      <c r="CH696" s="421"/>
      <c r="CI696" s="429"/>
      <c r="CJ696" s="428"/>
      <c r="CK696" s="427"/>
      <c r="CL696" s="421"/>
      <c r="CM696" s="429"/>
      <c r="CN696" s="428"/>
      <c r="CO696" s="427"/>
      <c r="CP696" s="421"/>
      <c r="CQ696" s="429"/>
      <c r="CR696" s="428"/>
      <c r="DH696" s="433">
        <v>-2</v>
      </c>
      <c r="DI696" s="434"/>
      <c r="DJ696" s="421">
        <v>73</v>
      </c>
      <c r="DK696" s="421">
        <v>0</v>
      </c>
      <c r="DL696" s="421">
        <v>0</v>
      </c>
      <c r="DM696" s="421">
        <v>6</v>
      </c>
      <c r="DN696" s="421">
        <v>3</v>
      </c>
      <c r="DO696" s="421">
        <v>3</v>
      </c>
      <c r="DP696" s="421">
        <v>72.2</v>
      </c>
      <c r="DR696" s="421">
        <v>72.200000762939396</v>
      </c>
      <c r="DS696" s="421">
        <v>308</v>
      </c>
      <c r="DT696" s="421">
        <v>53</v>
      </c>
      <c r="DU696" s="421">
        <v>35</v>
      </c>
      <c r="DV696" s="421">
        <v>32</v>
      </c>
      <c r="DW696" s="421">
        <v>6</v>
      </c>
      <c r="DX696" s="421">
        <v>33</v>
      </c>
      <c r="DY696" s="421">
        <v>4</v>
      </c>
      <c r="DZ696" s="421">
        <v>3</v>
      </c>
      <c r="EA696" s="421">
        <v>6</v>
      </c>
      <c r="EB696" s="421">
        <v>1</v>
      </c>
      <c r="EC696" s="421">
        <v>73</v>
      </c>
      <c r="ED696" s="425">
        <v>9.0412854320343303</v>
      </c>
      <c r="EE696" s="425">
        <v>4.0871564281798998</v>
      </c>
      <c r="EF696" s="425">
        <v>0.74311935057816403</v>
      </c>
      <c r="EG696" s="425">
        <v>6.5642209301071102</v>
      </c>
      <c r="EH696" s="431">
        <v>1.1834863731430001</v>
      </c>
      <c r="EI696" s="425">
        <v>91.334186872624997</v>
      </c>
      <c r="EJ696" s="424">
        <v>0.19485294117647001</v>
      </c>
      <c r="EK696" s="424">
        <v>0.243523316062176</v>
      </c>
      <c r="EL696" s="422">
        <v>0.32994923799999998</v>
      </c>
      <c r="EM696" s="422">
        <v>0.197969543</v>
      </c>
      <c r="EN696" s="422">
        <v>0.47208121800000002</v>
      </c>
      <c r="EO696" s="422">
        <v>7.0351759999999999E-2</v>
      </c>
      <c r="EP696" s="422">
        <v>0.29648240999999997</v>
      </c>
      <c r="EQ696" s="422">
        <v>0.14367347</v>
      </c>
      <c r="ER696" s="425">
        <v>-0.46044866923523797</v>
      </c>
      <c r="ES696" s="431">
        <v>3.96330320308354</v>
      </c>
      <c r="ET696" s="431">
        <v>3.3524676308867698</v>
      </c>
      <c r="EU696" s="431">
        <v>3.68643099195116</v>
      </c>
      <c r="EV696" s="431">
        <v>4.5862628390813303</v>
      </c>
      <c r="EW696" s="431">
        <v>4.0772604916392403</v>
      </c>
      <c r="EX696" s="426">
        <v>0.92516863346099798</v>
      </c>
    </row>
    <row r="697" spans="1:269" ht="13" customHeight="1">
      <c r="A697" s="413" t="s">
        <v>276</v>
      </c>
      <c r="B697" s="413">
        <v>10763</v>
      </c>
      <c r="C697" s="413">
        <v>552640</v>
      </c>
      <c r="D697" s="413">
        <v>12828</v>
      </c>
      <c r="E697" s="413" t="s">
        <v>3323</v>
      </c>
      <c r="F697" s="413" t="s">
        <v>3323</v>
      </c>
      <c r="G697" s="414"/>
      <c r="H697" s="415" t="s">
        <v>1108</v>
      </c>
      <c r="I697" s="416" t="s">
        <v>136</v>
      </c>
      <c r="J697" s="417">
        <v>35</v>
      </c>
      <c r="K697" s="418">
        <v>1</v>
      </c>
      <c r="M697" s="419" t="s">
        <v>837</v>
      </c>
      <c r="O697" s="418" t="s">
        <v>838</v>
      </c>
      <c r="P697" s="418" t="s">
        <v>4577</v>
      </c>
      <c r="S697" s="418" t="s">
        <v>4579</v>
      </c>
      <c r="Z697" s="421"/>
      <c r="AS697" s="422"/>
      <c r="AT697" s="422"/>
      <c r="AU697" s="422"/>
      <c r="AV697" s="422"/>
      <c r="AW697" s="422"/>
      <c r="AX697" s="422"/>
      <c r="AY697" s="423"/>
      <c r="AZ697" s="422"/>
      <c r="BA697" s="422"/>
      <c r="BB697" s="422"/>
      <c r="BC697" s="422"/>
      <c r="BT697" s="427">
        <v>54</v>
      </c>
      <c r="BU697" s="421">
        <v>53</v>
      </c>
      <c r="BV697" s="428">
        <v>-1</v>
      </c>
      <c r="BW697" s="427"/>
      <c r="BX697" s="427"/>
      <c r="BY697" s="427"/>
      <c r="BZ697" s="427"/>
      <c r="CA697" s="421"/>
      <c r="CB697" s="428"/>
      <c r="CC697" s="427"/>
      <c r="CD697" s="421"/>
      <c r="CE697" s="429"/>
      <c r="CF697" s="428"/>
      <c r="CG697" s="427"/>
      <c r="CH697" s="421"/>
      <c r="CI697" s="429"/>
      <c r="CJ697" s="428"/>
      <c r="CK697" s="427"/>
      <c r="CL697" s="421"/>
      <c r="CM697" s="429"/>
      <c r="CN697" s="428"/>
      <c r="CO697" s="427"/>
      <c r="CP697" s="421"/>
      <c r="CQ697" s="429"/>
      <c r="CR697" s="428"/>
      <c r="DH697" s="433">
        <v>-1</v>
      </c>
      <c r="DI697" s="434"/>
      <c r="DJ697" s="421">
        <v>54</v>
      </c>
      <c r="DK697" s="421">
        <v>0</v>
      </c>
      <c r="DL697" s="421">
        <v>0</v>
      </c>
      <c r="DM697" s="421">
        <v>4</v>
      </c>
      <c r="DN697" s="421">
        <v>3</v>
      </c>
      <c r="DO697" s="421">
        <v>5</v>
      </c>
      <c r="DP697" s="421">
        <v>53</v>
      </c>
      <c r="DR697" s="421">
        <v>52.300001144409102</v>
      </c>
      <c r="DS697" s="421">
        <v>208</v>
      </c>
      <c r="DT697" s="421">
        <v>41</v>
      </c>
      <c r="DU697" s="421">
        <v>22</v>
      </c>
      <c r="DV697" s="421">
        <v>20</v>
      </c>
      <c r="DW697" s="421">
        <v>7</v>
      </c>
      <c r="DX697" s="421">
        <v>11</v>
      </c>
      <c r="DY697" s="421">
        <v>1</v>
      </c>
      <c r="DZ697" s="421">
        <v>0</v>
      </c>
      <c r="EA697" s="421">
        <v>1</v>
      </c>
      <c r="EB697" s="421">
        <v>0</v>
      </c>
      <c r="EC697" s="421">
        <v>64</v>
      </c>
      <c r="ED697" s="425">
        <v>10.8679257016371</v>
      </c>
      <c r="EE697" s="425">
        <v>1.8679247299688799</v>
      </c>
      <c r="EF697" s="425">
        <v>1.18867937361656</v>
      </c>
      <c r="EG697" s="425">
        <v>6.9622649026112997</v>
      </c>
      <c r="EH697" s="431">
        <v>0.98113218139779901</v>
      </c>
      <c r="EI697" s="425">
        <v>76.248777008428803</v>
      </c>
      <c r="EJ697" s="424">
        <v>0.208121827411167</v>
      </c>
      <c r="EK697" s="424">
        <v>0.26984126984126899</v>
      </c>
      <c r="EL697" s="422">
        <v>0.49242424200000001</v>
      </c>
      <c r="EM697" s="422">
        <v>0.17424242400000001</v>
      </c>
      <c r="EN697" s="422">
        <v>0.33333333300000001</v>
      </c>
      <c r="EO697" s="422">
        <v>6.7669170000000001E-2</v>
      </c>
      <c r="EP697" s="422">
        <v>0.44360902000000002</v>
      </c>
      <c r="EQ697" s="422">
        <v>0.14713541999999999</v>
      </c>
      <c r="ER697" s="425">
        <v>0.39315218427722898</v>
      </c>
      <c r="ES697" s="431">
        <v>3.3962267817616101</v>
      </c>
      <c r="ET697" s="431">
        <v>2.76342441556258</v>
      </c>
      <c r="EU697" s="431">
        <v>3.0605005074837401</v>
      </c>
      <c r="EV697" s="431">
        <v>2.62350756762544</v>
      </c>
      <c r="EW697" s="431">
        <v>2.48876831849479</v>
      </c>
      <c r="EX697" s="426">
        <v>0.82203760743141097</v>
      </c>
    </row>
    <row r="698" spans="1:269" ht="13" customHeight="1">
      <c r="A698" s="413" t="s">
        <v>276</v>
      </c>
      <c r="B698" s="413">
        <v>10627</v>
      </c>
      <c r="C698" s="413">
        <v>666200</v>
      </c>
      <c r="D698" s="413">
        <v>19959</v>
      </c>
      <c r="E698" s="413" t="s">
        <v>13</v>
      </c>
      <c r="F698" s="413" t="s">
        <v>13</v>
      </c>
      <c r="G698" s="414"/>
      <c r="H698" s="415" t="s">
        <v>1188</v>
      </c>
      <c r="I698" s="416" t="s">
        <v>3337</v>
      </c>
      <c r="J698" s="417">
        <v>27</v>
      </c>
      <c r="K698" s="418">
        <v>1</v>
      </c>
      <c r="M698" s="419" t="s">
        <v>46</v>
      </c>
      <c r="N698" s="420">
        <v>30</v>
      </c>
      <c r="P698" s="418" t="s">
        <v>2543</v>
      </c>
      <c r="S698" s="418" t="s">
        <v>4579</v>
      </c>
      <c r="Z698" s="421"/>
      <c r="AS698" s="422"/>
      <c r="AT698" s="422"/>
      <c r="AU698" s="422"/>
      <c r="AV698" s="422"/>
      <c r="AW698" s="422"/>
      <c r="AX698" s="422"/>
      <c r="AY698" s="423"/>
      <c r="AZ698" s="422"/>
      <c r="BA698" s="422"/>
      <c r="BB698" s="422"/>
      <c r="BC698" s="422"/>
      <c r="BT698" s="427">
        <v>32</v>
      </c>
      <c r="BU698" s="421">
        <v>183.2</v>
      </c>
      <c r="BV698" s="428">
        <v>0</v>
      </c>
      <c r="BW698" s="427"/>
      <c r="BX698" s="427"/>
      <c r="BY698" s="427"/>
      <c r="BZ698" s="427"/>
      <c r="CA698" s="421"/>
      <c r="CB698" s="428"/>
      <c r="CC698" s="427"/>
      <c r="CD698" s="421"/>
      <c r="CE698" s="429"/>
      <c r="CF698" s="428"/>
      <c r="CG698" s="427"/>
      <c r="CH698" s="421"/>
      <c r="CI698" s="429"/>
      <c r="CJ698" s="428"/>
      <c r="CK698" s="427"/>
      <c r="CL698" s="421"/>
      <c r="CM698" s="429"/>
      <c r="CN698" s="428"/>
      <c r="CO698" s="427"/>
      <c r="CP698" s="421"/>
      <c r="CQ698" s="429"/>
      <c r="CR698" s="428"/>
      <c r="DH698" s="433">
        <v>0</v>
      </c>
      <c r="DI698" s="434"/>
      <c r="DJ698" s="421">
        <v>32</v>
      </c>
      <c r="DK698" s="421">
        <v>32</v>
      </c>
      <c r="DL698" s="421">
        <v>0</v>
      </c>
      <c r="DM698" s="421">
        <v>15</v>
      </c>
      <c r="DN698" s="421">
        <v>7</v>
      </c>
      <c r="DO698" s="421">
        <v>0</v>
      </c>
      <c r="DP698" s="421">
        <v>183.2</v>
      </c>
      <c r="DQ698" s="421">
        <v>183.19999694824199</v>
      </c>
      <c r="DS698" s="421">
        <v>758</v>
      </c>
      <c r="DT698" s="421">
        <v>167</v>
      </c>
      <c r="DU698" s="421">
        <v>85</v>
      </c>
      <c r="DV698" s="421">
        <v>80</v>
      </c>
      <c r="DW698" s="421">
        <v>16</v>
      </c>
      <c r="DX698" s="421">
        <v>57</v>
      </c>
      <c r="DY698" s="421">
        <v>0</v>
      </c>
      <c r="DZ698" s="421">
        <v>3</v>
      </c>
      <c r="EA698" s="421">
        <v>2</v>
      </c>
      <c r="EB698" s="421">
        <v>1</v>
      </c>
      <c r="EC698" s="421">
        <v>216</v>
      </c>
      <c r="ED698" s="425">
        <v>10.584392600744099</v>
      </c>
      <c r="EE698" s="425">
        <v>2.7931036029741501</v>
      </c>
      <c r="EF698" s="425">
        <v>0.784029081536603</v>
      </c>
      <c r="EG698" s="425">
        <v>8.1833035385383006</v>
      </c>
      <c r="EH698" s="431">
        <v>1.21960079350138</v>
      </c>
      <c r="EI698" s="425">
        <v>94.121275336558199</v>
      </c>
      <c r="EJ698" s="424">
        <v>0.239255014326647</v>
      </c>
      <c r="EK698" s="424">
        <v>0.324034334763948</v>
      </c>
      <c r="EL698" s="422">
        <v>0.42767295500000002</v>
      </c>
      <c r="EM698" s="422">
        <v>0.20125786100000001</v>
      </c>
      <c r="EN698" s="422">
        <v>0.371069182</v>
      </c>
      <c r="EO698" s="422">
        <v>6.6390039999999997E-2</v>
      </c>
      <c r="EP698" s="422">
        <v>0.37136929000000002</v>
      </c>
      <c r="EQ698" s="422">
        <v>0.13499170999999999</v>
      </c>
      <c r="ER698" s="425">
        <v>-0.79829109723951697</v>
      </c>
      <c r="ES698" s="431">
        <v>3.9201454076830098</v>
      </c>
      <c r="ET698" s="431">
        <v>3.31180720199887</v>
      </c>
      <c r="EU698" s="431">
        <v>2.8964077721644799</v>
      </c>
      <c r="EV698" s="431">
        <v>3.24976157086948</v>
      </c>
      <c r="EW698" s="431">
        <v>3.4029052616703699</v>
      </c>
      <c r="EX698" s="426">
        <v>5.3358178138732901</v>
      </c>
    </row>
    <row r="699" spans="1:269" ht="13" customHeight="1">
      <c r="A699" s="413" t="s">
        <v>276</v>
      </c>
      <c r="B699" s="413">
        <v>11526</v>
      </c>
      <c r="C699" s="413">
        <v>662253</v>
      </c>
      <c r="D699" s="413">
        <v>20373</v>
      </c>
      <c r="E699" s="413" t="s">
        <v>598</v>
      </c>
      <c r="F699" s="413" t="s">
        <v>598</v>
      </c>
      <c r="G699" s="414"/>
      <c r="H699" s="411" t="s">
        <v>4042</v>
      </c>
      <c r="I699" s="411" t="s">
        <v>3391</v>
      </c>
      <c r="J699" s="417">
        <v>26</v>
      </c>
      <c r="K699" s="418">
        <v>1</v>
      </c>
      <c r="M699" s="419" t="s">
        <v>837</v>
      </c>
      <c r="O699" s="418" t="s">
        <v>838</v>
      </c>
      <c r="P699" s="418" t="s">
        <v>2543</v>
      </c>
      <c r="Q699" s="418" t="s">
        <v>4583</v>
      </c>
      <c r="Z699" s="421"/>
      <c r="AS699" s="422"/>
      <c r="AT699" s="422"/>
      <c r="AU699" s="422"/>
      <c r="AV699" s="422"/>
      <c r="AW699" s="422"/>
      <c r="AX699" s="422"/>
      <c r="AY699" s="423"/>
      <c r="AZ699" s="422"/>
      <c r="BA699" s="422"/>
      <c r="BB699" s="422"/>
      <c r="BC699" s="422"/>
      <c r="BT699" s="427">
        <v>64</v>
      </c>
      <c r="BU699" s="421">
        <v>62.1</v>
      </c>
      <c r="BV699" s="428">
        <v>-1</v>
      </c>
      <c r="BW699" s="427"/>
      <c r="BX699" s="427"/>
      <c r="BY699" s="427"/>
      <c r="BZ699" s="427"/>
      <c r="CA699" s="421"/>
      <c r="CB699" s="428"/>
      <c r="CC699" s="427"/>
      <c r="CD699" s="421"/>
      <c r="CE699" s="429"/>
      <c r="CF699" s="428"/>
      <c r="CG699" s="427"/>
      <c r="CH699" s="421"/>
      <c r="CI699" s="429"/>
      <c r="CJ699" s="428"/>
      <c r="CK699" s="427"/>
      <c r="CL699" s="421"/>
      <c r="CM699" s="429"/>
      <c r="CN699" s="428"/>
      <c r="CO699" s="427"/>
      <c r="CP699" s="421"/>
      <c r="CQ699" s="429"/>
      <c r="CR699" s="428"/>
      <c r="DH699" s="433">
        <v>-1</v>
      </c>
      <c r="DI699" s="434"/>
      <c r="DJ699" s="421">
        <v>64</v>
      </c>
      <c r="DK699" s="421">
        <v>0</v>
      </c>
      <c r="DL699" s="421">
        <v>0</v>
      </c>
      <c r="DM699" s="421">
        <v>3</v>
      </c>
      <c r="DN699" s="421">
        <v>3</v>
      </c>
      <c r="DO699" s="421">
        <v>38</v>
      </c>
      <c r="DP699" s="421">
        <v>62.1</v>
      </c>
      <c r="DR699" s="421">
        <v>62.099998474121001</v>
      </c>
      <c r="DS699" s="421">
        <v>254</v>
      </c>
      <c r="DT699" s="421">
        <v>36</v>
      </c>
      <c r="DU699" s="421">
        <v>18</v>
      </c>
      <c r="DV699" s="421">
        <v>12</v>
      </c>
      <c r="DW699" s="421">
        <v>2</v>
      </c>
      <c r="DX699" s="421">
        <v>28</v>
      </c>
      <c r="DY699" s="421">
        <v>3</v>
      </c>
      <c r="DZ699" s="421">
        <v>4</v>
      </c>
      <c r="EA699" s="421">
        <v>7</v>
      </c>
      <c r="EB699" s="421">
        <v>0</v>
      </c>
      <c r="EC699" s="421">
        <v>83</v>
      </c>
      <c r="ED699" s="425">
        <v>11.983957463717401</v>
      </c>
      <c r="EE699" s="425">
        <v>4.0427808311335998</v>
      </c>
      <c r="EF699" s="425">
        <v>0.28877005936668598</v>
      </c>
      <c r="EG699" s="425">
        <v>5.1978610686003499</v>
      </c>
      <c r="EH699" s="431">
        <v>1.02673798885932</v>
      </c>
      <c r="EI699" s="425">
        <v>80.0872434282645</v>
      </c>
      <c r="EJ699" s="424">
        <v>0.162162162162162</v>
      </c>
      <c r="EK699" s="424">
        <v>0.24817518248175099</v>
      </c>
      <c r="EL699" s="422">
        <v>0.514705882</v>
      </c>
      <c r="EM699" s="422">
        <v>0.17647058800000001</v>
      </c>
      <c r="EN699" s="422">
        <v>0.30882352899999999</v>
      </c>
      <c r="EO699" s="422">
        <v>6.4748200000000006E-2</v>
      </c>
      <c r="EP699" s="422">
        <v>0.39568344999999999</v>
      </c>
      <c r="EQ699" s="422">
        <v>0.16135266000000001</v>
      </c>
      <c r="ER699" s="425">
        <v>0.149798164344526</v>
      </c>
      <c r="ES699" s="431">
        <v>1.7326203562001099</v>
      </c>
      <c r="ET699" s="431">
        <v>2.8456646086159898</v>
      </c>
      <c r="EU699" s="431">
        <v>2.4300898464043201</v>
      </c>
      <c r="EV699" s="431">
        <v>3.0518401583935302</v>
      </c>
      <c r="EW699" s="431">
        <v>2.98167398096657</v>
      </c>
      <c r="EX699" s="426">
        <v>1.9062409400939899</v>
      </c>
    </row>
    <row r="700" spans="1:269" ht="13" customHeight="1">
      <c r="A700" s="413" t="s">
        <v>276</v>
      </c>
      <c r="B700" s="413">
        <v>11547</v>
      </c>
      <c r="C700" s="413">
        <v>668964</v>
      </c>
      <c r="D700" s="413">
        <v>22191</v>
      </c>
      <c r="E700" s="413" t="s">
        <v>563</v>
      </c>
      <c r="F700" s="413" t="s">
        <v>563</v>
      </c>
      <c r="G700" s="414"/>
      <c r="H700" s="411" t="s">
        <v>322</v>
      </c>
      <c r="I700" s="411" t="s">
        <v>3958</v>
      </c>
      <c r="J700" s="413">
        <v>26</v>
      </c>
      <c r="K700" s="418">
        <v>1</v>
      </c>
      <c r="M700" s="419" t="s">
        <v>837</v>
      </c>
      <c r="N700" s="420">
        <v>20</v>
      </c>
      <c r="O700" s="418" t="s">
        <v>46</v>
      </c>
      <c r="P700" s="418" t="s">
        <v>4577</v>
      </c>
      <c r="Z700" s="421"/>
      <c r="AS700" s="422"/>
      <c r="AT700" s="422"/>
      <c r="AU700" s="422"/>
      <c r="AV700" s="422"/>
      <c r="AW700" s="422"/>
      <c r="AX700" s="422"/>
      <c r="AY700" s="423"/>
      <c r="AZ700" s="422"/>
      <c r="BA700" s="422"/>
      <c r="BB700" s="422"/>
      <c r="BC700" s="422"/>
      <c r="BT700" s="427">
        <v>22</v>
      </c>
      <c r="BU700" s="421">
        <v>50.2</v>
      </c>
      <c r="BV700" s="428">
        <v>1</v>
      </c>
      <c r="BW700" s="427"/>
      <c r="BX700" s="427"/>
      <c r="BY700" s="427"/>
      <c r="BZ700" s="427"/>
      <c r="CA700" s="421"/>
      <c r="CB700" s="428"/>
      <c r="CC700" s="427"/>
      <c r="CD700" s="421"/>
      <c r="CE700" s="429"/>
      <c r="CF700" s="428"/>
      <c r="CG700" s="427"/>
      <c r="CH700" s="421"/>
      <c r="CI700" s="429"/>
      <c r="CJ700" s="428"/>
      <c r="CK700" s="427"/>
      <c r="CL700" s="421"/>
      <c r="CM700" s="429"/>
      <c r="CN700" s="428"/>
      <c r="CO700" s="427"/>
      <c r="CP700" s="421"/>
      <c r="CQ700" s="429"/>
      <c r="CR700" s="428"/>
      <c r="DH700" s="433">
        <v>1</v>
      </c>
      <c r="DI700" s="434"/>
      <c r="DJ700" s="421">
        <v>22</v>
      </c>
      <c r="DK700" s="421">
        <v>6</v>
      </c>
      <c r="DL700" s="421">
        <v>0</v>
      </c>
      <c r="DM700" s="421">
        <v>1</v>
      </c>
      <c r="DN700" s="421">
        <v>2</v>
      </c>
      <c r="DO700" s="421">
        <v>0</v>
      </c>
      <c r="DP700" s="421">
        <v>50.2</v>
      </c>
      <c r="DQ700" s="421">
        <v>22.100000381469702</v>
      </c>
      <c r="DR700" s="421">
        <v>28.100000381469702</v>
      </c>
      <c r="DS700" s="421">
        <v>220</v>
      </c>
      <c r="DT700" s="421">
        <v>54</v>
      </c>
      <c r="DU700" s="421">
        <v>21</v>
      </c>
      <c r="DV700" s="421">
        <v>20</v>
      </c>
      <c r="DW700" s="421">
        <v>5</v>
      </c>
      <c r="DX700" s="421">
        <v>15</v>
      </c>
      <c r="DY700" s="421">
        <v>0</v>
      </c>
      <c r="DZ700" s="421">
        <v>2</v>
      </c>
      <c r="EA700" s="421">
        <v>0</v>
      </c>
      <c r="EB700" s="421">
        <v>1</v>
      </c>
      <c r="EC700" s="421">
        <v>38</v>
      </c>
      <c r="ED700" s="425">
        <v>6.7500005929094096</v>
      </c>
      <c r="EE700" s="425">
        <v>2.66447391825371</v>
      </c>
      <c r="EF700" s="425">
        <v>0.88815797275123798</v>
      </c>
      <c r="EG700" s="425">
        <v>9.5921061057133699</v>
      </c>
      <c r="EH700" s="431">
        <v>1.36184222488523</v>
      </c>
      <c r="EI700" s="425">
        <v>105.098592667674</v>
      </c>
      <c r="EJ700" s="424">
        <v>0.266009852216748</v>
      </c>
      <c r="EK700" s="424">
        <v>0.30625000000000002</v>
      </c>
      <c r="EL700" s="422">
        <v>0.36196318999999999</v>
      </c>
      <c r="EM700" s="422">
        <v>0.21472392600000001</v>
      </c>
      <c r="EN700" s="422">
        <v>0.42331288299999997</v>
      </c>
      <c r="EO700" s="422">
        <v>6.6666669999999997E-2</v>
      </c>
      <c r="EP700" s="422">
        <v>0.44848484999999999</v>
      </c>
      <c r="EQ700" s="422">
        <v>9.2009690000000005E-2</v>
      </c>
      <c r="ER700" s="425">
        <v>-0.71209549466924205</v>
      </c>
      <c r="ES700" s="431">
        <v>3.5526318910049501</v>
      </c>
      <c r="ET700" s="431">
        <v>4.3208817844919203</v>
      </c>
      <c r="EU700" s="431">
        <v>3.9254459673017701</v>
      </c>
      <c r="EV700" s="431">
        <v>4.7422449287635198</v>
      </c>
      <c r="EW700" s="431">
        <v>4.5052517973289596</v>
      </c>
      <c r="EX700" s="426">
        <v>0.379141304641962</v>
      </c>
    </row>
    <row r="701" spans="1:269" ht="13" customHeight="1">
      <c r="A701" s="413" t="s">
        <v>276</v>
      </c>
      <c r="B701" s="413">
        <v>12356</v>
      </c>
      <c r="C701" s="413">
        <v>669194</v>
      </c>
      <c r="D701" s="413">
        <v>26253</v>
      </c>
      <c r="E701" s="413" t="s">
        <v>45</v>
      </c>
      <c r="F701" s="413" t="s">
        <v>45</v>
      </c>
      <c r="G701" s="414"/>
      <c r="H701" s="411" t="s">
        <v>211</v>
      </c>
      <c r="I701" s="411" t="s">
        <v>804</v>
      </c>
      <c r="J701" s="413">
        <v>27</v>
      </c>
      <c r="K701" s="418">
        <v>1</v>
      </c>
      <c r="M701" s="419" t="s">
        <v>837</v>
      </c>
      <c r="N701" s="420">
        <v>25</v>
      </c>
      <c r="O701" s="418" t="s">
        <v>46</v>
      </c>
      <c r="P701" s="418" t="s">
        <v>2543</v>
      </c>
      <c r="Z701" s="421"/>
      <c r="AS701" s="422"/>
      <c r="AT701" s="422"/>
      <c r="AU701" s="422"/>
      <c r="AV701" s="422"/>
      <c r="AW701" s="422"/>
      <c r="AX701" s="422"/>
      <c r="AY701" s="423"/>
      <c r="AZ701" s="422"/>
      <c r="BA701" s="422"/>
      <c r="BB701" s="422"/>
      <c r="BC701" s="422"/>
      <c r="BT701" s="427">
        <v>33</v>
      </c>
      <c r="BU701" s="421">
        <v>154</v>
      </c>
      <c r="BV701" s="428">
        <v>5</v>
      </c>
      <c r="BW701" s="427"/>
      <c r="BX701" s="427"/>
      <c r="BY701" s="427"/>
      <c r="BZ701" s="427"/>
      <c r="CA701" s="421"/>
      <c r="CB701" s="428"/>
      <c r="CC701" s="427"/>
      <c r="CD701" s="421"/>
      <c r="CE701" s="429"/>
      <c r="CF701" s="428"/>
      <c r="CG701" s="427"/>
      <c r="CH701" s="421"/>
      <c r="CI701" s="429"/>
      <c r="CJ701" s="428"/>
      <c r="CK701" s="427"/>
      <c r="CL701" s="421"/>
      <c r="CM701" s="429"/>
      <c r="CN701" s="428"/>
      <c r="CO701" s="427"/>
      <c r="CP701" s="421"/>
      <c r="CQ701" s="429"/>
      <c r="CR701" s="428"/>
      <c r="DH701" s="433">
        <v>5</v>
      </c>
      <c r="DI701" s="434"/>
      <c r="DJ701" s="421">
        <v>33</v>
      </c>
      <c r="DK701" s="421">
        <v>23</v>
      </c>
      <c r="DL701" s="421">
        <v>0</v>
      </c>
      <c r="DM701" s="421">
        <v>7</v>
      </c>
      <c r="DN701" s="421">
        <v>3</v>
      </c>
      <c r="DO701" s="421">
        <v>1</v>
      </c>
      <c r="DP701" s="421">
        <v>154</v>
      </c>
      <c r="DQ701" s="421">
        <v>128</v>
      </c>
      <c r="DR701" s="421">
        <v>26</v>
      </c>
      <c r="DS701" s="421">
        <v>619</v>
      </c>
      <c r="DT701" s="421">
        <v>124</v>
      </c>
      <c r="DU701" s="421">
        <v>62</v>
      </c>
      <c r="DV701" s="421">
        <v>58</v>
      </c>
      <c r="DW701" s="421">
        <v>17</v>
      </c>
      <c r="DX701" s="421">
        <v>41</v>
      </c>
      <c r="DY701" s="421">
        <v>0</v>
      </c>
      <c r="DZ701" s="421">
        <v>4</v>
      </c>
      <c r="EA701" s="421">
        <v>1</v>
      </c>
      <c r="EB701" s="421">
        <v>0</v>
      </c>
      <c r="EC701" s="421">
        <v>132</v>
      </c>
      <c r="ED701" s="425">
        <v>7.7142858098300797</v>
      </c>
      <c r="EE701" s="425">
        <v>2.3961039257805501</v>
      </c>
      <c r="EF701" s="425">
        <v>0.99350650581144895</v>
      </c>
      <c r="EG701" s="425">
        <v>7.24675333650704</v>
      </c>
      <c r="EH701" s="431">
        <v>1.07142858469862</v>
      </c>
      <c r="EI701" s="425">
        <v>82.686257143504704</v>
      </c>
      <c r="EJ701" s="424">
        <v>0.21602787456445899</v>
      </c>
      <c r="EK701" s="424">
        <v>0.251764705882352</v>
      </c>
      <c r="EL701" s="422">
        <v>0.39909296999999999</v>
      </c>
      <c r="EM701" s="422">
        <v>0.20408163200000001</v>
      </c>
      <c r="EN701" s="422">
        <v>0.396825396</v>
      </c>
      <c r="EO701" s="422">
        <v>7.4660630000000006E-2</v>
      </c>
      <c r="EP701" s="422">
        <v>0.45475113</v>
      </c>
      <c r="EQ701" s="422">
        <v>9.4446699999999995E-2</v>
      </c>
      <c r="ER701" s="425">
        <v>-0.33886085219483603</v>
      </c>
      <c r="ES701" s="431">
        <v>3.3896104315920002</v>
      </c>
      <c r="ET701" s="431">
        <v>3.94700111836254</v>
      </c>
      <c r="EU701" s="431">
        <v>3.7333748185467699</v>
      </c>
      <c r="EV701" s="431">
        <v>4.0503599051765002</v>
      </c>
      <c r="EW701" s="431">
        <v>4.07002821042847</v>
      </c>
      <c r="EX701" s="426">
        <v>2.0355476140975899</v>
      </c>
    </row>
    <row r="702" spans="1:269" ht="13" customHeight="1">
      <c r="A702" s="413" t="s">
        <v>276</v>
      </c>
      <c r="B702" s="413">
        <v>12366</v>
      </c>
      <c r="C702" s="413">
        <v>700363</v>
      </c>
      <c r="D702" s="413">
        <v>29960</v>
      </c>
      <c r="E702" s="413" t="s">
        <v>555</v>
      </c>
      <c r="F702" s="413" t="s">
        <v>555</v>
      </c>
      <c r="G702" s="414"/>
      <c r="H702" s="411" t="s">
        <v>3575</v>
      </c>
      <c r="I702" s="411" t="s">
        <v>271</v>
      </c>
      <c r="J702" s="413">
        <v>22</v>
      </c>
      <c r="K702" s="418">
        <v>1</v>
      </c>
      <c r="M702" s="419" t="s">
        <v>837</v>
      </c>
      <c r="N702" s="420">
        <v>20</v>
      </c>
      <c r="P702" s="418" t="s">
        <v>4581</v>
      </c>
      <c r="Z702" s="421"/>
      <c r="AS702" s="422"/>
      <c r="AT702" s="422"/>
      <c r="AU702" s="422"/>
      <c r="AV702" s="422"/>
      <c r="AW702" s="422"/>
      <c r="AX702" s="422"/>
      <c r="AY702" s="423"/>
      <c r="AZ702" s="422"/>
      <c r="BA702" s="422"/>
      <c r="BB702" s="422"/>
      <c r="BC702" s="422"/>
      <c r="BT702" s="427">
        <v>9</v>
      </c>
      <c r="BU702" s="421">
        <v>44.1</v>
      </c>
      <c r="BV702" s="428">
        <v>-1</v>
      </c>
      <c r="BW702" s="427"/>
      <c r="BX702" s="427"/>
      <c r="BY702" s="427"/>
      <c r="BZ702" s="427"/>
      <c r="CA702" s="421"/>
      <c r="CB702" s="428"/>
      <c r="CC702" s="427"/>
      <c r="CD702" s="421"/>
      <c r="CE702" s="429"/>
      <c r="CF702" s="428"/>
      <c r="CG702" s="427"/>
      <c r="CH702" s="421"/>
      <c r="CI702" s="429"/>
      <c r="CJ702" s="428"/>
      <c r="CK702" s="427"/>
      <c r="CL702" s="421"/>
      <c r="CM702" s="429"/>
      <c r="CN702" s="428"/>
      <c r="CO702" s="427"/>
      <c r="CP702" s="421"/>
      <c r="CQ702" s="429"/>
      <c r="CR702" s="428"/>
      <c r="DH702" s="433">
        <v>-1</v>
      </c>
      <c r="DI702" s="434"/>
      <c r="DJ702" s="421">
        <v>9</v>
      </c>
      <c r="DK702" s="421">
        <v>9</v>
      </c>
      <c r="DL702" s="421">
        <v>0</v>
      </c>
      <c r="DM702" s="421">
        <v>3</v>
      </c>
      <c r="DN702" s="421">
        <v>2</v>
      </c>
      <c r="DO702" s="421">
        <v>0</v>
      </c>
      <c r="DP702" s="421">
        <v>44.1</v>
      </c>
      <c r="DQ702" s="421">
        <v>44.099998474121001</v>
      </c>
      <c r="DS702" s="421">
        <v>192</v>
      </c>
      <c r="DT702" s="421">
        <v>42</v>
      </c>
      <c r="DU702" s="421">
        <v>20</v>
      </c>
      <c r="DV702" s="421">
        <v>19</v>
      </c>
      <c r="DW702" s="421">
        <v>4</v>
      </c>
      <c r="DX702" s="421">
        <v>21</v>
      </c>
      <c r="DY702" s="421">
        <v>0</v>
      </c>
      <c r="DZ702" s="421">
        <v>1</v>
      </c>
      <c r="EA702" s="421">
        <v>3</v>
      </c>
      <c r="EB702" s="421">
        <v>0</v>
      </c>
      <c r="EC702" s="421">
        <v>42</v>
      </c>
      <c r="ED702" s="425">
        <v>8.5263160340249193</v>
      </c>
      <c r="EE702" s="425">
        <v>4.2631580170124597</v>
      </c>
      <c r="EF702" s="425">
        <v>0.812030098478563</v>
      </c>
      <c r="EG702" s="425">
        <v>8.5263160340249193</v>
      </c>
      <c r="EH702" s="431">
        <v>1.4210526723374799</v>
      </c>
      <c r="EI702" s="425">
        <v>109.66809020912299</v>
      </c>
      <c r="EJ702" s="424">
        <v>0.247058823529411</v>
      </c>
      <c r="EK702" s="424">
        <v>0.30645161290322498</v>
      </c>
      <c r="EL702" s="422">
        <v>0.35433070799999999</v>
      </c>
      <c r="EM702" s="422">
        <v>0.27559055100000002</v>
      </c>
      <c r="EN702" s="422">
        <v>0.37007874000000002</v>
      </c>
      <c r="EO702" s="422">
        <v>0.125</v>
      </c>
      <c r="EP702" s="422">
        <v>0.5078125</v>
      </c>
      <c r="EQ702" s="422">
        <v>0.11251758000000001</v>
      </c>
      <c r="ER702" s="425">
        <v>6.8758273216699597E-2</v>
      </c>
      <c r="ES702" s="431">
        <v>3.8571429677731701</v>
      </c>
      <c r="ET702" s="431">
        <v>6.3781474492437003</v>
      </c>
      <c r="EU702" s="431">
        <v>3.9028895289748702</v>
      </c>
      <c r="EV702" s="431">
        <v>4.3645013181902597</v>
      </c>
      <c r="EW702" s="431">
        <v>4.6003780420136797</v>
      </c>
      <c r="EX702" s="426">
        <v>0.56312334537506104</v>
      </c>
    </row>
    <row r="703" spans="1:269" ht="13" customHeight="1">
      <c r="A703" s="413" t="s">
        <v>276</v>
      </c>
      <c r="B703" s="413">
        <v>12093</v>
      </c>
      <c r="C703" s="413">
        <v>672841</v>
      </c>
      <c r="D703" s="413">
        <v>22915</v>
      </c>
      <c r="E703" s="413" t="s">
        <v>598</v>
      </c>
      <c r="F703" s="413" t="s">
        <v>598</v>
      </c>
      <c r="G703" s="414"/>
      <c r="H703" s="411" t="s">
        <v>522</v>
      </c>
      <c r="I703" s="411" t="s">
        <v>597</v>
      </c>
      <c r="J703" s="413">
        <v>25</v>
      </c>
      <c r="K703" s="418">
        <v>1</v>
      </c>
      <c r="M703" s="419" t="s">
        <v>837</v>
      </c>
      <c r="O703" s="418" t="s">
        <v>46</v>
      </c>
      <c r="P703" s="418" t="s">
        <v>2543</v>
      </c>
      <c r="S703" s="418" t="s">
        <v>4579</v>
      </c>
      <c r="Z703" s="421"/>
      <c r="AS703" s="422"/>
      <c r="AT703" s="422"/>
      <c r="AU703" s="422"/>
      <c r="AV703" s="422"/>
      <c r="AW703" s="422"/>
      <c r="AX703" s="422"/>
      <c r="AY703" s="423"/>
      <c r="AZ703" s="422"/>
      <c r="BA703" s="422"/>
      <c r="BB703" s="422"/>
      <c r="BC703" s="422"/>
      <c r="BT703" s="427">
        <v>70</v>
      </c>
      <c r="BU703" s="421">
        <v>77</v>
      </c>
      <c r="BV703" s="428">
        <v>1</v>
      </c>
      <c r="BW703" s="427"/>
      <c r="BX703" s="427"/>
      <c r="BY703" s="427"/>
      <c r="BZ703" s="427"/>
      <c r="CA703" s="421"/>
      <c r="CB703" s="428"/>
      <c r="CC703" s="427"/>
      <c r="CD703" s="421"/>
      <c r="CE703" s="429"/>
      <c r="CF703" s="428"/>
      <c r="CG703" s="427"/>
      <c r="CH703" s="421"/>
      <c r="CI703" s="429"/>
      <c r="CJ703" s="428"/>
      <c r="CK703" s="427"/>
      <c r="CL703" s="421"/>
      <c r="CM703" s="429"/>
      <c r="CN703" s="428"/>
      <c r="CO703" s="427"/>
      <c r="CP703" s="421"/>
      <c r="CQ703" s="429"/>
      <c r="CR703" s="428"/>
      <c r="DH703" s="433">
        <v>1</v>
      </c>
      <c r="DI703" s="434"/>
      <c r="DJ703" s="421">
        <v>70</v>
      </c>
      <c r="DK703" s="421">
        <v>0</v>
      </c>
      <c r="DL703" s="421">
        <v>0</v>
      </c>
      <c r="DM703" s="421">
        <v>5</v>
      </c>
      <c r="DN703" s="421">
        <v>5</v>
      </c>
      <c r="DO703" s="421">
        <v>1</v>
      </c>
      <c r="DP703" s="421">
        <v>77</v>
      </c>
      <c r="DR703" s="421">
        <v>77</v>
      </c>
      <c r="DS703" s="421">
        <v>331</v>
      </c>
      <c r="DT703" s="421">
        <v>81</v>
      </c>
      <c r="DU703" s="421">
        <v>39</v>
      </c>
      <c r="DV703" s="421">
        <v>34</v>
      </c>
      <c r="DW703" s="421">
        <v>10</v>
      </c>
      <c r="DX703" s="421">
        <v>23</v>
      </c>
      <c r="DY703" s="421">
        <v>4</v>
      </c>
      <c r="DZ703" s="421">
        <v>7</v>
      </c>
      <c r="EA703" s="421">
        <v>5</v>
      </c>
      <c r="EB703" s="421">
        <v>1</v>
      </c>
      <c r="EC703" s="421">
        <v>54</v>
      </c>
      <c r="ED703" s="425">
        <v>6.3116895624511598</v>
      </c>
      <c r="EE703" s="425">
        <v>2.68831222104401</v>
      </c>
      <c r="EF703" s="425">
        <v>1.16883140045391</v>
      </c>
      <c r="EG703" s="425">
        <v>9.4675343436767392</v>
      </c>
      <c r="EH703" s="431">
        <v>1.3506496183023</v>
      </c>
      <c r="EI703" s="425">
        <v>105.35288061898</v>
      </c>
      <c r="EJ703" s="424">
        <v>0.26910299003322202</v>
      </c>
      <c r="EK703" s="424">
        <v>0.29957805907172902</v>
      </c>
      <c r="EL703" s="422">
        <v>0.56147540900000004</v>
      </c>
      <c r="EM703" s="422">
        <v>0.16393442599999999</v>
      </c>
      <c r="EN703" s="422">
        <v>0.274590163</v>
      </c>
      <c r="EO703" s="422">
        <v>4.8583000000000001E-2</v>
      </c>
      <c r="EP703" s="422">
        <v>0.35222671999999999</v>
      </c>
      <c r="EQ703" s="422">
        <v>8.2652130000000004E-2</v>
      </c>
      <c r="ER703" s="425">
        <v>-0.18847138195721599</v>
      </c>
      <c r="ES703" s="431">
        <v>3.9740267615433198</v>
      </c>
      <c r="ET703" s="431">
        <v>3.6148453665818501</v>
      </c>
      <c r="EU703" s="431">
        <v>4.5905179565322101</v>
      </c>
      <c r="EV703" s="431">
        <v>4.2437759273994597</v>
      </c>
      <c r="EW703" s="431">
        <v>3.9606478447154201</v>
      </c>
      <c r="EX703" s="426">
        <v>-0.58520299196243197</v>
      </c>
    </row>
    <row r="704" spans="1:269" ht="13" customHeight="1">
      <c r="A704" s="413" t="s">
        <v>276</v>
      </c>
      <c r="B704" s="413">
        <v>10929</v>
      </c>
      <c r="C704" s="413">
        <v>669221</v>
      </c>
      <c r="D704" s="413">
        <v>19352</v>
      </c>
      <c r="E704" s="413" t="s">
        <v>555</v>
      </c>
      <c r="F704" s="413" t="s">
        <v>555</v>
      </c>
      <c r="G704" s="414"/>
      <c r="H704" s="415" t="s">
        <v>159</v>
      </c>
      <c r="I704" s="416" t="s">
        <v>104</v>
      </c>
      <c r="J704" s="417">
        <v>30</v>
      </c>
      <c r="K704" s="418">
        <v>2</v>
      </c>
      <c r="L704" s="418" t="s">
        <v>837</v>
      </c>
      <c r="T704" s="418" t="s">
        <v>4584</v>
      </c>
      <c r="U704" s="418" t="s">
        <v>2543</v>
      </c>
      <c r="V704" s="418" t="s">
        <v>4585</v>
      </c>
      <c r="Z704" s="421">
        <v>94</v>
      </c>
      <c r="AA704" s="421">
        <v>337</v>
      </c>
      <c r="AB704" s="421">
        <v>291</v>
      </c>
      <c r="AC704" s="421">
        <v>58</v>
      </c>
      <c r="AD704" s="421">
        <v>29</v>
      </c>
      <c r="AE704" s="421">
        <v>13</v>
      </c>
      <c r="AF704" s="421">
        <v>0</v>
      </c>
      <c r="AG704" s="421">
        <v>16</v>
      </c>
      <c r="AH704" s="421">
        <v>34</v>
      </c>
      <c r="AI704" s="421">
        <v>45</v>
      </c>
      <c r="AJ704" s="421">
        <v>0</v>
      </c>
      <c r="AK704" s="421">
        <v>0</v>
      </c>
      <c r="AL704" s="421">
        <v>35</v>
      </c>
      <c r="AM704" s="421">
        <v>1</v>
      </c>
      <c r="AN704" s="421">
        <v>105</v>
      </c>
      <c r="AO704" s="421">
        <v>8</v>
      </c>
      <c r="AP704" s="421">
        <v>3</v>
      </c>
      <c r="AQ704" s="421">
        <v>0</v>
      </c>
      <c r="AR704" s="421">
        <v>9</v>
      </c>
      <c r="AS704" s="422">
        <v>0.103857566</v>
      </c>
      <c r="AT704" s="422">
        <v>0.31157269999999998</v>
      </c>
      <c r="AU704" s="422">
        <v>0.50264549999999997</v>
      </c>
      <c r="AV704" s="422">
        <v>0.1957672</v>
      </c>
      <c r="AW704" s="422">
        <v>0.13227512999999999</v>
      </c>
      <c r="AX704" s="422">
        <v>0.42857142999999998</v>
      </c>
      <c r="AY704" s="423">
        <v>114.4</v>
      </c>
      <c r="AZ704" s="422">
        <v>0.13991163000000001</v>
      </c>
      <c r="BA704" s="422">
        <v>0.455026455</v>
      </c>
      <c r="BB704" s="422">
        <v>0.77014128000000004</v>
      </c>
      <c r="BC704" s="422">
        <v>0.36507936499999999</v>
      </c>
      <c r="BD704" s="424">
        <v>0.242774566</v>
      </c>
      <c r="BE704" s="424">
        <v>0.199312714</v>
      </c>
      <c r="BF704" s="424">
        <v>0.29970326400000002</v>
      </c>
      <c r="BG704" s="424">
        <v>0.40893470700000001</v>
      </c>
      <c r="BH704" s="424">
        <v>0.70863797100000003</v>
      </c>
      <c r="BI704" s="424">
        <v>0.20962199300000001</v>
      </c>
      <c r="BJ704" s="424">
        <v>0.30878707518180198</v>
      </c>
      <c r="BK704" s="425">
        <v>135.01991269504401</v>
      </c>
      <c r="BL704" s="425">
        <v>-1.17080278918903</v>
      </c>
      <c r="BM704" s="425">
        <v>38.648565476380099</v>
      </c>
      <c r="BN704" s="425">
        <v>96.629381083902601</v>
      </c>
      <c r="BO704" s="425">
        <v>1.1834130335708199</v>
      </c>
      <c r="BP704" s="425">
        <v>-0.86081819701939799</v>
      </c>
      <c r="BQ704" s="425">
        <v>19.701449468584599</v>
      </c>
      <c r="BR704" s="425">
        <v>-2.2071893582196198</v>
      </c>
      <c r="BS704" s="426">
        <v>2.01570484046752</v>
      </c>
      <c r="BT704" s="427"/>
      <c r="BU704" s="421"/>
      <c r="BV704" s="428"/>
      <c r="BW704" s="427">
        <v>76</v>
      </c>
      <c r="BX704" s="427">
        <v>633</v>
      </c>
      <c r="BY704" s="427">
        <v>9</v>
      </c>
      <c r="BZ704" s="427">
        <v>3</v>
      </c>
      <c r="CA704" s="421">
        <v>2</v>
      </c>
      <c r="CB704" s="428">
        <v>1</v>
      </c>
      <c r="CC704" s="427"/>
      <c r="CD704" s="421"/>
      <c r="CE704" s="429"/>
      <c r="CF704" s="428"/>
      <c r="CG704" s="427"/>
      <c r="CH704" s="421"/>
      <c r="CI704" s="429"/>
      <c r="CJ704" s="428"/>
      <c r="CK704" s="427"/>
      <c r="CL704" s="421"/>
      <c r="CM704" s="429"/>
      <c r="CN704" s="428"/>
      <c r="CO704" s="427"/>
      <c r="CP704" s="421"/>
      <c r="CQ704" s="429"/>
      <c r="CR704" s="428"/>
      <c r="DH704" s="433">
        <v>9</v>
      </c>
      <c r="DI704" s="434">
        <v>10.698239207267701</v>
      </c>
      <c r="EL704" s="422"/>
      <c r="EM704" s="422"/>
      <c r="EN704" s="422"/>
      <c r="EO704" s="422"/>
      <c r="EP704" s="422"/>
      <c r="EQ704" s="422"/>
    </row>
    <row r="705" spans="1:269" ht="13" customHeight="1">
      <c r="A705" s="413" t="s">
        <v>276</v>
      </c>
      <c r="B705" s="413">
        <v>12909</v>
      </c>
      <c r="C705" s="413">
        <v>686780</v>
      </c>
      <c r="D705" s="413">
        <v>25782</v>
      </c>
      <c r="E705" s="413" t="s">
        <v>276</v>
      </c>
      <c r="F705" s="413" t="s">
        <v>276</v>
      </c>
      <c r="G705" s="414"/>
      <c r="H705" s="411" t="s">
        <v>4070</v>
      </c>
      <c r="I705" s="411" t="s">
        <v>591</v>
      </c>
      <c r="J705" s="413">
        <v>26</v>
      </c>
      <c r="K705" s="418">
        <v>2</v>
      </c>
      <c r="L705" s="418" t="s">
        <v>837</v>
      </c>
      <c r="T705" s="418" t="s">
        <v>4577</v>
      </c>
      <c r="U705" s="418" t="s">
        <v>2543</v>
      </c>
      <c r="V705" s="418" t="s">
        <v>4585</v>
      </c>
      <c r="Z705" s="421">
        <v>112</v>
      </c>
      <c r="AA705" s="421">
        <v>389</v>
      </c>
      <c r="AB705" s="421">
        <v>361</v>
      </c>
      <c r="AC705" s="421">
        <v>83</v>
      </c>
      <c r="AD705" s="421">
        <v>57</v>
      </c>
      <c r="AE705" s="421">
        <v>15</v>
      </c>
      <c r="AF705" s="421">
        <v>0</v>
      </c>
      <c r="AG705" s="421">
        <v>11</v>
      </c>
      <c r="AH705" s="421">
        <v>38</v>
      </c>
      <c r="AI705" s="421">
        <v>45</v>
      </c>
      <c r="AJ705" s="421">
        <v>0</v>
      </c>
      <c r="AK705" s="421">
        <v>0</v>
      </c>
      <c r="AL705" s="421">
        <v>19</v>
      </c>
      <c r="AM705" s="421">
        <v>1</v>
      </c>
      <c r="AN705" s="421">
        <v>107</v>
      </c>
      <c r="AO705" s="421">
        <v>3</v>
      </c>
      <c r="AP705" s="421">
        <v>3</v>
      </c>
      <c r="AQ705" s="421">
        <v>3</v>
      </c>
      <c r="AR705" s="421">
        <v>9</v>
      </c>
      <c r="AS705" s="422">
        <v>4.8843187000000003E-2</v>
      </c>
      <c r="AT705" s="422">
        <v>0.27506426699999997</v>
      </c>
      <c r="AU705" s="422">
        <v>0.34230769</v>
      </c>
      <c r="AV705" s="422">
        <v>0.32307691999999999</v>
      </c>
      <c r="AW705" s="422">
        <v>7.3076920000000004E-2</v>
      </c>
      <c r="AX705" s="422">
        <v>0.36538461999999999</v>
      </c>
      <c r="AY705" s="423">
        <v>111.7</v>
      </c>
      <c r="AZ705" s="422">
        <v>0.12853297</v>
      </c>
      <c r="BA705" s="422">
        <v>0.416342412</v>
      </c>
      <c r="BB705" s="422">
        <v>0.70415185400000002</v>
      </c>
      <c r="BC705" s="422">
        <v>0.389105058</v>
      </c>
      <c r="BD705" s="424">
        <v>0.29268292600000001</v>
      </c>
      <c r="BE705" s="424">
        <v>0.22991689700000001</v>
      </c>
      <c r="BF705" s="424">
        <v>0.27202072500000002</v>
      </c>
      <c r="BG705" s="424">
        <v>0.36288088600000001</v>
      </c>
      <c r="BH705" s="424">
        <v>0.63490161099999998</v>
      </c>
      <c r="BI705" s="424">
        <v>0.132963989</v>
      </c>
      <c r="BJ705" s="424">
        <v>0.27558779453302301</v>
      </c>
      <c r="BK705" s="425">
        <v>85.643619400015993</v>
      </c>
      <c r="BL705" s="425">
        <v>-11.836928637578399</v>
      </c>
      <c r="BM705" s="425">
        <v>34.126674493894498</v>
      </c>
      <c r="BN705" s="425">
        <v>76.506943226371803</v>
      </c>
      <c r="BO705" s="425">
        <v>0.54167473565810498</v>
      </c>
      <c r="BP705" s="425">
        <v>-2.6954166088253202</v>
      </c>
      <c r="BQ705" s="425">
        <v>15.318880785609201</v>
      </c>
      <c r="BR705" s="425">
        <v>-13.5275593808585</v>
      </c>
      <c r="BS705" s="426">
        <v>1.56731321719933</v>
      </c>
      <c r="BT705" s="427"/>
      <c r="BU705" s="421"/>
      <c r="BV705" s="428"/>
      <c r="BW705" s="427">
        <v>110</v>
      </c>
      <c r="BX705" s="427">
        <v>901.2</v>
      </c>
      <c r="BY705" s="427">
        <v>9</v>
      </c>
      <c r="BZ705" s="427">
        <v>2</v>
      </c>
      <c r="CA705" s="421">
        <v>0</v>
      </c>
      <c r="CB705" s="428">
        <v>5</v>
      </c>
      <c r="CC705" s="427">
        <v>2</v>
      </c>
      <c r="CD705" s="421">
        <v>3</v>
      </c>
      <c r="CE705" s="429">
        <v>0</v>
      </c>
      <c r="CF705" s="428"/>
      <c r="CG705" s="427">
        <v>1</v>
      </c>
      <c r="CH705" s="421">
        <v>4</v>
      </c>
      <c r="CI705" s="429">
        <v>0</v>
      </c>
      <c r="CJ705" s="428">
        <v>0</v>
      </c>
      <c r="CK705" s="427"/>
      <c r="CL705" s="421"/>
      <c r="CM705" s="429"/>
      <c r="CN705" s="428"/>
      <c r="CO705" s="427"/>
      <c r="CP705" s="421"/>
      <c r="CQ705" s="429"/>
      <c r="CR705" s="428"/>
      <c r="DH705" s="433">
        <v>9</v>
      </c>
      <c r="DI705" s="434">
        <v>15.9062459468841</v>
      </c>
      <c r="EL705" s="422"/>
      <c r="EM705" s="422"/>
      <c r="EN705" s="422"/>
      <c r="EO705" s="422"/>
      <c r="EP705" s="422"/>
      <c r="EQ705" s="422"/>
    </row>
    <row r="706" spans="1:269" ht="13" customHeight="1">
      <c r="A706" s="413" t="s">
        <v>276</v>
      </c>
      <c r="B706" s="413">
        <v>12457</v>
      </c>
      <c r="C706" s="413">
        <v>700337</v>
      </c>
      <c r="D706" s="413">
        <v>28022</v>
      </c>
      <c r="E706" s="413" t="s">
        <v>164</v>
      </c>
      <c r="F706" s="413" t="s">
        <v>164</v>
      </c>
      <c r="G706" s="414"/>
      <c r="H706" s="411" t="s">
        <v>4399</v>
      </c>
      <c r="I706" s="411" t="s">
        <v>1100</v>
      </c>
      <c r="J706" s="413">
        <v>22</v>
      </c>
      <c r="K706" s="418">
        <v>2</v>
      </c>
      <c r="L706" s="418" t="s">
        <v>2543</v>
      </c>
      <c r="T706" s="418" t="s">
        <v>4581</v>
      </c>
      <c r="U706" s="418" t="s">
        <v>4577</v>
      </c>
      <c r="V706" s="418" t="s">
        <v>4586</v>
      </c>
      <c r="Z706" s="421">
        <v>111</v>
      </c>
      <c r="AA706" s="421">
        <v>403</v>
      </c>
      <c r="AB706" s="421">
        <v>365</v>
      </c>
      <c r="AC706" s="421">
        <v>98</v>
      </c>
      <c r="AD706" s="421">
        <v>76</v>
      </c>
      <c r="AE706" s="421">
        <v>17</v>
      </c>
      <c r="AF706" s="421">
        <v>0</v>
      </c>
      <c r="AG706" s="421">
        <v>5</v>
      </c>
      <c r="AH706" s="421">
        <v>31</v>
      </c>
      <c r="AI706" s="421">
        <v>36</v>
      </c>
      <c r="AJ706" s="421">
        <v>0</v>
      </c>
      <c r="AK706" s="421">
        <v>1</v>
      </c>
      <c r="AL706" s="421">
        <v>32</v>
      </c>
      <c r="AM706" s="421">
        <v>0</v>
      </c>
      <c r="AN706" s="421">
        <v>71</v>
      </c>
      <c r="AO706" s="421">
        <v>4</v>
      </c>
      <c r="AP706" s="421">
        <v>2</v>
      </c>
      <c r="AQ706" s="421">
        <v>0</v>
      </c>
      <c r="AR706" s="421">
        <v>8</v>
      </c>
      <c r="AS706" s="466">
        <v>7.9404466000000007E-2</v>
      </c>
      <c r="AT706" s="466">
        <v>0.17617865999999999</v>
      </c>
      <c r="AU706" s="466">
        <v>0.28040541000000002</v>
      </c>
      <c r="AV706" s="466">
        <v>0.32432432</v>
      </c>
      <c r="AW706" s="466">
        <v>3.716216E-2</v>
      </c>
      <c r="AX706" s="466">
        <v>0.46283784</v>
      </c>
      <c r="AY706" s="425">
        <v>109.8</v>
      </c>
      <c r="AZ706" s="466">
        <v>8.4017690000000006E-2</v>
      </c>
      <c r="BA706" s="466">
        <v>0.5</v>
      </c>
      <c r="BB706" s="466">
        <v>0.91598230999999997</v>
      </c>
      <c r="BC706" s="466">
        <v>0.287162162</v>
      </c>
      <c r="BD706" s="424">
        <v>0.31958762800000001</v>
      </c>
      <c r="BE706" s="424">
        <v>0.26849315000000001</v>
      </c>
      <c r="BF706" s="424">
        <v>0.332506203</v>
      </c>
      <c r="BG706" s="424">
        <v>0.35616438299999997</v>
      </c>
      <c r="BH706" s="424">
        <v>0.68867058599999997</v>
      </c>
      <c r="BI706" s="424">
        <v>8.7671233000000001E-2</v>
      </c>
      <c r="BJ706" s="424">
        <v>0.30657555447618601</v>
      </c>
      <c r="BK706" s="425">
        <v>54.154866662690097</v>
      </c>
      <c r="BL706" s="425">
        <v>-2.1237112007622101</v>
      </c>
      <c r="BM706" s="425">
        <v>45.494109009992599</v>
      </c>
      <c r="BN706" s="425">
        <v>95.474173871352903</v>
      </c>
      <c r="BO706" s="425">
        <v>-1.52284529767803</v>
      </c>
      <c r="BP706" s="425">
        <v>-3.6721366494894001</v>
      </c>
      <c r="BQ706" s="425">
        <v>-1.6428223185759501</v>
      </c>
      <c r="BR706" s="425">
        <v>-5.8216850854043303</v>
      </c>
      <c r="BS706" s="426">
        <v>-0.168081282794038</v>
      </c>
      <c r="BT706" s="427"/>
      <c r="BU706" s="421"/>
      <c r="BV706" s="428"/>
      <c r="BW706" s="427">
        <v>72</v>
      </c>
      <c r="BX706" s="427">
        <v>579</v>
      </c>
      <c r="BY706" s="427">
        <v>-8</v>
      </c>
      <c r="BZ706" s="427">
        <v>-2</v>
      </c>
      <c r="CA706" s="421">
        <v>0</v>
      </c>
      <c r="CB706" s="428">
        <v>-13</v>
      </c>
      <c r="CC706" s="427"/>
      <c r="CD706" s="421"/>
      <c r="CE706" s="429"/>
      <c r="CF706" s="428"/>
      <c r="CG706" s="427"/>
      <c r="CH706" s="421"/>
      <c r="CI706" s="429"/>
      <c r="CJ706" s="428"/>
      <c r="CK706" s="427"/>
      <c r="CL706" s="421"/>
      <c r="CM706" s="429"/>
      <c r="CN706" s="428"/>
      <c r="CO706" s="427"/>
      <c r="CP706" s="421"/>
      <c r="CQ706" s="429"/>
      <c r="CR706" s="428"/>
      <c r="DH706" s="433">
        <v>-8</v>
      </c>
      <c r="DI706" s="434">
        <v>-9.6908985376357997</v>
      </c>
    </row>
    <row r="707" spans="1:269" ht="13" customHeight="1">
      <c r="A707" s="413" t="s">
        <v>276</v>
      </c>
      <c r="B707" s="413">
        <v>9718</v>
      </c>
      <c r="C707" s="413">
        <v>592663</v>
      </c>
      <c r="D707" s="413">
        <v>11739</v>
      </c>
      <c r="E707" s="413" t="s">
        <v>13</v>
      </c>
      <c r="F707" s="413" t="s">
        <v>13</v>
      </c>
      <c r="G707" s="414"/>
      <c r="H707" s="411" t="s">
        <v>694</v>
      </c>
      <c r="I707" s="411" t="s">
        <v>1870</v>
      </c>
      <c r="J707" s="418">
        <v>34</v>
      </c>
      <c r="K707" s="418">
        <v>2</v>
      </c>
      <c r="L707" s="418" t="s">
        <v>837</v>
      </c>
      <c r="T707" s="418" t="s">
        <v>4577</v>
      </c>
      <c r="U707" s="418" t="s">
        <v>4577</v>
      </c>
      <c r="V707" s="418" t="s">
        <v>4586</v>
      </c>
      <c r="Z707" s="421">
        <v>134</v>
      </c>
      <c r="AA707" s="421">
        <v>550</v>
      </c>
      <c r="AB707" s="421">
        <v>502</v>
      </c>
      <c r="AC707" s="421">
        <v>129</v>
      </c>
      <c r="AD707" s="421">
        <v>90</v>
      </c>
      <c r="AE707" s="421">
        <v>26</v>
      </c>
      <c r="AF707" s="421">
        <v>1</v>
      </c>
      <c r="AG707" s="421">
        <v>12</v>
      </c>
      <c r="AH707" s="421">
        <v>57</v>
      </c>
      <c r="AI707" s="421">
        <v>52</v>
      </c>
      <c r="AJ707" s="421">
        <v>8</v>
      </c>
      <c r="AK707" s="421">
        <v>2</v>
      </c>
      <c r="AL707" s="421">
        <v>35</v>
      </c>
      <c r="AM707" s="421">
        <v>1</v>
      </c>
      <c r="AN707" s="421">
        <v>129</v>
      </c>
      <c r="AO707" s="421">
        <v>9</v>
      </c>
      <c r="AP707" s="421">
        <v>3</v>
      </c>
      <c r="AQ707" s="421">
        <v>0</v>
      </c>
      <c r="AR707" s="421">
        <v>13</v>
      </c>
      <c r="AS707" s="422">
        <v>6.3636363000000001E-2</v>
      </c>
      <c r="AT707" s="422">
        <v>0.23454545399999999</v>
      </c>
      <c r="AU707" s="422">
        <v>0.41223404000000002</v>
      </c>
      <c r="AV707" s="422">
        <v>0.24734043</v>
      </c>
      <c r="AW707" s="422">
        <v>8.7533159999999999E-2</v>
      </c>
      <c r="AX707" s="422">
        <v>0.45358090000000001</v>
      </c>
      <c r="AY707" s="423">
        <v>110.4</v>
      </c>
      <c r="AZ707" s="422">
        <v>0.10368349</v>
      </c>
      <c r="BA707" s="422">
        <v>0.44414893599999999</v>
      </c>
      <c r="BB707" s="422">
        <v>0.784614382</v>
      </c>
      <c r="BC707" s="422">
        <v>0.34308510599999997</v>
      </c>
      <c r="BD707" s="424">
        <v>0.321428571</v>
      </c>
      <c r="BE707" s="424">
        <v>0.256972111</v>
      </c>
      <c r="BF707" s="424">
        <v>0.31511839699999999</v>
      </c>
      <c r="BG707" s="424">
        <v>0.38446215099999997</v>
      </c>
      <c r="BH707" s="424">
        <v>0.69958054800000002</v>
      </c>
      <c r="BI707" s="424">
        <v>0.12749004</v>
      </c>
      <c r="BJ707" s="424">
        <v>0.30659041406899401</v>
      </c>
      <c r="BK707" s="425">
        <v>82.117786516263493</v>
      </c>
      <c r="BL707" s="425">
        <v>-2.8917295785592798</v>
      </c>
      <c r="BM707" s="425">
        <v>62.095369964654502</v>
      </c>
      <c r="BN707" s="425">
        <v>93.985195125116803</v>
      </c>
      <c r="BO707" s="425">
        <v>-0.190807570593028</v>
      </c>
      <c r="BP707" s="425">
        <v>0.65837706718593803</v>
      </c>
      <c r="BQ707" s="425">
        <v>20.350667279495799</v>
      </c>
      <c r="BR707" s="425">
        <v>-3.26273702010233</v>
      </c>
      <c r="BS707" s="426">
        <v>2.0821279473591301</v>
      </c>
      <c r="BT707" s="427"/>
      <c r="BU707" s="421"/>
      <c r="BV707" s="428"/>
      <c r="BW707" s="427">
        <v>132</v>
      </c>
      <c r="BX707" s="427">
        <v>1151.0999999999999</v>
      </c>
      <c r="BY707" s="427">
        <v>-2</v>
      </c>
      <c r="BZ707" s="427">
        <v>4</v>
      </c>
      <c r="CA707" s="421">
        <v>-1</v>
      </c>
      <c r="CB707" s="428">
        <v>-9</v>
      </c>
      <c r="CC707" s="427"/>
      <c r="CD707" s="421"/>
      <c r="CE707" s="429"/>
      <c r="CF707" s="428"/>
      <c r="CG707" s="427"/>
      <c r="CH707" s="421"/>
      <c r="CI707" s="429"/>
      <c r="CJ707" s="428"/>
      <c r="CK707" s="427"/>
      <c r="CL707" s="421"/>
      <c r="CM707" s="429"/>
      <c r="CN707" s="428"/>
      <c r="CO707" s="427"/>
      <c r="CP707" s="421"/>
      <c r="CQ707" s="429"/>
      <c r="CR707" s="428"/>
      <c r="DH707" s="433">
        <v>-2</v>
      </c>
      <c r="DI707" s="434">
        <v>5.31749987602233</v>
      </c>
      <c r="EL707" s="422"/>
      <c r="EM707" s="422"/>
      <c r="EN707" s="422"/>
      <c r="EO707" s="422"/>
      <c r="EP707" s="422"/>
      <c r="EQ707" s="422"/>
    </row>
    <row r="708" spans="1:269" ht="13" customHeight="1">
      <c r="A708" s="413" t="s">
        <v>276</v>
      </c>
      <c r="B708" s="413">
        <v>9883</v>
      </c>
      <c r="C708" s="413">
        <v>605137</v>
      </c>
      <c r="D708" s="413">
        <v>13145</v>
      </c>
      <c r="E708" s="413" t="s">
        <v>2169</v>
      </c>
      <c r="F708" s="413" t="s">
        <v>2169</v>
      </c>
      <c r="G708" s="414"/>
      <c r="H708" s="415" t="s">
        <v>169</v>
      </c>
      <c r="I708" s="416" t="s">
        <v>533</v>
      </c>
      <c r="J708" s="417">
        <v>32</v>
      </c>
      <c r="K708" s="418">
        <v>3</v>
      </c>
      <c r="L708" s="418" t="s">
        <v>2543</v>
      </c>
      <c r="T708" s="418" t="s">
        <v>2543</v>
      </c>
      <c r="U708" s="418" t="s">
        <v>2543</v>
      </c>
      <c r="V708" s="418" t="s">
        <v>4585</v>
      </c>
      <c r="Z708" s="421">
        <v>140</v>
      </c>
      <c r="AA708" s="421">
        <v>533</v>
      </c>
      <c r="AB708" s="421">
        <v>468</v>
      </c>
      <c r="AC708" s="421">
        <v>112</v>
      </c>
      <c r="AD708" s="421">
        <v>72</v>
      </c>
      <c r="AE708" s="421">
        <v>17</v>
      </c>
      <c r="AF708" s="421">
        <v>1</v>
      </c>
      <c r="AG708" s="421">
        <v>22</v>
      </c>
      <c r="AH708" s="421">
        <v>54</v>
      </c>
      <c r="AI708" s="421">
        <v>63</v>
      </c>
      <c r="AJ708" s="421">
        <v>0</v>
      </c>
      <c r="AK708" s="421">
        <v>3</v>
      </c>
      <c r="AL708" s="421">
        <v>57</v>
      </c>
      <c r="AM708" s="421">
        <v>1</v>
      </c>
      <c r="AN708" s="421">
        <v>88</v>
      </c>
      <c r="AO708" s="421">
        <v>5</v>
      </c>
      <c r="AP708" s="421">
        <v>3</v>
      </c>
      <c r="AQ708" s="421">
        <v>0</v>
      </c>
      <c r="AR708" s="421">
        <v>15</v>
      </c>
      <c r="AS708" s="422">
        <v>0.106941838</v>
      </c>
      <c r="AT708" s="422">
        <v>0.16510318900000001</v>
      </c>
      <c r="AU708" s="422">
        <v>0.40992167000000002</v>
      </c>
      <c r="AV708" s="422">
        <v>0.26370757</v>
      </c>
      <c r="AW708" s="422">
        <v>0.12010444000000001</v>
      </c>
      <c r="AX708" s="422">
        <v>0.46997389000000001</v>
      </c>
      <c r="AY708" s="423">
        <v>114.1</v>
      </c>
      <c r="AZ708" s="422">
        <v>0.10038059000000001</v>
      </c>
      <c r="BA708" s="422">
        <v>0.45691905999999999</v>
      </c>
      <c r="BB708" s="422">
        <v>0.81345752999999998</v>
      </c>
      <c r="BC708" s="422">
        <v>0.38120104399999999</v>
      </c>
      <c r="BD708" s="424">
        <v>0.249307479</v>
      </c>
      <c r="BE708" s="424">
        <v>0.23931623899999999</v>
      </c>
      <c r="BF708" s="424">
        <v>0.32645403299999998</v>
      </c>
      <c r="BG708" s="424">
        <v>0.42094017</v>
      </c>
      <c r="BH708" s="424">
        <v>0.74739420300000003</v>
      </c>
      <c r="BI708" s="424">
        <v>0.18162393099999999</v>
      </c>
      <c r="BJ708" s="424">
        <v>0.32623827423816298</v>
      </c>
      <c r="BK708" s="425">
        <v>116.986042141822</v>
      </c>
      <c r="BL708" s="425">
        <v>5.7002561916158401</v>
      </c>
      <c r="BM708" s="425">
        <v>68.6786635671303</v>
      </c>
      <c r="BN708" s="425">
        <v>109.07425573638299</v>
      </c>
      <c r="BO708" s="425">
        <v>-1.26608418162047</v>
      </c>
      <c r="BP708" s="425">
        <v>-6.1196872135624201</v>
      </c>
      <c r="BQ708" s="425">
        <v>1.6062461712424501</v>
      </c>
      <c r="BR708" s="425">
        <v>-0.386931052941002</v>
      </c>
      <c r="BS708" s="426">
        <v>0.16433908517840801</v>
      </c>
      <c r="BT708" s="427"/>
      <c r="BU708" s="421"/>
      <c r="BV708" s="428"/>
      <c r="BW708" s="427"/>
      <c r="BX708" s="427"/>
      <c r="BY708" s="427"/>
      <c r="BZ708" s="427"/>
      <c r="CA708" s="421"/>
      <c r="CB708" s="428"/>
      <c r="CC708" s="427">
        <v>33</v>
      </c>
      <c r="CD708" s="421">
        <v>253</v>
      </c>
      <c r="CE708" s="429">
        <v>-4</v>
      </c>
      <c r="CF708" s="428">
        <v>-4</v>
      </c>
      <c r="CG708" s="427"/>
      <c r="CH708" s="421"/>
      <c r="CI708" s="429"/>
      <c r="CJ708" s="428"/>
      <c r="CK708" s="427"/>
      <c r="CL708" s="421"/>
      <c r="CM708" s="429"/>
      <c r="CN708" s="428"/>
      <c r="CO708" s="427"/>
      <c r="CP708" s="421"/>
      <c r="CQ708" s="429"/>
      <c r="CR708" s="428"/>
      <c r="DH708" s="433">
        <v>-4</v>
      </c>
      <c r="DI708" s="434">
        <v>-15.737217426300001</v>
      </c>
      <c r="EL708" s="422"/>
      <c r="EM708" s="422"/>
      <c r="EN708" s="422"/>
      <c r="EO708" s="422"/>
      <c r="EP708" s="422"/>
      <c r="EQ708" s="422"/>
    </row>
    <row r="709" spans="1:269" ht="13" customHeight="1">
      <c r="A709" s="413" t="s">
        <v>276</v>
      </c>
      <c r="B709" s="413">
        <v>11914</v>
      </c>
      <c r="C709" s="413">
        <v>679529</v>
      </c>
      <c r="D709" s="413">
        <v>27465</v>
      </c>
      <c r="E709" s="413" t="s">
        <v>239</v>
      </c>
      <c r="F709" s="413" t="s">
        <v>239</v>
      </c>
      <c r="G709" s="414"/>
      <c r="H709" s="411" t="s">
        <v>3095</v>
      </c>
      <c r="I709" s="411" t="s">
        <v>867</v>
      </c>
      <c r="J709" s="413">
        <v>25</v>
      </c>
      <c r="K709" s="418">
        <v>3</v>
      </c>
      <c r="L709" s="418" t="s">
        <v>837</v>
      </c>
      <c r="T709" s="418" t="s">
        <v>4584</v>
      </c>
      <c r="U709" s="418" t="s">
        <v>4584</v>
      </c>
      <c r="V709" s="418" t="s">
        <v>4585</v>
      </c>
      <c r="Z709" s="421">
        <v>155</v>
      </c>
      <c r="AA709" s="421">
        <v>649</v>
      </c>
      <c r="AB709" s="421">
        <v>563</v>
      </c>
      <c r="AC709" s="421">
        <v>135</v>
      </c>
      <c r="AD709" s="421">
        <v>76</v>
      </c>
      <c r="AE709" s="421">
        <v>27</v>
      </c>
      <c r="AF709" s="421">
        <v>1</v>
      </c>
      <c r="AG709" s="421">
        <v>31</v>
      </c>
      <c r="AH709" s="421">
        <v>82</v>
      </c>
      <c r="AI709" s="421">
        <v>78</v>
      </c>
      <c r="AJ709" s="421">
        <v>2</v>
      </c>
      <c r="AK709" s="421">
        <v>1</v>
      </c>
      <c r="AL709" s="421">
        <v>72</v>
      </c>
      <c r="AM709" s="421">
        <v>6</v>
      </c>
      <c r="AN709" s="421">
        <v>169</v>
      </c>
      <c r="AO709" s="421">
        <v>9</v>
      </c>
      <c r="AP709" s="421">
        <v>5</v>
      </c>
      <c r="AQ709" s="421">
        <v>0</v>
      </c>
      <c r="AR709" s="421">
        <v>12</v>
      </c>
      <c r="AS709" s="422">
        <v>0.110939907</v>
      </c>
      <c r="AT709" s="422">
        <v>0.26040061599999997</v>
      </c>
      <c r="AU709" s="422">
        <v>0.48621554</v>
      </c>
      <c r="AV709" s="422">
        <v>0.20300752</v>
      </c>
      <c r="AW709" s="422">
        <v>0.13533835</v>
      </c>
      <c r="AX709" s="422">
        <v>0.45112782000000001</v>
      </c>
      <c r="AY709" s="423">
        <v>110.5</v>
      </c>
      <c r="AZ709" s="422">
        <v>0.10546282</v>
      </c>
      <c r="BA709" s="422">
        <v>0.27568922299999998</v>
      </c>
      <c r="BB709" s="422">
        <v>0.44591562600000001</v>
      </c>
      <c r="BC709" s="422">
        <v>0.51879699199999996</v>
      </c>
      <c r="BD709" s="424">
        <v>0.28260869500000002</v>
      </c>
      <c r="BE709" s="424">
        <v>0.23978685599999999</v>
      </c>
      <c r="BF709" s="424">
        <v>0.33281972199999998</v>
      </c>
      <c r="BG709" s="424">
        <v>0.45648312600000002</v>
      </c>
      <c r="BH709" s="424">
        <v>0.78930284799999995</v>
      </c>
      <c r="BI709" s="424">
        <v>0.21669627</v>
      </c>
      <c r="BJ709" s="424">
        <v>0.33864419169225701</v>
      </c>
      <c r="BK709" s="425">
        <v>133.854141279754</v>
      </c>
      <c r="BL709" s="425">
        <v>13.4779070734202</v>
      </c>
      <c r="BM709" s="425">
        <v>90.162684534412605</v>
      </c>
      <c r="BN709" s="425">
        <v>117.573146708838</v>
      </c>
      <c r="BO709" s="425">
        <v>0.116642224533169</v>
      </c>
      <c r="BP709" s="425">
        <v>-0.48562124837189902</v>
      </c>
      <c r="BQ709" s="425">
        <v>22.917638603799698</v>
      </c>
      <c r="BR709" s="425">
        <v>12.955594606433699</v>
      </c>
      <c r="BS709" s="426">
        <v>2.3447612389852899</v>
      </c>
      <c r="BT709" s="427"/>
      <c r="BU709" s="421"/>
      <c r="BV709" s="428"/>
      <c r="BW709" s="427"/>
      <c r="BX709" s="427"/>
      <c r="BY709" s="427"/>
      <c r="BZ709" s="427"/>
      <c r="CA709" s="421"/>
      <c r="CB709" s="428"/>
      <c r="CC709" s="427">
        <v>145</v>
      </c>
      <c r="CD709" s="421">
        <v>1272</v>
      </c>
      <c r="CE709" s="429">
        <v>0</v>
      </c>
      <c r="CF709" s="428">
        <v>-2</v>
      </c>
      <c r="CG709" s="427"/>
      <c r="CH709" s="421"/>
      <c r="CI709" s="429"/>
      <c r="CJ709" s="428"/>
      <c r="CK709" s="427"/>
      <c r="CL709" s="421"/>
      <c r="CM709" s="429"/>
      <c r="CN709" s="428"/>
      <c r="CO709" s="427"/>
      <c r="CP709" s="421"/>
      <c r="CQ709" s="429"/>
      <c r="CR709" s="428"/>
      <c r="DH709" s="433">
        <v>0</v>
      </c>
      <c r="DI709" s="434">
        <v>-12.3741224706172</v>
      </c>
      <c r="EL709" s="422"/>
      <c r="EM709" s="422"/>
      <c r="EN709" s="422"/>
      <c r="EO709" s="422"/>
      <c r="EP709" s="422"/>
      <c r="EQ709" s="422"/>
    </row>
    <row r="710" spans="1:269" ht="13" customHeight="1">
      <c r="A710" s="413" t="s">
        <v>276</v>
      </c>
      <c r="B710" s="413">
        <v>12918</v>
      </c>
      <c r="C710" s="413">
        <v>702616</v>
      </c>
      <c r="D710" s="413">
        <v>31781</v>
      </c>
      <c r="E710" s="413" t="s">
        <v>17</v>
      </c>
      <c r="F710" s="413" t="s">
        <v>17</v>
      </c>
      <c r="G710" s="414"/>
      <c r="H710" s="411" t="s">
        <v>4140</v>
      </c>
      <c r="I710" s="411" t="s">
        <v>279</v>
      </c>
      <c r="J710" s="413">
        <v>21</v>
      </c>
      <c r="K710" s="418">
        <v>4</v>
      </c>
      <c r="L710" s="418" t="s">
        <v>46</v>
      </c>
      <c r="T710" s="418" t="s">
        <v>4577</v>
      </c>
      <c r="U710" s="418" t="s">
        <v>2543</v>
      </c>
      <c r="V710" s="418" t="s">
        <v>4585</v>
      </c>
      <c r="Z710" s="421">
        <v>149</v>
      </c>
      <c r="AA710" s="421">
        <v>649</v>
      </c>
      <c r="AB710" s="421">
        <v>586</v>
      </c>
      <c r="AC710" s="421">
        <v>142</v>
      </c>
      <c r="AD710" s="421">
        <v>101</v>
      </c>
      <c r="AE710" s="421">
        <v>21</v>
      </c>
      <c r="AF710" s="421">
        <v>3</v>
      </c>
      <c r="AG710" s="421">
        <v>17</v>
      </c>
      <c r="AH710" s="421">
        <v>70</v>
      </c>
      <c r="AI710" s="421">
        <v>55</v>
      </c>
      <c r="AJ710" s="421">
        <v>17</v>
      </c>
      <c r="AK710" s="421">
        <v>11</v>
      </c>
      <c r="AL710" s="421">
        <v>56</v>
      </c>
      <c r="AM710" s="421">
        <v>1</v>
      </c>
      <c r="AN710" s="421">
        <v>140</v>
      </c>
      <c r="AO710" s="421">
        <v>6</v>
      </c>
      <c r="AP710" s="421">
        <v>1</v>
      </c>
      <c r="AQ710" s="421">
        <v>0</v>
      </c>
      <c r="AR710" s="421">
        <v>4</v>
      </c>
      <c r="AS710" s="422">
        <v>8.6286593999999994E-2</v>
      </c>
      <c r="AT710" s="422">
        <v>0.21571648600000001</v>
      </c>
      <c r="AU710" s="422">
        <v>0.36241611000000001</v>
      </c>
      <c r="AV710" s="422">
        <v>0.25727069000000002</v>
      </c>
      <c r="AW710" s="422">
        <v>7.8299779999999999E-2</v>
      </c>
      <c r="AX710" s="422">
        <v>0.40715884000000002</v>
      </c>
      <c r="AY710" s="423">
        <v>109.6</v>
      </c>
      <c r="AZ710" s="422">
        <v>9.9551200000000006E-2</v>
      </c>
      <c r="BA710" s="422">
        <v>0.479820627</v>
      </c>
      <c r="BB710" s="422">
        <v>0.86009005400000005</v>
      </c>
      <c r="BC710" s="422">
        <v>0.34080717399999999</v>
      </c>
      <c r="BD710" s="424">
        <v>0.29069767400000002</v>
      </c>
      <c r="BE710" s="424">
        <v>0.24232081899999999</v>
      </c>
      <c r="BF710" s="424">
        <v>0.31432973800000003</v>
      </c>
      <c r="BG710" s="424">
        <v>0.37542662100000002</v>
      </c>
      <c r="BH710" s="424">
        <v>0.68975635899999999</v>
      </c>
      <c r="BI710" s="424">
        <v>0.133105802</v>
      </c>
      <c r="BJ710" s="424">
        <v>0.30427327255407899</v>
      </c>
      <c r="BK710" s="425">
        <v>82.219979264354905</v>
      </c>
      <c r="BL710" s="425">
        <v>-4.6332159630660996</v>
      </c>
      <c r="BM710" s="425">
        <v>72.051561497926201</v>
      </c>
      <c r="BN710" s="425">
        <v>95.589795468502004</v>
      </c>
      <c r="BO710" s="425">
        <v>0.29921292700636498</v>
      </c>
      <c r="BP710" s="425">
        <v>-2.5931581761687901</v>
      </c>
      <c r="BQ710" s="425">
        <v>12.0945900672408</v>
      </c>
      <c r="BR710" s="425">
        <v>-5.9664021406029502</v>
      </c>
      <c r="BS710" s="426">
        <v>1.23742792533524</v>
      </c>
      <c r="BT710" s="427"/>
      <c r="BU710" s="421"/>
      <c r="BV710" s="428"/>
      <c r="BW710" s="427"/>
      <c r="BX710" s="427"/>
      <c r="BY710" s="427"/>
      <c r="BZ710" s="427"/>
      <c r="CA710" s="421"/>
      <c r="CB710" s="428"/>
      <c r="CC710" s="427"/>
      <c r="CD710" s="421"/>
      <c r="CE710" s="429"/>
      <c r="CF710" s="428"/>
      <c r="CG710" s="427">
        <v>139</v>
      </c>
      <c r="CH710" s="421">
        <v>1202.2</v>
      </c>
      <c r="CI710" s="429">
        <v>-10</v>
      </c>
      <c r="CJ710" s="428">
        <v>-8</v>
      </c>
      <c r="CK710" s="427"/>
      <c r="CL710" s="421"/>
      <c r="CM710" s="429"/>
      <c r="CN710" s="428"/>
      <c r="CO710" s="427">
        <v>8</v>
      </c>
      <c r="CP710" s="421">
        <v>57</v>
      </c>
      <c r="CQ710" s="429">
        <v>-1</v>
      </c>
      <c r="CR710" s="428">
        <v>0</v>
      </c>
      <c r="DH710" s="433">
        <v>-11</v>
      </c>
      <c r="DI710" s="434">
        <v>-4.27517426013946</v>
      </c>
      <c r="EL710" s="422"/>
      <c r="EM710" s="422"/>
      <c r="EN710" s="422"/>
      <c r="EO710" s="422"/>
      <c r="EP710" s="422"/>
      <c r="EQ710" s="422"/>
    </row>
    <row r="711" spans="1:269" ht="13" customHeight="1">
      <c r="A711" s="413" t="s">
        <v>276</v>
      </c>
      <c r="B711" s="413">
        <v>13098</v>
      </c>
      <c r="C711" s="413">
        <v>695336</v>
      </c>
      <c r="D711" s="413">
        <v>27883</v>
      </c>
      <c r="E711" s="413" t="s">
        <v>276</v>
      </c>
      <c r="F711" s="413" t="s">
        <v>276</v>
      </c>
      <c r="G711" s="414"/>
      <c r="H711" s="411" t="s">
        <v>4128</v>
      </c>
      <c r="I711" s="411" t="s">
        <v>251</v>
      </c>
      <c r="J711" s="413">
        <v>23</v>
      </c>
      <c r="K711" s="418">
        <v>4</v>
      </c>
      <c r="L711" s="418" t="s">
        <v>837</v>
      </c>
      <c r="T711" s="418" t="s">
        <v>4577</v>
      </c>
      <c r="U711" s="418" t="s">
        <v>4581</v>
      </c>
      <c r="V711" s="418" t="s">
        <v>4585</v>
      </c>
      <c r="X711" s="418">
        <v>66</v>
      </c>
      <c r="Z711" s="421">
        <v>82</v>
      </c>
      <c r="AA711" s="421">
        <v>295</v>
      </c>
      <c r="AB711" s="421">
        <v>275</v>
      </c>
      <c r="AC711" s="421">
        <v>71</v>
      </c>
      <c r="AD711" s="421">
        <v>53</v>
      </c>
      <c r="AE711" s="421">
        <v>16</v>
      </c>
      <c r="AF711" s="421">
        <v>0</v>
      </c>
      <c r="AG711" s="421">
        <v>2</v>
      </c>
      <c r="AH711" s="421">
        <v>25</v>
      </c>
      <c r="AI711" s="421">
        <v>25</v>
      </c>
      <c r="AJ711" s="421">
        <v>3</v>
      </c>
      <c r="AK711" s="421">
        <v>0</v>
      </c>
      <c r="AL711" s="421">
        <v>16</v>
      </c>
      <c r="AM711" s="421">
        <v>0</v>
      </c>
      <c r="AN711" s="421">
        <v>83</v>
      </c>
      <c r="AO711" s="421">
        <v>1</v>
      </c>
      <c r="AP711" s="421">
        <v>2</v>
      </c>
      <c r="AQ711" s="421">
        <v>1</v>
      </c>
      <c r="AR711" s="421">
        <v>5</v>
      </c>
      <c r="AS711" s="422">
        <v>5.4237288000000002E-2</v>
      </c>
      <c r="AT711" s="422">
        <v>0.28135593199999998</v>
      </c>
      <c r="AU711" s="422">
        <v>0.31794872000000002</v>
      </c>
      <c r="AV711" s="422">
        <v>0.34871795</v>
      </c>
      <c r="AW711" s="422">
        <v>5.6410259999999997E-2</v>
      </c>
      <c r="AX711" s="422">
        <v>0.44102564</v>
      </c>
      <c r="AY711" s="423">
        <v>109.9</v>
      </c>
      <c r="AZ711" s="422">
        <v>0.11467115999999999</v>
      </c>
      <c r="BA711" s="422">
        <v>0.419689119</v>
      </c>
      <c r="BB711" s="422">
        <v>0.724707078</v>
      </c>
      <c r="BC711" s="422">
        <v>0.32642486999999998</v>
      </c>
      <c r="BD711" s="424">
        <v>0.359375</v>
      </c>
      <c r="BE711" s="424">
        <v>0.25818181800000001</v>
      </c>
      <c r="BF711" s="424">
        <v>0.29931972699999998</v>
      </c>
      <c r="BG711" s="424">
        <v>0.33818181800000002</v>
      </c>
      <c r="BH711" s="424">
        <v>0.637501545</v>
      </c>
      <c r="BI711" s="424">
        <v>0.08</v>
      </c>
      <c r="BJ711" s="424">
        <v>0.28115464980099403</v>
      </c>
      <c r="BK711" s="425">
        <v>51.528910974544203</v>
      </c>
      <c r="BL711" s="425">
        <v>-7.6432493570828903</v>
      </c>
      <c r="BM711" s="425">
        <v>27.213467670640799</v>
      </c>
      <c r="BN711" s="425">
        <v>80.320183948857107</v>
      </c>
      <c r="BO711" s="425">
        <v>0.79275905288710402</v>
      </c>
      <c r="BP711" s="425">
        <v>0.62845188193023205</v>
      </c>
      <c r="BQ711" s="425">
        <v>4.8536440309034399</v>
      </c>
      <c r="BR711" s="425">
        <v>-6.2528133354718003</v>
      </c>
      <c r="BS711" s="426">
        <v>0.49658852677813903</v>
      </c>
      <c r="BT711" s="427"/>
      <c r="BU711" s="421"/>
      <c r="BV711" s="428"/>
      <c r="BW711" s="427"/>
      <c r="BX711" s="427"/>
      <c r="BY711" s="427"/>
      <c r="BZ711" s="427"/>
      <c r="CA711" s="421"/>
      <c r="CB711" s="428"/>
      <c r="CC711" s="427"/>
      <c r="CD711" s="421"/>
      <c r="CE711" s="429"/>
      <c r="CF711" s="428"/>
      <c r="CG711" s="427">
        <v>35</v>
      </c>
      <c r="CH711" s="421">
        <v>289</v>
      </c>
      <c r="CI711" s="429">
        <v>-3</v>
      </c>
      <c r="CJ711" s="428">
        <v>-5</v>
      </c>
      <c r="CK711" s="427">
        <v>18</v>
      </c>
      <c r="CL711" s="421">
        <v>117</v>
      </c>
      <c r="CM711" s="429">
        <v>1</v>
      </c>
      <c r="CN711" s="428">
        <v>1</v>
      </c>
      <c r="CO711" s="427">
        <v>33</v>
      </c>
      <c r="CP711" s="421">
        <v>240.1</v>
      </c>
      <c r="CQ711" s="429">
        <v>-1</v>
      </c>
      <c r="CR711" s="428">
        <v>4</v>
      </c>
      <c r="DH711" s="433">
        <v>-3</v>
      </c>
      <c r="DI711" s="434">
        <v>1.2931995391845701</v>
      </c>
      <c r="EL711" s="422"/>
      <c r="EM711" s="422"/>
      <c r="EN711" s="422"/>
      <c r="EO711" s="422"/>
      <c r="EP711" s="422"/>
      <c r="EQ711" s="422"/>
    </row>
    <row r="712" spans="1:269" s="412" customFormat="1" ht="13" customHeight="1">
      <c r="A712" s="413" t="s">
        <v>276</v>
      </c>
      <c r="B712" s="413">
        <v>12123</v>
      </c>
      <c r="C712" s="413">
        <v>694377</v>
      </c>
      <c r="D712" s="413">
        <v>27504</v>
      </c>
      <c r="E712" s="413" t="s">
        <v>438</v>
      </c>
      <c r="F712" s="413" t="s">
        <v>438</v>
      </c>
      <c r="G712" s="414"/>
      <c r="H712" s="411" t="s">
        <v>4114</v>
      </c>
      <c r="I712" s="411" t="s">
        <v>220</v>
      </c>
      <c r="J712" s="413">
        <v>23</v>
      </c>
      <c r="K712" s="418">
        <v>4</v>
      </c>
      <c r="L712" s="418" t="s">
        <v>837</v>
      </c>
      <c r="M712" s="419"/>
      <c r="N712" s="420"/>
      <c r="O712" s="418"/>
      <c r="P712" s="418"/>
      <c r="Q712" s="418"/>
      <c r="R712" s="418"/>
      <c r="S712" s="418"/>
      <c r="T712" s="418" t="s">
        <v>4581</v>
      </c>
      <c r="U712" s="418" t="s">
        <v>4577</v>
      </c>
      <c r="V712" s="418" t="s">
        <v>4586</v>
      </c>
      <c r="W712" s="418"/>
      <c r="X712" s="418">
        <v>24</v>
      </c>
      <c r="Y712" s="419"/>
      <c r="Z712" s="421">
        <v>22</v>
      </c>
      <c r="AA712" s="421">
        <v>72</v>
      </c>
      <c r="AB712" s="421">
        <v>69</v>
      </c>
      <c r="AC712" s="421">
        <v>16</v>
      </c>
      <c r="AD712" s="421">
        <v>12</v>
      </c>
      <c r="AE712" s="421">
        <v>3</v>
      </c>
      <c r="AF712" s="421">
        <v>0</v>
      </c>
      <c r="AG712" s="421">
        <v>1</v>
      </c>
      <c r="AH712" s="421">
        <v>7</v>
      </c>
      <c r="AI712" s="421">
        <v>8</v>
      </c>
      <c r="AJ712" s="421">
        <v>1</v>
      </c>
      <c r="AK712" s="421">
        <v>0</v>
      </c>
      <c r="AL712" s="421">
        <v>3</v>
      </c>
      <c r="AM712" s="421">
        <v>0</v>
      </c>
      <c r="AN712" s="421">
        <v>15</v>
      </c>
      <c r="AO712" s="421">
        <v>0</v>
      </c>
      <c r="AP712" s="421">
        <v>0</v>
      </c>
      <c r="AQ712" s="421">
        <v>0</v>
      </c>
      <c r="AR712" s="421">
        <v>1</v>
      </c>
      <c r="AS712" s="422">
        <v>4.1666665999999998E-2</v>
      </c>
      <c r="AT712" s="422">
        <v>0.20833333300000001</v>
      </c>
      <c r="AU712" s="422">
        <v>0.38888888999999999</v>
      </c>
      <c r="AV712" s="422">
        <v>0.31481481</v>
      </c>
      <c r="AW712" s="422">
        <v>1.851852E-2</v>
      </c>
      <c r="AX712" s="422">
        <v>0.38888888999999999</v>
      </c>
      <c r="AY712" s="423">
        <v>113</v>
      </c>
      <c r="AZ712" s="422">
        <v>0.10211268</v>
      </c>
      <c r="BA712" s="422">
        <v>0.51851851800000004</v>
      </c>
      <c r="BB712" s="422">
        <v>0.93492435600000001</v>
      </c>
      <c r="BC712" s="422">
        <v>0.29629629600000001</v>
      </c>
      <c r="BD712" s="424">
        <v>0.28301886700000001</v>
      </c>
      <c r="BE712" s="424">
        <v>0.231884057</v>
      </c>
      <c r="BF712" s="424">
        <v>0.26388888799999999</v>
      </c>
      <c r="BG712" s="424">
        <v>0.31884057900000001</v>
      </c>
      <c r="BH712" s="424">
        <v>0.58272946699999995</v>
      </c>
      <c r="BI712" s="424">
        <v>8.6956521999999994E-2</v>
      </c>
      <c r="BJ712" s="424">
        <v>0.256341119607289</v>
      </c>
      <c r="BK712" s="425">
        <v>56.009686009924899</v>
      </c>
      <c r="BL712" s="425">
        <v>-3.3160139699323499</v>
      </c>
      <c r="BM712" s="425">
        <v>5.1913881520883596</v>
      </c>
      <c r="BN712" s="425">
        <v>59.291918528900403</v>
      </c>
      <c r="BO712" s="425">
        <v>5.2986783846695099E-2</v>
      </c>
      <c r="BP712" s="425">
        <v>0.53315824549645097</v>
      </c>
      <c r="BQ712" s="425">
        <v>-0.479927431312065</v>
      </c>
      <c r="BR712" s="425">
        <v>-2.9409102550564801</v>
      </c>
      <c r="BS712" s="426">
        <v>-4.9102582422245203E-2</v>
      </c>
      <c r="BT712" s="427"/>
      <c r="BU712" s="421"/>
      <c r="BV712" s="428"/>
      <c r="BW712" s="427"/>
      <c r="BX712" s="427"/>
      <c r="BY712" s="427"/>
      <c r="BZ712" s="427"/>
      <c r="CA712" s="421"/>
      <c r="CB712" s="428"/>
      <c r="CC712" s="427">
        <v>6</v>
      </c>
      <c r="CD712" s="421">
        <v>32</v>
      </c>
      <c r="CE712" s="429">
        <v>2</v>
      </c>
      <c r="CF712" s="428">
        <v>1</v>
      </c>
      <c r="CG712" s="427">
        <v>14</v>
      </c>
      <c r="CH712" s="421">
        <v>112</v>
      </c>
      <c r="CI712" s="429">
        <v>1</v>
      </c>
      <c r="CJ712" s="428">
        <v>0</v>
      </c>
      <c r="CK712" s="427">
        <v>1</v>
      </c>
      <c r="CL712" s="421">
        <v>3</v>
      </c>
      <c r="CM712" s="429">
        <v>0</v>
      </c>
      <c r="CN712" s="428">
        <v>0</v>
      </c>
      <c r="CO712" s="427"/>
      <c r="CP712" s="421"/>
      <c r="CQ712" s="429"/>
      <c r="CR712" s="428"/>
      <c r="CS712" s="427"/>
      <c r="CT712" s="421"/>
      <c r="CU712" s="429"/>
      <c r="CV712" s="429"/>
      <c r="CW712" s="428"/>
      <c r="CX712" s="427"/>
      <c r="CY712" s="421"/>
      <c r="CZ712" s="429"/>
      <c r="DA712" s="429"/>
      <c r="DB712" s="428"/>
      <c r="DC712" s="427">
        <v>4</v>
      </c>
      <c r="DD712" s="421">
        <v>23</v>
      </c>
      <c r="DE712" s="429">
        <v>-1</v>
      </c>
      <c r="DF712" s="429">
        <v>-1</v>
      </c>
      <c r="DG712" s="428">
        <v>0</v>
      </c>
      <c r="DH712" s="433">
        <v>2</v>
      </c>
      <c r="DI712" s="434">
        <v>6.5882608294487E-2</v>
      </c>
      <c r="DJ712" s="421"/>
      <c r="DK712" s="421"/>
      <c r="DL712" s="421"/>
      <c r="DM712" s="421"/>
      <c r="DN712" s="421"/>
      <c r="DO712" s="421"/>
      <c r="DP712" s="421"/>
      <c r="DQ712" s="421"/>
      <c r="DR712" s="421"/>
      <c r="DS712" s="421"/>
      <c r="DT712" s="421"/>
      <c r="DU712" s="421"/>
      <c r="DV712" s="421"/>
      <c r="DW712" s="421"/>
      <c r="DX712" s="421"/>
      <c r="DY712" s="421"/>
      <c r="DZ712" s="421"/>
      <c r="EA712" s="421"/>
      <c r="EB712" s="421"/>
      <c r="EC712" s="421"/>
      <c r="ED712" s="425"/>
      <c r="EE712" s="425"/>
      <c r="EF712" s="425"/>
      <c r="EG712" s="425"/>
      <c r="EH712" s="431"/>
      <c r="EI712" s="425"/>
      <c r="EJ712" s="424"/>
      <c r="EK712" s="424"/>
      <c r="EL712" s="422"/>
      <c r="EM712" s="422"/>
      <c r="EN712" s="422"/>
      <c r="EO712" s="422"/>
      <c r="EP712" s="422"/>
      <c r="EQ712" s="422"/>
      <c r="ER712" s="425"/>
      <c r="ES712" s="431"/>
      <c r="ET712" s="431"/>
      <c r="EU712" s="431"/>
      <c r="EV712" s="431"/>
      <c r="EW712" s="431"/>
      <c r="EX712" s="426"/>
      <c r="EY712" s="410"/>
      <c r="EZ712" s="411"/>
      <c r="FA712" s="411"/>
      <c r="FB712" s="411"/>
      <c r="FC712" s="411"/>
      <c r="FD712" s="411"/>
      <c r="FE712" s="411"/>
      <c r="FF712" s="411"/>
      <c r="FG712" s="411"/>
      <c r="FH712" s="411"/>
      <c r="FI712" s="411"/>
      <c r="FJ712" s="411"/>
      <c r="FK712" s="411"/>
      <c r="FL712" s="411"/>
      <c r="FM712" s="411"/>
      <c r="FN712" s="411"/>
      <c r="FO712" s="411"/>
      <c r="FP712" s="411"/>
      <c r="FQ712" s="411"/>
      <c r="FR712" s="411"/>
      <c r="FS712" s="411"/>
      <c r="FT712" s="411"/>
      <c r="FU712" s="411"/>
      <c r="FV712" s="411"/>
      <c r="FW712" s="411"/>
      <c r="FX712" s="411"/>
      <c r="FY712" s="411"/>
      <c r="FZ712" s="411"/>
      <c r="GA712" s="411"/>
      <c r="GB712" s="411"/>
      <c r="GC712" s="411"/>
      <c r="GD712" s="411"/>
      <c r="GE712" s="411"/>
      <c r="GF712" s="411"/>
      <c r="GG712" s="411"/>
      <c r="GH712" s="411"/>
      <c r="GI712" s="411"/>
      <c r="GJ712" s="411"/>
      <c r="GK712" s="411"/>
      <c r="GL712" s="411"/>
      <c r="GM712" s="411"/>
      <c r="GN712" s="411"/>
      <c r="GO712" s="411"/>
      <c r="GP712" s="411"/>
      <c r="GQ712" s="411"/>
      <c r="GR712" s="411"/>
      <c r="GS712" s="411"/>
      <c r="GT712" s="411"/>
      <c r="GU712" s="411"/>
      <c r="GV712" s="411"/>
      <c r="GW712" s="411"/>
      <c r="GX712" s="411"/>
      <c r="GY712" s="411"/>
      <c r="GZ712" s="411"/>
      <c r="HA712" s="411"/>
      <c r="HB712" s="411"/>
      <c r="HC712" s="411"/>
      <c r="HD712" s="411"/>
      <c r="HE712" s="411"/>
      <c r="HF712" s="411"/>
      <c r="HG712" s="411"/>
      <c r="HH712" s="411"/>
      <c r="HI712" s="411"/>
      <c r="HJ712" s="411"/>
      <c r="HK712" s="411"/>
      <c r="HL712" s="411"/>
      <c r="HM712" s="411"/>
      <c r="HN712" s="411"/>
      <c r="HO712" s="411"/>
      <c r="HP712" s="411"/>
      <c r="HQ712" s="411"/>
      <c r="HR712" s="411"/>
      <c r="HS712" s="411"/>
      <c r="HT712" s="411"/>
      <c r="HU712" s="411"/>
      <c r="HV712" s="411"/>
      <c r="HW712" s="411"/>
      <c r="HX712" s="411"/>
      <c r="HY712" s="411"/>
      <c r="HZ712" s="411"/>
      <c r="IA712" s="411"/>
      <c r="IB712" s="411"/>
      <c r="IC712" s="411"/>
      <c r="ID712" s="411"/>
      <c r="IE712" s="411"/>
      <c r="IF712" s="411"/>
      <c r="IG712" s="411"/>
      <c r="IH712" s="411"/>
      <c r="II712" s="411"/>
      <c r="IJ712" s="411"/>
      <c r="IK712" s="411"/>
      <c r="IL712" s="411"/>
      <c r="IM712" s="411"/>
      <c r="IN712" s="411"/>
      <c r="IO712" s="411"/>
      <c r="IP712" s="411"/>
      <c r="IQ712" s="411"/>
      <c r="IR712" s="411"/>
      <c r="IS712" s="411"/>
      <c r="IT712" s="411"/>
      <c r="IU712" s="411"/>
      <c r="IV712" s="411"/>
      <c r="IW712" s="411"/>
      <c r="IX712" s="411"/>
      <c r="IY712" s="411"/>
      <c r="IZ712" s="411"/>
      <c r="JA712" s="411"/>
      <c r="JB712" s="411"/>
      <c r="JC712" s="411"/>
      <c r="JD712" s="411"/>
      <c r="JE712" s="411"/>
      <c r="JF712" s="411"/>
      <c r="JG712" s="411"/>
      <c r="JH712" s="411"/>
      <c r="JI712" s="411"/>
    </row>
    <row r="713" spans="1:269" ht="13" customHeight="1">
      <c r="A713" s="413" t="s">
        <v>276</v>
      </c>
      <c r="B713" s="413">
        <v>10566</v>
      </c>
      <c r="C713" s="413">
        <v>663647</v>
      </c>
      <c r="D713" s="413">
        <v>18577</v>
      </c>
      <c r="E713" s="413" t="s">
        <v>188</v>
      </c>
      <c r="F713" s="413" t="s">
        <v>188</v>
      </c>
      <c r="G713" s="414"/>
      <c r="H713" s="411" t="s">
        <v>1732</v>
      </c>
      <c r="I713" s="411" t="s">
        <v>1733</v>
      </c>
      <c r="J713" s="418">
        <v>28</v>
      </c>
      <c r="K713" s="418">
        <v>5</v>
      </c>
      <c r="L713" s="418" t="s">
        <v>837</v>
      </c>
      <c r="T713" s="418" t="s">
        <v>4581</v>
      </c>
      <c r="U713" s="418" t="s">
        <v>4582</v>
      </c>
      <c r="V713" s="418" t="s">
        <v>4585</v>
      </c>
      <c r="Z713" s="421">
        <v>152</v>
      </c>
      <c r="AA713" s="421">
        <v>570</v>
      </c>
      <c r="AB713" s="421">
        <v>527</v>
      </c>
      <c r="AC713" s="421">
        <v>124</v>
      </c>
      <c r="AD713" s="421">
        <v>100</v>
      </c>
      <c r="AE713" s="421">
        <v>16</v>
      </c>
      <c r="AF713" s="421">
        <v>3</v>
      </c>
      <c r="AG713" s="421">
        <v>5</v>
      </c>
      <c r="AH713" s="421">
        <v>50</v>
      </c>
      <c r="AI713" s="421">
        <v>49</v>
      </c>
      <c r="AJ713" s="421">
        <v>12</v>
      </c>
      <c r="AK713" s="421">
        <v>3</v>
      </c>
      <c r="AL713" s="421">
        <v>36</v>
      </c>
      <c r="AM713" s="421">
        <v>1</v>
      </c>
      <c r="AN713" s="421">
        <v>111</v>
      </c>
      <c r="AO713" s="421">
        <v>5</v>
      </c>
      <c r="AP713" s="421">
        <v>1</v>
      </c>
      <c r="AQ713" s="421">
        <v>1</v>
      </c>
      <c r="AR713" s="421">
        <v>13</v>
      </c>
      <c r="AS713" s="422">
        <v>6.3157894000000006E-2</v>
      </c>
      <c r="AT713" s="422">
        <v>0.19473684199999999</v>
      </c>
      <c r="AU713" s="422">
        <v>0.31100477999999998</v>
      </c>
      <c r="AV713" s="422">
        <v>0.29665071999999998</v>
      </c>
      <c r="AW713" s="422">
        <v>4.5454550000000003E-2</v>
      </c>
      <c r="AX713" s="422">
        <v>0.42344498000000003</v>
      </c>
      <c r="AY713" s="423">
        <v>109.7</v>
      </c>
      <c r="AZ713" s="422">
        <v>7.8458680000000003E-2</v>
      </c>
      <c r="BA713" s="422">
        <v>0.49038461500000002</v>
      </c>
      <c r="BB713" s="422">
        <v>0.90231055000000004</v>
      </c>
      <c r="BC713" s="422">
        <v>0.32451922999999999</v>
      </c>
      <c r="BD713" s="424">
        <v>0.28883495100000001</v>
      </c>
      <c r="BE713" s="424">
        <v>0.235294117</v>
      </c>
      <c r="BF713" s="424">
        <v>0.28998242499999999</v>
      </c>
      <c r="BG713" s="424">
        <v>0.30550284599999999</v>
      </c>
      <c r="BH713" s="424">
        <v>0.59548527100000004</v>
      </c>
      <c r="BI713" s="424">
        <v>7.0208728999999997E-2</v>
      </c>
      <c r="BJ713" s="424">
        <v>0.26589099380751702</v>
      </c>
      <c r="BK713" s="425">
        <v>45.222241465461103</v>
      </c>
      <c r="BL713" s="425">
        <v>-21.852480071089499</v>
      </c>
      <c r="BM713" s="425">
        <v>45.497786728241103</v>
      </c>
      <c r="BN713" s="425">
        <v>64.867738371504998</v>
      </c>
      <c r="BO713" s="425">
        <v>0.83298737151575497</v>
      </c>
      <c r="BP713" s="425">
        <v>-0.86475301161408402</v>
      </c>
      <c r="BQ713" s="425">
        <v>13.588087013032901</v>
      </c>
      <c r="BR713" s="425">
        <v>-24.600680685094801</v>
      </c>
      <c r="BS713" s="426">
        <v>1.3902313537153099</v>
      </c>
      <c r="BT713" s="427"/>
      <c r="BU713" s="421"/>
      <c r="BV713" s="428"/>
      <c r="BW713" s="427"/>
      <c r="BX713" s="427"/>
      <c r="BY713" s="427"/>
      <c r="BZ713" s="427"/>
      <c r="CA713" s="421"/>
      <c r="CB713" s="428"/>
      <c r="CC713" s="427"/>
      <c r="CD713" s="421"/>
      <c r="CE713" s="429"/>
      <c r="CF713" s="428"/>
      <c r="CG713" s="427"/>
      <c r="CH713" s="421"/>
      <c r="CI713" s="429"/>
      <c r="CJ713" s="428"/>
      <c r="CK713" s="427">
        <v>152</v>
      </c>
      <c r="CL713" s="421">
        <v>1283</v>
      </c>
      <c r="CM713" s="429">
        <v>19</v>
      </c>
      <c r="CN713" s="428">
        <v>22</v>
      </c>
      <c r="CO713" s="427"/>
      <c r="CP713" s="421"/>
      <c r="CQ713" s="429"/>
      <c r="CR713" s="428"/>
      <c r="DH713" s="433">
        <v>19</v>
      </c>
      <c r="DI713" s="434">
        <v>19.227557659149099</v>
      </c>
      <c r="EL713" s="422"/>
      <c r="EM713" s="422"/>
      <c r="EN713" s="422"/>
      <c r="EO713" s="422"/>
      <c r="EP713" s="422"/>
      <c r="EQ713" s="422"/>
    </row>
    <row r="714" spans="1:269" ht="13" customHeight="1">
      <c r="A714" s="413" t="s">
        <v>276</v>
      </c>
      <c r="B714" s="413">
        <v>13330</v>
      </c>
      <c r="C714" s="413">
        <v>691720</v>
      </c>
      <c r="D714" s="413">
        <v>33252</v>
      </c>
      <c r="E714" s="413" t="s">
        <v>246</v>
      </c>
      <c r="F714" s="413" t="s">
        <v>246</v>
      </c>
      <c r="G714" s="414"/>
      <c r="H714" s="411" t="s">
        <v>4545</v>
      </c>
      <c r="I714" s="411" t="s">
        <v>547</v>
      </c>
      <c r="J714" s="413">
        <v>22</v>
      </c>
      <c r="K714" s="418">
        <v>5</v>
      </c>
      <c r="L714" s="418" t="s">
        <v>837</v>
      </c>
      <c r="T714" s="418" t="s">
        <v>4581</v>
      </c>
      <c r="U714" s="418" t="s">
        <v>4582</v>
      </c>
      <c r="V714" s="418" t="s">
        <v>4585</v>
      </c>
      <c r="Z714" s="421">
        <v>43</v>
      </c>
      <c r="AA714" s="421">
        <v>156</v>
      </c>
      <c r="AB714" s="421">
        <v>137</v>
      </c>
      <c r="AC714" s="421">
        <v>31</v>
      </c>
      <c r="AD714" s="421">
        <v>26</v>
      </c>
      <c r="AE714" s="421">
        <v>4</v>
      </c>
      <c r="AF714" s="421">
        <v>0</v>
      </c>
      <c r="AG714" s="421">
        <v>1</v>
      </c>
      <c r="AH714" s="421">
        <v>20</v>
      </c>
      <c r="AI714" s="421">
        <v>9</v>
      </c>
      <c r="AJ714" s="421">
        <v>0</v>
      </c>
      <c r="AK714" s="421">
        <v>0</v>
      </c>
      <c r="AL714" s="421">
        <v>15</v>
      </c>
      <c r="AM714" s="421">
        <v>0</v>
      </c>
      <c r="AN714" s="421">
        <v>41</v>
      </c>
      <c r="AO714" s="421">
        <v>2</v>
      </c>
      <c r="AP714" s="421">
        <v>2</v>
      </c>
      <c r="AQ714" s="421">
        <v>0</v>
      </c>
      <c r="AR714" s="421">
        <v>5</v>
      </c>
      <c r="AS714" s="422">
        <v>9.6153846000000001E-2</v>
      </c>
      <c r="AT714" s="422">
        <v>0.26282051200000001</v>
      </c>
      <c r="AU714" s="422">
        <v>0.41836735000000003</v>
      </c>
      <c r="AV714" s="422">
        <v>0.22448979999999999</v>
      </c>
      <c r="AW714" s="422">
        <v>1.0204080000000001E-2</v>
      </c>
      <c r="AX714" s="422">
        <v>0.33673469</v>
      </c>
      <c r="AY714" s="423">
        <v>107.5</v>
      </c>
      <c r="AZ714" s="422">
        <v>0.11302983</v>
      </c>
      <c r="BA714" s="422">
        <v>0.46938775500000002</v>
      </c>
      <c r="BB714" s="422">
        <v>0.82574568000000004</v>
      </c>
      <c r="BC714" s="422">
        <v>0.30612244799999999</v>
      </c>
      <c r="BD714" s="424">
        <v>0.30927834999999998</v>
      </c>
      <c r="BE714" s="424">
        <v>0.226277372</v>
      </c>
      <c r="BF714" s="424">
        <v>0.307692307</v>
      </c>
      <c r="BG714" s="424">
        <v>0.27737226199999998</v>
      </c>
      <c r="BH714" s="424">
        <v>0.58506456900000003</v>
      </c>
      <c r="BI714" s="424">
        <v>5.1094889999999997E-2</v>
      </c>
      <c r="BJ714" s="424">
        <v>0.26797989774972902</v>
      </c>
      <c r="BK714" s="425">
        <v>32.910800475801601</v>
      </c>
      <c r="BL714" s="425">
        <v>-5.7105474460467303</v>
      </c>
      <c r="BM714" s="425">
        <v>12.722157151664801</v>
      </c>
      <c r="BN714" s="425">
        <v>55.495742088778101</v>
      </c>
      <c r="BO714" s="425">
        <v>-0.13728198317802001</v>
      </c>
      <c r="BP714" s="425">
        <v>-0.731391579844057</v>
      </c>
      <c r="BQ714" s="425">
        <v>0.14117460999939599</v>
      </c>
      <c r="BR714" s="425">
        <v>-8.9604739246487206</v>
      </c>
      <c r="BS714" s="426">
        <v>1.4443929375889701E-2</v>
      </c>
      <c r="BT714" s="427"/>
      <c r="BU714" s="421"/>
      <c r="BV714" s="428"/>
      <c r="BW714" s="427"/>
      <c r="BX714" s="427"/>
      <c r="BY714" s="427"/>
      <c r="BZ714" s="427"/>
      <c r="CA714" s="421"/>
      <c r="CB714" s="428"/>
      <c r="CC714" s="427"/>
      <c r="CD714" s="421"/>
      <c r="CE714" s="429"/>
      <c r="CF714" s="428"/>
      <c r="CG714" s="427"/>
      <c r="CH714" s="421"/>
      <c r="CI714" s="429"/>
      <c r="CJ714" s="428"/>
      <c r="CK714" s="427">
        <v>42</v>
      </c>
      <c r="CL714" s="421">
        <v>343.1</v>
      </c>
      <c r="CM714" s="429">
        <v>3</v>
      </c>
      <c r="CN714" s="428">
        <v>4</v>
      </c>
      <c r="CO714" s="427"/>
      <c r="CP714" s="421"/>
      <c r="CQ714" s="429"/>
      <c r="CR714" s="428"/>
      <c r="DH714" s="433">
        <v>3</v>
      </c>
      <c r="DI714" s="434">
        <v>3.9122647345066</v>
      </c>
      <c r="EL714" s="422"/>
      <c r="EM714" s="422"/>
      <c r="EN714" s="422"/>
      <c r="EO714" s="422"/>
      <c r="EP714" s="422"/>
      <c r="EQ714" s="422"/>
    </row>
    <row r="715" spans="1:269" ht="13" customHeight="1">
      <c r="A715" s="413" t="s">
        <v>276</v>
      </c>
      <c r="B715" s="413">
        <v>12355</v>
      </c>
      <c r="C715" s="413">
        <v>691783</v>
      </c>
      <c r="D715" s="413">
        <v>29976</v>
      </c>
      <c r="E715" s="413" t="s">
        <v>45</v>
      </c>
      <c r="F715" s="413" t="s">
        <v>45</v>
      </c>
      <c r="G715" s="414"/>
      <c r="H715" s="411" t="s">
        <v>3576</v>
      </c>
      <c r="I715" s="411" t="s">
        <v>539</v>
      </c>
      <c r="J715" s="413">
        <v>22</v>
      </c>
      <c r="K715" s="418">
        <v>5</v>
      </c>
      <c r="L715" s="418" t="s">
        <v>837</v>
      </c>
      <c r="T715" s="418" t="s">
        <v>4581</v>
      </c>
      <c r="U715" s="418" t="s">
        <v>4581</v>
      </c>
      <c r="V715" s="418" t="s">
        <v>4586</v>
      </c>
      <c r="X715" s="418">
        <v>32</v>
      </c>
      <c r="Y715" s="419">
        <v>34</v>
      </c>
      <c r="Z715" s="421">
        <v>28</v>
      </c>
      <c r="AA715" s="421">
        <v>74</v>
      </c>
      <c r="AB715" s="421">
        <v>66</v>
      </c>
      <c r="AC715" s="421">
        <v>12</v>
      </c>
      <c r="AD715" s="421">
        <v>5</v>
      </c>
      <c r="AE715" s="421">
        <v>7</v>
      </c>
      <c r="AF715" s="421">
        <v>0</v>
      </c>
      <c r="AG715" s="421">
        <v>0</v>
      </c>
      <c r="AH715" s="421">
        <v>9</v>
      </c>
      <c r="AI715" s="421">
        <v>5</v>
      </c>
      <c r="AJ715" s="421">
        <v>2</v>
      </c>
      <c r="AK715" s="421">
        <v>0</v>
      </c>
      <c r="AL715" s="421">
        <v>6</v>
      </c>
      <c r="AM715" s="421">
        <v>0</v>
      </c>
      <c r="AN715" s="421">
        <v>26</v>
      </c>
      <c r="AO715" s="421">
        <v>1</v>
      </c>
      <c r="AP715" s="421">
        <v>1</v>
      </c>
      <c r="AQ715" s="421">
        <v>0</v>
      </c>
      <c r="AR715" s="421">
        <v>0</v>
      </c>
      <c r="AS715" s="422">
        <v>8.1081080999999999E-2</v>
      </c>
      <c r="AT715" s="422">
        <v>0.35135135099999998</v>
      </c>
      <c r="AU715" s="422">
        <v>0.60975610000000002</v>
      </c>
      <c r="AV715" s="422">
        <v>0.17073171000000001</v>
      </c>
      <c r="AW715" s="422">
        <v>4.8780490000000003E-2</v>
      </c>
      <c r="AX715" s="422">
        <v>0.34146341000000002</v>
      </c>
      <c r="AY715" s="423">
        <v>107.9</v>
      </c>
      <c r="AZ715" s="422">
        <v>0.13684210999999999</v>
      </c>
      <c r="BA715" s="422">
        <v>0.35897435799999999</v>
      </c>
      <c r="BB715" s="422">
        <v>0.58110660599999997</v>
      </c>
      <c r="BC715" s="422">
        <v>0.41025641000000002</v>
      </c>
      <c r="BD715" s="424">
        <v>0.29268292600000001</v>
      </c>
      <c r="BE715" s="424">
        <v>0.181818181</v>
      </c>
      <c r="BF715" s="424">
        <v>0.25675675599999997</v>
      </c>
      <c r="BG715" s="424">
        <v>0.28787878700000002</v>
      </c>
      <c r="BH715" s="424">
        <v>0.54463554300000006</v>
      </c>
      <c r="BI715" s="424">
        <v>0.106060606</v>
      </c>
      <c r="BJ715" s="424">
        <v>0.24387481808662401</v>
      </c>
      <c r="BK715" s="425">
        <v>68.314844056002599</v>
      </c>
      <c r="BL715" s="425">
        <v>-4.1571204107200304</v>
      </c>
      <c r="BM715" s="425">
        <v>4.5865984369123698</v>
      </c>
      <c r="BN715" s="425">
        <v>51.651849505839898</v>
      </c>
      <c r="BO715" s="425">
        <v>0.49547673173915202</v>
      </c>
      <c r="BP715" s="425">
        <v>1.40021574124693</v>
      </c>
      <c r="BQ715" s="425">
        <v>-4.5161560400334704</v>
      </c>
      <c r="BR715" s="425">
        <v>-2.8404772359823398</v>
      </c>
      <c r="BS715" s="426">
        <v>-0.46205928171518001</v>
      </c>
      <c r="BT715" s="427"/>
      <c r="BU715" s="421"/>
      <c r="BV715" s="428"/>
      <c r="BW715" s="427"/>
      <c r="BX715" s="427"/>
      <c r="BY715" s="427"/>
      <c r="BZ715" s="427"/>
      <c r="CA715" s="421"/>
      <c r="CB715" s="428"/>
      <c r="CC715" s="427"/>
      <c r="CD715" s="421"/>
      <c r="CE715" s="429"/>
      <c r="CF715" s="428"/>
      <c r="CG715" s="427">
        <v>5</v>
      </c>
      <c r="CH715" s="421">
        <v>37</v>
      </c>
      <c r="CI715" s="429">
        <v>-2</v>
      </c>
      <c r="CJ715" s="428">
        <v>-2</v>
      </c>
      <c r="CK715" s="427">
        <v>12</v>
      </c>
      <c r="CL715" s="421">
        <v>76</v>
      </c>
      <c r="CM715" s="429">
        <v>-1</v>
      </c>
      <c r="CN715" s="428">
        <v>-2</v>
      </c>
      <c r="CO715" s="427">
        <v>1</v>
      </c>
      <c r="CP715" s="421">
        <v>8</v>
      </c>
      <c r="CQ715" s="429">
        <v>0</v>
      </c>
      <c r="CR715" s="428">
        <v>-1</v>
      </c>
      <c r="DH715" s="433">
        <v>-3</v>
      </c>
      <c r="DI715" s="434">
        <v>-4.1373095810413298</v>
      </c>
      <c r="EL715" s="422"/>
      <c r="EM715" s="422"/>
      <c r="EN715" s="422"/>
      <c r="EO715" s="422"/>
      <c r="EP715" s="422"/>
      <c r="EQ715" s="422"/>
    </row>
    <row r="716" spans="1:269" ht="13" customHeight="1">
      <c r="A716" s="413" t="s">
        <v>276</v>
      </c>
      <c r="B716" s="413">
        <v>9111</v>
      </c>
      <c r="C716" s="413">
        <v>592518</v>
      </c>
      <c r="D716" s="413">
        <v>11493</v>
      </c>
      <c r="E716" s="413" t="s">
        <v>2170</v>
      </c>
      <c r="F716" s="413" t="s">
        <v>2170</v>
      </c>
      <c r="G716" s="414"/>
      <c r="H716" s="415" t="s">
        <v>359</v>
      </c>
      <c r="I716" s="416" t="s">
        <v>250</v>
      </c>
      <c r="J716" s="417">
        <v>32</v>
      </c>
      <c r="K716" s="418">
        <v>5</v>
      </c>
      <c r="L716" s="418" t="s">
        <v>837</v>
      </c>
      <c r="T716" s="418" t="s">
        <v>4584</v>
      </c>
      <c r="U716" s="418" t="s">
        <v>2543</v>
      </c>
      <c r="V716" s="418" t="s">
        <v>4585</v>
      </c>
      <c r="Z716" s="421">
        <v>159</v>
      </c>
      <c r="AA716" s="421">
        <v>678</v>
      </c>
      <c r="AB716" s="421">
        <v>615</v>
      </c>
      <c r="AC716" s="421">
        <v>169</v>
      </c>
      <c r="AD716" s="421">
        <v>109</v>
      </c>
      <c r="AE716" s="421">
        <v>33</v>
      </c>
      <c r="AF716" s="421">
        <v>0</v>
      </c>
      <c r="AG716" s="421">
        <v>27</v>
      </c>
      <c r="AH716" s="421">
        <v>91</v>
      </c>
      <c r="AI716" s="421">
        <v>95</v>
      </c>
      <c r="AJ716" s="421">
        <v>14</v>
      </c>
      <c r="AK716" s="421">
        <v>3</v>
      </c>
      <c r="AL716" s="421">
        <v>55</v>
      </c>
      <c r="AM716" s="421">
        <v>4</v>
      </c>
      <c r="AN716" s="421">
        <v>131</v>
      </c>
      <c r="AO716" s="421">
        <v>3</v>
      </c>
      <c r="AP716" s="421">
        <v>5</v>
      </c>
      <c r="AQ716" s="421">
        <v>0</v>
      </c>
      <c r="AR716" s="421">
        <v>16</v>
      </c>
      <c r="AS716" s="422">
        <v>8.1120943000000001E-2</v>
      </c>
      <c r="AT716" s="422">
        <v>0.19321533900000001</v>
      </c>
      <c r="AU716" s="422">
        <v>0.37627811999999999</v>
      </c>
      <c r="AV716" s="422">
        <v>0.25153374000000001</v>
      </c>
      <c r="AW716" s="422">
        <v>0.12883436000000001</v>
      </c>
      <c r="AX716" s="422">
        <v>0.51533742000000005</v>
      </c>
      <c r="AY716" s="423">
        <v>114.8</v>
      </c>
      <c r="AZ716" s="422">
        <v>0.12113208</v>
      </c>
      <c r="BA716" s="422">
        <v>0.39263803600000002</v>
      </c>
      <c r="BB716" s="422">
        <v>0.66414399199999996</v>
      </c>
      <c r="BC716" s="422">
        <v>0.421267893</v>
      </c>
      <c r="BD716" s="424">
        <v>0.30735930700000003</v>
      </c>
      <c r="BE716" s="424">
        <v>0.27479674700000001</v>
      </c>
      <c r="BF716" s="424">
        <v>0.334808259</v>
      </c>
      <c r="BG716" s="424">
        <v>0.460162601</v>
      </c>
      <c r="BH716" s="424">
        <v>0.79497085999999995</v>
      </c>
      <c r="BI716" s="424">
        <v>0.185365854</v>
      </c>
      <c r="BJ716" s="424">
        <v>0.34115562338149802</v>
      </c>
      <c r="BK716" s="425">
        <v>119.396257356079</v>
      </c>
      <c r="BL716" s="425">
        <v>15.4626411710922</v>
      </c>
      <c r="BM716" s="425">
        <v>95.574011153453995</v>
      </c>
      <c r="BN716" s="425">
        <v>123.010812349243</v>
      </c>
      <c r="BO716" s="425">
        <v>-0.73142380592470602</v>
      </c>
      <c r="BP716" s="425">
        <v>-0.71953613404184502</v>
      </c>
      <c r="BQ716" s="425">
        <v>36.7921067116838</v>
      </c>
      <c r="BR716" s="425">
        <v>17.772591857152101</v>
      </c>
      <c r="BS716" s="426">
        <v>3.7642929627079198</v>
      </c>
      <c r="BT716" s="427"/>
      <c r="BU716" s="421"/>
      <c r="BV716" s="428"/>
      <c r="BW716" s="427"/>
      <c r="BX716" s="427"/>
      <c r="BY716" s="427"/>
      <c r="BZ716" s="427"/>
      <c r="CA716" s="421"/>
      <c r="CB716" s="428"/>
      <c r="CC716" s="427"/>
      <c r="CD716" s="421"/>
      <c r="CE716" s="429"/>
      <c r="CF716" s="428"/>
      <c r="CG716" s="427"/>
      <c r="CH716" s="421"/>
      <c r="CI716" s="429"/>
      <c r="CJ716" s="428"/>
      <c r="CK716" s="427">
        <v>145</v>
      </c>
      <c r="CL716" s="421">
        <v>1252.2</v>
      </c>
      <c r="CM716" s="429">
        <v>3</v>
      </c>
      <c r="CN716" s="428">
        <v>-6</v>
      </c>
      <c r="CO716" s="427"/>
      <c r="CP716" s="421"/>
      <c r="CQ716" s="429"/>
      <c r="CR716" s="428"/>
      <c r="DH716" s="433">
        <v>3</v>
      </c>
      <c r="DI716" s="434">
        <v>-3.5343455076217598</v>
      </c>
      <c r="EL716" s="422"/>
      <c r="EM716" s="422"/>
      <c r="EN716" s="422"/>
      <c r="EO716" s="422"/>
      <c r="EP716" s="422"/>
      <c r="EQ716" s="422"/>
    </row>
    <row r="717" spans="1:269" ht="13" customHeight="1">
      <c r="A717" s="413" t="s">
        <v>276</v>
      </c>
      <c r="B717" s="413">
        <v>12558</v>
      </c>
      <c r="C717" s="413">
        <v>678554</v>
      </c>
      <c r="D717" s="413">
        <v>23986</v>
      </c>
      <c r="E717" s="413" t="s">
        <v>164</v>
      </c>
      <c r="F717" s="413" t="s">
        <v>164</v>
      </c>
      <c r="G717" s="414"/>
      <c r="H717" s="411" t="s">
        <v>3451</v>
      </c>
      <c r="I717" s="411" t="s">
        <v>2359</v>
      </c>
      <c r="J717" s="413">
        <v>24</v>
      </c>
      <c r="K717" s="418">
        <v>5</v>
      </c>
      <c r="L717" s="418" t="s">
        <v>837</v>
      </c>
      <c r="T717" s="418" t="s">
        <v>4582</v>
      </c>
      <c r="U717" s="418" t="s">
        <v>4577</v>
      </c>
      <c r="V717" s="418" t="s">
        <v>4586</v>
      </c>
      <c r="Z717" s="421">
        <v>90</v>
      </c>
      <c r="AA717" s="421">
        <v>264</v>
      </c>
      <c r="AB717" s="421">
        <v>240</v>
      </c>
      <c r="AC717" s="421">
        <v>56</v>
      </c>
      <c r="AD717" s="421">
        <v>42</v>
      </c>
      <c r="AE717" s="421">
        <v>10</v>
      </c>
      <c r="AF717" s="421">
        <v>1</v>
      </c>
      <c r="AG717" s="421">
        <v>3</v>
      </c>
      <c r="AH717" s="421">
        <v>26</v>
      </c>
      <c r="AI717" s="421">
        <v>19</v>
      </c>
      <c r="AJ717" s="421">
        <v>5</v>
      </c>
      <c r="AK717" s="421">
        <v>1</v>
      </c>
      <c r="AL717" s="421">
        <v>15</v>
      </c>
      <c r="AM717" s="421">
        <v>0</v>
      </c>
      <c r="AN717" s="421">
        <v>63</v>
      </c>
      <c r="AO717" s="421">
        <v>8</v>
      </c>
      <c r="AP717" s="421">
        <v>1</v>
      </c>
      <c r="AQ717" s="421">
        <v>0</v>
      </c>
      <c r="AR717" s="421">
        <v>9</v>
      </c>
      <c r="AS717" s="422">
        <v>5.6818181000000002E-2</v>
      </c>
      <c r="AT717" s="422">
        <v>0.23863636299999999</v>
      </c>
      <c r="AU717" s="422">
        <v>0.34269663</v>
      </c>
      <c r="AV717" s="422">
        <v>0.2752809</v>
      </c>
      <c r="AW717" s="422">
        <v>4.4943820000000002E-2</v>
      </c>
      <c r="AX717" s="422">
        <v>0.34831461000000002</v>
      </c>
      <c r="AY717" s="423">
        <v>111</v>
      </c>
      <c r="AZ717" s="422">
        <v>8.9303240000000006E-2</v>
      </c>
      <c r="BA717" s="422">
        <v>0.37078651600000001</v>
      </c>
      <c r="BB717" s="422">
        <v>0.65226979200000001</v>
      </c>
      <c r="BC717" s="422">
        <v>0.42696629200000003</v>
      </c>
      <c r="BD717" s="424">
        <v>0.30285714200000002</v>
      </c>
      <c r="BE717" s="424">
        <v>0.233333333</v>
      </c>
      <c r="BF717" s="424">
        <v>0.29924242400000001</v>
      </c>
      <c r="BG717" s="424">
        <v>0.320833333</v>
      </c>
      <c r="BH717" s="424">
        <v>0.62007575699999995</v>
      </c>
      <c r="BI717" s="424">
        <v>8.7499999999999994E-2</v>
      </c>
      <c r="BJ717" s="424">
        <v>0.27813599190928701</v>
      </c>
      <c r="BK717" s="425">
        <v>54.049095285520004</v>
      </c>
      <c r="BL717" s="425">
        <v>-7.4870948278265104</v>
      </c>
      <c r="BM717" s="425">
        <v>23.706712952916099</v>
      </c>
      <c r="BN717" s="425">
        <v>75.569214268432901</v>
      </c>
      <c r="BO717" s="425">
        <v>-0.46203792797628501</v>
      </c>
      <c r="BP717" s="425">
        <v>0.73303013760596503</v>
      </c>
      <c r="BQ717" s="425">
        <v>0.78938897709231404</v>
      </c>
      <c r="BR717" s="425">
        <v>-6.8682315758349404</v>
      </c>
      <c r="BS717" s="426">
        <v>8.0764371406983407E-2</v>
      </c>
      <c r="BT717" s="427"/>
      <c r="BU717" s="421"/>
      <c r="BV717" s="428"/>
      <c r="BW717" s="427"/>
      <c r="BX717" s="427"/>
      <c r="BY717" s="427"/>
      <c r="BZ717" s="427"/>
      <c r="CA717" s="421"/>
      <c r="CB717" s="428"/>
      <c r="CC717" s="427">
        <v>32</v>
      </c>
      <c r="CD717" s="421">
        <v>206.1</v>
      </c>
      <c r="CE717" s="429">
        <v>-1</v>
      </c>
      <c r="CF717" s="428">
        <v>-2</v>
      </c>
      <c r="CG717" s="427">
        <v>17</v>
      </c>
      <c r="CH717" s="421">
        <v>108.2</v>
      </c>
      <c r="CI717" s="429">
        <v>2</v>
      </c>
      <c r="CJ717" s="428">
        <v>2</v>
      </c>
      <c r="CK717" s="427">
        <v>29</v>
      </c>
      <c r="CL717" s="421">
        <v>229</v>
      </c>
      <c r="CM717" s="429">
        <v>-1</v>
      </c>
      <c r="CN717" s="428">
        <v>0</v>
      </c>
      <c r="CO717" s="427"/>
      <c r="CP717" s="421"/>
      <c r="CQ717" s="429"/>
      <c r="CR717" s="428"/>
      <c r="DH717" s="433">
        <v>0</v>
      </c>
      <c r="DI717" s="434">
        <v>-1.4282776713371199</v>
      </c>
      <c r="EL717" s="422"/>
      <c r="EM717" s="422"/>
      <c r="EN717" s="422"/>
      <c r="EO717" s="422"/>
      <c r="EP717" s="422"/>
      <c r="EQ717" s="422"/>
    </row>
    <row r="718" spans="1:269" ht="13" customHeight="1">
      <c r="A718" s="413" t="s">
        <v>276</v>
      </c>
      <c r="B718" s="413">
        <v>11731</v>
      </c>
      <c r="C718" s="413">
        <v>683002</v>
      </c>
      <c r="D718" s="413">
        <v>26289</v>
      </c>
      <c r="E718" s="413" t="s">
        <v>17</v>
      </c>
      <c r="F718" s="413" t="s">
        <v>17</v>
      </c>
      <c r="G718" s="414"/>
      <c r="H718" s="411" t="s">
        <v>3084</v>
      </c>
      <c r="I718" s="411" t="s">
        <v>3085</v>
      </c>
      <c r="J718" s="413">
        <v>24</v>
      </c>
      <c r="K718" s="418">
        <v>6</v>
      </c>
      <c r="L718" s="418" t="s">
        <v>46</v>
      </c>
      <c r="T718" s="418" t="s">
        <v>4577</v>
      </c>
      <c r="U718" s="418" t="s">
        <v>2543</v>
      </c>
      <c r="V718" s="418" t="s">
        <v>4586</v>
      </c>
      <c r="W718" s="418" t="s">
        <v>2709</v>
      </c>
      <c r="Z718" s="421">
        <v>154</v>
      </c>
      <c r="AA718" s="421">
        <v>651</v>
      </c>
      <c r="AB718" s="421">
        <v>577</v>
      </c>
      <c r="AC718" s="421">
        <v>158</v>
      </c>
      <c r="AD718" s="421">
        <v>102</v>
      </c>
      <c r="AE718" s="421">
        <v>34</v>
      </c>
      <c r="AF718" s="421">
        <v>5</v>
      </c>
      <c r="AG718" s="421">
        <v>17</v>
      </c>
      <c r="AH718" s="421">
        <v>85</v>
      </c>
      <c r="AI718" s="421">
        <v>68</v>
      </c>
      <c r="AJ718" s="421">
        <v>30</v>
      </c>
      <c r="AK718" s="421">
        <v>5</v>
      </c>
      <c r="AL718" s="421">
        <v>62</v>
      </c>
      <c r="AM718" s="421">
        <v>6</v>
      </c>
      <c r="AN718" s="421">
        <v>137</v>
      </c>
      <c r="AO718" s="421">
        <v>7</v>
      </c>
      <c r="AP718" s="421">
        <v>5</v>
      </c>
      <c r="AQ718" s="421">
        <v>0</v>
      </c>
      <c r="AR718" s="421">
        <v>7</v>
      </c>
      <c r="AS718" s="422">
        <v>9.5238094999999995E-2</v>
      </c>
      <c r="AT718" s="422">
        <v>0.210445468</v>
      </c>
      <c r="AU718" s="422">
        <v>0.37752808999999998</v>
      </c>
      <c r="AV718" s="422">
        <v>0.24719100999999999</v>
      </c>
      <c r="AW718" s="422">
        <v>8.5393259999999999E-2</v>
      </c>
      <c r="AX718" s="422">
        <v>0.48988764000000001</v>
      </c>
      <c r="AY718" s="423">
        <v>113.9</v>
      </c>
      <c r="AZ718" s="422">
        <v>0.10929398</v>
      </c>
      <c r="BA718" s="422">
        <v>0.48314606700000001</v>
      </c>
      <c r="BB718" s="422">
        <v>0.85699815400000001</v>
      </c>
      <c r="BC718" s="422">
        <v>0.310112359</v>
      </c>
      <c r="BD718" s="424">
        <v>0.32943925200000002</v>
      </c>
      <c r="BE718" s="424">
        <v>0.27383015500000002</v>
      </c>
      <c r="BF718" s="424">
        <v>0.348694316</v>
      </c>
      <c r="BG718" s="424">
        <v>0.43847487000000002</v>
      </c>
      <c r="BH718" s="424">
        <v>0.78716918599999997</v>
      </c>
      <c r="BI718" s="424">
        <v>0.164644715</v>
      </c>
      <c r="BJ718" s="424">
        <v>0.339393827804299</v>
      </c>
      <c r="BK718" s="425">
        <v>101.701690308628</v>
      </c>
      <c r="BL718" s="425">
        <v>13.9156656821838</v>
      </c>
      <c r="BM718" s="425">
        <v>90.836759868787894</v>
      </c>
      <c r="BN718" s="425">
        <v>119.784849006634</v>
      </c>
      <c r="BO718" s="425">
        <v>1.27071785082489</v>
      </c>
      <c r="BP718" s="425">
        <v>7.2870958307757903</v>
      </c>
      <c r="BQ718" s="425">
        <v>46.583259763440402</v>
      </c>
      <c r="BR718" s="425">
        <v>22.466616322065001</v>
      </c>
      <c r="BS718" s="426">
        <v>4.7660504542901903</v>
      </c>
      <c r="BT718" s="427"/>
      <c r="BU718" s="421"/>
      <c r="BV718" s="428"/>
      <c r="BW718" s="427"/>
      <c r="BX718" s="427"/>
      <c r="BY718" s="427"/>
      <c r="BZ718" s="427"/>
      <c r="CA718" s="421"/>
      <c r="CB718" s="428"/>
      <c r="CC718" s="427"/>
      <c r="CD718" s="421"/>
      <c r="CE718" s="429"/>
      <c r="CF718" s="428"/>
      <c r="CG718" s="427"/>
      <c r="CH718" s="421"/>
      <c r="CI718" s="429"/>
      <c r="CJ718" s="428"/>
      <c r="CK718" s="427"/>
      <c r="CL718" s="421"/>
      <c r="CM718" s="429"/>
      <c r="CN718" s="428"/>
      <c r="CO718" s="427">
        <v>145</v>
      </c>
      <c r="CP718" s="421">
        <v>1249.2</v>
      </c>
      <c r="CQ718" s="429">
        <v>-3</v>
      </c>
      <c r="CR718" s="428">
        <v>-3</v>
      </c>
      <c r="DH718" s="433">
        <v>-3</v>
      </c>
      <c r="DI718" s="434">
        <v>1.7116444110870299</v>
      </c>
      <c r="EL718" s="422"/>
      <c r="EM718" s="422"/>
      <c r="EN718" s="422"/>
      <c r="EO718" s="422"/>
      <c r="EP718" s="422"/>
      <c r="EQ718" s="422"/>
    </row>
    <row r="719" spans="1:269" ht="13" customHeight="1">
      <c r="A719" s="413" t="s">
        <v>276</v>
      </c>
      <c r="B719" s="413">
        <v>12906</v>
      </c>
      <c r="C719" s="413">
        <v>687231</v>
      </c>
      <c r="D719" s="413">
        <v>26224</v>
      </c>
      <c r="E719" s="413" t="s">
        <v>354</v>
      </c>
      <c r="F719" s="413" t="s">
        <v>354</v>
      </c>
      <c r="G719" s="414"/>
      <c r="H719" s="411" t="s">
        <v>4076</v>
      </c>
      <c r="I719" s="411" t="s">
        <v>4075</v>
      </c>
      <c r="J719" s="413">
        <v>23</v>
      </c>
      <c r="K719" s="418">
        <v>6</v>
      </c>
      <c r="L719" s="418" t="s">
        <v>837</v>
      </c>
      <c r="T719" s="418" t="s">
        <v>4577</v>
      </c>
      <c r="U719" s="418" t="s">
        <v>4582</v>
      </c>
      <c r="V719" s="418" t="s">
        <v>4586</v>
      </c>
      <c r="X719" s="418">
        <v>48</v>
      </c>
      <c r="Z719" s="421">
        <v>51</v>
      </c>
      <c r="AA719" s="421">
        <v>197</v>
      </c>
      <c r="AB719" s="421">
        <v>173</v>
      </c>
      <c r="AC719" s="421">
        <v>40</v>
      </c>
      <c r="AD719" s="421">
        <v>32</v>
      </c>
      <c r="AE719" s="421">
        <v>5</v>
      </c>
      <c r="AF719" s="421">
        <v>1</v>
      </c>
      <c r="AG719" s="421">
        <v>2</v>
      </c>
      <c r="AH719" s="421">
        <v>17</v>
      </c>
      <c r="AI719" s="421">
        <v>16</v>
      </c>
      <c r="AJ719" s="421">
        <v>3</v>
      </c>
      <c r="AK719" s="421">
        <v>4</v>
      </c>
      <c r="AL719" s="421">
        <v>17</v>
      </c>
      <c r="AM719" s="421">
        <v>0</v>
      </c>
      <c r="AN719" s="421">
        <v>24</v>
      </c>
      <c r="AO719" s="421">
        <v>0</v>
      </c>
      <c r="AP719" s="421">
        <v>5</v>
      </c>
      <c r="AQ719" s="421">
        <v>2</v>
      </c>
      <c r="AR719" s="421">
        <v>2</v>
      </c>
      <c r="AS719" s="466">
        <v>8.6294415999999999E-2</v>
      </c>
      <c r="AT719" s="466">
        <v>0.121827411</v>
      </c>
      <c r="AU719" s="466">
        <v>0.37820513</v>
      </c>
      <c r="AV719" s="466">
        <v>0.20512821000000001</v>
      </c>
      <c r="AW719" s="466">
        <v>3.2051280000000001E-2</v>
      </c>
      <c r="AX719" s="466">
        <v>0.30128205000000002</v>
      </c>
      <c r="AY719" s="425">
        <v>109.2</v>
      </c>
      <c r="AZ719" s="466">
        <v>8.1460669999999999E-2</v>
      </c>
      <c r="BA719" s="466">
        <v>0.47712418299999998</v>
      </c>
      <c r="BB719" s="466">
        <v>0.87278769599999995</v>
      </c>
      <c r="BC719" s="466">
        <v>0.32026143699999998</v>
      </c>
      <c r="BD719" s="424">
        <v>0.25</v>
      </c>
      <c r="BE719" s="424">
        <v>0.23121387199999999</v>
      </c>
      <c r="BF719" s="424">
        <v>0.29230769200000001</v>
      </c>
      <c r="BG719" s="424">
        <v>0.30635838100000001</v>
      </c>
      <c r="BH719" s="424">
        <v>0.59866607299999997</v>
      </c>
      <c r="BI719" s="424">
        <v>7.5144508999999998E-2</v>
      </c>
      <c r="BJ719" s="424">
        <v>0.266212832010709</v>
      </c>
      <c r="BK719" s="425">
        <v>46.417059804877098</v>
      </c>
      <c r="BL719" s="425">
        <v>-7.4940331003254101</v>
      </c>
      <c r="BM719" s="425">
        <v>15.7831643724257</v>
      </c>
      <c r="BN719" s="425">
        <v>65.105302928766307</v>
      </c>
      <c r="BO719" s="425">
        <v>9.0982231005188097E-2</v>
      </c>
      <c r="BP719" s="425">
        <v>-1.76111808698624</v>
      </c>
      <c r="BQ719" s="425">
        <v>-1.96209987509976</v>
      </c>
      <c r="BR719" s="425">
        <v>-9.8627028961291394</v>
      </c>
      <c r="BS719" s="426">
        <v>-0.20074737252331901</v>
      </c>
      <c r="BT719" s="427"/>
      <c r="BU719" s="421"/>
      <c r="BV719" s="428"/>
      <c r="BW719" s="427"/>
      <c r="BX719" s="427"/>
      <c r="BY719" s="427"/>
      <c r="BZ719" s="427"/>
      <c r="CA719" s="421"/>
      <c r="CB719" s="428"/>
      <c r="CC719" s="427"/>
      <c r="CD719" s="421"/>
      <c r="CE719" s="429"/>
      <c r="CF719" s="428"/>
      <c r="CG719" s="427">
        <v>14</v>
      </c>
      <c r="CH719" s="421">
        <v>97.2</v>
      </c>
      <c r="CI719" s="429">
        <v>-4</v>
      </c>
      <c r="CJ719" s="428">
        <v>-3</v>
      </c>
      <c r="CK719" s="427">
        <v>20</v>
      </c>
      <c r="CL719" s="421">
        <v>141.19999999999999</v>
      </c>
      <c r="CM719" s="429">
        <v>-1</v>
      </c>
      <c r="CN719" s="428">
        <v>-1</v>
      </c>
      <c r="CO719" s="427">
        <v>23</v>
      </c>
      <c r="CP719" s="421">
        <v>199.1</v>
      </c>
      <c r="CQ719" s="429">
        <v>2</v>
      </c>
      <c r="CR719" s="428">
        <v>4</v>
      </c>
      <c r="DH719" s="433">
        <v>-3</v>
      </c>
      <c r="DI719" s="434">
        <v>1.1205956339836101</v>
      </c>
    </row>
    <row r="720" spans="1:269" ht="13" customHeight="1">
      <c r="A720" s="413" t="s">
        <v>276</v>
      </c>
      <c r="B720" s="435">
        <v>13095</v>
      </c>
      <c r="C720" s="435">
        <v>686555</v>
      </c>
      <c r="D720" s="435">
        <v>25477</v>
      </c>
      <c r="E720" s="435" t="s">
        <v>563</v>
      </c>
      <c r="F720" s="413" t="s">
        <v>563</v>
      </c>
      <c r="G720" s="414"/>
      <c r="H720" s="436" t="s">
        <v>388</v>
      </c>
      <c r="I720" s="436" t="s">
        <v>1187</v>
      </c>
      <c r="J720" s="435">
        <v>27</v>
      </c>
      <c r="K720" s="414">
        <v>7</v>
      </c>
      <c r="L720" s="414" t="s">
        <v>2543</v>
      </c>
      <c r="M720" s="437"/>
      <c r="T720" s="418" t="s">
        <v>2543</v>
      </c>
      <c r="U720" s="418" t="s">
        <v>4577</v>
      </c>
      <c r="V720" s="418" t="s">
        <v>4585</v>
      </c>
      <c r="W720" s="418" t="s">
        <v>2709</v>
      </c>
      <c r="Z720" s="421">
        <v>130</v>
      </c>
      <c r="AA720" s="421">
        <v>441</v>
      </c>
      <c r="AB720" s="421">
        <v>372</v>
      </c>
      <c r="AC720" s="421">
        <v>98</v>
      </c>
      <c r="AD720" s="421">
        <v>64</v>
      </c>
      <c r="AE720" s="421">
        <v>22</v>
      </c>
      <c r="AF720" s="421">
        <v>3</v>
      </c>
      <c r="AG720" s="421">
        <v>9</v>
      </c>
      <c r="AH720" s="421">
        <v>56</v>
      </c>
      <c r="AI720" s="421">
        <v>54</v>
      </c>
      <c r="AJ720" s="421">
        <v>16</v>
      </c>
      <c r="AK720" s="421">
        <v>7</v>
      </c>
      <c r="AL720" s="421">
        <v>57</v>
      </c>
      <c r="AM720" s="421">
        <v>0</v>
      </c>
      <c r="AN720" s="421">
        <v>93</v>
      </c>
      <c r="AO720" s="421">
        <v>6</v>
      </c>
      <c r="AP720" s="421">
        <v>3</v>
      </c>
      <c r="AQ720" s="421">
        <v>3</v>
      </c>
      <c r="AR720" s="421">
        <v>8</v>
      </c>
      <c r="AS720" s="422">
        <v>0.1292517</v>
      </c>
      <c r="AT720" s="422">
        <v>0.210884353</v>
      </c>
      <c r="AU720" s="422">
        <v>0.41052632</v>
      </c>
      <c r="AV720" s="422">
        <v>0.23859648999999999</v>
      </c>
      <c r="AW720" s="422">
        <v>4.9122810000000003E-2</v>
      </c>
      <c r="AX720" s="422">
        <v>0.38947367999999999</v>
      </c>
      <c r="AY720" s="423">
        <v>111.2</v>
      </c>
      <c r="AZ720" s="422">
        <v>8.9186180000000004E-2</v>
      </c>
      <c r="BA720" s="422">
        <v>0.41071428500000001</v>
      </c>
      <c r="BB720" s="422">
        <v>0.73224239000000002</v>
      </c>
      <c r="BC720" s="422">
        <v>0.342857142</v>
      </c>
      <c r="BD720" s="424">
        <v>0.32600732599999999</v>
      </c>
      <c r="BE720" s="424">
        <v>0.26344086</v>
      </c>
      <c r="BF720" s="424">
        <v>0.36757990800000001</v>
      </c>
      <c r="BG720" s="424">
        <v>0.41129032199999999</v>
      </c>
      <c r="BH720" s="424">
        <v>0.77887023</v>
      </c>
      <c r="BI720" s="424">
        <v>0.14784946199999999</v>
      </c>
      <c r="BJ720" s="424">
        <v>0.34441935036280302</v>
      </c>
      <c r="BK720" s="425">
        <v>95.231522062903295</v>
      </c>
      <c r="BL720" s="425">
        <v>11.226148055907601</v>
      </c>
      <c r="BM720" s="425">
        <v>63.333986053284498</v>
      </c>
      <c r="BN720" s="425">
        <v>122.26259068997101</v>
      </c>
      <c r="BO720" s="425">
        <v>0.29533127569949202</v>
      </c>
      <c r="BP720" s="425">
        <v>1.1639873413369</v>
      </c>
      <c r="BQ720" s="425">
        <v>25.4029025866597</v>
      </c>
      <c r="BR720" s="425">
        <v>12.800947223831299</v>
      </c>
      <c r="BS720" s="426">
        <v>2.5990348470301501</v>
      </c>
      <c r="BT720" s="427"/>
      <c r="BU720" s="421"/>
      <c r="BV720" s="428"/>
      <c r="BW720" s="427"/>
      <c r="BX720" s="427"/>
      <c r="BY720" s="427"/>
      <c r="BZ720" s="427"/>
      <c r="CA720" s="421"/>
      <c r="CB720" s="428"/>
      <c r="CC720" s="427"/>
      <c r="CD720" s="421"/>
      <c r="CE720" s="429"/>
      <c r="CF720" s="428"/>
      <c r="CG720" s="427">
        <v>1</v>
      </c>
      <c r="CH720" s="421">
        <v>2</v>
      </c>
      <c r="CI720" s="429">
        <v>0</v>
      </c>
      <c r="CJ720" s="428">
        <v>0</v>
      </c>
      <c r="CK720" s="427">
        <v>2</v>
      </c>
      <c r="CL720" s="421">
        <v>1.1000000000000001</v>
      </c>
      <c r="CM720" s="429">
        <v>0</v>
      </c>
      <c r="CN720" s="428">
        <v>0</v>
      </c>
      <c r="CO720" s="427"/>
      <c r="CP720" s="421"/>
      <c r="CQ720" s="429"/>
      <c r="CR720" s="428"/>
      <c r="CS720" s="427">
        <v>108</v>
      </c>
      <c r="CT720" s="421">
        <v>819.1</v>
      </c>
      <c r="CU720" s="429">
        <v>-1</v>
      </c>
      <c r="CV720" s="429">
        <v>5</v>
      </c>
      <c r="CW720" s="428">
        <v>-1</v>
      </c>
      <c r="DC720" s="427">
        <v>8</v>
      </c>
      <c r="DD720" s="421">
        <v>57.1</v>
      </c>
      <c r="DE720" s="429">
        <v>-2</v>
      </c>
      <c r="DF720" s="429">
        <v>-2</v>
      </c>
      <c r="DG720" s="428">
        <v>0</v>
      </c>
      <c r="DH720" s="433">
        <v>-3</v>
      </c>
      <c r="DI720" s="434">
        <v>-2.0680334568023602</v>
      </c>
      <c r="EL720" s="422"/>
      <c r="EM720" s="422"/>
      <c r="EN720" s="422"/>
      <c r="EO720" s="422"/>
      <c r="EP720" s="422"/>
      <c r="EQ720" s="422"/>
    </row>
    <row r="721" spans="1:269" ht="13" customHeight="1">
      <c r="A721" s="413" t="s">
        <v>276</v>
      </c>
      <c r="B721" s="413">
        <v>10893</v>
      </c>
      <c r="C721" s="413">
        <v>666176</v>
      </c>
      <c r="D721" s="413">
        <v>20220</v>
      </c>
      <c r="E721" s="413" t="s">
        <v>18</v>
      </c>
      <c r="F721" s="413" t="s">
        <v>18</v>
      </c>
      <c r="G721" s="414"/>
      <c r="H721" s="411" t="s">
        <v>1599</v>
      </c>
      <c r="I721" s="411" t="s">
        <v>1600</v>
      </c>
      <c r="J721" s="418">
        <v>26</v>
      </c>
      <c r="K721" s="418">
        <v>8</v>
      </c>
      <c r="L721" s="418" t="s">
        <v>837</v>
      </c>
      <c r="N721" s="438"/>
      <c r="O721" s="414"/>
      <c r="P721" s="414"/>
      <c r="Q721" s="414"/>
      <c r="R721" s="414"/>
      <c r="S721" s="414"/>
      <c r="T721" s="414" t="s">
        <v>4584</v>
      </c>
      <c r="U721" s="414" t="s">
        <v>4584</v>
      </c>
      <c r="V721" s="414" t="s">
        <v>4586</v>
      </c>
      <c r="W721" s="414"/>
      <c r="X721" s="414"/>
      <c r="Y721" s="437"/>
      <c r="Z721" s="421">
        <v>152</v>
      </c>
      <c r="AA721" s="421">
        <v>573</v>
      </c>
      <c r="AB721" s="421">
        <v>526</v>
      </c>
      <c r="AC721" s="421">
        <v>124</v>
      </c>
      <c r="AD721" s="421">
        <v>68</v>
      </c>
      <c r="AE721" s="421">
        <v>18</v>
      </c>
      <c r="AF721" s="421">
        <v>1</v>
      </c>
      <c r="AG721" s="421">
        <v>37</v>
      </c>
      <c r="AH721" s="421">
        <v>63</v>
      </c>
      <c r="AI721" s="421">
        <v>98</v>
      </c>
      <c r="AJ721" s="421">
        <v>5</v>
      </c>
      <c r="AK721" s="421">
        <v>1</v>
      </c>
      <c r="AL721" s="421">
        <v>33</v>
      </c>
      <c r="AM721" s="421">
        <v>0</v>
      </c>
      <c r="AN721" s="421">
        <v>151</v>
      </c>
      <c r="AO721" s="421">
        <v>10</v>
      </c>
      <c r="AP721" s="421">
        <v>1</v>
      </c>
      <c r="AQ721" s="421">
        <v>0</v>
      </c>
      <c r="AR721" s="421">
        <v>10</v>
      </c>
      <c r="AS721" s="422">
        <v>5.7591623000000002E-2</v>
      </c>
      <c r="AT721" s="422">
        <v>0.26352530499999999</v>
      </c>
      <c r="AU721" s="422">
        <v>0.39893616999999998</v>
      </c>
      <c r="AV721" s="422">
        <v>0.26329786999999999</v>
      </c>
      <c r="AW721" s="422">
        <v>0.17150396000000001</v>
      </c>
      <c r="AX721" s="422">
        <v>0.49604221999999998</v>
      </c>
      <c r="AY721" s="423">
        <v>115.7</v>
      </c>
      <c r="AZ721" s="422">
        <v>0.13867626999999999</v>
      </c>
      <c r="BA721" s="422">
        <v>0.375</v>
      </c>
      <c r="BB721" s="422">
        <v>0.61132372999999995</v>
      </c>
      <c r="BC721" s="422">
        <v>0.44680850999999999</v>
      </c>
      <c r="BD721" s="424">
        <v>0.25663716800000003</v>
      </c>
      <c r="BE721" s="424">
        <v>0.23574144399999999</v>
      </c>
      <c r="BF721" s="424">
        <v>0.292982456</v>
      </c>
      <c r="BG721" s="424">
        <v>0.48479087399999998</v>
      </c>
      <c r="BH721" s="424">
        <v>0.77777333000000004</v>
      </c>
      <c r="BI721" s="424">
        <v>0.24904942999999999</v>
      </c>
      <c r="BJ721" s="424">
        <v>0.33254165523930601</v>
      </c>
      <c r="BK721" s="425">
        <v>153.83881590976301</v>
      </c>
      <c r="BL721" s="425">
        <v>9.0605407307715105</v>
      </c>
      <c r="BM721" s="425">
        <v>76.765282618519706</v>
      </c>
      <c r="BN721" s="425">
        <v>112.441577828608</v>
      </c>
      <c r="BO721" s="425">
        <v>0.62543033787964097</v>
      </c>
      <c r="BP721" s="425">
        <v>0.48578834813088101</v>
      </c>
      <c r="BQ721" s="425">
        <v>11.999269295655999</v>
      </c>
      <c r="BR721" s="425">
        <v>8.8876283445254796</v>
      </c>
      <c r="BS721" s="426">
        <v>1.22767541748108</v>
      </c>
      <c r="BT721" s="427"/>
      <c r="BU721" s="421"/>
      <c r="BV721" s="428"/>
      <c r="BW721" s="427"/>
      <c r="BX721" s="427"/>
      <c r="BY721" s="427"/>
      <c r="BZ721" s="427"/>
      <c r="CA721" s="421"/>
      <c r="CB721" s="428"/>
      <c r="CC721" s="427"/>
      <c r="CD721" s="421"/>
      <c r="CE721" s="429"/>
      <c r="CF721" s="428"/>
      <c r="CG721" s="427"/>
      <c r="CH721" s="421"/>
      <c r="CI721" s="429"/>
      <c r="CJ721" s="428"/>
      <c r="CK721" s="427"/>
      <c r="CL721" s="421"/>
      <c r="CM721" s="429"/>
      <c r="CN721" s="428"/>
      <c r="CO721" s="427"/>
      <c r="CP721" s="421"/>
      <c r="CQ721" s="429"/>
      <c r="CR721" s="428"/>
      <c r="CX721" s="427">
        <v>89</v>
      </c>
      <c r="CY721" s="421">
        <v>724</v>
      </c>
      <c r="CZ721" s="429">
        <v>-13</v>
      </c>
      <c r="DA721" s="429">
        <v>-8</v>
      </c>
      <c r="DB721" s="428">
        <v>0</v>
      </c>
      <c r="DC721" s="427">
        <v>69</v>
      </c>
      <c r="DD721" s="421">
        <v>535</v>
      </c>
      <c r="DE721" s="429">
        <v>-1</v>
      </c>
      <c r="DF721" s="429">
        <v>-4</v>
      </c>
      <c r="DG721" s="428">
        <v>1</v>
      </c>
      <c r="DH721" s="433">
        <v>-14</v>
      </c>
      <c r="DI721" s="434">
        <v>-16.6088881492614</v>
      </c>
      <c r="EL721" s="422"/>
      <c r="EM721" s="422"/>
      <c r="EN721" s="422"/>
      <c r="EO721" s="422"/>
      <c r="EP721" s="422"/>
      <c r="EQ721" s="422"/>
    </row>
    <row r="722" spans="1:269" ht="13" customHeight="1">
      <c r="A722" s="413" t="s">
        <v>276</v>
      </c>
      <c r="B722" s="413">
        <v>10464</v>
      </c>
      <c r="C722" s="413">
        <v>666181</v>
      </c>
      <c r="D722" s="413">
        <v>21853</v>
      </c>
      <c r="E722" s="413" t="s">
        <v>188</v>
      </c>
      <c r="F722" s="413" t="s">
        <v>188</v>
      </c>
      <c r="G722" s="414"/>
      <c r="H722" s="411" t="s">
        <v>2982</v>
      </c>
      <c r="I722" s="411" t="s">
        <v>108</v>
      </c>
      <c r="J722" s="413">
        <v>27</v>
      </c>
      <c r="K722" s="418">
        <v>9</v>
      </c>
      <c r="L722" s="418" t="s">
        <v>46</v>
      </c>
      <c r="T722" s="418" t="s">
        <v>4584</v>
      </c>
      <c r="U722" s="418" t="s">
        <v>2543</v>
      </c>
      <c r="V722" s="418" t="s">
        <v>4585</v>
      </c>
      <c r="X722" s="418">
        <v>17</v>
      </c>
      <c r="Z722" s="421">
        <v>90</v>
      </c>
      <c r="AA722" s="421">
        <v>253</v>
      </c>
      <c r="AB722" s="421">
        <v>230</v>
      </c>
      <c r="AC722" s="421">
        <v>52</v>
      </c>
      <c r="AD722" s="421">
        <v>30</v>
      </c>
      <c r="AE722" s="421">
        <v>8</v>
      </c>
      <c r="AF722" s="421">
        <v>2</v>
      </c>
      <c r="AG722" s="421">
        <v>12</v>
      </c>
      <c r="AH722" s="421">
        <v>31</v>
      </c>
      <c r="AI722" s="421">
        <v>41</v>
      </c>
      <c r="AJ722" s="421">
        <v>2</v>
      </c>
      <c r="AK722" s="421">
        <v>2</v>
      </c>
      <c r="AL722" s="421">
        <v>16</v>
      </c>
      <c r="AM722" s="421">
        <v>1</v>
      </c>
      <c r="AN722" s="421">
        <v>67</v>
      </c>
      <c r="AO722" s="421">
        <v>1</v>
      </c>
      <c r="AP722" s="421">
        <v>6</v>
      </c>
      <c r="AQ722" s="421">
        <v>0</v>
      </c>
      <c r="AR722" s="421">
        <v>4</v>
      </c>
      <c r="AS722" s="422">
        <v>6.3241106000000005E-2</v>
      </c>
      <c r="AT722" s="422">
        <v>0.26482213399999999</v>
      </c>
      <c r="AU722" s="422">
        <v>0.43195265999999999</v>
      </c>
      <c r="AV722" s="422">
        <v>0.23076922999999999</v>
      </c>
      <c r="AW722" s="422">
        <v>0.15384614999999999</v>
      </c>
      <c r="AX722" s="422">
        <v>0.53846154000000002</v>
      </c>
      <c r="AY722" s="423">
        <v>111.4</v>
      </c>
      <c r="AZ722" s="422">
        <v>0.1626898</v>
      </c>
      <c r="BA722" s="422">
        <v>0.36094674500000001</v>
      </c>
      <c r="BB722" s="422">
        <v>0.55920369000000003</v>
      </c>
      <c r="BC722" s="422">
        <v>0.43195266199999999</v>
      </c>
      <c r="BD722" s="424">
        <v>0.25477706999999999</v>
      </c>
      <c r="BE722" s="424">
        <v>0.22608695600000001</v>
      </c>
      <c r="BF722" s="424">
        <v>0.27272727200000002</v>
      </c>
      <c r="BG722" s="424">
        <v>0.43478260800000001</v>
      </c>
      <c r="BH722" s="424">
        <v>0.70750988000000004</v>
      </c>
      <c r="BI722" s="424">
        <v>0.20869565200000001</v>
      </c>
      <c r="BJ722" s="424">
        <v>0.298412851634479</v>
      </c>
      <c r="BK722" s="425">
        <v>134.42324590852999</v>
      </c>
      <c r="BL722" s="425">
        <v>-3.0099814918408199</v>
      </c>
      <c r="BM722" s="425">
        <v>26.8840842980375</v>
      </c>
      <c r="BN722" s="425">
        <v>85.114255662530496</v>
      </c>
      <c r="BO722" s="425">
        <v>0.84708717612028295</v>
      </c>
      <c r="BP722" s="425">
        <v>-0.78373289667069901</v>
      </c>
      <c r="BQ722" s="425">
        <v>6.3796355384026102E-2</v>
      </c>
      <c r="BR722" s="425">
        <v>-5.2476520754912901</v>
      </c>
      <c r="BS722" s="426">
        <v>6.52716555484E-3</v>
      </c>
      <c r="BT722" s="427"/>
      <c r="BU722" s="421"/>
      <c r="BV722" s="428"/>
      <c r="BW722" s="427"/>
      <c r="BX722" s="427"/>
      <c r="BY722" s="427"/>
      <c r="BZ722" s="427"/>
      <c r="CA722" s="421"/>
      <c r="CB722" s="428"/>
      <c r="CC722" s="427"/>
      <c r="CD722" s="421"/>
      <c r="CE722" s="429"/>
      <c r="CF722" s="428"/>
      <c r="CG722" s="427"/>
      <c r="CH722" s="421"/>
      <c r="CI722" s="429"/>
      <c r="CJ722" s="428"/>
      <c r="CK722" s="427"/>
      <c r="CL722" s="421"/>
      <c r="CM722" s="429"/>
      <c r="CN722" s="428"/>
      <c r="CO722" s="427"/>
      <c r="CP722" s="421"/>
      <c r="CQ722" s="429"/>
      <c r="CR722" s="428"/>
      <c r="CS722" s="427">
        <v>33</v>
      </c>
      <c r="CT722" s="421">
        <v>222.1</v>
      </c>
      <c r="CU722" s="429">
        <v>0</v>
      </c>
      <c r="CV722" s="429">
        <v>-2</v>
      </c>
      <c r="CX722" s="427">
        <v>12</v>
      </c>
      <c r="CY722" s="421">
        <v>86</v>
      </c>
      <c r="CZ722" s="429">
        <v>4</v>
      </c>
      <c r="DA722" s="429">
        <v>2</v>
      </c>
      <c r="DB722" s="428">
        <v>0</v>
      </c>
      <c r="DC722" s="427">
        <v>40</v>
      </c>
      <c r="DD722" s="421">
        <v>264.2</v>
      </c>
      <c r="DE722" s="429">
        <v>2</v>
      </c>
      <c r="DF722" s="429">
        <v>0</v>
      </c>
      <c r="DH722" s="433">
        <v>6</v>
      </c>
      <c r="DI722" s="434">
        <v>-3.10466760396957</v>
      </c>
      <c r="EL722" s="422"/>
      <c r="EM722" s="422"/>
      <c r="EN722" s="422"/>
      <c r="EO722" s="422"/>
      <c r="EP722" s="422"/>
      <c r="EQ722" s="422"/>
    </row>
    <row r="723" spans="1:269" ht="13" customHeight="1">
      <c r="A723" s="413" t="s">
        <v>276</v>
      </c>
      <c r="B723" s="435">
        <v>11722</v>
      </c>
      <c r="C723" s="435">
        <v>682998</v>
      </c>
      <c r="D723" s="413">
        <v>25878</v>
      </c>
      <c r="E723" s="435" t="s">
        <v>45</v>
      </c>
      <c r="F723" s="435" t="s">
        <v>45</v>
      </c>
      <c r="G723" s="414"/>
      <c r="H723" s="436" t="s">
        <v>1653</v>
      </c>
      <c r="I723" s="436" t="s">
        <v>41</v>
      </c>
      <c r="J723" s="435">
        <v>24</v>
      </c>
      <c r="K723" s="414">
        <v>9</v>
      </c>
      <c r="L723" s="414" t="s">
        <v>46</v>
      </c>
      <c r="M723" s="437"/>
      <c r="T723" s="418" t="s">
        <v>2543</v>
      </c>
      <c r="U723" s="418" t="s">
        <v>4584</v>
      </c>
      <c r="V723" s="418" t="s">
        <v>4585</v>
      </c>
      <c r="Z723" s="421">
        <v>143</v>
      </c>
      <c r="AA723" s="421">
        <v>642</v>
      </c>
      <c r="AB723" s="421">
        <v>564</v>
      </c>
      <c r="AC723" s="421">
        <v>146</v>
      </c>
      <c r="AD723" s="421">
        <v>66</v>
      </c>
      <c r="AE723" s="421">
        <v>32</v>
      </c>
      <c r="AF723" s="421">
        <v>17</v>
      </c>
      <c r="AG723" s="421">
        <v>31</v>
      </c>
      <c r="AH723" s="421">
        <v>107</v>
      </c>
      <c r="AI723" s="421">
        <v>84</v>
      </c>
      <c r="AJ723" s="421">
        <v>32</v>
      </c>
      <c r="AK723" s="421">
        <v>6</v>
      </c>
      <c r="AL723" s="421">
        <v>67</v>
      </c>
      <c r="AM723" s="421">
        <v>4</v>
      </c>
      <c r="AN723" s="421">
        <v>153</v>
      </c>
      <c r="AO723" s="421">
        <v>7</v>
      </c>
      <c r="AP723" s="421">
        <v>4</v>
      </c>
      <c r="AQ723" s="421">
        <v>0</v>
      </c>
      <c r="AR723" s="421">
        <v>6</v>
      </c>
      <c r="AS723" s="422">
        <v>0.10436136999999999</v>
      </c>
      <c r="AT723" s="422">
        <v>0.23831775699999999</v>
      </c>
      <c r="AU723" s="422">
        <v>0.45542168999999999</v>
      </c>
      <c r="AV723" s="422">
        <v>0.22168674999999999</v>
      </c>
      <c r="AW723" s="422">
        <v>0.14457830999999999</v>
      </c>
      <c r="AX723" s="422">
        <v>0.49879518</v>
      </c>
      <c r="AY723" s="423">
        <v>115.8</v>
      </c>
      <c r="AZ723" s="422">
        <v>0.11048839000000001</v>
      </c>
      <c r="BA723" s="422">
        <v>0.34698795100000002</v>
      </c>
      <c r="BB723" s="422">
        <v>0.58348751200000004</v>
      </c>
      <c r="BC723" s="422">
        <v>0.453012048</v>
      </c>
      <c r="BD723" s="424">
        <v>0.29947916600000002</v>
      </c>
      <c r="BE723" s="424">
        <v>0.25886524799999999</v>
      </c>
      <c r="BF723" s="424">
        <v>0.34267912699999997</v>
      </c>
      <c r="BG723" s="424">
        <v>0.54078014100000005</v>
      </c>
      <c r="BH723" s="424">
        <v>0.88345926799999996</v>
      </c>
      <c r="BI723" s="424">
        <v>0.281914893</v>
      </c>
      <c r="BJ723" s="424">
        <v>0.37149820348312101</v>
      </c>
      <c r="BK723" s="425">
        <v>181.584592797439</v>
      </c>
      <c r="BL723" s="425">
        <v>30.457631159454799</v>
      </c>
      <c r="BM723" s="425">
        <v>106.315300080806</v>
      </c>
      <c r="BN723" s="425">
        <v>139.07260447594601</v>
      </c>
      <c r="BO723" s="425">
        <v>-2.5715558538888801E-2</v>
      </c>
      <c r="BP723" s="425">
        <v>10.277362026274201</v>
      </c>
      <c r="BQ723" s="425">
        <v>63.929732950751003</v>
      </c>
      <c r="BR723" s="425">
        <v>40.009944703311</v>
      </c>
      <c r="BS723" s="426">
        <v>6.5408117491104898</v>
      </c>
      <c r="BT723" s="427"/>
      <c r="BU723" s="421"/>
      <c r="BV723" s="428"/>
      <c r="BW723" s="427"/>
      <c r="BX723" s="427"/>
      <c r="BY723" s="427"/>
      <c r="BZ723" s="427"/>
      <c r="CA723" s="421"/>
      <c r="CB723" s="428"/>
      <c r="CC723" s="427"/>
      <c r="CD723" s="421"/>
      <c r="CE723" s="429"/>
      <c r="CF723" s="428"/>
      <c r="CG723" s="427"/>
      <c r="CH723" s="421"/>
      <c r="CI723" s="429"/>
      <c r="CJ723" s="428"/>
      <c r="CK723" s="427"/>
      <c r="CL723" s="421"/>
      <c r="CM723" s="429"/>
      <c r="CN723" s="428"/>
      <c r="CO723" s="427"/>
      <c r="CP723" s="421"/>
      <c r="CQ723" s="429"/>
      <c r="CR723" s="428"/>
      <c r="CX723" s="427">
        <v>4</v>
      </c>
      <c r="CY723" s="421">
        <v>29</v>
      </c>
      <c r="CZ723" s="429">
        <v>1</v>
      </c>
      <c r="DA723" s="429">
        <v>2</v>
      </c>
      <c r="DB723" s="428">
        <v>0</v>
      </c>
      <c r="DC723" s="427">
        <v>137</v>
      </c>
      <c r="DD723" s="421">
        <v>1189.0999999999999</v>
      </c>
      <c r="DE723" s="429">
        <v>7</v>
      </c>
      <c r="DF723" s="429">
        <v>9</v>
      </c>
      <c r="DG723" s="428">
        <v>-1</v>
      </c>
      <c r="DH723" s="433">
        <v>8</v>
      </c>
      <c r="DI723" s="434">
        <v>2.5634779930114702</v>
      </c>
      <c r="EL723" s="422"/>
      <c r="EM723" s="422"/>
      <c r="EN723" s="422"/>
      <c r="EO723" s="422"/>
      <c r="EP723" s="422"/>
      <c r="EQ723" s="422"/>
    </row>
    <row r="724" spans="1:269" ht="13" customHeight="1">
      <c r="A724" s="413" t="s">
        <v>276</v>
      </c>
      <c r="B724" s="413">
        <v>12582</v>
      </c>
      <c r="C724" s="413">
        <v>695734</v>
      </c>
      <c r="D724" s="413">
        <v>29995</v>
      </c>
      <c r="E724" s="413" t="s">
        <v>2169</v>
      </c>
      <c r="F724" s="413" t="s">
        <v>2169</v>
      </c>
      <c r="G724" s="414"/>
      <c r="H724" s="411" t="s">
        <v>4422</v>
      </c>
      <c r="I724" s="411" t="s">
        <v>4423</v>
      </c>
      <c r="J724" s="413">
        <v>22</v>
      </c>
      <c r="K724" s="418">
        <v>9</v>
      </c>
      <c r="L724" s="418" t="s">
        <v>46</v>
      </c>
      <c r="N724" s="438"/>
      <c r="O724" s="414"/>
      <c r="P724" s="414"/>
      <c r="Q724" s="414"/>
      <c r="R724" s="414"/>
      <c r="S724" s="414"/>
      <c r="T724" s="414" t="s">
        <v>4577</v>
      </c>
      <c r="U724" s="414" t="s">
        <v>4577</v>
      </c>
      <c r="V724" s="414" t="s">
        <v>4585</v>
      </c>
      <c r="W724" s="414"/>
      <c r="X724" s="414"/>
      <c r="Y724" s="437"/>
      <c r="Z724" s="421">
        <v>91</v>
      </c>
      <c r="AA724" s="421">
        <v>351</v>
      </c>
      <c r="AB724" s="421">
        <v>321</v>
      </c>
      <c r="AC724" s="421">
        <v>96</v>
      </c>
      <c r="AD724" s="421">
        <v>61</v>
      </c>
      <c r="AE724" s="421">
        <v>15</v>
      </c>
      <c r="AF724" s="421">
        <v>11</v>
      </c>
      <c r="AG724" s="421">
        <v>9</v>
      </c>
      <c r="AH724" s="421">
        <v>51</v>
      </c>
      <c r="AI724" s="421">
        <v>41</v>
      </c>
      <c r="AJ724" s="421">
        <v>8</v>
      </c>
      <c r="AK724" s="421">
        <v>6</v>
      </c>
      <c r="AL724" s="421">
        <v>21</v>
      </c>
      <c r="AM724" s="421">
        <v>0</v>
      </c>
      <c r="AN724" s="421">
        <v>56</v>
      </c>
      <c r="AO724" s="421">
        <v>4</v>
      </c>
      <c r="AP724" s="421">
        <v>3</v>
      </c>
      <c r="AQ724" s="421">
        <v>1</v>
      </c>
      <c r="AR724" s="421">
        <v>5</v>
      </c>
      <c r="AS724" s="466">
        <v>5.9829058999999997E-2</v>
      </c>
      <c r="AT724" s="466">
        <v>0.15954415899999999</v>
      </c>
      <c r="AU724" s="466">
        <v>0.42007434999999999</v>
      </c>
      <c r="AV724" s="466">
        <v>0.24535315999999999</v>
      </c>
      <c r="AW724" s="466">
        <v>5.1851849999999998E-2</v>
      </c>
      <c r="AX724" s="466">
        <v>0.4</v>
      </c>
      <c r="AY724" s="425">
        <v>109.1</v>
      </c>
      <c r="AZ724" s="466">
        <v>8.499234E-2</v>
      </c>
      <c r="BA724" s="466">
        <v>0.36194029799999999</v>
      </c>
      <c r="BB724" s="466">
        <v>0.63888825599999999</v>
      </c>
      <c r="BC724" s="466">
        <v>0.36194029799999999</v>
      </c>
      <c r="BD724" s="424">
        <v>0.33590733499999997</v>
      </c>
      <c r="BE724" s="424">
        <v>0.29906542000000003</v>
      </c>
      <c r="BF724" s="424">
        <v>0.34670487100000003</v>
      </c>
      <c r="BG724" s="424">
        <v>0.498442367</v>
      </c>
      <c r="BH724" s="424">
        <v>0.84514723800000002</v>
      </c>
      <c r="BI724" s="424">
        <v>0.199376947</v>
      </c>
      <c r="BJ724" s="424">
        <v>0.36040687697664697</v>
      </c>
      <c r="BK724" s="425">
        <v>128.42096190424201</v>
      </c>
      <c r="BL724" s="425">
        <v>13.491246605942299</v>
      </c>
      <c r="BM724" s="425">
        <v>54.964831950793403</v>
      </c>
      <c r="BN724" s="425">
        <v>132.479410194493</v>
      </c>
      <c r="BO724" s="425">
        <v>0.95091035749351904</v>
      </c>
      <c r="BP724" s="425">
        <v>1.62823867611587</v>
      </c>
      <c r="BQ724" s="425">
        <v>13.774212268598699</v>
      </c>
      <c r="BR724" s="425">
        <v>15.1408877006716</v>
      </c>
      <c r="BS724" s="426">
        <v>1.4092742966812899</v>
      </c>
      <c r="BT724" s="427"/>
      <c r="BU724" s="421"/>
      <c r="BV724" s="428"/>
      <c r="BW724" s="427"/>
      <c r="BX724" s="427"/>
      <c r="BY724" s="427"/>
      <c r="BZ724" s="427"/>
      <c r="CA724" s="421"/>
      <c r="CB724" s="428"/>
      <c r="CC724" s="427"/>
      <c r="CD724" s="421"/>
      <c r="CE724" s="429"/>
      <c r="CF724" s="428"/>
      <c r="CG724" s="427"/>
      <c r="CH724" s="421"/>
      <c r="CI724" s="429"/>
      <c r="CJ724" s="428"/>
      <c r="CK724" s="427"/>
      <c r="CL724" s="421"/>
      <c r="CM724" s="429"/>
      <c r="CN724" s="428"/>
      <c r="CO724" s="427"/>
      <c r="CP724" s="421"/>
      <c r="CQ724" s="429"/>
      <c r="CR724" s="428"/>
      <c r="CS724" s="427">
        <v>22</v>
      </c>
      <c r="CT724" s="421">
        <v>179</v>
      </c>
      <c r="CU724" s="429">
        <v>-4</v>
      </c>
      <c r="CV724" s="429">
        <v>-2</v>
      </c>
      <c r="CW724" s="428">
        <v>-1</v>
      </c>
      <c r="DC724" s="427">
        <v>54</v>
      </c>
      <c r="DD724" s="421">
        <v>445.1</v>
      </c>
      <c r="DE724" s="429">
        <v>-10</v>
      </c>
      <c r="DF724" s="429">
        <v>-6</v>
      </c>
      <c r="DG724" s="428">
        <v>0</v>
      </c>
      <c r="DH724" s="433">
        <v>-14</v>
      </c>
      <c r="DI724" s="434">
        <v>-13.042788982391301</v>
      </c>
    </row>
    <row r="725" spans="1:269" ht="13" customHeight="1">
      <c r="A725" s="413" t="s">
        <v>276</v>
      </c>
      <c r="B725" s="413">
        <v>10747</v>
      </c>
      <c r="C725" s="413">
        <v>643565</v>
      </c>
      <c r="D725" s="413">
        <v>15274</v>
      </c>
      <c r="E725" s="413" t="s">
        <v>164</v>
      </c>
      <c r="F725" s="413" t="s">
        <v>164</v>
      </c>
      <c r="G725" s="414"/>
      <c r="H725" s="415" t="s">
        <v>1104</v>
      </c>
      <c r="I725" s="416" t="s">
        <v>546</v>
      </c>
      <c r="J725" s="417">
        <v>34</v>
      </c>
      <c r="K725" s="418">
        <v>9</v>
      </c>
      <c r="L725" s="418" t="s">
        <v>46</v>
      </c>
      <c r="T725" s="418" t="s">
        <v>4584</v>
      </c>
      <c r="U725" s="418" t="s">
        <v>4577</v>
      </c>
      <c r="V725" s="418" t="s">
        <v>4585</v>
      </c>
      <c r="X725" s="418">
        <v>59</v>
      </c>
      <c r="Z725" s="421">
        <v>93</v>
      </c>
      <c r="AA725" s="421">
        <v>385</v>
      </c>
      <c r="AB725" s="421">
        <v>335</v>
      </c>
      <c r="AC725" s="421">
        <v>88</v>
      </c>
      <c r="AD725" s="421">
        <v>61</v>
      </c>
      <c r="AE725" s="421">
        <v>17</v>
      </c>
      <c r="AF725" s="421">
        <v>1</v>
      </c>
      <c r="AG725" s="421">
        <v>9</v>
      </c>
      <c r="AH725" s="421">
        <v>44</v>
      </c>
      <c r="AI725" s="421">
        <v>40</v>
      </c>
      <c r="AJ725" s="421">
        <v>0</v>
      </c>
      <c r="AK725" s="421">
        <v>0</v>
      </c>
      <c r="AL725" s="421">
        <v>45</v>
      </c>
      <c r="AM725" s="421">
        <v>0</v>
      </c>
      <c r="AN725" s="421">
        <v>86</v>
      </c>
      <c r="AO725" s="421">
        <v>4</v>
      </c>
      <c r="AP725" s="421">
        <v>1</v>
      </c>
      <c r="AQ725" s="421">
        <v>0</v>
      </c>
      <c r="AR725" s="421">
        <v>5</v>
      </c>
      <c r="AS725" s="422">
        <v>0.116883116</v>
      </c>
      <c r="AT725" s="422">
        <v>0.223376623</v>
      </c>
      <c r="AU725" s="422">
        <v>0.39600000000000002</v>
      </c>
      <c r="AV725" s="422">
        <v>0.23200000000000001</v>
      </c>
      <c r="AW725" s="422">
        <v>6.8000000000000005E-2</v>
      </c>
      <c r="AX725" s="422">
        <v>0.38800000000000001</v>
      </c>
      <c r="AY725" s="423">
        <v>111.1</v>
      </c>
      <c r="AZ725" s="422">
        <v>0.10351317</v>
      </c>
      <c r="BA725" s="422">
        <v>0.376</v>
      </c>
      <c r="BB725" s="422">
        <v>0.64848682999999996</v>
      </c>
      <c r="BC725" s="422">
        <v>0.39600000000000002</v>
      </c>
      <c r="BD725" s="424">
        <v>0.32780082900000002</v>
      </c>
      <c r="BE725" s="424">
        <v>0.26268656699999998</v>
      </c>
      <c r="BF725" s="424">
        <v>0.355844155</v>
      </c>
      <c r="BG725" s="424">
        <v>0.4</v>
      </c>
      <c r="BH725" s="424">
        <v>0.75584415500000002</v>
      </c>
      <c r="BI725" s="424">
        <v>0.13731343300000001</v>
      </c>
      <c r="BJ725" s="424">
        <v>0.33516193674756301</v>
      </c>
      <c r="BK725" s="425">
        <v>84.819049540585695</v>
      </c>
      <c r="BL725" s="425">
        <v>6.9068625927999197</v>
      </c>
      <c r="BM725" s="425">
        <v>52.397832273049602</v>
      </c>
      <c r="BN725" s="425">
        <v>115.167742056416</v>
      </c>
      <c r="BO725" s="425">
        <v>-0.56131865041400797</v>
      </c>
      <c r="BP725" s="425">
        <v>-2.3572975490242198</v>
      </c>
      <c r="BQ725" s="425">
        <v>13.523482275205</v>
      </c>
      <c r="BR725" s="425">
        <v>4.5248818290516404</v>
      </c>
      <c r="BS725" s="426">
        <v>1.38362148051972</v>
      </c>
      <c r="BT725" s="427"/>
      <c r="BU725" s="421"/>
      <c r="BV725" s="428"/>
      <c r="BW725" s="427"/>
      <c r="BX725" s="427"/>
      <c r="BY725" s="427"/>
      <c r="BZ725" s="427"/>
      <c r="CA725" s="421"/>
      <c r="CB725" s="428"/>
      <c r="CC725" s="427"/>
      <c r="CD725" s="421"/>
      <c r="CE725" s="429"/>
      <c r="CF725" s="428"/>
      <c r="CG725" s="427"/>
      <c r="CH725" s="421"/>
      <c r="CI725" s="429"/>
      <c r="CJ725" s="428"/>
      <c r="CK725" s="427"/>
      <c r="CL725" s="421"/>
      <c r="CM725" s="429"/>
      <c r="CN725" s="428"/>
      <c r="CO725" s="427"/>
      <c r="CP725" s="421"/>
      <c r="CQ725" s="429"/>
      <c r="CR725" s="428"/>
      <c r="DC725" s="427">
        <v>73</v>
      </c>
      <c r="DD725" s="421">
        <v>571</v>
      </c>
      <c r="DE725" s="429">
        <v>3</v>
      </c>
      <c r="DF725" s="429">
        <v>0</v>
      </c>
      <c r="DG725" s="428">
        <v>0</v>
      </c>
      <c r="DH725" s="433">
        <v>3</v>
      </c>
      <c r="DI725" s="434">
        <v>-4.2516677975654602</v>
      </c>
      <c r="EL725" s="422"/>
      <c r="EM725" s="422"/>
      <c r="EN725" s="422"/>
      <c r="EO725" s="422"/>
      <c r="EP725" s="422"/>
      <c r="EQ725" s="422"/>
    </row>
    <row r="726" spans="1:269" ht="13" customHeight="1">
      <c r="A726" s="413" t="s">
        <v>276</v>
      </c>
      <c r="B726" s="413">
        <v>12024</v>
      </c>
      <c r="C726" s="413">
        <v>691023</v>
      </c>
      <c r="D726" s="413">
        <v>27475</v>
      </c>
      <c r="E726" s="413" t="s">
        <v>276</v>
      </c>
      <c r="F726" s="413" t="s">
        <v>276</v>
      </c>
      <c r="G726" s="414"/>
      <c r="H726" s="411" t="s">
        <v>206</v>
      </c>
      <c r="I726" s="411" t="s">
        <v>539</v>
      </c>
      <c r="J726" s="413">
        <v>23</v>
      </c>
      <c r="K726" s="418">
        <v>9</v>
      </c>
      <c r="L726" s="418" t="s">
        <v>837</v>
      </c>
      <c r="T726" s="418" t="s">
        <v>4577</v>
      </c>
      <c r="U726" s="418" t="s">
        <v>4577</v>
      </c>
      <c r="V726" s="418" t="s">
        <v>4585</v>
      </c>
      <c r="Z726" s="421">
        <v>111</v>
      </c>
      <c r="AA726" s="421">
        <v>396</v>
      </c>
      <c r="AB726" s="421">
        <v>363</v>
      </c>
      <c r="AC726" s="421">
        <v>78</v>
      </c>
      <c r="AD726" s="421">
        <v>58</v>
      </c>
      <c r="AE726" s="421">
        <v>13</v>
      </c>
      <c r="AF726" s="421">
        <v>1</v>
      </c>
      <c r="AG726" s="421">
        <v>6</v>
      </c>
      <c r="AH726" s="421">
        <v>40</v>
      </c>
      <c r="AI726" s="421">
        <v>41</v>
      </c>
      <c r="AJ726" s="421">
        <v>10</v>
      </c>
      <c r="AK726" s="421">
        <v>3</v>
      </c>
      <c r="AL726" s="421">
        <v>29</v>
      </c>
      <c r="AM726" s="421">
        <v>1</v>
      </c>
      <c r="AN726" s="421">
        <v>126</v>
      </c>
      <c r="AO726" s="421">
        <v>3</v>
      </c>
      <c r="AP726" s="421">
        <v>1</v>
      </c>
      <c r="AQ726" s="421">
        <v>0</v>
      </c>
      <c r="AR726" s="421">
        <v>9</v>
      </c>
      <c r="AS726" s="422">
        <v>7.3232323000000002E-2</v>
      </c>
      <c r="AT726" s="422">
        <v>0.31818181800000001</v>
      </c>
      <c r="AU726" s="422">
        <v>0.36554621999999998</v>
      </c>
      <c r="AV726" s="422">
        <v>0.20168067000000001</v>
      </c>
      <c r="AW726" s="422">
        <v>0.1092437</v>
      </c>
      <c r="AX726" s="422">
        <v>0.5</v>
      </c>
      <c r="AY726" s="423">
        <v>117.9</v>
      </c>
      <c r="AZ726" s="422">
        <v>0.16601816</v>
      </c>
      <c r="BA726" s="422">
        <v>0.47899159600000002</v>
      </c>
      <c r="BB726" s="422">
        <v>0.79196503200000001</v>
      </c>
      <c r="BC726" s="422">
        <v>0.382352941</v>
      </c>
      <c r="BD726" s="424">
        <v>0.31034482699999999</v>
      </c>
      <c r="BE726" s="424">
        <v>0.21487603299999999</v>
      </c>
      <c r="BF726" s="424">
        <v>0.277777777</v>
      </c>
      <c r="BG726" s="424">
        <v>0.30578512299999999</v>
      </c>
      <c r="BH726" s="424">
        <v>0.5835629</v>
      </c>
      <c r="BI726" s="424">
        <v>9.0909089999999998E-2</v>
      </c>
      <c r="BJ726" s="424">
        <v>0.26023404371889303</v>
      </c>
      <c r="BK726" s="425">
        <v>58.555580067335399</v>
      </c>
      <c r="BL726" s="425">
        <v>-16.986433296223701</v>
      </c>
      <c r="BM726" s="425">
        <v>29.804278374890199</v>
      </c>
      <c r="BN726" s="425">
        <v>65.989775987592296</v>
      </c>
      <c r="BO726" s="425">
        <v>-0.16404960288300099</v>
      </c>
      <c r="BP726" s="425">
        <v>-0.39815268944948901</v>
      </c>
      <c r="BQ726" s="425">
        <v>-12.2491413976453</v>
      </c>
      <c r="BR726" s="425">
        <v>-16.361719140542299</v>
      </c>
      <c r="BS726" s="426">
        <v>-1.25324046061564</v>
      </c>
      <c r="BT726" s="427"/>
      <c r="BU726" s="421"/>
      <c r="BV726" s="428"/>
      <c r="BW726" s="427"/>
      <c r="BX726" s="427"/>
      <c r="BY726" s="427"/>
      <c r="BZ726" s="427"/>
      <c r="CA726" s="421"/>
      <c r="CB726" s="428"/>
      <c r="CC726" s="427"/>
      <c r="CD726" s="421"/>
      <c r="CE726" s="429"/>
      <c r="CF726" s="428"/>
      <c r="CG726" s="427"/>
      <c r="CH726" s="421"/>
      <c r="CI726" s="429"/>
      <c r="CJ726" s="428"/>
      <c r="CK726" s="427"/>
      <c r="CL726" s="421"/>
      <c r="CM726" s="429"/>
      <c r="CN726" s="428"/>
      <c r="CO726" s="427"/>
      <c r="CP726" s="421"/>
      <c r="CQ726" s="429"/>
      <c r="CR726" s="428"/>
      <c r="DC726" s="427">
        <v>108</v>
      </c>
      <c r="DD726" s="421">
        <v>885.1</v>
      </c>
      <c r="DE726" s="429">
        <v>-11</v>
      </c>
      <c r="DF726" s="429">
        <v>-4</v>
      </c>
      <c r="DG726" s="428">
        <v>1</v>
      </c>
      <c r="DH726" s="433">
        <v>-11</v>
      </c>
      <c r="DI726" s="434">
        <v>-9.0604734420776296</v>
      </c>
      <c r="EL726" s="422"/>
      <c r="EM726" s="422"/>
      <c r="EN726" s="422"/>
      <c r="EO726" s="422"/>
      <c r="EP726" s="422"/>
      <c r="EQ726" s="422"/>
      <c r="IR726" s="412"/>
      <c r="IS726" s="412"/>
      <c r="IT726" s="412"/>
      <c r="IU726" s="412"/>
      <c r="IV726" s="412"/>
      <c r="IW726" s="412"/>
      <c r="IX726" s="412"/>
      <c r="IY726" s="412"/>
      <c r="IZ726" s="412"/>
      <c r="JA726" s="412"/>
      <c r="JB726" s="412"/>
      <c r="JC726" s="412"/>
      <c r="JD726" s="412"/>
      <c r="JE726" s="412"/>
      <c r="JF726" s="412"/>
      <c r="JG726" s="412"/>
      <c r="JH726" s="412"/>
      <c r="JI726" s="412"/>
    </row>
    <row r="727" spans="1:269" ht="13" customHeight="1">
      <c r="A727" s="413" t="s">
        <v>276</v>
      </c>
      <c r="G727" s="414"/>
      <c r="H727" s="411" t="s">
        <v>4759</v>
      </c>
      <c r="Z727" s="421"/>
      <c r="BT727" s="427"/>
      <c r="BU727" s="421"/>
      <c r="BV727" s="428"/>
      <c r="BW727" s="427"/>
      <c r="BX727" s="427"/>
      <c r="BY727" s="427"/>
      <c r="BZ727" s="427"/>
      <c r="CA727" s="421"/>
      <c r="CB727" s="428"/>
      <c r="CC727" s="427"/>
      <c r="CD727" s="421"/>
      <c r="CE727" s="429"/>
      <c r="CF727" s="428"/>
      <c r="CG727" s="427"/>
      <c r="CH727" s="421"/>
      <c r="CI727" s="429"/>
      <c r="CJ727" s="428"/>
      <c r="CK727" s="427"/>
      <c r="CL727" s="421"/>
      <c r="CM727" s="429"/>
      <c r="CN727" s="428"/>
      <c r="CO727" s="427"/>
      <c r="CP727" s="421"/>
      <c r="CQ727" s="429"/>
      <c r="CR727" s="428"/>
      <c r="DH727" s="433"/>
      <c r="DI727" s="434"/>
    </row>
    <row r="728" spans="1:269" ht="13" customHeight="1">
      <c r="A728" s="413" t="s">
        <v>276</v>
      </c>
      <c r="G728" s="414"/>
      <c r="H728" s="411" t="s">
        <v>4782</v>
      </c>
      <c r="Z728" s="421"/>
      <c r="BT728" s="427"/>
      <c r="BU728" s="421"/>
      <c r="BV728" s="428"/>
      <c r="BW728" s="427"/>
      <c r="BX728" s="427"/>
      <c r="BY728" s="427"/>
      <c r="BZ728" s="427"/>
      <c r="CA728" s="421"/>
      <c r="CB728" s="428"/>
      <c r="CC728" s="427"/>
      <c r="CD728" s="421"/>
      <c r="CE728" s="429"/>
      <c r="CF728" s="428"/>
      <c r="CG728" s="427"/>
      <c r="CH728" s="421"/>
      <c r="CI728" s="429"/>
      <c r="CJ728" s="428"/>
      <c r="CK728" s="427"/>
      <c r="CL728" s="421"/>
      <c r="CM728" s="429"/>
      <c r="CN728" s="428"/>
      <c r="CO728" s="427"/>
      <c r="CP728" s="421"/>
      <c r="CQ728" s="429"/>
      <c r="CR728" s="428"/>
      <c r="DH728" s="433"/>
      <c r="DI728" s="434"/>
    </row>
    <row r="729" spans="1:269" ht="13" customHeight="1">
      <c r="A729" s="413" t="s">
        <v>4675</v>
      </c>
      <c r="B729" s="413">
        <v>11767</v>
      </c>
      <c r="C729" s="413">
        <v>686676</v>
      </c>
      <c r="D729" s="413">
        <v>25543</v>
      </c>
      <c r="E729" s="413" t="s">
        <v>164</v>
      </c>
      <c r="F729" s="413" t="s">
        <v>164</v>
      </c>
      <c r="G729" s="414"/>
      <c r="H729" s="411" t="s">
        <v>2402</v>
      </c>
      <c r="I729" s="411" t="s">
        <v>3058</v>
      </c>
      <c r="J729" s="413">
        <v>26</v>
      </c>
      <c r="K729" s="418">
        <v>2</v>
      </c>
      <c r="L729" s="418" t="s">
        <v>837</v>
      </c>
      <c r="T729" s="418" t="s">
        <v>4584</v>
      </c>
      <c r="U729" s="418" t="s">
        <v>4581</v>
      </c>
      <c r="V729" s="418" t="s">
        <v>4585</v>
      </c>
      <c r="X729" s="418">
        <v>13</v>
      </c>
      <c r="Y729" s="419">
        <v>22</v>
      </c>
      <c r="Z729" s="421">
        <v>26</v>
      </c>
      <c r="AA729" s="421">
        <v>40</v>
      </c>
      <c r="AB729" s="421">
        <v>35</v>
      </c>
      <c r="AC729" s="421">
        <v>9</v>
      </c>
      <c r="AD729" s="421">
        <v>5</v>
      </c>
      <c r="AE729" s="421">
        <v>3</v>
      </c>
      <c r="AF729" s="421">
        <v>0</v>
      </c>
      <c r="AG729" s="421">
        <v>1</v>
      </c>
      <c r="AH729" s="421">
        <v>10</v>
      </c>
      <c r="AI729" s="421">
        <v>3</v>
      </c>
      <c r="AJ729" s="421">
        <v>0</v>
      </c>
      <c r="AK729" s="421">
        <v>0</v>
      </c>
      <c r="AL729" s="421">
        <v>4</v>
      </c>
      <c r="AM729" s="421">
        <v>0</v>
      </c>
      <c r="AN729" s="421">
        <v>7</v>
      </c>
      <c r="AO729" s="421">
        <v>0</v>
      </c>
      <c r="AP729" s="421">
        <v>0</v>
      </c>
      <c r="AQ729" s="421">
        <v>1</v>
      </c>
      <c r="AR729" s="421">
        <v>1</v>
      </c>
      <c r="AS729" s="422">
        <v>0.1</v>
      </c>
      <c r="AT729" s="422">
        <v>0.17499999999999999</v>
      </c>
      <c r="AU729" s="422">
        <v>0.41379310000000002</v>
      </c>
      <c r="AV729" s="422">
        <v>0.20689655000000001</v>
      </c>
      <c r="AW729" s="422">
        <v>3.4482760000000001E-2</v>
      </c>
      <c r="AX729" s="422">
        <v>0.34482759000000002</v>
      </c>
      <c r="AY729" s="423">
        <v>106</v>
      </c>
      <c r="AZ729" s="422">
        <v>0.13071895</v>
      </c>
      <c r="BA729" s="422">
        <v>0.46428571400000002</v>
      </c>
      <c r="BB729" s="422">
        <v>0.79785247800000003</v>
      </c>
      <c r="BC729" s="422">
        <v>0.42857142799999998</v>
      </c>
      <c r="BD729" s="424">
        <v>0.29629629600000001</v>
      </c>
      <c r="BE729" s="424">
        <v>0.257142857</v>
      </c>
      <c r="BF729" s="424">
        <v>0.33333333300000001</v>
      </c>
      <c r="BG729" s="424">
        <v>0.42857142799999998</v>
      </c>
      <c r="BH729" s="424">
        <v>0.76190476100000004</v>
      </c>
      <c r="BI729" s="424">
        <v>0.171428571</v>
      </c>
      <c r="BJ729" s="424">
        <v>0.33259453223301799</v>
      </c>
      <c r="BK729" s="425">
        <v>105.892104935726</v>
      </c>
      <c r="BL729" s="425">
        <v>0.63421574124635205</v>
      </c>
      <c r="BM729" s="425">
        <v>5.3605502534800804</v>
      </c>
      <c r="BN729" s="425">
        <v>113.39902031381</v>
      </c>
      <c r="BO729" s="425">
        <v>3.0775610761892901E-2</v>
      </c>
      <c r="BP729" s="425">
        <v>-8.4396683610975701E-2</v>
      </c>
      <c r="BQ729" s="425">
        <v>1.77815574204118</v>
      </c>
      <c r="BR729" s="425">
        <v>0.54725456779391601</v>
      </c>
      <c r="BS729" s="426">
        <v>0.18192758568616199</v>
      </c>
      <c r="BT729" s="427"/>
      <c r="BU729" s="421"/>
      <c r="BV729" s="428"/>
      <c r="BW729" s="427">
        <v>16</v>
      </c>
      <c r="BX729" s="427">
        <v>86</v>
      </c>
      <c r="BY729" s="427">
        <v>0</v>
      </c>
      <c r="BZ729" s="427">
        <v>0</v>
      </c>
      <c r="CA729" s="421">
        <v>1</v>
      </c>
      <c r="CB729" s="428">
        <v>0</v>
      </c>
      <c r="CC729" s="427"/>
      <c r="CD729" s="421"/>
      <c r="CE729" s="429"/>
      <c r="CF729" s="428"/>
      <c r="CG729" s="427"/>
      <c r="CH729" s="421"/>
      <c r="CI729" s="429"/>
      <c r="CJ729" s="428"/>
      <c r="CK729" s="427"/>
      <c r="CL729" s="421"/>
      <c r="CM729" s="429"/>
      <c r="CN729" s="428"/>
      <c r="CO729" s="427"/>
      <c r="CP729" s="421"/>
      <c r="CQ729" s="429"/>
      <c r="CR729" s="428"/>
      <c r="CS729" s="427">
        <v>1</v>
      </c>
      <c r="CT729" s="421">
        <v>2</v>
      </c>
      <c r="CU729" s="429">
        <v>-1</v>
      </c>
      <c r="CV729" s="429">
        <v>-1</v>
      </c>
      <c r="CW729" s="428">
        <v>0</v>
      </c>
      <c r="DH729" s="433">
        <v>-1</v>
      </c>
      <c r="DI729" s="434">
        <v>-0.145750071853399</v>
      </c>
      <c r="EL729" s="422"/>
      <c r="EM729" s="422"/>
      <c r="EN729" s="422"/>
      <c r="EO729" s="422"/>
      <c r="EP729" s="422"/>
      <c r="EQ729" s="422"/>
    </row>
    <row r="730" spans="1:269" ht="13" customHeight="1">
      <c r="A730" s="439" t="s">
        <v>14</v>
      </c>
      <c r="B730" s="440"/>
      <c r="C730" s="441"/>
      <c r="D730" s="441"/>
      <c r="E730" s="439" cm="1">
        <f t="array" ref="E730">SUMPRODUCT(--($A731:$A$2513=A730),--(K731:$K$2513&gt;0))</f>
        <v>40</v>
      </c>
      <c r="F730" s="439"/>
      <c r="G730" s="382"/>
      <c r="H730" s="442" t="s">
        <v>4210</v>
      </c>
      <c r="I730" s="443"/>
      <c r="J730" s="444"/>
      <c r="K730" s="445">
        <v>0</v>
      </c>
      <c r="L730" s="445"/>
      <c r="M730" s="446"/>
      <c r="N730" s="447"/>
      <c r="O730" s="445"/>
      <c r="P730" s="445"/>
      <c r="Q730" s="445"/>
      <c r="R730" s="445"/>
      <c r="S730" s="445"/>
      <c r="T730" s="445"/>
      <c r="U730" s="445"/>
      <c r="V730" s="445"/>
      <c r="W730" s="445"/>
      <c r="X730" s="445"/>
      <c r="Y730" s="446"/>
      <c r="Z730" s="448" cm="1">
        <f t="array" ref="Z730">SUMPRODUCT(--($A731:$A$2498=$A730),--(Z731:Z$2498))</f>
        <v>2624</v>
      </c>
      <c r="AA730" s="448" cm="1">
        <f t="array" ref="AA730">SUMPRODUCT(--($A731:$A$2498=$A730),--(AA731:AA$2498))</f>
        <v>9707</v>
      </c>
      <c r="AB730" s="448" cm="1">
        <f t="array" ref="AB730">SUMPRODUCT(--($A731:$A$2498=$A730),--(AB731:AB$2498))</f>
        <v>8669</v>
      </c>
      <c r="AC730" s="448" cm="1">
        <f t="array" ref="AC730">SUMPRODUCT(--($A731:$A$2498=$A730),--(AC731:AC$2498))</f>
        <v>2151</v>
      </c>
      <c r="AD730" s="448" cm="1">
        <f t="array" ref="AD730">SUMPRODUCT(--($A731:$A$2498=$A730),--(AD731:AD$2498))</f>
        <v>1355</v>
      </c>
      <c r="AE730" s="448" cm="1">
        <f t="array" ref="AE730">SUMPRODUCT(--($A731:$A$2498=$A730),--(AE731:AE$2498))</f>
        <v>434</v>
      </c>
      <c r="AF730" s="448" cm="1">
        <f t="array" ref="AF730">SUMPRODUCT(--($A731:$A$2498=$A730),--(AF731:AF$2498))</f>
        <v>43</v>
      </c>
      <c r="AG730" s="448" cm="1">
        <f t="array" ref="AG730">SUMPRODUCT(--($A731:$A$2498=$A730),--(AG731:AG$2498))</f>
        <v>319</v>
      </c>
      <c r="AH730" s="448" cm="1">
        <f t="array" ref="AH730">SUMPRODUCT(--($A731:$A$2498=$A730),--(AH731:AH$2498))</f>
        <v>1137</v>
      </c>
      <c r="AI730" s="448" cm="1">
        <f t="array" ref="AI730">SUMPRODUCT(--($A731:$A$2498=$A730),--(AI731:AI$2498))</f>
        <v>1114</v>
      </c>
      <c r="AJ730" s="448" cm="1">
        <f t="array" ref="AJ730">SUMPRODUCT(--($A731:$A$2498=$A730),--(AJ731:AJ$2498))</f>
        <v>149</v>
      </c>
      <c r="AK730" s="448" cm="1">
        <f t="array" ref="AK730">SUMPRODUCT(--($A731:$A$2498=$A730),--(AK731:AK$2498))</f>
        <v>48</v>
      </c>
      <c r="AL730" s="448" cm="1">
        <f t="array" ref="AL730">SUMPRODUCT(--($A731:$A$2498=$A730),--(AL731:AL$2498))</f>
        <v>821</v>
      </c>
      <c r="AM730" s="448" cm="1">
        <f t="array" ref="AM730">SUMPRODUCT(--($A731:$A$2498=$A730),--(AM731:AM$2498))</f>
        <v>35</v>
      </c>
      <c r="AN730" s="448" cm="1">
        <f t="array" ref="AN730">SUMPRODUCT(--($A731:$A$2498=$A730),--(AN731:AN$2498))</f>
        <v>2168</v>
      </c>
      <c r="AO730" s="448" cm="1">
        <f t="array" ref="AO730">SUMPRODUCT(--($A731:$A$2498=$A730),--(AO731:AO$2498))</f>
        <v>114</v>
      </c>
      <c r="AP730" s="448" cm="1">
        <f t="array" ref="AP730">SUMPRODUCT(--($A731:$A$2498=$A730),--(AP731:AP$2498))</f>
        <v>70</v>
      </c>
      <c r="AQ730" s="448" cm="1">
        <f t="array" ref="AQ730">SUMPRODUCT(--($A731:$A$2498=$A730),--(AQ731:AQ$2498))</f>
        <v>25</v>
      </c>
      <c r="AR730" s="448" cm="1">
        <f t="array" ref="AR730">SUMPRODUCT(--($A731:$A$2498=$A730),--(AR731:AR$2498))</f>
        <v>159</v>
      </c>
      <c r="AS730" s="449"/>
      <c r="AT730" s="449"/>
      <c r="AU730" s="449"/>
      <c r="AV730" s="449"/>
      <c r="AW730" s="449"/>
      <c r="AX730" s="449"/>
      <c r="AY730" s="450"/>
      <c r="AZ730" s="449"/>
      <c r="BA730" s="449"/>
      <c r="BB730" s="449"/>
      <c r="BC730" s="449"/>
      <c r="BD730" s="451"/>
      <c r="BE730" s="451">
        <f>AC730/AB730</f>
        <v>0.24812550467181912</v>
      </c>
      <c r="BF730" s="451">
        <f>(AC730+AL730+AM730+AO730)/(AA730-AP730-AQ730)</f>
        <v>0.32469829379941739</v>
      </c>
      <c r="BG730" s="451">
        <f>((AC730-AE730-AF730-AG730)+(AE730*2)+(AF730*3)+(AG730*4))/AB730</f>
        <v>0.41850271080862844</v>
      </c>
      <c r="BH730" s="451">
        <f>BF730+BG730</f>
        <v>0.74320100460804583</v>
      </c>
      <c r="BI730" s="451">
        <f>BG730+BH730</f>
        <v>1.1617037154166743</v>
      </c>
      <c r="BJ730" s="451"/>
      <c r="BK730" s="450"/>
      <c r="BL730" s="450"/>
      <c r="BM730" s="450"/>
      <c r="BN730" s="450"/>
      <c r="BO730" s="450"/>
      <c r="BP730" s="452" cm="1">
        <f t="array" ref="BP730">SUMPRODUCT(--($A731:$A$2498=$A730),--(BP731:BP$2498))</f>
        <v>-2.3044442171230899</v>
      </c>
      <c r="BQ730" s="450"/>
      <c r="BR730" s="452" cm="1">
        <f t="array" ref="BR730">SUMPRODUCT(--($A731:$A$2498=$A730),--(BR731:BR$2498))</f>
        <v>52.970197169488102</v>
      </c>
      <c r="BS730" s="453" cm="1">
        <f t="array" ref="BS730">SUMPRODUCT(--($A731:$A$2498=$A730),--(BS731:BS$2498))</f>
        <v>40.017823183791428</v>
      </c>
      <c r="BT730" s="454"/>
      <c r="BU730" s="448"/>
      <c r="BV730" s="455"/>
      <c r="BW730" s="454"/>
      <c r="BX730" s="454"/>
      <c r="BY730" s="454"/>
      <c r="BZ730" s="454"/>
      <c r="CA730" s="448"/>
      <c r="CB730" s="455"/>
      <c r="CC730" s="454"/>
      <c r="CD730" s="448"/>
      <c r="CE730" s="456"/>
      <c r="CF730" s="455"/>
      <c r="CG730" s="454"/>
      <c r="CH730" s="448"/>
      <c r="CI730" s="456"/>
      <c r="CJ730" s="455"/>
      <c r="CK730" s="454"/>
      <c r="CL730" s="448"/>
      <c r="CM730" s="456"/>
      <c r="CN730" s="455"/>
      <c r="CO730" s="454"/>
      <c r="CP730" s="448"/>
      <c r="CQ730" s="456"/>
      <c r="CR730" s="455"/>
      <c r="CS730" s="457"/>
      <c r="CT730" s="458"/>
      <c r="CU730" s="459"/>
      <c r="CV730" s="459"/>
      <c r="CW730" s="460"/>
      <c r="CX730" s="457"/>
      <c r="CY730" s="458"/>
      <c r="CZ730" s="459"/>
      <c r="DA730" s="459"/>
      <c r="DB730" s="460"/>
      <c r="DC730" s="457"/>
      <c r="DD730" s="458"/>
      <c r="DE730" s="459"/>
      <c r="DF730" s="459"/>
      <c r="DG730" s="460"/>
      <c r="DH730" s="461" cm="1">
        <f t="array" ref="DH730">SUMPRODUCT(--($A731:$A$2498=$A730),--(DH731:DH$2498))</f>
        <v>-15</v>
      </c>
      <c r="DI730" s="462" cm="1">
        <f t="array" ref="DI730">SUMPRODUCT(--($A731:$A$2498=$A730),--(DI731:DI$2498))</f>
        <v>7.0629689246415879</v>
      </c>
      <c r="DJ730" s="448" cm="1">
        <f t="array" ref="DJ730">SUMPRODUCT(--($A731:$A$2498=$A730),--(DJ731:DJ$2498))</f>
        <v>662</v>
      </c>
      <c r="DK730" s="448" cm="1">
        <f t="array" ref="DK730">SUMPRODUCT(--($A731:$A$2498=$A730),--(DK731:DK$2498))</f>
        <v>142</v>
      </c>
      <c r="DL730" s="448" cm="1">
        <f t="array" ref="DL730">SUMPRODUCT(--($A731:$A$2498=$A730),--(DL731:DL$2498))</f>
        <v>1</v>
      </c>
      <c r="DM730" s="448" cm="1">
        <f t="array" ref="DM730">SUMPRODUCT(--($A731:$A$2498=$A730),--(DM731:DM$2498))</f>
        <v>85</v>
      </c>
      <c r="DN730" s="448" cm="1">
        <f t="array" ref="DN730">SUMPRODUCT(--($A731:$A$2498=$A730),--(DN731:DN$2498))</f>
        <v>67</v>
      </c>
      <c r="DO730" s="448" cm="1">
        <f t="array" ref="DO730">SUMPRODUCT(--($A731:$A$2498=$A730),--(DO731:DO$2498))</f>
        <v>58</v>
      </c>
      <c r="DP730" s="448" cm="1">
        <f t="array" ref="DP730">SUMPRODUCT(--($A731:$A$2498=$A730),--(DP731:DP$2498))</f>
        <v>1399.3999999999999</v>
      </c>
      <c r="DQ730" s="448" cm="1">
        <f t="array" ref="DQ730">SUMPRODUCT(--($A731:$A$2498=$A730),--(DQ731:DQ$2498))</f>
        <v>791.00000381469567</v>
      </c>
      <c r="DR730" s="448" cm="1">
        <f t="array" ref="DR730">SUMPRODUCT(--($A731:$A$2498=$A730),--(DR731:DR$2498))</f>
        <v>606.99999570846524</v>
      </c>
      <c r="DS730" s="448" cm="1">
        <f t="array" ref="DS730">SUMPRODUCT(--($A731:$A$2498=$A730),--(DS731:DS$2498))</f>
        <v>5703</v>
      </c>
      <c r="DT730" s="448" cm="1">
        <f t="array" ref="DT730">SUMPRODUCT(--($A731:$A$2498=$A730),--(DT731:DT$2498))</f>
        <v>1194</v>
      </c>
      <c r="DU730" s="448" cm="1">
        <f t="array" ref="DU730">SUMPRODUCT(--($A731:$A$2498=$A730),--(DU731:DU$2498))</f>
        <v>521</v>
      </c>
      <c r="DV730" s="448" cm="1">
        <f t="array" ref="DV730">SUMPRODUCT(--($A731:$A$2498=$A730),--(DV731:DV$2498))</f>
        <v>477</v>
      </c>
      <c r="DW730" s="448" cm="1">
        <f t="array" ref="DW730">SUMPRODUCT(--($A731:$A$2498=$A730),--(DW731:DW$2498))</f>
        <v>128</v>
      </c>
      <c r="DX730" s="448" cm="1">
        <f t="array" ref="DX730">SUMPRODUCT(--($A731:$A$2498=$A730),--(DX731:DX$2498))</f>
        <v>382</v>
      </c>
      <c r="DY730" s="448" cm="1">
        <f t="array" ref="DY730">SUMPRODUCT(--($A731:$A$2498=$A730),--(DY731:DY$2498))</f>
        <v>13</v>
      </c>
      <c r="DZ730" s="448" cm="1">
        <f t="array" ref="DZ730">SUMPRODUCT(--($A731:$A$2498=$A730),--(DZ731:DZ$2498))</f>
        <v>52</v>
      </c>
      <c r="EA730" s="448" cm="1">
        <f t="array" ref="EA730">SUMPRODUCT(--($A731:$A$2498=$A730),--(EA731:EA$2498))</f>
        <v>34</v>
      </c>
      <c r="EB730" s="448" cm="1">
        <f t="array" ref="EB730">SUMPRODUCT(--($A731:$A$2498=$A730),--(EB731:EB$2498))</f>
        <v>7</v>
      </c>
      <c r="EC730" s="448" cm="1">
        <f t="array" ref="EC730">SUMPRODUCT(--($A731:$A$2498=$A730),--(EC731:EC$2498))</f>
        <v>1412</v>
      </c>
      <c r="ED730" s="450">
        <f>EC730/DP730*10</f>
        <v>10.090038587966273</v>
      </c>
      <c r="EE730" s="450">
        <f>DX730/DP730*10</f>
        <v>2.7297413177075889</v>
      </c>
      <c r="EF730" s="450">
        <f>DW730/DP730*10</f>
        <v>0.91467771902243822</v>
      </c>
      <c r="EG730" s="450">
        <f>DX730/DQ730*10</f>
        <v>4.8293299387832818</v>
      </c>
      <c r="EH730" s="463">
        <f>(DT730+DX730+DZ730)/DP730</f>
        <v>1.1633557238816636</v>
      </c>
      <c r="EI730" s="450"/>
      <c r="EJ730" s="451">
        <f>DT730/(DS730-DX730-DY730-DZ730)</f>
        <v>0.2271689497716895</v>
      </c>
      <c r="EK730" s="451"/>
      <c r="EL730" s="464"/>
      <c r="EM730" s="464"/>
      <c r="EN730" s="464"/>
      <c r="EO730" s="464"/>
      <c r="EP730" s="464"/>
      <c r="EQ730" s="464"/>
      <c r="ER730" s="465"/>
      <c r="ES730" s="463"/>
      <c r="ET730" s="463"/>
      <c r="EU730" s="463"/>
      <c r="EV730" s="463"/>
      <c r="EW730" s="463"/>
      <c r="EX730" s="453" cm="1">
        <f t="array" ref="EX730">SUMPRODUCT(--($A731:$A$2498=$A730),--(EX731:EX$2498))</f>
        <v>28.613834567367981</v>
      </c>
    </row>
    <row r="731" spans="1:269" ht="13" customHeight="1">
      <c r="A731" s="413" t="s">
        <v>14</v>
      </c>
      <c r="B731" s="413">
        <v>11645</v>
      </c>
      <c r="C731" s="413">
        <v>670280</v>
      </c>
      <c r="D731" s="413">
        <v>19569</v>
      </c>
      <c r="E731" s="413" t="s">
        <v>3323</v>
      </c>
      <c r="F731" s="413" t="s">
        <v>3323</v>
      </c>
      <c r="G731" s="414"/>
      <c r="H731" s="415" t="s">
        <v>1309</v>
      </c>
      <c r="I731" s="416" t="s">
        <v>617</v>
      </c>
      <c r="J731" s="417">
        <v>30</v>
      </c>
      <c r="K731" s="418">
        <v>1</v>
      </c>
      <c r="M731" s="419" t="s">
        <v>837</v>
      </c>
      <c r="O731" s="418" t="s">
        <v>838</v>
      </c>
      <c r="P731" s="418" t="s">
        <v>2543</v>
      </c>
      <c r="Q731" s="418" t="s">
        <v>4583</v>
      </c>
      <c r="R731" s="418" t="s">
        <v>4580</v>
      </c>
      <c r="Z731" s="421"/>
      <c r="AS731" s="422"/>
      <c r="AT731" s="422"/>
      <c r="AU731" s="422"/>
      <c r="AV731" s="422"/>
      <c r="AW731" s="422"/>
      <c r="AX731" s="422"/>
      <c r="AY731" s="423"/>
      <c r="AZ731" s="422"/>
      <c r="BA731" s="422"/>
      <c r="BB731" s="422"/>
      <c r="BC731" s="422"/>
      <c r="BT731" s="427">
        <v>64</v>
      </c>
      <c r="BU731" s="421">
        <v>62.2</v>
      </c>
      <c r="BV731" s="428">
        <v>-1</v>
      </c>
      <c r="BW731" s="427"/>
      <c r="BX731" s="427"/>
      <c r="BY731" s="427"/>
      <c r="BZ731" s="427"/>
      <c r="CA731" s="421"/>
      <c r="CB731" s="428"/>
      <c r="CC731" s="427"/>
      <c r="CD731" s="421"/>
      <c r="CE731" s="429"/>
      <c r="CF731" s="428"/>
      <c r="CG731" s="427"/>
      <c r="CH731" s="421"/>
      <c r="CI731" s="429"/>
      <c r="CJ731" s="428"/>
      <c r="CK731" s="427"/>
      <c r="CL731" s="421"/>
      <c r="CM731" s="429"/>
      <c r="CN731" s="428"/>
      <c r="CO731" s="427"/>
      <c r="CP731" s="421"/>
      <c r="CQ731" s="429"/>
      <c r="CR731" s="428"/>
      <c r="DH731" s="433">
        <v>-1</v>
      </c>
      <c r="DI731" s="434"/>
      <c r="DJ731" s="421">
        <v>64</v>
      </c>
      <c r="DK731" s="421">
        <v>0</v>
      </c>
      <c r="DL731" s="421">
        <v>0</v>
      </c>
      <c r="DM731" s="421">
        <v>6</v>
      </c>
      <c r="DN731" s="421">
        <v>5</v>
      </c>
      <c r="DO731" s="421">
        <v>27</v>
      </c>
      <c r="DP731" s="421">
        <v>62.2</v>
      </c>
      <c r="DR731" s="421">
        <v>62.200000762939403</v>
      </c>
      <c r="DS731" s="421">
        <v>251</v>
      </c>
      <c r="DT731" s="421">
        <v>46</v>
      </c>
      <c r="DU731" s="421">
        <v>18</v>
      </c>
      <c r="DV731" s="421">
        <v>16</v>
      </c>
      <c r="DW731" s="421">
        <v>4</v>
      </c>
      <c r="DX731" s="421">
        <v>19</v>
      </c>
      <c r="DY731" s="421">
        <v>2</v>
      </c>
      <c r="DZ731" s="421">
        <v>1</v>
      </c>
      <c r="EA731" s="421">
        <v>4</v>
      </c>
      <c r="EB731" s="421">
        <v>0</v>
      </c>
      <c r="EC731" s="421">
        <v>86</v>
      </c>
      <c r="ED731" s="425">
        <v>12.351065082861</v>
      </c>
      <c r="EE731" s="425">
        <v>2.7287236810972</v>
      </c>
      <c r="EF731" s="425">
        <v>0.57446814338888397</v>
      </c>
      <c r="EG731" s="425">
        <v>6.6063836489721703</v>
      </c>
      <c r="EH731" s="431">
        <v>1.0372341477854801</v>
      </c>
      <c r="EI731" s="425">
        <v>80.351160497029795</v>
      </c>
      <c r="EJ731" s="424">
        <v>0.199134199134199</v>
      </c>
      <c r="EK731" s="424">
        <v>0.29787234042553101</v>
      </c>
      <c r="EL731" s="422">
        <v>0.44137931000000002</v>
      </c>
      <c r="EM731" s="422">
        <v>0.17931034400000001</v>
      </c>
      <c r="EN731" s="422">
        <v>0.37931034400000002</v>
      </c>
      <c r="EO731" s="422">
        <v>8.9655170000000006E-2</v>
      </c>
      <c r="EP731" s="422">
        <v>0.42068966000000002</v>
      </c>
      <c r="EQ731" s="422">
        <v>0.14160155999999999</v>
      </c>
      <c r="ER731" s="425">
        <v>0.135453206211264</v>
      </c>
      <c r="ES731" s="431">
        <v>2.2978725735555301</v>
      </c>
      <c r="ET731" s="431">
        <v>2.8782548340156402</v>
      </c>
      <c r="EU731" s="431">
        <v>2.1785253080969702</v>
      </c>
      <c r="EV731" s="431">
        <v>2.70191718343166</v>
      </c>
      <c r="EW731" s="431">
        <v>2.47151790924736</v>
      </c>
      <c r="EX731" s="426">
        <v>2.0486971139907801</v>
      </c>
    </row>
    <row r="732" spans="1:269" ht="13" customHeight="1">
      <c r="A732" s="413" t="s">
        <v>14</v>
      </c>
      <c r="B732" s="413">
        <v>10867</v>
      </c>
      <c r="C732" s="413">
        <v>669456</v>
      </c>
      <c r="D732" s="413">
        <v>19427</v>
      </c>
      <c r="E732" s="413" t="s">
        <v>470</v>
      </c>
      <c r="F732" s="413" t="s">
        <v>470</v>
      </c>
      <c r="G732" s="414"/>
      <c r="H732" s="415" t="s">
        <v>1186</v>
      </c>
      <c r="I732" s="416" t="s">
        <v>242</v>
      </c>
      <c r="J732" s="417">
        <v>30</v>
      </c>
      <c r="K732" s="418">
        <v>1</v>
      </c>
      <c r="M732" s="419" t="s">
        <v>837</v>
      </c>
      <c r="N732" s="420">
        <v>25</v>
      </c>
      <c r="P732" s="418" t="s">
        <v>4581</v>
      </c>
      <c r="Z732" s="421"/>
      <c r="AS732" s="422"/>
      <c r="AT732" s="422"/>
      <c r="AU732" s="422"/>
      <c r="AV732" s="422"/>
      <c r="AW732" s="422"/>
      <c r="AX732" s="422"/>
      <c r="AY732" s="423"/>
      <c r="AZ732" s="422"/>
      <c r="BA732" s="422"/>
      <c r="BB732" s="422"/>
      <c r="BC732" s="422"/>
      <c r="BT732" s="427">
        <v>7</v>
      </c>
      <c r="BU732" s="421">
        <v>40.1</v>
      </c>
      <c r="BV732" s="428">
        <v>0</v>
      </c>
      <c r="BW732" s="427"/>
      <c r="BX732" s="427"/>
      <c r="BY732" s="427"/>
      <c r="BZ732" s="427"/>
      <c r="CA732" s="421"/>
      <c r="CB732" s="428"/>
      <c r="CC732" s="427"/>
      <c r="CD732" s="421"/>
      <c r="CE732" s="429"/>
      <c r="CF732" s="428"/>
      <c r="CG732" s="427"/>
      <c r="CH732" s="421"/>
      <c r="CI732" s="429"/>
      <c r="CJ732" s="428"/>
      <c r="CK732" s="427"/>
      <c r="CL732" s="421"/>
      <c r="CM732" s="429"/>
      <c r="CN732" s="428"/>
      <c r="CO732" s="427"/>
      <c r="CP732" s="421"/>
      <c r="CQ732" s="429"/>
      <c r="CR732" s="428"/>
      <c r="DH732" s="433">
        <v>0</v>
      </c>
      <c r="DI732" s="434"/>
      <c r="DJ732" s="421">
        <v>7</v>
      </c>
      <c r="DK732" s="421">
        <v>7</v>
      </c>
      <c r="DL732" s="421">
        <v>0</v>
      </c>
      <c r="DM732" s="421">
        <v>4</v>
      </c>
      <c r="DN732" s="421">
        <v>2</v>
      </c>
      <c r="DO732" s="421">
        <v>0</v>
      </c>
      <c r="DP732" s="421">
        <v>40.1</v>
      </c>
      <c r="DQ732" s="421">
        <v>40.099998474121001</v>
      </c>
      <c r="DS732" s="421">
        <v>159</v>
      </c>
      <c r="DT732" s="421">
        <v>34</v>
      </c>
      <c r="DU732" s="421">
        <v>16</v>
      </c>
      <c r="DV732" s="421">
        <v>16</v>
      </c>
      <c r="DW732" s="421">
        <v>8</v>
      </c>
      <c r="DX732" s="421">
        <v>7</v>
      </c>
      <c r="DY732" s="421">
        <v>0</v>
      </c>
      <c r="DZ732" s="421">
        <v>1</v>
      </c>
      <c r="EA732" s="421">
        <v>0</v>
      </c>
      <c r="EB732" s="421">
        <v>0</v>
      </c>
      <c r="EC732" s="421">
        <v>37</v>
      </c>
      <c r="ED732" s="425">
        <v>8.2561986073958504</v>
      </c>
      <c r="EE732" s="425">
        <v>1.56198352031813</v>
      </c>
      <c r="EF732" s="425">
        <v>1.7851240232207199</v>
      </c>
      <c r="EG732" s="425">
        <v>7.5867770986880796</v>
      </c>
      <c r="EH732" s="431">
        <v>1.01652895766735</v>
      </c>
      <c r="EI732" s="425">
        <v>79.290922287808201</v>
      </c>
      <c r="EJ732" s="424">
        <v>0.22516556291390699</v>
      </c>
      <c r="EK732" s="424">
        <v>0.245283018867924</v>
      </c>
      <c r="EL732" s="422">
        <v>0.48245613999999998</v>
      </c>
      <c r="EM732" s="422">
        <v>0.18421052600000001</v>
      </c>
      <c r="EN732" s="422">
        <v>0.33333333300000001</v>
      </c>
      <c r="EO732" s="422">
        <v>0.12280702</v>
      </c>
      <c r="EP732" s="422">
        <v>0.48245613999999998</v>
      </c>
      <c r="EQ732" s="422">
        <v>0.12248062</v>
      </c>
      <c r="ER732" s="425">
        <v>-3.8000617379799602E-2</v>
      </c>
      <c r="ES732" s="431">
        <v>3.5702480464414501</v>
      </c>
      <c r="ET732" s="431">
        <v>4.5774881270942096</v>
      </c>
      <c r="EU732" s="431">
        <v>4.4748152311606599</v>
      </c>
      <c r="EV732" s="431">
        <v>3.3489115409753101</v>
      </c>
      <c r="EW732" s="431">
        <v>3.5181569190806798</v>
      </c>
      <c r="EX732" s="426">
        <v>0.29517656564712502</v>
      </c>
    </row>
    <row r="733" spans="1:269" ht="13" customHeight="1">
      <c r="A733" s="413" t="s">
        <v>14</v>
      </c>
      <c r="B733" s="413">
        <v>11319</v>
      </c>
      <c r="C733" s="413">
        <v>663460</v>
      </c>
      <c r="D733" s="413">
        <v>21455</v>
      </c>
      <c r="E733" s="413" t="s">
        <v>2168</v>
      </c>
      <c r="F733" s="413" t="s">
        <v>2168</v>
      </c>
      <c r="G733" s="414"/>
      <c r="H733" s="411" t="s">
        <v>1645</v>
      </c>
      <c r="I733" s="411" t="s">
        <v>431</v>
      </c>
      <c r="J733" s="418">
        <v>27</v>
      </c>
      <c r="K733" s="418">
        <v>1</v>
      </c>
      <c r="M733" s="419" t="s">
        <v>46</v>
      </c>
      <c r="N733" s="420">
        <v>25</v>
      </c>
      <c r="P733" s="418" t="s">
        <v>4581</v>
      </c>
      <c r="Z733" s="421"/>
      <c r="AS733" s="422"/>
      <c r="AT733" s="422"/>
      <c r="AU733" s="422"/>
      <c r="AV733" s="422"/>
      <c r="AW733" s="422"/>
      <c r="AX733" s="422"/>
      <c r="AY733" s="423"/>
      <c r="AZ733" s="422"/>
      <c r="BA733" s="422"/>
      <c r="BB733" s="422"/>
      <c r="BC733" s="422"/>
      <c r="BT733" s="427">
        <v>20</v>
      </c>
      <c r="BU733" s="421">
        <v>116.1</v>
      </c>
      <c r="BV733" s="428">
        <v>2</v>
      </c>
      <c r="BW733" s="427"/>
      <c r="BX733" s="427"/>
      <c r="BY733" s="427"/>
      <c r="BZ733" s="427"/>
      <c r="CA733" s="421"/>
      <c r="CB733" s="428"/>
      <c r="CC733" s="427"/>
      <c r="CD733" s="421"/>
      <c r="CE733" s="429"/>
      <c r="CF733" s="428"/>
      <c r="CG733" s="427"/>
      <c r="CH733" s="421"/>
      <c r="CI733" s="429"/>
      <c r="CJ733" s="428"/>
      <c r="CK733" s="427"/>
      <c r="CL733" s="421"/>
      <c r="CM733" s="429"/>
      <c r="CN733" s="428"/>
      <c r="CO733" s="427"/>
      <c r="CP733" s="421"/>
      <c r="CQ733" s="429"/>
      <c r="CR733" s="428"/>
      <c r="DH733" s="433">
        <v>2</v>
      </c>
      <c r="DI733" s="434"/>
      <c r="DJ733" s="421">
        <v>20</v>
      </c>
      <c r="DK733" s="421">
        <v>20</v>
      </c>
      <c r="DL733" s="421">
        <v>0</v>
      </c>
      <c r="DM733" s="421">
        <v>8</v>
      </c>
      <c r="DN733" s="421">
        <v>7</v>
      </c>
      <c r="DO733" s="421">
        <v>0</v>
      </c>
      <c r="DP733" s="421">
        <v>116.1</v>
      </c>
      <c r="DQ733" s="421">
        <v>116.09999847412099</v>
      </c>
      <c r="DS733" s="421">
        <v>476</v>
      </c>
      <c r="DT733" s="421">
        <v>98</v>
      </c>
      <c r="DU733" s="421">
        <v>38</v>
      </c>
      <c r="DV733" s="421">
        <v>33</v>
      </c>
      <c r="DW733" s="421">
        <v>6</v>
      </c>
      <c r="DX733" s="421">
        <v>39</v>
      </c>
      <c r="DY733" s="421">
        <v>1</v>
      </c>
      <c r="DZ733" s="421">
        <v>3</v>
      </c>
      <c r="EA733" s="421">
        <v>1</v>
      </c>
      <c r="EB733" s="421">
        <v>0</v>
      </c>
      <c r="EC733" s="421">
        <v>116</v>
      </c>
      <c r="ED733" s="425">
        <v>8.9742124267496095</v>
      </c>
      <c r="EE733" s="425">
        <v>3.0171921089934002</v>
      </c>
      <c r="EF733" s="425">
        <v>0.46418340138359998</v>
      </c>
      <c r="EG733" s="425">
        <v>7.5816622225988102</v>
      </c>
      <c r="EH733" s="431">
        <v>1.17765048128802</v>
      </c>
      <c r="EI733" s="425">
        <v>91.858664811951996</v>
      </c>
      <c r="EJ733" s="424">
        <v>0.225806451612903</v>
      </c>
      <c r="EK733" s="424">
        <v>0.29487179487179399</v>
      </c>
      <c r="EL733" s="422">
        <v>0.47169811299999997</v>
      </c>
      <c r="EM733" s="422">
        <v>0.19496855299999999</v>
      </c>
      <c r="EN733" s="422">
        <v>0.33333333300000001</v>
      </c>
      <c r="EO733" s="422">
        <v>6.6037739999999998E-2</v>
      </c>
      <c r="EP733" s="422">
        <v>0.39308176</v>
      </c>
      <c r="EQ733" s="422">
        <v>0.13370473999999999</v>
      </c>
      <c r="ER733" s="425">
        <v>-3.0722465131689702E-2</v>
      </c>
      <c r="ES733" s="431">
        <v>2.5530087076097998</v>
      </c>
      <c r="ET733" s="431">
        <v>3.1297090707636701</v>
      </c>
      <c r="EU733" s="431">
        <v>2.8952845241388001</v>
      </c>
      <c r="EV733" s="431">
        <v>3.62965039284345</v>
      </c>
      <c r="EW733" s="431">
        <v>3.8544867511328702</v>
      </c>
      <c r="EX733" s="426">
        <v>3.3415858745574898</v>
      </c>
    </row>
    <row r="734" spans="1:269" ht="13" customHeight="1">
      <c r="A734" s="413" t="s">
        <v>14</v>
      </c>
      <c r="B734" s="413">
        <v>11625</v>
      </c>
      <c r="C734" s="413">
        <v>661403</v>
      </c>
      <c r="D734" s="413">
        <v>21032</v>
      </c>
      <c r="E734" s="413" t="s">
        <v>213</v>
      </c>
      <c r="F734" s="413" t="s">
        <v>213</v>
      </c>
      <c r="G734" s="414"/>
      <c r="H734" s="415" t="s">
        <v>1301</v>
      </c>
      <c r="I734" s="416" t="s">
        <v>1200</v>
      </c>
      <c r="J734" s="417">
        <v>27</v>
      </c>
      <c r="K734" s="418">
        <v>1</v>
      </c>
      <c r="M734" s="419" t="s">
        <v>837</v>
      </c>
      <c r="O734" s="418" t="s">
        <v>838</v>
      </c>
      <c r="P734" s="418" t="s">
        <v>2543</v>
      </c>
      <c r="Q734" s="418" t="s">
        <v>4583</v>
      </c>
      <c r="Z734" s="421"/>
      <c r="AS734" s="422"/>
      <c r="AT734" s="422"/>
      <c r="AU734" s="422"/>
      <c r="AV734" s="422"/>
      <c r="AW734" s="422"/>
      <c r="AX734" s="422"/>
      <c r="AY734" s="423"/>
      <c r="AZ734" s="422"/>
      <c r="BA734" s="422"/>
      <c r="BB734" s="422"/>
      <c r="BC734" s="422"/>
      <c r="BT734" s="427">
        <v>48</v>
      </c>
      <c r="BU734" s="421">
        <v>47.1</v>
      </c>
      <c r="BV734" s="428">
        <v>-1</v>
      </c>
      <c r="BW734" s="427"/>
      <c r="BX734" s="427"/>
      <c r="BY734" s="427"/>
      <c r="BZ734" s="427"/>
      <c r="CA734" s="421"/>
      <c r="CB734" s="428"/>
      <c r="CC734" s="427"/>
      <c r="CD734" s="421"/>
      <c r="CE734" s="429"/>
      <c r="CF734" s="428"/>
      <c r="CG734" s="427"/>
      <c r="CH734" s="421"/>
      <c r="CI734" s="429"/>
      <c r="CJ734" s="428"/>
      <c r="CK734" s="427"/>
      <c r="CL734" s="421"/>
      <c r="CM734" s="429"/>
      <c r="CN734" s="428"/>
      <c r="CO734" s="427"/>
      <c r="CP734" s="421"/>
      <c r="CQ734" s="429"/>
      <c r="CR734" s="428"/>
      <c r="DH734" s="433">
        <v>-1</v>
      </c>
      <c r="DI734" s="434"/>
      <c r="DJ734" s="421">
        <v>48</v>
      </c>
      <c r="DK734" s="421">
        <v>0</v>
      </c>
      <c r="DL734" s="421">
        <v>0</v>
      </c>
      <c r="DM734" s="421">
        <v>5</v>
      </c>
      <c r="DN734" s="421">
        <v>3</v>
      </c>
      <c r="DO734" s="421">
        <v>24</v>
      </c>
      <c r="DP734" s="421">
        <v>47.1</v>
      </c>
      <c r="DR734" s="421">
        <v>47.099998474121001</v>
      </c>
      <c r="DS734" s="421">
        <v>201</v>
      </c>
      <c r="DT734" s="421">
        <v>46</v>
      </c>
      <c r="DU734" s="421">
        <v>20</v>
      </c>
      <c r="DV734" s="421">
        <v>17</v>
      </c>
      <c r="DW734" s="421">
        <v>2</v>
      </c>
      <c r="DX734" s="421">
        <v>12</v>
      </c>
      <c r="DY734" s="421">
        <v>2</v>
      </c>
      <c r="DZ734" s="421">
        <v>4</v>
      </c>
      <c r="EA734" s="421">
        <v>4</v>
      </c>
      <c r="EB734" s="421">
        <v>0</v>
      </c>
      <c r="EC734" s="421">
        <v>47</v>
      </c>
      <c r="ED734" s="425">
        <v>8.9366206786056992</v>
      </c>
      <c r="EE734" s="425">
        <v>2.2816903860269799</v>
      </c>
      <c r="EF734" s="425">
        <v>0.38028173100449802</v>
      </c>
      <c r="EG734" s="425">
        <v>8.7464798131034502</v>
      </c>
      <c r="EH734" s="431">
        <v>1.22535224434782</v>
      </c>
      <c r="EI734" s="425">
        <v>95.579480396434306</v>
      </c>
      <c r="EJ734" s="424">
        <v>0.248648648648648</v>
      </c>
      <c r="EK734" s="424">
        <v>0.32352941176470501</v>
      </c>
      <c r="EL734" s="422">
        <v>0.45985401399999998</v>
      </c>
      <c r="EM734" s="422">
        <v>0.21897810200000001</v>
      </c>
      <c r="EN734" s="422">
        <v>0.32116788299999999</v>
      </c>
      <c r="EO734" s="422">
        <v>5.0724640000000001E-2</v>
      </c>
      <c r="EP734" s="422">
        <v>0.38405797000000003</v>
      </c>
      <c r="EQ734" s="422">
        <v>0.1541555</v>
      </c>
      <c r="ER734" s="425">
        <v>-0.15517373275617</v>
      </c>
      <c r="ES734" s="431">
        <v>3.23239471353823</v>
      </c>
      <c r="ET734" s="431">
        <v>3.0678770602460999</v>
      </c>
      <c r="EU734" s="431">
        <v>2.71343695707345</v>
      </c>
      <c r="EV734" s="431">
        <v>3.59736754546585</v>
      </c>
      <c r="EW734" s="431">
        <v>3.3329708567447298</v>
      </c>
      <c r="EX734" s="426">
        <v>1.0942367315292301</v>
      </c>
    </row>
    <row r="735" spans="1:269" ht="13" customHeight="1">
      <c r="A735" s="413" t="s">
        <v>14</v>
      </c>
      <c r="B735" s="413">
        <v>12687</v>
      </c>
      <c r="C735" s="413">
        <v>669093</v>
      </c>
      <c r="D735" s="413">
        <v>22210</v>
      </c>
      <c r="E735" s="413" t="s">
        <v>2170</v>
      </c>
      <c r="F735" s="413" t="s">
        <v>2170</v>
      </c>
      <c r="G735" s="414"/>
      <c r="H735" s="411" t="s">
        <v>582</v>
      </c>
      <c r="I735" s="411" t="s">
        <v>2995</v>
      </c>
      <c r="J735" s="413">
        <v>26</v>
      </c>
      <c r="K735" s="418">
        <v>1</v>
      </c>
      <c r="M735" s="419" t="s">
        <v>837</v>
      </c>
      <c r="O735" s="418" t="s">
        <v>838</v>
      </c>
      <c r="P735" s="418" t="s">
        <v>2543</v>
      </c>
      <c r="Z735" s="421"/>
      <c r="AS735" s="422"/>
      <c r="AT735" s="422"/>
      <c r="AU735" s="422"/>
      <c r="AV735" s="422"/>
      <c r="AW735" s="422"/>
      <c r="AX735" s="422"/>
      <c r="AY735" s="423"/>
      <c r="AZ735" s="422"/>
      <c r="BA735" s="422"/>
      <c r="BB735" s="422"/>
      <c r="BC735" s="422"/>
      <c r="BT735" s="427">
        <v>77</v>
      </c>
      <c r="BU735" s="421">
        <v>73</v>
      </c>
      <c r="BV735" s="428">
        <v>-2</v>
      </c>
      <c r="BW735" s="427"/>
      <c r="BX735" s="427"/>
      <c r="BY735" s="427"/>
      <c r="BZ735" s="427"/>
      <c r="CA735" s="421"/>
      <c r="CB735" s="428"/>
      <c r="CC735" s="427"/>
      <c r="CD735" s="421"/>
      <c r="CE735" s="429"/>
      <c r="CF735" s="428"/>
      <c r="CG735" s="427"/>
      <c r="CH735" s="421"/>
      <c r="CI735" s="429"/>
      <c r="CJ735" s="428"/>
      <c r="CK735" s="427"/>
      <c r="CL735" s="421"/>
      <c r="CM735" s="429"/>
      <c r="CN735" s="428"/>
      <c r="CO735" s="427"/>
      <c r="CP735" s="421"/>
      <c r="CQ735" s="429"/>
      <c r="CR735" s="428"/>
      <c r="DH735" s="433">
        <v>-2</v>
      </c>
      <c r="DI735" s="434"/>
      <c r="DJ735" s="421">
        <v>77</v>
      </c>
      <c r="DK735" s="421">
        <v>0</v>
      </c>
      <c r="DL735" s="421">
        <v>0</v>
      </c>
      <c r="DM735" s="421">
        <v>4</v>
      </c>
      <c r="DN735" s="421">
        <v>5</v>
      </c>
      <c r="DO735" s="421">
        <v>3</v>
      </c>
      <c r="DP735" s="421">
        <v>73</v>
      </c>
      <c r="DR735" s="421">
        <v>73</v>
      </c>
      <c r="DS735" s="421">
        <v>304</v>
      </c>
      <c r="DT735" s="421">
        <v>58</v>
      </c>
      <c r="DU735" s="421">
        <v>31</v>
      </c>
      <c r="DV735" s="421">
        <v>28</v>
      </c>
      <c r="DW735" s="421">
        <v>12</v>
      </c>
      <c r="DX735" s="421">
        <v>27</v>
      </c>
      <c r="DY735" s="421">
        <v>2</v>
      </c>
      <c r="DZ735" s="421">
        <v>3</v>
      </c>
      <c r="EA735" s="421">
        <v>3</v>
      </c>
      <c r="EB735" s="421">
        <v>0</v>
      </c>
      <c r="EC735" s="421">
        <v>108</v>
      </c>
      <c r="ED735" s="425">
        <v>13.315071276326901</v>
      </c>
      <c r="EE735" s="425">
        <v>3.3287678190817198</v>
      </c>
      <c r="EF735" s="425">
        <v>1.47945236403632</v>
      </c>
      <c r="EG735" s="425">
        <v>7.1506864261755503</v>
      </c>
      <c r="EH735" s="431">
        <v>1.16438380502858</v>
      </c>
      <c r="EI735" s="425">
        <v>89.859968355621305</v>
      </c>
      <c r="EJ735" s="424">
        <v>0.21167883211678801</v>
      </c>
      <c r="EK735" s="424">
        <v>0.29870129870129802</v>
      </c>
      <c r="EL735" s="422">
        <v>0.359756097</v>
      </c>
      <c r="EM735" s="422">
        <v>0.12804878</v>
      </c>
      <c r="EN735" s="422">
        <v>0.51219512099999998</v>
      </c>
      <c r="EO735" s="422">
        <v>9.0361449999999996E-2</v>
      </c>
      <c r="EP735" s="422">
        <v>0.39156626999999999</v>
      </c>
      <c r="EQ735" s="422">
        <v>0.16909384999999999</v>
      </c>
      <c r="ER735" s="425">
        <v>0.46768110992837703</v>
      </c>
      <c r="ES735" s="431">
        <v>3.4520555160847501</v>
      </c>
      <c r="ET735" s="431">
        <v>2.7839332447473901</v>
      </c>
      <c r="EU735" s="431">
        <v>3.5469312037552001</v>
      </c>
      <c r="EV735" s="431">
        <v>3.1840754746692101</v>
      </c>
      <c r="EW735" s="431">
        <v>2.5529257630453199</v>
      </c>
      <c r="EX735" s="426">
        <v>1.0446959733962999</v>
      </c>
    </row>
    <row r="736" spans="1:269" ht="13" customHeight="1">
      <c r="A736" s="413" t="s">
        <v>14</v>
      </c>
      <c r="B736" s="413">
        <v>9616</v>
      </c>
      <c r="C736" s="413">
        <v>607192</v>
      </c>
      <c r="D736" s="413">
        <v>14374</v>
      </c>
      <c r="E736" s="413" t="s">
        <v>15</v>
      </c>
      <c r="F736" s="413" t="s">
        <v>15</v>
      </c>
      <c r="G736" s="414"/>
      <c r="H736" s="415" t="s">
        <v>763</v>
      </c>
      <c r="I736" s="416" t="s">
        <v>571</v>
      </c>
      <c r="J736" s="417">
        <v>31</v>
      </c>
      <c r="K736" s="418">
        <v>1</v>
      </c>
      <c r="M736" s="419" t="s">
        <v>837</v>
      </c>
      <c r="N736" s="420">
        <v>25</v>
      </c>
      <c r="P736" s="418" t="s">
        <v>4581</v>
      </c>
      <c r="Z736" s="421"/>
      <c r="AS736" s="422"/>
      <c r="AT736" s="422"/>
      <c r="AU736" s="422"/>
      <c r="AV736" s="422"/>
      <c r="AW736" s="422"/>
      <c r="AX736" s="422"/>
      <c r="AY736" s="423"/>
      <c r="AZ736" s="422"/>
      <c r="BA736" s="422"/>
      <c r="BB736" s="422"/>
      <c r="BC736" s="422"/>
      <c r="BT736" s="427">
        <v>18</v>
      </c>
      <c r="BU736" s="421">
        <v>90.1</v>
      </c>
      <c r="BV736" s="428">
        <v>-1</v>
      </c>
      <c r="BW736" s="427"/>
      <c r="BX736" s="427"/>
      <c r="BY736" s="427"/>
      <c r="BZ736" s="427"/>
      <c r="CA736" s="421"/>
      <c r="CB736" s="428"/>
      <c r="CC736" s="427"/>
      <c r="CD736" s="421"/>
      <c r="CE736" s="429"/>
      <c r="CF736" s="428"/>
      <c r="CG736" s="427"/>
      <c r="CH736" s="421"/>
      <c r="CI736" s="429"/>
      <c r="CJ736" s="428"/>
      <c r="CK736" s="427"/>
      <c r="CL736" s="421"/>
      <c r="CM736" s="429"/>
      <c r="CN736" s="428"/>
      <c r="CO736" s="427"/>
      <c r="CP736" s="421"/>
      <c r="CQ736" s="429"/>
      <c r="CR736" s="428"/>
      <c r="DH736" s="433">
        <v>-1</v>
      </c>
      <c r="DI736" s="434"/>
      <c r="DJ736" s="421">
        <v>18</v>
      </c>
      <c r="DK736" s="421">
        <v>18</v>
      </c>
      <c r="DL736" s="421">
        <v>0</v>
      </c>
      <c r="DM736" s="421">
        <v>4</v>
      </c>
      <c r="DN736" s="421">
        <v>3</v>
      </c>
      <c r="DO736" s="421">
        <v>0</v>
      </c>
      <c r="DP736" s="421">
        <v>90.1</v>
      </c>
      <c r="DQ736" s="421">
        <v>90.099998474121094</v>
      </c>
      <c r="DS736" s="421">
        <v>366</v>
      </c>
      <c r="DT736" s="421">
        <v>56</v>
      </c>
      <c r="DU736" s="421">
        <v>33</v>
      </c>
      <c r="DV736" s="421">
        <v>32</v>
      </c>
      <c r="DW736" s="421">
        <v>10</v>
      </c>
      <c r="DX736" s="421">
        <v>43</v>
      </c>
      <c r="DY736" s="421">
        <v>0</v>
      </c>
      <c r="DZ736" s="421">
        <v>3</v>
      </c>
      <c r="EA736" s="421">
        <v>5</v>
      </c>
      <c r="EB736" s="421">
        <v>2</v>
      </c>
      <c r="EC736" s="421">
        <v>106</v>
      </c>
      <c r="ED736" s="425">
        <v>10.560886203492</v>
      </c>
      <c r="EE736" s="425">
        <v>4.2841330825486397</v>
      </c>
      <c r="EF736" s="425">
        <v>0.99631001919735895</v>
      </c>
      <c r="EG736" s="425">
        <v>5.5793361075052097</v>
      </c>
      <c r="EH736" s="431">
        <v>1.0959410211170899</v>
      </c>
      <c r="EI736" s="425">
        <v>84.577975966259302</v>
      </c>
      <c r="EJ736" s="424">
        <v>0.17499999999999999</v>
      </c>
      <c r="EK736" s="424">
        <v>0.22549019607843099</v>
      </c>
      <c r="EL736" s="422">
        <v>0.44392523299999997</v>
      </c>
      <c r="EM736" s="422">
        <v>0.172897196</v>
      </c>
      <c r="EN736" s="422">
        <v>0.38317757000000002</v>
      </c>
      <c r="EO736" s="422">
        <v>7.9439250000000003E-2</v>
      </c>
      <c r="EP736" s="422">
        <v>0.37383178</v>
      </c>
      <c r="EQ736" s="422">
        <v>0.10983827</v>
      </c>
      <c r="ER736" s="425">
        <v>0.161282236580363</v>
      </c>
      <c r="ES736" s="431">
        <v>3.18819206143155</v>
      </c>
      <c r="ET736" s="431">
        <v>3.2480697865435699</v>
      </c>
      <c r="EU736" s="431">
        <v>3.7558984479123598</v>
      </c>
      <c r="EV736" s="431">
        <v>3.7163552274075</v>
      </c>
      <c r="EW736" s="431">
        <v>3.88365082627615</v>
      </c>
      <c r="EX736" s="426">
        <v>1.6292634010314899</v>
      </c>
    </row>
    <row r="737" spans="1:269" ht="13" customHeight="1">
      <c r="A737" s="413" t="s">
        <v>14</v>
      </c>
      <c r="B737" s="413">
        <v>11203</v>
      </c>
      <c r="C737" s="413">
        <v>623474</v>
      </c>
      <c r="D737" s="413">
        <v>17556</v>
      </c>
      <c r="E737" s="413" t="s">
        <v>246</v>
      </c>
      <c r="F737" s="413" t="s">
        <v>246</v>
      </c>
      <c r="G737" s="414"/>
      <c r="H737" s="411" t="s">
        <v>1738</v>
      </c>
      <c r="I737" s="411" t="s">
        <v>217</v>
      </c>
      <c r="J737" s="418">
        <v>31</v>
      </c>
      <c r="K737" s="418">
        <v>1</v>
      </c>
      <c r="M737" s="419" t="s">
        <v>837</v>
      </c>
      <c r="O737" s="418" t="s">
        <v>46</v>
      </c>
      <c r="P737" s="418" t="s">
        <v>2543</v>
      </c>
      <c r="Z737" s="421"/>
      <c r="AS737" s="422"/>
      <c r="AT737" s="422"/>
      <c r="AU737" s="422"/>
      <c r="AV737" s="422"/>
      <c r="AW737" s="422"/>
      <c r="AX737" s="422"/>
      <c r="AY737" s="423"/>
      <c r="AZ737" s="422"/>
      <c r="BA737" s="422"/>
      <c r="BB737" s="422"/>
      <c r="BC737" s="422"/>
      <c r="BT737" s="427">
        <v>59</v>
      </c>
      <c r="BU737" s="421">
        <v>83.1</v>
      </c>
      <c r="BV737" s="428">
        <v>1</v>
      </c>
      <c r="BW737" s="427"/>
      <c r="BX737" s="427"/>
      <c r="BY737" s="427"/>
      <c r="BZ737" s="427"/>
      <c r="CA737" s="421"/>
      <c r="CB737" s="428"/>
      <c r="CC737" s="427"/>
      <c r="CD737" s="421"/>
      <c r="CE737" s="429"/>
      <c r="CF737" s="428"/>
      <c r="CG737" s="427"/>
      <c r="CH737" s="421"/>
      <c r="CI737" s="429"/>
      <c r="CJ737" s="428"/>
      <c r="CK737" s="427"/>
      <c r="CL737" s="421"/>
      <c r="CM737" s="429"/>
      <c r="CN737" s="428"/>
      <c r="CO737" s="427"/>
      <c r="CP737" s="421"/>
      <c r="CQ737" s="429"/>
      <c r="CR737" s="428"/>
      <c r="DH737" s="433">
        <v>1</v>
      </c>
      <c r="DI737" s="434"/>
      <c r="DJ737" s="421">
        <v>59</v>
      </c>
      <c r="DK737" s="421">
        <v>0</v>
      </c>
      <c r="DL737" s="421">
        <v>0</v>
      </c>
      <c r="DM737" s="421">
        <v>1</v>
      </c>
      <c r="DN737" s="421">
        <v>2</v>
      </c>
      <c r="DO737" s="421">
        <v>0</v>
      </c>
      <c r="DP737" s="421">
        <v>83.1</v>
      </c>
      <c r="DR737" s="421">
        <v>83.099998474121094</v>
      </c>
      <c r="DS737" s="421">
        <v>347</v>
      </c>
      <c r="DT737" s="421">
        <v>72</v>
      </c>
      <c r="DU737" s="421">
        <v>24</v>
      </c>
      <c r="DV737" s="421">
        <v>23</v>
      </c>
      <c r="DW737" s="421">
        <v>6</v>
      </c>
      <c r="DX737" s="421">
        <v>26</v>
      </c>
      <c r="DY737" s="421">
        <v>1</v>
      </c>
      <c r="DZ737" s="421">
        <v>7</v>
      </c>
      <c r="EA737" s="421">
        <v>2</v>
      </c>
      <c r="EB737" s="421">
        <v>2</v>
      </c>
      <c r="EC737" s="421">
        <v>81</v>
      </c>
      <c r="ED737" s="425">
        <v>8.7480013348390706</v>
      </c>
      <c r="EE737" s="425">
        <v>2.80800042846686</v>
      </c>
      <c r="EF737" s="425">
        <v>0.64800009887696797</v>
      </c>
      <c r="EG737" s="425">
        <v>7.7760011865236098</v>
      </c>
      <c r="EH737" s="431">
        <v>1.1760001794433801</v>
      </c>
      <c r="EI737" s="425">
        <v>90.756448564992795</v>
      </c>
      <c r="EJ737" s="424">
        <v>0.22929936305732401</v>
      </c>
      <c r="EK737" s="424">
        <v>0.29074889867841403</v>
      </c>
      <c r="EL737" s="422">
        <v>0.35930735899999999</v>
      </c>
      <c r="EM737" s="422">
        <v>0.19480519399999999</v>
      </c>
      <c r="EN737" s="422">
        <v>0.44588744499999999</v>
      </c>
      <c r="EO737" s="422">
        <v>7.2961369999999998E-2</v>
      </c>
      <c r="EP737" s="422">
        <v>0.39055793999999999</v>
      </c>
      <c r="EQ737" s="422">
        <v>0.11457521</v>
      </c>
      <c r="ER737" s="425">
        <v>1.1839597718285</v>
      </c>
      <c r="ES737" s="431">
        <v>2.48400037902837</v>
      </c>
      <c r="ET737" s="431">
        <v>3.3175890644158601</v>
      </c>
      <c r="EU737" s="431">
        <v>3.31597224121094</v>
      </c>
      <c r="EV737" s="431">
        <v>4.2856421524974699</v>
      </c>
      <c r="EW737" s="431">
        <v>3.6881141604991798</v>
      </c>
      <c r="EX737" s="426">
        <v>1.2493799924850399</v>
      </c>
    </row>
    <row r="738" spans="1:269" ht="13" customHeight="1">
      <c r="A738" s="413" t="s">
        <v>14</v>
      </c>
      <c r="B738" s="413">
        <v>10494</v>
      </c>
      <c r="C738" s="413">
        <v>596001</v>
      </c>
      <c r="D738" s="413">
        <v>13619</v>
      </c>
      <c r="E738" s="413" t="s">
        <v>213</v>
      </c>
      <c r="F738" s="413" t="s">
        <v>213</v>
      </c>
      <c r="G738" s="414"/>
      <c r="H738" s="411" t="s">
        <v>1057</v>
      </c>
      <c r="I738" s="411" t="s">
        <v>1756</v>
      </c>
      <c r="J738" s="418">
        <v>32</v>
      </c>
      <c r="K738" s="418">
        <v>1</v>
      </c>
      <c r="M738" s="419" t="s">
        <v>837</v>
      </c>
      <c r="O738" s="418" t="s">
        <v>46</v>
      </c>
      <c r="P738" s="418" t="s">
        <v>2543</v>
      </c>
      <c r="S738" s="418" t="s">
        <v>4579</v>
      </c>
      <c r="Z738" s="421"/>
      <c r="AS738" s="422"/>
      <c r="AT738" s="422"/>
      <c r="AU738" s="422"/>
      <c r="AV738" s="422"/>
      <c r="AW738" s="422"/>
      <c r="AX738" s="422"/>
      <c r="AY738" s="423"/>
      <c r="AZ738" s="422"/>
      <c r="BA738" s="422"/>
      <c r="BB738" s="422"/>
      <c r="BC738" s="422"/>
      <c r="BT738" s="427">
        <v>57</v>
      </c>
      <c r="BU738" s="421">
        <v>66.2</v>
      </c>
      <c r="BV738" s="428">
        <v>0</v>
      </c>
      <c r="BW738" s="427"/>
      <c r="BX738" s="427"/>
      <c r="BY738" s="427"/>
      <c r="BZ738" s="427"/>
      <c r="CA738" s="421"/>
      <c r="CB738" s="428"/>
      <c r="CC738" s="427"/>
      <c r="CD738" s="421"/>
      <c r="CE738" s="429"/>
      <c r="CF738" s="428"/>
      <c r="CG738" s="427"/>
      <c r="CH738" s="421"/>
      <c r="CI738" s="429"/>
      <c r="CJ738" s="428"/>
      <c r="CK738" s="427"/>
      <c r="CL738" s="421"/>
      <c r="CM738" s="429"/>
      <c r="CN738" s="428"/>
      <c r="CO738" s="427"/>
      <c r="CP738" s="421"/>
      <c r="CQ738" s="429"/>
      <c r="CR738" s="428"/>
      <c r="DH738" s="433">
        <v>0</v>
      </c>
      <c r="DI738" s="434"/>
      <c r="DJ738" s="421">
        <v>57</v>
      </c>
      <c r="DK738" s="421">
        <v>0</v>
      </c>
      <c r="DL738" s="421">
        <v>0</v>
      </c>
      <c r="DM738" s="421">
        <v>4</v>
      </c>
      <c r="DN738" s="421">
        <v>1</v>
      </c>
      <c r="DO738" s="421">
        <v>0</v>
      </c>
      <c r="DP738" s="421">
        <v>66.2</v>
      </c>
      <c r="DR738" s="421">
        <v>66.199996948242102</v>
      </c>
      <c r="DS738" s="421">
        <v>274</v>
      </c>
      <c r="DT738" s="421">
        <v>64</v>
      </c>
      <c r="DU738" s="421">
        <v>24</v>
      </c>
      <c r="DV738" s="421">
        <v>22</v>
      </c>
      <c r="DW738" s="421">
        <v>5</v>
      </c>
      <c r="DX738" s="421">
        <v>18</v>
      </c>
      <c r="DY738" s="421">
        <v>2</v>
      </c>
      <c r="DZ738" s="421">
        <v>4</v>
      </c>
      <c r="EA738" s="421">
        <v>0</v>
      </c>
      <c r="EB738" s="421">
        <v>0</v>
      </c>
      <c r="EC738" s="421">
        <v>55</v>
      </c>
      <c r="ED738" s="425">
        <v>7.4250011329652601</v>
      </c>
      <c r="EE738" s="425">
        <v>2.4300003707886302</v>
      </c>
      <c r="EF738" s="425">
        <v>0.67500010299684099</v>
      </c>
      <c r="EG738" s="425">
        <v>8.6400013183595696</v>
      </c>
      <c r="EH738" s="431">
        <v>1.2300001876831299</v>
      </c>
      <c r="EI738" s="425">
        <v>95.942027583130994</v>
      </c>
      <c r="EJ738" s="424">
        <v>0.25396825396825301</v>
      </c>
      <c r="EK738" s="424">
        <v>0.30729166666666602</v>
      </c>
      <c r="EL738" s="422">
        <v>0.40625</v>
      </c>
      <c r="EM738" s="422">
        <v>0.203125</v>
      </c>
      <c r="EN738" s="422">
        <v>0.390625</v>
      </c>
      <c r="EO738" s="422">
        <v>6.0913710000000003E-2</v>
      </c>
      <c r="EP738" s="422">
        <v>0.38578679999999999</v>
      </c>
      <c r="EQ738" s="422">
        <v>9.3992249999999999E-2</v>
      </c>
      <c r="ER738" s="425">
        <v>-2.72030375182668E-2</v>
      </c>
      <c r="ES738" s="431">
        <v>2.9700004531861</v>
      </c>
      <c r="ET738" s="431">
        <v>4.0432730106020802</v>
      </c>
      <c r="EU738" s="431">
        <v>3.45097226181031</v>
      </c>
      <c r="EV738" s="431">
        <v>4.2105018952963302</v>
      </c>
      <c r="EW738" s="431">
        <v>3.8994366450159399</v>
      </c>
      <c r="EX738" s="426">
        <v>0.58749282360076904</v>
      </c>
      <c r="FD738" s="412"/>
      <c r="GC738" s="412"/>
      <c r="GD738" s="412"/>
      <c r="GE738" s="412"/>
      <c r="GF738" s="412"/>
      <c r="GG738" s="412"/>
      <c r="GH738" s="412"/>
      <c r="GI738" s="412"/>
      <c r="GJ738" s="412"/>
      <c r="GK738" s="412"/>
    </row>
    <row r="739" spans="1:269" ht="13" customHeight="1">
      <c r="A739" s="413" t="s">
        <v>14</v>
      </c>
      <c r="B739" s="413">
        <v>12263</v>
      </c>
      <c r="C739" s="413">
        <v>676083</v>
      </c>
      <c r="D739" s="413">
        <v>23301</v>
      </c>
      <c r="E739" s="413" t="s">
        <v>686</v>
      </c>
      <c r="F739" s="413" t="s">
        <v>686</v>
      </c>
      <c r="G739" s="414"/>
      <c r="H739" s="411" t="s">
        <v>2509</v>
      </c>
      <c r="I739" s="411" t="s">
        <v>2510</v>
      </c>
      <c r="J739" s="418">
        <v>29</v>
      </c>
      <c r="K739" s="418">
        <v>1</v>
      </c>
      <c r="M739" s="419" t="s">
        <v>837</v>
      </c>
      <c r="N739" s="420">
        <v>20</v>
      </c>
      <c r="O739" s="418" t="s">
        <v>46</v>
      </c>
      <c r="P739" s="418" t="s">
        <v>4577</v>
      </c>
      <c r="S739" s="418" t="s">
        <v>4579</v>
      </c>
      <c r="Z739" s="421"/>
      <c r="AS739" s="422"/>
      <c r="AT739" s="422"/>
      <c r="AU739" s="422"/>
      <c r="AV739" s="422"/>
      <c r="AW739" s="422"/>
      <c r="AX739" s="422"/>
      <c r="AY739" s="423"/>
      <c r="AZ739" s="422"/>
      <c r="BA739" s="422"/>
      <c r="BB739" s="422"/>
      <c r="BC739" s="422"/>
      <c r="BT739" s="427">
        <v>21</v>
      </c>
      <c r="BU739" s="421">
        <v>110</v>
      </c>
      <c r="BV739" s="428">
        <v>0</v>
      </c>
      <c r="BW739" s="427"/>
      <c r="BX739" s="427"/>
      <c r="BY739" s="427"/>
      <c r="BZ739" s="427"/>
      <c r="CA739" s="421"/>
      <c r="CB739" s="428"/>
      <c r="CC739" s="427"/>
      <c r="CD739" s="421"/>
      <c r="CE739" s="429"/>
      <c r="CF739" s="428"/>
      <c r="CG739" s="427"/>
      <c r="CH739" s="421"/>
      <c r="CI739" s="429"/>
      <c r="CJ739" s="428"/>
      <c r="CK739" s="427"/>
      <c r="CL739" s="421"/>
      <c r="CM739" s="429"/>
      <c r="CN739" s="428"/>
      <c r="CO739" s="427"/>
      <c r="CP739" s="421"/>
      <c r="CQ739" s="429"/>
      <c r="CR739" s="428"/>
      <c r="DH739" s="433">
        <v>0</v>
      </c>
      <c r="DI739" s="434"/>
      <c r="DJ739" s="421">
        <v>21</v>
      </c>
      <c r="DK739" s="421">
        <v>16</v>
      </c>
      <c r="DL739" s="421">
        <v>0</v>
      </c>
      <c r="DM739" s="421">
        <v>6</v>
      </c>
      <c r="DN739" s="421">
        <v>4</v>
      </c>
      <c r="DO739" s="421">
        <v>1</v>
      </c>
      <c r="DP739" s="421">
        <v>110</v>
      </c>
      <c r="DQ739" s="421">
        <v>87.099998474121094</v>
      </c>
      <c r="DR739" s="421">
        <v>22.2000007629394</v>
      </c>
      <c r="DS739" s="421">
        <v>447</v>
      </c>
      <c r="DT739" s="421">
        <v>112</v>
      </c>
      <c r="DU739" s="421">
        <v>54</v>
      </c>
      <c r="DV739" s="421">
        <v>51</v>
      </c>
      <c r="DW739" s="421">
        <v>8</v>
      </c>
      <c r="DX739" s="421">
        <v>13</v>
      </c>
      <c r="DY739" s="421">
        <v>0</v>
      </c>
      <c r="DZ739" s="421">
        <v>4</v>
      </c>
      <c r="EA739" s="421">
        <v>2</v>
      </c>
      <c r="EB739" s="421">
        <v>0</v>
      </c>
      <c r="EC739" s="421">
        <v>77</v>
      </c>
      <c r="ED739" s="425">
        <v>6.3000003277171901</v>
      </c>
      <c r="EE739" s="425">
        <v>1.0636364189652401</v>
      </c>
      <c r="EF739" s="425">
        <v>0.65454548859399297</v>
      </c>
      <c r="EG739" s="425">
        <v>9.1636368403159096</v>
      </c>
      <c r="EH739" s="431">
        <v>1.1363636954756799</v>
      </c>
      <c r="EI739" s="425">
        <v>87.697548930968495</v>
      </c>
      <c r="EJ739" s="424">
        <v>0.26046511627906899</v>
      </c>
      <c r="EK739" s="424">
        <v>0.30144927536231803</v>
      </c>
      <c r="EL739" s="422">
        <v>0.40571428500000001</v>
      </c>
      <c r="EM739" s="422">
        <v>0.21428571399999999</v>
      </c>
      <c r="EN739" s="422">
        <v>0.38</v>
      </c>
      <c r="EO739" s="422">
        <v>8.4985840000000007E-2</v>
      </c>
      <c r="EP739" s="422">
        <v>0.47308781999999999</v>
      </c>
      <c r="EQ739" s="422">
        <v>8.6313189999999998E-2</v>
      </c>
      <c r="ER739" s="425">
        <v>3.12176369403242E-2</v>
      </c>
      <c r="ES739" s="431">
        <v>4.1727274897867099</v>
      </c>
      <c r="ET739" s="431">
        <v>4.4371668388135497</v>
      </c>
      <c r="EU739" s="431">
        <v>3.1450631233089199</v>
      </c>
      <c r="EV739" s="431">
        <v>4.0637898445511302</v>
      </c>
      <c r="EW739" s="431">
        <v>4.1468477757293698</v>
      </c>
      <c r="EX739" s="426">
        <v>2.5425280928611702</v>
      </c>
      <c r="GC739" s="412"/>
      <c r="GD739" s="412"/>
      <c r="GE739" s="412"/>
      <c r="GF739" s="412"/>
      <c r="GG739" s="412"/>
      <c r="GH739" s="412"/>
      <c r="GI739" s="412"/>
      <c r="GJ739" s="412"/>
      <c r="GK739" s="412"/>
    </row>
    <row r="740" spans="1:269" ht="13" customHeight="1">
      <c r="A740" s="413" t="s">
        <v>14</v>
      </c>
      <c r="B740" s="413">
        <v>12831</v>
      </c>
      <c r="C740" s="413">
        <v>681517</v>
      </c>
      <c r="D740" s="413">
        <v>24763</v>
      </c>
      <c r="E740" s="413" t="s">
        <v>276</v>
      </c>
      <c r="F740" s="413" t="s">
        <v>276</v>
      </c>
      <c r="G740" s="414"/>
      <c r="H740" s="411" t="s">
        <v>3465</v>
      </c>
      <c r="I740" s="411" t="s">
        <v>547</v>
      </c>
      <c r="J740" s="413">
        <v>28</v>
      </c>
      <c r="K740" s="418">
        <v>1</v>
      </c>
      <c r="M740" s="419" t="s">
        <v>837</v>
      </c>
      <c r="N740" s="420">
        <v>20</v>
      </c>
      <c r="O740" s="418" t="s">
        <v>46</v>
      </c>
      <c r="P740" s="418" t="s">
        <v>2543</v>
      </c>
      <c r="Z740" s="421"/>
      <c r="AS740" s="422"/>
      <c r="AT740" s="422"/>
      <c r="AU740" s="422"/>
      <c r="AV740" s="422"/>
      <c r="AW740" s="422"/>
      <c r="AX740" s="422"/>
      <c r="AY740" s="423"/>
      <c r="AZ740" s="422"/>
      <c r="BA740" s="422"/>
      <c r="BB740" s="422"/>
      <c r="BC740" s="422"/>
      <c r="BT740" s="427">
        <v>62</v>
      </c>
      <c r="BU740" s="421">
        <v>88</v>
      </c>
      <c r="BV740" s="428">
        <v>1</v>
      </c>
      <c r="BW740" s="427"/>
      <c r="BX740" s="427"/>
      <c r="BY740" s="427"/>
      <c r="BZ740" s="427"/>
      <c r="CA740" s="421"/>
      <c r="CB740" s="428"/>
      <c r="CC740" s="427"/>
      <c r="CD740" s="421"/>
      <c r="CE740" s="429"/>
      <c r="CF740" s="428"/>
      <c r="CG740" s="427"/>
      <c r="CH740" s="421"/>
      <c r="CI740" s="429"/>
      <c r="CJ740" s="428"/>
      <c r="CK740" s="427"/>
      <c r="CL740" s="421"/>
      <c r="CM740" s="429"/>
      <c r="CN740" s="428"/>
      <c r="CO740" s="427"/>
      <c r="CP740" s="421"/>
      <c r="CQ740" s="429"/>
      <c r="CR740" s="428"/>
      <c r="DH740" s="433">
        <v>1</v>
      </c>
      <c r="DI740" s="434"/>
      <c r="DJ740" s="421">
        <v>62</v>
      </c>
      <c r="DK740" s="421">
        <v>1</v>
      </c>
      <c r="DL740" s="421">
        <v>0</v>
      </c>
      <c r="DM740" s="421">
        <v>4</v>
      </c>
      <c r="DN740" s="421">
        <v>2</v>
      </c>
      <c r="DO740" s="421">
        <v>1</v>
      </c>
      <c r="DP740" s="421">
        <v>88</v>
      </c>
      <c r="DQ740" s="421">
        <v>3</v>
      </c>
      <c r="DR740" s="421">
        <v>85</v>
      </c>
      <c r="DS740" s="421">
        <v>363</v>
      </c>
      <c r="DT740" s="421">
        <v>80</v>
      </c>
      <c r="DU740" s="421">
        <v>32</v>
      </c>
      <c r="DV740" s="421">
        <v>30</v>
      </c>
      <c r="DW740" s="421">
        <v>5</v>
      </c>
      <c r="DX740" s="421">
        <v>28</v>
      </c>
      <c r="DY740" s="421">
        <v>1</v>
      </c>
      <c r="DZ740" s="421">
        <v>1</v>
      </c>
      <c r="EA740" s="421">
        <v>5</v>
      </c>
      <c r="EB740" s="421">
        <v>0</v>
      </c>
      <c r="EC740" s="421">
        <v>80</v>
      </c>
      <c r="ED740" s="425">
        <v>8.1818196005074899</v>
      </c>
      <c r="EE740" s="425">
        <v>2.8636368601776199</v>
      </c>
      <c r="EF740" s="425">
        <v>0.51136372503171801</v>
      </c>
      <c r="EG740" s="425">
        <v>8.1818196005074899</v>
      </c>
      <c r="EH740" s="431">
        <v>1.22727294007612</v>
      </c>
      <c r="EI740" s="425">
        <v>94.7133643414451</v>
      </c>
      <c r="EJ740" s="424">
        <v>0.239520958083832</v>
      </c>
      <c r="EK740" s="424">
        <v>0.30120481927710802</v>
      </c>
      <c r="EL740" s="422">
        <v>0.43824701100000002</v>
      </c>
      <c r="EM740" s="422">
        <v>0.231075697</v>
      </c>
      <c r="EN740" s="422">
        <v>0.33067729000000001</v>
      </c>
      <c r="EO740" s="422">
        <v>9.8425200000000004E-2</v>
      </c>
      <c r="EP740" s="422">
        <v>0.44094487999999998</v>
      </c>
      <c r="EQ740" s="422">
        <v>0.1037037</v>
      </c>
      <c r="ER740" s="425">
        <v>-0.35552100170857198</v>
      </c>
      <c r="ES740" s="431">
        <v>3.0681823501903098</v>
      </c>
      <c r="ET740" s="431">
        <v>4.50786147332472</v>
      </c>
      <c r="EU740" s="431">
        <v>3.04506310707281</v>
      </c>
      <c r="EV740" s="431">
        <v>3.7606283822601299</v>
      </c>
      <c r="EW740" s="431">
        <v>3.7310819950822598</v>
      </c>
      <c r="EX740" s="426">
        <v>1.38228908926248</v>
      </c>
    </row>
    <row r="741" spans="1:269" ht="13" customHeight="1">
      <c r="A741" s="413" t="s">
        <v>14</v>
      </c>
      <c r="B741" s="413">
        <v>12015</v>
      </c>
      <c r="C741" s="413">
        <v>676974</v>
      </c>
      <c r="D741" s="413">
        <v>27474</v>
      </c>
      <c r="E741" s="413" t="s">
        <v>686</v>
      </c>
      <c r="F741" s="413" t="s">
        <v>686</v>
      </c>
      <c r="G741" s="414"/>
      <c r="H741" s="411" t="s">
        <v>3098</v>
      </c>
      <c r="I741" s="411" t="s">
        <v>273</v>
      </c>
      <c r="J741" s="413">
        <v>26</v>
      </c>
      <c r="K741" s="418">
        <v>1</v>
      </c>
      <c r="M741" s="419" t="s">
        <v>837</v>
      </c>
      <c r="N741" s="420">
        <v>20</v>
      </c>
      <c r="P741" s="418" t="s">
        <v>4581</v>
      </c>
      <c r="Z741" s="421"/>
      <c r="AS741" s="422"/>
      <c r="AT741" s="422"/>
      <c r="AU741" s="422"/>
      <c r="AV741" s="422"/>
      <c r="AW741" s="422"/>
      <c r="AX741" s="422"/>
      <c r="AY741" s="423"/>
      <c r="AZ741" s="422"/>
      <c r="BA741" s="422"/>
      <c r="BB741" s="422"/>
      <c r="BC741" s="422"/>
      <c r="BT741" s="427">
        <v>12</v>
      </c>
      <c r="BU741" s="421">
        <v>64.2</v>
      </c>
      <c r="BV741" s="428">
        <v>0</v>
      </c>
      <c r="BW741" s="427"/>
      <c r="BX741" s="427"/>
      <c r="BY741" s="427"/>
      <c r="BZ741" s="427"/>
      <c r="CA741" s="421"/>
      <c r="CB741" s="428"/>
      <c r="CC741" s="427"/>
      <c r="CD741" s="421"/>
      <c r="CE741" s="429"/>
      <c r="CF741" s="428"/>
      <c r="CG741" s="427"/>
      <c r="CH741" s="421"/>
      <c r="CI741" s="429"/>
      <c r="CJ741" s="428"/>
      <c r="CK741" s="427"/>
      <c r="CL741" s="421"/>
      <c r="CM741" s="429"/>
      <c r="CN741" s="428"/>
      <c r="CO741" s="427"/>
      <c r="CP741" s="421"/>
      <c r="CQ741" s="429"/>
      <c r="CR741" s="428"/>
      <c r="DH741" s="433">
        <v>0</v>
      </c>
      <c r="DI741" s="434"/>
      <c r="DJ741" s="421">
        <v>12</v>
      </c>
      <c r="DK741" s="421">
        <v>12</v>
      </c>
      <c r="DL741" s="421">
        <v>0</v>
      </c>
      <c r="DM741" s="421">
        <v>3</v>
      </c>
      <c r="DN741" s="421">
        <v>5</v>
      </c>
      <c r="DO741" s="421">
        <v>0</v>
      </c>
      <c r="DP741" s="421">
        <v>64.2</v>
      </c>
      <c r="DQ741" s="421">
        <v>64.199996948242102</v>
      </c>
      <c r="DS741" s="421">
        <v>285</v>
      </c>
      <c r="DT741" s="421">
        <v>72</v>
      </c>
      <c r="DU741" s="421">
        <v>39</v>
      </c>
      <c r="DV741" s="421">
        <v>34</v>
      </c>
      <c r="DW741" s="421">
        <v>12</v>
      </c>
      <c r="DX741" s="421">
        <v>20</v>
      </c>
      <c r="DY741" s="421">
        <v>0</v>
      </c>
      <c r="DZ741" s="421">
        <v>2</v>
      </c>
      <c r="EA741" s="421">
        <v>0</v>
      </c>
      <c r="EB741" s="421">
        <v>1</v>
      </c>
      <c r="EC741" s="421">
        <v>68</v>
      </c>
      <c r="ED741" s="425">
        <v>9.4639178979585701</v>
      </c>
      <c r="EE741" s="425">
        <v>2.7835052641054601</v>
      </c>
      <c r="EF741" s="425">
        <v>1.67010315846327</v>
      </c>
      <c r="EG741" s="425">
        <v>10.0206189507796</v>
      </c>
      <c r="EH741" s="431">
        <v>1.42268046832057</v>
      </c>
      <c r="EI741" s="425">
        <v>109.79371347431901</v>
      </c>
      <c r="EJ741" s="424">
        <v>0.27376425855513298</v>
      </c>
      <c r="EK741" s="424">
        <v>0.32786885245901598</v>
      </c>
      <c r="EL741" s="422">
        <v>0.49222797899999998</v>
      </c>
      <c r="EM741" s="422">
        <v>0.19170984399999999</v>
      </c>
      <c r="EN741" s="422">
        <v>0.31606217599999997</v>
      </c>
      <c r="EO741" s="422">
        <v>9.2307689999999998E-2</v>
      </c>
      <c r="EP741" s="422">
        <v>0.48205128000000003</v>
      </c>
      <c r="EQ741" s="422">
        <v>0.11923077</v>
      </c>
      <c r="ER741" s="425">
        <v>-0.49561321571314199</v>
      </c>
      <c r="ES741" s="431">
        <v>4.7319589489792797</v>
      </c>
      <c r="ET741" s="431">
        <v>4.8727225695306302</v>
      </c>
      <c r="EU741" s="431">
        <v>4.4658691732621696</v>
      </c>
      <c r="EV741" s="431">
        <v>3.5078801400281101</v>
      </c>
      <c r="EW741" s="431">
        <v>3.7198927234482202</v>
      </c>
      <c r="EX741" s="426">
        <v>0.51770108938217096</v>
      </c>
    </row>
    <row r="742" spans="1:269" ht="13" customHeight="1">
      <c r="A742" s="413" t="s">
        <v>14</v>
      </c>
      <c r="B742" s="413">
        <v>8652</v>
      </c>
      <c r="C742" s="413">
        <v>527048</v>
      </c>
      <c r="D742" s="413">
        <v>6902</v>
      </c>
      <c r="E742" s="413" t="s">
        <v>164</v>
      </c>
      <c r="F742" s="413" t="s">
        <v>164</v>
      </c>
      <c r="G742" s="414"/>
      <c r="H742" s="415" t="s">
        <v>525</v>
      </c>
      <c r="I742" s="416" t="s">
        <v>297</v>
      </c>
      <c r="J742" s="417">
        <v>34</v>
      </c>
      <c r="K742" s="418">
        <v>1</v>
      </c>
      <c r="M742" s="419" t="s">
        <v>46</v>
      </c>
      <c r="N742" s="420">
        <v>25</v>
      </c>
      <c r="O742" s="418" t="s">
        <v>46</v>
      </c>
      <c r="P742" s="418" t="s">
        <v>4581</v>
      </c>
      <c r="Z742" s="421"/>
      <c r="AS742" s="422"/>
      <c r="AT742" s="422"/>
      <c r="AU742" s="422"/>
      <c r="AV742" s="422"/>
      <c r="AW742" s="422"/>
      <c r="AX742" s="422"/>
      <c r="AY742" s="423"/>
      <c r="AZ742" s="422"/>
      <c r="BA742" s="422"/>
      <c r="BB742" s="422"/>
      <c r="BC742" s="422"/>
      <c r="BT742" s="427">
        <v>11</v>
      </c>
      <c r="BU742" s="421">
        <v>56</v>
      </c>
      <c r="BV742" s="428">
        <v>0</v>
      </c>
      <c r="BW742" s="427"/>
      <c r="BX742" s="427"/>
      <c r="BY742" s="427"/>
      <c r="BZ742" s="427"/>
      <c r="CA742" s="421"/>
      <c r="CB742" s="428"/>
      <c r="CC742" s="427"/>
      <c r="CD742" s="421"/>
      <c r="CE742" s="429"/>
      <c r="CF742" s="428"/>
      <c r="CG742" s="427"/>
      <c r="CH742" s="421"/>
      <c r="CI742" s="429"/>
      <c r="CJ742" s="428"/>
      <c r="CK742" s="427"/>
      <c r="CL742" s="421"/>
      <c r="CM742" s="429"/>
      <c r="CN742" s="428"/>
      <c r="CO742" s="427"/>
      <c r="CP742" s="421"/>
      <c r="CQ742" s="429"/>
      <c r="CR742" s="428"/>
      <c r="DH742" s="433">
        <v>0</v>
      </c>
      <c r="DI742" s="434"/>
      <c r="DJ742" s="421">
        <v>11</v>
      </c>
      <c r="DK742" s="421">
        <v>10</v>
      </c>
      <c r="DL742" s="421">
        <v>0</v>
      </c>
      <c r="DM742" s="421">
        <v>1</v>
      </c>
      <c r="DN742" s="421">
        <v>6</v>
      </c>
      <c r="DO742" s="421">
        <v>0</v>
      </c>
      <c r="DP742" s="421">
        <v>56</v>
      </c>
      <c r="DQ742" s="421">
        <v>52.200000762939403</v>
      </c>
      <c r="DR742" s="421">
        <v>3.0999999046325599</v>
      </c>
      <c r="DS742" s="421">
        <v>228</v>
      </c>
      <c r="DT742" s="421">
        <v>40</v>
      </c>
      <c r="DU742" s="421">
        <v>23</v>
      </c>
      <c r="DV742" s="421">
        <v>22</v>
      </c>
      <c r="DW742" s="421">
        <v>6</v>
      </c>
      <c r="DX742" s="421">
        <v>22</v>
      </c>
      <c r="DY742" s="421">
        <v>0</v>
      </c>
      <c r="DZ742" s="421">
        <v>2</v>
      </c>
      <c r="EA742" s="421">
        <v>0</v>
      </c>
      <c r="EB742" s="421">
        <v>0</v>
      </c>
      <c r="EC742" s="421">
        <v>44</v>
      </c>
      <c r="ED742" s="425">
        <v>7.0714289327057198</v>
      </c>
      <c r="EE742" s="425">
        <v>3.5357144663528599</v>
      </c>
      <c r="EF742" s="425">
        <v>0.96428576355078</v>
      </c>
      <c r="EG742" s="425">
        <v>6.4285717570051997</v>
      </c>
      <c r="EH742" s="431">
        <v>1.1071429137064499</v>
      </c>
      <c r="EI742" s="425">
        <v>86.358959152172602</v>
      </c>
      <c r="EJ742" s="424">
        <v>0.19607843137254899</v>
      </c>
      <c r="EK742" s="424">
        <v>0.22077922077921999</v>
      </c>
      <c r="EL742" s="422">
        <v>0.38993710599999998</v>
      </c>
      <c r="EM742" s="422">
        <v>0.13836477899999999</v>
      </c>
      <c r="EN742" s="422">
        <v>0.47169811299999997</v>
      </c>
      <c r="EO742" s="422">
        <v>0.15</v>
      </c>
      <c r="EP742" s="422">
        <v>0.39374999999999999</v>
      </c>
      <c r="EQ742" s="422">
        <v>7.6327430000000002E-2</v>
      </c>
      <c r="ER742" s="425">
        <v>-0.18426190153248301</v>
      </c>
      <c r="ES742" s="431">
        <v>3.5357144663528599</v>
      </c>
      <c r="ET742" s="431">
        <v>5.3087923180336096</v>
      </c>
      <c r="EU742" s="431">
        <v>4.2431151274515599</v>
      </c>
      <c r="EV742" s="431">
        <v>4.9151741112999501</v>
      </c>
      <c r="EW742" s="431">
        <v>4.7809373694504398</v>
      </c>
      <c r="EX742" s="426">
        <v>0.83556312322616499</v>
      </c>
    </row>
    <row r="743" spans="1:269" ht="13" customHeight="1">
      <c r="A743" s="413" t="s">
        <v>14</v>
      </c>
      <c r="B743" s="413">
        <v>10048</v>
      </c>
      <c r="C743" s="413">
        <v>607067</v>
      </c>
      <c r="D743" s="413">
        <v>12317</v>
      </c>
      <c r="E743" s="413" t="s">
        <v>129</v>
      </c>
      <c r="F743" s="413" t="s">
        <v>129</v>
      </c>
      <c r="G743" s="414"/>
      <c r="H743" s="411" t="s">
        <v>1869</v>
      </c>
      <c r="I743" s="411" t="s">
        <v>802</v>
      </c>
      <c r="J743" s="418">
        <v>34</v>
      </c>
      <c r="K743" s="418">
        <v>1</v>
      </c>
      <c r="M743" s="419" t="s">
        <v>837</v>
      </c>
      <c r="N743" s="420">
        <v>25</v>
      </c>
      <c r="O743" s="418" t="s">
        <v>46</v>
      </c>
      <c r="P743" s="418" t="s">
        <v>2543</v>
      </c>
      <c r="Z743" s="421"/>
      <c r="AS743" s="422"/>
      <c r="AT743" s="422"/>
      <c r="AU743" s="422"/>
      <c r="AV743" s="422"/>
      <c r="AW743" s="422"/>
      <c r="AX743" s="422"/>
      <c r="AY743" s="423"/>
      <c r="AZ743" s="422"/>
      <c r="BA743" s="422"/>
      <c r="BB743" s="422"/>
      <c r="BC743" s="422"/>
      <c r="BT743" s="427">
        <v>32</v>
      </c>
      <c r="BU743" s="421">
        <v>159.1</v>
      </c>
      <c r="BV743" s="428">
        <v>5</v>
      </c>
      <c r="BW743" s="427"/>
      <c r="BX743" s="427"/>
      <c r="BY743" s="427"/>
      <c r="BZ743" s="427"/>
      <c r="CA743" s="421"/>
      <c r="CB743" s="428"/>
      <c r="CC743" s="427"/>
      <c r="CD743" s="421"/>
      <c r="CE743" s="429"/>
      <c r="CF743" s="428"/>
      <c r="CG743" s="427"/>
      <c r="CH743" s="421"/>
      <c r="CI743" s="429"/>
      <c r="CJ743" s="428"/>
      <c r="CK743" s="427"/>
      <c r="CL743" s="421"/>
      <c r="CM743" s="429"/>
      <c r="CN743" s="428"/>
      <c r="CO743" s="427"/>
      <c r="CP743" s="421"/>
      <c r="CQ743" s="429"/>
      <c r="CR743" s="428"/>
      <c r="DH743" s="433">
        <v>5</v>
      </c>
      <c r="DI743" s="434"/>
      <c r="DJ743" s="421">
        <v>32</v>
      </c>
      <c r="DK743" s="421">
        <v>27</v>
      </c>
      <c r="DL743" s="421">
        <v>0</v>
      </c>
      <c r="DM743" s="421">
        <v>11</v>
      </c>
      <c r="DN743" s="421">
        <v>7</v>
      </c>
      <c r="DO743" s="421">
        <v>1</v>
      </c>
      <c r="DP743" s="421">
        <v>159.1</v>
      </c>
      <c r="DQ743" s="421">
        <v>143.100006103515</v>
      </c>
      <c r="DR743" s="421">
        <v>16</v>
      </c>
      <c r="DS743" s="421">
        <v>662</v>
      </c>
      <c r="DT743" s="421">
        <v>155</v>
      </c>
      <c r="DU743" s="421">
        <v>73</v>
      </c>
      <c r="DV743" s="421">
        <v>70</v>
      </c>
      <c r="DW743" s="421">
        <v>20</v>
      </c>
      <c r="DX743" s="421">
        <v>44</v>
      </c>
      <c r="DY743" s="421">
        <v>0</v>
      </c>
      <c r="DZ743" s="421">
        <v>6</v>
      </c>
      <c r="EA743" s="421">
        <v>2</v>
      </c>
      <c r="EB743" s="421">
        <v>0</v>
      </c>
      <c r="EC743" s="421">
        <v>127</v>
      </c>
      <c r="ED743" s="425">
        <v>7.1736404392991897</v>
      </c>
      <c r="EE743" s="425">
        <v>2.48535574274932</v>
      </c>
      <c r="EF743" s="425">
        <v>1.1297071557951399</v>
      </c>
      <c r="EG743" s="425">
        <v>8.7552304574124005</v>
      </c>
      <c r="EH743" s="431">
        <v>1.24895402224019</v>
      </c>
      <c r="EI743" s="425">
        <v>96.386576686691498</v>
      </c>
      <c r="EJ743" s="424">
        <v>0.25326797385620903</v>
      </c>
      <c r="EK743" s="424">
        <v>0.29032258064516098</v>
      </c>
      <c r="EL743" s="422">
        <v>0.39457202499999999</v>
      </c>
      <c r="EM743" s="422">
        <v>0.21085594899999999</v>
      </c>
      <c r="EN743" s="422">
        <v>0.39457202499999999</v>
      </c>
      <c r="EO743" s="422">
        <v>0.10309277999999999</v>
      </c>
      <c r="EP743" s="422">
        <v>0.41030928</v>
      </c>
      <c r="EQ743" s="422">
        <v>9.1088329999999995E-2</v>
      </c>
      <c r="ER743" s="425">
        <v>0.33708933110955103</v>
      </c>
      <c r="ES743" s="431">
        <v>3.9539750452830198</v>
      </c>
      <c r="ET743" s="431">
        <v>4.6582436713049598</v>
      </c>
      <c r="EU743" s="431">
        <v>4.1150517487675797</v>
      </c>
      <c r="EV743" s="431">
        <v>4.3121289044932301</v>
      </c>
      <c r="EW743" s="431">
        <v>4.3572082698951702</v>
      </c>
      <c r="EX743" s="426">
        <v>1.86047735810279</v>
      </c>
    </row>
    <row r="744" spans="1:269" ht="13" customHeight="1">
      <c r="A744" s="413" t="s">
        <v>14</v>
      </c>
      <c r="B744" s="413">
        <v>11644</v>
      </c>
      <c r="C744" s="413">
        <v>643511</v>
      </c>
      <c r="D744" s="413">
        <v>15541</v>
      </c>
      <c r="E744" s="413" t="s">
        <v>3323</v>
      </c>
      <c r="F744" s="413" t="s">
        <v>345</v>
      </c>
      <c r="G744" s="414"/>
      <c r="H744" s="415" t="s">
        <v>200</v>
      </c>
      <c r="I744" s="416" t="s">
        <v>571</v>
      </c>
      <c r="J744" s="417">
        <v>34</v>
      </c>
      <c r="K744" s="418">
        <v>1</v>
      </c>
      <c r="M744" s="419" t="s">
        <v>837</v>
      </c>
      <c r="O744" s="418" t="s">
        <v>838</v>
      </c>
      <c r="P744" s="418" t="s">
        <v>4584</v>
      </c>
      <c r="S744" s="418" t="s">
        <v>4579</v>
      </c>
      <c r="Z744" s="421"/>
      <c r="AS744" s="422"/>
      <c r="AT744" s="422"/>
      <c r="AU744" s="422"/>
      <c r="AV744" s="422"/>
      <c r="AW744" s="422"/>
      <c r="AX744" s="422"/>
      <c r="AY744" s="423"/>
      <c r="AZ744" s="422"/>
      <c r="BA744" s="422"/>
      <c r="BB744" s="422"/>
      <c r="BC744" s="422"/>
      <c r="BT744" s="427">
        <v>81</v>
      </c>
      <c r="BU744" s="421">
        <v>77.099999999999994</v>
      </c>
      <c r="BV744" s="428">
        <v>3</v>
      </c>
      <c r="BW744" s="427"/>
      <c r="BX744" s="427"/>
      <c r="BY744" s="427"/>
      <c r="BZ744" s="427"/>
      <c r="CA744" s="421"/>
      <c r="CB744" s="428"/>
      <c r="CC744" s="427"/>
      <c r="CD744" s="421"/>
      <c r="CE744" s="429"/>
      <c r="CF744" s="428"/>
      <c r="CG744" s="427"/>
      <c r="CH744" s="421"/>
      <c r="CI744" s="429"/>
      <c r="CJ744" s="428"/>
      <c r="CK744" s="427"/>
      <c r="CL744" s="421"/>
      <c r="CM744" s="429"/>
      <c r="CN744" s="428"/>
      <c r="CO744" s="427"/>
      <c r="CP744" s="421"/>
      <c r="CQ744" s="429"/>
      <c r="CR744" s="428"/>
      <c r="DH744" s="433">
        <v>3</v>
      </c>
      <c r="DI744" s="434"/>
      <c r="DJ744" s="421">
        <v>81</v>
      </c>
      <c r="DK744" s="421">
        <v>0</v>
      </c>
      <c r="DL744" s="421">
        <v>0</v>
      </c>
      <c r="DM744" s="421">
        <v>4</v>
      </c>
      <c r="DN744" s="421">
        <v>6</v>
      </c>
      <c r="DO744" s="421">
        <v>0</v>
      </c>
      <c r="DP744" s="421">
        <v>77.099999999999994</v>
      </c>
      <c r="DR744" s="421">
        <v>77.100000381469698</v>
      </c>
      <c r="DS744" s="421">
        <v>299</v>
      </c>
      <c r="DT744" s="421">
        <v>66</v>
      </c>
      <c r="DU744" s="421">
        <v>20</v>
      </c>
      <c r="DV744" s="421">
        <v>17</v>
      </c>
      <c r="DW744" s="421">
        <v>4</v>
      </c>
      <c r="DX744" s="421">
        <v>7</v>
      </c>
      <c r="DY744" s="421">
        <v>0</v>
      </c>
      <c r="DZ744" s="421">
        <v>1</v>
      </c>
      <c r="EA744" s="421">
        <v>0</v>
      </c>
      <c r="EB744" s="421">
        <v>0</v>
      </c>
      <c r="EC744" s="421">
        <v>48</v>
      </c>
      <c r="ED744" s="425">
        <v>5.5862072639601603</v>
      </c>
      <c r="EE744" s="425">
        <v>0.81465522599419005</v>
      </c>
      <c r="EF744" s="425">
        <v>0.46551727199668003</v>
      </c>
      <c r="EG744" s="425">
        <v>7.6810349879452202</v>
      </c>
      <c r="EH744" s="431">
        <v>0.94396557932660197</v>
      </c>
      <c r="EI744" s="425">
        <v>72.849447682760896</v>
      </c>
      <c r="EJ744" s="424">
        <v>0.22680412371134001</v>
      </c>
      <c r="EK744" s="424">
        <v>0.25941422594142199</v>
      </c>
      <c r="EL744" s="422">
        <v>0.62083333299999999</v>
      </c>
      <c r="EM744" s="422">
        <v>0.195833333</v>
      </c>
      <c r="EN744" s="422">
        <v>0.18333333299999999</v>
      </c>
      <c r="EO744" s="422">
        <v>2.0576130000000002E-2</v>
      </c>
      <c r="EP744" s="422">
        <v>0.32921811000000001</v>
      </c>
      <c r="EQ744" s="422">
        <v>8.1799590000000005E-2</v>
      </c>
      <c r="ER744" s="425">
        <v>-1.1691155666269399</v>
      </c>
      <c r="ES744" s="431">
        <v>1.97844840598589</v>
      </c>
      <c r="ET744" s="431">
        <v>2.62981866821946</v>
      </c>
      <c r="EU744" s="431">
        <v>2.8773515070802902</v>
      </c>
      <c r="EV744" s="431">
        <v>3.0821710466893801</v>
      </c>
      <c r="EW744" s="431">
        <v>2.8929665570223402</v>
      </c>
      <c r="EX744" s="426">
        <v>1.3028191328048699</v>
      </c>
    </row>
    <row r="745" spans="1:269" ht="13" customHeight="1">
      <c r="A745" s="413" t="s">
        <v>14</v>
      </c>
      <c r="B745" s="413">
        <v>11763</v>
      </c>
      <c r="C745" s="413">
        <v>669373</v>
      </c>
      <c r="D745" s="413">
        <v>22267</v>
      </c>
      <c r="E745" s="413" t="s">
        <v>239</v>
      </c>
      <c r="F745" s="413" t="s">
        <v>239</v>
      </c>
      <c r="G745" s="414"/>
      <c r="H745" s="411" t="s">
        <v>1899</v>
      </c>
      <c r="I745" s="411" t="s">
        <v>1900</v>
      </c>
      <c r="J745" s="418">
        <v>28</v>
      </c>
      <c r="K745" s="418">
        <v>1</v>
      </c>
      <c r="M745" s="419" t="s">
        <v>46</v>
      </c>
      <c r="N745" s="420">
        <v>30</v>
      </c>
      <c r="P745" s="418" t="s">
        <v>2543</v>
      </c>
      <c r="Q745" s="418" t="s">
        <v>4578</v>
      </c>
      <c r="S745" s="418" t="s">
        <v>4579</v>
      </c>
      <c r="Z745" s="421"/>
      <c r="AS745" s="422"/>
      <c r="AT745" s="422"/>
      <c r="AU745" s="422"/>
      <c r="AV745" s="422"/>
      <c r="AW745" s="422"/>
      <c r="AX745" s="422"/>
      <c r="AY745" s="423"/>
      <c r="AZ745" s="422"/>
      <c r="BA745" s="422"/>
      <c r="BB745" s="422"/>
      <c r="BC745" s="422"/>
      <c r="BT745" s="427">
        <v>31</v>
      </c>
      <c r="BU745" s="421">
        <v>195.1</v>
      </c>
      <c r="BV745" s="428">
        <v>3</v>
      </c>
      <c r="BW745" s="427"/>
      <c r="BX745" s="427"/>
      <c r="BY745" s="427"/>
      <c r="BZ745" s="427"/>
      <c r="CA745" s="421"/>
      <c r="CB745" s="428"/>
      <c r="CC745" s="427"/>
      <c r="CD745" s="421"/>
      <c r="CE745" s="429"/>
      <c r="CF745" s="428"/>
      <c r="CG745" s="427"/>
      <c r="CH745" s="421"/>
      <c r="CI745" s="429"/>
      <c r="CJ745" s="428"/>
      <c r="CK745" s="427"/>
      <c r="CL745" s="421"/>
      <c r="CM745" s="429"/>
      <c r="CN745" s="428"/>
      <c r="CO745" s="427"/>
      <c r="CP745" s="421"/>
      <c r="CQ745" s="429"/>
      <c r="CR745" s="428"/>
      <c r="DH745" s="433">
        <v>3</v>
      </c>
      <c r="DI745" s="434"/>
      <c r="DJ745" s="421">
        <v>31</v>
      </c>
      <c r="DK745" s="421">
        <v>31</v>
      </c>
      <c r="DL745" s="421">
        <v>1</v>
      </c>
      <c r="DM745" s="421">
        <v>13</v>
      </c>
      <c r="DN745" s="421">
        <v>6</v>
      </c>
      <c r="DO745" s="421">
        <v>0</v>
      </c>
      <c r="DP745" s="421">
        <v>195.1</v>
      </c>
      <c r="DQ745" s="421">
        <v>195.100006103515</v>
      </c>
      <c r="DS745" s="421">
        <v>748</v>
      </c>
      <c r="DT745" s="421">
        <v>141</v>
      </c>
      <c r="DU745" s="421">
        <v>55</v>
      </c>
      <c r="DV745" s="421">
        <v>48</v>
      </c>
      <c r="DW745" s="421">
        <v>18</v>
      </c>
      <c r="DX745" s="421">
        <v>33</v>
      </c>
      <c r="DY745" s="421">
        <v>0</v>
      </c>
      <c r="DZ745" s="421">
        <v>5</v>
      </c>
      <c r="EA745" s="421">
        <v>3</v>
      </c>
      <c r="EB745" s="421">
        <v>2</v>
      </c>
      <c r="EC745" s="421">
        <v>241</v>
      </c>
      <c r="ED745" s="425">
        <v>11.104095852278199</v>
      </c>
      <c r="EE745" s="425">
        <v>1.5204778552912099</v>
      </c>
      <c r="EF745" s="425">
        <v>0.82935155743156996</v>
      </c>
      <c r="EG745" s="425">
        <v>6.4965871998806302</v>
      </c>
      <c r="EH745" s="431">
        <v>0.89078500613020495</v>
      </c>
      <c r="EI745" s="425">
        <v>69.482688282971495</v>
      </c>
      <c r="EJ745" s="424">
        <v>0.19859154929577399</v>
      </c>
      <c r="EK745" s="424">
        <v>0.27272727272727199</v>
      </c>
      <c r="EL745" s="422">
        <v>0.40987124400000002</v>
      </c>
      <c r="EM745" s="422">
        <v>0.206008583</v>
      </c>
      <c r="EN745" s="422">
        <v>0.38412017100000001</v>
      </c>
      <c r="EO745" s="422">
        <v>8.1023449999999997E-2</v>
      </c>
      <c r="EP745" s="422">
        <v>0.33049041000000001</v>
      </c>
      <c r="EQ745" s="422">
        <v>0.16567217000000001</v>
      </c>
      <c r="ER745" s="425">
        <v>-0.991018357786422</v>
      </c>
      <c r="ES745" s="431">
        <v>2.2116041531508501</v>
      </c>
      <c r="ET745" s="431">
        <v>2.73839774381252</v>
      </c>
      <c r="EU745" s="431">
        <v>2.4499653699436901</v>
      </c>
      <c r="EV745" s="431">
        <v>2.6648949939647402</v>
      </c>
      <c r="EW745" s="431">
        <v>2.7143249718033799</v>
      </c>
      <c r="EX745" s="426">
        <v>6.6365456581115696</v>
      </c>
    </row>
    <row r="746" spans="1:269" ht="13" customHeight="1">
      <c r="A746" s="413" t="s">
        <v>14</v>
      </c>
      <c r="B746" s="413">
        <v>11358</v>
      </c>
      <c r="C746" s="413">
        <v>676477</v>
      </c>
      <c r="D746" s="413">
        <v>20191</v>
      </c>
      <c r="E746" s="413" t="s">
        <v>609</v>
      </c>
      <c r="F746" s="413" t="s">
        <v>609</v>
      </c>
      <c r="G746" s="414"/>
      <c r="H746" s="411" t="s">
        <v>2419</v>
      </c>
      <c r="I746" s="411" t="s">
        <v>307</v>
      </c>
      <c r="J746" s="418">
        <v>29</v>
      </c>
      <c r="K746" s="418">
        <v>1</v>
      </c>
      <c r="M746" s="419" t="s">
        <v>837</v>
      </c>
      <c r="O746" s="418" t="s">
        <v>46</v>
      </c>
      <c r="P746" s="418" t="s">
        <v>2543</v>
      </c>
      <c r="Z746" s="421"/>
      <c r="AS746" s="422"/>
      <c r="AT746" s="422"/>
      <c r="AU746" s="422"/>
      <c r="AV746" s="422"/>
      <c r="AW746" s="422"/>
      <c r="AX746" s="422"/>
      <c r="AY746" s="423"/>
      <c r="AZ746" s="422"/>
      <c r="BA746" s="422"/>
      <c r="BB746" s="422"/>
      <c r="BC746" s="422"/>
      <c r="BT746" s="427">
        <v>62</v>
      </c>
      <c r="BU746" s="421">
        <v>72</v>
      </c>
      <c r="BV746" s="428">
        <v>-2</v>
      </c>
      <c r="BW746" s="427"/>
      <c r="BX746" s="427"/>
      <c r="BY746" s="427"/>
      <c r="BZ746" s="427"/>
      <c r="CA746" s="421"/>
      <c r="CB746" s="428"/>
      <c r="CC746" s="427"/>
      <c r="CD746" s="421"/>
      <c r="CE746" s="429"/>
      <c r="CF746" s="428"/>
      <c r="CG746" s="427"/>
      <c r="CH746" s="421"/>
      <c r="CI746" s="429"/>
      <c r="CJ746" s="428"/>
      <c r="CK746" s="427"/>
      <c r="CL746" s="421"/>
      <c r="CM746" s="429"/>
      <c r="CN746" s="428"/>
      <c r="CO746" s="427"/>
      <c r="CP746" s="421"/>
      <c r="CQ746" s="429"/>
      <c r="CR746" s="428"/>
      <c r="DH746" s="433">
        <v>-2</v>
      </c>
      <c r="DI746" s="434"/>
      <c r="DJ746" s="421">
        <v>62</v>
      </c>
      <c r="DK746" s="421">
        <v>0</v>
      </c>
      <c r="DL746" s="421">
        <v>0</v>
      </c>
      <c r="DM746" s="421">
        <v>7</v>
      </c>
      <c r="DN746" s="421">
        <v>3</v>
      </c>
      <c r="DO746" s="421">
        <v>1</v>
      </c>
      <c r="DP746" s="421">
        <v>72</v>
      </c>
      <c r="DR746" s="421">
        <v>72</v>
      </c>
      <c r="DS746" s="421">
        <v>293</v>
      </c>
      <c r="DT746" s="421">
        <v>54</v>
      </c>
      <c r="DU746" s="421">
        <v>21</v>
      </c>
      <c r="DV746" s="421">
        <v>18</v>
      </c>
      <c r="DW746" s="421">
        <v>2</v>
      </c>
      <c r="DX746" s="421">
        <v>24</v>
      </c>
      <c r="DY746" s="421">
        <v>2</v>
      </c>
      <c r="DZ746" s="421">
        <v>5</v>
      </c>
      <c r="EA746" s="421">
        <v>3</v>
      </c>
      <c r="EB746" s="421">
        <v>0</v>
      </c>
      <c r="EC746" s="421">
        <v>91</v>
      </c>
      <c r="ED746" s="425">
        <v>11.375001205338499</v>
      </c>
      <c r="EE746" s="425">
        <v>3.00000031789147</v>
      </c>
      <c r="EF746" s="425">
        <v>0.25000002649095598</v>
      </c>
      <c r="EG746" s="425">
        <v>6.7500007152558101</v>
      </c>
      <c r="EH746" s="431">
        <v>1.0833334481274699</v>
      </c>
      <c r="EI746" s="425">
        <v>84.5017818718825</v>
      </c>
      <c r="EJ746" s="424">
        <v>0.204545454545454</v>
      </c>
      <c r="EK746" s="424">
        <v>0.30409356725146103</v>
      </c>
      <c r="EL746" s="422">
        <v>0.45086705199999999</v>
      </c>
      <c r="EM746" s="422">
        <v>0.202312138</v>
      </c>
      <c r="EN746" s="422">
        <v>0.34682080900000001</v>
      </c>
      <c r="EO746" s="422">
        <v>8.6705199999999996E-2</v>
      </c>
      <c r="EP746" s="422">
        <v>0.36416185000000001</v>
      </c>
      <c r="EQ746" s="422">
        <v>0.16271186000000001</v>
      </c>
      <c r="ER746" s="425">
        <v>-0.206572133995751</v>
      </c>
      <c r="ES746" s="431">
        <v>2.2500002384186</v>
      </c>
      <c r="ET746" s="431">
        <v>2.8088956838791401</v>
      </c>
      <c r="EU746" s="431">
        <v>2.17763877886311</v>
      </c>
      <c r="EV746" s="431">
        <v>3.10136444533053</v>
      </c>
      <c r="EW746" s="431">
        <v>2.83242447618714</v>
      </c>
      <c r="EX746" s="426">
        <v>2.24538254737854</v>
      </c>
      <c r="FG746" s="412"/>
      <c r="FH746" s="412"/>
      <c r="FI746" s="412"/>
      <c r="FJ746" s="412"/>
      <c r="FK746" s="412"/>
      <c r="FL746" s="412"/>
      <c r="FM746" s="412"/>
      <c r="FN746" s="412"/>
      <c r="FO746" s="412"/>
      <c r="FP746" s="412"/>
      <c r="FQ746" s="412"/>
      <c r="FR746" s="412"/>
      <c r="FS746" s="412"/>
      <c r="FT746" s="412"/>
      <c r="FU746" s="412"/>
      <c r="FV746" s="412"/>
      <c r="FW746" s="412"/>
      <c r="FX746" s="412"/>
      <c r="FY746" s="412"/>
      <c r="FZ746" s="412"/>
      <c r="GA746" s="412"/>
      <c r="GB746" s="412"/>
    </row>
    <row r="747" spans="1:269" ht="13" customHeight="1">
      <c r="A747" s="413" t="s">
        <v>14</v>
      </c>
      <c r="B747" s="413">
        <v>11928</v>
      </c>
      <c r="C747" s="413">
        <v>693307</v>
      </c>
      <c r="D747" s="413">
        <v>27464</v>
      </c>
      <c r="E747" s="413" t="s">
        <v>239</v>
      </c>
      <c r="F747" s="413" t="s">
        <v>239</v>
      </c>
      <c r="G747" s="414"/>
      <c r="H747" s="411" t="s">
        <v>4106</v>
      </c>
      <c r="I747" s="411" t="s">
        <v>23</v>
      </c>
      <c r="J747" s="413">
        <v>26</v>
      </c>
      <c r="K747" s="418">
        <v>2</v>
      </c>
      <c r="L747" s="418" t="s">
        <v>837</v>
      </c>
      <c r="T747" s="418" t="s">
        <v>2543</v>
      </c>
      <c r="U747" s="418" t="s">
        <v>4577</v>
      </c>
      <c r="V747" s="418" t="s">
        <v>4586</v>
      </c>
      <c r="Z747" s="421">
        <v>126</v>
      </c>
      <c r="AA747" s="421">
        <v>469</v>
      </c>
      <c r="AB747" s="421">
        <v>435</v>
      </c>
      <c r="AC747" s="421">
        <v>121</v>
      </c>
      <c r="AD747" s="421">
        <v>85</v>
      </c>
      <c r="AE747" s="421">
        <v>21</v>
      </c>
      <c r="AF747" s="421">
        <v>2</v>
      </c>
      <c r="AG747" s="421">
        <v>13</v>
      </c>
      <c r="AH747" s="421">
        <v>54</v>
      </c>
      <c r="AI747" s="421">
        <v>57</v>
      </c>
      <c r="AJ747" s="421">
        <v>0</v>
      </c>
      <c r="AK747" s="421">
        <v>0</v>
      </c>
      <c r="AL747" s="421">
        <v>23</v>
      </c>
      <c r="AM747" s="421">
        <v>2</v>
      </c>
      <c r="AN747" s="421">
        <v>110</v>
      </c>
      <c r="AO747" s="421">
        <v>9</v>
      </c>
      <c r="AP747" s="421">
        <v>1</v>
      </c>
      <c r="AQ747" s="421">
        <v>0</v>
      </c>
      <c r="AR747" s="421">
        <v>5</v>
      </c>
      <c r="AS747" s="422">
        <v>4.9040511000000002E-2</v>
      </c>
      <c r="AT747" s="422">
        <v>0.234541577</v>
      </c>
      <c r="AU747" s="422">
        <v>0.40184048999999999</v>
      </c>
      <c r="AV747" s="422">
        <v>0.25153374000000001</v>
      </c>
      <c r="AW747" s="422">
        <v>9.1743119999999997E-2</v>
      </c>
      <c r="AX747" s="422">
        <v>0.45565749</v>
      </c>
      <c r="AY747" s="423">
        <v>110.7</v>
      </c>
      <c r="AZ747" s="422">
        <v>0.1115449</v>
      </c>
      <c r="BA747" s="422">
        <v>0.35889570500000001</v>
      </c>
      <c r="BB747" s="422">
        <v>0.60624650999999996</v>
      </c>
      <c r="BC747" s="422">
        <v>0.35889570500000001</v>
      </c>
      <c r="BD747" s="424">
        <v>0.34504792299999998</v>
      </c>
      <c r="BE747" s="424">
        <v>0.27816091900000001</v>
      </c>
      <c r="BF747" s="424">
        <v>0.32692307599999998</v>
      </c>
      <c r="BG747" s="424">
        <v>0.42528735600000001</v>
      </c>
      <c r="BH747" s="424">
        <v>0.75221043200000004</v>
      </c>
      <c r="BI747" s="424">
        <v>0.147126437</v>
      </c>
      <c r="BJ747" s="424">
        <v>0.32612068880780998</v>
      </c>
      <c r="BK747" s="425">
        <v>90.880580843338606</v>
      </c>
      <c r="BL747" s="425">
        <v>4.9710226311913104</v>
      </c>
      <c r="BM747" s="425">
        <v>60.3872947871318</v>
      </c>
      <c r="BN747" s="425">
        <v>108.94552619955699</v>
      </c>
      <c r="BO747" s="425">
        <v>5.4283620438059003E-2</v>
      </c>
      <c r="BP747" s="425">
        <v>-0.160479658283293</v>
      </c>
      <c r="BQ747" s="425">
        <v>39.6849589689268</v>
      </c>
      <c r="BR747" s="425">
        <v>4.7840280552959404</v>
      </c>
      <c r="BS747" s="426">
        <v>4.0602679521106104</v>
      </c>
      <c r="BT747" s="427"/>
      <c r="BU747" s="421"/>
      <c r="BV747" s="428"/>
      <c r="BW747" s="427">
        <v>118</v>
      </c>
      <c r="BX747" s="427">
        <v>1011.2</v>
      </c>
      <c r="BY747" s="427">
        <v>6</v>
      </c>
      <c r="BZ747" s="427">
        <v>2</v>
      </c>
      <c r="CA747" s="421">
        <v>2</v>
      </c>
      <c r="CB747" s="428">
        <v>7</v>
      </c>
      <c r="CC747" s="427"/>
      <c r="CD747" s="421"/>
      <c r="CE747" s="429"/>
      <c r="CF747" s="428"/>
      <c r="CG747" s="427"/>
      <c r="CH747" s="421"/>
      <c r="CI747" s="429"/>
      <c r="CJ747" s="428"/>
      <c r="CK747" s="427"/>
      <c r="CL747" s="421"/>
      <c r="CM747" s="429"/>
      <c r="CN747" s="428"/>
      <c r="CO747" s="427"/>
      <c r="CP747" s="421"/>
      <c r="CQ747" s="429"/>
      <c r="CR747" s="428"/>
      <c r="DH747" s="433">
        <v>6</v>
      </c>
      <c r="DI747" s="434">
        <v>18.759695053100501</v>
      </c>
      <c r="EL747" s="422"/>
      <c r="EM747" s="422"/>
      <c r="EN747" s="422"/>
      <c r="EO747" s="422"/>
      <c r="EP747" s="422"/>
      <c r="EQ747" s="422"/>
    </row>
    <row r="748" spans="1:269" ht="13" customHeight="1">
      <c r="A748" s="413" t="s">
        <v>14</v>
      </c>
      <c r="B748" s="413">
        <v>9015</v>
      </c>
      <c r="C748" s="413">
        <v>521692</v>
      </c>
      <c r="D748" s="413">
        <v>7304</v>
      </c>
      <c r="E748" s="413" t="s">
        <v>2168</v>
      </c>
      <c r="F748" s="413" t="s">
        <v>2168</v>
      </c>
      <c r="G748" s="414"/>
      <c r="H748" s="411" t="s">
        <v>525</v>
      </c>
      <c r="I748" s="411" t="s">
        <v>1858</v>
      </c>
      <c r="J748" s="418">
        <v>35</v>
      </c>
      <c r="K748" s="418">
        <v>2</v>
      </c>
      <c r="L748" s="418" t="s">
        <v>837</v>
      </c>
      <c r="T748" s="418" t="s">
        <v>4582</v>
      </c>
      <c r="U748" s="418" t="s">
        <v>4584</v>
      </c>
      <c r="V748" s="418" t="s">
        <v>4585</v>
      </c>
      <c r="Z748" s="421">
        <v>155</v>
      </c>
      <c r="AA748" s="421">
        <v>641</v>
      </c>
      <c r="AB748" s="421">
        <v>597</v>
      </c>
      <c r="AC748" s="421">
        <v>141</v>
      </c>
      <c r="AD748" s="421">
        <v>76</v>
      </c>
      <c r="AE748" s="421">
        <v>35</v>
      </c>
      <c r="AF748" s="421">
        <v>0</v>
      </c>
      <c r="AG748" s="421">
        <v>30</v>
      </c>
      <c r="AH748" s="421">
        <v>54</v>
      </c>
      <c r="AI748" s="421">
        <v>100</v>
      </c>
      <c r="AJ748" s="421">
        <v>0</v>
      </c>
      <c r="AK748" s="421">
        <v>0</v>
      </c>
      <c r="AL748" s="421">
        <v>28</v>
      </c>
      <c r="AM748" s="421">
        <v>5</v>
      </c>
      <c r="AN748" s="421">
        <v>125</v>
      </c>
      <c r="AO748" s="421">
        <v>12</v>
      </c>
      <c r="AP748" s="421">
        <v>1</v>
      </c>
      <c r="AQ748" s="421">
        <v>0</v>
      </c>
      <c r="AR748" s="421">
        <v>14</v>
      </c>
      <c r="AS748" s="422">
        <v>4.3681747E-2</v>
      </c>
      <c r="AT748" s="422">
        <v>0.19500780000000001</v>
      </c>
      <c r="AU748" s="422">
        <v>0.47357294</v>
      </c>
      <c r="AV748" s="422">
        <v>0.20084567</v>
      </c>
      <c r="AW748" s="422">
        <v>0.14705882000000001</v>
      </c>
      <c r="AX748" s="422">
        <v>0.46428571000000002</v>
      </c>
      <c r="AY748" s="423">
        <v>114.8</v>
      </c>
      <c r="AZ748" s="422">
        <v>0.14115570999999999</v>
      </c>
      <c r="BA748" s="422">
        <v>0.35095137399999998</v>
      </c>
      <c r="BB748" s="422">
        <v>0.56074703800000003</v>
      </c>
      <c r="BC748" s="422">
        <v>0.45877378400000002</v>
      </c>
      <c r="BD748" s="424">
        <v>0.250564334</v>
      </c>
      <c r="BE748" s="424">
        <v>0.236180904</v>
      </c>
      <c r="BF748" s="424">
        <v>0.28369905899999998</v>
      </c>
      <c r="BG748" s="424">
        <v>0.44556113899999999</v>
      </c>
      <c r="BH748" s="424">
        <v>0.72926019799999997</v>
      </c>
      <c r="BI748" s="424">
        <v>0.209380235</v>
      </c>
      <c r="BJ748" s="424">
        <v>0.310543213598724</v>
      </c>
      <c r="BK748" s="425">
        <v>129.334997583845</v>
      </c>
      <c r="BL748" s="425">
        <v>-1.31299908153234</v>
      </c>
      <c r="BM748" s="425">
        <v>74.426511477013193</v>
      </c>
      <c r="BN748" s="425">
        <v>95.447838395650706</v>
      </c>
      <c r="BO748" s="425">
        <v>0.48510712500460201</v>
      </c>
      <c r="BP748" s="425">
        <v>-4.7615111293271104</v>
      </c>
      <c r="BQ748" s="425">
        <v>5.1831994119893103</v>
      </c>
      <c r="BR748" s="425">
        <v>-8.2004149125096006</v>
      </c>
      <c r="BS748" s="426">
        <v>0.53030616658510599</v>
      </c>
      <c r="BT748" s="427"/>
      <c r="BU748" s="421"/>
      <c r="BV748" s="428"/>
      <c r="BW748" s="427">
        <v>92</v>
      </c>
      <c r="BX748" s="427">
        <v>761.2</v>
      </c>
      <c r="BY748" s="427">
        <v>-15</v>
      </c>
      <c r="BZ748" s="427">
        <v>2</v>
      </c>
      <c r="CA748" s="421">
        <v>-4</v>
      </c>
      <c r="CB748" s="428">
        <v>-7</v>
      </c>
      <c r="CC748" s="427">
        <v>30</v>
      </c>
      <c r="CD748" s="421">
        <v>251.2</v>
      </c>
      <c r="CE748" s="429">
        <v>-3</v>
      </c>
      <c r="CF748" s="428">
        <v>0</v>
      </c>
      <c r="CG748" s="427"/>
      <c r="CH748" s="421"/>
      <c r="CI748" s="429"/>
      <c r="CJ748" s="428"/>
      <c r="CK748" s="427"/>
      <c r="CL748" s="421"/>
      <c r="CM748" s="429"/>
      <c r="CN748" s="428"/>
      <c r="CO748" s="427"/>
      <c r="CP748" s="421"/>
      <c r="CQ748" s="429"/>
      <c r="CR748" s="428"/>
      <c r="DH748" s="433">
        <v>-18</v>
      </c>
      <c r="DI748" s="434">
        <v>-8.6772218942642194</v>
      </c>
      <c r="EL748" s="422"/>
      <c r="EM748" s="422"/>
      <c r="EN748" s="422"/>
      <c r="EO748" s="422"/>
      <c r="EP748" s="422"/>
      <c r="EQ748" s="422"/>
      <c r="IR748" s="412"/>
      <c r="IS748" s="412"/>
      <c r="IT748" s="412"/>
      <c r="IU748" s="412"/>
      <c r="IV748" s="412"/>
      <c r="IW748" s="412"/>
      <c r="IX748" s="412"/>
      <c r="IY748" s="412"/>
      <c r="IZ748" s="412"/>
      <c r="JA748" s="412"/>
      <c r="JB748" s="412"/>
      <c r="JC748" s="412"/>
      <c r="JD748" s="412"/>
      <c r="JE748" s="412"/>
      <c r="JF748" s="412"/>
      <c r="JG748" s="412"/>
      <c r="JH748" s="412"/>
      <c r="JI748" s="412"/>
    </row>
    <row r="749" spans="1:269" ht="13" customHeight="1">
      <c r="A749" s="413" t="s">
        <v>14</v>
      </c>
      <c r="B749" s="413">
        <v>9097</v>
      </c>
      <c r="C749" s="413">
        <v>596142</v>
      </c>
      <c r="D749" s="413">
        <v>11442</v>
      </c>
      <c r="E749" s="413" t="s">
        <v>17</v>
      </c>
      <c r="F749" s="413" t="s">
        <v>17</v>
      </c>
      <c r="G749" s="414"/>
      <c r="H749" s="415" t="s">
        <v>3339</v>
      </c>
      <c r="I749" s="416" t="s">
        <v>185</v>
      </c>
      <c r="J749" s="417">
        <v>32</v>
      </c>
      <c r="K749" s="418">
        <v>2</v>
      </c>
      <c r="L749" s="418" t="s">
        <v>837</v>
      </c>
      <c r="T749" s="418" t="s">
        <v>4577</v>
      </c>
      <c r="U749" s="418" t="s">
        <v>4584</v>
      </c>
      <c r="V749" s="418" t="s">
        <v>4585</v>
      </c>
      <c r="Z749" s="421">
        <v>30</v>
      </c>
      <c r="AA749" s="421">
        <v>101</v>
      </c>
      <c r="AB749" s="421">
        <v>91</v>
      </c>
      <c r="AC749" s="421">
        <v>21</v>
      </c>
      <c r="AD749" s="421">
        <v>14</v>
      </c>
      <c r="AE749" s="421">
        <v>2</v>
      </c>
      <c r="AF749" s="421">
        <v>0</v>
      </c>
      <c r="AG749" s="421">
        <v>5</v>
      </c>
      <c r="AH749" s="421">
        <v>13</v>
      </c>
      <c r="AI749" s="421">
        <v>24</v>
      </c>
      <c r="AJ749" s="421">
        <v>0</v>
      </c>
      <c r="AK749" s="421">
        <v>0</v>
      </c>
      <c r="AL749" s="421">
        <v>4</v>
      </c>
      <c r="AM749" s="421">
        <v>0</v>
      </c>
      <c r="AN749" s="421">
        <v>27</v>
      </c>
      <c r="AO749" s="421">
        <v>5</v>
      </c>
      <c r="AP749" s="421">
        <v>1</v>
      </c>
      <c r="AQ749" s="421">
        <v>0</v>
      </c>
      <c r="AR749" s="421">
        <v>2</v>
      </c>
      <c r="AS749" s="422">
        <v>3.9603960000000001E-2</v>
      </c>
      <c r="AT749" s="422">
        <v>0.26732673200000001</v>
      </c>
      <c r="AU749" s="422">
        <v>0.56923077</v>
      </c>
      <c r="AV749" s="422">
        <v>0.15384614999999999</v>
      </c>
      <c r="AW749" s="422">
        <v>0.10769231</v>
      </c>
      <c r="AX749" s="422">
        <v>0.56923077</v>
      </c>
      <c r="AY749" s="423">
        <v>111.7</v>
      </c>
      <c r="AZ749" s="422">
        <v>9.8795179999999996E-2</v>
      </c>
      <c r="BA749" s="422">
        <v>0.41538461500000001</v>
      </c>
      <c r="BB749" s="422">
        <v>0.73197405000000004</v>
      </c>
      <c r="BC749" s="422">
        <v>0.43076923</v>
      </c>
      <c r="BD749" s="424">
        <v>0.266666666</v>
      </c>
      <c r="BE749" s="424">
        <v>0.23076922999999999</v>
      </c>
      <c r="BF749" s="424">
        <v>0.29702970200000001</v>
      </c>
      <c r="BG749" s="424">
        <v>0.41758241699999998</v>
      </c>
      <c r="BH749" s="424">
        <v>0.71461211899999999</v>
      </c>
      <c r="BI749" s="424">
        <v>0.18681318699999999</v>
      </c>
      <c r="BJ749" s="424">
        <v>0.31110901584719602</v>
      </c>
      <c r="BK749" s="425">
        <v>115.395242962046</v>
      </c>
      <c r="BL749" s="425">
        <v>-0.160486803787567</v>
      </c>
      <c r="BM749" s="425">
        <v>11.773507839602599</v>
      </c>
      <c r="BN749" s="425">
        <v>100.29903693041901</v>
      </c>
      <c r="BO749" s="425">
        <v>0.883386663958181</v>
      </c>
      <c r="BP749" s="425">
        <v>-0.46631357539445101</v>
      </c>
      <c r="BQ749" s="425">
        <v>-1.2820993549439901</v>
      </c>
      <c r="BR749" s="425">
        <v>-0.430718450273194</v>
      </c>
      <c r="BS749" s="426">
        <v>-0.13117480923633601</v>
      </c>
      <c r="BT749" s="427"/>
      <c r="BU749" s="421"/>
      <c r="BV749" s="428"/>
      <c r="BW749" s="427">
        <v>22</v>
      </c>
      <c r="BX749" s="427">
        <v>175.1</v>
      </c>
      <c r="BY749" s="427">
        <v>-8</v>
      </c>
      <c r="BZ749" s="427">
        <v>-1</v>
      </c>
      <c r="CA749" s="421">
        <v>-2</v>
      </c>
      <c r="CB749" s="428">
        <v>-3</v>
      </c>
      <c r="CC749" s="427"/>
      <c r="CD749" s="421"/>
      <c r="CE749" s="429"/>
      <c r="CF749" s="428"/>
      <c r="CG749" s="427"/>
      <c r="CH749" s="421"/>
      <c r="CI749" s="429"/>
      <c r="CJ749" s="428"/>
      <c r="CK749" s="427"/>
      <c r="CL749" s="421"/>
      <c r="CM749" s="429"/>
      <c r="CN749" s="428"/>
      <c r="CO749" s="427"/>
      <c r="CP749" s="421"/>
      <c r="CQ749" s="429"/>
      <c r="CR749" s="428"/>
      <c r="DH749" s="433">
        <v>-8</v>
      </c>
      <c r="DI749" s="434">
        <v>-4.3274253010749799</v>
      </c>
      <c r="EL749" s="422"/>
      <c r="EM749" s="422"/>
      <c r="EN749" s="422"/>
      <c r="EO749" s="422"/>
      <c r="EP749" s="422"/>
      <c r="EQ749" s="422"/>
    </row>
    <row r="750" spans="1:269" ht="13" customHeight="1">
      <c r="A750" s="413" t="s">
        <v>14</v>
      </c>
      <c r="B750" s="413">
        <v>10600</v>
      </c>
      <c r="C750" s="413">
        <v>641343</v>
      </c>
      <c r="D750" s="413">
        <v>15194</v>
      </c>
      <c r="E750" s="413" t="s">
        <v>563</v>
      </c>
      <c r="F750" s="413" t="s">
        <v>563</v>
      </c>
      <c r="G750" s="414"/>
      <c r="H750" s="415" t="s">
        <v>994</v>
      </c>
      <c r="I750" s="416" t="s">
        <v>247</v>
      </c>
      <c r="J750" s="417">
        <v>29</v>
      </c>
      <c r="K750" s="418">
        <v>3</v>
      </c>
      <c r="L750" s="418" t="s">
        <v>46</v>
      </c>
      <c r="T750" s="418" t="s">
        <v>4581</v>
      </c>
      <c r="U750" s="418" t="s">
        <v>2543</v>
      </c>
      <c r="V750" s="418" t="s">
        <v>4585</v>
      </c>
      <c r="X750" s="418">
        <v>15</v>
      </c>
      <c r="Z750" s="421">
        <v>86</v>
      </c>
      <c r="AA750" s="421">
        <v>218</v>
      </c>
      <c r="AB750" s="421">
        <v>183</v>
      </c>
      <c r="AC750" s="421">
        <v>43</v>
      </c>
      <c r="AD750" s="421">
        <v>27</v>
      </c>
      <c r="AE750" s="421">
        <v>9</v>
      </c>
      <c r="AF750" s="421">
        <v>0</v>
      </c>
      <c r="AG750" s="421">
        <v>7</v>
      </c>
      <c r="AH750" s="421">
        <v>28</v>
      </c>
      <c r="AI750" s="421">
        <v>28</v>
      </c>
      <c r="AJ750" s="421">
        <v>8</v>
      </c>
      <c r="AK750" s="421">
        <v>1</v>
      </c>
      <c r="AL750" s="421">
        <v>32</v>
      </c>
      <c r="AM750" s="421">
        <v>1</v>
      </c>
      <c r="AN750" s="421">
        <v>59</v>
      </c>
      <c r="AO750" s="421">
        <v>2</v>
      </c>
      <c r="AP750" s="421">
        <v>1</v>
      </c>
      <c r="AQ750" s="421">
        <v>0</v>
      </c>
      <c r="AR750" s="421">
        <v>1</v>
      </c>
      <c r="AS750" s="422">
        <v>0.14678899000000001</v>
      </c>
      <c r="AT750" s="422">
        <v>0.27064220100000003</v>
      </c>
      <c r="AU750" s="422">
        <v>0.39200000000000002</v>
      </c>
      <c r="AV750" s="422">
        <v>0.23200000000000001</v>
      </c>
      <c r="AW750" s="422">
        <v>0.13600000000000001</v>
      </c>
      <c r="AX750" s="422">
        <v>0.45600000000000002</v>
      </c>
      <c r="AY750" s="423">
        <v>112.6</v>
      </c>
      <c r="AZ750" s="422">
        <v>9.5875139999999998E-2</v>
      </c>
      <c r="BA750" s="422">
        <v>0.34677419300000001</v>
      </c>
      <c r="BB750" s="422">
        <v>0.59767324600000005</v>
      </c>
      <c r="BC750" s="422">
        <v>0.42741935399999997</v>
      </c>
      <c r="BD750" s="424">
        <v>0.30508474499999999</v>
      </c>
      <c r="BE750" s="424">
        <v>0.23497267699999999</v>
      </c>
      <c r="BF750" s="424">
        <v>0.35321100900000002</v>
      </c>
      <c r="BG750" s="424">
        <v>0.39890710299999999</v>
      </c>
      <c r="BH750" s="424">
        <v>0.75211811200000001</v>
      </c>
      <c r="BI750" s="424">
        <v>0.16393442599999999</v>
      </c>
      <c r="BJ750" s="424">
        <v>0.33288117927340299</v>
      </c>
      <c r="BK750" s="425">
        <v>105.59203053771201</v>
      </c>
      <c r="BL750" s="425">
        <v>3.5072114707513902</v>
      </c>
      <c r="BM750" s="425">
        <v>29.265734562425202</v>
      </c>
      <c r="BN750" s="425">
        <v>114.3590577718</v>
      </c>
      <c r="BO750" s="425">
        <v>-0.21009856895339701</v>
      </c>
      <c r="BP750" s="425">
        <v>1.05919338390231</v>
      </c>
      <c r="BQ750" s="425">
        <v>7.8841244971922801</v>
      </c>
      <c r="BR750" s="425">
        <v>4.7694819027169801</v>
      </c>
      <c r="BS750" s="426">
        <v>0.80664460435665497</v>
      </c>
      <c r="BT750" s="427"/>
      <c r="BU750" s="421"/>
      <c r="BV750" s="428"/>
      <c r="BW750" s="427"/>
      <c r="BX750" s="427"/>
      <c r="BY750" s="427"/>
      <c r="BZ750" s="427"/>
      <c r="CA750" s="421"/>
      <c r="CB750" s="428"/>
      <c r="CC750" s="427">
        <v>40</v>
      </c>
      <c r="CD750" s="421">
        <v>220.2</v>
      </c>
      <c r="CE750" s="429">
        <v>-1</v>
      </c>
      <c r="CF750" s="428">
        <v>-1</v>
      </c>
      <c r="CG750" s="427"/>
      <c r="CH750" s="421"/>
      <c r="CI750" s="429"/>
      <c r="CJ750" s="428"/>
      <c r="CK750" s="427"/>
      <c r="CL750" s="421"/>
      <c r="CM750" s="429"/>
      <c r="CN750" s="428"/>
      <c r="CO750" s="427"/>
      <c r="CP750" s="421"/>
      <c r="CQ750" s="429"/>
      <c r="CR750" s="428"/>
      <c r="CS750" s="427">
        <v>21</v>
      </c>
      <c r="CT750" s="421">
        <v>152.1</v>
      </c>
      <c r="CU750" s="429">
        <v>-1</v>
      </c>
      <c r="CV750" s="429">
        <v>-1</v>
      </c>
      <c r="CW750" s="428">
        <v>0</v>
      </c>
      <c r="DC750" s="427">
        <v>5</v>
      </c>
      <c r="DD750" s="421">
        <v>30</v>
      </c>
      <c r="DE750" s="429">
        <v>0</v>
      </c>
      <c r="DF750" s="429">
        <v>0</v>
      </c>
      <c r="DG750" s="428">
        <v>-1</v>
      </c>
      <c r="DH750" s="433">
        <v>-2</v>
      </c>
      <c r="DI750" s="434">
        <v>-4.13718861341476</v>
      </c>
      <c r="EL750" s="422"/>
      <c r="EM750" s="422"/>
      <c r="EN750" s="422"/>
      <c r="EO750" s="422"/>
      <c r="EP750" s="422"/>
      <c r="EQ750" s="422"/>
    </row>
    <row r="751" spans="1:269" ht="13" customHeight="1">
      <c r="A751" s="413" t="s">
        <v>14</v>
      </c>
      <c r="B751" s="413">
        <v>8967</v>
      </c>
      <c r="C751" s="413">
        <v>502671</v>
      </c>
      <c r="D751" s="413">
        <v>9218</v>
      </c>
      <c r="E751" s="413" t="s">
        <v>16</v>
      </c>
      <c r="F751" s="413" t="s">
        <v>16</v>
      </c>
      <c r="G751" s="414"/>
      <c r="H751" s="415" t="s">
        <v>376</v>
      </c>
      <c r="I751" s="416" t="s">
        <v>166</v>
      </c>
      <c r="J751" s="417">
        <v>37</v>
      </c>
      <c r="K751" s="418">
        <v>3</v>
      </c>
      <c r="L751" s="418" t="s">
        <v>837</v>
      </c>
      <c r="T751" s="418" t="s">
        <v>2543</v>
      </c>
      <c r="U751" s="418" t="s">
        <v>4582</v>
      </c>
      <c r="V751" s="418" t="s">
        <v>4586</v>
      </c>
      <c r="Z751" s="421">
        <v>146</v>
      </c>
      <c r="AA751" s="421">
        <v>534</v>
      </c>
      <c r="AB751" s="421">
        <v>489</v>
      </c>
      <c r="AC751" s="421">
        <v>134</v>
      </c>
      <c r="AD751" s="421">
        <v>92</v>
      </c>
      <c r="AE751" s="421">
        <v>31</v>
      </c>
      <c r="AF751" s="421">
        <v>1</v>
      </c>
      <c r="AG751" s="421">
        <v>10</v>
      </c>
      <c r="AH751" s="421">
        <v>76</v>
      </c>
      <c r="AI751" s="421">
        <v>45</v>
      </c>
      <c r="AJ751" s="421">
        <v>5</v>
      </c>
      <c r="AK751" s="421">
        <v>1</v>
      </c>
      <c r="AL751" s="421">
        <v>36</v>
      </c>
      <c r="AM751" s="421">
        <v>5</v>
      </c>
      <c r="AN751" s="421">
        <v>100</v>
      </c>
      <c r="AO751" s="421">
        <v>4</v>
      </c>
      <c r="AP751" s="421">
        <v>2</v>
      </c>
      <c r="AQ751" s="421">
        <v>0</v>
      </c>
      <c r="AR751" s="421">
        <v>8</v>
      </c>
      <c r="AS751" s="422">
        <v>6.7415729999999993E-2</v>
      </c>
      <c r="AT751" s="422">
        <v>0.187265917</v>
      </c>
      <c r="AU751" s="422">
        <v>0.37595908</v>
      </c>
      <c r="AV751" s="422">
        <v>0.29667518999999998</v>
      </c>
      <c r="AW751" s="422">
        <v>7.8680200000000006E-2</v>
      </c>
      <c r="AX751" s="422">
        <v>0.43401014999999998</v>
      </c>
      <c r="AY751" s="423">
        <v>111.2</v>
      </c>
      <c r="AZ751" s="422">
        <v>8.6396180000000003E-2</v>
      </c>
      <c r="BA751" s="422">
        <v>0.38363171299999999</v>
      </c>
      <c r="BB751" s="422">
        <v>0.68086724600000004</v>
      </c>
      <c r="BC751" s="422">
        <v>0.391304347</v>
      </c>
      <c r="BD751" s="424">
        <v>0.32545931700000003</v>
      </c>
      <c r="BE751" s="424">
        <v>0.27402862900000002</v>
      </c>
      <c r="BF751" s="424">
        <v>0.32768361499999998</v>
      </c>
      <c r="BG751" s="424">
        <v>0.40286298500000001</v>
      </c>
      <c r="BH751" s="424">
        <v>0.73054660000000005</v>
      </c>
      <c r="BI751" s="424">
        <v>0.12883435600000001</v>
      </c>
      <c r="BJ751" s="424">
        <v>0.316112445107884</v>
      </c>
      <c r="BK751" s="425">
        <v>79.581490210746196</v>
      </c>
      <c r="BL751" s="425">
        <v>1.3207803312392801</v>
      </c>
      <c r="BM751" s="425">
        <v>64.417346069559599</v>
      </c>
      <c r="BN751" s="425">
        <v>103.42980148004401</v>
      </c>
      <c r="BO751" s="425">
        <v>-1.3921814319165</v>
      </c>
      <c r="BP751" s="425">
        <v>-2.5445233406499002</v>
      </c>
      <c r="BQ751" s="425">
        <v>7.6598502918781604</v>
      </c>
      <c r="BR751" s="425">
        <v>-0.38601085825991799</v>
      </c>
      <c r="BS751" s="426">
        <v>0.78369854640469805</v>
      </c>
      <c r="BT751" s="427"/>
      <c r="BU751" s="421"/>
      <c r="BV751" s="428"/>
      <c r="BW751" s="427"/>
      <c r="BX751" s="427"/>
      <c r="BY751" s="427"/>
      <c r="BZ751" s="427"/>
      <c r="CA751" s="421"/>
      <c r="CB751" s="428"/>
      <c r="CC751" s="427">
        <v>139</v>
      </c>
      <c r="CD751" s="421">
        <v>1029</v>
      </c>
      <c r="CE751" s="429">
        <v>-1</v>
      </c>
      <c r="CF751" s="428">
        <v>-3</v>
      </c>
      <c r="CG751" s="427"/>
      <c r="CH751" s="421"/>
      <c r="CI751" s="429"/>
      <c r="CJ751" s="428"/>
      <c r="CK751" s="427"/>
      <c r="CL751" s="421"/>
      <c r="CM751" s="429"/>
      <c r="CN751" s="428"/>
      <c r="CO751" s="427"/>
      <c r="CP751" s="421"/>
      <c r="CQ751" s="429"/>
      <c r="CR751" s="428"/>
      <c r="CX751" s="427">
        <v>1</v>
      </c>
      <c r="CY751" s="421">
        <v>0.1</v>
      </c>
      <c r="CZ751" s="429">
        <v>0</v>
      </c>
      <c r="DA751" s="429">
        <v>0</v>
      </c>
      <c r="DB751" s="428">
        <v>0</v>
      </c>
      <c r="DH751" s="433">
        <v>-1</v>
      </c>
      <c r="DI751" s="434">
        <v>-10.332432985305701</v>
      </c>
      <c r="EL751" s="422"/>
      <c r="EM751" s="422"/>
      <c r="EN751" s="422"/>
      <c r="EO751" s="422"/>
      <c r="EP751" s="422"/>
      <c r="EQ751" s="422"/>
    </row>
    <row r="752" spans="1:269" s="412" customFormat="1" ht="13" customHeight="1">
      <c r="A752" s="413" t="s">
        <v>14</v>
      </c>
      <c r="B752" s="413">
        <v>10556</v>
      </c>
      <c r="C752" s="413">
        <v>656555</v>
      </c>
      <c r="D752" s="413">
        <v>16472</v>
      </c>
      <c r="E752" s="413" t="s">
        <v>563</v>
      </c>
      <c r="F752" s="413" t="s">
        <v>563</v>
      </c>
      <c r="G752" s="414"/>
      <c r="H752" s="415" t="s">
        <v>1078</v>
      </c>
      <c r="I752" s="416" t="s">
        <v>1079</v>
      </c>
      <c r="J752" s="417">
        <v>32</v>
      </c>
      <c r="K752" s="418">
        <v>3</v>
      </c>
      <c r="L752" s="418" t="s">
        <v>837</v>
      </c>
      <c r="M752" s="419"/>
      <c r="N752" s="420"/>
      <c r="O752" s="418"/>
      <c r="P752" s="418"/>
      <c r="Q752" s="418"/>
      <c r="R752" s="418"/>
      <c r="S752" s="418"/>
      <c r="T752" s="418" t="s">
        <v>2543</v>
      </c>
      <c r="U752" s="418" t="s">
        <v>2543</v>
      </c>
      <c r="V752" s="418" t="s">
        <v>4585</v>
      </c>
      <c r="W752" s="418"/>
      <c r="X752" s="418"/>
      <c r="Y752" s="419"/>
      <c r="Z752" s="421">
        <v>90</v>
      </c>
      <c r="AA752" s="421">
        <v>328</v>
      </c>
      <c r="AB752" s="421">
        <v>279</v>
      </c>
      <c r="AC752" s="421">
        <v>66</v>
      </c>
      <c r="AD752" s="421">
        <v>41</v>
      </c>
      <c r="AE752" s="421">
        <v>12</v>
      </c>
      <c r="AF752" s="421">
        <v>1</v>
      </c>
      <c r="AG752" s="421">
        <v>12</v>
      </c>
      <c r="AH752" s="421">
        <v>30</v>
      </c>
      <c r="AI752" s="421">
        <v>43</v>
      </c>
      <c r="AJ752" s="421">
        <v>2</v>
      </c>
      <c r="AK752" s="421">
        <v>1</v>
      </c>
      <c r="AL752" s="421">
        <v>38</v>
      </c>
      <c r="AM752" s="421">
        <v>2</v>
      </c>
      <c r="AN752" s="421">
        <v>91</v>
      </c>
      <c r="AO752" s="421">
        <v>5</v>
      </c>
      <c r="AP752" s="421">
        <v>6</v>
      </c>
      <c r="AQ752" s="421">
        <v>0</v>
      </c>
      <c r="AR752" s="421">
        <v>6</v>
      </c>
      <c r="AS752" s="422">
        <v>0.115853658</v>
      </c>
      <c r="AT752" s="422">
        <v>0.27743902399999998</v>
      </c>
      <c r="AU752" s="422">
        <v>0.53608246999999998</v>
      </c>
      <c r="AV752" s="422">
        <v>0.14432990000000001</v>
      </c>
      <c r="AW752" s="422">
        <v>0.10309277999999999</v>
      </c>
      <c r="AX752" s="422">
        <v>0.46391753000000002</v>
      </c>
      <c r="AY752" s="423">
        <v>111.1</v>
      </c>
      <c r="AZ752" s="422">
        <v>9.9370189999999997E-2</v>
      </c>
      <c r="BA752" s="422">
        <v>0.30412371100000002</v>
      </c>
      <c r="BB752" s="422">
        <v>0.50887723200000001</v>
      </c>
      <c r="BC752" s="422">
        <v>0.474226804</v>
      </c>
      <c r="BD752" s="424">
        <v>0.29670329600000001</v>
      </c>
      <c r="BE752" s="424">
        <v>0.236559139</v>
      </c>
      <c r="BF752" s="424">
        <v>0.33231707300000002</v>
      </c>
      <c r="BG752" s="424">
        <v>0.41577060900000001</v>
      </c>
      <c r="BH752" s="424">
        <v>0.74808768199999998</v>
      </c>
      <c r="BI752" s="424">
        <v>0.17921147000000001</v>
      </c>
      <c r="BJ752" s="424">
        <v>0.32435737778804002</v>
      </c>
      <c r="BK752" s="425">
        <v>115.43214854059001</v>
      </c>
      <c r="BL752" s="425">
        <v>3.0069531509723202</v>
      </c>
      <c r="BM752" s="425">
        <v>41.762896151288899</v>
      </c>
      <c r="BN752" s="425">
        <v>108.52033817702799</v>
      </c>
      <c r="BO752" s="425">
        <v>0.29865562375087701</v>
      </c>
      <c r="BP752" s="425">
        <v>-1.06989811919629</v>
      </c>
      <c r="BQ752" s="425">
        <v>8.6085230903770409</v>
      </c>
      <c r="BR752" s="425">
        <v>2.2426021499629698</v>
      </c>
      <c r="BS752" s="426">
        <v>0.880759646147805</v>
      </c>
      <c r="BT752" s="427"/>
      <c r="BU752" s="421"/>
      <c r="BV752" s="428"/>
      <c r="BW752" s="427"/>
      <c r="BX752" s="427"/>
      <c r="BY752" s="427"/>
      <c r="BZ752" s="427"/>
      <c r="CA752" s="421"/>
      <c r="CB752" s="428"/>
      <c r="CC752" s="427">
        <v>82</v>
      </c>
      <c r="CD752" s="421">
        <v>670.2</v>
      </c>
      <c r="CE752" s="429">
        <v>2</v>
      </c>
      <c r="CF752" s="428">
        <v>1</v>
      </c>
      <c r="CG752" s="427"/>
      <c r="CH752" s="421"/>
      <c r="CI752" s="429"/>
      <c r="CJ752" s="428"/>
      <c r="CK752" s="427"/>
      <c r="CL752" s="421"/>
      <c r="CM752" s="429"/>
      <c r="CN752" s="428"/>
      <c r="CO752" s="427"/>
      <c r="CP752" s="421"/>
      <c r="CQ752" s="429"/>
      <c r="CR752" s="428"/>
      <c r="CS752" s="427"/>
      <c r="CT752" s="421"/>
      <c r="CU752" s="429"/>
      <c r="CV752" s="429"/>
      <c r="CW752" s="428"/>
      <c r="CX752" s="427"/>
      <c r="CY752" s="421"/>
      <c r="CZ752" s="429"/>
      <c r="DA752" s="429"/>
      <c r="DB752" s="428"/>
      <c r="DC752" s="427"/>
      <c r="DD752" s="421"/>
      <c r="DE752" s="429"/>
      <c r="DF752" s="429"/>
      <c r="DG752" s="428"/>
      <c r="DH752" s="433">
        <v>2</v>
      </c>
      <c r="DI752" s="434">
        <v>-4.5450911521911603</v>
      </c>
      <c r="DJ752" s="421"/>
      <c r="DK752" s="421"/>
      <c r="DL752" s="421"/>
      <c r="DM752" s="421"/>
      <c r="DN752" s="421"/>
      <c r="DO752" s="421"/>
      <c r="DP752" s="421"/>
      <c r="DQ752" s="421"/>
      <c r="DR752" s="421"/>
      <c r="DS752" s="421"/>
      <c r="DT752" s="421"/>
      <c r="DU752" s="421"/>
      <c r="DV752" s="421"/>
      <c r="DW752" s="421"/>
      <c r="DX752" s="421"/>
      <c r="DY752" s="421"/>
      <c r="DZ752" s="421"/>
      <c r="EA752" s="421"/>
      <c r="EB752" s="421"/>
      <c r="EC752" s="421"/>
      <c r="ED752" s="425"/>
      <c r="EE752" s="425"/>
      <c r="EF752" s="425"/>
      <c r="EG752" s="425"/>
      <c r="EH752" s="431"/>
      <c r="EI752" s="425"/>
      <c r="EJ752" s="424"/>
      <c r="EK752" s="424"/>
      <c r="EL752" s="422"/>
      <c r="EM752" s="422"/>
      <c r="EN752" s="422"/>
      <c r="EO752" s="422"/>
      <c r="EP752" s="422"/>
      <c r="EQ752" s="422"/>
      <c r="ER752" s="425"/>
      <c r="ES752" s="431"/>
      <c r="ET752" s="431"/>
      <c r="EU752" s="431"/>
      <c r="EV752" s="431"/>
      <c r="EW752" s="431"/>
      <c r="EX752" s="426"/>
      <c r="EY752" s="410"/>
      <c r="EZ752" s="411"/>
      <c r="FA752" s="411"/>
      <c r="FB752" s="411"/>
      <c r="FC752" s="411"/>
      <c r="FD752" s="411"/>
      <c r="FE752" s="411"/>
      <c r="FF752" s="411"/>
      <c r="FG752" s="411"/>
      <c r="FH752" s="411"/>
      <c r="FI752" s="411"/>
      <c r="FJ752" s="411"/>
      <c r="FK752" s="411"/>
      <c r="FL752" s="411"/>
      <c r="FM752" s="411"/>
      <c r="FN752" s="411"/>
      <c r="FO752" s="411"/>
      <c r="FP752" s="411"/>
      <c r="FQ752" s="411"/>
      <c r="FR752" s="411"/>
      <c r="FS752" s="411"/>
      <c r="FT752" s="411"/>
      <c r="FU752" s="411"/>
      <c r="FV752" s="411"/>
      <c r="FW752" s="411"/>
      <c r="FX752" s="411"/>
      <c r="FY752" s="411"/>
      <c r="FZ752" s="411"/>
      <c r="GA752" s="411"/>
      <c r="GB752" s="411"/>
      <c r="GC752" s="411"/>
      <c r="GD752" s="411"/>
      <c r="GE752" s="411"/>
      <c r="GF752" s="411"/>
      <c r="GG752" s="411"/>
      <c r="GH752" s="411"/>
      <c r="GI752" s="411"/>
      <c r="GJ752" s="411"/>
      <c r="GK752" s="411"/>
      <c r="GL752" s="411"/>
      <c r="GM752" s="411"/>
      <c r="GN752" s="411"/>
      <c r="GO752" s="411"/>
      <c r="GP752" s="411"/>
      <c r="GQ752" s="411"/>
      <c r="GR752" s="411"/>
      <c r="GS752" s="411"/>
      <c r="GT752" s="411"/>
      <c r="GU752" s="411"/>
      <c r="GV752" s="411"/>
      <c r="GW752" s="411"/>
      <c r="GX752" s="411"/>
      <c r="GY752" s="411"/>
      <c r="GZ752" s="411"/>
      <c r="HA752" s="411"/>
      <c r="HB752" s="411"/>
      <c r="HC752" s="411"/>
      <c r="HD752" s="411"/>
      <c r="HE752" s="411"/>
      <c r="HF752" s="411"/>
      <c r="HG752" s="411"/>
      <c r="HH752" s="411"/>
      <c r="HI752" s="411"/>
      <c r="HJ752" s="411"/>
      <c r="HK752" s="411"/>
      <c r="HL752" s="411"/>
      <c r="HM752" s="411"/>
      <c r="HN752" s="411"/>
      <c r="HO752" s="411"/>
      <c r="HP752" s="411"/>
      <c r="HQ752" s="411"/>
      <c r="HR752" s="411"/>
      <c r="HS752" s="411"/>
      <c r="HT752" s="411"/>
      <c r="HU752" s="411"/>
      <c r="HV752" s="411"/>
      <c r="HW752" s="411"/>
      <c r="HX752" s="411"/>
      <c r="HY752" s="411"/>
      <c r="HZ752" s="411"/>
      <c r="IA752" s="411"/>
      <c r="IB752" s="411"/>
      <c r="IC752" s="411"/>
      <c r="ID752" s="411"/>
      <c r="IE752" s="411"/>
      <c r="IF752" s="411"/>
      <c r="IG752" s="411"/>
      <c r="IH752" s="411"/>
      <c r="II752" s="411"/>
      <c r="IJ752" s="411"/>
      <c r="IK752" s="411"/>
      <c r="IL752" s="411"/>
      <c r="IM752" s="411"/>
      <c r="IN752" s="411"/>
      <c r="IO752" s="411"/>
      <c r="IP752" s="411"/>
      <c r="IQ752" s="411"/>
      <c r="IR752" s="411"/>
      <c r="IS752" s="411"/>
      <c r="IT752" s="411"/>
      <c r="IU752" s="411"/>
      <c r="IV752" s="411"/>
      <c r="IW752" s="411"/>
      <c r="IX752" s="411"/>
      <c r="IY752" s="411"/>
      <c r="IZ752" s="411"/>
      <c r="JA752" s="411"/>
      <c r="JB752" s="411"/>
      <c r="JC752" s="411"/>
      <c r="JD752" s="411"/>
      <c r="JE752" s="411"/>
      <c r="JF752" s="411"/>
      <c r="JG752" s="411"/>
      <c r="JH752" s="411"/>
      <c r="JI752" s="411"/>
    </row>
    <row r="753" spans="1:155" ht="13" customHeight="1">
      <c r="A753" s="413" t="s">
        <v>14</v>
      </c>
      <c r="B753" s="413">
        <v>12711</v>
      </c>
      <c r="C753" s="413">
        <v>665839</v>
      </c>
      <c r="D753" s="413">
        <v>21716</v>
      </c>
      <c r="E753" s="413" t="s">
        <v>438</v>
      </c>
      <c r="F753" s="413" t="s">
        <v>438</v>
      </c>
      <c r="G753" s="414"/>
      <c r="H753" s="411" t="s">
        <v>497</v>
      </c>
      <c r="I753" s="411" t="s">
        <v>3373</v>
      </c>
      <c r="J753" s="413">
        <v>26</v>
      </c>
      <c r="K753" s="418">
        <v>3</v>
      </c>
      <c r="L753" s="418" t="s">
        <v>46</v>
      </c>
      <c r="T753" s="418" t="s">
        <v>4581</v>
      </c>
      <c r="U753" s="418" t="s">
        <v>4577</v>
      </c>
      <c r="V753" s="418" t="s">
        <v>4585</v>
      </c>
      <c r="Z753" s="421">
        <v>31</v>
      </c>
      <c r="AA753" s="421">
        <v>102</v>
      </c>
      <c r="AB753" s="421">
        <v>91</v>
      </c>
      <c r="AC753" s="421">
        <v>19</v>
      </c>
      <c r="AD753" s="421">
        <v>11</v>
      </c>
      <c r="AE753" s="421">
        <v>4</v>
      </c>
      <c r="AF753" s="421">
        <v>2</v>
      </c>
      <c r="AG753" s="421">
        <v>2</v>
      </c>
      <c r="AH753" s="421">
        <v>7</v>
      </c>
      <c r="AI753" s="421">
        <v>12</v>
      </c>
      <c r="AJ753" s="421">
        <v>0</v>
      </c>
      <c r="AK753" s="421">
        <v>0</v>
      </c>
      <c r="AL753" s="421">
        <v>11</v>
      </c>
      <c r="AM753" s="421">
        <v>0</v>
      </c>
      <c r="AN753" s="421">
        <v>16</v>
      </c>
      <c r="AO753" s="421">
        <v>0</v>
      </c>
      <c r="AP753" s="421">
        <v>0</v>
      </c>
      <c r="AQ753" s="421">
        <v>0</v>
      </c>
      <c r="AR753" s="421">
        <v>2</v>
      </c>
      <c r="AS753" s="422">
        <v>0.10784313700000001</v>
      </c>
      <c r="AT753" s="422">
        <v>0.156862745</v>
      </c>
      <c r="AU753" s="422">
        <v>0.49333333000000001</v>
      </c>
      <c r="AV753" s="422">
        <v>0.17333333000000001</v>
      </c>
      <c r="AW753" s="422">
        <v>0.08</v>
      </c>
      <c r="AX753" s="422">
        <v>0.42666667000000003</v>
      </c>
      <c r="AY753" s="423">
        <v>108.5</v>
      </c>
      <c r="AZ753" s="422">
        <v>8.1424940000000001E-2</v>
      </c>
      <c r="BA753" s="422">
        <v>0.34666666600000001</v>
      </c>
      <c r="BB753" s="422">
        <v>0.61190839200000002</v>
      </c>
      <c r="BC753" s="422">
        <v>0.4</v>
      </c>
      <c r="BD753" s="424">
        <v>0.23287671200000001</v>
      </c>
      <c r="BE753" s="424">
        <v>0.20879120800000001</v>
      </c>
      <c r="BF753" s="424">
        <v>0.29411764699999998</v>
      </c>
      <c r="BG753" s="424">
        <v>0.36263736200000002</v>
      </c>
      <c r="BH753" s="424">
        <v>0.65675500899999995</v>
      </c>
      <c r="BI753" s="424">
        <v>0.15384615400000001</v>
      </c>
      <c r="BJ753" s="424">
        <v>0.28984698711656998</v>
      </c>
      <c r="BK753" s="425">
        <v>99.094059665525293</v>
      </c>
      <c r="BL753" s="425">
        <v>-1.92289354411345</v>
      </c>
      <c r="BM753" s="425">
        <v>10.1292594620825</v>
      </c>
      <c r="BN753" s="425">
        <v>82.243105918967203</v>
      </c>
      <c r="BO753" s="425">
        <v>-0.40799043055586898</v>
      </c>
      <c r="BP753" s="425">
        <v>-0.92895561642944802</v>
      </c>
      <c r="BQ753" s="425">
        <v>0.78682911776545805</v>
      </c>
      <c r="BR753" s="425">
        <v>-3.07575974558871</v>
      </c>
      <c r="BS753" s="426">
        <v>8.0502465761701503E-2</v>
      </c>
      <c r="BT753" s="427"/>
      <c r="BU753" s="421"/>
      <c r="BV753" s="428"/>
      <c r="BW753" s="427"/>
      <c r="BX753" s="427"/>
      <c r="BY753" s="427"/>
      <c r="BZ753" s="427"/>
      <c r="CA753" s="421"/>
      <c r="CB753" s="428"/>
      <c r="CC753" s="427">
        <v>26</v>
      </c>
      <c r="CD753" s="421">
        <v>190</v>
      </c>
      <c r="CE753" s="429">
        <v>2</v>
      </c>
      <c r="CF753" s="428">
        <v>2</v>
      </c>
      <c r="CG753" s="427">
        <v>6</v>
      </c>
      <c r="CH753" s="421">
        <v>20</v>
      </c>
      <c r="CI753" s="429">
        <v>0</v>
      </c>
      <c r="CJ753" s="428">
        <v>0</v>
      </c>
      <c r="CK753" s="427"/>
      <c r="CL753" s="421"/>
      <c r="CM753" s="429"/>
      <c r="CN753" s="428"/>
      <c r="CO753" s="427"/>
      <c r="CP753" s="421"/>
      <c r="CQ753" s="429"/>
      <c r="CR753" s="428"/>
      <c r="DC753" s="427">
        <v>1</v>
      </c>
      <c r="DD753" s="421">
        <v>0.1</v>
      </c>
      <c r="DE753" s="429">
        <v>0</v>
      </c>
      <c r="DF753" s="429">
        <v>0</v>
      </c>
      <c r="DH753" s="433">
        <v>2</v>
      </c>
      <c r="DI753" s="434">
        <v>0.46953022480010898</v>
      </c>
      <c r="EL753" s="422"/>
      <c r="EM753" s="422"/>
      <c r="EN753" s="422"/>
      <c r="EO753" s="422"/>
      <c r="EP753" s="422"/>
      <c r="EQ753" s="422"/>
    </row>
    <row r="754" spans="1:155" ht="13" customHeight="1">
      <c r="A754" s="413" t="s">
        <v>14</v>
      </c>
      <c r="B754" s="413">
        <v>10868</v>
      </c>
      <c r="C754" s="413">
        <v>650489</v>
      </c>
      <c r="D754" s="413">
        <v>17338</v>
      </c>
      <c r="E754" s="413" t="s">
        <v>3323</v>
      </c>
      <c r="F754" s="413" t="s">
        <v>3323</v>
      </c>
      <c r="G754" s="414"/>
      <c r="H754" s="415" t="s">
        <v>292</v>
      </c>
      <c r="I754" s="416" t="s">
        <v>1143</v>
      </c>
      <c r="J754" s="417">
        <v>28</v>
      </c>
      <c r="K754" s="418">
        <v>4</v>
      </c>
      <c r="L754" s="418" t="s">
        <v>2543</v>
      </c>
      <c r="T754" s="418" t="s">
        <v>2543</v>
      </c>
      <c r="U754" s="418" t="s">
        <v>4577</v>
      </c>
      <c r="V754" s="418" t="s">
        <v>4585</v>
      </c>
      <c r="Z754" s="421">
        <v>120</v>
      </c>
      <c r="AA754" s="421">
        <v>454</v>
      </c>
      <c r="AB754" s="421">
        <v>402</v>
      </c>
      <c r="AC754" s="421">
        <v>91</v>
      </c>
      <c r="AD754" s="421">
        <v>60</v>
      </c>
      <c r="AE754" s="421">
        <v>17</v>
      </c>
      <c r="AF754" s="421">
        <v>3</v>
      </c>
      <c r="AG754" s="421">
        <v>11</v>
      </c>
      <c r="AH754" s="421">
        <v>58</v>
      </c>
      <c r="AI754" s="421">
        <v>33</v>
      </c>
      <c r="AJ754" s="421">
        <v>10</v>
      </c>
      <c r="AK754" s="421">
        <v>4</v>
      </c>
      <c r="AL754" s="421">
        <v>40</v>
      </c>
      <c r="AM754" s="421">
        <v>1</v>
      </c>
      <c r="AN754" s="421">
        <v>111</v>
      </c>
      <c r="AO754" s="421">
        <v>11</v>
      </c>
      <c r="AP754" s="421">
        <v>0</v>
      </c>
      <c r="AQ754" s="421">
        <v>1</v>
      </c>
      <c r="AR754" s="421">
        <v>12</v>
      </c>
      <c r="AS754" s="422">
        <v>8.8105725999999995E-2</v>
      </c>
      <c r="AT754" s="422">
        <v>0.244493392</v>
      </c>
      <c r="AU754" s="422">
        <v>0.36643836000000002</v>
      </c>
      <c r="AV754" s="422">
        <v>0.23972603000000001</v>
      </c>
      <c r="AW754" s="422">
        <v>6.5068490000000007E-2</v>
      </c>
      <c r="AX754" s="422">
        <v>0.37328767000000002</v>
      </c>
      <c r="AY754" s="423">
        <v>111.9</v>
      </c>
      <c r="AZ754" s="422">
        <v>0.1359447</v>
      </c>
      <c r="BA754" s="422">
        <v>0.40893470700000001</v>
      </c>
      <c r="BB754" s="422">
        <v>0.68192471399999999</v>
      </c>
      <c r="BC754" s="422">
        <v>0.374570446</v>
      </c>
      <c r="BD754" s="424">
        <v>0.28571428500000001</v>
      </c>
      <c r="BE754" s="424">
        <v>0.22636815900000001</v>
      </c>
      <c r="BF754" s="424">
        <v>0.313465783</v>
      </c>
      <c r="BG754" s="424">
        <v>0.36567164099999999</v>
      </c>
      <c r="BH754" s="424">
        <v>0.67913742399999999</v>
      </c>
      <c r="BI754" s="424">
        <v>0.13930348200000001</v>
      </c>
      <c r="BJ754" s="424">
        <v>0.30156121673309699</v>
      </c>
      <c r="BK754" s="425">
        <v>86.508142245238702</v>
      </c>
      <c r="BL754" s="425">
        <v>-4.1999723548064898</v>
      </c>
      <c r="BM754" s="425">
        <v>49.443924359046299</v>
      </c>
      <c r="BN754" s="425">
        <v>92.256833616816493</v>
      </c>
      <c r="BO754" s="425">
        <v>-1.1050000117886001</v>
      </c>
      <c r="BP754" s="425">
        <v>0.61170773766934805</v>
      </c>
      <c r="BQ754" s="425">
        <v>5.3689443008047402</v>
      </c>
      <c r="BR754" s="425">
        <v>-3.57559249084396</v>
      </c>
      <c r="BS754" s="426">
        <v>0.54931019327229902</v>
      </c>
      <c r="BT754" s="427"/>
      <c r="BU754" s="421"/>
      <c r="BV754" s="428"/>
      <c r="BW754" s="427"/>
      <c r="BX754" s="427"/>
      <c r="BY754" s="427"/>
      <c r="BZ754" s="427"/>
      <c r="CA754" s="421"/>
      <c r="CB754" s="428"/>
      <c r="CC754" s="427"/>
      <c r="CD754" s="421"/>
      <c r="CE754" s="429"/>
      <c r="CF754" s="428"/>
      <c r="CG754" s="427">
        <v>48</v>
      </c>
      <c r="CH754" s="421">
        <v>264.2</v>
      </c>
      <c r="CI754" s="429">
        <v>-5</v>
      </c>
      <c r="CJ754" s="428">
        <v>-3</v>
      </c>
      <c r="CK754" s="427">
        <v>23</v>
      </c>
      <c r="CL754" s="421">
        <v>129</v>
      </c>
      <c r="CM754" s="429">
        <v>-2</v>
      </c>
      <c r="CN754" s="428">
        <v>-4</v>
      </c>
      <c r="CO754" s="427">
        <v>5</v>
      </c>
      <c r="CP754" s="421">
        <v>26</v>
      </c>
      <c r="CQ754" s="429">
        <v>-2</v>
      </c>
      <c r="CR754" s="428">
        <v>-2</v>
      </c>
      <c r="CS754" s="427">
        <v>39</v>
      </c>
      <c r="CT754" s="421">
        <v>261.2</v>
      </c>
      <c r="CU754" s="429">
        <v>1</v>
      </c>
      <c r="CV754" s="429">
        <v>0</v>
      </c>
      <c r="CX754" s="427">
        <v>6</v>
      </c>
      <c r="CY754" s="421">
        <v>35</v>
      </c>
      <c r="CZ754" s="429">
        <v>0</v>
      </c>
      <c r="DA754" s="429">
        <v>0</v>
      </c>
      <c r="DB754" s="428">
        <v>0</v>
      </c>
      <c r="DC754" s="427">
        <v>44</v>
      </c>
      <c r="DD754" s="421">
        <v>256</v>
      </c>
      <c r="DE754" s="429">
        <v>-1</v>
      </c>
      <c r="DF754" s="429">
        <v>0</v>
      </c>
      <c r="DH754" s="433">
        <v>-9</v>
      </c>
      <c r="DI754" s="434">
        <v>-6.5538448095321602</v>
      </c>
      <c r="EL754" s="422"/>
      <c r="EM754" s="422"/>
      <c r="EN754" s="422"/>
      <c r="EO754" s="422"/>
      <c r="EP754" s="422"/>
      <c r="EQ754" s="422"/>
    </row>
    <row r="755" spans="1:155" ht="13" customHeight="1">
      <c r="A755" s="413" t="s">
        <v>14</v>
      </c>
      <c r="B755" s="413">
        <v>12375</v>
      </c>
      <c r="C755" s="413">
        <v>691785</v>
      </c>
      <c r="D755" s="413">
        <v>29668</v>
      </c>
      <c r="E755" s="413" t="s">
        <v>609</v>
      </c>
      <c r="F755" s="413" t="s">
        <v>609</v>
      </c>
      <c r="G755" s="414"/>
      <c r="H755" s="411" t="s">
        <v>4415</v>
      </c>
      <c r="I755" s="411" t="s">
        <v>4416</v>
      </c>
      <c r="J755" s="413">
        <v>22</v>
      </c>
      <c r="K755" s="418">
        <v>4</v>
      </c>
      <c r="L755" s="418" t="s">
        <v>46</v>
      </c>
      <c r="T755" s="418" t="s">
        <v>4581</v>
      </c>
      <c r="U755" s="418" t="s">
        <v>2543</v>
      </c>
      <c r="V755" s="418" t="s">
        <v>4585</v>
      </c>
      <c r="X755" s="418">
        <v>26</v>
      </c>
      <c r="Z755" s="421">
        <v>44</v>
      </c>
      <c r="AA755" s="421">
        <v>136</v>
      </c>
      <c r="AB755" s="421">
        <v>127</v>
      </c>
      <c r="AC755" s="421">
        <v>29</v>
      </c>
      <c r="AD755" s="421">
        <v>16</v>
      </c>
      <c r="AE755" s="421">
        <v>8</v>
      </c>
      <c r="AF755" s="421">
        <v>1</v>
      </c>
      <c r="AG755" s="421">
        <v>4</v>
      </c>
      <c r="AH755" s="421">
        <v>20</v>
      </c>
      <c r="AI755" s="421">
        <v>10</v>
      </c>
      <c r="AJ755" s="421">
        <v>0</v>
      </c>
      <c r="AK755" s="421">
        <v>2</v>
      </c>
      <c r="AL755" s="421">
        <v>8</v>
      </c>
      <c r="AM755" s="421">
        <v>0</v>
      </c>
      <c r="AN755" s="421">
        <v>41</v>
      </c>
      <c r="AO755" s="421">
        <v>0</v>
      </c>
      <c r="AP755" s="421">
        <v>1</v>
      </c>
      <c r="AQ755" s="421">
        <v>0</v>
      </c>
      <c r="AR755" s="421">
        <v>2</v>
      </c>
      <c r="AS755" s="422">
        <v>5.8823528999999999E-2</v>
      </c>
      <c r="AT755" s="422">
        <v>0.30147058799999998</v>
      </c>
      <c r="AU755" s="422">
        <v>0.37931034000000002</v>
      </c>
      <c r="AV755" s="422">
        <v>0.25287356</v>
      </c>
      <c r="AW755" s="422">
        <v>9.1954019999999997E-2</v>
      </c>
      <c r="AX755" s="422">
        <v>0.51724137999999997</v>
      </c>
      <c r="AY755" s="423">
        <v>108.7</v>
      </c>
      <c r="AZ755" s="422">
        <v>0.13921569</v>
      </c>
      <c r="BA755" s="422">
        <v>0.49425287299999998</v>
      </c>
      <c r="BB755" s="422">
        <v>0.84929005599999996</v>
      </c>
      <c r="BC755" s="422">
        <v>0.33333333300000001</v>
      </c>
      <c r="BD755" s="424">
        <v>0.30120481900000001</v>
      </c>
      <c r="BE755" s="424">
        <v>0.228346456</v>
      </c>
      <c r="BF755" s="424">
        <v>0.27205882300000001</v>
      </c>
      <c r="BG755" s="424">
        <v>0.40157480299999998</v>
      </c>
      <c r="BH755" s="424">
        <v>0.67363362599999999</v>
      </c>
      <c r="BI755" s="424">
        <v>0.173228347</v>
      </c>
      <c r="BJ755" s="424">
        <v>0.28970508978647302</v>
      </c>
      <c r="BK755" s="425">
        <v>107.003833674646</v>
      </c>
      <c r="BL755" s="425">
        <v>-2.5795263873918999</v>
      </c>
      <c r="BM755" s="425">
        <v>13.490010954202701</v>
      </c>
      <c r="BN755" s="425">
        <v>79.912703489585695</v>
      </c>
      <c r="BO755" s="425">
        <v>-0.113995555955043</v>
      </c>
      <c r="BP755" s="425">
        <v>-0.16671807318925799</v>
      </c>
      <c r="BQ755" s="425">
        <v>4.32982287159719</v>
      </c>
      <c r="BR755" s="425">
        <v>-3.3863388600333701</v>
      </c>
      <c r="BS755" s="426">
        <v>0.44299506666056798</v>
      </c>
      <c r="BT755" s="427"/>
      <c r="BU755" s="421"/>
      <c r="BV755" s="428"/>
      <c r="BW755" s="427"/>
      <c r="BX755" s="427"/>
      <c r="BY755" s="427"/>
      <c r="BZ755" s="427"/>
      <c r="CA755" s="421"/>
      <c r="CB755" s="428"/>
      <c r="CC755" s="427"/>
      <c r="CD755" s="421"/>
      <c r="CE755" s="429"/>
      <c r="CF755" s="428"/>
      <c r="CG755" s="427">
        <v>8</v>
      </c>
      <c r="CH755" s="421">
        <v>57</v>
      </c>
      <c r="CI755" s="429">
        <v>-1</v>
      </c>
      <c r="CJ755" s="428">
        <v>1</v>
      </c>
      <c r="CK755" s="427">
        <v>39</v>
      </c>
      <c r="CL755" s="421">
        <v>248.2</v>
      </c>
      <c r="CM755" s="429">
        <v>0</v>
      </c>
      <c r="CN755" s="428">
        <v>2</v>
      </c>
      <c r="CO755" s="427">
        <v>2</v>
      </c>
      <c r="CP755" s="421">
        <v>3</v>
      </c>
      <c r="CQ755" s="429">
        <v>0</v>
      </c>
      <c r="CR755" s="428">
        <v>0</v>
      </c>
      <c r="DH755" s="433">
        <v>-1</v>
      </c>
      <c r="DI755" s="434">
        <v>3.0355474948882999</v>
      </c>
      <c r="EL755" s="422"/>
      <c r="EM755" s="422"/>
      <c r="EN755" s="422"/>
      <c r="EO755" s="422"/>
      <c r="EP755" s="422"/>
      <c r="EQ755" s="422"/>
    </row>
    <row r="756" spans="1:155" ht="13" customHeight="1">
      <c r="A756" s="413" t="s">
        <v>14</v>
      </c>
      <c r="B756" s="413">
        <v>9517</v>
      </c>
      <c r="C756" s="413">
        <v>543760</v>
      </c>
      <c r="D756" s="413">
        <v>12533</v>
      </c>
      <c r="E756" s="413" t="s">
        <v>14</v>
      </c>
      <c r="F756" s="413" t="s">
        <v>14</v>
      </c>
      <c r="G756" s="414"/>
      <c r="H756" s="415" t="s">
        <v>780</v>
      </c>
      <c r="I756" s="416" t="s">
        <v>173</v>
      </c>
      <c r="J756" s="417">
        <v>34</v>
      </c>
      <c r="K756" s="418">
        <v>4</v>
      </c>
      <c r="L756" s="418" t="s">
        <v>837</v>
      </c>
      <c r="T756" s="418" t="s">
        <v>4577</v>
      </c>
      <c r="U756" s="418" t="s">
        <v>2543</v>
      </c>
      <c r="V756" s="418" t="s">
        <v>4585</v>
      </c>
      <c r="Z756" s="421">
        <v>127</v>
      </c>
      <c r="AA756" s="421">
        <v>534</v>
      </c>
      <c r="AB756" s="421">
        <v>470</v>
      </c>
      <c r="AC756" s="421">
        <v>108</v>
      </c>
      <c r="AD756" s="421">
        <v>76</v>
      </c>
      <c r="AE756" s="421">
        <v>16</v>
      </c>
      <c r="AF756" s="421">
        <v>1</v>
      </c>
      <c r="AG756" s="421">
        <v>15</v>
      </c>
      <c r="AH756" s="421">
        <v>62</v>
      </c>
      <c r="AI756" s="421">
        <v>62</v>
      </c>
      <c r="AJ756" s="421">
        <v>11</v>
      </c>
      <c r="AK756" s="421">
        <v>1</v>
      </c>
      <c r="AL756" s="421">
        <v>50</v>
      </c>
      <c r="AM756" s="421">
        <v>0</v>
      </c>
      <c r="AN756" s="421">
        <v>93</v>
      </c>
      <c r="AO756" s="421">
        <v>5</v>
      </c>
      <c r="AP756" s="421">
        <v>9</v>
      </c>
      <c r="AQ756" s="421">
        <v>0</v>
      </c>
      <c r="AR756" s="421">
        <v>8</v>
      </c>
      <c r="AS756" s="422">
        <v>9.3632958000000002E-2</v>
      </c>
      <c r="AT756" s="422">
        <v>0.17415730300000001</v>
      </c>
      <c r="AU756" s="422">
        <v>0.46373057000000001</v>
      </c>
      <c r="AV756" s="422">
        <v>0.18134715000000001</v>
      </c>
      <c r="AW756" s="422">
        <v>6.7357509999999995E-2</v>
      </c>
      <c r="AX756" s="422">
        <v>0.34974093000000001</v>
      </c>
      <c r="AY756" s="423">
        <v>110</v>
      </c>
      <c r="AZ756" s="422">
        <v>0.10115607</v>
      </c>
      <c r="BA756" s="422">
        <v>0.34196891099999999</v>
      </c>
      <c r="BB756" s="422">
        <v>0.58278175200000004</v>
      </c>
      <c r="BC756" s="422">
        <v>0.45595854899999999</v>
      </c>
      <c r="BD756" s="424">
        <v>0.25067385399999997</v>
      </c>
      <c r="BE756" s="424">
        <v>0.22978723400000001</v>
      </c>
      <c r="BF756" s="424">
        <v>0.305243445</v>
      </c>
      <c r="BG756" s="424">
        <v>0.36382978700000002</v>
      </c>
      <c r="BH756" s="424">
        <v>0.66907323200000002</v>
      </c>
      <c r="BI756" s="424">
        <v>0.13404255300000001</v>
      </c>
      <c r="BJ756" s="424">
        <v>0.294804778996478</v>
      </c>
      <c r="BK756" s="425">
        <v>82.798614054413605</v>
      </c>
      <c r="BL756" s="425">
        <v>-7.9174051559131904</v>
      </c>
      <c r="BM756" s="425">
        <v>55.1791605824071</v>
      </c>
      <c r="BN756" s="425">
        <v>89.027846613403398</v>
      </c>
      <c r="BO756" s="425">
        <v>0.38351360762646602</v>
      </c>
      <c r="BP756" s="425">
        <v>2.9098131423816</v>
      </c>
      <c r="BQ756" s="425">
        <v>20.751445103942199</v>
      </c>
      <c r="BR756" s="425">
        <v>-3.9954057694014402</v>
      </c>
      <c r="BS756" s="426">
        <v>2.1231325344569898</v>
      </c>
      <c r="BT756" s="427"/>
      <c r="BU756" s="421"/>
      <c r="BV756" s="428"/>
      <c r="BW756" s="427"/>
      <c r="BX756" s="427"/>
      <c r="BY756" s="427"/>
      <c r="BZ756" s="427"/>
      <c r="CA756" s="421"/>
      <c r="CB756" s="428"/>
      <c r="CC756" s="427"/>
      <c r="CD756" s="421"/>
      <c r="CE756" s="429"/>
      <c r="CF756" s="428"/>
      <c r="CG756" s="427">
        <v>127</v>
      </c>
      <c r="CH756" s="421">
        <v>1108.0999999999999</v>
      </c>
      <c r="CI756" s="429">
        <v>5</v>
      </c>
      <c r="CJ756" s="428">
        <v>7</v>
      </c>
      <c r="CK756" s="427"/>
      <c r="CL756" s="421"/>
      <c r="CM756" s="429"/>
      <c r="CN756" s="428"/>
      <c r="CO756" s="427"/>
      <c r="CP756" s="421"/>
      <c r="CQ756" s="429"/>
      <c r="CR756" s="428"/>
      <c r="DH756" s="433">
        <v>5</v>
      </c>
      <c r="DI756" s="434">
        <v>6.3685567378997803</v>
      </c>
      <c r="EL756" s="422"/>
      <c r="EM756" s="422"/>
      <c r="EN756" s="422"/>
      <c r="EO756" s="422"/>
      <c r="EP756" s="422"/>
      <c r="EQ756" s="422"/>
    </row>
    <row r="757" spans="1:155" ht="13" customHeight="1">
      <c r="A757" s="413" t="s">
        <v>14</v>
      </c>
      <c r="B757" s="413">
        <v>11351</v>
      </c>
      <c r="C757" s="413">
        <v>677595</v>
      </c>
      <c r="D757" s="413">
        <v>23698</v>
      </c>
      <c r="E757" s="413" t="s">
        <v>345</v>
      </c>
      <c r="F757" s="413" t="s">
        <v>345</v>
      </c>
      <c r="G757" s="414"/>
      <c r="H757" s="411" t="s">
        <v>254</v>
      </c>
      <c r="I757" s="411" t="s">
        <v>1193</v>
      </c>
      <c r="J757" s="413">
        <v>24</v>
      </c>
      <c r="K757" s="418">
        <v>5</v>
      </c>
      <c r="L757" s="418" t="s">
        <v>2543</v>
      </c>
      <c r="T757" s="418" t="s">
        <v>4581</v>
      </c>
      <c r="U757" s="418" t="s">
        <v>2543</v>
      </c>
      <c r="V757" s="418" t="s">
        <v>4585</v>
      </c>
      <c r="Y757" s="419">
        <v>132</v>
      </c>
      <c r="Z757" s="421">
        <v>61</v>
      </c>
      <c r="AA757" s="421">
        <v>184</v>
      </c>
      <c r="AB757" s="421">
        <v>168</v>
      </c>
      <c r="AC757" s="421">
        <v>38</v>
      </c>
      <c r="AD757" s="421">
        <v>26</v>
      </c>
      <c r="AE757" s="421">
        <v>6</v>
      </c>
      <c r="AF757" s="421">
        <v>0</v>
      </c>
      <c r="AG757" s="421">
        <v>6</v>
      </c>
      <c r="AH757" s="421">
        <v>19</v>
      </c>
      <c r="AI757" s="421">
        <v>10</v>
      </c>
      <c r="AJ757" s="421">
        <v>4</v>
      </c>
      <c r="AK757" s="421">
        <v>0</v>
      </c>
      <c r="AL757" s="421">
        <v>15</v>
      </c>
      <c r="AM757" s="421">
        <v>1</v>
      </c>
      <c r="AN757" s="421">
        <v>54</v>
      </c>
      <c r="AO757" s="421">
        <v>1</v>
      </c>
      <c r="AP757" s="421">
        <v>0</v>
      </c>
      <c r="AQ757" s="421">
        <v>0</v>
      </c>
      <c r="AR757" s="421">
        <v>5</v>
      </c>
      <c r="AS757" s="422">
        <v>8.1521738999999996E-2</v>
      </c>
      <c r="AT757" s="422">
        <v>0.29347825999999999</v>
      </c>
      <c r="AU757" s="422">
        <v>0.50877192999999998</v>
      </c>
      <c r="AV757" s="422">
        <v>0.22807018000000001</v>
      </c>
      <c r="AW757" s="422">
        <v>8.77193E-2</v>
      </c>
      <c r="AX757" s="422">
        <v>0.42982456000000002</v>
      </c>
      <c r="AY757" s="423">
        <v>111.3</v>
      </c>
      <c r="AZ757" s="422">
        <v>0.16450216000000001</v>
      </c>
      <c r="BA757" s="422">
        <v>0.47368420999999999</v>
      </c>
      <c r="BB757" s="422">
        <v>0.78286626000000004</v>
      </c>
      <c r="BC757" s="422">
        <v>0.35964912199999999</v>
      </c>
      <c r="BD757" s="424">
        <v>0.29629629600000001</v>
      </c>
      <c r="BE757" s="424">
        <v>0.226190476</v>
      </c>
      <c r="BF757" s="424">
        <v>0.29347825999999999</v>
      </c>
      <c r="BG757" s="424">
        <v>0.36904761899999999</v>
      </c>
      <c r="BH757" s="424">
        <v>0.66252587900000004</v>
      </c>
      <c r="BI757" s="424">
        <v>0.14285714299999999</v>
      </c>
      <c r="BJ757" s="424">
        <v>0.29006462377277198</v>
      </c>
      <c r="BK757" s="425">
        <v>92.015912546559207</v>
      </c>
      <c r="BL757" s="425">
        <v>-3.4362359615906901</v>
      </c>
      <c r="BM757" s="425">
        <v>18.304902794684399</v>
      </c>
      <c r="BN757" s="425">
        <v>87.576418471655202</v>
      </c>
      <c r="BO757" s="425">
        <v>-0.45917492956858202</v>
      </c>
      <c r="BP757" s="425">
        <v>0.72699515987187602</v>
      </c>
      <c r="BQ757" s="425">
        <v>6.9309429655850003</v>
      </c>
      <c r="BR757" s="425">
        <v>-1.98250938215552</v>
      </c>
      <c r="BS757" s="426">
        <v>0.70912220479063603</v>
      </c>
      <c r="BT757" s="427"/>
      <c r="BU757" s="421"/>
      <c r="BV757" s="428"/>
      <c r="BW757" s="427"/>
      <c r="BX757" s="427"/>
      <c r="BY757" s="427"/>
      <c r="BZ757" s="427"/>
      <c r="CA757" s="421"/>
      <c r="CB757" s="428"/>
      <c r="CC757" s="427"/>
      <c r="CD757" s="421"/>
      <c r="CE757" s="429"/>
      <c r="CF757" s="428"/>
      <c r="CG757" s="427">
        <v>7</v>
      </c>
      <c r="CH757" s="421">
        <v>49</v>
      </c>
      <c r="CI757" s="429">
        <v>-1</v>
      </c>
      <c r="CJ757" s="428">
        <v>-2</v>
      </c>
      <c r="CK757" s="427">
        <v>42</v>
      </c>
      <c r="CL757" s="421">
        <v>292</v>
      </c>
      <c r="CM757" s="429">
        <v>4</v>
      </c>
      <c r="CN757" s="428">
        <v>5</v>
      </c>
      <c r="CO757" s="427">
        <v>5</v>
      </c>
      <c r="CP757" s="421">
        <v>22</v>
      </c>
      <c r="CQ757" s="429">
        <v>0</v>
      </c>
      <c r="CR757" s="428">
        <v>0</v>
      </c>
      <c r="DH757" s="433">
        <v>3</v>
      </c>
      <c r="DI757" s="434">
        <v>2.79264068603515</v>
      </c>
      <c r="EL757" s="422"/>
      <c r="EM757" s="422"/>
      <c r="EN757" s="422"/>
      <c r="EO757" s="422"/>
      <c r="EP757" s="422"/>
      <c r="EQ757" s="422"/>
    </row>
    <row r="758" spans="1:155" ht="13" customHeight="1">
      <c r="A758" s="413" t="s">
        <v>14</v>
      </c>
      <c r="B758" s="413">
        <v>10881</v>
      </c>
      <c r="C758" s="413">
        <v>670623</v>
      </c>
      <c r="D758" s="413">
        <v>20036</v>
      </c>
      <c r="E758" s="413" t="s">
        <v>614</v>
      </c>
      <c r="F758" s="413" t="s">
        <v>614</v>
      </c>
      <c r="G758" s="414"/>
      <c r="H758" s="411" t="s">
        <v>1850</v>
      </c>
      <c r="I758" s="411" t="s">
        <v>1187</v>
      </c>
      <c r="J758" s="418">
        <v>26</v>
      </c>
      <c r="K758" s="418">
        <v>5</v>
      </c>
      <c r="L758" s="418" t="s">
        <v>837</v>
      </c>
      <c r="T758" s="418" t="s">
        <v>4584</v>
      </c>
      <c r="U758" s="418" t="s">
        <v>4584</v>
      </c>
      <c r="V758" s="418" t="s">
        <v>4585</v>
      </c>
      <c r="Z758" s="421">
        <v>102</v>
      </c>
      <c r="AA758" s="421">
        <v>438</v>
      </c>
      <c r="AB758" s="421">
        <v>378</v>
      </c>
      <c r="AC758" s="421">
        <v>96</v>
      </c>
      <c r="AD758" s="421">
        <v>60</v>
      </c>
      <c r="AE758" s="421">
        <v>15</v>
      </c>
      <c r="AF758" s="421">
        <v>1</v>
      </c>
      <c r="AG758" s="421">
        <v>20</v>
      </c>
      <c r="AH758" s="421">
        <v>53</v>
      </c>
      <c r="AI758" s="421">
        <v>53</v>
      </c>
      <c r="AJ758" s="421">
        <v>0</v>
      </c>
      <c r="AK758" s="421">
        <v>1</v>
      </c>
      <c r="AL758" s="421">
        <v>50</v>
      </c>
      <c r="AM758" s="421">
        <v>0</v>
      </c>
      <c r="AN758" s="421">
        <v>76</v>
      </c>
      <c r="AO758" s="421">
        <v>8</v>
      </c>
      <c r="AP758" s="421">
        <v>2</v>
      </c>
      <c r="AQ758" s="421">
        <v>0</v>
      </c>
      <c r="AR758" s="421">
        <v>10</v>
      </c>
      <c r="AS758" s="422">
        <v>0.114155251</v>
      </c>
      <c r="AT758" s="422">
        <v>0.17351598100000001</v>
      </c>
      <c r="AU758" s="422">
        <v>0.57565789000000001</v>
      </c>
      <c r="AV758" s="422">
        <v>0.15460525999999999</v>
      </c>
      <c r="AW758" s="422">
        <v>6.25E-2</v>
      </c>
      <c r="AX758" s="422">
        <v>0.33552631999999999</v>
      </c>
      <c r="AY758" s="423">
        <v>107.4</v>
      </c>
      <c r="AZ758" s="422">
        <v>5.8641980000000003E-2</v>
      </c>
      <c r="BA758" s="422">
        <v>0.30921052599999999</v>
      </c>
      <c r="BB758" s="422">
        <v>0.55977907199999999</v>
      </c>
      <c r="BC758" s="422">
        <v>0.47039473599999998</v>
      </c>
      <c r="BD758" s="424">
        <v>0.26760563300000001</v>
      </c>
      <c r="BE758" s="424">
        <v>0.25396825299999998</v>
      </c>
      <c r="BF758" s="424">
        <v>0.35159817300000001</v>
      </c>
      <c r="BG758" s="424">
        <v>0.45767195700000002</v>
      </c>
      <c r="BH758" s="424">
        <v>0.80927013000000003</v>
      </c>
      <c r="BI758" s="424">
        <v>0.20370370400000001</v>
      </c>
      <c r="BJ758" s="424">
        <v>0.35253218183778701</v>
      </c>
      <c r="BK758" s="425">
        <v>125.82858197986199</v>
      </c>
      <c r="BL758" s="425">
        <v>14.034848029946801</v>
      </c>
      <c r="BM758" s="425">
        <v>65.788210938906204</v>
      </c>
      <c r="BN758" s="425">
        <v>127.966943414334</v>
      </c>
      <c r="BO758" s="425">
        <v>-1.11389294284083</v>
      </c>
      <c r="BP758" s="425">
        <v>-3.0167374033480798</v>
      </c>
      <c r="BQ758" s="425">
        <v>24.391695980204201</v>
      </c>
      <c r="BR758" s="425">
        <v>11.419813224336</v>
      </c>
      <c r="BS758" s="426">
        <v>2.4955757561345502</v>
      </c>
      <c r="BT758" s="427"/>
      <c r="BU758" s="421"/>
      <c r="BV758" s="428"/>
      <c r="BW758" s="427"/>
      <c r="BX758" s="427"/>
      <c r="BY758" s="427"/>
      <c r="BZ758" s="427"/>
      <c r="CA758" s="421"/>
      <c r="CB758" s="428"/>
      <c r="CC758" s="427"/>
      <c r="CD758" s="421"/>
      <c r="CE758" s="429"/>
      <c r="CF758" s="428"/>
      <c r="CG758" s="427"/>
      <c r="CH758" s="421"/>
      <c r="CI758" s="429"/>
      <c r="CJ758" s="428"/>
      <c r="CK758" s="427">
        <v>89</v>
      </c>
      <c r="CL758" s="421">
        <v>766.2</v>
      </c>
      <c r="CM758" s="429">
        <v>-4</v>
      </c>
      <c r="CN758" s="428">
        <v>-3</v>
      </c>
      <c r="CO758" s="427"/>
      <c r="CP758" s="421"/>
      <c r="CQ758" s="429"/>
      <c r="CR758" s="428"/>
      <c r="DH758" s="433">
        <v>-4</v>
      </c>
      <c r="DI758" s="434">
        <v>-2.1024483889341301</v>
      </c>
      <c r="EL758" s="422"/>
      <c r="EM758" s="422"/>
      <c r="EN758" s="422"/>
      <c r="EO758" s="422"/>
      <c r="EP758" s="422"/>
      <c r="EQ758" s="422"/>
    </row>
    <row r="759" spans="1:155" ht="13" customHeight="1">
      <c r="A759" s="413" t="s">
        <v>14</v>
      </c>
      <c r="B759" s="413">
        <v>9573</v>
      </c>
      <c r="C759" s="413">
        <v>621043</v>
      </c>
      <c r="D759" s="413">
        <v>14162</v>
      </c>
      <c r="E759" s="413" t="s">
        <v>3323</v>
      </c>
      <c r="F759" s="413" t="s">
        <v>3323</v>
      </c>
      <c r="G759" s="414"/>
      <c r="H759" s="415" t="s">
        <v>382</v>
      </c>
      <c r="I759" s="416" t="s">
        <v>597</v>
      </c>
      <c r="J759" s="417">
        <v>30</v>
      </c>
      <c r="K759" s="418">
        <v>6</v>
      </c>
      <c r="L759" s="418" t="s">
        <v>837</v>
      </c>
      <c r="T759" s="418" t="s">
        <v>2543</v>
      </c>
      <c r="U759" s="418" t="s">
        <v>4577</v>
      </c>
      <c r="V759" s="418" t="s">
        <v>4586</v>
      </c>
      <c r="Z759" s="421">
        <v>144</v>
      </c>
      <c r="AA759" s="421">
        <v>584</v>
      </c>
      <c r="AB759" s="421">
        <v>537</v>
      </c>
      <c r="AC759" s="421">
        <v>148</v>
      </c>
      <c r="AD759" s="421">
        <v>106</v>
      </c>
      <c r="AE759" s="421">
        <v>29</v>
      </c>
      <c r="AF759" s="421">
        <v>0</v>
      </c>
      <c r="AG759" s="421">
        <v>13</v>
      </c>
      <c r="AH759" s="421">
        <v>63</v>
      </c>
      <c r="AI759" s="421">
        <v>52</v>
      </c>
      <c r="AJ759" s="421">
        <v>0</v>
      </c>
      <c r="AK759" s="421">
        <v>0</v>
      </c>
      <c r="AL759" s="421">
        <v>45</v>
      </c>
      <c r="AM759" s="421">
        <v>0</v>
      </c>
      <c r="AN759" s="421">
        <v>113</v>
      </c>
      <c r="AO759" s="421">
        <v>1</v>
      </c>
      <c r="AP759" s="421">
        <v>1</v>
      </c>
      <c r="AQ759" s="421">
        <v>0</v>
      </c>
      <c r="AR759" s="421">
        <v>19</v>
      </c>
      <c r="AS759" s="422">
        <v>7.7054793999999996E-2</v>
      </c>
      <c r="AT759" s="422">
        <v>0.19349315</v>
      </c>
      <c r="AU759" s="422">
        <v>0.38352941000000002</v>
      </c>
      <c r="AV759" s="422">
        <v>0.27764706</v>
      </c>
      <c r="AW759" s="422">
        <v>6.8235290000000004E-2</v>
      </c>
      <c r="AX759" s="422">
        <v>0.45882352999999998</v>
      </c>
      <c r="AY759" s="423">
        <v>112.6</v>
      </c>
      <c r="AZ759" s="422">
        <v>9.3425610000000006E-2</v>
      </c>
      <c r="BA759" s="422">
        <v>0.48</v>
      </c>
      <c r="BB759" s="422">
        <v>0.86657439000000003</v>
      </c>
      <c r="BC759" s="422">
        <v>0.28941176400000002</v>
      </c>
      <c r="BD759" s="424">
        <v>0.32766990200000001</v>
      </c>
      <c r="BE759" s="424">
        <v>0.27560521399999999</v>
      </c>
      <c r="BF759" s="424">
        <v>0.33219177999999999</v>
      </c>
      <c r="BG759" s="424">
        <v>0.40223463599999998</v>
      </c>
      <c r="BH759" s="424">
        <v>0.73442641600000003</v>
      </c>
      <c r="BI759" s="424">
        <v>0.12662942199999999</v>
      </c>
      <c r="BJ759" s="424">
        <v>0.32220370465353698</v>
      </c>
      <c r="BK759" s="425">
        <v>78.219494213174698</v>
      </c>
      <c r="BL759" s="425">
        <v>4.3326637084510198</v>
      </c>
      <c r="BM759" s="425">
        <v>73.337147587063498</v>
      </c>
      <c r="BN759" s="425">
        <v>106.24214701149999</v>
      </c>
      <c r="BO759" s="425">
        <v>-1.57462624986316</v>
      </c>
      <c r="BP759" s="425">
        <v>-2.9876895025372501</v>
      </c>
      <c r="BQ759" s="425">
        <v>25.4187782007183</v>
      </c>
      <c r="BR759" s="425">
        <v>1.3085765103723801</v>
      </c>
      <c r="BS759" s="426">
        <v>2.6006591210285901</v>
      </c>
      <c r="BT759" s="427"/>
      <c r="BU759" s="421"/>
      <c r="BV759" s="428"/>
      <c r="BW759" s="427"/>
      <c r="BX759" s="427"/>
      <c r="BY759" s="427"/>
      <c r="BZ759" s="427"/>
      <c r="CA759" s="421"/>
      <c r="CB759" s="428"/>
      <c r="CC759" s="427"/>
      <c r="CD759" s="421"/>
      <c r="CE759" s="429"/>
      <c r="CF759" s="428"/>
      <c r="CG759" s="427"/>
      <c r="CH759" s="421"/>
      <c r="CI759" s="429"/>
      <c r="CJ759" s="428"/>
      <c r="CK759" s="427">
        <v>48</v>
      </c>
      <c r="CL759" s="421">
        <v>417</v>
      </c>
      <c r="CM759" s="429">
        <v>-2</v>
      </c>
      <c r="CN759" s="428">
        <v>2</v>
      </c>
      <c r="CO759" s="427">
        <v>97</v>
      </c>
      <c r="CP759" s="421">
        <v>781.2</v>
      </c>
      <c r="CQ759" s="429">
        <v>-11</v>
      </c>
      <c r="CR759" s="428">
        <v>-2</v>
      </c>
      <c r="DH759" s="433">
        <v>-13</v>
      </c>
      <c r="DI759" s="434">
        <v>4.0110934972762999</v>
      </c>
      <c r="EL759" s="422"/>
      <c r="EM759" s="422"/>
      <c r="EN759" s="422"/>
      <c r="EO759" s="422"/>
      <c r="EP759" s="422"/>
      <c r="EQ759" s="422"/>
    </row>
    <row r="760" spans="1:155" ht="13" customHeight="1">
      <c r="A760" s="413" t="s">
        <v>14</v>
      </c>
      <c r="B760" s="435">
        <v>11448</v>
      </c>
      <c r="C760" s="435">
        <v>677587</v>
      </c>
      <c r="D760" s="435">
        <v>23690</v>
      </c>
      <c r="E760" s="435" t="s">
        <v>213</v>
      </c>
      <c r="F760" s="413" t="s">
        <v>213</v>
      </c>
      <c r="G760" s="414"/>
      <c r="H760" s="436" t="s">
        <v>3443</v>
      </c>
      <c r="I760" s="436" t="s">
        <v>3029</v>
      </c>
      <c r="J760" s="435">
        <v>24</v>
      </c>
      <c r="K760" s="414">
        <v>6</v>
      </c>
      <c r="L760" s="414" t="s">
        <v>2543</v>
      </c>
      <c r="M760" s="437"/>
      <c r="T760" s="418" t="s">
        <v>4577</v>
      </c>
      <c r="U760" s="418" t="s">
        <v>4582</v>
      </c>
      <c r="V760" s="418" t="s">
        <v>4586</v>
      </c>
      <c r="Z760" s="421">
        <v>115</v>
      </c>
      <c r="AA760" s="421">
        <v>383</v>
      </c>
      <c r="AB760" s="421">
        <v>344</v>
      </c>
      <c r="AC760" s="421">
        <v>80</v>
      </c>
      <c r="AD760" s="421">
        <v>55</v>
      </c>
      <c r="AE760" s="421">
        <v>18</v>
      </c>
      <c r="AF760" s="421">
        <v>2</v>
      </c>
      <c r="AG760" s="421">
        <v>5</v>
      </c>
      <c r="AH760" s="421">
        <v>34</v>
      </c>
      <c r="AI760" s="421">
        <v>44</v>
      </c>
      <c r="AJ760" s="421">
        <v>8</v>
      </c>
      <c r="AK760" s="421">
        <v>4</v>
      </c>
      <c r="AL760" s="421">
        <v>22</v>
      </c>
      <c r="AM760" s="421">
        <v>0</v>
      </c>
      <c r="AN760" s="421">
        <v>77</v>
      </c>
      <c r="AO760" s="421">
        <v>8</v>
      </c>
      <c r="AP760" s="421">
        <v>5</v>
      </c>
      <c r="AQ760" s="421">
        <v>4</v>
      </c>
      <c r="AR760" s="421">
        <v>4</v>
      </c>
      <c r="AS760" s="422">
        <v>5.7441252999999998E-2</v>
      </c>
      <c r="AT760" s="422">
        <v>0.20104438599999999</v>
      </c>
      <c r="AU760" s="422">
        <v>0.44565217000000001</v>
      </c>
      <c r="AV760" s="422">
        <v>0.20652174000000001</v>
      </c>
      <c r="AW760" s="422">
        <v>3.2608699999999997E-2</v>
      </c>
      <c r="AX760" s="422">
        <v>0.35507245999999998</v>
      </c>
      <c r="AY760" s="423">
        <v>109.6</v>
      </c>
      <c r="AZ760" s="422">
        <v>0.11339476</v>
      </c>
      <c r="BA760" s="422">
        <v>0.42537313399999999</v>
      </c>
      <c r="BB760" s="422">
        <v>0.73735150800000004</v>
      </c>
      <c r="BC760" s="422">
        <v>0.35447761100000003</v>
      </c>
      <c r="BD760" s="424">
        <v>0.28089887600000002</v>
      </c>
      <c r="BE760" s="424">
        <v>0.232558139</v>
      </c>
      <c r="BF760" s="424">
        <v>0.29023746700000003</v>
      </c>
      <c r="BG760" s="424">
        <v>0.34011627900000002</v>
      </c>
      <c r="BH760" s="424">
        <v>0.63035374600000005</v>
      </c>
      <c r="BI760" s="424">
        <v>0.10755814</v>
      </c>
      <c r="BJ760" s="424">
        <v>0.27813793958648803</v>
      </c>
      <c r="BK760" s="425">
        <v>66.439087610265005</v>
      </c>
      <c r="BL760" s="425">
        <v>-10.861353886904499</v>
      </c>
      <c r="BM760" s="425">
        <v>34.393299067733402</v>
      </c>
      <c r="BN760" s="425">
        <v>77.324948615213899</v>
      </c>
      <c r="BO760" s="425">
        <v>1.1826268137650799</v>
      </c>
      <c r="BP760" s="425">
        <v>-0.636114994995296</v>
      </c>
      <c r="BQ760" s="425">
        <v>3.8759382431074698</v>
      </c>
      <c r="BR760" s="425">
        <v>-10.871198207730799</v>
      </c>
      <c r="BS760" s="426">
        <v>0.39655698888769098</v>
      </c>
      <c r="BT760" s="427"/>
      <c r="BU760" s="421"/>
      <c r="BV760" s="428"/>
      <c r="BW760" s="427"/>
      <c r="BX760" s="427"/>
      <c r="BY760" s="427"/>
      <c r="BZ760" s="427"/>
      <c r="CA760" s="421"/>
      <c r="CB760" s="428"/>
      <c r="CC760" s="427"/>
      <c r="CD760" s="421"/>
      <c r="CE760" s="429"/>
      <c r="CF760" s="428"/>
      <c r="CG760" s="427">
        <v>50</v>
      </c>
      <c r="CH760" s="421">
        <v>418.1</v>
      </c>
      <c r="CI760" s="429">
        <v>-3</v>
      </c>
      <c r="CJ760" s="428">
        <v>1</v>
      </c>
      <c r="CK760" s="427"/>
      <c r="CL760" s="421"/>
      <c r="CM760" s="429"/>
      <c r="CN760" s="428"/>
      <c r="CO760" s="427">
        <v>72</v>
      </c>
      <c r="CP760" s="421">
        <v>526</v>
      </c>
      <c r="CQ760" s="429">
        <v>-3</v>
      </c>
      <c r="CR760" s="428">
        <v>-3</v>
      </c>
      <c r="DH760" s="433">
        <v>-6</v>
      </c>
      <c r="DI760" s="434">
        <v>1.56570076942443</v>
      </c>
      <c r="EL760" s="422"/>
      <c r="EM760" s="422"/>
      <c r="EN760" s="422"/>
      <c r="EO760" s="422"/>
      <c r="EP760" s="422"/>
      <c r="EQ760" s="422"/>
    </row>
    <row r="761" spans="1:155" ht="13" customHeight="1">
      <c r="A761" s="413" t="s">
        <v>14</v>
      </c>
      <c r="B761" s="413">
        <v>9584</v>
      </c>
      <c r="C761" s="413">
        <v>608369</v>
      </c>
      <c r="D761" s="413">
        <v>13624</v>
      </c>
      <c r="E761" s="413" t="s">
        <v>14</v>
      </c>
      <c r="F761" s="413" t="s">
        <v>14</v>
      </c>
      <c r="G761" s="414"/>
      <c r="H761" s="415" t="s">
        <v>55</v>
      </c>
      <c r="I761" s="416" t="s">
        <v>156</v>
      </c>
      <c r="J761" s="417">
        <v>31</v>
      </c>
      <c r="K761" s="418">
        <v>6</v>
      </c>
      <c r="L761" s="418" t="s">
        <v>46</v>
      </c>
      <c r="N761" s="438"/>
      <c r="O761" s="414"/>
      <c r="P761" s="414"/>
      <c r="Q761" s="414"/>
      <c r="R761" s="414"/>
      <c r="S761" s="414"/>
      <c r="T761" s="414" t="s">
        <v>4584</v>
      </c>
      <c r="U761" s="414" t="s">
        <v>4584</v>
      </c>
      <c r="V761" s="414" t="s">
        <v>4585</v>
      </c>
      <c r="W761" s="414"/>
      <c r="X761" s="414"/>
      <c r="Y761" s="437"/>
      <c r="Z761" s="421">
        <v>102</v>
      </c>
      <c r="AA761" s="421">
        <v>445</v>
      </c>
      <c r="AB761" s="421">
        <v>380</v>
      </c>
      <c r="AC761" s="421">
        <v>103</v>
      </c>
      <c r="AD761" s="421">
        <v>63</v>
      </c>
      <c r="AE761" s="421">
        <v>19</v>
      </c>
      <c r="AF761" s="421">
        <v>0</v>
      </c>
      <c r="AG761" s="421">
        <v>21</v>
      </c>
      <c r="AH761" s="421">
        <v>61</v>
      </c>
      <c r="AI761" s="421">
        <v>50</v>
      </c>
      <c r="AJ761" s="421">
        <v>3</v>
      </c>
      <c r="AK761" s="421">
        <v>0</v>
      </c>
      <c r="AL761" s="421">
        <v>58</v>
      </c>
      <c r="AM761" s="421">
        <v>10</v>
      </c>
      <c r="AN761" s="421">
        <v>87</v>
      </c>
      <c r="AO761" s="421">
        <v>5</v>
      </c>
      <c r="AP761" s="421">
        <v>2</v>
      </c>
      <c r="AQ761" s="421">
        <v>0</v>
      </c>
      <c r="AR761" s="421">
        <v>13</v>
      </c>
      <c r="AS761" s="422">
        <v>0.130337078</v>
      </c>
      <c r="AT761" s="422">
        <v>0.19550561699999999</v>
      </c>
      <c r="AU761" s="422">
        <v>0.37288136</v>
      </c>
      <c r="AV761" s="422">
        <v>0.24067796999999999</v>
      </c>
      <c r="AW761" s="422">
        <v>0.15254237000000001</v>
      </c>
      <c r="AX761" s="422">
        <v>0.53559321999999998</v>
      </c>
      <c r="AY761" s="423">
        <v>112.4</v>
      </c>
      <c r="AZ761" s="422">
        <v>0.1251497</v>
      </c>
      <c r="BA761" s="422">
        <v>0.44406779600000001</v>
      </c>
      <c r="BB761" s="422">
        <v>0.762985892</v>
      </c>
      <c r="BC761" s="422">
        <v>0.355932203</v>
      </c>
      <c r="BD761" s="424">
        <v>0.299270072</v>
      </c>
      <c r="BE761" s="424">
        <v>0.27105263099999999</v>
      </c>
      <c r="BF761" s="424">
        <v>0.37303370699999999</v>
      </c>
      <c r="BG761" s="424">
        <v>0.48684210500000002</v>
      </c>
      <c r="BH761" s="424">
        <v>0.85987581199999996</v>
      </c>
      <c r="BI761" s="424">
        <v>0.21578947400000001</v>
      </c>
      <c r="BJ761" s="424">
        <v>0.36544138330152598</v>
      </c>
      <c r="BK761" s="425">
        <v>133.294009811428</v>
      </c>
      <c r="BL761" s="425">
        <v>18.9232607915194</v>
      </c>
      <c r="BM761" s="425">
        <v>71.503732240119703</v>
      </c>
      <c r="BN761" s="425">
        <v>137.69041503625999</v>
      </c>
      <c r="BO761" s="425">
        <v>-1.54719101643837</v>
      </c>
      <c r="BP761" s="425">
        <v>-1.4068326763808701</v>
      </c>
      <c r="BQ761" s="425">
        <v>39.220874951047499</v>
      </c>
      <c r="BR761" s="425">
        <v>18.359916651913601</v>
      </c>
      <c r="BS761" s="426">
        <v>4.0127863491597999</v>
      </c>
      <c r="BT761" s="427"/>
      <c r="BU761" s="421"/>
      <c r="BV761" s="428"/>
      <c r="BW761" s="427"/>
      <c r="BX761" s="427"/>
      <c r="BY761" s="427"/>
      <c r="BZ761" s="427"/>
      <c r="CA761" s="421"/>
      <c r="CB761" s="428"/>
      <c r="CC761" s="427"/>
      <c r="CD761" s="421"/>
      <c r="CE761" s="429"/>
      <c r="CF761" s="428"/>
      <c r="CG761" s="427"/>
      <c r="CH761" s="421"/>
      <c r="CI761" s="429"/>
      <c r="CJ761" s="428"/>
      <c r="CK761" s="427"/>
      <c r="CL761" s="421"/>
      <c r="CM761" s="429"/>
      <c r="CN761" s="428"/>
      <c r="CO761" s="427">
        <v>97</v>
      </c>
      <c r="CP761" s="421">
        <v>828</v>
      </c>
      <c r="CQ761" s="429">
        <v>16</v>
      </c>
      <c r="CR761" s="428">
        <v>4</v>
      </c>
      <c r="DH761" s="433">
        <v>16</v>
      </c>
      <c r="DI761" s="434">
        <v>5.5457131862640301</v>
      </c>
      <c r="EL761" s="422"/>
      <c r="EM761" s="422"/>
      <c r="EN761" s="422"/>
      <c r="EO761" s="422"/>
      <c r="EP761" s="422"/>
      <c r="EQ761" s="422"/>
    </row>
    <row r="762" spans="1:155" ht="13" customHeight="1">
      <c r="A762" s="413" t="s">
        <v>14</v>
      </c>
      <c r="B762" s="413">
        <v>11809</v>
      </c>
      <c r="C762" s="413">
        <v>683011</v>
      </c>
      <c r="D762" s="413">
        <v>27647</v>
      </c>
      <c r="E762" s="413" t="s">
        <v>16</v>
      </c>
      <c r="F762" s="413" t="s">
        <v>16</v>
      </c>
      <c r="G762" s="414"/>
      <c r="H762" s="411" t="s">
        <v>3550</v>
      </c>
      <c r="I762" s="411" t="s">
        <v>110</v>
      </c>
      <c r="J762" s="413">
        <v>24</v>
      </c>
      <c r="K762" s="418">
        <v>6</v>
      </c>
      <c r="L762" s="418" t="s">
        <v>837</v>
      </c>
      <c r="T762" s="418" t="s">
        <v>4577</v>
      </c>
      <c r="U762" s="418" t="s">
        <v>2543</v>
      </c>
      <c r="V762" s="418" t="s">
        <v>4586</v>
      </c>
      <c r="Z762" s="421">
        <v>153</v>
      </c>
      <c r="AA762" s="421">
        <v>596</v>
      </c>
      <c r="AB762" s="421">
        <v>539</v>
      </c>
      <c r="AC762" s="421">
        <v>114</v>
      </c>
      <c r="AD762" s="421">
        <v>59</v>
      </c>
      <c r="AE762" s="421">
        <v>32</v>
      </c>
      <c r="AF762" s="421">
        <v>4</v>
      </c>
      <c r="AG762" s="421">
        <v>19</v>
      </c>
      <c r="AH762" s="421">
        <v>65</v>
      </c>
      <c r="AI762" s="421">
        <v>72</v>
      </c>
      <c r="AJ762" s="421">
        <v>18</v>
      </c>
      <c r="AK762" s="421">
        <v>8</v>
      </c>
      <c r="AL762" s="421">
        <v>43</v>
      </c>
      <c r="AM762" s="421">
        <v>0</v>
      </c>
      <c r="AN762" s="421">
        <v>150</v>
      </c>
      <c r="AO762" s="421">
        <v>4</v>
      </c>
      <c r="AP762" s="421">
        <v>7</v>
      </c>
      <c r="AQ762" s="421">
        <v>3</v>
      </c>
      <c r="AR762" s="421">
        <v>10</v>
      </c>
      <c r="AS762" s="422">
        <v>7.2147650999999993E-2</v>
      </c>
      <c r="AT762" s="422">
        <v>0.25167785199999998</v>
      </c>
      <c r="AU762" s="422">
        <v>0.37092732</v>
      </c>
      <c r="AV762" s="422">
        <v>0.26817043000000002</v>
      </c>
      <c r="AW762" s="422">
        <v>0.10526315999999999</v>
      </c>
      <c r="AX762" s="422">
        <v>0.41854637</v>
      </c>
      <c r="AY762" s="423">
        <v>110.5</v>
      </c>
      <c r="AZ762" s="422">
        <v>0.10091743</v>
      </c>
      <c r="BA762" s="422">
        <v>0.41012658200000002</v>
      </c>
      <c r="BB762" s="422">
        <v>0.71933573399999995</v>
      </c>
      <c r="BC762" s="422">
        <v>0.43544303699999998</v>
      </c>
      <c r="BD762" s="424">
        <v>0.25198938900000001</v>
      </c>
      <c r="BE762" s="424">
        <v>0.211502782</v>
      </c>
      <c r="BF762" s="424">
        <v>0.27150084299999999</v>
      </c>
      <c r="BG762" s="424">
        <v>0.39146567700000001</v>
      </c>
      <c r="BH762" s="424">
        <v>0.66296652</v>
      </c>
      <c r="BI762" s="424">
        <v>0.17996289500000001</v>
      </c>
      <c r="BJ762" s="424">
        <v>0.28633289292932101</v>
      </c>
      <c r="BK762" s="425">
        <v>111.163790555525</v>
      </c>
      <c r="BL762" s="425">
        <v>-12.9362017698896</v>
      </c>
      <c r="BM762" s="425">
        <v>57.486182462393003</v>
      </c>
      <c r="BN762" s="425">
        <v>82.9142414563334</v>
      </c>
      <c r="BO762" s="425">
        <v>-0.659961137106579</v>
      </c>
      <c r="BP762" s="425">
        <v>1.1483799535781101</v>
      </c>
      <c r="BQ762" s="425">
        <v>9.9381712004232003</v>
      </c>
      <c r="BR762" s="425">
        <v>-10.8528248835665</v>
      </c>
      <c r="BS762" s="426">
        <v>1.01679928809457</v>
      </c>
      <c r="BT762" s="427"/>
      <c r="BU762" s="421"/>
      <c r="BV762" s="428"/>
      <c r="BW762" s="427"/>
      <c r="BX762" s="427"/>
      <c r="BY762" s="427"/>
      <c r="BZ762" s="427"/>
      <c r="CA762" s="421"/>
      <c r="CB762" s="428"/>
      <c r="CC762" s="427"/>
      <c r="CD762" s="421"/>
      <c r="CE762" s="429"/>
      <c r="CF762" s="428"/>
      <c r="CG762" s="427"/>
      <c r="CH762" s="421"/>
      <c r="CI762" s="429"/>
      <c r="CJ762" s="428"/>
      <c r="CK762" s="427"/>
      <c r="CL762" s="421"/>
      <c r="CM762" s="429"/>
      <c r="CN762" s="428"/>
      <c r="CO762" s="427">
        <v>153</v>
      </c>
      <c r="CP762" s="421">
        <v>1303.2</v>
      </c>
      <c r="CQ762" s="429">
        <v>2</v>
      </c>
      <c r="CR762" s="428">
        <v>-7</v>
      </c>
      <c r="DH762" s="433">
        <v>2</v>
      </c>
      <c r="DI762" s="434">
        <v>0.27889251708984297</v>
      </c>
      <c r="EL762" s="422"/>
      <c r="EM762" s="422"/>
      <c r="EN762" s="422"/>
      <c r="EO762" s="422"/>
      <c r="EP762" s="422"/>
      <c r="EQ762" s="422"/>
    </row>
    <row r="763" spans="1:155" ht="13" customHeight="1">
      <c r="A763" s="413" t="s">
        <v>14</v>
      </c>
      <c r="B763" s="435">
        <v>10504</v>
      </c>
      <c r="C763" s="435">
        <v>641355</v>
      </c>
      <c r="D763" s="413">
        <v>15998</v>
      </c>
      <c r="E763" s="435" t="s">
        <v>16</v>
      </c>
      <c r="F763" s="435" t="s">
        <v>16</v>
      </c>
      <c r="G763" s="414"/>
      <c r="H763" s="467" t="s">
        <v>987</v>
      </c>
      <c r="I763" s="468" t="s">
        <v>600</v>
      </c>
      <c r="J763" s="469">
        <v>29</v>
      </c>
      <c r="K763" s="414">
        <v>7</v>
      </c>
      <c r="L763" s="414" t="s">
        <v>46</v>
      </c>
      <c r="M763" s="437"/>
      <c r="T763" s="418" t="s">
        <v>4584</v>
      </c>
      <c r="U763" s="418" t="s">
        <v>2543</v>
      </c>
      <c r="V763" s="418" t="s">
        <v>4585</v>
      </c>
      <c r="W763" s="418" t="s">
        <v>2709</v>
      </c>
      <c r="Z763" s="421">
        <v>152</v>
      </c>
      <c r="AA763" s="421">
        <v>656</v>
      </c>
      <c r="AB763" s="421">
        <v>588</v>
      </c>
      <c r="AC763" s="421">
        <v>160</v>
      </c>
      <c r="AD763" s="421">
        <v>101</v>
      </c>
      <c r="AE763" s="421">
        <v>25</v>
      </c>
      <c r="AF763" s="421">
        <v>5</v>
      </c>
      <c r="AG763" s="421">
        <v>29</v>
      </c>
      <c r="AH763" s="421">
        <v>89</v>
      </c>
      <c r="AI763" s="421">
        <v>98</v>
      </c>
      <c r="AJ763" s="421">
        <v>13</v>
      </c>
      <c r="AK763" s="421">
        <v>2</v>
      </c>
      <c r="AL763" s="421">
        <v>57</v>
      </c>
      <c r="AM763" s="421">
        <v>1</v>
      </c>
      <c r="AN763" s="421">
        <v>90</v>
      </c>
      <c r="AO763" s="421">
        <v>2</v>
      </c>
      <c r="AP763" s="421">
        <v>9</v>
      </c>
      <c r="AQ763" s="421">
        <v>0</v>
      </c>
      <c r="AR763" s="421">
        <v>8</v>
      </c>
      <c r="AS763" s="422">
        <v>8.6890243000000006E-2</v>
      </c>
      <c r="AT763" s="422">
        <v>0.137195121</v>
      </c>
      <c r="AU763" s="422">
        <v>0.45167653000000002</v>
      </c>
      <c r="AV763" s="422">
        <v>0.25641026</v>
      </c>
      <c r="AW763" s="422">
        <v>7.495069E-2</v>
      </c>
      <c r="AX763" s="422">
        <v>0.37869821999999997</v>
      </c>
      <c r="AY763" s="423">
        <v>110.2</v>
      </c>
      <c r="AZ763" s="422">
        <v>7.5558979999999998E-2</v>
      </c>
      <c r="BA763" s="422">
        <v>0.320158102</v>
      </c>
      <c r="BB763" s="422">
        <v>0.56475722399999995</v>
      </c>
      <c r="BC763" s="422">
        <v>0.480237154</v>
      </c>
      <c r="BD763" s="424">
        <v>0.27405857700000003</v>
      </c>
      <c r="BE763" s="424">
        <v>0.27210884299999999</v>
      </c>
      <c r="BF763" s="424">
        <v>0.333841463</v>
      </c>
      <c r="BG763" s="424">
        <v>0.47959183599999999</v>
      </c>
      <c r="BH763" s="424">
        <v>0.81343329900000005</v>
      </c>
      <c r="BI763" s="424">
        <v>0.207482993</v>
      </c>
      <c r="BJ763" s="424">
        <v>0.34747575130171399</v>
      </c>
      <c r="BK763" s="425">
        <v>128.16306371202501</v>
      </c>
      <c r="BL763" s="425">
        <v>18.327098361267701</v>
      </c>
      <c r="BM763" s="425">
        <v>95.838984361900899</v>
      </c>
      <c r="BN763" s="425">
        <v>125.036432328736</v>
      </c>
      <c r="BO763" s="425">
        <v>-0.42257590101645498</v>
      </c>
      <c r="BP763" s="425">
        <v>0.84913409035652798</v>
      </c>
      <c r="BQ763" s="425">
        <v>47.909825982577097</v>
      </c>
      <c r="BR763" s="425">
        <v>20.2053565923637</v>
      </c>
      <c r="BS763" s="426">
        <v>4.9017747802276501</v>
      </c>
      <c r="BT763" s="427"/>
      <c r="BU763" s="421"/>
      <c r="BV763" s="428"/>
      <c r="BW763" s="427"/>
      <c r="BX763" s="427"/>
      <c r="BY763" s="427"/>
      <c r="BZ763" s="427"/>
      <c r="CA763" s="421"/>
      <c r="CB763" s="428"/>
      <c r="CC763" s="427">
        <v>7</v>
      </c>
      <c r="CD763" s="421">
        <v>26.2</v>
      </c>
      <c r="CE763" s="429">
        <v>-1</v>
      </c>
      <c r="CF763" s="428">
        <v>0</v>
      </c>
      <c r="CG763" s="427"/>
      <c r="CH763" s="421"/>
      <c r="CI763" s="429"/>
      <c r="CJ763" s="428"/>
      <c r="CK763" s="427"/>
      <c r="CL763" s="421"/>
      <c r="CM763" s="429"/>
      <c r="CN763" s="428"/>
      <c r="CO763" s="427"/>
      <c r="CP763" s="421"/>
      <c r="CQ763" s="429"/>
      <c r="CR763" s="428"/>
      <c r="CS763" s="427">
        <v>85</v>
      </c>
      <c r="CT763" s="421">
        <v>572.20000000000005</v>
      </c>
      <c r="CU763" s="429">
        <v>7</v>
      </c>
      <c r="CV763" s="429">
        <v>4</v>
      </c>
      <c r="CW763" s="428">
        <v>-1</v>
      </c>
      <c r="CX763" s="427">
        <v>41</v>
      </c>
      <c r="CY763" s="421">
        <v>306.10000000000002</v>
      </c>
      <c r="CZ763" s="429">
        <v>-3</v>
      </c>
      <c r="DA763" s="429">
        <v>-1</v>
      </c>
      <c r="DB763" s="428">
        <v>1</v>
      </c>
      <c r="DC763" s="427">
        <v>52</v>
      </c>
      <c r="DD763" s="421">
        <v>416</v>
      </c>
      <c r="DE763" s="429">
        <v>8</v>
      </c>
      <c r="DF763" s="429">
        <v>2</v>
      </c>
      <c r="DG763" s="428">
        <v>-1</v>
      </c>
      <c r="DH763" s="433">
        <v>11</v>
      </c>
      <c r="DI763" s="434">
        <v>5.1273889541625897</v>
      </c>
      <c r="EL763" s="422"/>
      <c r="EM763" s="422"/>
      <c r="EN763" s="422"/>
      <c r="EO763" s="422"/>
      <c r="EP763" s="422"/>
      <c r="EQ763" s="422"/>
    </row>
    <row r="764" spans="1:155" ht="13" customHeight="1">
      <c r="A764" s="413" t="s">
        <v>14</v>
      </c>
      <c r="B764" s="413">
        <v>10591</v>
      </c>
      <c r="C764" s="413">
        <v>664056</v>
      </c>
      <c r="D764" s="413">
        <v>18030</v>
      </c>
      <c r="E764" s="413" t="s">
        <v>3323</v>
      </c>
      <c r="F764" s="413" t="s">
        <v>3323</v>
      </c>
      <c r="G764" s="414"/>
      <c r="H764" s="415" t="s">
        <v>965</v>
      </c>
      <c r="I764" s="416" t="s">
        <v>350</v>
      </c>
      <c r="J764" s="417">
        <v>31</v>
      </c>
      <c r="K764" s="418">
        <v>8</v>
      </c>
      <c r="L764" s="418" t="s">
        <v>837</v>
      </c>
      <c r="N764" s="438"/>
      <c r="O764" s="414"/>
      <c r="P764" s="414"/>
      <c r="Q764" s="414"/>
      <c r="R764" s="414"/>
      <c r="S764" s="414"/>
      <c r="T764" s="414" t="s">
        <v>2543</v>
      </c>
      <c r="U764" s="414" t="s">
        <v>2543</v>
      </c>
      <c r="V764" s="414" t="s">
        <v>4585</v>
      </c>
      <c r="W764" s="414"/>
      <c r="X764" s="414"/>
      <c r="Y764" s="437"/>
      <c r="Z764" s="421">
        <v>146</v>
      </c>
      <c r="AA764" s="421">
        <v>501</v>
      </c>
      <c r="AB764" s="421">
        <v>448</v>
      </c>
      <c r="AC764" s="421">
        <v>124</v>
      </c>
      <c r="AD764" s="421">
        <v>82</v>
      </c>
      <c r="AE764" s="421">
        <v>24</v>
      </c>
      <c r="AF764" s="421">
        <v>1</v>
      </c>
      <c r="AG764" s="421">
        <v>17</v>
      </c>
      <c r="AH764" s="421">
        <v>61</v>
      </c>
      <c r="AI764" s="421">
        <v>54</v>
      </c>
      <c r="AJ764" s="421">
        <v>11</v>
      </c>
      <c r="AK764" s="421">
        <v>7</v>
      </c>
      <c r="AL764" s="421">
        <v>39</v>
      </c>
      <c r="AM764" s="421">
        <v>0</v>
      </c>
      <c r="AN764" s="421">
        <v>136</v>
      </c>
      <c r="AO764" s="421">
        <v>11</v>
      </c>
      <c r="AP764" s="421">
        <v>3</v>
      </c>
      <c r="AQ764" s="421">
        <v>0</v>
      </c>
      <c r="AR764" s="421">
        <v>5</v>
      </c>
      <c r="AS764" s="422">
        <v>7.7844310999999999E-2</v>
      </c>
      <c r="AT764" s="422">
        <v>0.27145708499999999</v>
      </c>
      <c r="AU764" s="422">
        <v>0.45714285999999998</v>
      </c>
      <c r="AV764" s="422">
        <v>0.2</v>
      </c>
      <c r="AW764" s="422">
        <v>0.10158730000000001</v>
      </c>
      <c r="AX764" s="422">
        <v>0.40317459999999999</v>
      </c>
      <c r="AY764" s="423">
        <v>112.3</v>
      </c>
      <c r="AZ764" s="422">
        <v>0.12667353000000001</v>
      </c>
      <c r="BA764" s="422">
        <v>0.45714285700000001</v>
      </c>
      <c r="BB764" s="422">
        <v>0.78761218399999999</v>
      </c>
      <c r="BC764" s="422">
        <v>0.36507936499999999</v>
      </c>
      <c r="BD764" s="424">
        <v>0.359060402</v>
      </c>
      <c r="BE764" s="424">
        <v>0.27678571400000002</v>
      </c>
      <c r="BF764" s="424">
        <v>0.34730538900000002</v>
      </c>
      <c r="BG764" s="424">
        <v>0.44866071400000002</v>
      </c>
      <c r="BH764" s="424">
        <v>0.79596610300000004</v>
      </c>
      <c r="BI764" s="424">
        <v>0.171875</v>
      </c>
      <c r="BJ764" s="424">
        <v>0.34638222617779402</v>
      </c>
      <c r="BK764" s="425">
        <v>107.81833101199599</v>
      </c>
      <c r="BL764" s="425">
        <v>13.551951097300099</v>
      </c>
      <c r="BM764" s="425">
        <v>72.749290863027696</v>
      </c>
      <c r="BN764" s="425">
        <v>121.93261284200101</v>
      </c>
      <c r="BO764" s="425">
        <v>0.83877234286139701</v>
      </c>
      <c r="BP764" s="425">
        <v>-0.99654979631304696</v>
      </c>
      <c r="BQ764" s="425">
        <v>31.168036377033101</v>
      </c>
      <c r="BR764" s="425">
        <v>11.9914384316409</v>
      </c>
      <c r="BS764" s="426">
        <v>3.1888801833201801</v>
      </c>
      <c r="BT764" s="427"/>
      <c r="BU764" s="421"/>
      <c r="BV764" s="428"/>
      <c r="BW764" s="427"/>
      <c r="BX764" s="427"/>
      <c r="BY764" s="427"/>
      <c r="BZ764" s="427"/>
      <c r="CA764" s="421"/>
      <c r="CB764" s="428"/>
      <c r="CC764" s="427"/>
      <c r="CD764" s="421"/>
      <c r="CE764" s="429"/>
      <c r="CF764" s="428"/>
      <c r="CG764" s="427"/>
      <c r="CH764" s="421"/>
      <c r="CI764" s="429"/>
      <c r="CJ764" s="428"/>
      <c r="CK764" s="427"/>
      <c r="CL764" s="421"/>
      <c r="CM764" s="429"/>
      <c r="CN764" s="428"/>
      <c r="CO764" s="427"/>
      <c r="CP764" s="421"/>
      <c r="CQ764" s="429"/>
      <c r="CR764" s="428"/>
      <c r="CS764" s="427">
        <v>70</v>
      </c>
      <c r="CT764" s="421">
        <v>496</v>
      </c>
      <c r="CU764" s="429">
        <v>7</v>
      </c>
      <c r="CV764" s="429">
        <v>3</v>
      </c>
      <c r="CW764" s="428">
        <v>0</v>
      </c>
      <c r="CX764" s="427">
        <v>81</v>
      </c>
      <c r="CY764" s="421">
        <v>568.20000000000005</v>
      </c>
      <c r="CZ764" s="429">
        <v>6</v>
      </c>
      <c r="DA764" s="429">
        <v>3</v>
      </c>
      <c r="DB764" s="428">
        <v>0</v>
      </c>
      <c r="DC764" s="427">
        <v>5</v>
      </c>
      <c r="DD764" s="421">
        <v>41</v>
      </c>
      <c r="DE764" s="429">
        <v>0</v>
      </c>
      <c r="DF764" s="429">
        <v>0</v>
      </c>
      <c r="DG764" s="428">
        <v>0</v>
      </c>
      <c r="DH764" s="433">
        <v>13</v>
      </c>
      <c r="DI764" s="434">
        <v>2.1573351621627799</v>
      </c>
      <c r="EL764" s="422"/>
      <c r="EM764" s="422"/>
      <c r="EN764" s="422"/>
      <c r="EO764" s="422"/>
      <c r="EP764" s="422"/>
      <c r="EQ764" s="422"/>
    </row>
    <row r="765" spans="1:155" ht="13" customHeight="1">
      <c r="A765" s="413" t="s">
        <v>14</v>
      </c>
      <c r="B765" s="413">
        <v>11370</v>
      </c>
      <c r="C765" s="413">
        <v>665833</v>
      </c>
      <c r="D765" s="413">
        <v>21711</v>
      </c>
      <c r="E765" s="413" t="s">
        <v>438</v>
      </c>
      <c r="F765" s="413" t="s">
        <v>438</v>
      </c>
      <c r="G765" s="414"/>
      <c r="H765" s="411" t="s">
        <v>566</v>
      </c>
      <c r="I765" s="411" t="s">
        <v>2591</v>
      </c>
      <c r="J765" s="418">
        <v>26</v>
      </c>
      <c r="K765" s="418">
        <v>8</v>
      </c>
      <c r="L765" s="418" t="s">
        <v>46</v>
      </c>
      <c r="T765" s="418" t="s">
        <v>4582</v>
      </c>
      <c r="U765" s="418" t="s">
        <v>4584</v>
      </c>
      <c r="V765" s="418" t="s">
        <v>4586</v>
      </c>
      <c r="Z765" s="421">
        <v>135</v>
      </c>
      <c r="AA765" s="421">
        <v>544</v>
      </c>
      <c r="AB765" s="421">
        <v>471</v>
      </c>
      <c r="AC765" s="421">
        <v>94</v>
      </c>
      <c r="AD765" s="421">
        <v>53</v>
      </c>
      <c r="AE765" s="421">
        <v>18</v>
      </c>
      <c r="AF765" s="421">
        <v>3</v>
      </c>
      <c r="AG765" s="421">
        <v>20</v>
      </c>
      <c r="AH765" s="421">
        <v>62</v>
      </c>
      <c r="AI765" s="421">
        <v>61</v>
      </c>
      <c r="AJ765" s="421">
        <v>38</v>
      </c>
      <c r="AK765" s="421">
        <v>5</v>
      </c>
      <c r="AL765" s="421">
        <v>64</v>
      </c>
      <c r="AM765" s="421">
        <v>4</v>
      </c>
      <c r="AN765" s="421">
        <v>174</v>
      </c>
      <c r="AO765" s="421">
        <v>4</v>
      </c>
      <c r="AP765" s="421">
        <v>5</v>
      </c>
      <c r="AQ765" s="421">
        <v>0</v>
      </c>
      <c r="AR765" s="421">
        <v>6</v>
      </c>
      <c r="AS765" s="422">
        <v>0.117647058</v>
      </c>
      <c r="AT765" s="422">
        <v>0.319852941</v>
      </c>
      <c r="AU765" s="422">
        <v>0.40728477000000002</v>
      </c>
      <c r="AV765" s="422">
        <v>0.20860927000000001</v>
      </c>
      <c r="AW765" s="422">
        <v>0.17880794999999999</v>
      </c>
      <c r="AX765" s="422">
        <v>0.56622517000000006</v>
      </c>
      <c r="AY765" s="423">
        <v>122.9</v>
      </c>
      <c r="AZ765" s="422">
        <v>0.13327369999999999</v>
      </c>
      <c r="BA765" s="422">
        <v>0.48013244999999999</v>
      </c>
      <c r="BB765" s="422">
        <v>0.82699120000000004</v>
      </c>
      <c r="BC765" s="422">
        <v>0.37417218499999999</v>
      </c>
      <c r="BD765" s="424">
        <v>0.26241134700000002</v>
      </c>
      <c r="BE765" s="424">
        <v>0.199575371</v>
      </c>
      <c r="BF765" s="424">
        <v>0.29779411700000002</v>
      </c>
      <c r="BG765" s="424">
        <v>0.37791932</v>
      </c>
      <c r="BH765" s="424">
        <v>0.67571343699999997</v>
      </c>
      <c r="BI765" s="424">
        <v>0.178343949</v>
      </c>
      <c r="BJ765" s="424">
        <v>0.29478280720887301</v>
      </c>
      <c r="BK765" s="425">
        <v>114.87336838586999</v>
      </c>
      <c r="BL765" s="425">
        <v>-8.0753756849406102</v>
      </c>
      <c r="BM765" s="425">
        <v>56.202773681438103</v>
      </c>
      <c r="BN765" s="425">
        <v>85.624093796112206</v>
      </c>
      <c r="BO765" s="425">
        <v>0.42560919274350201</v>
      </c>
      <c r="BP765" s="425">
        <v>5.7643771180882997</v>
      </c>
      <c r="BQ765" s="425">
        <v>15.4161214526431</v>
      </c>
      <c r="BR765" s="425">
        <v>-3.5051883537633199</v>
      </c>
      <c r="BS765" s="426">
        <v>1.57726215438505</v>
      </c>
      <c r="BT765" s="427"/>
      <c r="BU765" s="421"/>
      <c r="BV765" s="428"/>
      <c r="BW765" s="427"/>
      <c r="BX765" s="427"/>
      <c r="BY765" s="427"/>
      <c r="BZ765" s="427"/>
      <c r="CA765" s="421"/>
      <c r="CB765" s="428"/>
      <c r="CC765" s="427"/>
      <c r="CD765" s="421"/>
      <c r="CE765" s="429"/>
      <c r="CF765" s="428"/>
      <c r="CG765" s="427"/>
      <c r="CH765" s="421"/>
      <c r="CI765" s="429"/>
      <c r="CJ765" s="428"/>
      <c r="CK765" s="427"/>
      <c r="CL765" s="421"/>
      <c r="CM765" s="429"/>
      <c r="CN765" s="428"/>
      <c r="CO765" s="427"/>
      <c r="CP765" s="421"/>
      <c r="CQ765" s="429"/>
      <c r="CR765" s="428"/>
      <c r="CX765" s="427">
        <v>125</v>
      </c>
      <c r="CY765" s="421">
        <v>1061.0999999999999</v>
      </c>
      <c r="CZ765" s="429">
        <v>-14</v>
      </c>
      <c r="DA765" s="429">
        <v>0</v>
      </c>
      <c r="DB765" s="428">
        <v>0</v>
      </c>
      <c r="DH765" s="433">
        <v>-14</v>
      </c>
      <c r="DI765" s="434">
        <v>0.82499706745147705</v>
      </c>
      <c r="EL765" s="422"/>
      <c r="EM765" s="422"/>
      <c r="EN765" s="422"/>
      <c r="EO765" s="422"/>
      <c r="EP765" s="422"/>
      <c r="EQ765" s="422"/>
    </row>
    <row r="766" spans="1:155" ht="13" customHeight="1">
      <c r="A766" s="413" t="s">
        <v>14</v>
      </c>
      <c r="B766" s="413">
        <v>11471</v>
      </c>
      <c r="C766" s="413">
        <v>664728</v>
      </c>
      <c r="D766" s="413">
        <v>21614</v>
      </c>
      <c r="E766" s="413" t="s">
        <v>2168</v>
      </c>
      <c r="F766" s="413" t="s">
        <v>2168</v>
      </c>
      <c r="G766" s="414"/>
      <c r="H766" s="411" t="s">
        <v>2482</v>
      </c>
      <c r="I766" s="411" t="s">
        <v>547</v>
      </c>
      <c r="J766" s="418">
        <v>28</v>
      </c>
      <c r="K766" s="418">
        <v>8</v>
      </c>
      <c r="L766" s="418" t="s">
        <v>46</v>
      </c>
      <c r="T766" s="418" t="s">
        <v>4581</v>
      </c>
      <c r="U766" s="418" t="s">
        <v>4582</v>
      </c>
      <c r="V766" s="418" t="s">
        <v>4585</v>
      </c>
      <c r="Z766" s="421">
        <v>135</v>
      </c>
      <c r="AA766" s="421">
        <v>409</v>
      </c>
      <c r="AB766" s="421">
        <v>368</v>
      </c>
      <c r="AC766" s="421">
        <v>94</v>
      </c>
      <c r="AD766" s="421">
        <v>70</v>
      </c>
      <c r="AE766" s="421">
        <v>16</v>
      </c>
      <c r="AF766" s="421">
        <v>4</v>
      </c>
      <c r="AG766" s="421">
        <v>4</v>
      </c>
      <c r="AH766" s="421">
        <v>42</v>
      </c>
      <c r="AI766" s="421">
        <v>33</v>
      </c>
      <c r="AJ766" s="421">
        <v>4</v>
      </c>
      <c r="AK766" s="421">
        <v>5</v>
      </c>
      <c r="AL766" s="421">
        <v>23</v>
      </c>
      <c r="AM766" s="421">
        <v>0</v>
      </c>
      <c r="AN766" s="421">
        <v>74</v>
      </c>
      <c r="AO766" s="421">
        <v>2</v>
      </c>
      <c r="AP766" s="421">
        <v>3</v>
      </c>
      <c r="AQ766" s="421">
        <v>13</v>
      </c>
      <c r="AR766" s="421">
        <v>7</v>
      </c>
      <c r="AS766" s="422">
        <v>5.6234718000000003E-2</v>
      </c>
      <c r="AT766" s="422">
        <v>0.18092909500000001</v>
      </c>
      <c r="AU766" s="422">
        <v>0.4</v>
      </c>
      <c r="AV766" s="422">
        <v>0.23870968000000001</v>
      </c>
      <c r="AW766" s="422">
        <v>1.6129029999999999E-2</v>
      </c>
      <c r="AX766" s="422">
        <v>0.36129032</v>
      </c>
      <c r="AY766" s="423">
        <v>109.5</v>
      </c>
      <c r="AZ766" s="422">
        <v>7.1380009999999994E-2</v>
      </c>
      <c r="BA766" s="422">
        <v>0.48771929800000002</v>
      </c>
      <c r="BB766" s="422">
        <v>0.904058586</v>
      </c>
      <c r="BC766" s="422">
        <v>0.350877192</v>
      </c>
      <c r="BD766" s="424">
        <v>0.30716723499999998</v>
      </c>
      <c r="BE766" s="424">
        <v>0.25543478200000003</v>
      </c>
      <c r="BF766" s="424">
        <v>0.30050505</v>
      </c>
      <c r="BG766" s="424">
        <v>0.35326086899999998</v>
      </c>
      <c r="BH766" s="424">
        <v>0.65376591900000003</v>
      </c>
      <c r="BI766" s="424">
        <v>9.7826087000000006E-2</v>
      </c>
      <c r="BJ766" s="424">
        <v>0.28695930405096498</v>
      </c>
      <c r="BK766" s="425">
        <v>60.427560059725899</v>
      </c>
      <c r="BL766" s="425">
        <v>-8.6693460636807291</v>
      </c>
      <c r="BM766" s="425">
        <v>39.657424323909197</v>
      </c>
      <c r="BN766" s="425">
        <v>79.200545319527194</v>
      </c>
      <c r="BO766" s="425">
        <v>-0.100207240521876</v>
      </c>
      <c r="BP766" s="425">
        <v>-0.67513772565871399</v>
      </c>
      <c r="BQ766" s="425">
        <v>10.981749847713999</v>
      </c>
      <c r="BR766" s="425">
        <v>-10.700950283839999</v>
      </c>
      <c r="BS766" s="426">
        <v>1.1235704438974401</v>
      </c>
      <c r="BT766" s="427"/>
      <c r="BU766" s="421"/>
      <c r="BV766" s="428"/>
      <c r="BW766" s="427"/>
      <c r="BX766" s="427"/>
      <c r="BY766" s="427"/>
      <c r="BZ766" s="427"/>
      <c r="CA766" s="421"/>
      <c r="CB766" s="428"/>
      <c r="CC766" s="427"/>
      <c r="CD766" s="421"/>
      <c r="CE766" s="429"/>
      <c r="CF766" s="428"/>
      <c r="CG766" s="427"/>
      <c r="CH766" s="421"/>
      <c r="CI766" s="429"/>
      <c r="CJ766" s="428"/>
      <c r="CK766" s="427"/>
      <c r="CL766" s="421"/>
      <c r="CM766" s="429"/>
      <c r="CN766" s="428"/>
      <c r="CO766" s="427"/>
      <c r="CP766" s="421"/>
      <c r="CQ766" s="429"/>
      <c r="CR766" s="428"/>
      <c r="CX766" s="427">
        <v>135</v>
      </c>
      <c r="CY766" s="421">
        <v>1032</v>
      </c>
      <c r="CZ766" s="429">
        <v>9</v>
      </c>
      <c r="DA766" s="429">
        <v>12</v>
      </c>
      <c r="DB766" s="428">
        <v>-1</v>
      </c>
      <c r="DH766" s="433">
        <v>9</v>
      </c>
      <c r="DI766" s="434">
        <v>7.6064411401748604</v>
      </c>
      <c r="EL766" s="422"/>
      <c r="EM766" s="422"/>
      <c r="EN766" s="422"/>
      <c r="EO766" s="422"/>
      <c r="EP766" s="422"/>
      <c r="EQ766" s="422"/>
      <c r="EY766" s="432"/>
    </row>
    <row r="767" spans="1:155" ht="13" customHeight="1">
      <c r="A767" s="413" t="s">
        <v>14</v>
      </c>
      <c r="B767" s="413">
        <v>10499</v>
      </c>
      <c r="C767" s="413">
        <v>669016</v>
      </c>
      <c r="D767" s="413">
        <v>20202</v>
      </c>
      <c r="E767" s="413" t="s">
        <v>13</v>
      </c>
      <c r="F767" s="413" t="s">
        <v>13</v>
      </c>
      <c r="G767" s="414"/>
      <c r="H767" s="411" t="s">
        <v>2421</v>
      </c>
      <c r="I767" s="411" t="s">
        <v>544</v>
      </c>
      <c r="J767" s="418">
        <v>27</v>
      </c>
      <c r="K767" s="418">
        <v>8</v>
      </c>
      <c r="L767" s="418" t="s">
        <v>46</v>
      </c>
      <c r="T767" s="418" t="s">
        <v>4577</v>
      </c>
      <c r="U767" s="418" t="s">
        <v>4577</v>
      </c>
      <c r="V767" s="418" t="s">
        <v>4586</v>
      </c>
      <c r="Z767" s="421">
        <v>133</v>
      </c>
      <c r="AA767" s="421">
        <v>425</v>
      </c>
      <c r="AB767" s="421">
        <v>379</v>
      </c>
      <c r="AC767" s="421">
        <v>106</v>
      </c>
      <c r="AD767" s="421">
        <v>68</v>
      </c>
      <c r="AE767" s="421">
        <v>25</v>
      </c>
      <c r="AF767" s="421">
        <v>2</v>
      </c>
      <c r="AG767" s="421">
        <v>11</v>
      </c>
      <c r="AH767" s="421">
        <v>59</v>
      </c>
      <c r="AI767" s="421">
        <v>43</v>
      </c>
      <c r="AJ767" s="421">
        <v>7</v>
      </c>
      <c r="AK767" s="421">
        <v>1</v>
      </c>
      <c r="AL767" s="421">
        <v>38</v>
      </c>
      <c r="AM767" s="421">
        <v>1</v>
      </c>
      <c r="AN767" s="421">
        <v>110</v>
      </c>
      <c r="AO767" s="421">
        <v>0</v>
      </c>
      <c r="AP767" s="421">
        <v>4</v>
      </c>
      <c r="AQ767" s="421">
        <v>3</v>
      </c>
      <c r="AR767" s="421">
        <v>2</v>
      </c>
      <c r="AS767" s="422">
        <v>8.9411764000000005E-2</v>
      </c>
      <c r="AT767" s="422">
        <v>0.258823529</v>
      </c>
      <c r="AU767" s="422">
        <v>0.36594202999999997</v>
      </c>
      <c r="AV767" s="422">
        <v>0.26811594</v>
      </c>
      <c r="AW767" s="422">
        <v>8.303249E-2</v>
      </c>
      <c r="AX767" s="422">
        <v>0.46209386000000002</v>
      </c>
      <c r="AY767" s="423">
        <v>111.1</v>
      </c>
      <c r="AZ767" s="422">
        <v>0.10120482</v>
      </c>
      <c r="BA767" s="422">
        <v>0.41176470500000001</v>
      </c>
      <c r="BB767" s="422">
        <v>0.72232459000000004</v>
      </c>
      <c r="BC767" s="422">
        <v>0.34558823500000002</v>
      </c>
      <c r="BD767" s="424">
        <v>0.36259541899999997</v>
      </c>
      <c r="BE767" s="424">
        <v>0.27968337700000001</v>
      </c>
      <c r="BF767" s="424">
        <v>0.34204275499999998</v>
      </c>
      <c r="BG767" s="424">
        <v>0.44327176699999998</v>
      </c>
      <c r="BH767" s="424">
        <v>0.78531452199999996</v>
      </c>
      <c r="BI767" s="424">
        <v>0.16358839</v>
      </c>
      <c r="BJ767" s="424">
        <v>0.33920836732500997</v>
      </c>
      <c r="BK767" s="425">
        <v>105.36914480973699</v>
      </c>
      <c r="BL767" s="425">
        <v>9.0207324196050998</v>
      </c>
      <c r="BM767" s="425">
        <v>59.2380366120885</v>
      </c>
      <c r="BN767" s="425">
        <v>116.328170045909</v>
      </c>
      <c r="BO767" s="425">
        <v>-0.54499121661863204</v>
      </c>
      <c r="BP767" s="425">
        <v>2.6261418359354098</v>
      </c>
      <c r="BQ767" s="425">
        <v>23.6670814792557</v>
      </c>
      <c r="BR767" s="425">
        <v>10.851440771522601</v>
      </c>
      <c r="BS767" s="426">
        <v>2.42143862427714</v>
      </c>
      <c r="BT767" s="427"/>
      <c r="BU767" s="421"/>
      <c r="BV767" s="428"/>
      <c r="BW767" s="427"/>
      <c r="BX767" s="427"/>
      <c r="BY767" s="427"/>
      <c r="BZ767" s="427"/>
      <c r="CA767" s="421"/>
      <c r="CB767" s="428"/>
      <c r="CC767" s="427"/>
      <c r="CD767" s="421"/>
      <c r="CE767" s="429"/>
      <c r="CF767" s="428"/>
      <c r="CG767" s="427"/>
      <c r="CH767" s="421"/>
      <c r="CI767" s="429"/>
      <c r="CJ767" s="428"/>
      <c r="CK767" s="427"/>
      <c r="CL767" s="421"/>
      <c r="CM767" s="429"/>
      <c r="CN767" s="428"/>
      <c r="CO767" s="427"/>
      <c r="CP767" s="421"/>
      <c r="CQ767" s="429"/>
      <c r="CR767" s="428"/>
      <c r="CS767" s="427">
        <v>62</v>
      </c>
      <c r="CT767" s="421">
        <v>338</v>
      </c>
      <c r="CU767" s="429">
        <v>-1</v>
      </c>
      <c r="CV767" s="429">
        <v>1</v>
      </c>
      <c r="CW767" s="428">
        <v>0</v>
      </c>
      <c r="CX767" s="427">
        <v>84</v>
      </c>
      <c r="CY767" s="421">
        <v>611</v>
      </c>
      <c r="CZ767" s="429">
        <v>-6</v>
      </c>
      <c r="DA767" s="429">
        <v>-1</v>
      </c>
      <c r="DB767" s="428">
        <v>0</v>
      </c>
      <c r="DC767" s="427">
        <v>2</v>
      </c>
      <c r="DD767" s="421">
        <v>3</v>
      </c>
      <c r="DE767" s="429">
        <v>0</v>
      </c>
      <c r="DF767" s="429">
        <v>0</v>
      </c>
      <c r="DG767" s="428">
        <v>0</v>
      </c>
      <c r="DH767" s="433">
        <v>-7</v>
      </c>
      <c r="DI767" s="434">
        <v>-1.3221036195755</v>
      </c>
      <c r="EL767" s="422"/>
      <c r="EM767" s="422"/>
      <c r="EN767" s="422"/>
      <c r="EO767" s="422"/>
      <c r="EP767" s="422"/>
      <c r="EQ767" s="422"/>
    </row>
    <row r="768" spans="1:155" ht="13" customHeight="1">
      <c r="A768" s="413" t="s">
        <v>14</v>
      </c>
      <c r="B768" s="413">
        <v>12522</v>
      </c>
      <c r="C768" s="413">
        <v>701538</v>
      </c>
      <c r="D768" s="413">
        <v>29490</v>
      </c>
      <c r="E768" s="413" t="s">
        <v>2170</v>
      </c>
      <c r="F768" s="413" t="s">
        <v>2170</v>
      </c>
      <c r="G768" s="414"/>
      <c r="H768" s="411" t="s">
        <v>1255</v>
      </c>
      <c r="I768" s="411" t="s">
        <v>279</v>
      </c>
      <c r="J768" s="413">
        <v>22</v>
      </c>
      <c r="K768" s="418">
        <v>8</v>
      </c>
      <c r="L768" s="418" t="s">
        <v>46</v>
      </c>
      <c r="T768" s="418" t="s">
        <v>4582</v>
      </c>
      <c r="U768" s="418" t="s">
        <v>2543</v>
      </c>
      <c r="V768" s="418" t="s">
        <v>4586</v>
      </c>
      <c r="Z768" s="421">
        <v>115</v>
      </c>
      <c r="AA768" s="421">
        <v>483</v>
      </c>
      <c r="AB768" s="421">
        <v>440</v>
      </c>
      <c r="AC768" s="421">
        <v>116</v>
      </c>
      <c r="AD768" s="421">
        <v>69</v>
      </c>
      <c r="AE768" s="421">
        <v>25</v>
      </c>
      <c r="AF768" s="421">
        <v>6</v>
      </c>
      <c r="AG768" s="421">
        <v>16</v>
      </c>
      <c r="AH768" s="421">
        <v>59</v>
      </c>
      <c r="AI768" s="421">
        <v>67</v>
      </c>
      <c r="AJ768" s="421">
        <v>1</v>
      </c>
      <c r="AK768" s="421">
        <v>2</v>
      </c>
      <c r="AL768" s="421">
        <v>33</v>
      </c>
      <c r="AM768" s="421">
        <v>1</v>
      </c>
      <c r="AN768" s="421">
        <v>108</v>
      </c>
      <c r="AO768" s="421">
        <v>4</v>
      </c>
      <c r="AP768" s="421">
        <v>5</v>
      </c>
      <c r="AQ768" s="421">
        <v>1</v>
      </c>
      <c r="AR768" s="421">
        <v>4</v>
      </c>
      <c r="AS768" s="422">
        <v>6.8322981000000005E-2</v>
      </c>
      <c r="AT768" s="422">
        <v>0.22360248399999999</v>
      </c>
      <c r="AU768" s="422">
        <v>0.37573963999999999</v>
      </c>
      <c r="AV768" s="422">
        <v>0.27810650999999997</v>
      </c>
      <c r="AW768" s="422">
        <v>0.13017751</v>
      </c>
      <c r="AX768" s="422">
        <v>0.42899408</v>
      </c>
      <c r="AY768" s="423">
        <v>110.9</v>
      </c>
      <c r="AZ768" s="422">
        <v>0.14143191999999999</v>
      </c>
      <c r="BA768" s="422">
        <v>0.37724550800000001</v>
      </c>
      <c r="BB768" s="422">
        <v>0.61305909599999997</v>
      </c>
      <c r="BC768" s="422">
        <v>0.40119760399999999</v>
      </c>
      <c r="BD768" s="424">
        <v>0.31152647900000002</v>
      </c>
      <c r="BE768" s="424">
        <v>0.26363636299999998</v>
      </c>
      <c r="BF768" s="424">
        <v>0.31742738500000001</v>
      </c>
      <c r="BG768" s="424">
        <v>0.45681818099999999</v>
      </c>
      <c r="BH768" s="424">
        <v>0.77424556600000005</v>
      </c>
      <c r="BI768" s="424">
        <v>0.19318181800000001</v>
      </c>
      <c r="BJ768" s="424">
        <v>0.33119825042954598</v>
      </c>
      <c r="BK768" s="425">
        <v>124.43060877028201</v>
      </c>
      <c r="BL768" s="425">
        <v>7.1105975564889699</v>
      </c>
      <c r="BM768" s="425">
        <v>64.181086791711294</v>
      </c>
      <c r="BN768" s="425">
        <v>116.190110498447</v>
      </c>
      <c r="BO768" s="425">
        <v>-1.22303739674958</v>
      </c>
      <c r="BP768" s="425">
        <v>1.90420727897435</v>
      </c>
      <c r="BQ768" s="425">
        <v>29.428527240440602</v>
      </c>
      <c r="BR768" s="425">
        <v>11.172979074562299</v>
      </c>
      <c r="BS768" s="426">
        <v>3.0109066290262199</v>
      </c>
      <c r="BT768" s="427"/>
      <c r="BU768" s="421"/>
      <c r="BV768" s="428"/>
      <c r="BW768" s="427"/>
      <c r="BX768" s="427"/>
      <c r="BY768" s="427"/>
      <c r="BZ768" s="427"/>
      <c r="CA768" s="421"/>
      <c r="CB768" s="428"/>
      <c r="CC768" s="427"/>
      <c r="CD768" s="421"/>
      <c r="CE768" s="429"/>
      <c r="CF768" s="428"/>
      <c r="CG768" s="427"/>
      <c r="CH768" s="421"/>
      <c r="CI768" s="429"/>
      <c r="CJ768" s="428"/>
      <c r="CK768" s="427"/>
      <c r="CL768" s="421"/>
      <c r="CM768" s="429"/>
      <c r="CN768" s="428"/>
      <c r="CO768" s="427"/>
      <c r="CP768" s="421"/>
      <c r="CQ768" s="429"/>
      <c r="CR768" s="428"/>
      <c r="CX768" s="427">
        <v>114</v>
      </c>
      <c r="CY768" s="421">
        <v>1001.1</v>
      </c>
      <c r="CZ768" s="429">
        <v>0</v>
      </c>
      <c r="DA768" s="429">
        <v>2</v>
      </c>
      <c r="DB768" s="428">
        <v>1</v>
      </c>
      <c r="DH768" s="433">
        <v>0</v>
      </c>
      <c r="DI768" s="434">
        <v>2.1884175539016701</v>
      </c>
      <c r="EL768" s="422"/>
      <c r="EM768" s="422"/>
      <c r="EN768" s="422"/>
      <c r="EO768" s="422"/>
      <c r="EP768" s="422"/>
      <c r="EQ768" s="422"/>
    </row>
    <row r="769" spans="1:162" ht="13" customHeight="1">
      <c r="A769" s="413" t="s">
        <v>14</v>
      </c>
      <c r="B769" s="413">
        <v>10498</v>
      </c>
      <c r="C769" s="413">
        <v>663330</v>
      </c>
      <c r="D769" s="413">
        <v>18872</v>
      </c>
      <c r="E769" s="413" t="s">
        <v>239</v>
      </c>
      <c r="F769" s="413" t="s">
        <v>239</v>
      </c>
      <c r="G769" s="414"/>
      <c r="H769" s="411" t="s">
        <v>341</v>
      </c>
      <c r="I769" s="411" t="s">
        <v>1755</v>
      </c>
      <c r="J769" s="418">
        <v>27</v>
      </c>
      <c r="K769" s="418">
        <v>9</v>
      </c>
      <c r="L769" s="418" t="s">
        <v>837</v>
      </c>
      <c r="T769" s="418" t="s">
        <v>4584</v>
      </c>
      <c r="U769" s="418" t="s">
        <v>4581</v>
      </c>
      <c r="V769" s="418" t="s">
        <v>4585</v>
      </c>
      <c r="Y769" s="419">
        <v>25</v>
      </c>
      <c r="Z769" s="421">
        <v>72</v>
      </c>
      <c r="AA769" s="421">
        <v>150</v>
      </c>
      <c r="AB769" s="421">
        <v>129</v>
      </c>
      <c r="AC769" s="421">
        <v>37</v>
      </c>
      <c r="AD769" s="421">
        <v>18</v>
      </c>
      <c r="AE769" s="421">
        <v>11</v>
      </c>
      <c r="AF769" s="421">
        <v>1</v>
      </c>
      <c r="AG769" s="421">
        <v>7</v>
      </c>
      <c r="AH769" s="421">
        <v>21</v>
      </c>
      <c r="AI769" s="421">
        <v>23</v>
      </c>
      <c r="AJ769" s="421">
        <v>2</v>
      </c>
      <c r="AK769" s="421">
        <v>0</v>
      </c>
      <c r="AL769" s="421">
        <v>18</v>
      </c>
      <c r="AM769" s="421">
        <v>1</v>
      </c>
      <c r="AN769" s="421">
        <v>32</v>
      </c>
      <c r="AO769" s="421">
        <v>3</v>
      </c>
      <c r="AP769" s="421">
        <v>0</v>
      </c>
      <c r="AQ769" s="421">
        <v>0</v>
      </c>
      <c r="AR769" s="421">
        <v>3</v>
      </c>
      <c r="AS769" s="422">
        <v>0.12</v>
      </c>
      <c r="AT769" s="422">
        <v>0.21333333300000001</v>
      </c>
      <c r="AU769" s="422">
        <v>0.4742268</v>
      </c>
      <c r="AV769" s="422">
        <v>0.2371134</v>
      </c>
      <c r="AW769" s="422">
        <v>0.13402062000000001</v>
      </c>
      <c r="AX769" s="422">
        <v>0.53608246999999998</v>
      </c>
      <c r="AY769" s="423">
        <v>110.8</v>
      </c>
      <c r="AZ769" s="422">
        <v>0.10252101</v>
      </c>
      <c r="BA769" s="422">
        <v>0.3125</v>
      </c>
      <c r="BB769" s="422">
        <v>0.52247898999999998</v>
      </c>
      <c r="BC769" s="422">
        <v>0.4375</v>
      </c>
      <c r="BD769" s="424">
        <v>0.33333333300000001</v>
      </c>
      <c r="BE769" s="424">
        <v>0.28682170499999998</v>
      </c>
      <c r="BF769" s="424">
        <v>0.38666666599999999</v>
      </c>
      <c r="BG769" s="424">
        <v>0.55038759599999998</v>
      </c>
      <c r="BH769" s="424">
        <v>0.93705426199999997</v>
      </c>
      <c r="BI769" s="424">
        <v>0.263565891</v>
      </c>
      <c r="BJ769" s="424">
        <v>0.39881227920519402</v>
      </c>
      <c r="BK769" s="425">
        <v>162.805691165973</v>
      </c>
      <c r="BL769" s="425">
        <v>10.442767264953099</v>
      </c>
      <c r="BM769" s="425">
        <v>28.166521685829601</v>
      </c>
      <c r="BN769" s="425">
        <v>159.02380397466999</v>
      </c>
      <c r="BO769" s="425">
        <v>0.39684634762009102</v>
      </c>
      <c r="BP769" s="425">
        <v>0.77985070459544603</v>
      </c>
      <c r="BQ769" s="425">
        <v>10.5168266405149</v>
      </c>
      <c r="BR769" s="425">
        <v>11.2141377187132</v>
      </c>
      <c r="BS769" s="426">
        <v>1.0760029813769201</v>
      </c>
      <c r="BT769" s="427"/>
      <c r="BU769" s="421"/>
      <c r="BV769" s="428"/>
      <c r="BW769" s="427"/>
      <c r="BX769" s="427"/>
      <c r="BY769" s="427"/>
      <c r="BZ769" s="427"/>
      <c r="CA769" s="421"/>
      <c r="CB769" s="428"/>
      <c r="CC769" s="427"/>
      <c r="CD769" s="421"/>
      <c r="CE769" s="429"/>
      <c r="CF769" s="428"/>
      <c r="CG769" s="427">
        <v>1</v>
      </c>
      <c r="CH769" s="421">
        <v>1</v>
      </c>
      <c r="CI769" s="429">
        <v>0</v>
      </c>
      <c r="CJ769" s="428">
        <v>0</v>
      </c>
      <c r="CK769" s="427"/>
      <c r="CL769" s="421"/>
      <c r="CM769" s="429"/>
      <c r="CN769" s="428"/>
      <c r="CO769" s="427"/>
      <c r="CP769" s="421"/>
      <c r="CQ769" s="429"/>
      <c r="CR769" s="428"/>
      <c r="CS769" s="427">
        <v>10</v>
      </c>
      <c r="CT769" s="421">
        <v>37</v>
      </c>
      <c r="CU769" s="429">
        <v>-2</v>
      </c>
      <c r="CV769" s="429">
        <v>-1</v>
      </c>
      <c r="CW769" s="428">
        <v>0</v>
      </c>
      <c r="DC769" s="427">
        <v>18</v>
      </c>
      <c r="DD769" s="421">
        <v>42</v>
      </c>
      <c r="DE769" s="429">
        <v>-1</v>
      </c>
      <c r="DF769" s="429">
        <v>-1</v>
      </c>
      <c r="DG769" s="428">
        <v>1</v>
      </c>
      <c r="DH769" s="433">
        <v>-3</v>
      </c>
      <c r="DI769" s="434">
        <v>-5.8597532510757402</v>
      </c>
      <c r="EL769" s="422"/>
      <c r="EM769" s="422"/>
      <c r="EN769" s="422"/>
      <c r="EO769" s="422"/>
      <c r="EP769" s="422"/>
      <c r="EQ769" s="422"/>
      <c r="FC769" s="412"/>
      <c r="FD769" s="412"/>
    </row>
    <row r="770" spans="1:162" ht="13" customHeight="1">
      <c r="A770" s="413" t="s">
        <v>14</v>
      </c>
      <c r="B770" s="413">
        <v>11795</v>
      </c>
      <c r="C770" s="413">
        <v>670242</v>
      </c>
      <c r="D770" s="413">
        <v>26466</v>
      </c>
      <c r="E770" s="413" t="s">
        <v>567</v>
      </c>
      <c r="F770" s="413" t="s">
        <v>567</v>
      </c>
      <c r="G770" s="414"/>
      <c r="H770" s="411" t="s">
        <v>3094</v>
      </c>
      <c r="I770" s="411" t="s">
        <v>531</v>
      </c>
      <c r="J770" s="413">
        <v>27</v>
      </c>
      <c r="K770" s="418">
        <v>9</v>
      </c>
      <c r="L770" s="418" t="s">
        <v>46</v>
      </c>
      <c r="T770" s="418" t="s">
        <v>2543</v>
      </c>
      <c r="U770" s="418" t="s">
        <v>4584</v>
      </c>
      <c r="V770" s="418" t="s">
        <v>4585</v>
      </c>
      <c r="Z770" s="421">
        <v>104</v>
      </c>
      <c r="AA770" s="421">
        <v>392</v>
      </c>
      <c r="AB770" s="421">
        <v>336</v>
      </c>
      <c r="AC770" s="421">
        <v>68</v>
      </c>
      <c r="AD770" s="421">
        <v>27</v>
      </c>
      <c r="AE770" s="421">
        <v>16</v>
      </c>
      <c r="AF770" s="421">
        <v>3</v>
      </c>
      <c r="AG770" s="421">
        <v>22</v>
      </c>
      <c r="AH770" s="421">
        <v>47</v>
      </c>
      <c r="AI770" s="421">
        <v>40</v>
      </c>
      <c r="AJ770" s="421">
        <v>4</v>
      </c>
      <c r="AK770" s="421">
        <v>3</v>
      </c>
      <c r="AL770" s="421">
        <v>46</v>
      </c>
      <c r="AM770" s="421">
        <v>0</v>
      </c>
      <c r="AN770" s="421">
        <v>114</v>
      </c>
      <c r="AO770" s="421">
        <v>8</v>
      </c>
      <c r="AP770" s="421">
        <v>2</v>
      </c>
      <c r="AQ770" s="421">
        <v>0</v>
      </c>
      <c r="AR770" s="421">
        <v>3</v>
      </c>
      <c r="AS770" s="422">
        <v>0.117346938</v>
      </c>
      <c r="AT770" s="422">
        <v>0.29081632600000001</v>
      </c>
      <c r="AU770" s="422">
        <v>0.52232142999999998</v>
      </c>
      <c r="AV770" s="422">
        <v>0.19196429000000001</v>
      </c>
      <c r="AW770" s="422">
        <v>0.13839286000000001</v>
      </c>
      <c r="AX770" s="422">
        <v>0.45535713999999999</v>
      </c>
      <c r="AY770" s="423">
        <v>113.8</v>
      </c>
      <c r="AZ770" s="422">
        <v>0.16848874999999999</v>
      </c>
      <c r="BA770" s="422">
        <v>0.33035714199999999</v>
      </c>
      <c r="BB770" s="422">
        <v>0.49222553400000002</v>
      </c>
      <c r="BC770" s="422">
        <v>0.5</v>
      </c>
      <c r="BD770" s="424">
        <v>0.22772277199999999</v>
      </c>
      <c r="BE770" s="424">
        <v>0.202380952</v>
      </c>
      <c r="BF770" s="424">
        <v>0.31122448899999999</v>
      </c>
      <c r="BG770" s="424">
        <v>0.46428571400000002</v>
      </c>
      <c r="BH770" s="424">
        <v>0.77551020299999995</v>
      </c>
      <c r="BI770" s="424">
        <v>0.26190476200000001</v>
      </c>
      <c r="BJ770" s="424">
        <v>0.33423243006881398</v>
      </c>
      <c r="BK770" s="425">
        <v>161.77960522619301</v>
      </c>
      <c r="BL770" s="425">
        <v>6.7366078895042003</v>
      </c>
      <c r="BM770" s="425">
        <v>53.054686109394702</v>
      </c>
      <c r="BN770" s="425">
        <v>114.02661071444599</v>
      </c>
      <c r="BO770" s="425">
        <v>-1.89452031333043</v>
      </c>
      <c r="BP770" s="425">
        <v>-0.86678301077335995</v>
      </c>
      <c r="BQ770" s="425">
        <v>13.2930493912184</v>
      </c>
      <c r="BR770" s="425">
        <v>5.6133382840538699</v>
      </c>
      <c r="BS770" s="426">
        <v>1.3600453126648999</v>
      </c>
      <c r="BT770" s="427"/>
      <c r="BU770" s="421"/>
      <c r="BV770" s="428"/>
      <c r="BW770" s="427"/>
      <c r="BX770" s="427"/>
      <c r="BY770" s="427"/>
      <c r="BZ770" s="427"/>
      <c r="CA770" s="421"/>
      <c r="CB770" s="428"/>
      <c r="CC770" s="427"/>
      <c r="CD770" s="421"/>
      <c r="CE770" s="429"/>
      <c r="CF770" s="428"/>
      <c r="CG770" s="427"/>
      <c r="CH770" s="421"/>
      <c r="CI770" s="429"/>
      <c r="CJ770" s="428"/>
      <c r="CK770" s="427"/>
      <c r="CL770" s="421"/>
      <c r="CM770" s="429"/>
      <c r="CN770" s="428"/>
      <c r="CO770" s="427"/>
      <c r="CP770" s="421"/>
      <c r="CQ770" s="429"/>
      <c r="CR770" s="428"/>
      <c r="DC770" s="427">
        <v>85</v>
      </c>
      <c r="DD770" s="421">
        <v>654.1</v>
      </c>
      <c r="DE770" s="429">
        <v>-6</v>
      </c>
      <c r="DF770" s="429">
        <v>-4</v>
      </c>
      <c r="DG770" s="428">
        <v>0</v>
      </c>
      <c r="DH770" s="433">
        <v>-6</v>
      </c>
      <c r="DI770" s="434">
        <v>-5.8114711046218801</v>
      </c>
      <c r="EL770" s="422"/>
      <c r="EM770" s="422"/>
      <c r="EN770" s="422"/>
      <c r="EO770" s="422"/>
      <c r="EP770" s="422"/>
      <c r="EQ770" s="422"/>
    </row>
    <row r="771" spans="1:162" ht="13" customHeight="1">
      <c r="A771" s="413" t="s">
        <v>4650</v>
      </c>
      <c r="B771" s="413">
        <v>12367</v>
      </c>
      <c r="C771" s="413">
        <v>689266</v>
      </c>
      <c r="D771" s="413">
        <v>29928</v>
      </c>
      <c r="E771" s="413" t="s">
        <v>555</v>
      </c>
      <c r="F771" s="413" t="s">
        <v>555</v>
      </c>
      <c r="G771" s="414"/>
      <c r="H771" s="411" t="s">
        <v>3573</v>
      </c>
      <c r="I771" s="411" t="s">
        <v>409</v>
      </c>
      <c r="J771" s="413">
        <v>27</v>
      </c>
      <c r="K771" s="418">
        <v>1</v>
      </c>
      <c r="M771" s="419" t="s">
        <v>46</v>
      </c>
      <c r="O771" s="418" t="s">
        <v>46</v>
      </c>
      <c r="P771" s="418" t="s">
        <v>2543</v>
      </c>
      <c r="Z771" s="421"/>
      <c r="AS771" s="422"/>
      <c r="AT771" s="422"/>
      <c r="AU771" s="422"/>
      <c r="AV771" s="422"/>
      <c r="AW771" s="422"/>
      <c r="AX771" s="422"/>
      <c r="AY771" s="423"/>
      <c r="AZ771" s="422"/>
      <c r="BA771" s="422"/>
      <c r="BB771" s="422"/>
      <c r="BC771" s="422"/>
      <c r="BT771" s="427">
        <v>28</v>
      </c>
      <c r="BU771" s="421">
        <v>35</v>
      </c>
      <c r="BV771" s="428">
        <v>2</v>
      </c>
      <c r="BW771" s="427"/>
      <c r="BX771" s="427"/>
      <c r="BY771" s="427"/>
      <c r="BZ771" s="427"/>
      <c r="CA771" s="421"/>
      <c r="CB771" s="428"/>
      <c r="CC771" s="427"/>
      <c r="CD771" s="421"/>
      <c r="CE771" s="429"/>
      <c r="CF771" s="428"/>
      <c r="CG771" s="427"/>
      <c r="CH771" s="421"/>
      <c r="CI771" s="429"/>
      <c r="CJ771" s="428"/>
      <c r="CK771" s="427"/>
      <c r="CL771" s="421"/>
      <c r="CM771" s="429"/>
      <c r="CN771" s="428"/>
      <c r="CO771" s="427"/>
      <c r="CP771" s="421"/>
      <c r="CQ771" s="429"/>
      <c r="CR771" s="428"/>
      <c r="DH771" s="433">
        <v>2</v>
      </c>
      <c r="DI771" s="434"/>
      <c r="DJ771" s="421">
        <v>28</v>
      </c>
      <c r="DK771" s="421">
        <v>0</v>
      </c>
      <c r="DL771" s="421">
        <v>0</v>
      </c>
      <c r="DM771" s="421">
        <v>1</v>
      </c>
      <c r="DN771" s="421">
        <v>0</v>
      </c>
      <c r="DO771" s="421">
        <v>0</v>
      </c>
      <c r="DP771" s="421">
        <v>35</v>
      </c>
      <c r="DR771" s="421">
        <v>35</v>
      </c>
      <c r="DS771" s="421">
        <v>136</v>
      </c>
      <c r="DT771" s="421">
        <v>28</v>
      </c>
      <c r="DU771" s="421">
        <v>14</v>
      </c>
      <c r="DV771" s="421">
        <v>14</v>
      </c>
      <c r="DW771" s="421">
        <v>5</v>
      </c>
      <c r="DX771" s="421">
        <v>5</v>
      </c>
      <c r="DY771" s="421">
        <v>0</v>
      </c>
      <c r="DZ771" s="421">
        <v>1</v>
      </c>
      <c r="EA771" s="421">
        <v>1</v>
      </c>
      <c r="EB771" s="421">
        <v>0</v>
      </c>
      <c r="EC771" s="421">
        <v>30</v>
      </c>
      <c r="ED771" s="425">
        <v>7.7142873958669096</v>
      </c>
      <c r="EE771" s="425">
        <v>1.28571456597781</v>
      </c>
      <c r="EF771" s="425">
        <v>1.28571456597781</v>
      </c>
      <c r="EG771" s="425">
        <v>7.2000015694757797</v>
      </c>
      <c r="EH771" s="431">
        <v>0.94285734838373403</v>
      </c>
      <c r="EI771" s="425">
        <v>72.7639212463516</v>
      </c>
      <c r="EJ771" s="424">
        <v>0.21538461538461501</v>
      </c>
      <c r="EK771" s="424">
        <v>0.24210526315789399</v>
      </c>
      <c r="EL771" s="422">
        <v>0.52</v>
      </c>
      <c r="EM771" s="422">
        <v>0.14000000000000001</v>
      </c>
      <c r="EN771" s="422">
        <v>0.34</v>
      </c>
      <c r="EO771" s="422">
        <v>0.08</v>
      </c>
      <c r="EP771" s="422">
        <v>0.48</v>
      </c>
      <c r="EQ771" s="422">
        <v>0.15671642</v>
      </c>
      <c r="ER771" s="425">
        <v>-1.7563772331390399</v>
      </c>
      <c r="ES771" s="431">
        <v>3.6000007847378899</v>
      </c>
      <c r="ET771" s="431">
        <v>3.3048001373075002</v>
      </c>
      <c r="EU771" s="431">
        <v>3.7931152141337798</v>
      </c>
      <c r="EV771" s="431">
        <v>3.4337247509825599</v>
      </c>
      <c r="EW771" s="431">
        <v>3.1566475674449799</v>
      </c>
      <c r="EX771" s="426">
        <v>0.15394148230552601</v>
      </c>
    </row>
    <row r="772" spans="1:162" ht="13" customHeight="1">
      <c r="A772" s="439" t="s">
        <v>470</v>
      </c>
      <c r="B772" s="440"/>
      <c r="C772" s="441"/>
      <c r="D772" s="441"/>
      <c r="E772" s="439" cm="1">
        <f t="array" ref="E772">SUMPRODUCT(--($A773:$A$2513=A772),--(K773:$K$2513&gt;0))</f>
        <v>40</v>
      </c>
      <c r="F772" s="439"/>
      <c r="G772" s="382"/>
      <c r="H772" s="442" t="s">
        <v>4210</v>
      </c>
      <c r="I772" s="443"/>
      <c r="J772" s="444"/>
      <c r="K772" s="445">
        <v>0</v>
      </c>
      <c r="L772" s="445"/>
      <c r="M772" s="446"/>
      <c r="N772" s="447"/>
      <c r="O772" s="445"/>
      <c r="P772" s="445"/>
      <c r="Q772" s="445"/>
      <c r="R772" s="445"/>
      <c r="S772" s="445"/>
      <c r="T772" s="445"/>
      <c r="U772" s="445"/>
      <c r="V772" s="445"/>
      <c r="W772" s="445"/>
      <c r="X772" s="445"/>
      <c r="Y772" s="446"/>
      <c r="Z772" s="448" cm="1">
        <f t="array" ref="Z772">SUMPRODUCT(--($A773:$A$2498=$A772),--(Z773:Z$2498))</f>
        <v>2029</v>
      </c>
      <c r="AA772" s="448" cm="1">
        <f t="array" ref="AA772">SUMPRODUCT(--($A773:$A$2498=$A772),--(AA773:AA$2498))</f>
        <v>6903</v>
      </c>
      <c r="AB772" s="448" cm="1">
        <f t="array" ref="AB772">SUMPRODUCT(--($A773:$A$2498=$A772),--(AB773:AB$2498))</f>
        <v>6170</v>
      </c>
      <c r="AC772" s="448" cm="1">
        <f t="array" ref="AC772">SUMPRODUCT(--($A773:$A$2498=$A772),--(AC773:AC$2498))</f>
        <v>1611</v>
      </c>
      <c r="AD772" s="448" cm="1">
        <f t="array" ref="AD772">SUMPRODUCT(--($A773:$A$2498=$A772),--(AD773:AD$2498))</f>
        <v>1133</v>
      </c>
      <c r="AE772" s="448" cm="1">
        <f t="array" ref="AE772">SUMPRODUCT(--($A773:$A$2498=$A772),--(AE773:AE$2498))</f>
        <v>295</v>
      </c>
      <c r="AF772" s="448" cm="1">
        <f t="array" ref="AF772">SUMPRODUCT(--($A773:$A$2498=$A772),--(AF773:AF$2498))</f>
        <v>24</v>
      </c>
      <c r="AG772" s="448" cm="1">
        <f t="array" ref="AG772">SUMPRODUCT(--($A773:$A$2498=$A772),--(AG773:AG$2498))</f>
        <v>159</v>
      </c>
      <c r="AH772" s="448" cm="1">
        <f t="array" ref="AH772">SUMPRODUCT(--($A773:$A$2498=$A772),--(AH773:AH$2498))</f>
        <v>840</v>
      </c>
      <c r="AI772" s="448" cm="1">
        <f t="array" ref="AI772">SUMPRODUCT(--($A773:$A$2498=$A772),--(AI773:AI$2498))</f>
        <v>774</v>
      </c>
      <c r="AJ772" s="448" cm="1">
        <f t="array" ref="AJ772">SUMPRODUCT(--($A773:$A$2498=$A772),--(AJ773:AJ$2498))</f>
        <v>226</v>
      </c>
      <c r="AK772" s="448" cm="1">
        <f t="array" ref="AK772">SUMPRODUCT(--($A773:$A$2498=$A772),--(AK773:AK$2498))</f>
        <v>66</v>
      </c>
      <c r="AL772" s="448" cm="1">
        <f t="array" ref="AL772">SUMPRODUCT(--($A773:$A$2498=$A772),--(AL773:AL$2498))</f>
        <v>549</v>
      </c>
      <c r="AM772" s="448" cm="1">
        <f t="array" ref="AM772">SUMPRODUCT(--($A773:$A$2498=$A772),--(AM773:AM$2498))</f>
        <v>12</v>
      </c>
      <c r="AN772" s="448" cm="1">
        <f t="array" ref="AN772">SUMPRODUCT(--($A773:$A$2498=$A772),--(AN773:AN$2498))</f>
        <v>1248</v>
      </c>
      <c r="AO772" s="448" cm="1">
        <f t="array" ref="AO772">SUMPRODUCT(--($A773:$A$2498=$A772),--(AO773:AO$2498))</f>
        <v>86</v>
      </c>
      <c r="AP772" s="448" cm="1">
        <f t="array" ref="AP772">SUMPRODUCT(--($A773:$A$2498=$A772),--(AP773:AP$2498))</f>
        <v>50</v>
      </c>
      <c r="AQ772" s="448" cm="1">
        <f t="array" ref="AQ772">SUMPRODUCT(--($A773:$A$2498=$A772),--(AQ773:AQ$2498))</f>
        <v>44</v>
      </c>
      <c r="AR772" s="448" cm="1">
        <f t="array" ref="AR772">SUMPRODUCT(--($A773:$A$2498=$A772),--(AR773:AR$2498))</f>
        <v>119</v>
      </c>
      <c r="AS772" s="449"/>
      <c r="AT772" s="449"/>
      <c r="AU772" s="449"/>
      <c r="AV772" s="449"/>
      <c r="AW772" s="449"/>
      <c r="AX772" s="449"/>
      <c r="AY772" s="450"/>
      <c r="AZ772" s="449"/>
      <c r="BA772" s="449"/>
      <c r="BB772" s="449"/>
      <c r="BC772" s="449"/>
      <c r="BD772" s="451"/>
      <c r="BE772" s="451">
        <f>AC772/AB772</f>
        <v>0.26110210696920583</v>
      </c>
      <c r="BF772" s="451">
        <f>(AC772+AL772+AM772+AO772)/(AA772-AP772-AQ772)</f>
        <v>0.33161991481862241</v>
      </c>
      <c r="BG772" s="451">
        <f>((AC772-AE772-AF772-AG772)+(AE772*2)+(AF772*3)+(AG772*4))/AB772</f>
        <v>0.3940032414910859</v>
      </c>
      <c r="BH772" s="451">
        <f>BF772+BG772</f>
        <v>0.72562315630970831</v>
      </c>
      <c r="BI772" s="451">
        <f>BG772+BH772</f>
        <v>1.1196263978007943</v>
      </c>
      <c r="BJ772" s="451"/>
      <c r="BK772" s="450"/>
      <c r="BL772" s="450"/>
      <c r="BM772" s="450"/>
      <c r="BN772" s="450"/>
      <c r="BO772" s="450"/>
      <c r="BP772" s="452" cm="1">
        <f t="array" ref="BP772">SUMPRODUCT(--($A773:$A$2498=$A772),--(BP773:BP$2498))</f>
        <v>12.259459710330701</v>
      </c>
      <c r="BQ772" s="450"/>
      <c r="BR772" s="452" cm="1">
        <f t="array" ref="BR772">SUMPRODUCT(--($A773:$A$2498=$A772),--(BR773:BR$2498))</f>
        <v>37.463588875810402</v>
      </c>
      <c r="BS772" s="453" cm="1">
        <f t="array" ref="BS772">SUMPRODUCT(--($A773:$A$2498=$A772),--(BS773:BS$2498))</f>
        <v>31.624052626527348</v>
      </c>
      <c r="BT772" s="454"/>
      <c r="BU772" s="448"/>
      <c r="BV772" s="455"/>
      <c r="BW772" s="454"/>
      <c r="BX772" s="454"/>
      <c r="BY772" s="454"/>
      <c r="BZ772" s="454"/>
      <c r="CA772" s="448"/>
      <c r="CB772" s="455"/>
      <c r="CC772" s="454"/>
      <c r="CD772" s="448"/>
      <c r="CE772" s="456"/>
      <c r="CF772" s="455"/>
      <c r="CG772" s="454"/>
      <c r="CH772" s="448"/>
      <c r="CI772" s="456"/>
      <c r="CJ772" s="455"/>
      <c r="CK772" s="454"/>
      <c r="CL772" s="448"/>
      <c r="CM772" s="456"/>
      <c r="CN772" s="455"/>
      <c r="CO772" s="454"/>
      <c r="CP772" s="448"/>
      <c r="CQ772" s="456"/>
      <c r="CR772" s="455"/>
      <c r="CS772" s="457"/>
      <c r="CT772" s="458"/>
      <c r="CU772" s="459"/>
      <c r="CV772" s="459"/>
      <c r="CW772" s="460"/>
      <c r="CX772" s="457"/>
      <c r="CY772" s="458"/>
      <c r="CZ772" s="459"/>
      <c r="DA772" s="459"/>
      <c r="DB772" s="460"/>
      <c r="DC772" s="457"/>
      <c r="DD772" s="458"/>
      <c r="DE772" s="459"/>
      <c r="DF772" s="459"/>
      <c r="DG772" s="460"/>
      <c r="DH772" s="461" cm="1">
        <f t="array" ref="DH772">SUMPRODUCT(--($A773:$A$2498=$A772),--(DH773:DH$2498))</f>
        <v>73</v>
      </c>
      <c r="DI772" s="462" cm="1">
        <f t="array" ref="DI772">SUMPRODUCT(--($A773:$A$2498=$A772),--(DI773:DI$2498))</f>
        <v>37.694148082285864</v>
      </c>
      <c r="DJ772" s="448" cm="1">
        <f t="array" ref="DJ772">SUMPRODUCT(--($A773:$A$2498=$A772),--(DJ773:DJ$2498))</f>
        <v>755</v>
      </c>
      <c r="DK772" s="448" cm="1">
        <f t="array" ref="DK772">SUMPRODUCT(--($A773:$A$2498=$A772),--(DK773:DK$2498))</f>
        <v>164</v>
      </c>
      <c r="DL772" s="448" cm="1">
        <f t="array" ref="DL772">SUMPRODUCT(--($A773:$A$2498=$A772),--(DL773:DL$2498))</f>
        <v>3</v>
      </c>
      <c r="DM772" s="448" cm="1">
        <f t="array" ref="DM772">SUMPRODUCT(--($A773:$A$2498=$A772),--(DM773:DM$2498))</f>
        <v>114</v>
      </c>
      <c r="DN772" s="448" cm="1">
        <f t="array" ref="DN772">SUMPRODUCT(--($A773:$A$2498=$A772),--(DN773:DN$2498))</f>
        <v>69</v>
      </c>
      <c r="DO772" s="448" cm="1">
        <f t="array" ref="DO772">SUMPRODUCT(--($A773:$A$2498=$A772),--(DO773:DO$2498))</f>
        <v>72</v>
      </c>
      <c r="DP772" s="448" cm="1">
        <f t="array" ref="DP772">SUMPRODUCT(--($A773:$A$2498=$A772),--(DP773:DP$2498))</f>
        <v>1564.2000000000003</v>
      </c>
      <c r="DQ772" s="448" cm="1">
        <f t="array" ref="DQ772">SUMPRODUCT(--($A773:$A$2498=$A772),--(DQ773:DQ$2498))</f>
        <v>908.39999389648392</v>
      </c>
      <c r="DR772" s="448" cm="1">
        <f t="array" ref="DR772">SUMPRODUCT(--($A773:$A$2498=$A772),--(DR773:DR$2498))</f>
        <v>655.79999542236271</v>
      </c>
      <c r="DS772" s="448" cm="1">
        <f t="array" ref="DS772">SUMPRODUCT(--($A773:$A$2498=$A772),--(DS773:DS$2498))</f>
        <v>6414</v>
      </c>
      <c r="DT772" s="448" cm="1">
        <f t="array" ref="DT772">SUMPRODUCT(--($A773:$A$2498=$A772),--(DT773:DT$2498))</f>
        <v>1277</v>
      </c>
      <c r="DU772" s="448" cm="1">
        <f t="array" ref="DU772">SUMPRODUCT(--($A773:$A$2498=$A772),--(DU773:DU$2498))</f>
        <v>606</v>
      </c>
      <c r="DV772" s="448" cm="1">
        <f t="array" ref="DV772">SUMPRODUCT(--($A773:$A$2498=$A772),--(DV773:DV$2498))</f>
        <v>560</v>
      </c>
      <c r="DW772" s="448" cm="1">
        <f t="array" ref="DW772">SUMPRODUCT(--($A773:$A$2498=$A772),--(DW773:DW$2498))</f>
        <v>165</v>
      </c>
      <c r="DX772" s="448" cm="1">
        <f t="array" ref="DX772">SUMPRODUCT(--($A773:$A$2498=$A772),--(DX773:DX$2498))</f>
        <v>478</v>
      </c>
      <c r="DY772" s="448" cm="1">
        <f t="array" ref="DY772">SUMPRODUCT(--($A773:$A$2498=$A772),--(DY773:DY$2498))</f>
        <v>25</v>
      </c>
      <c r="DZ772" s="448" cm="1">
        <f t="array" ref="DZ772">SUMPRODUCT(--($A773:$A$2498=$A772),--(DZ773:DZ$2498))</f>
        <v>70</v>
      </c>
      <c r="EA772" s="448" cm="1">
        <f t="array" ref="EA772">SUMPRODUCT(--($A773:$A$2498=$A772),--(EA773:EA$2498))</f>
        <v>56</v>
      </c>
      <c r="EB772" s="448" cm="1">
        <f t="array" ref="EB772">SUMPRODUCT(--($A773:$A$2498=$A772),--(EB773:EB$2498))</f>
        <v>11</v>
      </c>
      <c r="EC772" s="448" cm="1">
        <f t="array" ref="EC772">SUMPRODUCT(--($A773:$A$2498=$A772),--(EC773:EC$2498))</f>
        <v>1658</v>
      </c>
      <c r="ED772" s="450">
        <f>EC772/DP772*10</f>
        <v>10.599667561692875</v>
      </c>
      <c r="EE772" s="450">
        <f>DX772/DP772*10</f>
        <v>3.0558752077739415</v>
      </c>
      <c r="EF772" s="450">
        <f>DW772/DP772*10</f>
        <v>1.0548523206751055</v>
      </c>
      <c r="EG772" s="450">
        <f>DX772/DQ772*10</f>
        <v>5.2619991546859275</v>
      </c>
      <c r="EH772" s="463">
        <f>(DT772+DX772+DZ772)/DP772</f>
        <v>1.1667305971103437</v>
      </c>
      <c r="EI772" s="450"/>
      <c r="EJ772" s="451">
        <f>DT772/(DS772-DX772-DY772-DZ772)</f>
        <v>0.21862694744050676</v>
      </c>
      <c r="EK772" s="451"/>
      <c r="EL772" s="464"/>
      <c r="EM772" s="464"/>
      <c r="EN772" s="464"/>
      <c r="EO772" s="464"/>
      <c r="EP772" s="464"/>
      <c r="EQ772" s="464"/>
      <c r="ER772" s="465"/>
      <c r="ES772" s="463"/>
      <c r="ET772" s="463"/>
      <c r="EU772" s="463"/>
      <c r="EV772" s="463"/>
      <c r="EW772" s="463"/>
      <c r="EX772" s="453" cm="1">
        <f t="array" ref="EX772">SUMPRODUCT(--($A773:$A$2498=$A772),--(EX773:EX$2498))</f>
        <v>29.278615564573499</v>
      </c>
    </row>
    <row r="773" spans="1:162" ht="13" customHeight="1">
      <c r="A773" s="413" t="s">
        <v>470</v>
      </c>
      <c r="B773" s="413">
        <v>12346</v>
      </c>
      <c r="C773" s="413">
        <v>642585</v>
      </c>
      <c r="D773" s="413">
        <v>20666</v>
      </c>
      <c r="E773" s="413" t="s">
        <v>17</v>
      </c>
      <c r="F773" s="413" t="s">
        <v>17</v>
      </c>
      <c r="G773" s="414"/>
      <c r="H773" s="411" t="s">
        <v>2946</v>
      </c>
      <c r="I773" s="411" t="s">
        <v>4334</v>
      </c>
      <c r="J773" s="413">
        <v>30</v>
      </c>
      <c r="K773" s="418">
        <v>1</v>
      </c>
      <c r="M773" s="419" t="s">
        <v>837</v>
      </c>
      <c r="O773" s="418" t="s">
        <v>838</v>
      </c>
      <c r="P773" s="418" t="s">
        <v>4581</v>
      </c>
      <c r="Q773" s="418" t="s">
        <v>4578</v>
      </c>
      <c r="Z773" s="421"/>
      <c r="BT773" s="427">
        <v>35</v>
      </c>
      <c r="BU773" s="421">
        <v>34.200000000000003</v>
      </c>
      <c r="BV773" s="428">
        <v>-3</v>
      </c>
      <c r="BW773" s="427"/>
      <c r="BX773" s="427"/>
      <c r="BY773" s="427"/>
      <c r="BZ773" s="427"/>
      <c r="CA773" s="421"/>
      <c r="CB773" s="428"/>
      <c r="CC773" s="427"/>
      <c r="CD773" s="421"/>
      <c r="CE773" s="429"/>
      <c r="CF773" s="428"/>
      <c r="CG773" s="427"/>
      <c r="CH773" s="421"/>
      <c r="CI773" s="429"/>
      <c r="CJ773" s="428"/>
      <c r="CK773" s="427"/>
      <c r="CL773" s="421"/>
      <c r="CM773" s="429"/>
      <c r="CN773" s="428"/>
      <c r="CO773" s="427"/>
      <c r="CP773" s="421"/>
      <c r="CQ773" s="429"/>
      <c r="CR773" s="428"/>
      <c r="DH773" s="433">
        <v>-3</v>
      </c>
      <c r="DI773" s="434"/>
      <c r="DJ773" s="421">
        <v>35</v>
      </c>
      <c r="DK773" s="421">
        <v>0</v>
      </c>
      <c r="DL773" s="421">
        <v>0</v>
      </c>
      <c r="DM773" s="421">
        <v>1</v>
      </c>
      <c r="DN773" s="421">
        <v>1</v>
      </c>
      <c r="DO773" s="421">
        <v>19</v>
      </c>
      <c r="DP773" s="421">
        <v>34.200000000000003</v>
      </c>
      <c r="DR773" s="421">
        <v>34.200000762939403</v>
      </c>
      <c r="DS773" s="421">
        <v>142</v>
      </c>
      <c r="DT773" s="421">
        <v>16</v>
      </c>
      <c r="DU773" s="421">
        <v>10</v>
      </c>
      <c r="DV773" s="421">
        <v>10</v>
      </c>
      <c r="DW773" s="421">
        <v>3</v>
      </c>
      <c r="DX773" s="421">
        <v>23</v>
      </c>
      <c r="DY773" s="421">
        <v>0</v>
      </c>
      <c r="DZ773" s="421">
        <v>0</v>
      </c>
      <c r="EA773" s="421">
        <v>1</v>
      </c>
      <c r="EB773" s="421">
        <v>0</v>
      </c>
      <c r="EC773" s="421">
        <v>50</v>
      </c>
      <c r="ED773" s="425">
        <v>12.980770183032799</v>
      </c>
      <c r="EE773" s="425">
        <v>5.9711542841951104</v>
      </c>
      <c r="EF773" s="425">
        <v>0.77884621098197104</v>
      </c>
      <c r="EG773" s="425">
        <v>4.1538464585705102</v>
      </c>
      <c r="EH773" s="431">
        <v>1.1250000825295099</v>
      </c>
      <c r="EI773" s="425">
        <v>87.751847544332904</v>
      </c>
      <c r="EJ773" s="424">
        <v>0.13445378151260501</v>
      </c>
      <c r="EK773" s="424">
        <v>0.19696969696969599</v>
      </c>
      <c r="EL773" s="422">
        <v>0.507246376</v>
      </c>
      <c r="EM773" s="422">
        <v>0.130434782</v>
      </c>
      <c r="EN773" s="422">
        <v>0.36231883999999998</v>
      </c>
      <c r="EO773" s="422">
        <v>8.6956519999999995E-2</v>
      </c>
      <c r="EP773" s="422">
        <v>0.42028986000000002</v>
      </c>
      <c r="EQ773" s="422">
        <v>0.14149444</v>
      </c>
      <c r="ER773" s="425">
        <v>0.37579645809099999</v>
      </c>
      <c r="ES773" s="431">
        <v>2.5961540366065701</v>
      </c>
      <c r="ET773" s="431">
        <v>2.7748674075486099</v>
      </c>
      <c r="EU773" s="431">
        <v>3.3667414614434699</v>
      </c>
      <c r="EV773" s="431">
        <v>3.3536193563725099</v>
      </c>
      <c r="EW773" s="431">
        <v>3.52991385613227</v>
      </c>
      <c r="EX773" s="426">
        <v>0.60793256759643499</v>
      </c>
    </row>
    <row r="774" spans="1:162" ht="13" customHeight="1">
      <c r="A774" s="413" t="s">
        <v>470</v>
      </c>
      <c r="B774" s="413">
        <v>10850</v>
      </c>
      <c r="C774" s="413">
        <v>656222</v>
      </c>
      <c r="D774" s="413">
        <v>17192</v>
      </c>
      <c r="E774" s="413" t="s">
        <v>45</v>
      </c>
      <c r="F774" s="413" t="s">
        <v>45</v>
      </c>
      <c r="G774" s="414"/>
      <c r="H774" s="415" t="s">
        <v>1159</v>
      </c>
      <c r="I774" s="416" t="s">
        <v>966</v>
      </c>
      <c r="J774" s="417">
        <v>31</v>
      </c>
      <c r="K774" s="418">
        <v>1</v>
      </c>
      <c r="M774" s="419" t="s">
        <v>46</v>
      </c>
      <c r="N774" s="420">
        <v>7</v>
      </c>
      <c r="O774" s="418" t="s">
        <v>838</v>
      </c>
      <c r="P774" s="418" t="s">
        <v>4577</v>
      </c>
      <c r="Z774" s="421"/>
      <c r="AS774" s="422"/>
      <c r="AT774" s="422"/>
      <c r="AU774" s="422"/>
      <c r="AV774" s="422"/>
      <c r="AW774" s="422"/>
      <c r="AX774" s="422"/>
      <c r="AY774" s="423"/>
      <c r="AZ774" s="422"/>
      <c r="BA774" s="422"/>
      <c r="BB774" s="422"/>
      <c r="BC774" s="422"/>
      <c r="BT774" s="427">
        <v>61</v>
      </c>
      <c r="BU774" s="421">
        <v>57.1</v>
      </c>
      <c r="BV774" s="428">
        <v>2</v>
      </c>
      <c r="BW774" s="427"/>
      <c r="BX774" s="427"/>
      <c r="BY774" s="427"/>
      <c r="BZ774" s="427"/>
      <c r="CA774" s="421"/>
      <c r="CB774" s="428"/>
      <c r="CC774" s="427"/>
      <c r="CD774" s="421"/>
      <c r="CE774" s="429"/>
      <c r="CF774" s="428"/>
      <c r="CG774" s="427"/>
      <c r="CH774" s="421"/>
      <c r="CI774" s="429"/>
      <c r="CJ774" s="428"/>
      <c r="CK774" s="427"/>
      <c r="CL774" s="421"/>
      <c r="CM774" s="429"/>
      <c r="CN774" s="428"/>
      <c r="CO774" s="427"/>
      <c r="CP774" s="421"/>
      <c r="CQ774" s="429"/>
      <c r="CR774" s="428"/>
      <c r="DH774" s="433">
        <v>2</v>
      </c>
      <c r="DI774" s="434"/>
      <c r="DJ774" s="421">
        <v>61</v>
      </c>
      <c r="DK774" s="421">
        <v>2</v>
      </c>
      <c r="DL774" s="421">
        <v>0</v>
      </c>
      <c r="DM774" s="421">
        <v>5</v>
      </c>
      <c r="DN774" s="421">
        <v>3</v>
      </c>
      <c r="DO774" s="421">
        <v>1</v>
      </c>
      <c r="DP774" s="421">
        <v>57.1</v>
      </c>
      <c r="DQ774" s="421">
        <v>2</v>
      </c>
      <c r="DR774" s="421">
        <v>55.099998474121001</v>
      </c>
      <c r="DS774" s="421">
        <v>231</v>
      </c>
      <c r="DT774" s="421">
        <v>42</v>
      </c>
      <c r="DU774" s="421">
        <v>26</v>
      </c>
      <c r="DV774" s="421">
        <v>24</v>
      </c>
      <c r="DW774" s="421">
        <v>6</v>
      </c>
      <c r="DX774" s="421">
        <v>20</v>
      </c>
      <c r="DY774" s="421">
        <v>2</v>
      </c>
      <c r="DZ774" s="421">
        <v>2</v>
      </c>
      <c r="EA774" s="421">
        <v>1</v>
      </c>
      <c r="EB774" s="421">
        <v>0</v>
      </c>
      <c r="EC774" s="421">
        <v>47</v>
      </c>
      <c r="ED774" s="425">
        <v>7.3779086130516101</v>
      </c>
      <c r="EE774" s="425">
        <v>3.1395355800219602</v>
      </c>
      <c r="EF774" s="425">
        <v>0.94186067400658902</v>
      </c>
      <c r="EG774" s="425">
        <v>6.5930247180461201</v>
      </c>
      <c r="EH774" s="431">
        <v>1.0813955886742299</v>
      </c>
      <c r="EI774" s="425">
        <v>83.455449104077104</v>
      </c>
      <c r="EJ774" s="424">
        <v>0.200956937799043</v>
      </c>
      <c r="EK774" s="424">
        <v>0.23076923076923</v>
      </c>
      <c r="EL774" s="422">
        <v>0.46250000000000002</v>
      </c>
      <c r="EM774" s="422">
        <v>0.15625</v>
      </c>
      <c r="EN774" s="422">
        <v>0.38124999999999998</v>
      </c>
      <c r="EO774" s="422">
        <v>0.10493827</v>
      </c>
      <c r="EP774" s="422">
        <v>0.39506173</v>
      </c>
      <c r="EQ774" s="422">
        <v>0.12117904</v>
      </c>
      <c r="ER774" s="425">
        <v>-0.46604390265447299</v>
      </c>
      <c r="ES774" s="431">
        <v>3.7674426960263498</v>
      </c>
      <c r="ET774" s="431">
        <v>3.8692940696793201</v>
      </c>
      <c r="EU774" s="431">
        <v>4.0080654304178802</v>
      </c>
      <c r="EV774" s="431">
        <v>4.2880081370483198</v>
      </c>
      <c r="EW774" s="431">
        <v>4.0704777197729598</v>
      </c>
      <c r="EX774" s="426">
        <v>0.161231528967618</v>
      </c>
    </row>
    <row r="775" spans="1:162" ht="13" customHeight="1">
      <c r="A775" s="413" t="s">
        <v>470</v>
      </c>
      <c r="B775" s="413">
        <v>10869</v>
      </c>
      <c r="C775" s="413">
        <v>650644</v>
      </c>
      <c r="D775" s="413">
        <v>19479</v>
      </c>
      <c r="E775" s="413" t="s">
        <v>3323</v>
      </c>
      <c r="F775" s="413" t="s">
        <v>3323</v>
      </c>
      <c r="G775" s="414"/>
      <c r="H775" s="415" t="s">
        <v>1285</v>
      </c>
      <c r="I775" s="416" t="s">
        <v>216</v>
      </c>
      <c r="J775" s="417">
        <v>30</v>
      </c>
      <c r="K775" s="418">
        <v>1</v>
      </c>
      <c r="M775" s="419" t="s">
        <v>837</v>
      </c>
      <c r="N775" s="420">
        <v>25</v>
      </c>
      <c r="O775" s="418" t="s">
        <v>46</v>
      </c>
      <c r="P775" s="418" t="s">
        <v>4577</v>
      </c>
      <c r="Z775" s="421"/>
      <c r="AS775" s="422"/>
      <c r="AT775" s="422"/>
      <c r="AU775" s="422"/>
      <c r="AV775" s="422"/>
      <c r="AW775" s="422"/>
      <c r="AX775" s="422"/>
      <c r="AY775" s="423"/>
      <c r="AZ775" s="422"/>
      <c r="BA775" s="422"/>
      <c r="BB775" s="422"/>
      <c r="BC775" s="422"/>
      <c r="BT775" s="427">
        <v>23</v>
      </c>
      <c r="BU775" s="421">
        <v>102</v>
      </c>
      <c r="BV775" s="428">
        <v>-1</v>
      </c>
      <c r="BW775" s="427"/>
      <c r="BX775" s="427"/>
      <c r="BY775" s="427"/>
      <c r="BZ775" s="427"/>
      <c r="CA775" s="421"/>
      <c r="CB775" s="428"/>
      <c r="CC775" s="427"/>
      <c r="CD775" s="421"/>
      <c r="CE775" s="429"/>
      <c r="CF775" s="428"/>
      <c r="CG775" s="427"/>
      <c r="CH775" s="421"/>
      <c r="CI775" s="429"/>
      <c r="CJ775" s="428"/>
      <c r="CK775" s="427"/>
      <c r="CL775" s="421"/>
      <c r="CM775" s="429"/>
      <c r="CN775" s="428"/>
      <c r="CO775" s="427"/>
      <c r="CP775" s="421"/>
      <c r="CQ775" s="429"/>
      <c r="CR775" s="428"/>
      <c r="DH775" s="433">
        <v>-1</v>
      </c>
      <c r="DI775" s="434"/>
      <c r="DJ775" s="421">
        <v>23</v>
      </c>
      <c r="DK775" s="421">
        <v>18</v>
      </c>
      <c r="DL775" s="421">
        <v>0</v>
      </c>
      <c r="DM775" s="421">
        <v>4</v>
      </c>
      <c r="DN775" s="421">
        <v>9</v>
      </c>
      <c r="DO775" s="421">
        <v>1</v>
      </c>
      <c r="DP775" s="421">
        <v>102</v>
      </c>
      <c r="DQ775" s="421">
        <v>89</v>
      </c>
      <c r="DR775" s="421">
        <v>13</v>
      </c>
      <c r="DS775" s="421">
        <v>435</v>
      </c>
      <c r="DT775" s="421">
        <v>96</v>
      </c>
      <c r="DU775" s="421">
        <v>59</v>
      </c>
      <c r="DV775" s="421">
        <v>55</v>
      </c>
      <c r="DW775" s="421">
        <v>16</v>
      </c>
      <c r="DX775" s="421">
        <v>33</v>
      </c>
      <c r="DY775" s="421">
        <v>1</v>
      </c>
      <c r="DZ775" s="421">
        <v>7</v>
      </c>
      <c r="EA775" s="421">
        <v>0</v>
      </c>
      <c r="EB775" s="421">
        <v>2</v>
      </c>
      <c r="EC775" s="421">
        <v>88</v>
      </c>
      <c r="ED775" s="425">
        <v>7.7647058823529402</v>
      </c>
      <c r="EE775" s="425">
        <v>2.9117647058823501</v>
      </c>
      <c r="EF775" s="425">
        <v>1.4117647058823499</v>
      </c>
      <c r="EG775" s="425">
        <v>8.4705882352941106</v>
      </c>
      <c r="EH775" s="431">
        <v>1.26470588235294</v>
      </c>
      <c r="EI775" s="425">
        <v>98.348849081248403</v>
      </c>
      <c r="EJ775" s="424">
        <v>0.24303797468354399</v>
      </c>
      <c r="EK775" s="424">
        <v>0.274914089347079</v>
      </c>
      <c r="EL775" s="422">
        <v>0.33993399299999999</v>
      </c>
      <c r="EM775" s="422">
        <v>0.19141914099999999</v>
      </c>
      <c r="EN775" s="422">
        <v>0.468646864</v>
      </c>
      <c r="EO775" s="422">
        <v>9.771987E-2</v>
      </c>
      <c r="EP775" s="422">
        <v>0.39087948</v>
      </c>
      <c r="EQ775" s="422">
        <v>8.5861480000000004E-2</v>
      </c>
      <c r="ER775" s="425">
        <v>-0.368256681619617</v>
      </c>
      <c r="ES775" s="431">
        <v>4.8529411764705799</v>
      </c>
      <c r="ET775" s="431">
        <v>4.1607470480741098</v>
      </c>
      <c r="EU775" s="431">
        <v>4.6261682921764802</v>
      </c>
      <c r="EV775" s="431">
        <v>4.7333856472782001</v>
      </c>
      <c r="EW775" s="431">
        <v>4.4490055322644002</v>
      </c>
      <c r="EX775" s="426">
        <v>0.90738367615267601</v>
      </c>
      <c r="EZ775" s="412"/>
      <c r="FA775" s="412"/>
    </row>
    <row r="776" spans="1:162" ht="13" customHeight="1">
      <c r="A776" s="413" t="s">
        <v>470</v>
      </c>
      <c r="B776" s="413">
        <v>13129</v>
      </c>
      <c r="C776" s="413">
        <v>690928</v>
      </c>
      <c r="D776" s="413">
        <v>30240</v>
      </c>
      <c r="E776" s="413" t="s">
        <v>609</v>
      </c>
      <c r="F776" s="413" t="s">
        <v>609</v>
      </c>
      <c r="G776" s="414"/>
      <c r="H776" s="411" t="s">
        <v>4430</v>
      </c>
      <c r="I776" s="411" t="s">
        <v>163</v>
      </c>
      <c r="J776" s="413">
        <v>25</v>
      </c>
      <c r="K776" s="418">
        <v>1</v>
      </c>
      <c r="M776" s="419" t="s">
        <v>837</v>
      </c>
      <c r="N776" s="420">
        <v>20</v>
      </c>
      <c r="O776" s="418" t="s">
        <v>46</v>
      </c>
      <c r="P776" s="418" t="s">
        <v>4581</v>
      </c>
      <c r="Z776" s="421"/>
      <c r="BT776" s="427">
        <v>13</v>
      </c>
      <c r="BU776" s="421">
        <v>61</v>
      </c>
      <c r="BV776" s="428">
        <v>1</v>
      </c>
      <c r="BW776" s="427"/>
      <c r="BX776" s="427"/>
      <c r="BY776" s="427"/>
      <c r="BZ776" s="427"/>
      <c r="CA776" s="421"/>
      <c r="CB776" s="428"/>
      <c r="CC776" s="427"/>
      <c r="CD776" s="421"/>
      <c r="CE776" s="429"/>
      <c r="CF776" s="428"/>
      <c r="CG776" s="427"/>
      <c r="CH776" s="421"/>
      <c r="CI776" s="429"/>
      <c r="CJ776" s="428"/>
      <c r="CK776" s="427"/>
      <c r="CL776" s="421"/>
      <c r="CM776" s="429"/>
      <c r="CN776" s="428"/>
      <c r="CO776" s="427"/>
      <c r="CP776" s="421"/>
      <c r="CQ776" s="429"/>
      <c r="CR776" s="428"/>
      <c r="DH776" s="433">
        <v>1</v>
      </c>
      <c r="DI776" s="434"/>
      <c r="DJ776" s="421">
        <v>13</v>
      </c>
      <c r="DK776" s="421">
        <v>11</v>
      </c>
      <c r="DL776" s="421">
        <v>0</v>
      </c>
      <c r="DM776" s="421">
        <v>4</v>
      </c>
      <c r="DN776" s="421">
        <v>1</v>
      </c>
      <c r="DO776" s="421">
        <v>0</v>
      </c>
      <c r="DP776" s="421">
        <v>61</v>
      </c>
      <c r="DQ776" s="421">
        <v>53</v>
      </c>
      <c r="DR776" s="421">
        <v>8</v>
      </c>
      <c r="DS776" s="421">
        <v>256</v>
      </c>
      <c r="DT776" s="421">
        <v>61</v>
      </c>
      <c r="DU776" s="421">
        <v>30</v>
      </c>
      <c r="DV776" s="421">
        <v>28</v>
      </c>
      <c r="DW776" s="421">
        <v>6</v>
      </c>
      <c r="DX776" s="421">
        <v>17</v>
      </c>
      <c r="DY776" s="421">
        <v>1</v>
      </c>
      <c r="DZ776" s="421">
        <v>2</v>
      </c>
      <c r="EA776" s="421">
        <v>0</v>
      </c>
      <c r="EB776" s="421">
        <v>0</v>
      </c>
      <c r="EC776" s="421">
        <v>45</v>
      </c>
      <c r="ED776" s="425">
        <v>6.6393442622950802</v>
      </c>
      <c r="EE776" s="425">
        <v>2.50819672131147</v>
      </c>
      <c r="EF776" s="425">
        <v>0.88524590163934402</v>
      </c>
      <c r="EG776" s="425">
        <v>9</v>
      </c>
      <c r="EH776" s="431">
        <v>1.27868852459016</v>
      </c>
      <c r="EI776" s="425">
        <v>99.739797542264</v>
      </c>
      <c r="EJ776" s="424">
        <v>0.25738396624472498</v>
      </c>
      <c r="EK776" s="424">
        <v>0.29569892473118198</v>
      </c>
      <c r="EL776" s="466">
        <v>0.484375</v>
      </c>
      <c r="EM776" s="466">
        <v>0.203125</v>
      </c>
      <c r="EN776" s="466">
        <v>0.3125</v>
      </c>
      <c r="EO776" s="466">
        <v>6.7708329999999997E-2</v>
      </c>
      <c r="EP776" s="466">
        <v>0.41666667000000002</v>
      </c>
      <c r="EQ776" s="466">
        <v>9.3347639999999996E-2</v>
      </c>
      <c r="ER776" s="425">
        <v>-0.35334959363552199</v>
      </c>
      <c r="ES776" s="431">
        <v>4.1311475409835996</v>
      </c>
      <c r="ET776" s="431">
        <v>3.9983238101588601</v>
      </c>
      <c r="EU776" s="431">
        <v>3.8736771317779</v>
      </c>
      <c r="EV776" s="431">
        <v>4.1115171471580103</v>
      </c>
      <c r="EW776" s="431">
        <v>4.3230928488598401</v>
      </c>
      <c r="EX776" s="426">
        <v>0.95634997263550703</v>
      </c>
    </row>
    <row r="777" spans="1:162" ht="13" customHeight="1">
      <c r="A777" s="413" t="s">
        <v>470</v>
      </c>
      <c r="B777" s="413">
        <v>9007</v>
      </c>
      <c r="C777" s="413">
        <v>543135</v>
      </c>
      <c r="D777" s="413">
        <v>9132</v>
      </c>
      <c r="E777" s="413" t="s">
        <v>14</v>
      </c>
      <c r="F777" s="413" t="s">
        <v>14</v>
      </c>
      <c r="G777" s="414"/>
      <c r="H777" s="415" t="s">
        <v>649</v>
      </c>
      <c r="I777" s="416" t="s">
        <v>201</v>
      </c>
      <c r="J777" s="417">
        <v>35</v>
      </c>
      <c r="K777" s="418">
        <v>1</v>
      </c>
      <c r="M777" s="419" t="s">
        <v>837</v>
      </c>
      <c r="N777" s="420">
        <v>25</v>
      </c>
      <c r="P777" s="418" t="s">
        <v>4581</v>
      </c>
      <c r="S777" s="418" t="s">
        <v>4579</v>
      </c>
      <c r="Z777" s="421"/>
      <c r="AS777" s="422"/>
      <c r="AT777" s="422"/>
      <c r="AU777" s="422"/>
      <c r="AV777" s="422"/>
      <c r="AW777" s="422"/>
      <c r="AX777" s="422"/>
      <c r="AY777" s="423"/>
      <c r="AZ777" s="422"/>
      <c r="BA777" s="422"/>
      <c r="BB777" s="422"/>
      <c r="BC777" s="422"/>
      <c r="BT777" s="427">
        <v>22</v>
      </c>
      <c r="BU777" s="421">
        <v>130</v>
      </c>
      <c r="BV777" s="428">
        <v>1</v>
      </c>
      <c r="BW777" s="427"/>
      <c r="BX777" s="427"/>
      <c r="BY777" s="427"/>
      <c r="BZ777" s="427"/>
      <c r="CA777" s="421"/>
      <c r="CB777" s="428"/>
      <c r="CC777" s="427"/>
      <c r="CD777" s="421"/>
      <c r="CE777" s="429"/>
      <c r="CF777" s="428"/>
      <c r="CG777" s="427"/>
      <c r="CH777" s="421"/>
      <c r="CI777" s="429"/>
      <c r="CJ777" s="428"/>
      <c r="CK777" s="427"/>
      <c r="CL777" s="421"/>
      <c r="CM777" s="429"/>
      <c r="CN777" s="428"/>
      <c r="CO777" s="427"/>
      <c r="CP777" s="421"/>
      <c r="CQ777" s="429"/>
      <c r="CR777" s="428"/>
      <c r="DH777" s="433">
        <v>1</v>
      </c>
      <c r="DI777" s="434"/>
      <c r="DJ777" s="421">
        <v>22</v>
      </c>
      <c r="DK777" s="421">
        <v>22</v>
      </c>
      <c r="DL777" s="421">
        <v>1</v>
      </c>
      <c r="DM777" s="421">
        <v>11</v>
      </c>
      <c r="DN777" s="421">
        <v>3</v>
      </c>
      <c r="DO777" s="421">
        <v>0</v>
      </c>
      <c r="DP777" s="421">
        <v>130</v>
      </c>
      <c r="DQ777" s="421">
        <v>130</v>
      </c>
      <c r="DS777" s="421">
        <v>496</v>
      </c>
      <c r="DT777" s="421">
        <v>90</v>
      </c>
      <c r="DU777" s="421">
        <v>28</v>
      </c>
      <c r="DV777" s="421">
        <v>25</v>
      </c>
      <c r="DW777" s="421">
        <v>10</v>
      </c>
      <c r="DX777" s="421">
        <v>21</v>
      </c>
      <c r="DY777" s="421">
        <v>1</v>
      </c>
      <c r="DZ777" s="421">
        <v>7</v>
      </c>
      <c r="EA777" s="421">
        <v>6</v>
      </c>
      <c r="EB777" s="421">
        <v>0</v>
      </c>
      <c r="EC777" s="421">
        <v>129</v>
      </c>
      <c r="ED777" s="425">
        <v>8.9307692307692292</v>
      </c>
      <c r="EE777" s="425">
        <v>1.45384615384615</v>
      </c>
      <c r="EF777" s="425">
        <v>0.69230769230769196</v>
      </c>
      <c r="EG777" s="425">
        <v>6.2307692307692299</v>
      </c>
      <c r="EH777" s="431">
        <v>0.85384615384615303</v>
      </c>
      <c r="EI777" s="425">
        <v>66.601397352926</v>
      </c>
      <c r="EJ777" s="424">
        <v>0.19230769230769201</v>
      </c>
      <c r="EK777" s="424">
        <v>0.24316109422492399</v>
      </c>
      <c r="EL777" s="422">
        <v>0.50301204799999999</v>
      </c>
      <c r="EM777" s="422">
        <v>0.18373493900000001</v>
      </c>
      <c r="EN777" s="422">
        <v>0.313253012</v>
      </c>
      <c r="EO777" s="422">
        <v>7.3746309999999995E-2</v>
      </c>
      <c r="EP777" s="422">
        <v>0.38348082999999999</v>
      </c>
      <c r="EQ777" s="422">
        <v>0.12812499999999999</v>
      </c>
      <c r="ER777" s="425">
        <v>0.656947894637951</v>
      </c>
      <c r="ES777" s="431">
        <v>1.7307692307692299</v>
      </c>
      <c r="ET777" s="431">
        <v>3.0475142049836998</v>
      </c>
      <c r="EU777" s="431">
        <v>2.7975106752835699</v>
      </c>
      <c r="EV777" s="431">
        <v>3.0309538877927298</v>
      </c>
      <c r="EW777" s="431">
        <v>3.1732473941005801</v>
      </c>
      <c r="EX777" s="426">
        <v>3.7315182685852002</v>
      </c>
    </row>
    <row r="778" spans="1:162" ht="13" customHeight="1">
      <c r="A778" s="413" t="s">
        <v>470</v>
      </c>
      <c r="B778" s="413">
        <v>12665</v>
      </c>
      <c r="C778" s="413">
        <v>683769</v>
      </c>
      <c r="D778" s="413">
        <v>25636</v>
      </c>
      <c r="E778" s="413" t="s">
        <v>213</v>
      </c>
      <c r="F778" s="413" t="s">
        <v>213</v>
      </c>
      <c r="G778" s="414"/>
      <c r="H778" s="411" t="s">
        <v>3061</v>
      </c>
      <c r="I778" s="411" t="s">
        <v>163</v>
      </c>
      <c r="J778" s="413">
        <v>27</v>
      </c>
      <c r="K778" s="418">
        <v>1</v>
      </c>
      <c r="M778" s="419" t="s">
        <v>837</v>
      </c>
      <c r="O778" s="418" t="s">
        <v>838</v>
      </c>
      <c r="P778" s="418" t="s">
        <v>2543</v>
      </c>
      <c r="Z778" s="421"/>
      <c r="AS778" s="422"/>
      <c r="AT778" s="422"/>
      <c r="AU778" s="422"/>
      <c r="AV778" s="422"/>
      <c r="AW778" s="422"/>
      <c r="AX778" s="422"/>
      <c r="AY778" s="423"/>
      <c r="AZ778" s="422"/>
      <c r="BA778" s="422"/>
      <c r="BB778" s="422"/>
      <c r="BC778" s="422"/>
      <c r="BT778" s="427">
        <v>73</v>
      </c>
      <c r="BU778" s="421">
        <v>66.2</v>
      </c>
      <c r="BV778" s="428">
        <v>-2</v>
      </c>
      <c r="BW778" s="427"/>
      <c r="BX778" s="427"/>
      <c r="BY778" s="427"/>
      <c r="BZ778" s="427"/>
      <c r="CA778" s="421"/>
      <c r="CB778" s="428"/>
      <c r="CC778" s="427"/>
      <c r="CD778" s="421"/>
      <c r="CE778" s="429"/>
      <c r="CF778" s="428"/>
      <c r="CG778" s="427"/>
      <c r="CH778" s="421"/>
      <c r="CI778" s="429"/>
      <c r="CJ778" s="428"/>
      <c r="CK778" s="427"/>
      <c r="CL778" s="421"/>
      <c r="CM778" s="429"/>
      <c r="CN778" s="428"/>
      <c r="CO778" s="427"/>
      <c r="CP778" s="421"/>
      <c r="CQ778" s="429"/>
      <c r="CR778" s="428"/>
      <c r="DH778" s="433">
        <v>-2</v>
      </c>
      <c r="DI778" s="434"/>
      <c r="DJ778" s="421">
        <v>73</v>
      </c>
      <c r="DK778" s="421">
        <v>0</v>
      </c>
      <c r="DL778" s="421">
        <v>0</v>
      </c>
      <c r="DM778" s="421">
        <v>2</v>
      </c>
      <c r="DN778" s="421">
        <v>2</v>
      </c>
      <c r="DO778" s="421">
        <v>3</v>
      </c>
      <c r="DP778" s="421">
        <v>66.2</v>
      </c>
      <c r="DR778" s="421">
        <v>66.199996948242102</v>
      </c>
      <c r="DS778" s="421">
        <v>274</v>
      </c>
      <c r="DT778" s="421">
        <v>58</v>
      </c>
      <c r="DU778" s="421">
        <v>24</v>
      </c>
      <c r="DV778" s="421">
        <v>23</v>
      </c>
      <c r="DW778" s="421">
        <v>8</v>
      </c>
      <c r="DX778" s="421">
        <v>21</v>
      </c>
      <c r="DY778" s="421">
        <v>2</v>
      </c>
      <c r="DZ778" s="421">
        <v>1</v>
      </c>
      <c r="EA778" s="421">
        <v>2</v>
      </c>
      <c r="EB778" s="421">
        <v>0</v>
      </c>
      <c r="EC778" s="421">
        <v>73</v>
      </c>
      <c r="ED778" s="425">
        <v>9.8550015037538898</v>
      </c>
      <c r="EE778" s="425">
        <v>2.83500043258673</v>
      </c>
      <c r="EF778" s="425">
        <v>1.08000016479494</v>
      </c>
      <c r="EG778" s="425">
        <v>7.8300011947633603</v>
      </c>
      <c r="EH778" s="431">
        <v>1.1850001808166699</v>
      </c>
      <c r="EI778" s="425">
        <v>92.431953403260295</v>
      </c>
      <c r="EJ778" s="424">
        <v>0.23015873015873001</v>
      </c>
      <c r="EK778" s="424">
        <v>0.29239766081871299</v>
      </c>
      <c r="EL778" s="422">
        <v>0.36931818100000002</v>
      </c>
      <c r="EM778" s="422">
        <v>0.19886363600000001</v>
      </c>
      <c r="EN778" s="422">
        <v>0.43181818100000002</v>
      </c>
      <c r="EO778" s="422">
        <v>9.4972070000000006E-2</v>
      </c>
      <c r="EP778" s="422">
        <v>0.39106144999999998</v>
      </c>
      <c r="EQ778" s="422">
        <v>0.15019010999999999</v>
      </c>
      <c r="ER778" s="425">
        <v>0.46458028208659102</v>
      </c>
      <c r="ES778" s="431">
        <v>3.1050004737854699</v>
      </c>
      <c r="ET778" s="431">
        <v>3.6016541833757101</v>
      </c>
      <c r="EU778" s="431">
        <v>3.49597226867676</v>
      </c>
      <c r="EV778" s="431">
        <v>3.6936288766623102</v>
      </c>
      <c r="EW778" s="431">
        <v>3.3077777715613799</v>
      </c>
      <c r="EX778" s="426">
        <v>0.84445971250534002</v>
      </c>
    </row>
    <row r="779" spans="1:162" ht="13" customHeight="1">
      <c r="A779" s="413" t="s">
        <v>470</v>
      </c>
      <c r="B779" s="413">
        <v>13268</v>
      </c>
      <c r="C779" s="413">
        <v>806188</v>
      </c>
      <c r="D779" s="413">
        <v>31815</v>
      </c>
      <c r="E779" s="413" t="s">
        <v>686</v>
      </c>
      <c r="F779" s="413" t="s">
        <v>686</v>
      </c>
      <c r="G779" s="414"/>
      <c r="H779" s="411" t="s">
        <v>70</v>
      </c>
      <c r="I779" s="411" t="s">
        <v>3097</v>
      </c>
      <c r="J779" s="413">
        <v>27</v>
      </c>
      <c r="K779" s="418">
        <v>1</v>
      </c>
      <c r="M779" s="419" t="s">
        <v>46</v>
      </c>
      <c r="N779" s="420">
        <v>20</v>
      </c>
      <c r="O779" s="418" t="s">
        <v>46</v>
      </c>
      <c r="P779" s="418" t="s">
        <v>2543</v>
      </c>
      <c r="Z779" s="421"/>
      <c r="BT779" s="427">
        <v>44</v>
      </c>
      <c r="BU779" s="421">
        <v>54.2</v>
      </c>
      <c r="BV779" s="428">
        <v>1</v>
      </c>
      <c r="BW779" s="427"/>
      <c r="BX779" s="427"/>
      <c r="BY779" s="427"/>
      <c r="BZ779" s="427"/>
      <c r="CA779" s="421"/>
      <c r="CB779" s="428"/>
      <c r="CC779" s="427"/>
      <c r="CD779" s="421"/>
      <c r="CE779" s="429"/>
      <c r="CF779" s="428"/>
      <c r="CG779" s="427"/>
      <c r="CH779" s="421"/>
      <c r="CI779" s="429"/>
      <c r="CJ779" s="428"/>
      <c r="CK779" s="427"/>
      <c r="CL779" s="421"/>
      <c r="CM779" s="429"/>
      <c r="CN779" s="428"/>
      <c r="CO779" s="427"/>
      <c r="CP779" s="421"/>
      <c r="CQ779" s="429"/>
      <c r="CR779" s="428"/>
      <c r="DH779" s="433">
        <v>1</v>
      </c>
      <c r="DI779" s="434"/>
      <c r="DJ779" s="421">
        <v>44</v>
      </c>
      <c r="DK779" s="421">
        <v>1</v>
      </c>
      <c r="DL779" s="421">
        <v>0</v>
      </c>
      <c r="DM779" s="421">
        <v>4</v>
      </c>
      <c r="DN779" s="421">
        <v>5</v>
      </c>
      <c r="DO779" s="421">
        <v>0</v>
      </c>
      <c r="DP779" s="421">
        <v>54.2</v>
      </c>
      <c r="DQ779" s="421">
        <v>1</v>
      </c>
      <c r="DR779" s="421">
        <v>53.200000762939403</v>
      </c>
      <c r="DS779" s="421">
        <v>230</v>
      </c>
      <c r="DT779" s="421">
        <v>44</v>
      </c>
      <c r="DU779" s="421">
        <v>18</v>
      </c>
      <c r="DV779" s="421">
        <v>16</v>
      </c>
      <c r="DW779" s="421">
        <v>3</v>
      </c>
      <c r="DX779" s="421">
        <v>21</v>
      </c>
      <c r="DY779" s="421">
        <v>3</v>
      </c>
      <c r="DZ779" s="421">
        <v>6</v>
      </c>
      <c r="EA779" s="421">
        <v>6</v>
      </c>
      <c r="EB779" s="421">
        <v>0</v>
      </c>
      <c r="EC779" s="421">
        <v>43</v>
      </c>
      <c r="ED779" s="425">
        <v>7.0792696100131902</v>
      </c>
      <c r="EE779" s="425">
        <v>3.45731771651807</v>
      </c>
      <c r="EF779" s="425">
        <v>0.493902530931152</v>
      </c>
      <c r="EG779" s="425">
        <v>7.2439037869902396</v>
      </c>
      <c r="EH779" s="431">
        <v>1.18902461150092</v>
      </c>
      <c r="EI779" s="425">
        <v>91.761593988250894</v>
      </c>
      <c r="EJ779" s="424">
        <v>0.216748768472906</v>
      </c>
      <c r="EK779" s="424">
        <v>0.26114649681528601</v>
      </c>
      <c r="EL779" s="466">
        <v>0.51898734099999999</v>
      </c>
      <c r="EM779" s="466">
        <v>0.215189873</v>
      </c>
      <c r="EN779" s="466">
        <v>0.26582278399999998</v>
      </c>
      <c r="EO779" s="466">
        <v>5.6250000000000001E-2</v>
      </c>
      <c r="EP779" s="466">
        <v>0.375</v>
      </c>
      <c r="EQ779" s="466">
        <v>8.5903080000000007E-2</v>
      </c>
      <c r="ER779" s="425">
        <v>-0.187636139563789</v>
      </c>
      <c r="ES779" s="431">
        <v>2.63414683163281</v>
      </c>
      <c r="ET779" s="431">
        <v>3.84524494749876</v>
      </c>
      <c r="EU779" s="431">
        <v>3.7579235489917502</v>
      </c>
      <c r="EV779" s="431">
        <v>4.2290657462375503</v>
      </c>
      <c r="EW779" s="431">
        <v>4.0809600016120102</v>
      </c>
      <c r="EX779" s="426">
        <v>0.31518838647753</v>
      </c>
    </row>
    <row r="780" spans="1:162" ht="13" customHeight="1">
      <c r="A780" s="413" t="s">
        <v>470</v>
      </c>
      <c r="B780" s="413">
        <v>11689</v>
      </c>
      <c r="C780" s="413">
        <v>661563</v>
      </c>
      <c r="D780" s="413">
        <v>21052</v>
      </c>
      <c r="E780" s="413" t="s">
        <v>16</v>
      </c>
      <c r="F780" s="413" t="s">
        <v>16</v>
      </c>
      <c r="G780" s="414"/>
      <c r="H780" s="411" t="s">
        <v>2458</v>
      </c>
      <c r="I780" s="411" t="s">
        <v>589</v>
      </c>
      <c r="J780" s="418">
        <v>27</v>
      </c>
      <c r="K780" s="418">
        <v>1</v>
      </c>
      <c r="M780" s="419" t="s">
        <v>837</v>
      </c>
      <c r="N780" s="420">
        <v>25</v>
      </c>
      <c r="P780" s="418" t="s">
        <v>4581</v>
      </c>
      <c r="Z780" s="421"/>
      <c r="AS780" s="422"/>
      <c r="AT780" s="422"/>
      <c r="AU780" s="422"/>
      <c r="AV780" s="422"/>
      <c r="AW780" s="422"/>
      <c r="AX780" s="422"/>
      <c r="AY780" s="423"/>
      <c r="AZ780" s="422"/>
      <c r="BA780" s="422"/>
      <c r="BB780" s="422"/>
      <c r="BC780" s="422"/>
      <c r="BT780" s="427">
        <v>11</v>
      </c>
      <c r="BU780" s="421">
        <v>57</v>
      </c>
      <c r="BV780" s="428">
        <v>0</v>
      </c>
      <c r="BW780" s="427"/>
      <c r="BX780" s="427"/>
      <c r="BY780" s="427"/>
      <c r="BZ780" s="427"/>
      <c r="CA780" s="421"/>
      <c r="CB780" s="428"/>
      <c r="CC780" s="427"/>
      <c r="CD780" s="421"/>
      <c r="CE780" s="429"/>
      <c r="CF780" s="428"/>
      <c r="CG780" s="427"/>
      <c r="CH780" s="421"/>
      <c r="CI780" s="429"/>
      <c r="CJ780" s="428"/>
      <c r="CK780" s="427"/>
      <c r="CL780" s="421"/>
      <c r="CM780" s="429"/>
      <c r="CN780" s="428"/>
      <c r="CO780" s="427"/>
      <c r="CP780" s="421"/>
      <c r="CQ780" s="429"/>
      <c r="CR780" s="428"/>
      <c r="DH780" s="433">
        <v>0</v>
      </c>
      <c r="DI780" s="434"/>
      <c r="DJ780" s="421">
        <v>11</v>
      </c>
      <c r="DK780" s="421">
        <v>11</v>
      </c>
      <c r="DL780" s="421">
        <v>0</v>
      </c>
      <c r="DM780" s="421">
        <v>4</v>
      </c>
      <c r="DN780" s="421">
        <v>1</v>
      </c>
      <c r="DO780" s="421">
        <v>0</v>
      </c>
      <c r="DP780" s="421">
        <v>57</v>
      </c>
      <c r="DQ780" s="421">
        <v>57</v>
      </c>
      <c r="DS780" s="421">
        <v>244</v>
      </c>
      <c r="DT780" s="421">
        <v>47</v>
      </c>
      <c r="DU780" s="421">
        <v>23</v>
      </c>
      <c r="DV780" s="421">
        <v>21</v>
      </c>
      <c r="DW780" s="421">
        <v>5</v>
      </c>
      <c r="DX780" s="421">
        <v>33</v>
      </c>
      <c r="DY780" s="421">
        <v>0</v>
      </c>
      <c r="DZ780" s="421">
        <v>1</v>
      </c>
      <c r="EA780" s="421">
        <v>4</v>
      </c>
      <c r="EB780" s="421">
        <v>2</v>
      </c>
      <c r="EC780" s="421">
        <v>41</v>
      </c>
      <c r="ED780" s="425">
        <v>6.4736842105263097</v>
      </c>
      <c r="EE780" s="425">
        <v>5.2105263157894699</v>
      </c>
      <c r="EF780" s="425">
        <v>0.78947368421052599</v>
      </c>
      <c r="EG780" s="425">
        <v>7.4210526315789398</v>
      </c>
      <c r="EH780" s="431">
        <v>1.40350877192982</v>
      </c>
      <c r="EI780" s="425">
        <v>109.475981108018</v>
      </c>
      <c r="EJ780" s="424">
        <v>0.22380952380952299</v>
      </c>
      <c r="EK780" s="424">
        <v>0.25609756097560898</v>
      </c>
      <c r="EL780" s="422">
        <v>0.31360946699999998</v>
      </c>
      <c r="EM780" s="422">
        <v>0.21301775100000001</v>
      </c>
      <c r="EN780" s="422">
        <v>0.47337278100000002</v>
      </c>
      <c r="EO780" s="422">
        <v>8.2840239999999996E-2</v>
      </c>
      <c r="EP780" s="422">
        <v>0.42603550000000001</v>
      </c>
      <c r="EQ780" s="422">
        <v>8.6597939999999998E-2</v>
      </c>
      <c r="ER780" s="425">
        <v>0.37901529635010101</v>
      </c>
      <c r="ES780" s="431">
        <v>3.3157894736842102</v>
      </c>
      <c r="ET780" s="431">
        <v>4.7799600964521796</v>
      </c>
      <c r="EU780" s="431">
        <v>4.6272002839205504</v>
      </c>
      <c r="EV780" s="431">
        <v>5.6507848672699499</v>
      </c>
      <c r="EW780" s="431">
        <v>5.7415367386176799</v>
      </c>
      <c r="EX780" s="426">
        <v>0.56229090690612704</v>
      </c>
    </row>
    <row r="781" spans="1:162" ht="13" customHeight="1">
      <c r="A781" s="413" t="s">
        <v>470</v>
      </c>
      <c r="B781" s="413">
        <v>10131</v>
      </c>
      <c r="C781" s="413">
        <v>623352</v>
      </c>
      <c r="D781" s="413">
        <v>14212</v>
      </c>
      <c r="E781" s="413" t="s">
        <v>614</v>
      </c>
      <c r="F781" s="413" t="s">
        <v>614</v>
      </c>
      <c r="G781" s="414"/>
      <c r="H781" s="415" t="s">
        <v>783</v>
      </c>
      <c r="I781" s="416" t="s">
        <v>533</v>
      </c>
      <c r="J781" s="417">
        <v>31</v>
      </c>
      <c r="K781" s="418">
        <v>1</v>
      </c>
      <c r="M781" s="419" t="s">
        <v>46</v>
      </c>
      <c r="O781" s="418" t="s">
        <v>838</v>
      </c>
      <c r="P781" s="418" t="s">
        <v>4577</v>
      </c>
      <c r="Q781" s="418" t="s">
        <v>4583</v>
      </c>
      <c r="Z781" s="421"/>
      <c r="AS781" s="422"/>
      <c r="AT781" s="422"/>
      <c r="AU781" s="422"/>
      <c r="AV781" s="422"/>
      <c r="AW781" s="422"/>
      <c r="AX781" s="422"/>
      <c r="AY781" s="423"/>
      <c r="AZ781" s="422"/>
      <c r="BA781" s="422"/>
      <c r="BB781" s="422"/>
      <c r="BC781" s="422"/>
      <c r="BT781" s="427">
        <v>48</v>
      </c>
      <c r="BU781" s="421">
        <v>52.2</v>
      </c>
      <c r="BV781" s="428">
        <v>0</v>
      </c>
      <c r="BW781" s="427"/>
      <c r="BX781" s="427"/>
      <c r="BY781" s="427"/>
      <c r="BZ781" s="427"/>
      <c r="CA781" s="421"/>
      <c r="CB781" s="428"/>
      <c r="CC781" s="427"/>
      <c r="CD781" s="421"/>
      <c r="CE781" s="429"/>
      <c r="CF781" s="428"/>
      <c r="CG781" s="427"/>
      <c r="CH781" s="421"/>
      <c r="CI781" s="429"/>
      <c r="CJ781" s="428"/>
      <c r="CK781" s="427"/>
      <c r="CL781" s="421"/>
      <c r="CM781" s="429"/>
      <c r="CN781" s="428"/>
      <c r="CO781" s="427"/>
      <c r="CP781" s="421"/>
      <c r="CQ781" s="429"/>
      <c r="CR781" s="428"/>
      <c r="DH781" s="433">
        <v>0</v>
      </c>
      <c r="DI781" s="434"/>
      <c r="DJ781" s="421">
        <v>48</v>
      </c>
      <c r="DK781" s="421">
        <v>0</v>
      </c>
      <c r="DL781" s="421">
        <v>0</v>
      </c>
      <c r="DM781" s="421">
        <v>6</v>
      </c>
      <c r="DN781" s="421">
        <v>2</v>
      </c>
      <c r="DO781" s="421">
        <v>28</v>
      </c>
      <c r="DP781" s="421">
        <v>52.2</v>
      </c>
      <c r="DR781" s="421">
        <v>52.200000762939403</v>
      </c>
      <c r="DS781" s="421">
        <v>206</v>
      </c>
      <c r="DT781" s="421">
        <v>29</v>
      </c>
      <c r="DU781" s="421">
        <v>16</v>
      </c>
      <c r="DV781" s="421">
        <v>12</v>
      </c>
      <c r="DW781" s="421">
        <v>8</v>
      </c>
      <c r="DX781" s="421">
        <v>16</v>
      </c>
      <c r="DY781" s="421">
        <v>1</v>
      </c>
      <c r="DZ781" s="421">
        <v>2</v>
      </c>
      <c r="EA781" s="421">
        <v>2</v>
      </c>
      <c r="EB781" s="421">
        <v>0</v>
      </c>
      <c r="EC781" s="421">
        <v>76</v>
      </c>
      <c r="ED781" s="425">
        <v>12.987342399275599</v>
      </c>
      <c r="EE781" s="425">
        <v>2.7341773472159301</v>
      </c>
      <c r="EF781" s="425">
        <v>1.3670886736079599</v>
      </c>
      <c r="EG781" s="425">
        <v>4.9556964418288798</v>
      </c>
      <c r="EH781" s="431">
        <v>0.85443042100497901</v>
      </c>
      <c r="EI781" s="425">
        <v>66.646971147490703</v>
      </c>
      <c r="EJ781" s="424">
        <v>0.154255319148936</v>
      </c>
      <c r="EK781" s="424">
        <v>0.20192307692307601</v>
      </c>
      <c r="EL781" s="422">
        <v>0.21296296200000001</v>
      </c>
      <c r="EM781" s="422">
        <v>0.185185185</v>
      </c>
      <c r="EN781" s="422">
        <v>0.60185185100000005</v>
      </c>
      <c r="EO781" s="422">
        <v>8.0357139999999994E-2</v>
      </c>
      <c r="EP781" s="422">
        <v>0.33928571000000002</v>
      </c>
      <c r="EQ781" s="422">
        <v>0.21133411999999999</v>
      </c>
      <c r="ER781" s="425">
        <v>0.49757752260800803</v>
      </c>
      <c r="ES781" s="431">
        <v>2.0506330104119499</v>
      </c>
      <c r="ET781" s="431">
        <v>2.0405163838081299</v>
      </c>
      <c r="EU781" s="431">
        <v>3.2498962698791098</v>
      </c>
      <c r="EV781" s="431">
        <v>3.1780721084938701</v>
      </c>
      <c r="EW781" s="431">
        <v>2.4746139524463802</v>
      </c>
      <c r="EX781" s="426">
        <v>1.0969482660293499</v>
      </c>
    </row>
    <row r="782" spans="1:162" ht="13" customHeight="1">
      <c r="A782" s="413" t="s">
        <v>470</v>
      </c>
      <c r="B782" s="413">
        <v>10576</v>
      </c>
      <c r="C782" s="413">
        <v>641778</v>
      </c>
      <c r="D782" s="413">
        <v>19316</v>
      </c>
      <c r="E782" s="413" t="s">
        <v>470</v>
      </c>
      <c r="F782" s="413" t="s">
        <v>470</v>
      </c>
      <c r="G782" s="414"/>
      <c r="H782" s="415" t="s">
        <v>1041</v>
      </c>
      <c r="I782" s="416" t="s">
        <v>572</v>
      </c>
      <c r="J782" s="417">
        <v>30</v>
      </c>
      <c r="K782" s="418">
        <v>1</v>
      </c>
      <c r="M782" s="419" t="s">
        <v>46</v>
      </c>
      <c r="N782" s="420">
        <v>25</v>
      </c>
      <c r="O782" s="418" t="s">
        <v>46</v>
      </c>
      <c r="P782" s="418" t="s">
        <v>2543</v>
      </c>
      <c r="R782" s="418" t="s">
        <v>4580</v>
      </c>
      <c r="S782" s="418" t="s">
        <v>4579</v>
      </c>
      <c r="Z782" s="421"/>
      <c r="BT782" s="427">
        <v>28</v>
      </c>
      <c r="BU782" s="421">
        <v>104.2</v>
      </c>
      <c r="BV782" s="428">
        <v>-2</v>
      </c>
      <c r="BW782" s="427"/>
      <c r="BX782" s="427"/>
      <c r="BY782" s="427"/>
      <c r="BZ782" s="427"/>
      <c r="CA782" s="421"/>
      <c r="CB782" s="428"/>
      <c r="CC782" s="427"/>
      <c r="CD782" s="421"/>
      <c r="CE782" s="429"/>
      <c r="CF782" s="428"/>
      <c r="CG782" s="427"/>
      <c r="CH782" s="421"/>
      <c r="CI782" s="429"/>
      <c r="CJ782" s="428"/>
      <c r="CK782" s="427"/>
      <c r="CL782" s="421"/>
      <c r="CM782" s="429"/>
      <c r="CN782" s="428"/>
      <c r="CO782" s="427"/>
      <c r="CP782" s="421"/>
      <c r="CQ782" s="429"/>
      <c r="CR782" s="428"/>
      <c r="DH782" s="433">
        <v>-2</v>
      </c>
      <c r="DI782" s="434"/>
      <c r="DJ782" s="421">
        <v>28</v>
      </c>
      <c r="DK782" s="421">
        <v>15</v>
      </c>
      <c r="DL782" s="421">
        <v>0</v>
      </c>
      <c r="DM782" s="421">
        <v>9</v>
      </c>
      <c r="DN782" s="421">
        <v>2</v>
      </c>
      <c r="DO782" s="421">
        <v>0</v>
      </c>
      <c r="DP782" s="421">
        <v>104.2</v>
      </c>
      <c r="DQ782" s="421">
        <v>74</v>
      </c>
      <c r="DR782" s="421">
        <v>30.2000007629394</v>
      </c>
      <c r="DS782" s="421">
        <v>426</v>
      </c>
      <c r="DT782" s="421">
        <v>90</v>
      </c>
      <c r="DU782" s="421">
        <v>39</v>
      </c>
      <c r="DV782" s="421">
        <v>37</v>
      </c>
      <c r="DW782" s="421">
        <v>15</v>
      </c>
      <c r="DX782" s="421">
        <v>26</v>
      </c>
      <c r="DY782" s="421">
        <v>1</v>
      </c>
      <c r="DZ782" s="421">
        <v>2</v>
      </c>
      <c r="EA782" s="421">
        <v>0</v>
      </c>
      <c r="EB782" s="421">
        <v>0</v>
      </c>
      <c r="EC782" s="421">
        <v>102</v>
      </c>
      <c r="ED782" s="425">
        <v>8.7707010098773601</v>
      </c>
      <c r="EE782" s="425">
        <v>2.2356688848706998</v>
      </c>
      <c r="EF782" s="425">
        <v>1.2898089720407799</v>
      </c>
      <c r="EG782" s="425">
        <v>7.7388538322447298</v>
      </c>
      <c r="EH782" s="431">
        <v>1.10828030190171</v>
      </c>
      <c r="EI782" s="425">
        <v>86.447677292783695</v>
      </c>
      <c r="EJ782" s="424">
        <v>0.226130653266331</v>
      </c>
      <c r="EK782" s="424">
        <v>0.26690391459074703</v>
      </c>
      <c r="EL782" s="422">
        <v>0.293515358</v>
      </c>
      <c r="EM782" s="422">
        <v>0.20477815599999999</v>
      </c>
      <c r="EN782" s="422">
        <v>0.50170648399999995</v>
      </c>
      <c r="EO782" s="422">
        <v>8.108108E-2</v>
      </c>
      <c r="EP782" s="422">
        <v>0.41891891999999997</v>
      </c>
      <c r="EQ782" s="422">
        <v>9.4899170000000005E-2</v>
      </c>
      <c r="ER782" s="425">
        <v>0.87653049393606697</v>
      </c>
      <c r="ES782" s="431">
        <v>3.1815287977006101</v>
      </c>
      <c r="ET782" s="431">
        <v>3.81401720217792</v>
      </c>
      <c r="EU782" s="431">
        <v>3.85253275376777</v>
      </c>
      <c r="EV782" s="431">
        <v>4.1548753490938299</v>
      </c>
      <c r="EW782" s="431">
        <v>3.87770815994566</v>
      </c>
      <c r="EX782" s="426">
        <v>1.3727326393127399</v>
      </c>
      <c r="FE782" s="412"/>
      <c r="FF782" s="412"/>
    </row>
    <row r="783" spans="1:162" ht="13" customHeight="1">
      <c r="A783" s="413" t="s">
        <v>470</v>
      </c>
      <c r="B783" s="413">
        <v>10861</v>
      </c>
      <c r="C783" s="413">
        <v>663893</v>
      </c>
      <c r="D783" s="413">
        <v>21574</v>
      </c>
      <c r="E783" s="413" t="s">
        <v>470</v>
      </c>
      <c r="F783" s="413" t="s">
        <v>470</v>
      </c>
      <c r="G783" s="414"/>
      <c r="H783" s="411" t="s">
        <v>2974</v>
      </c>
      <c r="I783" s="411" t="s">
        <v>2868</v>
      </c>
      <c r="J783" s="413">
        <v>28</v>
      </c>
      <c r="K783" s="418">
        <v>1</v>
      </c>
      <c r="M783" s="419" t="s">
        <v>46</v>
      </c>
      <c r="O783" s="418" t="s">
        <v>838</v>
      </c>
      <c r="P783" s="418" t="s">
        <v>2543</v>
      </c>
      <c r="Z783" s="421"/>
      <c r="AS783" s="422"/>
      <c r="AT783" s="422"/>
      <c r="AU783" s="422"/>
      <c r="AV783" s="422"/>
      <c r="AW783" s="422"/>
      <c r="AX783" s="422"/>
      <c r="AY783" s="423"/>
      <c r="AZ783" s="422"/>
      <c r="BA783" s="422"/>
      <c r="BB783" s="422"/>
      <c r="BC783" s="422"/>
      <c r="BT783" s="427">
        <v>79</v>
      </c>
      <c r="BU783" s="421">
        <v>68.099999999999994</v>
      </c>
      <c r="BV783" s="428">
        <v>2</v>
      </c>
      <c r="BW783" s="427"/>
      <c r="BX783" s="427"/>
      <c r="BY783" s="427"/>
      <c r="BZ783" s="427"/>
      <c r="CA783" s="421"/>
      <c r="CB783" s="428"/>
      <c r="CC783" s="427"/>
      <c r="CD783" s="421"/>
      <c r="CE783" s="429"/>
      <c r="CF783" s="428"/>
      <c r="CG783" s="427"/>
      <c r="CH783" s="421"/>
      <c r="CI783" s="429"/>
      <c r="CJ783" s="428"/>
      <c r="CK783" s="427"/>
      <c r="CL783" s="421"/>
      <c r="CM783" s="429"/>
      <c r="CN783" s="428"/>
      <c r="CO783" s="427"/>
      <c r="CP783" s="421"/>
      <c r="CQ783" s="429"/>
      <c r="CR783" s="428"/>
      <c r="DH783" s="433">
        <v>2</v>
      </c>
      <c r="DI783" s="434"/>
      <c r="DJ783" s="421">
        <v>79</v>
      </c>
      <c r="DK783" s="421">
        <v>0</v>
      </c>
      <c r="DL783" s="421">
        <v>0</v>
      </c>
      <c r="DM783" s="421">
        <v>4</v>
      </c>
      <c r="DN783" s="421">
        <v>2</v>
      </c>
      <c r="DO783" s="421">
        <v>1</v>
      </c>
      <c r="DP783" s="421">
        <v>68.099999999999994</v>
      </c>
      <c r="DR783" s="421">
        <v>68.099998474121094</v>
      </c>
      <c r="DS783" s="421">
        <v>295</v>
      </c>
      <c r="DT783" s="421">
        <v>48</v>
      </c>
      <c r="DU783" s="421">
        <v>28</v>
      </c>
      <c r="DV783" s="421">
        <v>23</v>
      </c>
      <c r="DW783" s="421">
        <v>2</v>
      </c>
      <c r="DX783" s="421">
        <v>45</v>
      </c>
      <c r="DY783" s="421">
        <v>4</v>
      </c>
      <c r="DZ783" s="421">
        <v>2</v>
      </c>
      <c r="EA783" s="421">
        <v>7</v>
      </c>
      <c r="EB783" s="421">
        <v>1</v>
      </c>
      <c r="EC783" s="421">
        <v>91</v>
      </c>
      <c r="ED783" s="425">
        <v>11.9853694220921</v>
      </c>
      <c r="EE783" s="425">
        <v>5.9268310329027196</v>
      </c>
      <c r="EF783" s="425">
        <v>0.263414712573454</v>
      </c>
      <c r="EG783" s="425">
        <v>6.3219531017629</v>
      </c>
      <c r="EH783" s="431">
        <v>1.36097601496284</v>
      </c>
      <c r="EI783" s="425">
        <v>106.15835645805799</v>
      </c>
      <c r="EJ783" s="424">
        <v>0.19354838709677399</v>
      </c>
      <c r="EK783" s="424">
        <v>0.29677419354838702</v>
      </c>
      <c r="EL783" s="422">
        <v>0.58974358900000001</v>
      </c>
      <c r="EM783" s="422">
        <v>0.17307692299999999</v>
      </c>
      <c r="EN783" s="422">
        <v>0.23717948699999999</v>
      </c>
      <c r="EO783" s="422">
        <v>6.3694269999999997E-2</v>
      </c>
      <c r="EP783" s="422">
        <v>0.47133757999999998</v>
      </c>
      <c r="EQ783" s="422">
        <v>0.16612903000000001</v>
      </c>
      <c r="ER783" s="425">
        <v>-2.7405282956019902E-2</v>
      </c>
      <c r="ES783" s="431">
        <v>3.0292691945947201</v>
      </c>
      <c r="ET783" s="431">
        <v>3.2569159754224501</v>
      </c>
      <c r="EU783" s="431">
        <v>2.9164599532672302</v>
      </c>
      <c r="EV783" s="431">
        <v>3.3708027506649398</v>
      </c>
      <c r="EW783" s="431">
        <v>3.6600658148739602</v>
      </c>
      <c r="EX783" s="426">
        <v>1.2611660957336399</v>
      </c>
    </row>
    <row r="784" spans="1:162" ht="13" customHeight="1">
      <c r="A784" s="413" t="s">
        <v>470</v>
      </c>
      <c r="B784" s="413">
        <v>9949</v>
      </c>
      <c r="C784" s="413">
        <v>547179</v>
      </c>
      <c r="D784" s="413">
        <v>14843</v>
      </c>
      <c r="E784" s="413" t="s">
        <v>2168</v>
      </c>
      <c r="F784" s="413" t="s">
        <v>2168</v>
      </c>
      <c r="G784" s="414"/>
      <c r="H784" s="415" t="s">
        <v>795</v>
      </c>
      <c r="I784" s="416" t="s">
        <v>596</v>
      </c>
      <c r="J784" s="417">
        <v>33</v>
      </c>
      <c r="K784" s="418">
        <v>1</v>
      </c>
      <c r="M784" s="419" t="s">
        <v>837</v>
      </c>
      <c r="N784" s="420">
        <v>25</v>
      </c>
      <c r="O784" s="418" t="s">
        <v>46</v>
      </c>
      <c r="P784" s="418" t="s">
        <v>4577</v>
      </c>
      <c r="Z784" s="421"/>
      <c r="AS784" s="422"/>
      <c r="AT784" s="422"/>
      <c r="AU784" s="422"/>
      <c r="AV784" s="422"/>
      <c r="AW784" s="422"/>
      <c r="AX784" s="422"/>
      <c r="AY784" s="423"/>
      <c r="AZ784" s="422"/>
      <c r="BA784" s="422"/>
      <c r="BB784" s="422"/>
      <c r="BC784" s="422"/>
      <c r="BT784" s="427">
        <v>27</v>
      </c>
      <c r="BU784" s="421">
        <v>141.19999999999999</v>
      </c>
      <c r="BV784" s="428">
        <v>1</v>
      </c>
      <c r="BW784" s="427"/>
      <c r="BX784" s="427"/>
      <c r="BY784" s="427"/>
      <c r="BZ784" s="427"/>
      <c r="CA784" s="421"/>
      <c r="CB784" s="428"/>
      <c r="CC784" s="427"/>
      <c r="CD784" s="421"/>
      <c r="CE784" s="429"/>
      <c r="CF784" s="428"/>
      <c r="CG784" s="427"/>
      <c r="CH784" s="421"/>
      <c r="CI784" s="429"/>
      <c r="CJ784" s="428"/>
      <c r="CK784" s="427"/>
      <c r="CL784" s="421"/>
      <c r="CM784" s="429"/>
      <c r="CN784" s="428"/>
      <c r="CO784" s="427"/>
      <c r="CP784" s="421"/>
      <c r="CQ784" s="429"/>
      <c r="CR784" s="428"/>
      <c r="DH784" s="433">
        <v>1</v>
      </c>
      <c r="DI784" s="434"/>
      <c r="DJ784" s="421">
        <v>27</v>
      </c>
      <c r="DK784" s="421">
        <v>26</v>
      </c>
      <c r="DL784" s="421">
        <v>0</v>
      </c>
      <c r="DM784" s="421">
        <v>7</v>
      </c>
      <c r="DN784" s="421">
        <v>11</v>
      </c>
      <c r="DO784" s="421">
        <v>0</v>
      </c>
      <c r="DP784" s="421">
        <v>141.19999999999999</v>
      </c>
      <c r="DQ784" s="421">
        <v>140.19999694824199</v>
      </c>
      <c r="DR784" s="421">
        <v>1</v>
      </c>
      <c r="DS784" s="421">
        <v>606</v>
      </c>
      <c r="DT784" s="421">
        <v>149</v>
      </c>
      <c r="DU784" s="421">
        <v>76</v>
      </c>
      <c r="DV784" s="421">
        <v>73</v>
      </c>
      <c r="DW784" s="421">
        <v>25</v>
      </c>
      <c r="DX784" s="421">
        <v>39</v>
      </c>
      <c r="DY784" s="421">
        <v>0</v>
      </c>
      <c r="DZ784" s="421">
        <v>6</v>
      </c>
      <c r="EA784" s="421">
        <v>12</v>
      </c>
      <c r="EB784" s="421">
        <v>0</v>
      </c>
      <c r="EC784" s="421">
        <v>127</v>
      </c>
      <c r="ED784" s="425">
        <v>8.0682358734659196</v>
      </c>
      <c r="EE784" s="425">
        <v>2.4776472367336302</v>
      </c>
      <c r="EF784" s="425">
        <v>1.58823540816258</v>
      </c>
      <c r="EG784" s="425">
        <v>9.4658830326489998</v>
      </c>
      <c r="EH784" s="431">
        <v>1.3270589188202899</v>
      </c>
      <c r="EI784" s="425">
        <v>103.512767452273</v>
      </c>
      <c r="EJ784" s="424">
        <v>0.26559714795008899</v>
      </c>
      <c r="EK784" s="424">
        <v>0.30317848410757903</v>
      </c>
      <c r="EL784" s="422">
        <v>0.39260969899999998</v>
      </c>
      <c r="EM784" s="422">
        <v>0.196304849</v>
      </c>
      <c r="EN784" s="422">
        <v>0.41108545000000002</v>
      </c>
      <c r="EO784" s="422">
        <v>8.7557599999999999E-2</v>
      </c>
      <c r="EP784" s="422">
        <v>0.39170506999999999</v>
      </c>
      <c r="EQ784" s="422">
        <v>0.10353753</v>
      </c>
      <c r="ER784" s="425">
        <v>0.28739771465504999</v>
      </c>
      <c r="ES784" s="431">
        <v>4.6376473918347401</v>
      </c>
      <c r="ET784" s="431">
        <v>4.7077323941559603</v>
      </c>
      <c r="EU784" s="431">
        <v>4.59008996521841</v>
      </c>
      <c r="EV784" s="431">
        <v>4.2332036910032498</v>
      </c>
      <c r="EW784" s="431">
        <v>4.1656702249948303</v>
      </c>
      <c r="EX784" s="426">
        <v>1.2381682209670499</v>
      </c>
    </row>
    <row r="785" spans="1:184" ht="13" customHeight="1">
      <c r="A785" s="413" t="s">
        <v>470</v>
      </c>
      <c r="B785" s="413">
        <v>9262</v>
      </c>
      <c r="C785" s="413">
        <v>548384</v>
      </c>
      <c r="D785" s="413">
        <v>10061</v>
      </c>
      <c r="E785" s="413" t="s">
        <v>345</v>
      </c>
      <c r="F785" s="413" t="s">
        <v>345</v>
      </c>
      <c r="G785" s="414"/>
      <c r="H785" s="411" t="s">
        <v>1862</v>
      </c>
      <c r="I785" s="411" t="s">
        <v>63</v>
      </c>
      <c r="J785" s="418">
        <v>37</v>
      </c>
      <c r="K785" s="418">
        <v>1</v>
      </c>
      <c r="M785" s="419" t="s">
        <v>46</v>
      </c>
      <c r="O785" s="418" t="s">
        <v>838</v>
      </c>
      <c r="P785" s="418" t="s">
        <v>4581</v>
      </c>
      <c r="Z785" s="421"/>
      <c r="AS785" s="422"/>
      <c r="AT785" s="422"/>
      <c r="AU785" s="422"/>
      <c r="AV785" s="422"/>
      <c r="AW785" s="422"/>
      <c r="AX785" s="422"/>
      <c r="AY785" s="423"/>
      <c r="AZ785" s="422"/>
      <c r="BA785" s="422"/>
      <c r="BB785" s="422"/>
      <c r="BC785" s="422"/>
      <c r="BT785" s="427">
        <v>30</v>
      </c>
      <c r="BU785" s="421">
        <v>25.2</v>
      </c>
      <c r="BV785" s="428">
        <v>0</v>
      </c>
      <c r="BW785" s="427"/>
      <c r="BX785" s="427"/>
      <c r="BY785" s="427"/>
      <c r="BZ785" s="427"/>
      <c r="CA785" s="421"/>
      <c r="CB785" s="428"/>
      <c r="CC785" s="427"/>
      <c r="CD785" s="421"/>
      <c r="CE785" s="429"/>
      <c r="CF785" s="428"/>
      <c r="CG785" s="427"/>
      <c r="CH785" s="421"/>
      <c r="CI785" s="429"/>
      <c r="CJ785" s="428"/>
      <c r="CK785" s="427"/>
      <c r="CL785" s="421"/>
      <c r="CM785" s="429"/>
      <c r="CN785" s="428"/>
      <c r="CO785" s="427"/>
      <c r="CP785" s="421"/>
      <c r="CQ785" s="429"/>
      <c r="CR785" s="428"/>
      <c r="DH785" s="433">
        <v>0</v>
      </c>
      <c r="DI785" s="434"/>
      <c r="DJ785" s="421">
        <v>30</v>
      </c>
      <c r="DK785" s="421">
        <v>0</v>
      </c>
      <c r="DL785" s="421">
        <v>0</v>
      </c>
      <c r="DM785" s="421">
        <v>3</v>
      </c>
      <c r="DN785" s="421">
        <v>1</v>
      </c>
      <c r="DO785" s="421">
        <v>0</v>
      </c>
      <c r="DP785" s="421">
        <v>25.2</v>
      </c>
      <c r="DR785" s="421">
        <v>25.2000007629394</v>
      </c>
      <c r="DS785" s="421">
        <v>99</v>
      </c>
      <c r="DT785" s="421">
        <v>14</v>
      </c>
      <c r="DU785" s="421">
        <v>7</v>
      </c>
      <c r="DV785" s="421">
        <v>7</v>
      </c>
      <c r="DW785" s="421">
        <v>0</v>
      </c>
      <c r="DX785" s="421">
        <v>6</v>
      </c>
      <c r="DY785" s="421">
        <v>0</v>
      </c>
      <c r="DZ785" s="421">
        <v>2</v>
      </c>
      <c r="EA785" s="421">
        <v>0</v>
      </c>
      <c r="EB785" s="421">
        <v>0</v>
      </c>
      <c r="EC785" s="421">
        <v>25</v>
      </c>
      <c r="ED785" s="425">
        <v>8.76623528625802</v>
      </c>
      <c r="EE785" s="425">
        <v>2.1038964687019202</v>
      </c>
      <c r="EF785" s="425">
        <v>0</v>
      </c>
      <c r="EG785" s="425">
        <v>4.9090917603044897</v>
      </c>
      <c r="EH785" s="431">
        <v>0.77922091433404705</v>
      </c>
      <c r="EI785" s="425">
        <v>60.135469423139703</v>
      </c>
      <c r="EJ785" s="424">
        <v>0.15384615384615299</v>
      </c>
      <c r="EK785" s="424">
        <v>0.21212121212121199</v>
      </c>
      <c r="EL785" s="422">
        <v>0.33333333300000001</v>
      </c>
      <c r="EM785" s="422">
        <v>0.22727272700000001</v>
      </c>
      <c r="EN785" s="422">
        <v>0.43939393900000001</v>
      </c>
      <c r="EO785" s="422">
        <v>0</v>
      </c>
      <c r="EP785" s="422">
        <v>0.37878788000000002</v>
      </c>
      <c r="EQ785" s="422">
        <v>7.9896910000000002E-2</v>
      </c>
      <c r="ER785" s="425">
        <v>-0.26424738346607701</v>
      </c>
      <c r="ES785" s="431">
        <v>2.45454588015224</v>
      </c>
      <c r="ET785" s="431">
        <v>2.1569384708468</v>
      </c>
      <c r="EU785" s="431">
        <v>2.1229850251108502</v>
      </c>
      <c r="EV785" s="431">
        <v>3.8650236305536501</v>
      </c>
      <c r="EW785" s="431">
        <v>3.3283196155971799</v>
      </c>
      <c r="EX785" s="426">
        <v>0.76010638475418002</v>
      </c>
      <c r="FG785" s="412"/>
      <c r="FH785" s="412"/>
      <c r="FI785" s="412"/>
      <c r="FJ785" s="412"/>
      <c r="FK785" s="412"/>
      <c r="FL785" s="412"/>
      <c r="FM785" s="412"/>
      <c r="FN785" s="412"/>
      <c r="FO785" s="412"/>
      <c r="FP785" s="412"/>
      <c r="FQ785" s="412"/>
      <c r="FR785" s="412"/>
      <c r="FS785" s="412"/>
      <c r="FT785" s="412"/>
      <c r="FU785" s="412"/>
      <c r="FV785" s="412"/>
      <c r="FW785" s="412"/>
      <c r="FX785" s="412"/>
      <c r="FY785" s="412"/>
      <c r="FZ785" s="412"/>
      <c r="GA785" s="412"/>
      <c r="GB785" s="412"/>
    </row>
    <row r="786" spans="1:184" ht="13" customHeight="1">
      <c r="A786" s="413" t="s">
        <v>470</v>
      </c>
      <c r="C786" s="413">
        <v>680570</v>
      </c>
      <c r="D786" s="413">
        <v>24492</v>
      </c>
      <c r="E786" s="413" t="s">
        <v>17</v>
      </c>
      <c r="F786" s="413" t="s">
        <v>17</v>
      </c>
      <c r="G786" s="414"/>
      <c r="H786" s="411" t="s">
        <v>165</v>
      </c>
      <c r="I786" s="411" t="s">
        <v>918</v>
      </c>
      <c r="J786" s="413">
        <v>25</v>
      </c>
      <c r="K786" s="418">
        <v>1</v>
      </c>
      <c r="M786" s="419" t="s">
        <v>837</v>
      </c>
      <c r="Z786" s="421"/>
      <c r="AS786" s="422"/>
      <c r="AT786" s="422"/>
      <c r="AU786" s="422"/>
      <c r="AV786" s="422"/>
      <c r="AW786" s="422"/>
      <c r="AX786" s="422"/>
      <c r="AY786" s="423"/>
      <c r="AZ786" s="422"/>
      <c r="BA786" s="422"/>
      <c r="BB786" s="422"/>
      <c r="BC786" s="422"/>
      <c r="BT786" s="427"/>
      <c r="BU786" s="421"/>
      <c r="BV786" s="428"/>
      <c r="BW786" s="427"/>
      <c r="BX786" s="427"/>
      <c r="BY786" s="427"/>
      <c r="BZ786" s="427"/>
      <c r="CA786" s="421"/>
      <c r="CB786" s="428"/>
      <c r="CC786" s="427"/>
      <c r="CD786" s="421"/>
      <c r="CE786" s="429"/>
      <c r="CF786" s="428"/>
      <c r="CG786" s="427"/>
      <c r="CH786" s="421"/>
      <c r="CI786" s="429"/>
      <c r="CJ786" s="428"/>
      <c r="CK786" s="427"/>
      <c r="CL786" s="421"/>
      <c r="CM786" s="429"/>
      <c r="CN786" s="428"/>
      <c r="CO786" s="427"/>
      <c r="CP786" s="421"/>
      <c r="CQ786" s="429"/>
      <c r="CR786" s="428"/>
      <c r="DH786" s="433"/>
      <c r="DI786" s="434"/>
      <c r="EL786" s="422"/>
      <c r="EM786" s="422"/>
      <c r="EN786" s="422"/>
      <c r="EO786" s="422"/>
      <c r="EP786" s="422"/>
      <c r="EQ786" s="422"/>
    </row>
    <row r="787" spans="1:184" ht="13" customHeight="1">
      <c r="A787" s="413" t="s">
        <v>470</v>
      </c>
      <c r="B787" s="413">
        <v>11706</v>
      </c>
      <c r="C787" s="413">
        <v>650911</v>
      </c>
      <c r="D787" s="413">
        <v>20778</v>
      </c>
      <c r="E787" s="413" t="s">
        <v>13</v>
      </c>
      <c r="F787" s="413" t="s">
        <v>13</v>
      </c>
      <c r="G787" s="414"/>
      <c r="H787" s="411" t="s">
        <v>3339</v>
      </c>
      <c r="I787" s="411" t="s">
        <v>2455</v>
      </c>
      <c r="J787" s="418">
        <v>28</v>
      </c>
      <c r="K787" s="418">
        <v>1</v>
      </c>
      <c r="M787" s="419" t="s">
        <v>46</v>
      </c>
      <c r="N787" s="420">
        <v>30</v>
      </c>
      <c r="P787" s="418" t="s">
        <v>2543</v>
      </c>
      <c r="Q787" s="418" t="s">
        <v>4578</v>
      </c>
      <c r="Z787" s="421"/>
      <c r="BT787" s="427">
        <v>32</v>
      </c>
      <c r="BU787" s="421">
        <v>202</v>
      </c>
      <c r="BV787" s="428">
        <v>3</v>
      </c>
      <c r="BW787" s="427"/>
      <c r="BX787" s="427"/>
      <c r="BY787" s="427"/>
      <c r="BZ787" s="427"/>
      <c r="CA787" s="421"/>
      <c r="CB787" s="428"/>
      <c r="CC787" s="427"/>
      <c r="CD787" s="421"/>
      <c r="CE787" s="429"/>
      <c r="CF787" s="428"/>
      <c r="CG787" s="427"/>
      <c r="CH787" s="421"/>
      <c r="CI787" s="429"/>
      <c r="CJ787" s="428"/>
      <c r="CK787" s="427"/>
      <c r="CL787" s="421"/>
      <c r="CM787" s="429"/>
      <c r="CN787" s="428"/>
      <c r="CO787" s="427"/>
      <c r="CP787" s="421"/>
      <c r="CQ787" s="429"/>
      <c r="CR787" s="428"/>
      <c r="DH787" s="433">
        <v>3</v>
      </c>
      <c r="DI787" s="434"/>
      <c r="DJ787" s="421">
        <v>32</v>
      </c>
      <c r="DK787" s="421">
        <v>32</v>
      </c>
      <c r="DL787" s="421">
        <v>1</v>
      </c>
      <c r="DM787" s="421">
        <v>13</v>
      </c>
      <c r="DN787" s="421">
        <v>5</v>
      </c>
      <c r="DO787" s="421">
        <v>0</v>
      </c>
      <c r="DP787" s="421">
        <v>202</v>
      </c>
      <c r="DQ787" s="421">
        <v>202</v>
      </c>
      <c r="DS787" s="421">
        <v>807</v>
      </c>
      <c r="DT787" s="421">
        <v>171</v>
      </c>
      <c r="DU787" s="421">
        <v>58</v>
      </c>
      <c r="DV787" s="421">
        <v>56</v>
      </c>
      <c r="DW787" s="421">
        <v>12</v>
      </c>
      <c r="DX787" s="421">
        <v>44</v>
      </c>
      <c r="DY787" s="421">
        <v>0</v>
      </c>
      <c r="DZ787" s="421">
        <v>6</v>
      </c>
      <c r="EA787" s="421">
        <v>6</v>
      </c>
      <c r="EB787" s="421">
        <v>1</v>
      </c>
      <c r="EC787" s="421">
        <v>212</v>
      </c>
      <c r="ED787" s="425">
        <v>9.4455445544554397</v>
      </c>
      <c r="EE787" s="425">
        <v>1.9603960396039599</v>
      </c>
      <c r="EF787" s="425">
        <v>0.53465346534653402</v>
      </c>
      <c r="EG787" s="425">
        <v>7.61881188118811</v>
      </c>
      <c r="EH787" s="431">
        <v>1.06435643564356</v>
      </c>
      <c r="EI787" s="425">
        <v>82.140472250629003</v>
      </c>
      <c r="EJ787" s="424">
        <v>0.22589167767503299</v>
      </c>
      <c r="EK787" s="424">
        <v>0.29831144465290799</v>
      </c>
      <c r="EL787" s="466">
        <v>0.58302582999999997</v>
      </c>
      <c r="EM787" s="466">
        <v>0.17712177100000001</v>
      </c>
      <c r="EN787" s="466">
        <v>0.23985239799999999</v>
      </c>
      <c r="EO787" s="466">
        <v>5.6880729999999997E-2</v>
      </c>
      <c r="EP787" s="466">
        <v>0.39816513999999997</v>
      </c>
      <c r="EQ787" s="466">
        <v>0.13910942000000001</v>
      </c>
      <c r="ER787" s="425">
        <v>0.64636759654939302</v>
      </c>
      <c r="ES787" s="431">
        <v>2.4950495049504902</v>
      </c>
      <c r="ET787" s="431">
        <v>3.0045747474188702</v>
      </c>
      <c r="EU787" s="431">
        <v>2.55181379790353</v>
      </c>
      <c r="EV787" s="431">
        <v>2.77178667925372</v>
      </c>
      <c r="EW787" s="431">
        <v>3.0216971884402999</v>
      </c>
      <c r="EX787" s="426">
        <v>6.4010887145995996</v>
      </c>
    </row>
    <row r="788" spans="1:184" ht="13" customHeight="1">
      <c r="A788" s="413" t="s">
        <v>470</v>
      </c>
      <c r="B788" s="413">
        <v>13069</v>
      </c>
      <c r="C788" s="413">
        <v>663767</v>
      </c>
      <c r="D788" s="413">
        <v>21544</v>
      </c>
      <c r="E788" s="413" t="s">
        <v>438</v>
      </c>
      <c r="F788" s="413" t="s">
        <v>438</v>
      </c>
      <c r="G788" s="414"/>
      <c r="H788" s="411" t="s">
        <v>3948</v>
      </c>
      <c r="I788" s="411" t="s">
        <v>352</v>
      </c>
      <c r="J788" s="413">
        <v>28</v>
      </c>
      <c r="K788" s="418">
        <v>1</v>
      </c>
      <c r="M788" s="419" t="s">
        <v>837</v>
      </c>
      <c r="O788" s="418" t="s">
        <v>46</v>
      </c>
      <c r="P788" s="418" t="s">
        <v>4577</v>
      </c>
      <c r="Z788" s="421"/>
      <c r="AS788" s="422"/>
      <c r="AT788" s="422"/>
      <c r="AU788" s="422"/>
      <c r="AV788" s="422"/>
      <c r="AW788" s="422"/>
      <c r="AX788" s="422"/>
      <c r="AY788" s="423"/>
      <c r="AZ788" s="422"/>
      <c r="BA788" s="422"/>
      <c r="BB788" s="422"/>
      <c r="BC788" s="422"/>
      <c r="BT788" s="427">
        <v>35</v>
      </c>
      <c r="BU788" s="421">
        <v>45</v>
      </c>
      <c r="BV788" s="428">
        <v>-1</v>
      </c>
      <c r="BW788" s="427"/>
      <c r="BX788" s="427"/>
      <c r="BY788" s="427"/>
      <c r="BZ788" s="427"/>
      <c r="CA788" s="421"/>
      <c r="CB788" s="428"/>
      <c r="CC788" s="427"/>
      <c r="CD788" s="421"/>
      <c r="CE788" s="429"/>
      <c r="CF788" s="428"/>
      <c r="CG788" s="427"/>
      <c r="CH788" s="421"/>
      <c r="CI788" s="429"/>
      <c r="CJ788" s="428"/>
      <c r="CK788" s="427"/>
      <c r="CL788" s="421"/>
      <c r="CM788" s="429"/>
      <c r="CN788" s="428"/>
      <c r="CO788" s="427"/>
      <c r="CP788" s="421"/>
      <c r="CQ788" s="429"/>
      <c r="CR788" s="428"/>
      <c r="DH788" s="433">
        <v>-1</v>
      </c>
      <c r="DI788" s="434"/>
      <c r="DJ788" s="421">
        <v>35</v>
      </c>
      <c r="DK788" s="421">
        <v>0</v>
      </c>
      <c r="DL788" s="421">
        <v>0</v>
      </c>
      <c r="DM788" s="421">
        <v>4</v>
      </c>
      <c r="DN788" s="421">
        <v>3</v>
      </c>
      <c r="DO788" s="421">
        <v>0</v>
      </c>
      <c r="DP788" s="421">
        <v>45</v>
      </c>
      <c r="DR788" s="421">
        <v>45</v>
      </c>
      <c r="DS788" s="421">
        <v>181</v>
      </c>
      <c r="DT788" s="421">
        <v>33</v>
      </c>
      <c r="DU788" s="421">
        <v>18</v>
      </c>
      <c r="DV788" s="421">
        <v>17</v>
      </c>
      <c r="DW788" s="421">
        <v>6</v>
      </c>
      <c r="DX788" s="421">
        <v>17</v>
      </c>
      <c r="DY788" s="421">
        <v>2</v>
      </c>
      <c r="DZ788" s="421">
        <v>1</v>
      </c>
      <c r="EA788" s="421">
        <v>3</v>
      </c>
      <c r="EB788" s="421">
        <v>0</v>
      </c>
      <c r="EC788" s="421">
        <v>31</v>
      </c>
      <c r="ED788" s="425">
        <v>6.2000010511612</v>
      </c>
      <c r="EE788" s="425">
        <v>3.4000005764432402</v>
      </c>
      <c r="EF788" s="425">
        <v>1.2000002034505499</v>
      </c>
      <c r="EG788" s="425">
        <v>6.6000011189780503</v>
      </c>
      <c r="EH788" s="431">
        <v>1.11111129949125</v>
      </c>
      <c r="EI788" s="425">
        <v>85.748724587771207</v>
      </c>
      <c r="EJ788" s="424">
        <v>0.20245398773006101</v>
      </c>
      <c r="EK788" s="424">
        <v>0.214285714285714</v>
      </c>
      <c r="EL788" s="422">
        <v>0.33333333300000001</v>
      </c>
      <c r="EM788" s="422">
        <v>0.196969696</v>
      </c>
      <c r="EN788" s="422">
        <v>0.46969696900000002</v>
      </c>
      <c r="EO788" s="422">
        <v>9.0909089999999998E-2</v>
      </c>
      <c r="EP788" s="422">
        <v>0.38636364000000001</v>
      </c>
      <c r="EQ788" s="422">
        <v>9.5238100000000006E-2</v>
      </c>
      <c r="ER788" s="425">
        <v>-0.34194951243675198</v>
      </c>
      <c r="ES788" s="431">
        <v>3.4000005764432402</v>
      </c>
      <c r="ET788" s="431">
        <v>4.6945015116179798</v>
      </c>
      <c r="EU788" s="431">
        <v>4.6915280330328697</v>
      </c>
      <c r="EV788" s="431">
        <v>5.0824580764110703</v>
      </c>
      <c r="EW788" s="431">
        <v>4.7607259488966402</v>
      </c>
      <c r="EX788" s="426">
        <v>-6.5372347831726005E-2</v>
      </c>
    </row>
    <row r="789" spans="1:184" ht="13" customHeight="1">
      <c r="A789" s="413" t="s">
        <v>470</v>
      </c>
      <c r="B789" s="413">
        <v>12905</v>
      </c>
      <c r="C789" s="413">
        <v>671922</v>
      </c>
      <c r="D789" s="413">
        <v>27867</v>
      </c>
      <c r="E789" s="413" t="s">
        <v>213</v>
      </c>
      <c r="F789" s="413" t="s">
        <v>213</v>
      </c>
      <c r="G789" s="414"/>
      <c r="H789" s="411" t="s">
        <v>601</v>
      </c>
      <c r="I789" s="411" t="s">
        <v>3097</v>
      </c>
      <c r="J789" s="413">
        <v>26</v>
      </c>
      <c r="K789" s="418">
        <v>1</v>
      </c>
      <c r="M789" s="419" t="s">
        <v>837</v>
      </c>
      <c r="O789" s="418" t="s">
        <v>838</v>
      </c>
      <c r="P789" s="418" t="s">
        <v>2543</v>
      </c>
      <c r="Z789" s="421"/>
      <c r="AS789" s="422"/>
      <c r="AT789" s="422"/>
      <c r="AU789" s="422"/>
      <c r="AV789" s="422"/>
      <c r="AW789" s="422"/>
      <c r="AX789" s="422"/>
      <c r="AY789" s="423"/>
      <c r="AZ789" s="422"/>
      <c r="BA789" s="422"/>
      <c r="BB789" s="422"/>
      <c r="BC789" s="422"/>
      <c r="BT789" s="427">
        <v>76</v>
      </c>
      <c r="BU789" s="421">
        <v>73.2</v>
      </c>
      <c r="BV789" s="428">
        <v>0</v>
      </c>
      <c r="BW789" s="427"/>
      <c r="BX789" s="427"/>
      <c r="BY789" s="427"/>
      <c r="BZ789" s="427"/>
      <c r="CA789" s="421"/>
      <c r="CB789" s="428"/>
      <c r="CC789" s="427"/>
      <c r="CD789" s="421"/>
      <c r="CE789" s="429"/>
      <c r="CF789" s="428"/>
      <c r="CG789" s="427"/>
      <c r="CH789" s="421"/>
      <c r="CI789" s="429"/>
      <c r="CJ789" s="428"/>
      <c r="CK789" s="427"/>
      <c r="CL789" s="421"/>
      <c r="CM789" s="429"/>
      <c r="CN789" s="428"/>
      <c r="CO789" s="427"/>
      <c r="CP789" s="421"/>
      <c r="CQ789" s="429"/>
      <c r="CR789" s="428"/>
      <c r="DH789" s="433">
        <v>0</v>
      </c>
      <c r="DI789" s="434"/>
      <c r="DJ789" s="421">
        <v>76</v>
      </c>
      <c r="DK789" s="421">
        <v>0</v>
      </c>
      <c r="DL789" s="421">
        <v>0</v>
      </c>
      <c r="DM789" s="421">
        <v>8</v>
      </c>
      <c r="DN789" s="421">
        <v>5</v>
      </c>
      <c r="DO789" s="421">
        <v>16</v>
      </c>
      <c r="DP789" s="421">
        <v>73.2</v>
      </c>
      <c r="DR789" s="421">
        <v>73.199996948242102</v>
      </c>
      <c r="DS789" s="421">
        <v>300</v>
      </c>
      <c r="DT789" s="421">
        <v>55</v>
      </c>
      <c r="DU789" s="421">
        <v>31</v>
      </c>
      <c r="DV789" s="421">
        <v>24</v>
      </c>
      <c r="DW789" s="421">
        <v>4</v>
      </c>
      <c r="DX789" s="421">
        <v>19</v>
      </c>
      <c r="DY789" s="421">
        <v>3</v>
      </c>
      <c r="DZ789" s="421">
        <v>4</v>
      </c>
      <c r="EA789" s="421">
        <v>3</v>
      </c>
      <c r="EB789" s="421">
        <v>2</v>
      </c>
      <c r="EC789" s="421">
        <v>104</v>
      </c>
      <c r="ED789" s="425">
        <v>12.705884107478701</v>
      </c>
      <c r="EE789" s="425">
        <v>2.3212672888663102</v>
      </c>
      <c r="EF789" s="425">
        <v>0.488687850287645</v>
      </c>
      <c r="EG789" s="425">
        <v>6.7194579414551203</v>
      </c>
      <c r="EH789" s="431">
        <v>1.0045250255912701</v>
      </c>
      <c r="EI789" s="425">
        <v>78.354595940964998</v>
      </c>
      <c r="EJ789" s="424">
        <v>0.19855595667869999</v>
      </c>
      <c r="EK789" s="424">
        <v>0.30177514792899401</v>
      </c>
      <c r="EL789" s="422">
        <v>0.36627906900000001</v>
      </c>
      <c r="EM789" s="422">
        <v>0.24418604599999999</v>
      </c>
      <c r="EN789" s="422">
        <v>0.389534883</v>
      </c>
      <c r="EO789" s="422">
        <v>4.0462430000000001E-2</v>
      </c>
      <c r="EP789" s="422">
        <v>0.3699422</v>
      </c>
      <c r="EQ789" s="422">
        <v>0.15736041000000001</v>
      </c>
      <c r="ER789" s="425">
        <v>0.36821261100132202</v>
      </c>
      <c r="ES789" s="431">
        <v>2.9321271017258699</v>
      </c>
      <c r="ET789" s="431">
        <v>2.43557550270237</v>
      </c>
      <c r="EU789" s="431">
        <v>1.95497657554997</v>
      </c>
      <c r="EV789" s="431">
        <v>2.6513685592382998</v>
      </c>
      <c r="EW789" s="431">
        <v>2.3169231774333401</v>
      </c>
      <c r="EX789" s="426">
        <v>2.71233654022216</v>
      </c>
    </row>
    <row r="790" spans="1:184" ht="13" customHeight="1">
      <c r="A790" s="413" t="s">
        <v>470</v>
      </c>
      <c r="B790" s="413">
        <v>11482</v>
      </c>
      <c r="C790" s="413">
        <v>670955</v>
      </c>
      <c r="D790" s="413">
        <v>20539</v>
      </c>
      <c r="E790" s="413" t="s">
        <v>2176</v>
      </c>
      <c r="F790" s="413" t="s">
        <v>2176</v>
      </c>
      <c r="G790" s="414"/>
      <c r="H790" s="411" t="s">
        <v>2454</v>
      </c>
      <c r="I790" s="411" t="s">
        <v>328</v>
      </c>
      <c r="J790" s="418">
        <v>27</v>
      </c>
      <c r="K790" s="418">
        <v>1</v>
      </c>
      <c r="M790" s="419" t="s">
        <v>837</v>
      </c>
      <c r="O790" s="418" t="s">
        <v>46</v>
      </c>
      <c r="P790" s="418" t="s">
        <v>2543</v>
      </c>
      <c r="Z790" s="421"/>
      <c r="AS790" s="422"/>
      <c r="AT790" s="422"/>
      <c r="AU790" s="422"/>
      <c r="AV790" s="422"/>
      <c r="AW790" s="422"/>
      <c r="AX790" s="422"/>
      <c r="AY790" s="423"/>
      <c r="AZ790" s="422"/>
      <c r="BA790" s="422"/>
      <c r="BB790" s="422"/>
      <c r="BC790" s="422"/>
      <c r="BT790" s="427">
        <v>70</v>
      </c>
      <c r="BU790" s="421">
        <v>76</v>
      </c>
      <c r="BV790" s="428">
        <v>0</v>
      </c>
      <c r="BW790" s="427"/>
      <c r="BX790" s="427"/>
      <c r="BY790" s="427"/>
      <c r="BZ790" s="427"/>
      <c r="CA790" s="421"/>
      <c r="CB790" s="428"/>
      <c r="CC790" s="427"/>
      <c r="CD790" s="421"/>
      <c r="CE790" s="429"/>
      <c r="CF790" s="428"/>
      <c r="CG790" s="427"/>
      <c r="CH790" s="421"/>
      <c r="CI790" s="429"/>
      <c r="CJ790" s="428"/>
      <c r="CK790" s="427"/>
      <c r="CL790" s="421"/>
      <c r="CM790" s="429"/>
      <c r="CN790" s="428"/>
      <c r="CO790" s="427"/>
      <c r="CP790" s="421"/>
      <c r="CQ790" s="429"/>
      <c r="CR790" s="428"/>
      <c r="DH790" s="433">
        <v>0</v>
      </c>
      <c r="DI790" s="434"/>
      <c r="DJ790" s="421">
        <v>70</v>
      </c>
      <c r="DK790" s="421">
        <v>0</v>
      </c>
      <c r="DL790" s="421">
        <v>0</v>
      </c>
      <c r="DM790" s="421">
        <v>10</v>
      </c>
      <c r="DN790" s="421">
        <v>3</v>
      </c>
      <c r="DO790" s="421">
        <v>1</v>
      </c>
      <c r="DP790" s="421">
        <v>76</v>
      </c>
      <c r="DR790" s="421">
        <v>76</v>
      </c>
      <c r="DS790" s="421">
        <v>321</v>
      </c>
      <c r="DT790" s="421">
        <v>62</v>
      </c>
      <c r="DU790" s="421">
        <v>33</v>
      </c>
      <c r="DV790" s="421">
        <v>32</v>
      </c>
      <c r="DW790" s="421">
        <v>11</v>
      </c>
      <c r="DX790" s="421">
        <v>27</v>
      </c>
      <c r="DY790" s="421">
        <v>3</v>
      </c>
      <c r="DZ790" s="421">
        <v>8</v>
      </c>
      <c r="EA790" s="421">
        <v>0</v>
      </c>
      <c r="EB790" s="421">
        <v>3</v>
      </c>
      <c r="EC790" s="421">
        <v>103</v>
      </c>
      <c r="ED790" s="425">
        <v>12.1973696455071</v>
      </c>
      <c r="EE790" s="425">
        <v>3.1973687420261498</v>
      </c>
      <c r="EF790" s="425">
        <v>1.3026317097143501</v>
      </c>
      <c r="EG790" s="425">
        <v>7.3421060002081999</v>
      </c>
      <c r="EH790" s="431">
        <v>1.1710527491371501</v>
      </c>
      <c r="EI790" s="425">
        <v>91.344030906734801</v>
      </c>
      <c r="EJ790" s="424">
        <v>0.21678321678321599</v>
      </c>
      <c r="EK790" s="424">
        <v>0.29651162790697599</v>
      </c>
      <c r="EL790" s="422">
        <v>0.31666666599999999</v>
      </c>
      <c r="EM790" s="422">
        <v>0.23888888799999999</v>
      </c>
      <c r="EN790" s="422">
        <v>0.44444444399999999</v>
      </c>
      <c r="EO790" s="422">
        <v>9.289617E-2</v>
      </c>
      <c r="EP790" s="422">
        <v>0.36612022</v>
      </c>
      <c r="EQ790" s="422">
        <v>0.17215815000000001</v>
      </c>
      <c r="ER790" s="425">
        <v>0.13578339146361201</v>
      </c>
      <c r="ES790" s="431">
        <v>3.7894740646235801</v>
      </c>
      <c r="ET790" s="431">
        <v>3.8474332034365499</v>
      </c>
      <c r="EU790" s="431">
        <v>3.6886038481693899</v>
      </c>
      <c r="EV790" s="431">
        <v>3.4299764702449802</v>
      </c>
      <c r="EW790" s="431">
        <v>2.8366731454038998</v>
      </c>
      <c r="EX790" s="426">
        <v>0.85779422521591098</v>
      </c>
    </row>
    <row r="791" spans="1:184" ht="13" customHeight="1">
      <c r="A791" s="413" t="s">
        <v>470</v>
      </c>
      <c r="B791" s="413">
        <v>9124</v>
      </c>
      <c r="C791" s="413">
        <v>554430</v>
      </c>
      <c r="D791" s="413">
        <v>10310</v>
      </c>
      <c r="E791" s="413" t="s">
        <v>13</v>
      </c>
      <c r="F791" s="413" t="s">
        <v>13</v>
      </c>
      <c r="G791" s="414"/>
      <c r="H791" s="415" t="s">
        <v>561</v>
      </c>
      <c r="I791" s="416" t="s">
        <v>287</v>
      </c>
      <c r="J791" s="417">
        <v>35</v>
      </c>
      <c r="K791" s="418">
        <v>1</v>
      </c>
      <c r="M791" s="419" t="s">
        <v>837</v>
      </c>
      <c r="N791" s="420">
        <v>25</v>
      </c>
      <c r="P791" s="418" t="s">
        <v>4581</v>
      </c>
      <c r="S791" s="418" t="s">
        <v>4579</v>
      </c>
      <c r="Z791" s="421"/>
      <c r="BT791" s="427">
        <v>24</v>
      </c>
      <c r="BU791" s="421">
        <v>149.19999999999999</v>
      </c>
      <c r="BV791" s="428">
        <v>3</v>
      </c>
      <c r="BW791" s="427"/>
      <c r="BX791" s="427"/>
      <c r="BY791" s="427"/>
      <c r="BZ791" s="427"/>
      <c r="CA791" s="421"/>
      <c r="CB791" s="428"/>
      <c r="CC791" s="427"/>
      <c r="CD791" s="421"/>
      <c r="CE791" s="429"/>
      <c r="CF791" s="428"/>
      <c r="CG791" s="427"/>
      <c r="CH791" s="421"/>
      <c r="CI791" s="429"/>
      <c r="CJ791" s="428"/>
      <c r="CK791" s="427"/>
      <c r="CL791" s="421"/>
      <c r="CM791" s="429"/>
      <c r="CN791" s="428"/>
      <c r="CO791" s="427"/>
      <c r="CP791" s="421"/>
      <c r="CQ791" s="429"/>
      <c r="CR791" s="428"/>
      <c r="DH791" s="433">
        <v>3</v>
      </c>
      <c r="DI791" s="434"/>
      <c r="DJ791" s="421">
        <v>24</v>
      </c>
      <c r="DK791" s="421">
        <v>24</v>
      </c>
      <c r="DL791" s="421">
        <v>1</v>
      </c>
      <c r="DM791" s="421">
        <v>10</v>
      </c>
      <c r="DN791" s="421">
        <v>5</v>
      </c>
      <c r="DO791" s="421">
        <v>0</v>
      </c>
      <c r="DP791" s="421">
        <v>149.19999999999999</v>
      </c>
      <c r="DQ791" s="421">
        <v>149.19999694824199</v>
      </c>
      <c r="DS791" s="421">
        <v>585</v>
      </c>
      <c r="DT791" s="421">
        <v>107</v>
      </c>
      <c r="DU791" s="421">
        <v>48</v>
      </c>
      <c r="DV791" s="421">
        <v>45</v>
      </c>
      <c r="DW791" s="421">
        <v>19</v>
      </c>
      <c r="DX791" s="421">
        <v>33</v>
      </c>
      <c r="DY791" s="421">
        <v>0</v>
      </c>
      <c r="DZ791" s="421">
        <v>8</v>
      </c>
      <c r="EA791" s="421">
        <v>2</v>
      </c>
      <c r="EB791" s="421">
        <v>0</v>
      </c>
      <c r="EC791" s="421">
        <v>195</v>
      </c>
      <c r="ED791" s="425">
        <v>11.7260587034541</v>
      </c>
      <c r="EE791" s="425">
        <v>1.9844099344307</v>
      </c>
      <c r="EF791" s="425">
        <v>1.1425390531570701</v>
      </c>
      <c r="EG791" s="425">
        <v>6.4342988783056096</v>
      </c>
      <c r="EH791" s="431">
        <v>0.93541209030403405</v>
      </c>
      <c r="EI791" s="425">
        <v>72.189342097662006</v>
      </c>
      <c r="EJ791" s="424">
        <v>0.19669117647058801</v>
      </c>
      <c r="EK791" s="424">
        <v>0.266666666666666</v>
      </c>
      <c r="EL791" s="466">
        <v>0.39942528700000002</v>
      </c>
      <c r="EM791" s="466">
        <v>0.215517241</v>
      </c>
      <c r="EN791" s="466">
        <v>0.38505747099999998</v>
      </c>
      <c r="EO791" s="466">
        <v>7.1633240000000001E-2</v>
      </c>
      <c r="EP791" s="466">
        <v>0.34097421</v>
      </c>
      <c r="EQ791" s="466">
        <v>0.14494570000000001</v>
      </c>
      <c r="ER791" s="425">
        <v>0.67264925407302101</v>
      </c>
      <c r="ES791" s="431">
        <v>2.7060135469509499</v>
      </c>
      <c r="ET791" s="431">
        <v>2.46490555773733</v>
      </c>
      <c r="EU791" s="431">
        <v>3.0023419151302502</v>
      </c>
      <c r="EV791" s="431">
        <v>2.7324203250378201</v>
      </c>
      <c r="EW791" s="431">
        <v>2.7316924285159598</v>
      </c>
      <c r="EX791" s="426">
        <v>4.0401458740234304</v>
      </c>
    </row>
    <row r="792" spans="1:184" ht="13" customHeight="1">
      <c r="A792" s="413" t="s">
        <v>470</v>
      </c>
      <c r="B792" s="413">
        <v>13045</v>
      </c>
      <c r="C792" s="413">
        <v>680736</v>
      </c>
      <c r="D792" s="413">
        <v>31204</v>
      </c>
      <c r="E792" s="413" t="s">
        <v>15</v>
      </c>
      <c r="F792" s="413" t="s">
        <v>15</v>
      </c>
      <c r="G792" s="414"/>
      <c r="H792" s="411" t="s">
        <v>4025</v>
      </c>
      <c r="I792" s="411" t="s">
        <v>564</v>
      </c>
      <c r="J792" s="413">
        <v>24</v>
      </c>
      <c r="K792" s="418">
        <v>1</v>
      </c>
      <c r="M792" s="419" t="s">
        <v>46</v>
      </c>
      <c r="N792" s="420">
        <v>20</v>
      </c>
      <c r="O792" s="418" t="s">
        <v>46</v>
      </c>
      <c r="P792" s="418" t="s">
        <v>2543</v>
      </c>
      <c r="Z792" s="421"/>
      <c r="AS792" s="422"/>
      <c r="AT792" s="422"/>
      <c r="AU792" s="422"/>
      <c r="AV792" s="422"/>
      <c r="AW792" s="422"/>
      <c r="AX792" s="422"/>
      <c r="AY792" s="423"/>
      <c r="AZ792" s="422"/>
      <c r="BA792" s="422"/>
      <c r="BB792" s="422"/>
      <c r="BC792" s="422"/>
      <c r="BT792" s="427">
        <v>24</v>
      </c>
      <c r="BU792" s="421">
        <v>66.2</v>
      </c>
      <c r="BV792" s="428">
        <v>1</v>
      </c>
      <c r="BW792" s="427"/>
      <c r="BX792" s="427"/>
      <c r="BY792" s="427"/>
      <c r="BZ792" s="427"/>
      <c r="CA792" s="421"/>
      <c r="CB792" s="428"/>
      <c r="CC792" s="427"/>
      <c r="CD792" s="421"/>
      <c r="CE792" s="429"/>
      <c r="CF792" s="428"/>
      <c r="CG792" s="427"/>
      <c r="CH792" s="421"/>
      <c r="CI792" s="429"/>
      <c r="CJ792" s="428"/>
      <c r="CK792" s="427"/>
      <c r="CL792" s="421"/>
      <c r="CM792" s="429"/>
      <c r="CN792" s="428"/>
      <c r="CO792" s="427"/>
      <c r="CP792" s="421"/>
      <c r="CQ792" s="429"/>
      <c r="CR792" s="428"/>
      <c r="DH792" s="433">
        <v>1</v>
      </c>
      <c r="DI792" s="434"/>
      <c r="DJ792" s="421">
        <v>24</v>
      </c>
      <c r="DK792" s="421">
        <v>2</v>
      </c>
      <c r="DL792" s="421">
        <v>0</v>
      </c>
      <c r="DM792" s="421">
        <v>5</v>
      </c>
      <c r="DN792" s="421">
        <v>5</v>
      </c>
      <c r="DO792" s="421">
        <v>2</v>
      </c>
      <c r="DP792" s="421">
        <v>66.2</v>
      </c>
      <c r="DQ792" s="421">
        <v>11</v>
      </c>
      <c r="DR792" s="421">
        <v>55.200000762939403</v>
      </c>
      <c r="DS792" s="421">
        <v>280</v>
      </c>
      <c r="DT792" s="421">
        <v>65</v>
      </c>
      <c r="DU792" s="421">
        <v>34</v>
      </c>
      <c r="DV792" s="421">
        <v>32</v>
      </c>
      <c r="DW792" s="421">
        <v>6</v>
      </c>
      <c r="DX792" s="421">
        <v>17</v>
      </c>
      <c r="DY792" s="421">
        <v>1</v>
      </c>
      <c r="DZ792" s="421">
        <v>3</v>
      </c>
      <c r="EA792" s="421">
        <v>1</v>
      </c>
      <c r="EB792" s="421">
        <v>0</v>
      </c>
      <c r="EC792" s="421">
        <v>76</v>
      </c>
      <c r="ED792" s="425">
        <v>10.2600003913879</v>
      </c>
      <c r="EE792" s="425">
        <v>2.2950000875473</v>
      </c>
      <c r="EF792" s="425">
        <v>0.81000003089904904</v>
      </c>
      <c r="EG792" s="425">
        <v>8.7750003347396905</v>
      </c>
      <c r="EH792" s="431">
        <v>1.2300000469207699</v>
      </c>
      <c r="EI792" s="425">
        <v>94.9238256461323</v>
      </c>
      <c r="EJ792" s="424">
        <v>0.25</v>
      </c>
      <c r="EK792" s="424">
        <v>0.33146067415730301</v>
      </c>
      <c r="EL792" s="422">
        <v>0.50555555500000005</v>
      </c>
      <c r="EM792" s="422">
        <v>0.22777777699999999</v>
      </c>
      <c r="EN792" s="422">
        <v>0.266666666</v>
      </c>
      <c r="EO792" s="422">
        <v>3.8043479999999998E-2</v>
      </c>
      <c r="EP792" s="422">
        <v>0.47826087</v>
      </c>
      <c r="EQ792" s="422">
        <v>0.10439560000000001</v>
      </c>
      <c r="ER792" s="425">
        <v>-0.32839212601242501</v>
      </c>
      <c r="ES792" s="431">
        <v>4.3200001647949202</v>
      </c>
      <c r="ET792" s="431">
        <v>3.3351668358409898</v>
      </c>
      <c r="EU792" s="431">
        <v>2.9259722057342499</v>
      </c>
      <c r="EV792" s="431">
        <v>2.8660710947074399</v>
      </c>
      <c r="EW792" s="431">
        <v>2.8954120176102802</v>
      </c>
      <c r="EX792" s="426">
        <v>1.5171459317207301</v>
      </c>
    </row>
    <row r="793" spans="1:184" ht="13" customHeight="1">
      <c r="A793" s="413" t="s">
        <v>470</v>
      </c>
      <c r="B793" s="413">
        <v>11075</v>
      </c>
      <c r="C793" s="413">
        <v>665804</v>
      </c>
      <c r="D793" s="413">
        <v>21693</v>
      </c>
      <c r="E793" s="413" t="s">
        <v>129</v>
      </c>
      <c r="F793" s="413" t="s">
        <v>129</v>
      </c>
      <c r="G793" s="414"/>
      <c r="H793" s="411" t="s">
        <v>3416</v>
      </c>
      <c r="I793" s="411" t="s">
        <v>151</v>
      </c>
      <c r="J793" s="413">
        <v>26</v>
      </c>
      <c r="K793" s="418">
        <v>2</v>
      </c>
      <c r="L793" s="418" t="s">
        <v>837</v>
      </c>
      <c r="T793" s="418" t="s">
        <v>4584</v>
      </c>
      <c r="U793" s="418" t="s">
        <v>2543</v>
      </c>
      <c r="V793" s="418" t="s">
        <v>4585</v>
      </c>
      <c r="X793" s="418">
        <v>19</v>
      </c>
      <c r="Y793" s="419">
        <v>77</v>
      </c>
      <c r="Z793" s="421">
        <v>28</v>
      </c>
      <c r="AA793" s="421">
        <v>103</v>
      </c>
      <c r="AB793" s="421">
        <v>96</v>
      </c>
      <c r="AC793" s="421">
        <v>27</v>
      </c>
      <c r="AD793" s="421">
        <v>14</v>
      </c>
      <c r="AE793" s="421">
        <v>9</v>
      </c>
      <c r="AF793" s="421">
        <v>0</v>
      </c>
      <c r="AG793" s="421">
        <v>4</v>
      </c>
      <c r="AH793" s="421">
        <v>14</v>
      </c>
      <c r="AI793" s="421">
        <v>25</v>
      </c>
      <c r="AJ793" s="421">
        <v>0</v>
      </c>
      <c r="AK793" s="421">
        <v>0</v>
      </c>
      <c r="AL793" s="421">
        <v>4</v>
      </c>
      <c r="AM793" s="421">
        <v>0</v>
      </c>
      <c r="AN793" s="421">
        <v>22</v>
      </c>
      <c r="AO793" s="421">
        <v>1</v>
      </c>
      <c r="AP793" s="421">
        <v>1</v>
      </c>
      <c r="AQ793" s="421">
        <v>1</v>
      </c>
      <c r="AR793" s="421">
        <v>0</v>
      </c>
      <c r="AS793" s="422">
        <v>3.8834950999999999E-2</v>
      </c>
      <c r="AT793" s="422">
        <v>0.21359223299999999</v>
      </c>
      <c r="AU793" s="422">
        <v>0.53947367999999996</v>
      </c>
      <c r="AV793" s="422">
        <v>0.14473684000000001</v>
      </c>
      <c r="AW793" s="422">
        <v>6.5789470000000003E-2</v>
      </c>
      <c r="AX793" s="422">
        <v>0.32894737000000002</v>
      </c>
      <c r="AY793" s="423">
        <v>108.1</v>
      </c>
      <c r="AZ793" s="422">
        <v>0.12467532000000001</v>
      </c>
      <c r="BA793" s="422">
        <v>0.36</v>
      </c>
      <c r="BB793" s="422">
        <v>0.59532468000000005</v>
      </c>
      <c r="BC793" s="422">
        <v>0.42666666600000003</v>
      </c>
      <c r="BD793" s="424">
        <v>0.32394366099999999</v>
      </c>
      <c r="BE793" s="424">
        <v>0.28125</v>
      </c>
      <c r="BF793" s="424">
        <v>0.31372549</v>
      </c>
      <c r="BG793" s="424">
        <v>0.5</v>
      </c>
      <c r="BH793" s="424">
        <v>0.81372549000000005</v>
      </c>
      <c r="BI793" s="424">
        <v>0.21875</v>
      </c>
      <c r="BJ793" s="424">
        <v>0.34567452353589601</v>
      </c>
      <c r="BK793" s="425">
        <v>140.899365946019</v>
      </c>
      <c r="BL793" s="425">
        <v>2.7269465844368401</v>
      </c>
      <c r="BM793" s="425">
        <v>14.8972579534387</v>
      </c>
      <c r="BN793" s="425">
        <v>124.159954047518</v>
      </c>
      <c r="BO793" s="425">
        <v>0.93992860662961197</v>
      </c>
      <c r="BP793" s="425">
        <v>-0.129763230215758</v>
      </c>
      <c r="BQ793" s="425">
        <v>8.3037223580980495</v>
      </c>
      <c r="BR793" s="425">
        <v>2.8198058679921401</v>
      </c>
      <c r="BS793" s="426">
        <v>0.84957471671342599</v>
      </c>
      <c r="BT793" s="427"/>
      <c r="BU793" s="421"/>
      <c r="BV793" s="428"/>
      <c r="BW793" s="427">
        <v>27</v>
      </c>
      <c r="BX793" s="427">
        <v>229.2</v>
      </c>
      <c r="BY793" s="427">
        <v>1</v>
      </c>
      <c r="BZ793" s="427">
        <v>1</v>
      </c>
      <c r="CA793" s="421">
        <v>0</v>
      </c>
      <c r="CB793" s="428">
        <v>0</v>
      </c>
      <c r="CC793" s="427"/>
      <c r="CD793" s="421"/>
      <c r="CE793" s="429"/>
      <c r="CF793" s="428"/>
      <c r="CG793" s="427"/>
      <c r="CH793" s="421"/>
      <c r="CI793" s="429"/>
      <c r="CJ793" s="428"/>
      <c r="CK793" s="427"/>
      <c r="CL793" s="421"/>
      <c r="CM793" s="429"/>
      <c r="CN793" s="428"/>
      <c r="CO793" s="427"/>
      <c r="CP793" s="421"/>
      <c r="CQ793" s="429"/>
      <c r="CR793" s="428"/>
      <c r="DH793" s="427">
        <v>1</v>
      </c>
      <c r="DI793" s="426">
        <v>2.0575925707817002</v>
      </c>
      <c r="EL793" s="422"/>
      <c r="EM793" s="422"/>
      <c r="EN793" s="422"/>
      <c r="EO793" s="422"/>
      <c r="EP793" s="422"/>
      <c r="EQ793" s="422"/>
    </row>
    <row r="794" spans="1:184" ht="13" customHeight="1">
      <c r="A794" s="413" t="s">
        <v>470</v>
      </c>
      <c r="B794" s="413">
        <v>13157</v>
      </c>
      <c r="C794" s="413">
        <v>689414</v>
      </c>
      <c r="D794" s="413">
        <v>29844</v>
      </c>
      <c r="E794" s="413" t="s">
        <v>686</v>
      </c>
      <c r="F794" s="413" t="s">
        <v>686</v>
      </c>
      <c r="G794" s="414"/>
      <c r="H794" s="411" t="s">
        <v>330</v>
      </c>
      <c r="I794" s="411" t="s">
        <v>422</v>
      </c>
      <c r="J794" s="413">
        <v>26</v>
      </c>
      <c r="K794" s="418">
        <v>2</v>
      </c>
      <c r="L794" s="418" t="s">
        <v>46</v>
      </c>
      <c r="T794" s="418" t="s">
        <v>4581</v>
      </c>
      <c r="U794" s="418" t="s">
        <v>4577</v>
      </c>
      <c r="V794" s="418" t="s">
        <v>4585</v>
      </c>
      <c r="Z794" s="421">
        <v>119</v>
      </c>
      <c r="AA794" s="421">
        <v>390</v>
      </c>
      <c r="AB794" s="421">
        <v>332</v>
      </c>
      <c r="AC794" s="421">
        <v>82</v>
      </c>
      <c r="AD794" s="421">
        <v>62</v>
      </c>
      <c r="AE794" s="421">
        <v>13</v>
      </c>
      <c r="AF794" s="421">
        <v>1</v>
      </c>
      <c r="AG794" s="421">
        <v>6</v>
      </c>
      <c r="AH794" s="421">
        <v>37</v>
      </c>
      <c r="AI794" s="421">
        <v>45</v>
      </c>
      <c r="AJ794" s="421">
        <v>2</v>
      </c>
      <c r="AK794" s="421">
        <v>0</v>
      </c>
      <c r="AL794" s="421">
        <v>43</v>
      </c>
      <c r="AM794" s="421">
        <v>0</v>
      </c>
      <c r="AN794" s="421">
        <v>56</v>
      </c>
      <c r="AO794" s="421">
        <v>9</v>
      </c>
      <c r="AP794" s="421">
        <v>3</v>
      </c>
      <c r="AQ794" s="421">
        <v>3</v>
      </c>
      <c r="AR794" s="421">
        <v>5</v>
      </c>
      <c r="AS794" s="466">
        <v>0.11025641</v>
      </c>
      <c r="AT794" s="466">
        <v>0.14358974299999999</v>
      </c>
      <c r="AU794" s="466">
        <v>0.39007091999999999</v>
      </c>
      <c r="AV794" s="466">
        <v>0.24468085000000001</v>
      </c>
      <c r="AW794" s="466">
        <v>3.5460989999999998E-2</v>
      </c>
      <c r="AX794" s="466">
        <v>0.27659573999999998</v>
      </c>
      <c r="AY794" s="425">
        <v>108.5</v>
      </c>
      <c r="AZ794" s="466">
        <v>4.8796359999999997E-2</v>
      </c>
      <c r="BA794" s="466">
        <v>0.42446043100000003</v>
      </c>
      <c r="BB794" s="466">
        <v>0.80012450199999996</v>
      </c>
      <c r="BC794" s="466">
        <v>0.33812949599999997</v>
      </c>
      <c r="BD794" s="424">
        <v>0.27838827799999999</v>
      </c>
      <c r="BE794" s="424">
        <v>0.24698795100000001</v>
      </c>
      <c r="BF794" s="424">
        <v>0.346253229</v>
      </c>
      <c r="BG794" s="424">
        <v>0.34638554199999999</v>
      </c>
      <c r="BH794" s="424">
        <v>0.69263877100000004</v>
      </c>
      <c r="BI794" s="424">
        <v>9.9397590999999993E-2</v>
      </c>
      <c r="BJ794" s="424">
        <v>0.312734947186107</v>
      </c>
      <c r="BK794" s="425">
        <v>64.0231202215395</v>
      </c>
      <c r="BL794" s="425">
        <v>-0.104856700223417</v>
      </c>
      <c r="BM794" s="425">
        <v>45.9769047940554</v>
      </c>
      <c r="BN794" s="425">
        <v>98.463582945227003</v>
      </c>
      <c r="BO794" s="425">
        <v>0.231836719891412</v>
      </c>
      <c r="BP794" s="425">
        <v>-0.79030706547200602</v>
      </c>
      <c r="BQ794" s="425">
        <v>9.8210102887297808</v>
      </c>
      <c r="BR794" s="425">
        <v>-1.50053699925217</v>
      </c>
      <c r="BS794" s="426">
        <v>1.0048122605821701</v>
      </c>
      <c r="BT794" s="427"/>
      <c r="BU794" s="421"/>
      <c r="BV794" s="428"/>
      <c r="BW794" s="427">
        <v>62</v>
      </c>
      <c r="BX794" s="427">
        <v>437.1</v>
      </c>
      <c r="BY794" s="427">
        <v>0</v>
      </c>
      <c r="BZ794" s="427">
        <v>-3</v>
      </c>
      <c r="CA794" s="421">
        <v>0</v>
      </c>
      <c r="CB794" s="428">
        <v>1</v>
      </c>
      <c r="CC794" s="427">
        <v>28</v>
      </c>
      <c r="CD794" s="421">
        <v>206.1</v>
      </c>
      <c r="CE794" s="429">
        <v>0</v>
      </c>
      <c r="CF794" s="428">
        <v>1</v>
      </c>
      <c r="CG794" s="427"/>
      <c r="CH794" s="421"/>
      <c r="CI794" s="429"/>
      <c r="CJ794" s="428"/>
      <c r="CK794" s="427"/>
      <c r="CL794" s="421"/>
      <c r="CM794" s="429"/>
      <c r="CN794" s="428"/>
      <c r="CO794" s="427"/>
      <c r="CP794" s="421"/>
      <c r="CQ794" s="429"/>
      <c r="CR794" s="428"/>
      <c r="DH794" s="427">
        <v>0</v>
      </c>
      <c r="DI794" s="426">
        <v>-1.65191221237182</v>
      </c>
    </row>
    <row r="795" spans="1:184" ht="13" customHeight="1">
      <c r="A795" s="413" t="s">
        <v>470</v>
      </c>
      <c r="B795" s="413">
        <v>11853</v>
      </c>
      <c r="C795" s="413">
        <v>672386</v>
      </c>
      <c r="D795" s="413">
        <v>22581</v>
      </c>
      <c r="E795" s="413" t="s">
        <v>470</v>
      </c>
      <c r="F795" s="413" t="s">
        <v>470</v>
      </c>
      <c r="G795" s="414"/>
      <c r="H795" s="411" t="s">
        <v>1768</v>
      </c>
      <c r="I795" s="411" t="s">
        <v>1769</v>
      </c>
      <c r="J795" s="418">
        <v>26</v>
      </c>
      <c r="K795" s="418">
        <v>2</v>
      </c>
      <c r="L795" s="418" t="s">
        <v>837</v>
      </c>
      <c r="T795" s="418" t="s">
        <v>2543</v>
      </c>
      <c r="U795" s="418" t="s">
        <v>2543</v>
      </c>
      <c r="V795" s="418" t="s">
        <v>4585</v>
      </c>
      <c r="Z795" s="421">
        <v>130</v>
      </c>
      <c r="AA795" s="421">
        <v>506</v>
      </c>
      <c r="AB795" s="421">
        <v>451</v>
      </c>
      <c r="AC795" s="421">
        <v>127</v>
      </c>
      <c r="AD795" s="421">
        <v>94</v>
      </c>
      <c r="AE795" s="421">
        <v>18</v>
      </c>
      <c r="AF795" s="421">
        <v>0</v>
      </c>
      <c r="AG795" s="421">
        <v>15</v>
      </c>
      <c r="AH795" s="421">
        <v>45</v>
      </c>
      <c r="AI795" s="421">
        <v>76</v>
      </c>
      <c r="AJ795" s="421">
        <v>1</v>
      </c>
      <c r="AK795" s="421">
        <v>0</v>
      </c>
      <c r="AL795" s="421">
        <v>48</v>
      </c>
      <c r="AM795" s="421">
        <v>2</v>
      </c>
      <c r="AN795" s="421">
        <v>59</v>
      </c>
      <c r="AO795" s="421">
        <v>1</v>
      </c>
      <c r="AP795" s="421">
        <v>6</v>
      </c>
      <c r="AQ795" s="421">
        <v>0</v>
      </c>
      <c r="AR795" s="421">
        <v>16</v>
      </c>
      <c r="AS795" s="422">
        <v>9.486166E-2</v>
      </c>
      <c r="AT795" s="422">
        <v>0.11660079</v>
      </c>
      <c r="AU795" s="422">
        <v>0.28894471999999999</v>
      </c>
      <c r="AV795" s="422">
        <v>0.31407035</v>
      </c>
      <c r="AW795" s="422">
        <v>0.10050251</v>
      </c>
      <c r="AX795" s="422">
        <v>0.50753769000000004</v>
      </c>
      <c r="AY795" s="423">
        <v>112</v>
      </c>
      <c r="AZ795" s="422">
        <v>7.7272729999999998E-2</v>
      </c>
      <c r="BA795" s="422">
        <v>0.44221105500000002</v>
      </c>
      <c r="BB795" s="422">
        <v>0.80714938000000003</v>
      </c>
      <c r="BC795" s="422">
        <v>0.37185929600000001</v>
      </c>
      <c r="BD795" s="424">
        <v>0.29242819799999997</v>
      </c>
      <c r="BE795" s="424">
        <v>0.281596452</v>
      </c>
      <c r="BF795" s="424">
        <v>0.34782608599999998</v>
      </c>
      <c r="BG795" s="424">
        <v>0.42128603100000001</v>
      </c>
      <c r="BH795" s="424">
        <v>0.76911211700000004</v>
      </c>
      <c r="BI795" s="424">
        <v>0.13968957900000001</v>
      </c>
      <c r="BJ795" s="424">
        <v>0.33447086326186598</v>
      </c>
      <c r="BK795" s="425">
        <v>86.286804303440306</v>
      </c>
      <c r="BL795" s="425">
        <v>8.7936784854612302</v>
      </c>
      <c r="BM795" s="425">
        <v>68.581810065217894</v>
      </c>
      <c r="BN795" s="425">
        <v>115.55257699440401</v>
      </c>
      <c r="BO795" s="425">
        <v>0.89660395628202405</v>
      </c>
      <c r="BP795" s="425">
        <v>-5.8529473459348003</v>
      </c>
      <c r="BQ795" s="425">
        <v>45.686813979082402</v>
      </c>
      <c r="BR795" s="425">
        <v>3.4216956362581801</v>
      </c>
      <c r="BS795" s="426">
        <v>4.6743328317046799</v>
      </c>
      <c r="BT795" s="427"/>
      <c r="BU795" s="421"/>
      <c r="BV795" s="428"/>
      <c r="BW795" s="427">
        <v>118</v>
      </c>
      <c r="BX795" s="427">
        <v>965.1</v>
      </c>
      <c r="BY795" s="427">
        <v>9</v>
      </c>
      <c r="BZ795" s="427">
        <v>0</v>
      </c>
      <c r="CA795" s="421">
        <v>5</v>
      </c>
      <c r="CB795" s="428">
        <v>16</v>
      </c>
      <c r="CC795" s="427"/>
      <c r="CD795" s="421"/>
      <c r="CE795" s="429"/>
      <c r="CF795" s="428"/>
      <c r="CG795" s="427"/>
      <c r="CH795" s="421"/>
      <c r="CI795" s="429"/>
      <c r="CJ795" s="428"/>
      <c r="CK795" s="427"/>
      <c r="CL795" s="421"/>
      <c r="CM795" s="429"/>
      <c r="CN795" s="428"/>
      <c r="CO795" s="427"/>
      <c r="CP795" s="421"/>
      <c r="CQ795" s="429"/>
      <c r="CR795" s="428"/>
      <c r="DH795" s="427">
        <v>9</v>
      </c>
      <c r="DI795" s="426">
        <v>24.850480079650801</v>
      </c>
      <c r="EL795" s="422"/>
      <c r="EM795" s="422"/>
      <c r="EN795" s="422"/>
      <c r="EO795" s="422"/>
      <c r="EP795" s="422"/>
      <c r="EQ795" s="422"/>
    </row>
    <row r="796" spans="1:184" ht="13" customHeight="1">
      <c r="A796" s="413" t="s">
        <v>470</v>
      </c>
      <c r="B796" s="413">
        <v>10166</v>
      </c>
      <c r="C796" s="413">
        <v>575929</v>
      </c>
      <c r="D796" s="413">
        <v>11609</v>
      </c>
      <c r="E796" s="413" t="s">
        <v>276</v>
      </c>
      <c r="F796" s="413" t="s">
        <v>276</v>
      </c>
      <c r="G796" s="414"/>
      <c r="H796" s="415" t="s">
        <v>626</v>
      </c>
      <c r="I796" s="416" t="s">
        <v>1005</v>
      </c>
      <c r="J796" s="417">
        <v>33</v>
      </c>
      <c r="K796" s="418">
        <v>3</v>
      </c>
      <c r="L796" s="418" t="s">
        <v>837</v>
      </c>
      <c r="T796" s="418" t="s">
        <v>2543</v>
      </c>
      <c r="U796" s="418" t="s">
        <v>2543</v>
      </c>
      <c r="V796" s="418" t="s">
        <v>4586</v>
      </c>
      <c r="Z796" s="421">
        <v>135</v>
      </c>
      <c r="AA796" s="421">
        <v>563</v>
      </c>
      <c r="AB796" s="421">
        <v>490</v>
      </c>
      <c r="AC796" s="421">
        <v>126</v>
      </c>
      <c r="AD796" s="421">
        <v>74</v>
      </c>
      <c r="AE796" s="421">
        <v>31</v>
      </c>
      <c r="AF796" s="421">
        <v>1</v>
      </c>
      <c r="AG796" s="421">
        <v>20</v>
      </c>
      <c r="AH796" s="421">
        <v>70</v>
      </c>
      <c r="AI796" s="421">
        <v>80</v>
      </c>
      <c r="AJ796" s="421">
        <v>5</v>
      </c>
      <c r="AK796" s="421">
        <v>1</v>
      </c>
      <c r="AL796" s="421">
        <v>44</v>
      </c>
      <c r="AM796" s="421">
        <v>1</v>
      </c>
      <c r="AN796" s="421">
        <v>142</v>
      </c>
      <c r="AO796" s="421">
        <v>23</v>
      </c>
      <c r="AP796" s="421">
        <v>4</v>
      </c>
      <c r="AQ796" s="421">
        <v>1</v>
      </c>
      <c r="AR796" s="421">
        <v>15</v>
      </c>
      <c r="AS796" s="422">
        <v>7.8152753000000005E-2</v>
      </c>
      <c r="AT796" s="422">
        <v>0.25222024799999998</v>
      </c>
      <c r="AU796" s="422">
        <v>0.39376770999999999</v>
      </c>
      <c r="AV796" s="422">
        <v>0.23512748</v>
      </c>
      <c r="AW796" s="422">
        <v>0.13841808</v>
      </c>
      <c r="AX796" s="422">
        <v>0.48870056000000001</v>
      </c>
      <c r="AY796" s="423">
        <v>114.7</v>
      </c>
      <c r="AZ796" s="422">
        <v>0.12719704000000001</v>
      </c>
      <c r="BA796" s="422">
        <v>0.41761363600000001</v>
      </c>
      <c r="BB796" s="422">
        <v>0.70803023200000004</v>
      </c>
      <c r="BC796" s="422">
        <v>0.375</v>
      </c>
      <c r="BD796" s="424">
        <v>0.31927710799999998</v>
      </c>
      <c r="BE796" s="424">
        <v>0.257142857</v>
      </c>
      <c r="BF796" s="424">
        <v>0.34402852</v>
      </c>
      <c r="BG796" s="424">
        <v>0.44693877500000001</v>
      </c>
      <c r="BH796" s="424">
        <v>0.79096729499999996</v>
      </c>
      <c r="BI796" s="424">
        <v>0.18979591800000001</v>
      </c>
      <c r="BJ796" s="424">
        <v>0.34426302814057802</v>
      </c>
      <c r="BK796" s="425">
        <v>122.249712024423</v>
      </c>
      <c r="BL796" s="425">
        <v>14.2603384648069</v>
      </c>
      <c r="BM796" s="425">
        <v>80.7834967244967</v>
      </c>
      <c r="BN796" s="425">
        <v>123.548798064096</v>
      </c>
      <c r="BO796" s="425">
        <v>8.5592039696904904E-2</v>
      </c>
      <c r="BP796" s="425">
        <v>-2.4625678546726699</v>
      </c>
      <c r="BQ796" s="425">
        <v>26.984259199173302</v>
      </c>
      <c r="BR796" s="425">
        <v>13.251997968236999</v>
      </c>
      <c r="BS796" s="426">
        <v>2.7608274188625801</v>
      </c>
      <c r="BT796" s="427"/>
      <c r="BU796" s="421"/>
      <c r="BV796" s="428"/>
      <c r="BW796" s="427"/>
      <c r="BX796" s="427"/>
      <c r="BY796" s="427"/>
      <c r="BZ796" s="427"/>
      <c r="CA796" s="421"/>
      <c r="CB796" s="428"/>
      <c r="CC796" s="427">
        <v>120</v>
      </c>
      <c r="CD796" s="421">
        <v>1011.2</v>
      </c>
      <c r="CE796" s="429">
        <v>-1</v>
      </c>
      <c r="CF796" s="428">
        <v>6</v>
      </c>
      <c r="CG796" s="427"/>
      <c r="CH796" s="421"/>
      <c r="CI796" s="429"/>
      <c r="CJ796" s="428"/>
      <c r="CK796" s="427"/>
      <c r="CL796" s="421"/>
      <c r="CM796" s="429"/>
      <c r="CN796" s="428"/>
      <c r="CO796" s="427"/>
      <c r="CP796" s="421"/>
      <c r="CQ796" s="429"/>
      <c r="CR796" s="428"/>
      <c r="DH796" s="427">
        <v>-1</v>
      </c>
      <c r="DI796" s="426">
        <v>-4.9960918426513601</v>
      </c>
      <c r="EL796" s="422"/>
      <c r="EM796" s="422"/>
      <c r="EN796" s="422"/>
      <c r="EO796" s="422"/>
      <c r="EP796" s="422"/>
      <c r="EQ796" s="422"/>
    </row>
    <row r="797" spans="1:184" ht="13" customHeight="1">
      <c r="A797" s="413" t="s">
        <v>470</v>
      </c>
      <c r="B797" s="413">
        <v>11892</v>
      </c>
      <c r="C797" s="413">
        <v>676391</v>
      </c>
      <c r="D797" s="413">
        <v>20352</v>
      </c>
      <c r="E797" s="413" t="s">
        <v>470</v>
      </c>
      <c r="F797" s="413" t="s">
        <v>470</v>
      </c>
      <c r="G797" s="414"/>
      <c r="H797" s="411" t="s">
        <v>2439</v>
      </c>
      <c r="I797" s="411" t="s">
        <v>2440</v>
      </c>
      <c r="J797" s="418">
        <v>29</v>
      </c>
      <c r="K797" s="418">
        <v>4</v>
      </c>
      <c r="L797" s="418" t="s">
        <v>837</v>
      </c>
      <c r="T797" s="418" t="s">
        <v>2543</v>
      </c>
      <c r="U797" s="418" t="s">
        <v>4582</v>
      </c>
      <c r="V797" s="418" t="s">
        <v>4586</v>
      </c>
      <c r="Z797" s="421">
        <v>157</v>
      </c>
      <c r="AA797" s="421">
        <v>588</v>
      </c>
      <c r="AB797" s="421">
        <v>545</v>
      </c>
      <c r="AC797" s="421">
        <v>151</v>
      </c>
      <c r="AD797" s="421">
        <v>105</v>
      </c>
      <c r="AE797" s="421">
        <v>35</v>
      </c>
      <c r="AF797" s="421">
        <v>2</v>
      </c>
      <c r="AG797" s="421">
        <v>9</v>
      </c>
      <c r="AH797" s="421">
        <v>83</v>
      </c>
      <c r="AI797" s="421">
        <v>50</v>
      </c>
      <c r="AJ797" s="421">
        <v>6</v>
      </c>
      <c r="AK797" s="421">
        <v>5</v>
      </c>
      <c r="AL797" s="421">
        <v>27</v>
      </c>
      <c r="AM797" s="421">
        <v>1</v>
      </c>
      <c r="AN797" s="421">
        <v>61</v>
      </c>
      <c r="AO797" s="421">
        <v>4</v>
      </c>
      <c r="AP797" s="421">
        <v>5</v>
      </c>
      <c r="AQ797" s="421">
        <v>7</v>
      </c>
      <c r="AR797" s="421">
        <v>13</v>
      </c>
      <c r="AS797" s="422">
        <v>4.5918367000000002E-2</v>
      </c>
      <c r="AT797" s="422">
        <v>0.103741496</v>
      </c>
      <c r="AU797" s="422">
        <v>0.43548387</v>
      </c>
      <c r="AV797" s="422">
        <v>0.23588709999999999</v>
      </c>
      <c r="AW797" s="422">
        <v>2.4193550000000001E-2</v>
      </c>
      <c r="AX797" s="422">
        <v>0.26008065000000002</v>
      </c>
      <c r="AY797" s="423">
        <v>108.9</v>
      </c>
      <c r="AZ797" s="422">
        <v>7.1619450000000001E-2</v>
      </c>
      <c r="BA797" s="422">
        <v>0.340163934</v>
      </c>
      <c r="BB797" s="422">
        <v>0.60870841799999997</v>
      </c>
      <c r="BC797" s="422">
        <v>0.430327868</v>
      </c>
      <c r="BD797" s="424">
        <v>0.29583333299999998</v>
      </c>
      <c r="BE797" s="424">
        <v>0.27706422000000003</v>
      </c>
      <c r="BF797" s="424">
        <v>0.313253012</v>
      </c>
      <c r="BG797" s="424">
        <v>0.398165137</v>
      </c>
      <c r="BH797" s="424">
        <v>0.711418149</v>
      </c>
      <c r="BI797" s="424">
        <v>0.121100917</v>
      </c>
      <c r="BJ797" s="424">
        <v>0.308351161767696</v>
      </c>
      <c r="BK797" s="425">
        <v>74.804514416541906</v>
      </c>
      <c r="BL797" s="425">
        <v>-2.2509322406295702</v>
      </c>
      <c r="BM797" s="425">
        <v>67.226185089206297</v>
      </c>
      <c r="BN797" s="425">
        <v>97.558340526644102</v>
      </c>
      <c r="BO797" s="425">
        <v>0.87595085299097497</v>
      </c>
      <c r="BP797" s="425">
        <v>1.0726882917806499</v>
      </c>
      <c r="BQ797" s="425">
        <v>31.3488062240611</v>
      </c>
      <c r="BR797" s="425">
        <v>-0.61933658901044097</v>
      </c>
      <c r="BS797" s="426">
        <v>3.2073752009708398</v>
      </c>
      <c r="BT797" s="427"/>
      <c r="BU797" s="421"/>
      <c r="BV797" s="428"/>
      <c r="BW797" s="427"/>
      <c r="BX797" s="427"/>
      <c r="BY797" s="427"/>
      <c r="BZ797" s="427"/>
      <c r="CA797" s="421"/>
      <c r="CB797" s="428"/>
      <c r="CC797" s="427">
        <v>15</v>
      </c>
      <c r="CD797" s="421">
        <v>69</v>
      </c>
      <c r="CE797" s="429">
        <v>1</v>
      </c>
      <c r="CF797" s="428">
        <v>0</v>
      </c>
      <c r="CG797" s="427">
        <v>60</v>
      </c>
      <c r="CH797" s="421">
        <v>423.1</v>
      </c>
      <c r="CI797" s="429">
        <v>10</v>
      </c>
      <c r="CJ797" s="428">
        <v>5</v>
      </c>
      <c r="CK797" s="427">
        <v>89</v>
      </c>
      <c r="CL797" s="421">
        <v>603</v>
      </c>
      <c r="CM797" s="429">
        <v>11</v>
      </c>
      <c r="CN797" s="428">
        <v>6</v>
      </c>
      <c r="CO797" s="427">
        <v>29</v>
      </c>
      <c r="CP797" s="421">
        <v>170</v>
      </c>
      <c r="CQ797" s="429">
        <v>0</v>
      </c>
      <c r="CR797" s="428">
        <v>2</v>
      </c>
      <c r="DH797" s="427">
        <v>22</v>
      </c>
      <c r="DI797" s="426">
        <v>11.7313694953918</v>
      </c>
      <c r="EL797" s="422"/>
      <c r="EM797" s="422"/>
      <c r="EN797" s="422"/>
      <c r="EO797" s="422"/>
      <c r="EP797" s="422"/>
      <c r="EQ797" s="422"/>
    </row>
    <row r="798" spans="1:184" ht="13" customHeight="1">
      <c r="A798" s="413" t="s">
        <v>470</v>
      </c>
      <c r="B798" s="413">
        <v>11284</v>
      </c>
      <c r="C798" s="413">
        <v>663538</v>
      </c>
      <c r="D798" s="413">
        <v>21479</v>
      </c>
      <c r="E798" s="413" t="s">
        <v>129</v>
      </c>
      <c r="F798" s="413" t="s">
        <v>129</v>
      </c>
      <c r="G798" s="414"/>
      <c r="H798" s="415" t="s">
        <v>1234</v>
      </c>
      <c r="I798" s="416" t="s">
        <v>1235</v>
      </c>
      <c r="J798" s="417">
        <v>28</v>
      </c>
      <c r="K798" s="418">
        <v>4</v>
      </c>
      <c r="L798" s="418" t="s">
        <v>837</v>
      </c>
      <c r="T798" s="418" t="s">
        <v>4577</v>
      </c>
      <c r="U798" s="418" t="s">
        <v>4581</v>
      </c>
      <c r="V798" s="418" t="s">
        <v>4586</v>
      </c>
      <c r="Z798" s="421">
        <v>156</v>
      </c>
      <c r="AA798" s="421">
        <v>649</v>
      </c>
      <c r="AB798" s="421">
        <v>599</v>
      </c>
      <c r="AC798" s="421">
        <v>178</v>
      </c>
      <c r="AD798" s="421">
        <v>138</v>
      </c>
      <c r="AE798" s="421">
        <v>29</v>
      </c>
      <c r="AF798" s="421">
        <v>4</v>
      </c>
      <c r="AG798" s="421">
        <v>7</v>
      </c>
      <c r="AH798" s="421">
        <v>89</v>
      </c>
      <c r="AI798" s="421">
        <v>61</v>
      </c>
      <c r="AJ798" s="421">
        <v>29</v>
      </c>
      <c r="AK798" s="421">
        <v>6</v>
      </c>
      <c r="AL798" s="421">
        <v>39</v>
      </c>
      <c r="AM798" s="421">
        <v>1</v>
      </c>
      <c r="AN798" s="421">
        <v>49</v>
      </c>
      <c r="AO798" s="421">
        <v>7</v>
      </c>
      <c r="AP798" s="421">
        <v>4</v>
      </c>
      <c r="AQ798" s="421">
        <v>0</v>
      </c>
      <c r="AR798" s="421">
        <v>4</v>
      </c>
      <c r="AS798" s="422">
        <v>6.0092448999999999E-2</v>
      </c>
      <c r="AT798" s="422">
        <v>7.5500769999999995E-2</v>
      </c>
      <c r="AU798" s="422">
        <v>0.37906137000000001</v>
      </c>
      <c r="AV798" s="422">
        <v>0.25451264000000001</v>
      </c>
      <c r="AW798" s="422">
        <v>2.3465699999999999E-2</v>
      </c>
      <c r="AX798" s="422">
        <v>0.30324909999999999</v>
      </c>
      <c r="AY798" s="423">
        <v>108.1</v>
      </c>
      <c r="AZ798" s="422">
        <v>4.9023860000000002E-2</v>
      </c>
      <c r="BA798" s="422">
        <v>0.45306859199999999</v>
      </c>
      <c r="BB798" s="422">
        <v>0.85711332399999995</v>
      </c>
      <c r="BC798" s="422">
        <v>0.342960288</v>
      </c>
      <c r="BD798" s="424">
        <v>0.31261425900000001</v>
      </c>
      <c r="BE798" s="424">
        <v>0.29716193600000002</v>
      </c>
      <c r="BF798" s="424">
        <v>0.345146379</v>
      </c>
      <c r="BG798" s="424">
        <v>0.39398998299999999</v>
      </c>
      <c r="BH798" s="424">
        <v>0.73913636199999999</v>
      </c>
      <c r="BI798" s="424">
        <v>9.6828047E-2</v>
      </c>
      <c r="BJ798" s="424">
        <v>0.32409083116569598</v>
      </c>
      <c r="BK798" s="425">
        <v>62.368047671274802</v>
      </c>
      <c r="BL798" s="425">
        <v>5.8092816860322296</v>
      </c>
      <c r="BM798" s="425">
        <v>82.494059147024501</v>
      </c>
      <c r="BN798" s="425">
        <v>109.375338546343</v>
      </c>
      <c r="BO798" s="425">
        <v>1.0982718852989499</v>
      </c>
      <c r="BP798" s="425">
        <v>4.5658809645101401</v>
      </c>
      <c r="BQ798" s="425">
        <v>46.941433222908501</v>
      </c>
      <c r="BR798" s="425">
        <v>11.7779006256629</v>
      </c>
      <c r="BS798" s="426">
        <v>4.8026960816653803</v>
      </c>
      <c r="BT798" s="427"/>
      <c r="BU798" s="421"/>
      <c r="BV798" s="428"/>
      <c r="BW798" s="427"/>
      <c r="BX798" s="427"/>
      <c r="BY798" s="427"/>
      <c r="BZ798" s="427"/>
      <c r="CA798" s="421"/>
      <c r="CB798" s="428"/>
      <c r="CC798" s="427"/>
      <c r="CD798" s="421"/>
      <c r="CE798" s="429"/>
      <c r="CF798" s="428"/>
      <c r="CG798" s="427">
        <v>153</v>
      </c>
      <c r="CH798" s="421">
        <v>1326</v>
      </c>
      <c r="CI798" s="429">
        <v>17</v>
      </c>
      <c r="CJ798" s="428">
        <v>14</v>
      </c>
      <c r="CK798" s="427"/>
      <c r="CL798" s="421"/>
      <c r="CM798" s="429"/>
      <c r="CN798" s="428"/>
      <c r="CO798" s="427">
        <v>8</v>
      </c>
      <c r="CP798" s="421">
        <v>37</v>
      </c>
      <c r="CQ798" s="429">
        <v>0</v>
      </c>
      <c r="CR798" s="428">
        <v>1</v>
      </c>
      <c r="DH798" s="427">
        <v>17</v>
      </c>
      <c r="DI798" s="426">
        <v>13.574365377426099</v>
      </c>
      <c r="EL798" s="422"/>
      <c r="EM798" s="422"/>
      <c r="EN798" s="422"/>
      <c r="EO798" s="422"/>
      <c r="EP798" s="422"/>
      <c r="EQ798" s="422"/>
    </row>
    <row r="799" spans="1:184" ht="13" customHeight="1">
      <c r="A799" s="413" t="s">
        <v>470</v>
      </c>
      <c r="B799" s="413">
        <v>11172</v>
      </c>
      <c r="C799" s="413">
        <v>664238</v>
      </c>
      <c r="D799" s="413">
        <v>18042</v>
      </c>
      <c r="E799" s="413" t="s">
        <v>3323</v>
      </c>
      <c r="F799" s="413" t="s">
        <v>3323</v>
      </c>
      <c r="G799" s="414"/>
      <c r="H799" s="415" t="s">
        <v>178</v>
      </c>
      <c r="I799" s="416" t="s">
        <v>409</v>
      </c>
      <c r="J799" s="417">
        <v>32</v>
      </c>
      <c r="K799" s="418">
        <v>4</v>
      </c>
      <c r="L799" s="418" t="s">
        <v>837</v>
      </c>
      <c r="T799" s="418" t="s">
        <v>4584</v>
      </c>
      <c r="U799" s="418" t="s">
        <v>2543</v>
      </c>
      <c r="V799" s="418" t="s">
        <v>4585</v>
      </c>
      <c r="Z799" s="421">
        <v>106</v>
      </c>
      <c r="AA799" s="421">
        <v>243</v>
      </c>
      <c r="AB799" s="421">
        <v>219</v>
      </c>
      <c r="AC799" s="421">
        <v>44</v>
      </c>
      <c r="AD799" s="421">
        <v>28</v>
      </c>
      <c r="AE799" s="421">
        <v>5</v>
      </c>
      <c r="AF799" s="421">
        <v>0</v>
      </c>
      <c r="AG799" s="421">
        <v>11</v>
      </c>
      <c r="AH799" s="421">
        <v>35</v>
      </c>
      <c r="AI799" s="421">
        <v>25</v>
      </c>
      <c r="AJ799" s="421">
        <v>14</v>
      </c>
      <c r="AK799" s="421">
        <v>5</v>
      </c>
      <c r="AL799" s="421">
        <v>20</v>
      </c>
      <c r="AM799" s="421">
        <v>0</v>
      </c>
      <c r="AN799" s="421">
        <v>82</v>
      </c>
      <c r="AO799" s="421">
        <v>1</v>
      </c>
      <c r="AP799" s="421">
        <v>3</v>
      </c>
      <c r="AQ799" s="421">
        <v>0</v>
      </c>
      <c r="AR799" s="421">
        <v>1</v>
      </c>
      <c r="AS799" s="422">
        <v>8.2304526000000003E-2</v>
      </c>
      <c r="AT799" s="422">
        <v>0.33744855899999998</v>
      </c>
      <c r="AU799" s="422">
        <v>0.42142857</v>
      </c>
      <c r="AV799" s="422">
        <v>0.21428570999999999</v>
      </c>
      <c r="AW799" s="422">
        <v>8.5714289999999999E-2</v>
      </c>
      <c r="AX799" s="422">
        <v>0.34285714</v>
      </c>
      <c r="AY799" s="423">
        <v>108.6</v>
      </c>
      <c r="AZ799" s="422">
        <v>0.14624506000000001</v>
      </c>
      <c r="BA799" s="422">
        <v>0.35714285699999998</v>
      </c>
      <c r="BB799" s="422">
        <v>0.56804065400000003</v>
      </c>
      <c r="BC799" s="422">
        <v>0.48571428500000002</v>
      </c>
      <c r="BD799" s="424">
        <v>0.25581395299999998</v>
      </c>
      <c r="BE799" s="424">
        <v>0.20091324199999999</v>
      </c>
      <c r="BF799" s="424">
        <v>0.26748971100000002</v>
      </c>
      <c r="BG799" s="424">
        <v>0.37442922299999998</v>
      </c>
      <c r="BH799" s="424">
        <v>0.641918934</v>
      </c>
      <c r="BI799" s="424">
        <v>0.17351598100000001</v>
      </c>
      <c r="BJ799" s="424">
        <v>0.27955023717487698</v>
      </c>
      <c r="BK799" s="425">
        <v>107.181506949443</v>
      </c>
      <c r="BL799" s="425">
        <v>-6.6125071187266196</v>
      </c>
      <c r="BM799" s="425">
        <v>22.099975043093298</v>
      </c>
      <c r="BN799" s="425">
        <v>83.012291618427497</v>
      </c>
      <c r="BO799" s="425">
        <v>-1.1082875234673799</v>
      </c>
      <c r="BP799" s="425">
        <v>0.492334061302244</v>
      </c>
      <c r="BQ799" s="425">
        <v>-1.0354147668690401</v>
      </c>
      <c r="BR799" s="425">
        <v>-4.3726945052617197</v>
      </c>
      <c r="BS799" s="426">
        <v>-0.105935888666339</v>
      </c>
      <c r="BT799" s="427"/>
      <c r="BU799" s="421"/>
      <c r="BV799" s="428"/>
      <c r="BW799" s="427"/>
      <c r="BX799" s="427"/>
      <c r="BY799" s="427"/>
      <c r="BZ799" s="427"/>
      <c r="CA799" s="421"/>
      <c r="CB799" s="428"/>
      <c r="CC799" s="427">
        <v>18</v>
      </c>
      <c r="CD799" s="421">
        <v>40.200000000000003</v>
      </c>
      <c r="CE799" s="429">
        <v>0</v>
      </c>
      <c r="CF799" s="428">
        <v>0</v>
      </c>
      <c r="CG799" s="427">
        <v>39</v>
      </c>
      <c r="CH799" s="421">
        <v>210.1</v>
      </c>
      <c r="CI799" s="429">
        <v>5</v>
      </c>
      <c r="CJ799" s="428">
        <v>1</v>
      </c>
      <c r="CK799" s="427">
        <v>16</v>
      </c>
      <c r="CL799" s="421">
        <v>80</v>
      </c>
      <c r="CM799" s="429">
        <v>-1</v>
      </c>
      <c r="CN799" s="428">
        <v>-2</v>
      </c>
      <c r="CO799" s="427">
        <v>6</v>
      </c>
      <c r="CP799" s="421">
        <v>37</v>
      </c>
      <c r="CQ799" s="429">
        <v>-1</v>
      </c>
      <c r="CR799" s="428">
        <v>0</v>
      </c>
      <c r="CX799" s="427">
        <v>1</v>
      </c>
      <c r="CY799" s="421">
        <v>2</v>
      </c>
      <c r="CZ799" s="429">
        <v>0</v>
      </c>
      <c r="DA799" s="429">
        <v>0</v>
      </c>
      <c r="DB799" s="428">
        <v>1</v>
      </c>
      <c r="DC799" s="427">
        <v>31</v>
      </c>
      <c r="DD799" s="421">
        <v>158.19999999999999</v>
      </c>
      <c r="DE799" s="429">
        <v>-5</v>
      </c>
      <c r="DF799" s="429">
        <v>-3</v>
      </c>
      <c r="DG799" s="428">
        <v>-2</v>
      </c>
      <c r="DH799" s="427">
        <v>-2</v>
      </c>
      <c r="DI799" s="426">
        <v>-5.0258765816688502</v>
      </c>
      <c r="EL799" s="422"/>
      <c r="EM799" s="422"/>
      <c r="EN799" s="422"/>
      <c r="EO799" s="422"/>
      <c r="EP799" s="422"/>
      <c r="EQ799" s="422"/>
    </row>
    <row r="800" spans="1:184" ht="13" customHeight="1">
      <c r="A800" s="413" t="s">
        <v>470</v>
      </c>
      <c r="B800" s="413">
        <v>13001</v>
      </c>
      <c r="C800" s="413">
        <v>680474</v>
      </c>
      <c r="D800" s="413">
        <v>24488</v>
      </c>
      <c r="E800" s="413" t="s">
        <v>354</v>
      </c>
      <c r="F800" s="413" t="s">
        <v>354</v>
      </c>
      <c r="G800" s="414"/>
      <c r="H800" s="411" t="s">
        <v>4021</v>
      </c>
      <c r="I800" s="411" t="s">
        <v>273</v>
      </c>
      <c r="J800" s="413">
        <v>28</v>
      </c>
      <c r="K800" s="418">
        <v>4</v>
      </c>
      <c r="L800" s="418" t="s">
        <v>837</v>
      </c>
      <c r="T800" s="418" t="s">
        <v>4581</v>
      </c>
      <c r="U800" s="418" t="s">
        <v>4577</v>
      </c>
      <c r="V800" s="418" t="s">
        <v>4585</v>
      </c>
      <c r="Z800" s="421">
        <v>101</v>
      </c>
      <c r="AA800" s="421">
        <v>213</v>
      </c>
      <c r="AB800" s="421">
        <v>183</v>
      </c>
      <c r="AC800" s="421">
        <v>36</v>
      </c>
      <c r="AD800" s="421">
        <v>28</v>
      </c>
      <c r="AE800" s="421">
        <v>4</v>
      </c>
      <c r="AF800" s="421">
        <v>2</v>
      </c>
      <c r="AG800" s="421">
        <v>2</v>
      </c>
      <c r="AH800" s="421">
        <v>20</v>
      </c>
      <c r="AI800" s="421">
        <v>13</v>
      </c>
      <c r="AJ800" s="421">
        <v>7</v>
      </c>
      <c r="AK800" s="421">
        <v>1</v>
      </c>
      <c r="AL800" s="421">
        <v>22</v>
      </c>
      <c r="AM800" s="421">
        <v>0</v>
      </c>
      <c r="AN800" s="421">
        <v>35</v>
      </c>
      <c r="AO800" s="421">
        <v>4</v>
      </c>
      <c r="AP800" s="421">
        <v>1</v>
      </c>
      <c r="AQ800" s="421">
        <v>3</v>
      </c>
      <c r="AR800" s="421">
        <v>6</v>
      </c>
      <c r="AS800" s="466">
        <v>0.10328638399999999</v>
      </c>
      <c r="AT800" s="466">
        <v>0.164319248</v>
      </c>
      <c r="AU800" s="466">
        <v>0.28289473999999998</v>
      </c>
      <c r="AV800" s="466">
        <v>0.30263158000000001</v>
      </c>
      <c r="AW800" s="466">
        <v>2.6315789999999999E-2</v>
      </c>
      <c r="AX800" s="466">
        <v>0.32894737000000002</v>
      </c>
      <c r="AY800" s="425">
        <v>107.6</v>
      </c>
      <c r="AZ800" s="466">
        <v>0.10501193</v>
      </c>
      <c r="BA800" s="466">
        <v>0.43537414899999999</v>
      </c>
      <c r="BB800" s="466">
        <v>0.765736368</v>
      </c>
      <c r="BC800" s="466">
        <v>0.360544217</v>
      </c>
      <c r="BD800" s="424">
        <v>0.231292517</v>
      </c>
      <c r="BE800" s="424">
        <v>0.19672131100000001</v>
      </c>
      <c r="BF800" s="424">
        <v>0.29523809499999998</v>
      </c>
      <c r="BG800" s="424">
        <v>0.27322404300000003</v>
      </c>
      <c r="BH800" s="424">
        <v>0.56846213800000001</v>
      </c>
      <c r="BI800" s="424">
        <v>7.6502732000000004E-2</v>
      </c>
      <c r="BJ800" s="424">
        <v>0.26219575064522799</v>
      </c>
      <c r="BK800" s="425">
        <v>47.2560395128869</v>
      </c>
      <c r="BL800" s="425">
        <v>-8.7973894875246792</v>
      </c>
      <c r="BM800" s="425">
        <v>16.370341790119902</v>
      </c>
      <c r="BN800" s="425">
        <v>62.337878040054498</v>
      </c>
      <c r="BO800" s="425">
        <v>-0.20499247053879499</v>
      </c>
      <c r="BP800" s="425">
        <v>0.12861440889537301</v>
      </c>
      <c r="BQ800" s="425">
        <v>5.4251821243453904</v>
      </c>
      <c r="BR800" s="425">
        <v>-9.3256710886705392</v>
      </c>
      <c r="BS800" s="426">
        <v>0.55506402642599695</v>
      </c>
      <c r="BT800" s="427"/>
      <c r="BU800" s="421"/>
      <c r="BV800" s="428"/>
      <c r="BW800" s="427"/>
      <c r="BX800" s="427"/>
      <c r="BY800" s="427"/>
      <c r="BZ800" s="427"/>
      <c r="CA800" s="421"/>
      <c r="CB800" s="428"/>
      <c r="CC800" s="427"/>
      <c r="CD800" s="421"/>
      <c r="CE800" s="429"/>
      <c r="CF800" s="428"/>
      <c r="CG800" s="427">
        <v>39</v>
      </c>
      <c r="CH800" s="421">
        <v>202</v>
      </c>
      <c r="CI800" s="429">
        <v>2</v>
      </c>
      <c r="CJ800" s="428">
        <v>5</v>
      </c>
      <c r="CK800" s="427">
        <v>27</v>
      </c>
      <c r="CL800" s="421">
        <v>119.2</v>
      </c>
      <c r="CM800" s="429">
        <v>1</v>
      </c>
      <c r="CN800" s="428">
        <v>4</v>
      </c>
      <c r="CO800" s="427">
        <v>24</v>
      </c>
      <c r="CP800" s="421">
        <v>128.19999999999999</v>
      </c>
      <c r="CQ800" s="429">
        <v>0</v>
      </c>
      <c r="CR800" s="428">
        <v>1</v>
      </c>
      <c r="CS800" s="427">
        <v>7</v>
      </c>
      <c r="CT800" s="421">
        <v>37</v>
      </c>
      <c r="CU800" s="429">
        <v>0</v>
      </c>
      <c r="CV800" s="429">
        <v>-1</v>
      </c>
      <c r="CW800" s="428">
        <v>0</v>
      </c>
      <c r="CX800" s="427">
        <v>4</v>
      </c>
      <c r="CY800" s="421">
        <v>11</v>
      </c>
      <c r="CZ800" s="429">
        <v>0</v>
      </c>
      <c r="DA800" s="429">
        <v>0</v>
      </c>
      <c r="DB800" s="428">
        <v>0</v>
      </c>
      <c r="DC800" s="427">
        <v>2</v>
      </c>
      <c r="DD800" s="421">
        <v>2</v>
      </c>
      <c r="DE800" s="429">
        <v>0</v>
      </c>
      <c r="DF800" s="429">
        <v>0</v>
      </c>
      <c r="DG800" s="428">
        <v>1</v>
      </c>
      <c r="DH800" s="427">
        <v>3</v>
      </c>
      <c r="DI800" s="426">
        <v>7.4201853275299001</v>
      </c>
    </row>
    <row r="801" spans="1:193" ht="13" customHeight="1">
      <c r="A801" s="413" t="s">
        <v>470</v>
      </c>
      <c r="B801" s="413">
        <v>13008</v>
      </c>
      <c r="C801" s="413">
        <v>695391</v>
      </c>
      <c r="D801" s="413">
        <v>29788</v>
      </c>
      <c r="E801" s="413" t="s">
        <v>354</v>
      </c>
      <c r="F801" s="413" t="s">
        <v>354</v>
      </c>
      <c r="G801" s="414"/>
      <c r="H801" s="411" t="s">
        <v>149</v>
      </c>
      <c r="I801" s="411" t="s">
        <v>570</v>
      </c>
      <c r="J801" s="413">
        <v>27</v>
      </c>
      <c r="K801" s="418">
        <v>5</v>
      </c>
      <c r="L801" s="418" t="s">
        <v>837</v>
      </c>
      <c r="T801" s="418" t="s">
        <v>4581</v>
      </c>
      <c r="U801" s="418" t="s">
        <v>4581</v>
      </c>
      <c r="V801" s="418" t="s">
        <v>4586</v>
      </c>
      <c r="X801" s="418">
        <v>27</v>
      </c>
      <c r="Y801" s="419">
        <v>46</v>
      </c>
      <c r="Z801" s="421">
        <v>32</v>
      </c>
      <c r="AA801" s="421">
        <v>84</v>
      </c>
      <c r="AB801" s="421">
        <v>73</v>
      </c>
      <c r="AC801" s="421">
        <v>20</v>
      </c>
      <c r="AD801" s="421">
        <v>15</v>
      </c>
      <c r="AE801" s="421">
        <v>5</v>
      </c>
      <c r="AF801" s="421">
        <v>0</v>
      </c>
      <c r="AG801" s="421">
        <v>0</v>
      </c>
      <c r="AH801" s="421">
        <v>11</v>
      </c>
      <c r="AI801" s="421">
        <v>5</v>
      </c>
      <c r="AJ801" s="421">
        <v>1</v>
      </c>
      <c r="AK801" s="421">
        <v>0</v>
      </c>
      <c r="AL801" s="421">
        <v>7</v>
      </c>
      <c r="AM801" s="421">
        <v>0</v>
      </c>
      <c r="AN801" s="421">
        <v>21</v>
      </c>
      <c r="AO801" s="421">
        <v>2</v>
      </c>
      <c r="AP801" s="421">
        <v>1</v>
      </c>
      <c r="AQ801" s="421">
        <v>1</v>
      </c>
      <c r="AR801" s="421">
        <v>1</v>
      </c>
      <c r="AS801" s="466">
        <v>8.3333332999999996E-2</v>
      </c>
      <c r="AT801" s="466">
        <v>0.25</v>
      </c>
      <c r="AU801" s="466">
        <v>0.51851851999999998</v>
      </c>
      <c r="AV801" s="466">
        <v>0.20370369999999999</v>
      </c>
      <c r="AW801" s="466">
        <v>3.703704E-2</v>
      </c>
      <c r="AX801" s="466">
        <v>0.27777777999999997</v>
      </c>
      <c r="AY801" s="425">
        <v>106.8</v>
      </c>
      <c r="AZ801" s="466">
        <v>9.2261899999999994E-2</v>
      </c>
      <c r="BA801" s="466">
        <v>0.5</v>
      </c>
      <c r="BB801" s="466">
        <v>0.90773809999999999</v>
      </c>
      <c r="BC801" s="466">
        <v>0.32692307599999998</v>
      </c>
      <c r="BD801" s="424">
        <v>0.37735848999999999</v>
      </c>
      <c r="BE801" s="424">
        <v>0.27397260200000001</v>
      </c>
      <c r="BF801" s="424">
        <v>0.34939758999999998</v>
      </c>
      <c r="BG801" s="424">
        <v>0.34246575299999998</v>
      </c>
      <c r="BH801" s="424">
        <v>0.69186334299999996</v>
      </c>
      <c r="BI801" s="424">
        <v>6.8493151000000002E-2</v>
      </c>
      <c r="BJ801" s="424">
        <v>0.31061240563909598</v>
      </c>
      <c r="BK801" s="425">
        <v>42.308489715349403</v>
      </c>
      <c r="BL801" s="425">
        <v>-0.16734333663539799</v>
      </c>
      <c r="BM801" s="425">
        <v>9.7579591390554405</v>
      </c>
      <c r="BN801" s="425">
        <v>95.692805129557897</v>
      </c>
      <c r="BO801" s="425">
        <v>-0.172562261863941</v>
      </c>
      <c r="BP801" s="425">
        <v>-0.19660403579473401</v>
      </c>
      <c r="BQ801" s="425">
        <v>3.75886647262318</v>
      </c>
      <c r="BR801" s="425">
        <v>-0.623004953854846</v>
      </c>
      <c r="BS801" s="426">
        <v>0.38457908163657301</v>
      </c>
      <c r="BT801" s="427"/>
      <c r="BU801" s="421"/>
      <c r="BV801" s="428"/>
      <c r="BW801" s="427"/>
      <c r="BX801" s="427"/>
      <c r="BY801" s="427"/>
      <c r="BZ801" s="427"/>
      <c r="CA801" s="421"/>
      <c r="CB801" s="428"/>
      <c r="CC801" s="427">
        <v>5</v>
      </c>
      <c r="CD801" s="421">
        <v>17</v>
      </c>
      <c r="CE801" s="429">
        <v>0</v>
      </c>
      <c r="CF801" s="428">
        <v>0</v>
      </c>
      <c r="CG801" s="427"/>
      <c r="CH801" s="421"/>
      <c r="CI801" s="429"/>
      <c r="CJ801" s="428"/>
      <c r="CK801" s="427">
        <v>27</v>
      </c>
      <c r="CL801" s="421">
        <v>183.2</v>
      </c>
      <c r="CM801" s="429">
        <v>5</v>
      </c>
      <c r="CN801" s="428">
        <v>2</v>
      </c>
      <c r="CO801" s="427"/>
      <c r="CP801" s="421"/>
      <c r="CQ801" s="429"/>
      <c r="CR801" s="428"/>
      <c r="DH801" s="427">
        <v>5</v>
      </c>
      <c r="DI801" s="426">
        <v>1.4909038096666301</v>
      </c>
    </row>
    <row r="802" spans="1:193" ht="13" customHeight="1">
      <c r="A802" s="413" t="s">
        <v>470</v>
      </c>
      <c r="B802" s="413">
        <v>13071</v>
      </c>
      <c r="C802" s="413">
        <v>695238</v>
      </c>
      <c r="D802" s="413">
        <v>29634</v>
      </c>
      <c r="E802" s="413" t="s">
        <v>3323</v>
      </c>
      <c r="F802" s="413" t="s">
        <v>3323</v>
      </c>
      <c r="G802" s="414"/>
      <c r="H802" s="411" t="s">
        <v>4126</v>
      </c>
      <c r="I802" s="411" t="s">
        <v>108</v>
      </c>
      <c r="J802" s="413">
        <v>26</v>
      </c>
      <c r="K802" s="418">
        <v>5</v>
      </c>
      <c r="L802" s="418" t="s">
        <v>46</v>
      </c>
      <c r="T802" s="418" t="s">
        <v>4581</v>
      </c>
      <c r="U802" s="418" t="s">
        <v>4581</v>
      </c>
      <c r="V802" s="418" t="s">
        <v>4586</v>
      </c>
      <c r="Z802" s="421">
        <v>55</v>
      </c>
      <c r="AA802" s="421">
        <v>149</v>
      </c>
      <c r="AB802" s="421">
        <v>129</v>
      </c>
      <c r="AC802" s="421">
        <v>29</v>
      </c>
      <c r="AD802" s="421">
        <v>22</v>
      </c>
      <c r="AE802" s="421">
        <v>7</v>
      </c>
      <c r="AF802" s="421">
        <v>0</v>
      </c>
      <c r="AG802" s="421">
        <v>0</v>
      </c>
      <c r="AH802" s="421">
        <v>15</v>
      </c>
      <c r="AI802" s="421">
        <v>7</v>
      </c>
      <c r="AJ802" s="421">
        <v>1</v>
      </c>
      <c r="AK802" s="421">
        <v>0</v>
      </c>
      <c r="AL802" s="421">
        <v>17</v>
      </c>
      <c r="AM802" s="421">
        <v>0</v>
      </c>
      <c r="AN802" s="421">
        <v>28</v>
      </c>
      <c r="AO802" s="421">
        <v>2</v>
      </c>
      <c r="AP802" s="421">
        <v>0</v>
      </c>
      <c r="AQ802" s="421">
        <v>1</v>
      </c>
      <c r="AR802" s="421">
        <v>3</v>
      </c>
      <c r="AS802" s="422">
        <v>0.11409395899999999</v>
      </c>
      <c r="AT802" s="422">
        <v>0.18791946300000001</v>
      </c>
      <c r="AU802" s="422">
        <v>0.32352941000000002</v>
      </c>
      <c r="AV802" s="422">
        <v>0.23529412</v>
      </c>
      <c r="AW802" s="422">
        <v>1.9607840000000001E-2</v>
      </c>
      <c r="AX802" s="422">
        <v>0.41176470999999998</v>
      </c>
      <c r="AY802" s="423">
        <v>109</v>
      </c>
      <c r="AZ802" s="422">
        <v>9.6518989999999999E-2</v>
      </c>
      <c r="BA802" s="422">
        <v>0.51</v>
      </c>
      <c r="BB802" s="422">
        <v>0.92348101000000005</v>
      </c>
      <c r="BC802" s="422">
        <v>0.28000000000000003</v>
      </c>
      <c r="BD802" s="424">
        <v>0.28712871200000001</v>
      </c>
      <c r="BE802" s="424">
        <v>0.22480620100000001</v>
      </c>
      <c r="BF802" s="424">
        <v>0.324324324</v>
      </c>
      <c r="BG802" s="424">
        <v>0.27906976700000002</v>
      </c>
      <c r="BH802" s="424">
        <v>0.60339409099999997</v>
      </c>
      <c r="BI802" s="424">
        <v>5.4263565999999999E-2</v>
      </c>
      <c r="BJ802" s="424">
        <v>0.279571385802449</v>
      </c>
      <c r="BK802" s="425">
        <v>33.518818954100297</v>
      </c>
      <c r="BL802" s="425">
        <v>-4.0420773365594904</v>
      </c>
      <c r="BM802" s="425">
        <v>13.5635187215111</v>
      </c>
      <c r="BN802" s="425">
        <v>78.183536425116102</v>
      </c>
      <c r="BO802" s="425">
        <v>-0.223128411117297</v>
      </c>
      <c r="BP802" s="425">
        <v>-0.29329777311068</v>
      </c>
      <c r="BQ802" s="425">
        <v>-2.4454687132793</v>
      </c>
      <c r="BR802" s="425">
        <v>-4.1339455265379002</v>
      </c>
      <c r="BS802" s="426">
        <v>-0.25020205393664902</v>
      </c>
      <c r="BT802" s="427"/>
      <c r="BU802" s="421"/>
      <c r="BV802" s="428"/>
      <c r="BW802" s="427"/>
      <c r="BX802" s="427"/>
      <c r="BY802" s="427"/>
      <c r="BZ802" s="427"/>
      <c r="CA802" s="421"/>
      <c r="CB802" s="428"/>
      <c r="CC802" s="427">
        <v>12</v>
      </c>
      <c r="CD802" s="421">
        <v>75</v>
      </c>
      <c r="CE802" s="429">
        <v>-1</v>
      </c>
      <c r="CF802" s="428">
        <v>-2</v>
      </c>
      <c r="CG802" s="427">
        <v>5</v>
      </c>
      <c r="CH802" s="421">
        <v>12</v>
      </c>
      <c r="CI802" s="429">
        <v>0</v>
      </c>
      <c r="CJ802" s="428">
        <v>0</v>
      </c>
      <c r="CK802" s="427">
        <v>25</v>
      </c>
      <c r="CL802" s="421">
        <v>168.2</v>
      </c>
      <c r="CM802" s="429">
        <v>-6</v>
      </c>
      <c r="CN802" s="428">
        <v>-2</v>
      </c>
      <c r="CO802" s="427"/>
      <c r="CP802" s="421"/>
      <c r="CQ802" s="429"/>
      <c r="CR802" s="428"/>
      <c r="DH802" s="427">
        <v>-7</v>
      </c>
      <c r="DI802" s="426">
        <v>-3.4199820719659302</v>
      </c>
      <c r="EL802" s="422"/>
      <c r="EM802" s="422"/>
      <c r="EN802" s="422"/>
      <c r="EO802" s="422"/>
      <c r="EP802" s="422"/>
      <c r="EQ802" s="422"/>
    </row>
    <row r="803" spans="1:193" ht="13" customHeight="1">
      <c r="A803" s="413" t="s">
        <v>470</v>
      </c>
      <c r="B803" s="413">
        <v>11822</v>
      </c>
      <c r="C803" s="413">
        <v>682928</v>
      </c>
      <c r="D803" s="413">
        <v>25768</v>
      </c>
      <c r="E803" s="413" t="s">
        <v>2169</v>
      </c>
      <c r="F803" s="413" t="s">
        <v>2169</v>
      </c>
      <c r="G803" s="414"/>
      <c r="H803" s="411" t="s">
        <v>3065</v>
      </c>
      <c r="I803" s="411" t="s">
        <v>270</v>
      </c>
      <c r="J803" s="413">
        <v>24</v>
      </c>
      <c r="K803" s="418">
        <v>6</v>
      </c>
      <c r="L803" s="418" t="s">
        <v>46</v>
      </c>
      <c r="T803" s="418" t="s">
        <v>4577</v>
      </c>
      <c r="U803" s="418" t="s">
        <v>2543</v>
      </c>
      <c r="V803" s="418" t="s">
        <v>4586</v>
      </c>
      <c r="Z803" s="421">
        <v>144</v>
      </c>
      <c r="AA803" s="421">
        <v>635</v>
      </c>
      <c r="AB803" s="421">
        <v>580</v>
      </c>
      <c r="AC803" s="421">
        <v>149</v>
      </c>
      <c r="AD803" s="421">
        <v>90</v>
      </c>
      <c r="AE803" s="421">
        <v>35</v>
      </c>
      <c r="AF803" s="421">
        <v>5</v>
      </c>
      <c r="AG803" s="421">
        <v>19</v>
      </c>
      <c r="AH803" s="421">
        <v>92</v>
      </c>
      <c r="AI803" s="421">
        <v>60</v>
      </c>
      <c r="AJ803" s="421">
        <v>31</v>
      </c>
      <c r="AK803" s="421">
        <v>3</v>
      </c>
      <c r="AL803" s="421">
        <v>37</v>
      </c>
      <c r="AM803" s="421">
        <v>1</v>
      </c>
      <c r="AN803" s="421">
        <v>125</v>
      </c>
      <c r="AO803" s="421">
        <v>14</v>
      </c>
      <c r="AP803" s="421">
        <v>3</v>
      </c>
      <c r="AQ803" s="421">
        <v>1</v>
      </c>
      <c r="AR803" s="421">
        <v>5</v>
      </c>
      <c r="AS803" s="422">
        <v>5.8267715999999997E-2</v>
      </c>
      <c r="AT803" s="422">
        <v>0.19685039300000001</v>
      </c>
      <c r="AU803" s="422">
        <v>0.43790849999999998</v>
      </c>
      <c r="AV803" s="422">
        <v>0.20043573000000001</v>
      </c>
      <c r="AW803" s="422">
        <v>7.6252719999999996E-2</v>
      </c>
      <c r="AX803" s="422">
        <v>0.39215686</v>
      </c>
      <c r="AY803" s="423">
        <v>112.7</v>
      </c>
      <c r="AZ803" s="422">
        <v>0.11336207</v>
      </c>
      <c r="BA803" s="422">
        <v>0.3930131</v>
      </c>
      <c r="BB803" s="422">
        <v>0.67266413000000003</v>
      </c>
      <c r="BC803" s="422">
        <v>0.40829694300000002</v>
      </c>
      <c r="BD803" s="424">
        <v>0.29612756200000001</v>
      </c>
      <c r="BE803" s="424">
        <v>0.25689655099999997</v>
      </c>
      <c r="BF803" s="424">
        <v>0.31545741300000002</v>
      </c>
      <c r="BG803" s="424">
        <v>0.43275861999999998</v>
      </c>
      <c r="BH803" s="424">
        <v>0.74821603299999995</v>
      </c>
      <c r="BI803" s="424">
        <v>0.17586206900000001</v>
      </c>
      <c r="BJ803" s="424">
        <v>0.32365364937985602</v>
      </c>
      <c r="BK803" s="425">
        <v>113.27476121625099</v>
      </c>
      <c r="BL803" s="425">
        <v>5.4585703598130797</v>
      </c>
      <c r="BM803" s="425">
        <v>80.489130741523596</v>
      </c>
      <c r="BN803" s="425">
        <v>107.303813307469</v>
      </c>
      <c r="BO803" s="425">
        <v>0.419206947682013</v>
      </c>
      <c r="BP803" s="425">
        <v>7.3860599212348399</v>
      </c>
      <c r="BQ803" s="425">
        <v>30.681446561895299</v>
      </c>
      <c r="BR803" s="425">
        <v>12.8833497563172</v>
      </c>
      <c r="BS803" s="426">
        <v>3.13909595565412</v>
      </c>
      <c r="BT803" s="427"/>
      <c r="BU803" s="421"/>
      <c r="BV803" s="428"/>
      <c r="BW803" s="427"/>
      <c r="BX803" s="427"/>
      <c r="BY803" s="427"/>
      <c r="BZ803" s="427"/>
      <c r="CA803" s="421"/>
      <c r="CB803" s="428"/>
      <c r="CC803" s="427"/>
      <c r="CD803" s="421"/>
      <c r="CE803" s="429"/>
      <c r="CF803" s="428"/>
      <c r="CG803" s="427"/>
      <c r="CH803" s="421"/>
      <c r="CI803" s="429"/>
      <c r="CJ803" s="428"/>
      <c r="CK803" s="427"/>
      <c r="CL803" s="421"/>
      <c r="CM803" s="429"/>
      <c r="CN803" s="428"/>
      <c r="CO803" s="427">
        <v>142</v>
      </c>
      <c r="CP803" s="421">
        <v>1224.0999999999999</v>
      </c>
      <c r="CQ803" s="429">
        <v>-6</v>
      </c>
      <c r="CR803" s="428">
        <v>-11</v>
      </c>
      <c r="DH803" s="427">
        <v>-6</v>
      </c>
      <c r="DI803" s="426">
        <v>-3.32535648345947</v>
      </c>
      <c r="EL803" s="422"/>
      <c r="EM803" s="422"/>
      <c r="EN803" s="422"/>
      <c r="EO803" s="422"/>
      <c r="EP803" s="422"/>
      <c r="EQ803" s="422"/>
    </row>
    <row r="804" spans="1:193" ht="13" customHeight="1">
      <c r="A804" s="413" t="s">
        <v>470</v>
      </c>
      <c r="B804" s="413">
        <v>12794</v>
      </c>
      <c r="C804" s="413">
        <v>676609</v>
      </c>
      <c r="D804" s="413">
        <v>23401</v>
      </c>
      <c r="E804" s="413" t="s">
        <v>3323</v>
      </c>
      <c r="F804" s="413" t="s">
        <v>3323</v>
      </c>
      <c r="G804" s="414"/>
      <c r="H804" s="411" t="s">
        <v>3435</v>
      </c>
      <c r="I804" s="411" t="s">
        <v>3351</v>
      </c>
      <c r="J804" s="413">
        <v>28</v>
      </c>
      <c r="K804" s="418">
        <v>6</v>
      </c>
      <c r="L804" s="418" t="s">
        <v>837</v>
      </c>
      <c r="T804" s="418" t="s">
        <v>2543</v>
      </c>
      <c r="U804" s="418" t="s">
        <v>4581</v>
      </c>
      <c r="V804" s="418" t="s">
        <v>4586</v>
      </c>
      <c r="Z804" s="421">
        <v>126</v>
      </c>
      <c r="AA804" s="421">
        <v>370</v>
      </c>
      <c r="AB804" s="421">
        <v>314</v>
      </c>
      <c r="AC804" s="421">
        <v>74</v>
      </c>
      <c r="AD804" s="421">
        <v>50</v>
      </c>
      <c r="AE804" s="421">
        <v>18</v>
      </c>
      <c r="AF804" s="421">
        <v>1</v>
      </c>
      <c r="AG804" s="421">
        <v>5</v>
      </c>
      <c r="AH804" s="421">
        <v>52</v>
      </c>
      <c r="AI804" s="421">
        <v>36</v>
      </c>
      <c r="AJ804" s="421">
        <v>49</v>
      </c>
      <c r="AK804" s="421">
        <v>11</v>
      </c>
      <c r="AL804" s="421">
        <v>47</v>
      </c>
      <c r="AM804" s="421">
        <v>0</v>
      </c>
      <c r="AN804" s="421">
        <v>98</v>
      </c>
      <c r="AO804" s="421">
        <v>3</v>
      </c>
      <c r="AP804" s="421">
        <v>2</v>
      </c>
      <c r="AQ804" s="421">
        <v>4</v>
      </c>
      <c r="AR804" s="421">
        <v>1</v>
      </c>
      <c r="AS804" s="422">
        <v>0.12702702699999999</v>
      </c>
      <c r="AT804" s="422">
        <v>0.26486486399999998</v>
      </c>
      <c r="AU804" s="422">
        <v>0.39639639999999998</v>
      </c>
      <c r="AV804" s="422">
        <v>0.21171171</v>
      </c>
      <c r="AW804" s="422">
        <v>5.8558560000000003E-2</v>
      </c>
      <c r="AX804" s="422">
        <v>0.30630631000000003</v>
      </c>
      <c r="AY804" s="423">
        <v>114.4</v>
      </c>
      <c r="AZ804" s="422">
        <v>0.10550763000000001</v>
      </c>
      <c r="BA804" s="422">
        <v>0.36057692299999999</v>
      </c>
      <c r="BB804" s="422">
        <v>0.61564621600000002</v>
      </c>
      <c r="BC804" s="422">
        <v>0.41826922999999999</v>
      </c>
      <c r="BD804" s="424">
        <v>0.32394366099999999</v>
      </c>
      <c r="BE804" s="424">
        <v>0.23566878899999999</v>
      </c>
      <c r="BF804" s="424">
        <v>0.33879781399999997</v>
      </c>
      <c r="BG804" s="424">
        <v>0.34713375699999999</v>
      </c>
      <c r="BH804" s="424">
        <v>0.68593157100000002</v>
      </c>
      <c r="BI804" s="424">
        <v>0.111464968</v>
      </c>
      <c r="BJ804" s="424">
        <v>0.30899969785591203</v>
      </c>
      <c r="BK804" s="425">
        <v>68.852350833666193</v>
      </c>
      <c r="BL804" s="425">
        <v>-1.2231169848146</v>
      </c>
      <c r="BM804" s="425">
        <v>42.495477253347403</v>
      </c>
      <c r="BN804" s="425">
        <v>97.031831278657904</v>
      </c>
      <c r="BO804" s="425">
        <v>1.9422706139883599E-2</v>
      </c>
      <c r="BP804" s="425">
        <v>5.6195389591157401</v>
      </c>
      <c r="BQ804" s="425">
        <v>20.5206712398303</v>
      </c>
      <c r="BR804" s="425">
        <v>4.3252399095890901</v>
      </c>
      <c r="BS804" s="426">
        <v>2.09952148006805</v>
      </c>
      <c r="BT804" s="427"/>
      <c r="BU804" s="421"/>
      <c r="BV804" s="428"/>
      <c r="BW804" s="427"/>
      <c r="BX804" s="427"/>
      <c r="BY804" s="427"/>
      <c r="BZ804" s="427"/>
      <c r="CA804" s="421"/>
      <c r="CB804" s="428"/>
      <c r="CC804" s="427"/>
      <c r="CD804" s="421"/>
      <c r="CE804" s="429"/>
      <c r="CF804" s="428"/>
      <c r="CG804" s="427">
        <v>23</v>
      </c>
      <c r="CH804" s="421">
        <v>145.1</v>
      </c>
      <c r="CI804" s="429">
        <v>1</v>
      </c>
      <c r="CJ804" s="428">
        <v>-1</v>
      </c>
      <c r="CK804" s="427">
        <v>37</v>
      </c>
      <c r="CL804" s="421">
        <v>117</v>
      </c>
      <c r="CM804" s="429">
        <v>1</v>
      </c>
      <c r="CN804" s="428">
        <v>1</v>
      </c>
      <c r="CO804" s="427">
        <v>43</v>
      </c>
      <c r="CP804" s="421">
        <v>339</v>
      </c>
      <c r="CQ804" s="429">
        <v>4</v>
      </c>
      <c r="CR804" s="428">
        <v>5</v>
      </c>
      <c r="CS804" s="427">
        <v>10</v>
      </c>
      <c r="CT804" s="421">
        <v>31</v>
      </c>
      <c r="CU804" s="429">
        <v>-1</v>
      </c>
      <c r="CV804" s="429">
        <v>0</v>
      </c>
      <c r="CW804" s="428">
        <v>0</v>
      </c>
      <c r="CX804" s="427">
        <v>2</v>
      </c>
      <c r="CY804" s="421">
        <v>15</v>
      </c>
      <c r="CZ804" s="429">
        <v>-1</v>
      </c>
      <c r="DA804" s="429">
        <v>-1</v>
      </c>
      <c r="DB804" s="428">
        <v>-1</v>
      </c>
      <c r="DC804" s="427">
        <v>38</v>
      </c>
      <c r="DD804" s="421">
        <v>210.2</v>
      </c>
      <c r="DE804" s="429">
        <v>6</v>
      </c>
      <c r="DF804" s="429">
        <v>2</v>
      </c>
      <c r="DG804" s="428">
        <v>-1</v>
      </c>
      <c r="DH804" s="427">
        <v>10</v>
      </c>
      <c r="DI804" s="426">
        <v>3.4614073038101099</v>
      </c>
      <c r="EL804" s="422"/>
      <c r="EM804" s="422"/>
      <c r="EN804" s="422"/>
      <c r="EO804" s="422"/>
      <c r="EP804" s="422"/>
      <c r="EQ804" s="422"/>
    </row>
    <row r="805" spans="1:193" ht="13" customHeight="1">
      <c r="A805" s="413" t="s">
        <v>470</v>
      </c>
      <c r="B805" s="413">
        <v>12557</v>
      </c>
      <c r="C805" s="413">
        <v>681715</v>
      </c>
      <c r="D805" s="413">
        <v>24878</v>
      </c>
      <c r="E805" s="413" t="s">
        <v>686</v>
      </c>
      <c r="F805" s="413" t="s">
        <v>686</v>
      </c>
      <c r="G805" s="414"/>
      <c r="H805" s="411" t="s">
        <v>3334</v>
      </c>
      <c r="I805" s="411" t="s">
        <v>4356</v>
      </c>
      <c r="J805" s="413">
        <v>25</v>
      </c>
      <c r="K805" s="418">
        <v>7</v>
      </c>
      <c r="L805" s="418" t="s">
        <v>837</v>
      </c>
      <c r="T805" s="418" t="s">
        <v>2543</v>
      </c>
      <c r="U805" s="418" t="s">
        <v>2543</v>
      </c>
      <c r="V805" s="418" t="s">
        <v>4586</v>
      </c>
      <c r="Y805" s="419">
        <v>148</v>
      </c>
      <c r="Z805" s="421">
        <v>87</v>
      </c>
      <c r="AA805" s="421">
        <v>294</v>
      </c>
      <c r="AB805" s="421">
        <v>256</v>
      </c>
      <c r="AC805" s="421">
        <v>68</v>
      </c>
      <c r="AD805" s="421">
        <v>45</v>
      </c>
      <c r="AE805" s="421">
        <v>12</v>
      </c>
      <c r="AF805" s="421">
        <v>1</v>
      </c>
      <c r="AG805" s="421">
        <v>10</v>
      </c>
      <c r="AH805" s="421">
        <v>40</v>
      </c>
      <c r="AI805" s="421">
        <v>45</v>
      </c>
      <c r="AJ805" s="421">
        <v>1</v>
      </c>
      <c r="AK805" s="421">
        <v>1</v>
      </c>
      <c r="AL805" s="421">
        <v>31</v>
      </c>
      <c r="AM805" s="421">
        <v>0</v>
      </c>
      <c r="AN805" s="421">
        <v>77</v>
      </c>
      <c r="AO805" s="421">
        <v>3</v>
      </c>
      <c r="AP805" s="421">
        <v>4</v>
      </c>
      <c r="AQ805" s="421">
        <v>0</v>
      </c>
      <c r="AR805" s="421">
        <v>6</v>
      </c>
      <c r="AS805" s="466">
        <v>0.105442176</v>
      </c>
      <c r="AT805" s="466">
        <v>0.26190476099999999</v>
      </c>
      <c r="AU805" s="466">
        <v>0.46448086999999999</v>
      </c>
      <c r="AV805" s="466">
        <v>0.18579235</v>
      </c>
      <c r="AW805" s="466">
        <v>0.10928962</v>
      </c>
      <c r="AX805" s="466">
        <v>0.45355191</v>
      </c>
      <c r="AY805" s="425">
        <v>112.8</v>
      </c>
      <c r="AZ805" s="466">
        <v>0.14411247999999999</v>
      </c>
      <c r="BA805" s="466">
        <v>0.431693989</v>
      </c>
      <c r="BB805" s="466">
        <v>0.71927549800000001</v>
      </c>
      <c r="BC805" s="466">
        <v>0.38797814200000003</v>
      </c>
      <c r="BD805" s="424">
        <v>0.33526011500000003</v>
      </c>
      <c r="BE805" s="424">
        <v>0.265625</v>
      </c>
      <c r="BF805" s="424">
        <v>0.34693877499999998</v>
      </c>
      <c r="BG805" s="424">
        <v>0.4375</v>
      </c>
      <c r="BH805" s="424">
        <v>0.78443877500000003</v>
      </c>
      <c r="BI805" s="424">
        <v>0.171875</v>
      </c>
      <c r="BJ805" s="424">
        <v>0.34113354119313799</v>
      </c>
      <c r="BK805" s="425">
        <v>110.706644671872</v>
      </c>
      <c r="BL805" s="425">
        <v>6.6997680195247602</v>
      </c>
      <c r="BM805" s="425">
        <v>41.4383266844427</v>
      </c>
      <c r="BN805" s="425">
        <v>117.91633857046899</v>
      </c>
      <c r="BO805" s="425">
        <v>0.61620028203947497</v>
      </c>
      <c r="BP805" s="425">
        <v>-1.7823359044268701</v>
      </c>
      <c r="BQ805" s="425">
        <v>12.242054622770601</v>
      </c>
      <c r="BR805" s="425">
        <v>4.4610738313397196</v>
      </c>
      <c r="BS805" s="426">
        <v>1.2525153948563399</v>
      </c>
      <c r="BT805" s="427"/>
      <c r="BU805" s="421"/>
      <c r="BV805" s="428"/>
      <c r="BW805" s="427"/>
      <c r="BX805" s="427"/>
      <c r="BY805" s="427"/>
      <c r="BZ805" s="427"/>
      <c r="CA805" s="421"/>
      <c r="CB805" s="428"/>
      <c r="CC805" s="427"/>
      <c r="CD805" s="421"/>
      <c r="CE805" s="429"/>
      <c r="CF805" s="428"/>
      <c r="CG805" s="427"/>
      <c r="CH805" s="421"/>
      <c r="CI805" s="429"/>
      <c r="CJ805" s="428"/>
      <c r="CK805" s="427"/>
      <c r="CL805" s="421"/>
      <c r="CM805" s="429"/>
      <c r="CN805" s="428"/>
      <c r="CO805" s="427"/>
      <c r="CP805" s="421"/>
      <c r="CQ805" s="429"/>
      <c r="CR805" s="428"/>
      <c r="CS805" s="427">
        <v>38</v>
      </c>
      <c r="CT805" s="421">
        <v>266</v>
      </c>
      <c r="CU805" s="429">
        <v>0</v>
      </c>
      <c r="CV805" s="429">
        <v>2</v>
      </c>
      <c r="CW805" s="428">
        <v>0</v>
      </c>
      <c r="DC805" s="427">
        <v>13</v>
      </c>
      <c r="DD805" s="421">
        <v>80</v>
      </c>
      <c r="DE805" s="429">
        <v>0</v>
      </c>
      <c r="DF805" s="429">
        <v>2</v>
      </c>
      <c r="DG805" s="428">
        <v>0</v>
      </c>
      <c r="DH805" s="427">
        <v>0</v>
      </c>
      <c r="DI805" s="426">
        <v>-1.99901175498962</v>
      </c>
      <c r="GC805" s="412"/>
      <c r="GD805" s="412"/>
      <c r="GE805" s="412"/>
      <c r="GF805" s="412"/>
      <c r="GG805" s="412"/>
      <c r="GH805" s="412"/>
      <c r="GI805" s="412"/>
      <c r="GJ805" s="412"/>
      <c r="GK805" s="412"/>
    </row>
    <row r="806" spans="1:193" ht="13" customHeight="1">
      <c r="A806" s="413" t="s">
        <v>470</v>
      </c>
      <c r="B806" s="413">
        <v>12499</v>
      </c>
      <c r="C806" s="413">
        <v>663604</v>
      </c>
      <c r="D806" s="413">
        <v>21496</v>
      </c>
      <c r="E806" s="413" t="s">
        <v>3323</v>
      </c>
      <c r="F806" s="413" t="s">
        <v>3323</v>
      </c>
      <c r="G806" s="414"/>
      <c r="H806" s="411" t="s">
        <v>3947</v>
      </c>
      <c r="I806" s="411" t="s">
        <v>544</v>
      </c>
      <c r="J806" s="413">
        <v>28</v>
      </c>
      <c r="K806" s="418">
        <v>7</v>
      </c>
      <c r="L806" s="418" t="s">
        <v>837</v>
      </c>
      <c r="T806" s="418" t="s">
        <v>4581</v>
      </c>
      <c r="U806" s="418" t="s">
        <v>4581</v>
      </c>
      <c r="V806" s="418" t="s">
        <v>4586</v>
      </c>
      <c r="Z806" s="421">
        <v>67</v>
      </c>
      <c r="AA806" s="421">
        <v>148</v>
      </c>
      <c r="AB806" s="421">
        <v>134</v>
      </c>
      <c r="AC806" s="421">
        <v>31</v>
      </c>
      <c r="AD806" s="421">
        <v>23</v>
      </c>
      <c r="AE806" s="421">
        <v>7</v>
      </c>
      <c r="AF806" s="421">
        <v>1</v>
      </c>
      <c r="AG806" s="421">
        <v>0</v>
      </c>
      <c r="AH806" s="421">
        <v>17</v>
      </c>
      <c r="AI806" s="421">
        <v>11</v>
      </c>
      <c r="AJ806" s="421">
        <v>10</v>
      </c>
      <c r="AK806" s="421">
        <v>1</v>
      </c>
      <c r="AL806" s="421">
        <v>8</v>
      </c>
      <c r="AM806" s="421">
        <v>0</v>
      </c>
      <c r="AN806" s="421">
        <v>36</v>
      </c>
      <c r="AO806" s="421">
        <v>1</v>
      </c>
      <c r="AP806" s="421">
        <v>2</v>
      </c>
      <c r="AQ806" s="421">
        <v>3</v>
      </c>
      <c r="AR806" s="421">
        <v>2</v>
      </c>
      <c r="AS806" s="466">
        <v>5.4054053999999997E-2</v>
      </c>
      <c r="AT806" s="466">
        <v>0.243243243</v>
      </c>
      <c r="AU806" s="466">
        <v>0.23300971000000001</v>
      </c>
      <c r="AV806" s="466">
        <v>0.36893204000000002</v>
      </c>
      <c r="AW806" s="466">
        <v>2.912621E-2</v>
      </c>
      <c r="AX806" s="466">
        <v>0.32038834999999999</v>
      </c>
      <c r="AY806" s="425">
        <v>108.1</v>
      </c>
      <c r="AZ806" s="466">
        <v>0.11072664</v>
      </c>
      <c r="BA806" s="466">
        <v>0.55102040799999996</v>
      </c>
      <c r="BB806" s="466">
        <v>0.99131417600000005</v>
      </c>
      <c r="BC806" s="466">
        <v>0.234693877</v>
      </c>
      <c r="BD806" s="424">
        <v>0.31</v>
      </c>
      <c r="BE806" s="424">
        <v>0.23134328300000001</v>
      </c>
      <c r="BF806" s="424">
        <v>0.27586206800000002</v>
      </c>
      <c r="BG806" s="424">
        <v>0.298507462</v>
      </c>
      <c r="BH806" s="424">
        <v>0.57436953000000002</v>
      </c>
      <c r="BI806" s="424">
        <v>6.7164179000000004E-2</v>
      </c>
      <c r="BJ806" s="424">
        <v>0.25446621755073801</v>
      </c>
      <c r="BK806" s="425">
        <v>43.261212764184201</v>
      </c>
      <c r="BL806" s="425">
        <v>-7.0451153329010303</v>
      </c>
      <c r="BM806" s="425">
        <v>10.442322362363701</v>
      </c>
      <c r="BN806" s="425">
        <v>62.540537421396103</v>
      </c>
      <c r="BO806" s="425">
        <v>-0.102067584112549</v>
      </c>
      <c r="BP806" s="425">
        <v>1.9047639742493601</v>
      </c>
      <c r="BQ806" s="425">
        <v>3.0214725184817501</v>
      </c>
      <c r="BR806" s="425">
        <v>-4.6664937993879603</v>
      </c>
      <c r="BS806" s="426">
        <v>0.309134451785126</v>
      </c>
      <c r="BT806" s="427"/>
      <c r="BU806" s="421"/>
      <c r="BV806" s="428"/>
      <c r="BW806" s="427"/>
      <c r="BX806" s="427"/>
      <c r="BY806" s="427"/>
      <c r="BZ806" s="427"/>
      <c r="CA806" s="421"/>
      <c r="CB806" s="428"/>
      <c r="CC806" s="427"/>
      <c r="CD806" s="421"/>
      <c r="CE806" s="429"/>
      <c r="CF806" s="428"/>
      <c r="CG806" s="427"/>
      <c r="CH806" s="421"/>
      <c r="CI806" s="429"/>
      <c r="CJ806" s="428"/>
      <c r="CK806" s="427"/>
      <c r="CL806" s="421"/>
      <c r="CM806" s="429"/>
      <c r="CN806" s="428"/>
      <c r="CO806" s="427"/>
      <c r="CP806" s="421"/>
      <c r="CQ806" s="429"/>
      <c r="CR806" s="428"/>
      <c r="CS806" s="427">
        <v>32</v>
      </c>
      <c r="CT806" s="421">
        <v>147.1</v>
      </c>
      <c r="CU806" s="429">
        <v>0</v>
      </c>
      <c r="CV806" s="429">
        <v>1</v>
      </c>
      <c r="CW806" s="428">
        <v>-1</v>
      </c>
      <c r="CX806" s="427">
        <v>22</v>
      </c>
      <c r="CY806" s="421">
        <v>145.1</v>
      </c>
      <c r="CZ806" s="429">
        <v>4</v>
      </c>
      <c r="DA806" s="429">
        <v>3</v>
      </c>
      <c r="DB806" s="428">
        <v>0</v>
      </c>
      <c r="DC806" s="427">
        <v>10</v>
      </c>
      <c r="DD806" s="421">
        <v>68</v>
      </c>
      <c r="DE806" s="429">
        <v>1</v>
      </c>
      <c r="DF806" s="429">
        <v>1</v>
      </c>
      <c r="DG806" s="428">
        <v>0</v>
      </c>
      <c r="DH806" s="427">
        <v>5</v>
      </c>
      <c r="DI806" s="426">
        <v>2.7647047638893101</v>
      </c>
    </row>
    <row r="807" spans="1:193" ht="13" customHeight="1">
      <c r="A807" s="413" t="s">
        <v>470</v>
      </c>
      <c r="B807" s="413">
        <v>13289</v>
      </c>
      <c r="C807" s="413">
        <v>696030</v>
      </c>
      <c r="D807" s="413">
        <v>27915</v>
      </c>
      <c r="E807" s="413" t="s">
        <v>14</v>
      </c>
      <c r="F807" s="413" t="s">
        <v>14</v>
      </c>
      <c r="G807" s="414"/>
      <c r="H807" s="411" t="s">
        <v>708</v>
      </c>
      <c r="I807" s="411" t="s">
        <v>1769</v>
      </c>
      <c r="J807" s="413">
        <v>22</v>
      </c>
      <c r="K807" s="418">
        <v>7</v>
      </c>
      <c r="L807" s="418" t="s">
        <v>46</v>
      </c>
      <c r="T807" s="418" t="s">
        <v>4581</v>
      </c>
      <c r="U807" s="418" t="s">
        <v>4582</v>
      </c>
      <c r="V807" s="418" t="s">
        <v>4585</v>
      </c>
      <c r="X807" s="418">
        <v>11</v>
      </c>
      <c r="Z807" s="421">
        <v>63</v>
      </c>
      <c r="AA807" s="421">
        <v>176</v>
      </c>
      <c r="AB807" s="421">
        <v>151</v>
      </c>
      <c r="AC807" s="421">
        <v>32</v>
      </c>
      <c r="AD807" s="421">
        <v>26</v>
      </c>
      <c r="AE807" s="421">
        <v>4</v>
      </c>
      <c r="AF807" s="421">
        <v>0</v>
      </c>
      <c r="AG807" s="421">
        <v>2</v>
      </c>
      <c r="AH807" s="421">
        <v>12</v>
      </c>
      <c r="AI807" s="421">
        <v>15</v>
      </c>
      <c r="AJ807" s="421">
        <v>5</v>
      </c>
      <c r="AK807" s="421">
        <v>4</v>
      </c>
      <c r="AL807" s="421">
        <v>21</v>
      </c>
      <c r="AM807" s="421">
        <v>1</v>
      </c>
      <c r="AN807" s="421">
        <v>34</v>
      </c>
      <c r="AO807" s="421">
        <v>2</v>
      </c>
      <c r="AP807" s="421">
        <v>2</v>
      </c>
      <c r="AQ807" s="421">
        <v>0</v>
      </c>
      <c r="AR807" s="421">
        <v>1</v>
      </c>
      <c r="AS807" s="422">
        <v>0.119318181</v>
      </c>
      <c r="AT807" s="422">
        <v>0.19318181800000001</v>
      </c>
      <c r="AU807" s="422">
        <v>0.30252100999999998</v>
      </c>
      <c r="AV807" s="422">
        <v>0.23529412</v>
      </c>
      <c r="AW807" s="422">
        <v>5.8823529999999999E-2</v>
      </c>
      <c r="AX807" s="422">
        <v>0.36974790000000002</v>
      </c>
      <c r="AY807" s="423">
        <v>110.2</v>
      </c>
      <c r="AZ807" s="422">
        <v>6.8918919999999995E-2</v>
      </c>
      <c r="BA807" s="422">
        <v>0.41525423700000003</v>
      </c>
      <c r="BB807" s="422">
        <v>0.76158955399999995</v>
      </c>
      <c r="BC807" s="422">
        <v>0.32203389799999999</v>
      </c>
      <c r="BD807" s="424">
        <v>0.256410256</v>
      </c>
      <c r="BE807" s="424">
        <v>0.211920529</v>
      </c>
      <c r="BF807" s="424">
        <v>0.3125</v>
      </c>
      <c r="BG807" s="424">
        <v>0.27814569500000003</v>
      </c>
      <c r="BH807" s="424">
        <v>0.59064569499999997</v>
      </c>
      <c r="BI807" s="424">
        <v>6.6225166000000002E-2</v>
      </c>
      <c r="BJ807" s="424">
        <v>0.27028441633496902</v>
      </c>
      <c r="BK807" s="425">
        <v>40.907546429106503</v>
      </c>
      <c r="BL807" s="425">
        <v>-6.1133608077327404</v>
      </c>
      <c r="BM807" s="425">
        <v>14.6825110460956</v>
      </c>
      <c r="BN807" s="425">
        <v>72.135417574545102</v>
      </c>
      <c r="BO807" s="425">
        <v>0.56751653031848504</v>
      </c>
      <c r="BP807" s="425">
        <v>-8.0940604209899902E-2</v>
      </c>
      <c r="BQ807" s="425">
        <v>-6.6170655624074606E-2</v>
      </c>
      <c r="BR807" s="425">
        <v>-5.8606969569484404</v>
      </c>
      <c r="BS807" s="426">
        <v>-6.7700861833057098E-3</v>
      </c>
      <c r="BT807" s="427"/>
      <c r="BU807" s="421"/>
      <c r="BV807" s="428"/>
      <c r="BW807" s="427"/>
      <c r="BX807" s="427"/>
      <c r="BY807" s="427"/>
      <c r="BZ807" s="427"/>
      <c r="CA807" s="421"/>
      <c r="CB807" s="428"/>
      <c r="CC807" s="427"/>
      <c r="CD807" s="421"/>
      <c r="CE807" s="429"/>
      <c r="CF807" s="428"/>
      <c r="CG807" s="427"/>
      <c r="CH807" s="421"/>
      <c r="CI807" s="429"/>
      <c r="CJ807" s="428"/>
      <c r="CK807" s="427"/>
      <c r="CL807" s="421"/>
      <c r="CM807" s="429"/>
      <c r="CN807" s="428"/>
      <c r="CO807" s="427"/>
      <c r="CP807" s="421"/>
      <c r="CQ807" s="429"/>
      <c r="CR807" s="428"/>
      <c r="CS807" s="427">
        <v>40</v>
      </c>
      <c r="CT807" s="421">
        <v>280</v>
      </c>
      <c r="CU807" s="429">
        <v>3</v>
      </c>
      <c r="CV807" s="429">
        <v>0</v>
      </c>
      <c r="CW807" s="428">
        <v>1</v>
      </c>
      <c r="CX807" s="427">
        <v>1</v>
      </c>
      <c r="CY807" s="421">
        <v>9</v>
      </c>
      <c r="CZ807" s="429">
        <v>0</v>
      </c>
      <c r="DA807" s="429">
        <v>0</v>
      </c>
      <c r="DB807" s="428">
        <v>0</v>
      </c>
      <c r="DC807" s="427">
        <v>17</v>
      </c>
      <c r="DD807" s="421">
        <v>99</v>
      </c>
      <c r="DE807" s="429">
        <v>1</v>
      </c>
      <c r="DF807" s="429">
        <v>1</v>
      </c>
      <c r="DG807" s="428">
        <v>0</v>
      </c>
      <c r="DH807" s="427">
        <v>4</v>
      </c>
      <c r="DI807" s="426">
        <v>-0.26273918151855402</v>
      </c>
      <c r="EL807" s="422"/>
      <c r="EM807" s="422"/>
      <c r="EN807" s="422"/>
      <c r="EO807" s="422"/>
      <c r="EP807" s="422"/>
      <c r="EQ807" s="422"/>
    </row>
    <row r="808" spans="1:193" ht="13" customHeight="1">
      <c r="A808" s="413" t="s">
        <v>470</v>
      </c>
      <c r="B808" s="413">
        <v>13265</v>
      </c>
      <c r="C808" s="413">
        <v>802415</v>
      </c>
      <c r="D808" s="413">
        <v>31912</v>
      </c>
      <c r="E808" s="413" t="s">
        <v>2176</v>
      </c>
      <c r="F808" s="413" t="s">
        <v>2176</v>
      </c>
      <c r="G808" s="414"/>
      <c r="H808" s="411" t="s">
        <v>4372</v>
      </c>
      <c r="I808" s="411" t="s">
        <v>3643</v>
      </c>
      <c r="J808" s="413">
        <v>24</v>
      </c>
      <c r="K808" s="418">
        <v>8</v>
      </c>
      <c r="L808" s="418" t="s">
        <v>46</v>
      </c>
      <c r="T808" s="418" t="s">
        <v>4581</v>
      </c>
      <c r="U808" s="418" t="s">
        <v>4581</v>
      </c>
      <c r="V808" s="418" t="s">
        <v>4586</v>
      </c>
      <c r="Z808" s="421">
        <v>109</v>
      </c>
      <c r="AA808" s="421">
        <v>441</v>
      </c>
      <c r="AB808" s="421">
        <v>414</v>
      </c>
      <c r="AC808" s="421">
        <v>122</v>
      </c>
      <c r="AD808" s="421">
        <v>104</v>
      </c>
      <c r="AE808" s="421">
        <v>15</v>
      </c>
      <c r="AF808" s="421">
        <v>3</v>
      </c>
      <c r="AG808" s="421">
        <v>0</v>
      </c>
      <c r="AH808" s="421">
        <v>53</v>
      </c>
      <c r="AI808" s="421">
        <v>26</v>
      </c>
      <c r="AJ808" s="421">
        <v>44</v>
      </c>
      <c r="AK808" s="421">
        <v>12</v>
      </c>
      <c r="AL808" s="421">
        <v>20</v>
      </c>
      <c r="AM808" s="421">
        <v>0</v>
      </c>
      <c r="AN808" s="421">
        <v>43</v>
      </c>
      <c r="AO808" s="421">
        <v>0</v>
      </c>
      <c r="AP808" s="421">
        <v>2</v>
      </c>
      <c r="AQ808" s="421">
        <v>3</v>
      </c>
      <c r="AR808" s="421">
        <v>10</v>
      </c>
      <c r="AS808" s="422">
        <v>4.5351473000000003E-2</v>
      </c>
      <c r="AT808" s="422">
        <v>9.7505668000000004E-2</v>
      </c>
      <c r="AU808" s="422">
        <v>0.27393616999999998</v>
      </c>
      <c r="AV808" s="422">
        <v>0.27393616999999998</v>
      </c>
      <c r="AW808" s="422">
        <v>0</v>
      </c>
      <c r="AX808" s="422">
        <v>0.17195767000000001</v>
      </c>
      <c r="AY808" s="423">
        <v>107.6</v>
      </c>
      <c r="AZ808" s="422">
        <v>4.8748350000000003E-2</v>
      </c>
      <c r="BA808" s="422">
        <v>0.59392265099999997</v>
      </c>
      <c r="BB808" s="422">
        <v>1.1390969520000001</v>
      </c>
      <c r="BC808" s="422">
        <v>0.165745856</v>
      </c>
      <c r="BD808" s="424">
        <v>0.32707774699999997</v>
      </c>
      <c r="BE808" s="424">
        <v>0.29468599000000001</v>
      </c>
      <c r="BF808" s="424">
        <v>0.32568807300000002</v>
      </c>
      <c r="BG808" s="424">
        <v>0.345410628</v>
      </c>
      <c r="BH808" s="424">
        <v>0.67109870100000002</v>
      </c>
      <c r="BI808" s="424">
        <v>5.0724638000000002E-2</v>
      </c>
      <c r="BJ808" s="424">
        <v>0.29617623588360698</v>
      </c>
      <c r="BK808" s="425">
        <v>31.3328091028812</v>
      </c>
      <c r="BL808" s="425">
        <v>-6.0474760548766699</v>
      </c>
      <c r="BM808" s="425">
        <v>46.060361942500201</v>
      </c>
      <c r="BN808" s="425">
        <v>87.684859114807495</v>
      </c>
      <c r="BO808" s="425">
        <v>0.31870318323806601</v>
      </c>
      <c r="BP808" s="425">
        <v>6.4913619272410799</v>
      </c>
      <c r="BQ808" s="425">
        <v>7.0126633632372997</v>
      </c>
      <c r="BR808" s="425">
        <v>9.0738186836614595E-2</v>
      </c>
      <c r="BS808" s="426">
        <v>0.71748322418544397</v>
      </c>
      <c r="BT808" s="427"/>
      <c r="BU808" s="421"/>
      <c r="BV808" s="428"/>
      <c r="BW808" s="427"/>
      <c r="BX808" s="427"/>
      <c r="BY808" s="427"/>
      <c r="BZ808" s="427"/>
      <c r="CA808" s="421"/>
      <c r="CB808" s="428"/>
      <c r="CC808" s="427"/>
      <c r="CD808" s="421"/>
      <c r="CE808" s="429"/>
      <c r="CF808" s="428"/>
      <c r="CG808" s="427"/>
      <c r="CH808" s="421"/>
      <c r="CI808" s="429"/>
      <c r="CJ808" s="428"/>
      <c r="CK808" s="427"/>
      <c r="CL808" s="421"/>
      <c r="CM808" s="429"/>
      <c r="CN808" s="428"/>
      <c r="CO808" s="427"/>
      <c r="CP808" s="421"/>
      <c r="CQ808" s="429"/>
      <c r="CR808" s="428"/>
      <c r="CS808" s="427">
        <v>52</v>
      </c>
      <c r="CT808" s="421">
        <v>413.2</v>
      </c>
      <c r="CU808" s="429">
        <v>-4</v>
      </c>
      <c r="CV808" s="429">
        <v>-1</v>
      </c>
      <c r="CW808" s="428">
        <v>0</v>
      </c>
      <c r="CX808" s="427">
        <v>59</v>
      </c>
      <c r="CY808" s="421">
        <v>457.1</v>
      </c>
      <c r="CZ808" s="429">
        <v>-5</v>
      </c>
      <c r="DA808" s="429">
        <v>-4</v>
      </c>
      <c r="DB808" s="428">
        <v>0</v>
      </c>
      <c r="DC808" s="427">
        <v>1</v>
      </c>
      <c r="DD808" s="421">
        <v>2</v>
      </c>
      <c r="DE808" s="429">
        <v>0</v>
      </c>
      <c r="DF808" s="429">
        <v>0</v>
      </c>
      <c r="DG808" s="428">
        <v>1</v>
      </c>
      <c r="DH808" s="427">
        <v>-9</v>
      </c>
      <c r="DI808" s="426">
        <v>-8.2556548118591309</v>
      </c>
      <c r="EL808" s="422"/>
      <c r="EM808" s="422"/>
      <c r="EN808" s="422"/>
      <c r="EO808" s="422"/>
      <c r="EP808" s="422"/>
      <c r="EQ808" s="422"/>
    </row>
    <row r="809" spans="1:193" ht="13" customHeight="1">
      <c r="A809" s="413" t="s">
        <v>470</v>
      </c>
      <c r="B809" s="413">
        <v>12851</v>
      </c>
      <c r="C809" s="413">
        <v>696285</v>
      </c>
      <c r="D809" s="413">
        <v>29931</v>
      </c>
      <c r="E809" s="413" t="s">
        <v>2169</v>
      </c>
      <c r="F809" s="413" t="s">
        <v>2169</v>
      </c>
      <c r="G809" s="414"/>
      <c r="H809" s="411" t="s">
        <v>608</v>
      </c>
      <c r="I809" s="411" t="s">
        <v>576</v>
      </c>
      <c r="J809" s="413">
        <v>25</v>
      </c>
      <c r="K809" s="418">
        <v>8</v>
      </c>
      <c r="L809" s="418" t="s">
        <v>837</v>
      </c>
      <c r="T809" s="418" t="s">
        <v>4581</v>
      </c>
      <c r="U809" s="418" t="s">
        <v>4582</v>
      </c>
      <c r="V809" s="418" t="s">
        <v>4586</v>
      </c>
      <c r="Z809" s="421">
        <v>120</v>
      </c>
      <c r="AA809" s="421">
        <v>364</v>
      </c>
      <c r="AB809" s="421">
        <v>324</v>
      </c>
      <c r="AC809" s="421">
        <v>75</v>
      </c>
      <c r="AD809" s="421">
        <v>62</v>
      </c>
      <c r="AE809" s="421">
        <v>10</v>
      </c>
      <c r="AF809" s="421">
        <v>1</v>
      </c>
      <c r="AG809" s="421">
        <v>2</v>
      </c>
      <c r="AH809" s="421">
        <v>34</v>
      </c>
      <c r="AI809" s="421">
        <v>31</v>
      </c>
      <c r="AJ809" s="421">
        <v>15</v>
      </c>
      <c r="AK809" s="421">
        <v>11</v>
      </c>
      <c r="AL809" s="421">
        <v>27</v>
      </c>
      <c r="AM809" s="421">
        <v>0</v>
      </c>
      <c r="AN809" s="421">
        <v>65</v>
      </c>
      <c r="AO809" s="421">
        <v>3</v>
      </c>
      <c r="AP809" s="421">
        <v>1</v>
      </c>
      <c r="AQ809" s="421">
        <v>9</v>
      </c>
      <c r="AR809" s="421">
        <v>7</v>
      </c>
      <c r="AS809" s="422">
        <v>7.4175824000000001E-2</v>
      </c>
      <c r="AT809" s="422">
        <v>0.178571428</v>
      </c>
      <c r="AU809" s="422">
        <v>0.29368030000000001</v>
      </c>
      <c r="AV809" s="422">
        <v>0.28996283</v>
      </c>
      <c r="AW809" s="422">
        <v>1.8587360000000001E-2</v>
      </c>
      <c r="AX809" s="422">
        <v>0.34200743</v>
      </c>
      <c r="AY809" s="423">
        <v>107</v>
      </c>
      <c r="AZ809" s="422">
        <v>6.2134500000000002E-2</v>
      </c>
      <c r="BA809" s="422">
        <v>0.53815261000000003</v>
      </c>
      <c r="BB809" s="422">
        <v>1.0141707200000001</v>
      </c>
      <c r="BC809" s="422">
        <v>0.25702811199999998</v>
      </c>
      <c r="BD809" s="424">
        <v>0.282945736</v>
      </c>
      <c r="BE809" s="424">
        <v>0.23148148099999999</v>
      </c>
      <c r="BF809" s="424">
        <v>0.295774647</v>
      </c>
      <c r="BG809" s="424">
        <v>0.28703703699999999</v>
      </c>
      <c r="BH809" s="424">
        <v>0.58281168400000005</v>
      </c>
      <c r="BI809" s="424">
        <v>5.5555555999999999E-2</v>
      </c>
      <c r="BJ809" s="424">
        <v>0.26401494707859702</v>
      </c>
      <c r="BK809" s="425">
        <v>35.783966240816298</v>
      </c>
      <c r="BL809" s="425">
        <v>-14.4963978009621</v>
      </c>
      <c r="BM809" s="425">
        <v>28.513246260364799</v>
      </c>
      <c r="BN809" s="425">
        <v>66.451892913601995</v>
      </c>
      <c r="BO809" s="425">
        <v>-5.1047498457840797E-2</v>
      </c>
      <c r="BP809" s="425">
        <v>-7.9471506178379007E-3</v>
      </c>
      <c r="BQ809" s="425">
        <v>9.8484948452238896</v>
      </c>
      <c r="BR809" s="425">
        <v>-14.4821498507957</v>
      </c>
      <c r="BS809" s="426">
        <v>1.00762427467543</v>
      </c>
      <c r="BT809" s="427"/>
      <c r="BU809" s="421"/>
      <c r="BV809" s="428"/>
      <c r="BW809" s="427"/>
      <c r="BX809" s="427"/>
      <c r="BY809" s="427"/>
      <c r="BZ809" s="427"/>
      <c r="CA809" s="421"/>
      <c r="CB809" s="428"/>
      <c r="CC809" s="427"/>
      <c r="CD809" s="421"/>
      <c r="CE809" s="429"/>
      <c r="CF809" s="428"/>
      <c r="CG809" s="427"/>
      <c r="CH809" s="421"/>
      <c r="CI809" s="429"/>
      <c r="CJ809" s="428"/>
      <c r="CK809" s="427"/>
      <c r="CL809" s="421"/>
      <c r="CM809" s="429"/>
      <c r="CN809" s="428"/>
      <c r="CO809" s="427"/>
      <c r="CP809" s="421"/>
      <c r="CQ809" s="429"/>
      <c r="CR809" s="428"/>
      <c r="CX809" s="427">
        <v>112</v>
      </c>
      <c r="CY809" s="421">
        <v>901.1</v>
      </c>
      <c r="CZ809" s="429">
        <v>13</v>
      </c>
      <c r="DA809" s="429">
        <v>14</v>
      </c>
      <c r="DB809" s="428">
        <v>0</v>
      </c>
      <c r="DH809" s="427">
        <v>13</v>
      </c>
      <c r="DI809" s="426">
        <v>12.2220824956893</v>
      </c>
      <c r="EL809" s="422"/>
      <c r="EM809" s="422"/>
      <c r="EN809" s="422"/>
      <c r="EO809" s="422"/>
      <c r="EP809" s="422"/>
      <c r="EQ809" s="422"/>
    </row>
    <row r="810" spans="1:193" ht="13" customHeight="1">
      <c r="A810" s="413" t="s">
        <v>470</v>
      </c>
      <c r="B810" s="413">
        <v>12834</v>
      </c>
      <c r="C810" s="413">
        <v>686527</v>
      </c>
      <c r="D810" s="413">
        <v>26438</v>
      </c>
      <c r="E810" s="413" t="s">
        <v>598</v>
      </c>
      <c r="F810" s="413" t="s">
        <v>598</v>
      </c>
      <c r="G810" s="414"/>
      <c r="H810" s="411" t="s">
        <v>3523</v>
      </c>
      <c r="I810" s="411" t="s">
        <v>801</v>
      </c>
      <c r="J810" s="413">
        <v>27</v>
      </c>
      <c r="K810" s="418">
        <v>9</v>
      </c>
      <c r="L810" s="418" t="s">
        <v>46</v>
      </c>
      <c r="T810" s="418" t="s">
        <v>4577</v>
      </c>
      <c r="U810" s="418" t="s">
        <v>4584</v>
      </c>
      <c r="V810" s="418" t="s">
        <v>4586</v>
      </c>
      <c r="X810" s="418">
        <v>58</v>
      </c>
      <c r="Y810" s="419">
        <v>185</v>
      </c>
      <c r="Z810" s="421">
        <v>82</v>
      </c>
      <c r="AA810" s="421">
        <v>268</v>
      </c>
      <c r="AB810" s="421">
        <v>243</v>
      </c>
      <c r="AC810" s="421">
        <v>73</v>
      </c>
      <c r="AD810" s="421">
        <v>51</v>
      </c>
      <c r="AE810" s="421">
        <v>11</v>
      </c>
      <c r="AF810" s="421">
        <v>0</v>
      </c>
      <c r="AG810" s="421">
        <v>11</v>
      </c>
      <c r="AH810" s="421">
        <v>30</v>
      </c>
      <c r="AI810" s="421">
        <v>32</v>
      </c>
      <c r="AJ810" s="421">
        <v>3</v>
      </c>
      <c r="AK810" s="421">
        <v>1</v>
      </c>
      <c r="AL810" s="421">
        <v>20</v>
      </c>
      <c r="AM810" s="421">
        <v>0</v>
      </c>
      <c r="AN810" s="421">
        <v>59</v>
      </c>
      <c r="AO810" s="421">
        <v>3</v>
      </c>
      <c r="AP810" s="421">
        <v>2</v>
      </c>
      <c r="AQ810" s="421">
        <v>0</v>
      </c>
      <c r="AR810" s="421">
        <v>6</v>
      </c>
      <c r="AS810" s="466">
        <v>7.4626865000000001E-2</v>
      </c>
      <c r="AT810" s="466">
        <v>0.22014925299999999</v>
      </c>
      <c r="AU810" s="466">
        <v>0.40106952000000001</v>
      </c>
      <c r="AV810" s="466">
        <v>0.22459893</v>
      </c>
      <c r="AW810" s="466">
        <v>0.14516129</v>
      </c>
      <c r="AX810" s="466">
        <v>0.5</v>
      </c>
      <c r="AY810" s="425">
        <v>115.9</v>
      </c>
      <c r="AZ810" s="466">
        <v>0.12645914</v>
      </c>
      <c r="BA810" s="466">
        <v>0.43850267300000001</v>
      </c>
      <c r="BB810" s="466">
        <v>0.75054620599999999</v>
      </c>
      <c r="BC810" s="466">
        <v>0.33155080199999998</v>
      </c>
      <c r="BD810" s="424">
        <v>0.35428571399999997</v>
      </c>
      <c r="BE810" s="424">
        <v>0.30041152199999999</v>
      </c>
      <c r="BF810" s="424">
        <v>0.358208955</v>
      </c>
      <c r="BG810" s="424">
        <v>0.48148148099999999</v>
      </c>
      <c r="BH810" s="424">
        <v>0.83969043600000004</v>
      </c>
      <c r="BI810" s="424">
        <v>0.181069959</v>
      </c>
      <c r="BJ810" s="424">
        <v>0.36262017555201198</v>
      </c>
      <c r="BK810" s="425">
        <v>111.84762835791</v>
      </c>
      <c r="BL810" s="425">
        <v>10.7826064295603</v>
      </c>
      <c r="BM810" s="425">
        <v>42.449047661526301</v>
      </c>
      <c r="BN810" s="425">
        <v>140.87325173247601</v>
      </c>
      <c r="BO810" s="425">
        <v>-1.4927670842668701</v>
      </c>
      <c r="BP810" s="425">
        <v>-1.27412046305835</v>
      </c>
      <c r="BQ810" s="425">
        <v>14.4011498681737</v>
      </c>
      <c r="BR810" s="425">
        <v>11.6356436844451</v>
      </c>
      <c r="BS810" s="426">
        <v>1.4734178591206699</v>
      </c>
      <c r="BT810" s="427"/>
      <c r="BU810" s="421"/>
      <c r="BV810" s="428"/>
      <c r="BW810" s="427"/>
      <c r="BX810" s="427"/>
      <c r="BY810" s="427"/>
      <c r="BZ810" s="427"/>
      <c r="CA810" s="421"/>
      <c r="CB810" s="428"/>
      <c r="CC810" s="427"/>
      <c r="CD810" s="421"/>
      <c r="CE810" s="429"/>
      <c r="CF810" s="428"/>
      <c r="CG810" s="427"/>
      <c r="CH810" s="421"/>
      <c r="CI810" s="429"/>
      <c r="CJ810" s="428"/>
      <c r="CK810" s="427"/>
      <c r="CL810" s="421"/>
      <c r="CM810" s="429"/>
      <c r="CN810" s="428"/>
      <c r="CO810" s="427"/>
      <c r="CP810" s="421"/>
      <c r="CQ810" s="429"/>
      <c r="CR810" s="428"/>
      <c r="DC810" s="427">
        <v>70</v>
      </c>
      <c r="DD810" s="421">
        <v>539.1</v>
      </c>
      <c r="DE810" s="429">
        <v>-2</v>
      </c>
      <c r="DF810" s="429">
        <v>-2</v>
      </c>
      <c r="DG810" s="428">
        <v>0</v>
      </c>
      <c r="DH810" s="427">
        <v>-2</v>
      </c>
      <c r="DI810" s="426">
        <v>-6.4580571651458696</v>
      </c>
    </row>
    <row r="811" spans="1:193" ht="13" customHeight="1">
      <c r="A811" s="413" t="s">
        <v>470</v>
      </c>
      <c r="B811" s="413">
        <v>12714</v>
      </c>
      <c r="C811" s="413">
        <v>664770</v>
      </c>
      <c r="D811" s="413">
        <v>18123</v>
      </c>
      <c r="E811" s="413" t="s">
        <v>470</v>
      </c>
      <c r="F811" s="413" t="s">
        <v>470</v>
      </c>
      <c r="G811" s="414"/>
      <c r="H811" s="411" t="s">
        <v>3370</v>
      </c>
      <c r="I811" s="411" t="s">
        <v>201</v>
      </c>
      <c r="J811" s="413">
        <v>30</v>
      </c>
      <c r="K811" s="418">
        <v>9</v>
      </c>
      <c r="L811" s="418" t="s">
        <v>46</v>
      </c>
      <c r="T811" s="418" t="s">
        <v>4581</v>
      </c>
      <c r="U811" s="418" t="s">
        <v>2543</v>
      </c>
      <c r="V811" s="418" t="s">
        <v>4586</v>
      </c>
      <c r="W811" s="418" t="s">
        <v>2709</v>
      </c>
      <c r="X811" s="418">
        <v>42</v>
      </c>
      <c r="Z811" s="421">
        <v>135</v>
      </c>
      <c r="AA811" s="421">
        <v>438</v>
      </c>
      <c r="AB811" s="421">
        <v>388</v>
      </c>
      <c r="AC811" s="421">
        <v>99</v>
      </c>
      <c r="AD811" s="421">
        <v>66</v>
      </c>
      <c r="AE811" s="421">
        <v>19</v>
      </c>
      <c r="AF811" s="421">
        <v>2</v>
      </c>
      <c r="AG811" s="421">
        <v>12</v>
      </c>
      <c r="AH811" s="421">
        <v>55</v>
      </c>
      <c r="AI811" s="421">
        <v>65</v>
      </c>
      <c r="AJ811" s="421">
        <v>2</v>
      </c>
      <c r="AK811" s="421">
        <v>4</v>
      </c>
      <c r="AL811" s="421">
        <v>38</v>
      </c>
      <c r="AM811" s="421">
        <v>2</v>
      </c>
      <c r="AN811" s="421">
        <v>60</v>
      </c>
      <c r="AO811" s="421">
        <v>2</v>
      </c>
      <c r="AP811" s="421">
        <v>3</v>
      </c>
      <c r="AQ811" s="421">
        <v>7</v>
      </c>
      <c r="AR811" s="421">
        <v>12</v>
      </c>
      <c r="AS811" s="422">
        <v>8.6757989999999993E-2</v>
      </c>
      <c r="AT811" s="422">
        <v>0.136986301</v>
      </c>
      <c r="AU811" s="422">
        <v>0.34319527</v>
      </c>
      <c r="AV811" s="422">
        <v>0.30473372999999998</v>
      </c>
      <c r="AW811" s="422">
        <v>4.7337280000000002E-2</v>
      </c>
      <c r="AX811" s="422">
        <v>0.36686391000000002</v>
      </c>
      <c r="AY811" s="423">
        <v>107.7</v>
      </c>
      <c r="AZ811" s="422">
        <v>6.0096150000000001E-2</v>
      </c>
      <c r="BA811" s="422">
        <v>0.46504559200000001</v>
      </c>
      <c r="BB811" s="422">
        <v>0.869995034</v>
      </c>
      <c r="BC811" s="422">
        <v>0.34954407199999998</v>
      </c>
      <c r="BD811" s="424">
        <v>0.27272727200000002</v>
      </c>
      <c r="BE811" s="424">
        <v>0.25515463900000002</v>
      </c>
      <c r="BF811" s="424">
        <v>0.32250580000000001</v>
      </c>
      <c r="BG811" s="424">
        <v>0.40721649399999998</v>
      </c>
      <c r="BH811" s="424">
        <v>0.72972229399999999</v>
      </c>
      <c r="BI811" s="424">
        <v>0.152061855</v>
      </c>
      <c r="BJ811" s="424">
        <v>0.31697369483245202</v>
      </c>
      <c r="BK811" s="425">
        <v>93.929208022046595</v>
      </c>
      <c r="BL811" s="425">
        <v>1.3896125196623601</v>
      </c>
      <c r="BM811" s="425">
        <v>53.142975428621703</v>
      </c>
      <c r="BN811" s="425">
        <v>103.498527054156</v>
      </c>
      <c r="BO811" s="425">
        <v>-0.263624444111411</v>
      </c>
      <c r="BP811" s="425">
        <v>-1.36604585498571</v>
      </c>
      <c r="BQ811" s="425">
        <v>17.784682836863599</v>
      </c>
      <c r="BR811" s="425">
        <v>0.43989561639307001</v>
      </c>
      <c r="BS811" s="426">
        <v>1.8195956260786299</v>
      </c>
      <c r="BT811" s="427"/>
      <c r="BU811" s="421"/>
      <c r="BV811" s="428"/>
      <c r="BW811" s="427"/>
      <c r="BX811" s="427"/>
      <c r="BY811" s="427"/>
      <c r="BZ811" s="427"/>
      <c r="CA811" s="421"/>
      <c r="CB811" s="428"/>
      <c r="CC811" s="427"/>
      <c r="CD811" s="421"/>
      <c r="CE811" s="429"/>
      <c r="CF811" s="428"/>
      <c r="CG811" s="427"/>
      <c r="CH811" s="421"/>
      <c r="CI811" s="429"/>
      <c r="CJ811" s="428"/>
      <c r="CK811" s="427"/>
      <c r="CL811" s="421"/>
      <c r="CM811" s="429"/>
      <c r="CN811" s="428"/>
      <c r="CO811" s="427"/>
      <c r="CP811" s="421"/>
      <c r="CQ811" s="429"/>
      <c r="CR811" s="428"/>
      <c r="CS811" s="427">
        <v>42</v>
      </c>
      <c r="CT811" s="421">
        <v>249</v>
      </c>
      <c r="CU811" s="429">
        <v>4</v>
      </c>
      <c r="CV811" s="429">
        <v>-2</v>
      </c>
      <c r="CW811" s="428">
        <v>-2</v>
      </c>
      <c r="CX811" s="427">
        <v>36</v>
      </c>
      <c r="CY811" s="421">
        <v>214</v>
      </c>
      <c r="CZ811" s="429">
        <v>-1</v>
      </c>
      <c r="DA811" s="429">
        <v>-1</v>
      </c>
      <c r="DB811" s="428">
        <v>0</v>
      </c>
      <c r="DC811" s="427">
        <v>81</v>
      </c>
      <c r="DD811" s="421">
        <v>446.1</v>
      </c>
      <c r="DE811" s="429">
        <v>7</v>
      </c>
      <c r="DF811" s="429">
        <v>4</v>
      </c>
      <c r="DG811" s="428">
        <v>0</v>
      </c>
      <c r="DH811" s="427">
        <v>10</v>
      </c>
      <c r="DI811" s="426">
        <v>2.2704560756683301</v>
      </c>
      <c r="EL811" s="422"/>
      <c r="EM811" s="422"/>
      <c r="EN811" s="422"/>
      <c r="EO811" s="422"/>
      <c r="EP811" s="422"/>
      <c r="EQ811" s="422"/>
    </row>
    <row r="812" spans="1:193" ht="13" customHeight="1">
      <c r="A812" s="413" t="s">
        <v>470</v>
      </c>
      <c r="B812" s="413">
        <v>8634</v>
      </c>
      <c r="C812" s="413">
        <v>519317</v>
      </c>
      <c r="D812" s="413">
        <v>4949</v>
      </c>
      <c r="E812" s="413" t="s">
        <v>16</v>
      </c>
      <c r="F812" s="413" t="s">
        <v>16</v>
      </c>
      <c r="G812" s="414"/>
      <c r="H812" s="415" t="s">
        <v>263</v>
      </c>
      <c r="I812" s="416" t="s">
        <v>721</v>
      </c>
      <c r="J812" s="417">
        <v>35</v>
      </c>
      <c r="K812" s="418">
        <v>9</v>
      </c>
      <c r="L812" s="418" t="s">
        <v>837</v>
      </c>
      <c r="T812" s="418" t="s">
        <v>4584</v>
      </c>
      <c r="U812" s="418" t="s">
        <v>4584</v>
      </c>
      <c r="V812" s="418" t="s">
        <v>4586</v>
      </c>
      <c r="Z812" s="421">
        <v>77</v>
      </c>
      <c r="AA812" s="421">
        <v>281</v>
      </c>
      <c r="AB812" s="421">
        <v>249</v>
      </c>
      <c r="AC812" s="421">
        <v>68</v>
      </c>
      <c r="AD812" s="421">
        <v>36</v>
      </c>
      <c r="AE812" s="421">
        <v>8</v>
      </c>
      <c r="AF812" s="421">
        <v>0</v>
      </c>
      <c r="AG812" s="421">
        <v>24</v>
      </c>
      <c r="AH812" s="421">
        <v>36</v>
      </c>
      <c r="AI812" s="421">
        <v>66</v>
      </c>
      <c r="AJ812" s="421">
        <v>0</v>
      </c>
      <c r="AK812" s="421">
        <v>0</v>
      </c>
      <c r="AL812" s="421">
        <v>29</v>
      </c>
      <c r="AM812" s="421">
        <v>3</v>
      </c>
      <c r="AN812" s="421">
        <v>96</v>
      </c>
      <c r="AO812" s="421">
        <v>1</v>
      </c>
      <c r="AP812" s="421">
        <v>1</v>
      </c>
      <c r="AQ812" s="421">
        <v>0</v>
      </c>
      <c r="AR812" s="421">
        <v>5</v>
      </c>
      <c r="AS812" s="422">
        <v>0.103202846</v>
      </c>
      <c r="AT812" s="422">
        <v>0.34163701000000002</v>
      </c>
      <c r="AU812" s="422">
        <v>0.46753246999999998</v>
      </c>
      <c r="AV812" s="422">
        <v>0.28571428999999998</v>
      </c>
      <c r="AW812" s="422">
        <v>0.21935484</v>
      </c>
      <c r="AX812" s="422">
        <v>0.54838710000000002</v>
      </c>
      <c r="AY812" s="423">
        <v>118</v>
      </c>
      <c r="AZ812" s="422">
        <v>0.14391446999999999</v>
      </c>
      <c r="BA812" s="422">
        <v>0.34415584399999999</v>
      </c>
      <c r="BB812" s="422">
        <v>0.54439721799999996</v>
      </c>
      <c r="BC812" s="422">
        <v>0.46753246700000001</v>
      </c>
      <c r="BD812" s="424">
        <v>0.33846153800000001</v>
      </c>
      <c r="BE812" s="424">
        <v>0.273092369</v>
      </c>
      <c r="BF812" s="424">
        <v>0.35</v>
      </c>
      <c r="BG812" s="424">
        <v>0.59437751000000005</v>
      </c>
      <c r="BH812" s="424">
        <v>0.94437751000000003</v>
      </c>
      <c r="BI812" s="424">
        <v>0.321285141</v>
      </c>
      <c r="BJ812" s="424">
        <v>0.39487653927682498</v>
      </c>
      <c r="BK812" s="425">
        <v>198.45909970900701</v>
      </c>
      <c r="BL812" s="425">
        <v>18.664854487184499</v>
      </c>
      <c r="BM812" s="425">
        <v>51.867354435626403</v>
      </c>
      <c r="BN812" s="425">
        <v>157.69151407891201</v>
      </c>
      <c r="BO812" s="425">
        <v>-0.20774442817420299</v>
      </c>
      <c r="BP812" s="425">
        <v>-1.1649055154994099</v>
      </c>
      <c r="BQ812" s="425">
        <v>18.857035954728701</v>
      </c>
      <c r="BR812" s="425">
        <v>17.940778062459099</v>
      </c>
      <c r="BS812" s="426">
        <v>1.92931077032819</v>
      </c>
      <c r="BT812" s="427"/>
      <c r="BU812" s="421"/>
      <c r="BV812" s="428"/>
      <c r="BW812" s="427"/>
      <c r="BX812" s="427"/>
      <c r="BY812" s="427"/>
      <c r="BZ812" s="427"/>
      <c r="CA812" s="421"/>
      <c r="CB812" s="428"/>
      <c r="CC812" s="427"/>
      <c r="CD812" s="421"/>
      <c r="CE812" s="429"/>
      <c r="CF812" s="428"/>
      <c r="CG812" s="427"/>
      <c r="CH812" s="421"/>
      <c r="CI812" s="429"/>
      <c r="CJ812" s="428"/>
      <c r="CK812" s="427"/>
      <c r="CL812" s="421"/>
      <c r="CM812" s="429"/>
      <c r="CN812" s="428"/>
      <c r="CO812" s="427"/>
      <c r="CP812" s="421"/>
      <c r="CQ812" s="429"/>
      <c r="CR812" s="428"/>
      <c r="CS812" s="427">
        <v>5</v>
      </c>
      <c r="CT812" s="421">
        <v>35</v>
      </c>
      <c r="CU812" s="429">
        <v>-2</v>
      </c>
      <c r="CV812" s="429">
        <v>-1</v>
      </c>
      <c r="CW812" s="428">
        <v>1</v>
      </c>
      <c r="DC812" s="427">
        <v>15</v>
      </c>
      <c r="DD812" s="421">
        <v>97</v>
      </c>
      <c r="DE812" s="429">
        <v>-3</v>
      </c>
      <c r="DF812" s="429">
        <v>-2</v>
      </c>
      <c r="DG812" s="428">
        <v>-2</v>
      </c>
      <c r="DH812" s="427">
        <v>-5</v>
      </c>
      <c r="DI812" s="426">
        <v>-8.7547171115875209</v>
      </c>
      <c r="EL812" s="422"/>
      <c r="EM812" s="422"/>
      <c r="EN812" s="422"/>
      <c r="EO812" s="422"/>
      <c r="EP812" s="422"/>
      <c r="EQ812" s="422"/>
    </row>
    <row r="813" spans="1:193" ht="13" customHeight="1">
      <c r="A813" s="413" t="s">
        <v>4726</v>
      </c>
      <c r="B813" s="413">
        <v>9758</v>
      </c>
      <c r="C813" s="413">
        <v>543294</v>
      </c>
      <c r="D813" s="413">
        <v>12049</v>
      </c>
      <c r="E813" s="413" t="s">
        <v>18</v>
      </c>
      <c r="F813" s="413" t="s">
        <v>18</v>
      </c>
      <c r="G813" s="414"/>
      <c r="H813" s="415" t="s">
        <v>820</v>
      </c>
      <c r="I813" s="416" t="s">
        <v>547</v>
      </c>
      <c r="J813" s="417">
        <v>35</v>
      </c>
      <c r="K813" s="418">
        <v>1</v>
      </c>
      <c r="M813" s="419" t="s">
        <v>837</v>
      </c>
      <c r="N813" s="420">
        <v>25</v>
      </c>
      <c r="P813" s="418" t="s">
        <v>2543</v>
      </c>
      <c r="Z813" s="421"/>
      <c r="AS813" s="422"/>
      <c r="AT813" s="422"/>
      <c r="AU813" s="422"/>
      <c r="AV813" s="422"/>
      <c r="AW813" s="422"/>
      <c r="AX813" s="422"/>
      <c r="AY813" s="423"/>
      <c r="AZ813" s="422"/>
      <c r="BA813" s="422"/>
      <c r="BB813" s="422"/>
      <c r="BC813" s="422"/>
      <c r="BT813" s="427">
        <v>31</v>
      </c>
      <c r="BU813" s="421">
        <v>164.2</v>
      </c>
      <c r="BV813" s="428">
        <v>-2</v>
      </c>
      <c r="BW813" s="427"/>
      <c r="BX813" s="427"/>
      <c r="BY813" s="427"/>
      <c r="BZ813" s="427"/>
      <c r="CA813" s="421"/>
      <c r="CB813" s="428"/>
      <c r="CC813" s="427"/>
      <c r="CD813" s="421"/>
      <c r="CE813" s="429"/>
      <c r="CF813" s="428"/>
      <c r="CG813" s="427"/>
      <c r="CH813" s="421"/>
      <c r="CI813" s="429"/>
      <c r="CJ813" s="428"/>
      <c r="CK813" s="427"/>
      <c r="CL813" s="421"/>
      <c r="CM813" s="429"/>
      <c r="CN813" s="428"/>
      <c r="CO813" s="427"/>
      <c r="CP813" s="421"/>
      <c r="CQ813" s="429"/>
      <c r="CR813" s="428"/>
      <c r="DH813" s="427">
        <v>-2</v>
      </c>
      <c r="DJ813" s="421">
        <v>31</v>
      </c>
      <c r="DK813" s="421">
        <v>31</v>
      </c>
      <c r="DL813" s="421">
        <v>0</v>
      </c>
      <c r="DM813" s="421">
        <v>8</v>
      </c>
      <c r="DN813" s="421">
        <v>10</v>
      </c>
      <c r="DO813" s="421">
        <v>0</v>
      </c>
      <c r="DP813" s="421">
        <v>164.2</v>
      </c>
      <c r="DQ813" s="421">
        <v>164.19999694824199</v>
      </c>
      <c r="DS813" s="421">
        <v>695</v>
      </c>
      <c r="DT813" s="421">
        <v>167</v>
      </c>
      <c r="DU813" s="421">
        <v>92</v>
      </c>
      <c r="DV813" s="421">
        <v>87</v>
      </c>
      <c r="DW813" s="421">
        <v>25</v>
      </c>
      <c r="DX813" s="421">
        <v>43</v>
      </c>
      <c r="DY813" s="421">
        <v>3</v>
      </c>
      <c r="DZ813" s="421">
        <v>5</v>
      </c>
      <c r="EA813" s="421">
        <v>0</v>
      </c>
      <c r="EB813" s="421">
        <v>0</v>
      </c>
      <c r="EC813" s="421">
        <v>114</v>
      </c>
      <c r="ED813" s="425">
        <v>6.2307696156842001</v>
      </c>
      <c r="EE813" s="425">
        <v>2.3502025743370201</v>
      </c>
      <c r="EF813" s="425">
        <v>1.3663968455447799</v>
      </c>
      <c r="EG813" s="425">
        <v>9.1275309282391408</v>
      </c>
      <c r="EH813" s="431">
        <v>1.27530372250846</v>
      </c>
      <c r="EI813" s="425">
        <v>99.4757774405292</v>
      </c>
      <c r="EJ813" s="424">
        <v>0.258114374034003</v>
      </c>
      <c r="EK813" s="424">
        <v>0.279527559055118</v>
      </c>
      <c r="EL813" s="422">
        <v>0.38490565999999998</v>
      </c>
      <c r="EM813" s="422">
        <v>0.19056603699999999</v>
      </c>
      <c r="EN813" s="422">
        <v>0.424528301</v>
      </c>
      <c r="EO813" s="422">
        <v>8.2551589999999994E-2</v>
      </c>
      <c r="EP813" s="422">
        <v>0.34333958999999997</v>
      </c>
      <c r="EQ813" s="422">
        <v>8.0419580000000004E-2</v>
      </c>
      <c r="ER813" s="425">
        <v>0.15474000670196</v>
      </c>
      <c r="ES813" s="431">
        <v>4.7550610224958403</v>
      </c>
      <c r="ET813" s="431">
        <v>3.9929105511412302</v>
      </c>
      <c r="EU813" s="431">
        <v>4.5995350571953004</v>
      </c>
      <c r="EV813" s="431">
        <v>4.7325668681556401</v>
      </c>
      <c r="EW813" s="431">
        <v>4.7303945145323896</v>
      </c>
      <c r="EX813" s="426">
        <v>1.8171466588973999</v>
      </c>
    </row>
    <row r="814" spans="1:193" ht="13" customHeight="1">
      <c r="A814" s="439" t="s">
        <v>29</v>
      </c>
      <c r="B814" s="440"/>
      <c r="C814" s="441"/>
      <c r="D814" s="441"/>
      <c r="E814" s="439" cm="1">
        <f t="array" ref="E814">SUMPRODUCT(--($A815:$A$2513=A814),--(K815:$K$2513&gt;0))</f>
        <v>40</v>
      </c>
      <c r="F814" s="439"/>
      <c r="G814" s="382"/>
      <c r="H814" s="442" t="s">
        <v>4210</v>
      </c>
      <c r="I814" s="443"/>
      <c r="J814" s="444"/>
      <c r="K814" s="445">
        <v>0</v>
      </c>
      <c r="L814" s="445"/>
      <c r="M814" s="446"/>
      <c r="N814" s="447"/>
      <c r="O814" s="445"/>
      <c r="P814" s="445"/>
      <c r="Q814" s="445"/>
      <c r="R814" s="445"/>
      <c r="S814" s="445"/>
      <c r="T814" s="445"/>
      <c r="U814" s="445"/>
      <c r="V814" s="445"/>
      <c r="W814" s="445"/>
      <c r="X814" s="445"/>
      <c r="Y814" s="446"/>
      <c r="Z814" s="448" cm="1">
        <f t="array" ref="Z814">SUMPRODUCT(--($A815:$A$2498=$A814),--(Z815:Z$2498))</f>
        <v>2131</v>
      </c>
      <c r="AA814" s="448" cm="1">
        <f t="array" ref="AA814">SUMPRODUCT(--($A815:$A$2498=$A814),--(AA815:AA$2498))</f>
        <v>7932</v>
      </c>
      <c r="AB814" s="448" cm="1">
        <f t="array" ref="AB814">SUMPRODUCT(--($A815:$A$2498=$A814),--(AB815:AB$2498))</f>
        <v>7072</v>
      </c>
      <c r="AC814" s="448" cm="1">
        <f t="array" ref="AC814">SUMPRODUCT(--($A815:$A$2498=$A814),--(AC815:AC$2498))</f>
        <v>1789</v>
      </c>
      <c r="AD814" s="448" cm="1">
        <f t="array" ref="AD814">SUMPRODUCT(--($A815:$A$2498=$A814),--(AD815:AD$2498))</f>
        <v>1132</v>
      </c>
      <c r="AE814" s="448" cm="1">
        <f t="array" ref="AE814">SUMPRODUCT(--($A815:$A$2498=$A814),--(AE815:AE$2498))</f>
        <v>328</v>
      </c>
      <c r="AF814" s="448" cm="1">
        <f t="array" ref="AF814">SUMPRODUCT(--($A815:$A$2498=$A814),--(AF815:AF$2498))</f>
        <v>30</v>
      </c>
      <c r="AG814" s="448" cm="1">
        <f t="array" ref="AG814">SUMPRODUCT(--($A815:$A$2498=$A814),--(AG815:AG$2498))</f>
        <v>299</v>
      </c>
      <c r="AH814" s="448" cm="1">
        <f t="array" ref="AH814">SUMPRODUCT(--($A815:$A$2498=$A814),--(AH815:AH$2498))</f>
        <v>1018</v>
      </c>
      <c r="AI814" s="448" cm="1">
        <f t="array" ref="AI814">SUMPRODUCT(--($A815:$A$2498=$A814),--(AI815:AI$2498))</f>
        <v>1002</v>
      </c>
      <c r="AJ814" s="448" cm="1">
        <f t="array" ref="AJ814">SUMPRODUCT(--($A815:$A$2498=$A814),--(AJ815:AJ$2498))</f>
        <v>179</v>
      </c>
      <c r="AK814" s="448" cm="1">
        <f t="array" ref="AK814">SUMPRODUCT(--($A815:$A$2498=$A814),--(AK815:AK$2498))</f>
        <v>35</v>
      </c>
      <c r="AL814" s="448" cm="1">
        <f t="array" ref="AL814">SUMPRODUCT(--($A815:$A$2498=$A814),--(AL815:AL$2498))</f>
        <v>684</v>
      </c>
      <c r="AM814" s="448" cm="1">
        <f t="array" ref="AM814">SUMPRODUCT(--($A815:$A$2498=$A814),--(AM815:AM$2498))</f>
        <v>20</v>
      </c>
      <c r="AN814" s="448" cm="1">
        <f t="array" ref="AN814">SUMPRODUCT(--($A815:$A$2498=$A814),--(AN815:AN$2498))</f>
        <v>1690</v>
      </c>
      <c r="AO814" s="448" cm="1">
        <f t="array" ref="AO814">SUMPRODUCT(--($A815:$A$2498=$A814),--(AO815:AO$2498))</f>
        <v>97</v>
      </c>
      <c r="AP814" s="448" cm="1">
        <f t="array" ref="AP814">SUMPRODUCT(--($A815:$A$2498=$A814),--(AP815:AP$2498))</f>
        <v>65</v>
      </c>
      <c r="AQ814" s="448" cm="1">
        <f t="array" ref="AQ814">SUMPRODUCT(--($A815:$A$2498=$A814),--(AQ815:AQ$2498))</f>
        <v>14</v>
      </c>
      <c r="AR814" s="448" cm="1">
        <f t="array" ref="AR814">SUMPRODUCT(--($A815:$A$2498=$A814),--(AR815:AR$2498))</f>
        <v>120</v>
      </c>
      <c r="AS814" s="449"/>
      <c r="AT814" s="449"/>
      <c r="AU814" s="449"/>
      <c r="AV814" s="449"/>
      <c r="AW814" s="449"/>
      <c r="AX814" s="449"/>
      <c r="AY814" s="450"/>
      <c r="AZ814" s="449"/>
      <c r="BA814" s="449"/>
      <c r="BB814" s="449"/>
      <c r="BC814" s="449"/>
      <c r="BD814" s="451"/>
      <c r="BE814" s="451">
        <f>AC814/AB814</f>
        <v>0.25296945701357465</v>
      </c>
      <c r="BF814" s="451">
        <f>(AC814+AL814+AM814+AO814)/(AA814-AP814-AQ814)</f>
        <v>0.32981026359353116</v>
      </c>
      <c r="BG814" s="451">
        <f>((AC814-AE814-AF814-AG814)+(AE814*2)+(AF814*3)+(AG814*4))/AB814</f>
        <v>0.43467194570135748</v>
      </c>
      <c r="BH814" s="451">
        <f>BF814+BG814</f>
        <v>0.76448220929488864</v>
      </c>
      <c r="BI814" s="451">
        <f>BG814+BH814</f>
        <v>1.1991541549962461</v>
      </c>
      <c r="BJ814" s="451"/>
      <c r="BK814" s="450"/>
      <c r="BL814" s="450"/>
      <c r="BM814" s="450"/>
      <c r="BN814" s="450"/>
      <c r="BO814" s="450"/>
      <c r="BP814" s="452" cm="1">
        <f t="array" ref="BP814">SUMPRODUCT(--($A815:$A$2498=$A814),--(BP815:BP$2498))</f>
        <v>8.3027445608749968</v>
      </c>
      <c r="BQ814" s="450"/>
      <c r="BR814" s="452" cm="1">
        <f t="array" ref="BR814">SUMPRODUCT(--($A815:$A$2498=$A814),--(BR815:BR$2498))</f>
        <v>122.34199558447241</v>
      </c>
      <c r="BS814" s="453" cm="1">
        <f t="array" ref="BS814">SUMPRODUCT(--($A815:$A$2498=$A814),--(BS815:BS$2498))</f>
        <v>39.356021329394764</v>
      </c>
      <c r="BT814" s="454"/>
      <c r="BU814" s="448"/>
      <c r="BV814" s="455"/>
      <c r="BW814" s="454"/>
      <c r="BX814" s="454"/>
      <c r="BY814" s="454"/>
      <c r="BZ814" s="454"/>
      <c r="CA814" s="448"/>
      <c r="CB814" s="455"/>
      <c r="CC814" s="454"/>
      <c r="CD814" s="448"/>
      <c r="CE814" s="456"/>
      <c r="CF814" s="455"/>
      <c r="CG814" s="454"/>
      <c r="CH814" s="448"/>
      <c r="CI814" s="456"/>
      <c r="CJ814" s="455"/>
      <c r="CK814" s="454"/>
      <c r="CL814" s="448"/>
      <c r="CM814" s="456"/>
      <c r="CN814" s="455"/>
      <c r="CO814" s="454"/>
      <c r="CP814" s="448"/>
      <c r="CQ814" s="456"/>
      <c r="CR814" s="455"/>
      <c r="CS814" s="457"/>
      <c r="CT814" s="458"/>
      <c r="CU814" s="459"/>
      <c r="CV814" s="459"/>
      <c r="CW814" s="460"/>
      <c r="CX814" s="457"/>
      <c r="CY814" s="458"/>
      <c r="CZ814" s="459"/>
      <c r="DA814" s="459"/>
      <c r="DB814" s="460"/>
      <c r="DC814" s="457"/>
      <c r="DD814" s="458"/>
      <c r="DE814" s="459"/>
      <c r="DF814" s="459"/>
      <c r="DG814" s="460"/>
      <c r="DH814" s="454" cm="1">
        <f t="array" ref="DH814">SUMPRODUCT(--($A815:$A$2498=$A814),--(DH815:DH$2498))</f>
        <v>-14</v>
      </c>
      <c r="DI814" s="453" cm="1">
        <f t="array" ref="DI814">SUMPRODUCT(--($A815:$A$2498=$A814),--(DI815:DI$2498))</f>
        <v>-6.9160442142747387</v>
      </c>
      <c r="DJ814" s="448" cm="1">
        <f t="array" ref="DJ814">SUMPRODUCT(--($A815:$A$2498=$A814),--(DJ815:DJ$2498))</f>
        <v>683</v>
      </c>
      <c r="DK814" s="448" cm="1">
        <f t="array" ref="DK814">SUMPRODUCT(--($A815:$A$2498=$A814),--(DK815:DK$2498))</f>
        <v>164</v>
      </c>
      <c r="DL814" s="448" cm="1">
        <f t="array" ref="DL814">SUMPRODUCT(--($A815:$A$2498=$A814),--(DL815:DL$2498))</f>
        <v>2</v>
      </c>
      <c r="DM814" s="448" cm="1">
        <f t="array" ref="DM814">SUMPRODUCT(--($A815:$A$2498=$A814),--(DM815:DM$2498))</f>
        <v>80</v>
      </c>
      <c r="DN814" s="448" cm="1">
        <f t="array" ref="DN814">SUMPRODUCT(--($A815:$A$2498=$A814),--(DN815:DN$2498))</f>
        <v>65</v>
      </c>
      <c r="DO814" s="448" cm="1">
        <f t="array" ref="DO814">SUMPRODUCT(--($A815:$A$2498=$A814),--(DO815:DO$2498))</f>
        <v>70</v>
      </c>
      <c r="DP814" s="448" cm="1">
        <f t="array" ref="DP814">SUMPRODUCT(--($A815:$A$2498=$A814),--(DP815:DP$2498))</f>
        <v>1372.4</v>
      </c>
      <c r="DQ814" s="448" cm="1">
        <f t="array" ref="DQ814">SUMPRODUCT(--($A815:$A$2498=$A814),--(DQ815:DQ$2498))</f>
        <v>848.99998936802092</v>
      </c>
      <c r="DR814" s="448" cm="1">
        <f t="array" ref="DR814">SUMPRODUCT(--($A815:$A$2498=$A814),--(DR815:DR$2498))</f>
        <v>521.29999208450283</v>
      </c>
      <c r="DS814" s="448" cm="1">
        <f t="array" ref="DS814">SUMPRODUCT(--($A815:$A$2498=$A814),--(DS815:DS$2498))</f>
        <v>5641</v>
      </c>
      <c r="DT814" s="448" cm="1">
        <f t="array" ref="DT814">SUMPRODUCT(--($A815:$A$2498=$A814),--(DT815:DT$2498))</f>
        <v>1100</v>
      </c>
      <c r="DU814" s="448" cm="1">
        <f t="array" ref="DU814">SUMPRODUCT(--($A815:$A$2498=$A814),--(DU815:DU$2498))</f>
        <v>557</v>
      </c>
      <c r="DV814" s="448" cm="1">
        <f t="array" ref="DV814">SUMPRODUCT(--($A815:$A$2498=$A814),--(DV815:DV$2498))</f>
        <v>517</v>
      </c>
      <c r="DW814" s="448" cm="1">
        <f t="array" ref="DW814">SUMPRODUCT(--($A815:$A$2498=$A814),--(DW815:DW$2498))</f>
        <v>156</v>
      </c>
      <c r="DX814" s="448" cm="1">
        <f t="array" ref="DX814">SUMPRODUCT(--($A815:$A$2498=$A814),--(DX815:DX$2498))</f>
        <v>478</v>
      </c>
      <c r="DY814" s="448" cm="1">
        <f t="array" ref="DY814">SUMPRODUCT(--($A815:$A$2498=$A814),--(DY815:DY$2498))</f>
        <v>19</v>
      </c>
      <c r="DZ814" s="448" cm="1">
        <f t="array" ref="DZ814">SUMPRODUCT(--($A815:$A$2498=$A814),--(DZ815:DZ$2498))</f>
        <v>48</v>
      </c>
      <c r="EA814" s="448" cm="1">
        <f t="array" ref="EA814">SUMPRODUCT(--($A815:$A$2498=$A814),--(EA815:EA$2498))</f>
        <v>53</v>
      </c>
      <c r="EB814" s="448" cm="1">
        <f t="array" ref="EB814">SUMPRODUCT(--($A815:$A$2498=$A814),--(EB815:EB$2498))</f>
        <v>7</v>
      </c>
      <c r="EC814" s="448" cm="1">
        <f t="array" ref="EC814">SUMPRODUCT(--($A815:$A$2498=$A814),--(EC815:EC$2498))</f>
        <v>1354</v>
      </c>
      <c r="ED814" s="450">
        <f>EC814/DP814*10</f>
        <v>9.8659283007869405</v>
      </c>
      <c r="EE814" s="450">
        <f>DX814/DP814*10</f>
        <v>3.4829495773826871</v>
      </c>
      <c r="EF814" s="450">
        <f>DW814/DP814*10</f>
        <v>1.1366948411541824</v>
      </c>
      <c r="EG814" s="450">
        <f>DX814/DQ814*10</f>
        <v>5.6301531918252898</v>
      </c>
      <c r="EH814" s="463">
        <f>(DT814+DX814+DZ814)/DP814</f>
        <v>1.1847857767414747</v>
      </c>
      <c r="EI814" s="450"/>
      <c r="EJ814" s="451">
        <f>DT814/(DS814-DX814-DY814-DZ814)</f>
        <v>0.21585557299843014</v>
      </c>
      <c r="EK814" s="451"/>
      <c r="EL814" s="464"/>
      <c r="EM814" s="464"/>
      <c r="EN814" s="464"/>
      <c r="EO814" s="464"/>
      <c r="EP814" s="464"/>
      <c r="EQ814" s="464"/>
      <c r="ER814" s="465"/>
      <c r="ES814" s="463"/>
      <c r="ET814" s="463"/>
      <c r="EU814" s="463"/>
      <c r="EV814" s="463"/>
      <c r="EW814" s="463"/>
      <c r="EX814" s="453" cm="1">
        <f t="array" ref="EX814">SUMPRODUCT(--($A815:$A$2498=$A814),--(EX815:EX$2498))</f>
        <v>19.48833485558858</v>
      </c>
    </row>
    <row r="815" spans="1:193" ht="13" customHeight="1">
      <c r="A815" s="413" t="s">
        <v>29</v>
      </c>
      <c r="B815" s="413">
        <v>10047</v>
      </c>
      <c r="C815" s="413">
        <v>542888</v>
      </c>
      <c r="D815" s="413">
        <v>12857</v>
      </c>
      <c r="E815" s="413" t="s">
        <v>14</v>
      </c>
      <c r="F815" s="413" t="s">
        <v>14</v>
      </c>
      <c r="G815" s="414"/>
      <c r="H815" s="415" t="s">
        <v>910</v>
      </c>
      <c r="I815" s="416" t="s">
        <v>321</v>
      </c>
      <c r="J815" s="417">
        <v>34</v>
      </c>
      <c r="K815" s="418">
        <v>1</v>
      </c>
      <c r="M815" s="419" t="s">
        <v>837</v>
      </c>
      <c r="N815" s="420">
        <v>7</v>
      </c>
      <c r="O815" s="418" t="s">
        <v>838</v>
      </c>
      <c r="P815" s="418" t="s">
        <v>2543</v>
      </c>
      <c r="Z815" s="421"/>
      <c r="AS815" s="422"/>
      <c r="AT815" s="422"/>
      <c r="AU815" s="422"/>
      <c r="AV815" s="422"/>
      <c r="AW815" s="422"/>
      <c r="AX815" s="422"/>
      <c r="AY815" s="423"/>
      <c r="AZ815" s="422"/>
      <c r="BA815" s="422"/>
      <c r="BB815" s="422"/>
      <c r="BC815" s="422"/>
      <c r="BT815" s="427">
        <v>71</v>
      </c>
      <c r="BU815" s="421">
        <v>74</v>
      </c>
      <c r="BV815" s="428">
        <v>1</v>
      </c>
      <c r="BW815" s="427"/>
      <c r="BX815" s="427"/>
      <c r="BY815" s="427"/>
      <c r="BZ815" s="427"/>
      <c r="CA815" s="421"/>
      <c r="CB815" s="428"/>
      <c r="CC815" s="427"/>
      <c r="CD815" s="421"/>
      <c r="CE815" s="429"/>
      <c r="CF815" s="428"/>
      <c r="CG815" s="427"/>
      <c r="CH815" s="421"/>
      <c r="CI815" s="429"/>
      <c r="CJ815" s="428"/>
      <c r="CK815" s="427"/>
      <c r="CL815" s="421"/>
      <c r="CM815" s="429"/>
      <c r="CN815" s="428"/>
      <c r="CO815" s="427"/>
      <c r="CP815" s="421"/>
      <c r="CQ815" s="429"/>
      <c r="CR815" s="428"/>
      <c r="DH815" s="427">
        <v>1</v>
      </c>
      <c r="DJ815" s="421">
        <v>71</v>
      </c>
      <c r="DK815" s="421">
        <v>2</v>
      </c>
      <c r="DL815" s="421">
        <v>0</v>
      </c>
      <c r="DM815" s="421">
        <v>4</v>
      </c>
      <c r="DN815" s="421">
        <v>3</v>
      </c>
      <c r="DO815" s="421">
        <v>9</v>
      </c>
      <c r="DP815" s="421">
        <v>74</v>
      </c>
      <c r="DQ815" s="421">
        <v>4</v>
      </c>
      <c r="DR815" s="421">
        <v>70</v>
      </c>
      <c r="DS815" s="421">
        <v>284</v>
      </c>
      <c r="DT815" s="421">
        <v>40</v>
      </c>
      <c r="DU815" s="421">
        <v>21</v>
      </c>
      <c r="DV815" s="421">
        <v>19</v>
      </c>
      <c r="DW815" s="421">
        <v>5</v>
      </c>
      <c r="DX815" s="421">
        <v>20</v>
      </c>
      <c r="DY815" s="421">
        <v>0</v>
      </c>
      <c r="DZ815" s="421">
        <v>6</v>
      </c>
      <c r="EA815" s="421">
        <v>3</v>
      </c>
      <c r="EB815" s="421">
        <v>0</v>
      </c>
      <c r="EC815" s="421">
        <v>74</v>
      </c>
      <c r="ED815" s="425">
        <v>9.0000018557990504</v>
      </c>
      <c r="EE815" s="425">
        <v>2.4324329339997401</v>
      </c>
      <c r="EF815" s="425">
        <v>0.60810823349993504</v>
      </c>
      <c r="EG815" s="425">
        <v>4.8648658679994803</v>
      </c>
      <c r="EH815" s="431">
        <v>0.81081097799991397</v>
      </c>
      <c r="EI815" s="425">
        <v>63.244583208155802</v>
      </c>
      <c r="EJ815" s="424">
        <v>0.15503875968992201</v>
      </c>
      <c r="EK815" s="424">
        <v>0.19553072625698301</v>
      </c>
      <c r="EL815" s="422">
        <v>0.35869565199999998</v>
      </c>
      <c r="EM815" s="422">
        <v>0.17391304299999999</v>
      </c>
      <c r="EN815" s="422">
        <v>0.46739130400000001</v>
      </c>
      <c r="EO815" s="422">
        <v>7.065217E-2</v>
      </c>
      <c r="EP815" s="422">
        <v>0.34239130000000001</v>
      </c>
      <c r="EQ815" s="422">
        <v>0.10286225</v>
      </c>
      <c r="ER815" s="425">
        <v>0.87339715025905795</v>
      </c>
      <c r="ES815" s="431">
        <v>2.3108112872997499</v>
      </c>
      <c r="ET815" s="431">
        <v>2.9286415503802599</v>
      </c>
      <c r="EU815" s="431">
        <v>3.0684046322451199</v>
      </c>
      <c r="EV815" s="431">
        <v>3.9818527306619602</v>
      </c>
      <c r="EW815" s="431">
        <v>3.35978821428776</v>
      </c>
      <c r="EX815" s="426">
        <v>1.3503533527255001</v>
      </c>
    </row>
    <row r="816" spans="1:193" ht="13" customHeight="1">
      <c r="A816" s="413" t="s">
        <v>29</v>
      </c>
      <c r="B816" s="413">
        <v>10413</v>
      </c>
      <c r="C816" s="413">
        <v>607455</v>
      </c>
      <c r="D816" s="413">
        <v>14706</v>
      </c>
      <c r="E816" s="413" t="s">
        <v>15</v>
      </c>
      <c r="F816" s="413" t="s">
        <v>15</v>
      </c>
      <c r="G816" s="414"/>
      <c r="H816" s="411" t="s">
        <v>1616</v>
      </c>
      <c r="I816" s="411" t="s">
        <v>110</v>
      </c>
      <c r="J816" s="418">
        <v>31</v>
      </c>
      <c r="K816" s="418">
        <v>1</v>
      </c>
      <c r="M816" s="419" t="s">
        <v>46</v>
      </c>
      <c r="N816" s="420">
        <v>7</v>
      </c>
      <c r="O816" s="418" t="s">
        <v>838</v>
      </c>
      <c r="P816" s="418" t="s">
        <v>2543</v>
      </c>
      <c r="Z816" s="421"/>
      <c r="AS816" s="422"/>
      <c r="AT816" s="422"/>
      <c r="AU816" s="422"/>
      <c r="AV816" s="422"/>
      <c r="AW816" s="422"/>
      <c r="AX816" s="422"/>
      <c r="AY816" s="423"/>
      <c r="AZ816" s="422"/>
      <c r="BA816" s="422"/>
      <c r="BB816" s="422"/>
      <c r="BC816" s="422"/>
      <c r="BT816" s="427">
        <v>71</v>
      </c>
      <c r="BU816" s="421">
        <v>65</v>
      </c>
      <c r="BV816" s="428">
        <v>0</v>
      </c>
      <c r="BW816" s="427"/>
      <c r="BX816" s="427"/>
      <c r="BY816" s="427"/>
      <c r="BZ816" s="427"/>
      <c r="CA816" s="421"/>
      <c r="CB816" s="428"/>
      <c r="CC816" s="427"/>
      <c r="CD816" s="421"/>
      <c r="CE816" s="429"/>
      <c r="CF816" s="428"/>
      <c r="CG816" s="427"/>
      <c r="CH816" s="421"/>
      <c r="CI816" s="429"/>
      <c r="CJ816" s="428"/>
      <c r="CK816" s="427"/>
      <c r="CL816" s="421"/>
      <c r="CM816" s="429"/>
      <c r="CN816" s="428"/>
      <c r="CO816" s="427"/>
      <c r="CP816" s="421"/>
      <c r="CQ816" s="429"/>
      <c r="CR816" s="428"/>
      <c r="DH816" s="427">
        <v>0</v>
      </c>
      <c r="DJ816" s="421">
        <v>71</v>
      </c>
      <c r="DK816" s="421">
        <v>1</v>
      </c>
      <c r="DL816" s="421">
        <v>0</v>
      </c>
      <c r="DM816" s="421">
        <v>5</v>
      </c>
      <c r="DN816" s="421">
        <v>1</v>
      </c>
      <c r="DO816" s="421">
        <v>0</v>
      </c>
      <c r="DP816" s="421">
        <v>65</v>
      </c>
      <c r="DQ816" s="421">
        <v>0.10000000149011599</v>
      </c>
      <c r="DR816" s="421">
        <v>64.199996948242102</v>
      </c>
      <c r="DS816" s="421">
        <v>268</v>
      </c>
      <c r="DT816" s="421">
        <v>45</v>
      </c>
      <c r="DU816" s="421">
        <v>23</v>
      </c>
      <c r="DV816" s="421">
        <v>23</v>
      </c>
      <c r="DW816" s="421">
        <v>8</v>
      </c>
      <c r="DX816" s="421">
        <v>34</v>
      </c>
      <c r="DY816" s="421">
        <v>6</v>
      </c>
      <c r="DZ816" s="421">
        <v>2</v>
      </c>
      <c r="EA816" s="421">
        <v>7</v>
      </c>
      <c r="EB816" s="421">
        <v>0</v>
      </c>
      <c r="EC816" s="421">
        <v>61</v>
      </c>
      <c r="ED816" s="425">
        <v>8.4461562045304195</v>
      </c>
      <c r="EE816" s="425">
        <v>4.7076936221972803</v>
      </c>
      <c r="EF816" s="425">
        <v>1.10769261698759</v>
      </c>
      <c r="EG816" s="425">
        <v>6.2307709705552297</v>
      </c>
      <c r="EH816" s="431">
        <v>1.21538495475028</v>
      </c>
      <c r="EI816" s="425">
        <v>93.795922875341702</v>
      </c>
      <c r="EJ816" s="424">
        <v>0.193965517241379</v>
      </c>
      <c r="EK816" s="424">
        <v>0.22699386503067401</v>
      </c>
      <c r="EL816" s="422">
        <v>0.39411764700000002</v>
      </c>
      <c r="EM816" s="422">
        <v>0.14705882300000001</v>
      </c>
      <c r="EN816" s="422">
        <v>0.45882352900000001</v>
      </c>
      <c r="EO816" s="422">
        <v>8.77193E-2</v>
      </c>
      <c r="EP816" s="422">
        <v>0.38596490999999999</v>
      </c>
      <c r="EQ816" s="422">
        <v>0.12172284999999999</v>
      </c>
      <c r="ER816" s="425">
        <v>0.41781778214809601</v>
      </c>
      <c r="ES816" s="431">
        <v>3.1846162738393402</v>
      </c>
      <c r="ET816" s="431">
        <v>3.6254822962722999</v>
      </c>
      <c r="EU816" s="431">
        <v>4.5205879849796098</v>
      </c>
      <c r="EV816" s="431">
        <v>4.7707528735955904</v>
      </c>
      <c r="EW816" s="431">
        <v>4.3934692914645197</v>
      </c>
      <c r="EX816" s="426">
        <v>5.80208897590637E-2</v>
      </c>
    </row>
    <row r="817" spans="1:269" ht="13" customHeight="1">
      <c r="A817" s="413" t="s">
        <v>29</v>
      </c>
      <c r="B817" s="413">
        <v>12092</v>
      </c>
      <c r="C817" s="413">
        <v>660825</v>
      </c>
      <c r="D817" s="413">
        <v>20997</v>
      </c>
      <c r="E817" s="413" t="s">
        <v>598</v>
      </c>
      <c r="F817" s="413" t="s">
        <v>598</v>
      </c>
      <c r="G817" s="414"/>
      <c r="H817" s="411" t="s">
        <v>2456</v>
      </c>
      <c r="I817" s="411" t="s">
        <v>2457</v>
      </c>
      <c r="J817" s="418">
        <v>29</v>
      </c>
      <c r="K817" s="418">
        <v>1</v>
      </c>
      <c r="M817" s="419" t="s">
        <v>837</v>
      </c>
      <c r="O817" s="418" t="s">
        <v>46</v>
      </c>
      <c r="P817" s="418" t="s">
        <v>2543</v>
      </c>
      <c r="Z817" s="421"/>
      <c r="AS817" s="422"/>
      <c r="AT817" s="422"/>
      <c r="AU817" s="422"/>
      <c r="AV817" s="422"/>
      <c r="AW817" s="422"/>
      <c r="AX817" s="422"/>
      <c r="AY817" s="423"/>
      <c r="AZ817" s="422"/>
      <c r="BA817" s="422"/>
      <c r="BB817" s="422"/>
      <c r="BC817" s="422"/>
      <c r="BT817" s="427">
        <v>73</v>
      </c>
      <c r="BU817" s="421">
        <v>78.2</v>
      </c>
      <c r="BV817" s="428">
        <v>-1</v>
      </c>
      <c r="BW817" s="427"/>
      <c r="BX817" s="427"/>
      <c r="BY817" s="427"/>
      <c r="BZ817" s="427"/>
      <c r="CA817" s="421"/>
      <c r="CB817" s="428"/>
      <c r="CC817" s="427"/>
      <c r="CD817" s="421"/>
      <c r="CE817" s="429"/>
      <c r="CF817" s="428"/>
      <c r="CG817" s="427"/>
      <c r="CH817" s="421"/>
      <c r="CI817" s="429"/>
      <c r="CJ817" s="428"/>
      <c r="CK817" s="427"/>
      <c r="CL817" s="421"/>
      <c r="CM817" s="429"/>
      <c r="CN817" s="428"/>
      <c r="CO817" s="427"/>
      <c r="CP817" s="421"/>
      <c r="CQ817" s="429"/>
      <c r="CR817" s="428"/>
      <c r="DH817" s="427">
        <v>-1</v>
      </c>
      <c r="DJ817" s="421">
        <v>73</v>
      </c>
      <c r="DK817" s="421">
        <v>0</v>
      </c>
      <c r="DL817" s="421">
        <v>0</v>
      </c>
      <c r="DM817" s="421">
        <v>5</v>
      </c>
      <c r="DN817" s="421">
        <v>0</v>
      </c>
      <c r="DO817" s="421">
        <v>0</v>
      </c>
      <c r="DP817" s="421">
        <v>78.2</v>
      </c>
      <c r="DR817" s="421">
        <v>78.199996948242102</v>
      </c>
      <c r="DS817" s="421">
        <v>313</v>
      </c>
      <c r="DT817" s="421">
        <v>53</v>
      </c>
      <c r="DU817" s="421">
        <v>23</v>
      </c>
      <c r="DV817" s="421">
        <v>22</v>
      </c>
      <c r="DW817" s="421">
        <v>9</v>
      </c>
      <c r="DX817" s="421">
        <v>27</v>
      </c>
      <c r="DY817" s="421">
        <v>2</v>
      </c>
      <c r="DZ817" s="421">
        <v>2</v>
      </c>
      <c r="EA817" s="421">
        <v>2</v>
      </c>
      <c r="EB817" s="421">
        <v>0</v>
      </c>
      <c r="EC817" s="421">
        <v>82</v>
      </c>
      <c r="ED817" s="425">
        <v>9.3813571453232996</v>
      </c>
      <c r="EE817" s="425">
        <v>3.0889834502893798</v>
      </c>
      <c r="EF817" s="425">
        <v>1.0296611500964601</v>
      </c>
      <c r="EG817" s="425">
        <v>6.0635601061235898</v>
      </c>
      <c r="EH817" s="431">
        <v>1.01694928404588</v>
      </c>
      <c r="EI817" s="425">
        <v>79.323708433214193</v>
      </c>
      <c r="EJ817" s="424">
        <v>0.18661971830985899</v>
      </c>
      <c r="EK817" s="424">
        <v>0.227979274611398</v>
      </c>
      <c r="EL817" s="422">
        <v>0.37623762300000002</v>
      </c>
      <c r="EM817" s="422">
        <v>0.198019801</v>
      </c>
      <c r="EN817" s="422">
        <v>0.42574257399999998</v>
      </c>
      <c r="EO817" s="422">
        <v>9.4059409999999996E-2</v>
      </c>
      <c r="EP817" s="422">
        <v>0.37128713000000002</v>
      </c>
      <c r="EQ817" s="422">
        <v>7.5980389999999995E-2</v>
      </c>
      <c r="ER817" s="425">
        <v>0.65877030348209198</v>
      </c>
      <c r="ES817" s="431">
        <v>2.5169494780135602</v>
      </c>
      <c r="ET817" s="431">
        <v>3.38698634439372</v>
      </c>
      <c r="EU817" s="431">
        <v>3.6444468557680598</v>
      </c>
      <c r="EV817" s="431">
        <v>3.8426902544295398</v>
      </c>
      <c r="EW817" s="431">
        <v>3.4609479400635998</v>
      </c>
      <c r="EX817" s="426">
        <v>0.50810641050338701</v>
      </c>
    </row>
    <row r="818" spans="1:269" ht="13" customHeight="1">
      <c r="A818" s="413" t="s">
        <v>29</v>
      </c>
      <c r="B818" s="413">
        <v>10910</v>
      </c>
      <c r="C818" s="413">
        <v>669203</v>
      </c>
      <c r="D818" s="413">
        <v>19361</v>
      </c>
      <c r="E818" s="413" t="s">
        <v>45</v>
      </c>
      <c r="F818" s="413" t="s">
        <v>45</v>
      </c>
      <c r="G818" s="414"/>
      <c r="H818" s="415" t="s">
        <v>1138</v>
      </c>
      <c r="I818" s="416" t="s">
        <v>41</v>
      </c>
      <c r="J818" s="417">
        <v>30</v>
      </c>
      <c r="K818" s="418">
        <v>1</v>
      </c>
      <c r="M818" s="419" t="s">
        <v>837</v>
      </c>
      <c r="N818" s="420">
        <v>25</v>
      </c>
      <c r="P818" s="418" t="s">
        <v>4581</v>
      </c>
      <c r="Z818" s="421"/>
      <c r="AS818" s="422"/>
      <c r="AT818" s="422"/>
      <c r="AU818" s="422"/>
      <c r="AV818" s="422"/>
      <c r="AW818" s="422"/>
      <c r="AX818" s="422"/>
      <c r="AY818" s="423"/>
      <c r="AZ818" s="422"/>
      <c r="BA818" s="422"/>
      <c r="BB818" s="422"/>
      <c r="BC818" s="422"/>
      <c r="BT818" s="427">
        <v>11</v>
      </c>
      <c r="BU818" s="421">
        <v>64.099999999999994</v>
      </c>
      <c r="BV818" s="428">
        <v>-1</v>
      </c>
      <c r="BW818" s="427"/>
      <c r="BX818" s="427"/>
      <c r="BY818" s="427"/>
      <c r="BZ818" s="427"/>
      <c r="CA818" s="421"/>
      <c r="CB818" s="428"/>
      <c r="CC818" s="427"/>
      <c r="CD818" s="421"/>
      <c r="CE818" s="429"/>
      <c r="CF818" s="428"/>
      <c r="CG818" s="427"/>
      <c r="CH818" s="421"/>
      <c r="CI818" s="429"/>
      <c r="CJ818" s="428"/>
      <c r="CK818" s="427"/>
      <c r="CL818" s="421"/>
      <c r="CM818" s="429"/>
      <c r="CN818" s="428"/>
      <c r="CO818" s="427"/>
      <c r="CP818" s="421"/>
      <c r="CQ818" s="429"/>
      <c r="CR818" s="428"/>
      <c r="DH818" s="427">
        <v>-1</v>
      </c>
      <c r="DJ818" s="421">
        <v>11</v>
      </c>
      <c r="DK818" s="421">
        <v>11</v>
      </c>
      <c r="DL818" s="421">
        <v>0</v>
      </c>
      <c r="DM818" s="421">
        <v>3</v>
      </c>
      <c r="DN818" s="421">
        <v>2</v>
      </c>
      <c r="DO818" s="421">
        <v>0</v>
      </c>
      <c r="DP818" s="421">
        <v>64.099999999999994</v>
      </c>
      <c r="DQ818" s="421">
        <v>64.099998474121094</v>
      </c>
      <c r="DS818" s="421">
        <v>265</v>
      </c>
      <c r="DT818" s="421">
        <v>49</v>
      </c>
      <c r="DU818" s="421">
        <v>23</v>
      </c>
      <c r="DV818" s="421">
        <v>19</v>
      </c>
      <c r="DW818" s="421">
        <v>7</v>
      </c>
      <c r="DX818" s="421">
        <v>26</v>
      </c>
      <c r="DY818" s="421">
        <v>1</v>
      </c>
      <c r="DZ818" s="421">
        <v>3</v>
      </c>
      <c r="EA818" s="421">
        <v>1</v>
      </c>
      <c r="EB818" s="421">
        <v>2</v>
      </c>
      <c r="EC818" s="421">
        <v>63</v>
      </c>
      <c r="ED818" s="425">
        <v>8.8134721993933294</v>
      </c>
      <c r="EE818" s="425">
        <v>3.6373059870512101</v>
      </c>
      <c r="EF818" s="425">
        <v>0.97927468882148105</v>
      </c>
      <c r="EG818" s="425">
        <v>6.8549228217503702</v>
      </c>
      <c r="EH818" s="431">
        <v>1.16580320097795</v>
      </c>
      <c r="EI818" s="425">
        <v>89.969508590158497</v>
      </c>
      <c r="EJ818" s="424">
        <v>0.20762711864406699</v>
      </c>
      <c r="EK818" s="424">
        <v>0.25301204819277101</v>
      </c>
      <c r="EL818" s="422">
        <v>0.50292397600000005</v>
      </c>
      <c r="EM818" s="422">
        <v>0.204678362</v>
      </c>
      <c r="EN818" s="422">
        <v>0.29239766</v>
      </c>
      <c r="EO818" s="422">
        <v>8.0924860000000001E-2</v>
      </c>
      <c r="EP818" s="422">
        <v>0.41618496999999999</v>
      </c>
      <c r="EQ818" s="422">
        <v>0.11298315</v>
      </c>
      <c r="ER818" s="425">
        <v>-6.5926226966861998E-2</v>
      </c>
      <c r="ES818" s="431">
        <v>2.6580312982297301</v>
      </c>
      <c r="ET818" s="431">
        <v>3.7837983092119001</v>
      </c>
      <c r="EU818" s="431">
        <v>3.9442624330898299</v>
      </c>
      <c r="EV818" s="431">
        <v>3.7280479203763299</v>
      </c>
      <c r="EW818" s="431">
        <v>4.0481557727822199</v>
      </c>
      <c r="EX818" s="426">
        <v>0.74797648191452004</v>
      </c>
    </row>
    <row r="819" spans="1:269" ht="13" customHeight="1">
      <c r="A819" s="413" t="s">
        <v>29</v>
      </c>
      <c r="B819" s="413">
        <v>11536</v>
      </c>
      <c r="C819" s="413">
        <v>666808</v>
      </c>
      <c r="D819" s="413">
        <v>21992</v>
      </c>
      <c r="E819" s="413" t="s">
        <v>3323</v>
      </c>
      <c r="F819" s="413" t="s">
        <v>3323</v>
      </c>
      <c r="G819" s="414"/>
      <c r="H819" s="411" t="s">
        <v>2489</v>
      </c>
      <c r="I819" s="411" t="s">
        <v>2490</v>
      </c>
      <c r="J819" s="418">
        <v>27</v>
      </c>
      <c r="K819" s="418">
        <v>1</v>
      </c>
      <c r="M819" s="419" t="s">
        <v>837</v>
      </c>
      <c r="O819" s="418" t="s">
        <v>838</v>
      </c>
      <c r="P819" s="418" t="s">
        <v>2543</v>
      </c>
      <c r="Q819" s="418" t="s">
        <v>4578</v>
      </c>
      <c r="Z819" s="421"/>
      <c r="AS819" s="422"/>
      <c r="AT819" s="422"/>
      <c r="AU819" s="422"/>
      <c r="AV819" s="422"/>
      <c r="AW819" s="422"/>
      <c r="AX819" s="422"/>
      <c r="AY819" s="423"/>
      <c r="AZ819" s="422"/>
      <c r="BA819" s="422"/>
      <c r="BB819" s="422"/>
      <c r="BC819" s="422"/>
      <c r="BT819" s="427">
        <v>69</v>
      </c>
      <c r="BU819" s="421">
        <v>65.099999999999994</v>
      </c>
      <c r="BV819" s="428">
        <v>-3</v>
      </c>
      <c r="BW819" s="427"/>
      <c r="BX819" s="427"/>
      <c r="BY819" s="427"/>
      <c r="BZ819" s="427"/>
      <c r="CA819" s="421"/>
      <c r="CB819" s="428"/>
      <c r="CC819" s="427"/>
      <c r="CD819" s="421"/>
      <c r="CE819" s="429"/>
      <c r="CF819" s="428"/>
      <c r="CG819" s="427"/>
      <c r="CH819" s="421"/>
      <c r="CI819" s="429"/>
      <c r="CJ819" s="428"/>
      <c r="CK819" s="427"/>
      <c r="CL819" s="421"/>
      <c r="CM819" s="429"/>
      <c r="CN819" s="428"/>
      <c r="CO819" s="427"/>
      <c r="CP819" s="421"/>
      <c r="CQ819" s="429"/>
      <c r="CR819" s="428"/>
      <c r="DH819" s="427">
        <v>-3</v>
      </c>
      <c r="DJ819" s="421">
        <v>69</v>
      </c>
      <c r="DK819" s="421">
        <v>0</v>
      </c>
      <c r="DL819" s="421">
        <v>0</v>
      </c>
      <c r="DM819" s="421">
        <v>4</v>
      </c>
      <c r="DN819" s="421">
        <v>3</v>
      </c>
      <c r="DO819" s="421">
        <v>16</v>
      </c>
      <c r="DP819" s="421">
        <v>65.099999999999994</v>
      </c>
      <c r="DR819" s="421">
        <v>64.400001525878906</v>
      </c>
      <c r="DS819" s="421">
        <v>278</v>
      </c>
      <c r="DT819" s="421">
        <v>51</v>
      </c>
      <c r="DU819" s="421">
        <v>34</v>
      </c>
      <c r="DV819" s="421">
        <v>26</v>
      </c>
      <c r="DW819" s="421">
        <v>4</v>
      </c>
      <c r="DX819" s="421">
        <v>35</v>
      </c>
      <c r="DY819" s="421">
        <v>1</v>
      </c>
      <c r="DZ819" s="421">
        <v>3</v>
      </c>
      <c r="EA819" s="421">
        <v>4</v>
      </c>
      <c r="EB819" s="421">
        <v>4</v>
      </c>
      <c r="EC819" s="421">
        <v>72</v>
      </c>
      <c r="ED819" s="425">
        <v>9.9183684086512702</v>
      </c>
      <c r="EE819" s="425">
        <v>4.8214290875388102</v>
      </c>
      <c r="EF819" s="425">
        <v>0.55102046714729302</v>
      </c>
      <c r="EG819" s="425">
        <v>7.02551095612798</v>
      </c>
      <c r="EH819" s="431">
        <v>1.31632667151853</v>
      </c>
      <c r="EI819" s="425">
        <v>101.966093813306</v>
      </c>
      <c r="EJ819" s="424">
        <v>0.21249999999999999</v>
      </c>
      <c r="EK819" s="424">
        <v>0.28658536585365801</v>
      </c>
      <c r="EL819" s="422">
        <v>0.53614457800000004</v>
      </c>
      <c r="EM819" s="422">
        <v>0.19277108400000001</v>
      </c>
      <c r="EN819" s="422">
        <v>0.27108433700000001</v>
      </c>
      <c r="EO819" s="422">
        <v>5.9523810000000003E-2</v>
      </c>
      <c r="EP819" s="422">
        <v>0.40476190000000001</v>
      </c>
      <c r="EQ819" s="422">
        <v>0.12533813999999999</v>
      </c>
      <c r="ER819" s="425">
        <v>0.17590684850454799</v>
      </c>
      <c r="ES819" s="431">
        <v>3.5816330364573998</v>
      </c>
      <c r="ET819" s="431">
        <v>3.5031795852134602</v>
      </c>
      <c r="EU819" s="431">
        <v>3.4727069436684599</v>
      </c>
      <c r="EV819" s="431">
        <v>3.7387454523043302</v>
      </c>
      <c r="EW819" s="431">
        <v>3.8001674368259399</v>
      </c>
      <c r="EX819" s="426">
        <v>0.62142018228769302</v>
      </c>
      <c r="EZ819" s="412"/>
      <c r="FA819" s="412"/>
    </row>
    <row r="820" spans="1:269" ht="13" customHeight="1">
      <c r="A820" s="413" t="s">
        <v>29</v>
      </c>
      <c r="B820" s="413">
        <v>10229</v>
      </c>
      <c r="C820" s="413">
        <v>607200</v>
      </c>
      <c r="D820" s="413">
        <v>17425</v>
      </c>
      <c r="E820" s="413" t="s">
        <v>3323</v>
      </c>
      <c r="F820" s="413" t="s">
        <v>3323</v>
      </c>
      <c r="G820" s="414"/>
      <c r="H820" s="415" t="s">
        <v>894</v>
      </c>
      <c r="I820" s="416" t="s">
        <v>238</v>
      </c>
      <c r="J820" s="417">
        <v>32</v>
      </c>
      <c r="K820" s="418">
        <v>1</v>
      </c>
      <c r="M820" s="419" t="s">
        <v>837</v>
      </c>
      <c r="N820" s="420">
        <v>25</v>
      </c>
      <c r="O820" s="418" t="s">
        <v>46</v>
      </c>
      <c r="P820" s="418" t="s">
        <v>2543</v>
      </c>
      <c r="Z820" s="421"/>
      <c r="AS820" s="422"/>
      <c r="AT820" s="422"/>
      <c r="AU820" s="422"/>
      <c r="AV820" s="422"/>
      <c r="AW820" s="422"/>
      <c r="AX820" s="422"/>
      <c r="AY820" s="423"/>
      <c r="AZ820" s="422"/>
      <c r="BA820" s="422"/>
      <c r="BB820" s="422"/>
      <c r="BC820" s="422"/>
      <c r="BT820" s="427">
        <v>32</v>
      </c>
      <c r="BU820" s="421">
        <v>141</v>
      </c>
      <c r="BV820" s="428">
        <v>-3</v>
      </c>
      <c r="BW820" s="427"/>
      <c r="BX820" s="427"/>
      <c r="BY820" s="427"/>
      <c r="BZ820" s="427"/>
      <c r="CA820" s="421"/>
      <c r="CB820" s="428"/>
      <c r="CC820" s="427"/>
      <c r="CD820" s="421"/>
      <c r="CE820" s="429"/>
      <c r="CF820" s="428"/>
      <c r="CG820" s="427"/>
      <c r="CH820" s="421"/>
      <c r="CI820" s="429"/>
      <c r="CJ820" s="428"/>
      <c r="CK820" s="427"/>
      <c r="CL820" s="421"/>
      <c r="CM820" s="429"/>
      <c r="CN820" s="428"/>
      <c r="CO820" s="427"/>
      <c r="CP820" s="421"/>
      <c r="CQ820" s="429"/>
      <c r="CR820" s="428"/>
      <c r="DH820" s="427">
        <v>-3</v>
      </c>
      <c r="DJ820" s="421">
        <v>32</v>
      </c>
      <c r="DK820" s="421">
        <v>24</v>
      </c>
      <c r="DL820" s="421">
        <v>1</v>
      </c>
      <c r="DM820" s="421">
        <v>4</v>
      </c>
      <c r="DN820" s="421">
        <v>13</v>
      </c>
      <c r="DO820" s="421">
        <v>0</v>
      </c>
      <c r="DP820" s="421">
        <v>141</v>
      </c>
      <c r="DQ820" s="421">
        <v>120.199996948242</v>
      </c>
      <c r="DR820" s="421">
        <v>20.099999904632501</v>
      </c>
      <c r="DS820" s="421">
        <v>623</v>
      </c>
      <c r="DT820" s="421">
        <v>147</v>
      </c>
      <c r="DU820" s="421">
        <v>90</v>
      </c>
      <c r="DV820" s="421">
        <v>86</v>
      </c>
      <c r="DW820" s="421">
        <v>19</v>
      </c>
      <c r="DX820" s="421">
        <v>67</v>
      </c>
      <c r="DY820" s="421">
        <v>1</v>
      </c>
      <c r="DZ820" s="421">
        <v>3</v>
      </c>
      <c r="EA820" s="421">
        <v>2</v>
      </c>
      <c r="EB820" s="421">
        <v>0</v>
      </c>
      <c r="EC820" s="421">
        <v>83</v>
      </c>
      <c r="ED820" s="425">
        <v>5.2978725195902401</v>
      </c>
      <c r="EE820" s="425">
        <v>4.2765958893077798</v>
      </c>
      <c r="EF820" s="425">
        <v>1.21276599846041</v>
      </c>
      <c r="EG820" s="425">
        <v>9.3829790407200697</v>
      </c>
      <c r="EH820" s="431">
        <v>1.51773054778087</v>
      </c>
      <c r="EI820" s="425">
        <v>117.129093007782</v>
      </c>
      <c r="EJ820" s="424">
        <v>0.265822784810126</v>
      </c>
      <c r="EK820" s="424">
        <v>0.28381374722838099</v>
      </c>
      <c r="EL820" s="422">
        <v>0.40393013100000003</v>
      </c>
      <c r="EM820" s="422">
        <v>0.200873362</v>
      </c>
      <c r="EN820" s="422">
        <v>0.395196506</v>
      </c>
      <c r="EO820" s="422">
        <v>7.8723399999999999E-2</v>
      </c>
      <c r="EP820" s="422">
        <v>0.42553191000000001</v>
      </c>
      <c r="EQ820" s="422">
        <v>7.3355820000000002E-2</v>
      </c>
      <c r="ER820" s="425">
        <v>-0.27673446696313903</v>
      </c>
      <c r="ES820" s="431">
        <v>5.4893618877682</v>
      </c>
      <c r="ET820" s="431">
        <v>5.3702030456485002</v>
      </c>
      <c r="EU820" s="431">
        <v>5.1998020707742496</v>
      </c>
      <c r="EV820" s="431">
        <v>5.4272242545659504</v>
      </c>
      <c r="EW820" s="431">
        <v>5.5979248005926303</v>
      </c>
      <c r="EX820" s="426">
        <v>-0.175864317861851</v>
      </c>
    </row>
    <row r="821" spans="1:269" ht="13" customHeight="1">
      <c r="A821" s="413" t="s">
        <v>29</v>
      </c>
      <c r="B821" s="413">
        <v>9815</v>
      </c>
      <c r="C821" s="413">
        <v>554340</v>
      </c>
      <c r="D821" s="413">
        <v>12095</v>
      </c>
      <c r="E821" s="413" t="s">
        <v>470</v>
      </c>
      <c r="F821" s="413" t="s">
        <v>470</v>
      </c>
      <c r="G821" s="414"/>
      <c r="H821" s="415" t="s">
        <v>3328</v>
      </c>
      <c r="I821" s="416" t="s">
        <v>825</v>
      </c>
      <c r="J821" s="417">
        <v>34</v>
      </c>
      <c r="K821" s="418">
        <v>1</v>
      </c>
      <c r="M821" s="419" t="s">
        <v>837</v>
      </c>
      <c r="O821" s="418" t="s">
        <v>838</v>
      </c>
      <c r="P821" s="418" t="s">
        <v>4581</v>
      </c>
      <c r="Z821" s="421"/>
      <c r="AS821" s="422"/>
      <c r="AT821" s="422"/>
      <c r="AU821" s="422"/>
      <c r="AV821" s="422"/>
      <c r="AW821" s="422"/>
      <c r="AX821" s="422"/>
      <c r="AY821" s="423"/>
      <c r="AZ821" s="422"/>
      <c r="BA821" s="422"/>
      <c r="BB821" s="422"/>
      <c r="BC821" s="422"/>
      <c r="BT821" s="427">
        <v>22</v>
      </c>
      <c r="BU821" s="421">
        <v>21</v>
      </c>
      <c r="BV821" s="428">
        <v>0</v>
      </c>
      <c r="BW821" s="427"/>
      <c r="BX821" s="427"/>
      <c r="BY821" s="427"/>
      <c r="BZ821" s="427"/>
      <c r="CA821" s="421"/>
      <c r="CB821" s="428"/>
      <c r="CC821" s="427"/>
      <c r="CD821" s="421"/>
      <c r="CE821" s="429"/>
      <c r="CF821" s="428"/>
      <c r="CG821" s="427"/>
      <c r="CH821" s="421"/>
      <c r="CI821" s="429"/>
      <c r="CJ821" s="428"/>
      <c r="CK821" s="427"/>
      <c r="CL821" s="421"/>
      <c r="CM821" s="429"/>
      <c r="CN821" s="428"/>
      <c r="CO821" s="427"/>
      <c r="CP821" s="421"/>
      <c r="CQ821" s="429"/>
      <c r="CR821" s="428"/>
      <c r="DH821" s="427">
        <v>0</v>
      </c>
      <c r="DJ821" s="421">
        <v>22</v>
      </c>
      <c r="DK821" s="421">
        <v>0</v>
      </c>
      <c r="DL821" s="421">
        <v>0</v>
      </c>
      <c r="DM821" s="421">
        <v>1</v>
      </c>
      <c r="DN821" s="421">
        <v>2</v>
      </c>
      <c r="DO821" s="421">
        <v>3</v>
      </c>
      <c r="DP821" s="421">
        <v>21</v>
      </c>
      <c r="DR821" s="421">
        <v>21</v>
      </c>
      <c r="DS821" s="421">
        <v>90</v>
      </c>
      <c r="DT821" s="421">
        <v>13</v>
      </c>
      <c r="DU821" s="421">
        <v>10</v>
      </c>
      <c r="DV821" s="421">
        <v>9</v>
      </c>
      <c r="DW821" s="421">
        <v>2</v>
      </c>
      <c r="DX821" s="421">
        <v>12</v>
      </c>
      <c r="DY821" s="421">
        <v>1</v>
      </c>
      <c r="DZ821" s="421">
        <v>1</v>
      </c>
      <c r="EA821" s="421">
        <v>2</v>
      </c>
      <c r="EB821" s="421">
        <v>0</v>
      </c>
      <c r="EC821" s="421">
        <v>25</v>
      </c>
      <c r="ED821" s="425">
        <v>10.7142876605601</v>
      </c>
      <c r="EE821" s="425">
        <v>5.1428580770688797</v>
      </c>
      <c r="EF821" s="425">
        <v>0.85714301284481398</v>
      </c>
      <c r="EG821" s="425">
        <v>5.5714295834912901</v>
      </c>
      <c r="EH821" s="431">
        <v>1.1904764067289</v>
      </c>
      <c r="EI821" s="425">
        <v>92.8591079864742</v>
      </c>
      <c r="EJ821" s="424">
        <v>0.168831168831168</v>
      </c>
      <c r="EK821" s="424">
        <v>0.22</v>
      </c>
      <c r="EL821" s="422">
        <v>0.41176470500000001</v>
      </c>
      <c r="EM821" s="422">
        <v>0.25490195999999998</v>
      </c>
      <c r="EN821" s="422">
        <v>0.33333333300000001</v>
      </c>
      <c r="EO821" s="422">
        <v>9.6153849999999999E-2</v>
      </c>
      <c r="EP821" s="422">
        <v>0.40384615000000001</v>
      </c>
      <c r="EQ821" s="422">
        <v>0.12777778000000001</v>
      </c>
      <c r="ER821" s="425">
        <v>-0.61232463645530699</v>
      </c>
      <c r="ES821" s="431">
        <v>3.8571435578016602</v>
      </c>
      <c r="ET821" s="431">
        <v>4.8274986468341696</v>
      </c>
      <c r="EU821" s="431">
        <v>3.8502580577824599</v>
      </c>
      <c r="EV821" s="431">
        <v>3.8602898817866498</v>
      </c>
      <c r="EW821" s="431">
        <v>3.8597883340811201</v>
      </c>
      <c r="EX821" s="426">
        <v>0.120916575193405</v>
      </c>
      <c r="GC821" s="412"/>
      <c r="GD821" s="412"/>
      <c r="GE821" s="412"/>
      <c r="GF821" s="412"/>
      <c r="GG821" s="412"/>
      <c r="GH821" s="412"/>
      <c r="GI821" s="412"/>
      <c r="GJ821" s="412"/>
      <c r="GK821" s="412"/>
    </row>
    <row r="822" spans="1:269" ht="13" customHeight="1">
      <c r="A822" s="413" t="s">
        <v>29</v>
      </c>
      <c r="B822" s="413">
        <v>11381</v>
      </c>
      <c r="C822" s="413">
        <v>669302</v>
      </c>
      <c r="D822" s="413">
        <v>22250</v>
      </c>
      <c r="E822" s="413" t="s">
        <v>598</v>
      </c>
      <c r="F822" s="413" t="s">
        <v>598</v>
      </c>
      <c r="G822" s="414"/>
      <c r="H822" s="411" t="s">
        <v>2331</v>
      </c>
      <c r="I822" s="411" t="s">
        <v>145</v>
      </c>
      <c r="J822" s="418">
        <v>28</v>
      </c>
      <c r="K822" s="418">
        <v>1</v>
      </c>
      <c r="M822" s="419" t="s">
        <v>837</v>
      </c>
      <c r="N822" s="420">
        <v>25</v>
      </c>
      <c r="P822" s="418" t="s">
        <v>4577</v>
      </c>
      <c r="Z822" s="421"/>
      <c r="AS822" s="422"/>
      <c r="AT822" s="422"/>
      <c r="AU822" s="422"/>
      <c r="AV822" s="422"/>
      <c r="AW822" s="422"/>
      <c r="AX822" s="422"/>
      <c r="AY822" s="423"/>
      <c r="AZ822" s="422"/>
      <c r="BA822" s="422"/>
      <c r="BB822" s="422"/>
      <c r="BC822" s="422"/>
      <c r="BT822" s="427">
        <v>25</v>
      </c>
      <c r="BU822" s="421">
        <v>131</v>
      </c>
      <c r="BV822" s="428">
        <v>-2</v>
      </c>
      <c r="BW822" s="427"/>
      <c r="BX822" s="427"/>
      <c r="BY822" s="427"/>
      <c r="BZ822" s="427"/>
      <c r="CA822" s="421"/>
      <c r="CB822" s="428"/>
      <c r="CC822" s="427"/>
      <c r="CD822" s="421"/>
      <c r="CE822" s="429"/>
      <c r="CF822" s="428"/>
      <c r="CG822" s="427"/>
      <c r="CH822" s="421"/>
      <c r="CI822" s="429"/>
      <c r="CJ822" s="428"/>
      <c r="CK822" s="427"/>
      <c r="CL822" s="421"/>
      <c r="CM822" s="429"/>
      <c r="CN822" s="428"/>
      <c r="CO822" s="427"/>
      <c r="CP822" s="421"/>
      <c r="CQ822" s="429"/>
      <c r="CR822" s="428"/>
      <c r="DH822" s="427">
        <v>-2</v>
      </c>
      <c r="DJ822" s="421">
        <v>25</v>
      </c>
      <c r="DK822" s="421">
        <v>25</v>
      </c>
      <c r="DL822" s="421">
        <v>0</v>
      </c>
      <c r="DM822" s="421">
        <v>6</v>
      </c>
      <c r="DN822" s="421">
        <v>6</v>
      </c>
      <c r="DO822" s="421">
        <v>0</v>
      </c>
      <c r="DP822" s="421">
        <v>131</v>
      </c>
      <c r="DQ822" s="421">
        <v>131</v>
      </c>
      <c r="DS822" s="421">
        <v>535</v>
      </c>
      <c r="DT822" s="421">
        <v>104</v>
      </c>
      <c r="DU822" s="421">
        <v>53</v>
      </c>
      <c r="DV822" s="421">
        <v>50</v>
      </c>
      <c r="DW822" s="421">
        <v>20</v>
      </c>
      <c r="DX822" s="421">
        <v>31</v>
      </c>
      <c r="DY822" s="421">
        <v>0</v>
      </c>
      <c r="DZ822" s="421">
        <v>7</v>
      </c>
      <c r="EA822" s="421">
        <v>10</v>
      </c>
      <c r="EB822" s="421">
        <v>0</v>
      </c>
      <c r="EC822" s="421">
        <v>173</v>
      </c>
      <c r="ED822" s="425">
        <v>11.885496183206101</v>
      </c>
      <c r="EE822" s="425">
        <v>2.1297709923664101</v>
      </c>
      <c r="EF822" s="425">
        <v>1.3740458015267101</v>
      </c>
      <c r="EG822" s="425">
        <v>7.1450381679389299</v>
      </c>
      <c r="EH822" s="431">
        <v>1.03053435114503</v>
      </c>
      <c r="EI822" s="425">
        <v>80.383365899446503</v>
      </c>
      <c r="EJ822" s="424">
        <v>0.20925553319919499</v>
      </c>
      <c r="EK822" s="424">
        <v>0.27631578947368401</v>
      </c>
      <c r="EL822" s="422">
        <v>0.38940809900000001</v>
      </c>
      <c r="EM822" s="422">
        <v>0.19003115200000001</v>
      </c>
      <c r="EN822" s="422">
        <v>0.42056074700000001</v>
      </c>
      <c r="EO822" s="422">
        <v>8.6419750000000004E-2</v>
      </c>
      <c r="EP822" s="422">
        <v>0.41666667000000002</v>
      </c>
      <c r="EQ822" s="422">
        <v>0.15538033000000001</v>
      </c>
      <c r="ER822" s="425">
        <v>0.17027769514174901</v>
      </c>
      <c r="ES822" s="431">
        <v>3.4351145038167901</v>
      </c>
      <c r="ET822" s="431">
        <v>3.0275938690669002</v>
      </c>
      <c r="EU822" s="431">
        <v>3.34971267176038</v>
      </c>
      <c r="EV822" s="431">
        <v>2.9538618481796202</v>
      </c>
      <c r="EW822" s="431">
        <v>2.8573350653660801</v>
      </c>
      <c r="EX822" s="426">
        <v>2.55093121528625</v>
      </c>
      <c r="FD822" s="412"/>
    </row>
    <row r="823" spans="1:269" ht="13" customHeight="1">
      <c r="A823" s="413" t="s">
        <v>29</v>
      </c>
      <c r="B823" s="413">
        <v>10862</v>
      </c>
      <c r="C823" s="413">
        <v>668881</v>
      </c>
      <c r="D823" s="413">
        <v>22182</v>
      </c>
      <c r="E823" s="413" t="s">
        <v>188</v>
      </c>
      <c r="F823" s="413" t="s">
        <v>188</v>
      </c>
      <c r="G823" s="414"/>
      <c r="H823" s="411" t="s">
        <v>318</v>
      </c>
      <c r="I823" s="411" t="s">
        <v>163</v>
      </c>
      <c r="J823" s="413">
        <v>25</v>
      </c>
      <c r="K823" s="418">
        <v>1</v>
      </c>
      <c r="M823" s="419" t="s">
        <v>837</v>
      </c>
      <c r="N823" s="420">
        <v>25</v>
      </c>
      <c r="P823" s="418" t="s">
        <v>4581</v>
      </c>
      <c r="S823" s="418" t="s">
        <v>4579</v>
      </c>
      <c r="Z823" s="421"/>
      <c r="AS823" s="422"/>
      <c r="AT823" s="422"/>
      <c r="AU823" s="422"/>
      <c r="AV823" s="422"/>
      <c r="AW823" s="422"/>
      <c r="AX823" s="422"/>
      <c r="AY823" s="423"/>
      <c r="AZ823" s="422"/>
      <c r="BA823" s="422"/>
      <c r="BB823" s="422"/>
      <c r="BC823" s="422"/>
      <c r="BT823" s="427">
        <v>19</v>
      </c>
      <c r="BU823" s="421">
        <v>107.2</v>
      </c>
      <c r="BV823" s="428">
        <v>-1</v>
      </c>
      <c r="BW823" s="427"/>
      <c r="BX823" s="427"/>
      <c r="BY823" s="427"/>
      <c r="BZ823" s="427"/>
      <c r="CA823" s="421"/>
      <c r="CB823" s="428"/>
      <c r="CC823" s="427"/>
      <c r="CD823" s="421"/>
      <c r="CE823" s="429"/>
      <c r="CF823" s="428"/>
      <c r="CG823" s="427"/>
      <c r="CH823" s="421"/>
      <c r="CI823" s="429"/>
      <c r="CJ823" s="428"/>
      <c r="CK823" s="427"/>
      <c r="CL823" s="421"/>
      <c r="CM823" s="429"/>
      <c r="CN823" s="428"/>
      <c r="CO823" s="427"/>
      <c r="CP823" s="421"/>
      <c r="CQ823" s="429"/>
      <c r="CR823" s="428"/>
      <c r="DH823" s="427">
        <v>-1</v>
      </c>
      <c r="DJ823" s="421">
        <v>19</v>
      </c>
      <c r="DK823" s="421">
        <v>19</v>
      </c>
      <c r="DL823" s="421">
        <v>1</v>
      </c>
      <c r="DM823" s="421">
        <v>7</v>
      </c>
      <c r="DN823" s="421">
        <v>4</v>
      </c>
      <c r="DO823" s="421">
        <v>0</v>
      </c>
      <c r="DP823" s="421">
        <v>107.2</v>
      </c>
      <c r="DQ823" s="421">
        <v>107.199996948242</v>
      </c>
      <c r="DS823" s="421">
        <v>420</v>
      </c>
      <c r="DT823" s="421">
        <v>75</v>
      </c>
      <c r="DU823" s="421">
        <v>35</v>
      </c>
      <c r="DV823" s="421">
        <v>33</v>
      </c>
      <c r="DW823" s="421">
        <v>15</v>
      </c>
      <c r="DX823" s="421">
        <v>26</v>
      </c>
      <c r="DY823" s="421">
        <v>0</v>
      </c>
      <c r="DZ823" s="421">
        <v>2</v>
      </c>
      <c r="EA823" s="421">
        <v>5</v>
      </c>
      <c r="EB823" s="421">
        <v>0</v>
      </c>
      <c r="EC823" s="421">
        <v>132</v>
      </c>
      <c r="ED823" s="425">
        <v>11.0340559881831</v>
      </c>
      <c r="EE823" s="425">
        <v>2.1733746643391099</v>
      </c>
      <c r="EF823" s="425">
        <v>1.25386999865717</v>
      </c>
      <c r="EG823" s="425">
        <v>6.26934999328589</v>
      </c>
      <c r="EH823" s="431">
        <v>0.93808051751388899</v>
      </c>
      <c r="EI823" s="425">
        <v>72.395274869658095</v>
      </c>
      <c r="EJ823" s="424">
        <v>0.191326530612244</v>
      </c>
      <c r="EK823" s="424">
        <v>0.24489795918367299</v>
      </c>
      <c r="EL823" s="422">
        <v>0.32945736399999997</v>
      </c>
      <c r="EM823" s="422">
        <v>0.18217054199999999</v>
      </c>
      <c r="EN823" s="422">
        <v>0.48837209300000001</v>
      </c>
      <c r="EO823" s="422">
        <v>9.6153849999999999E-2</v>
      </c>
      <c r="EP823" s="422">
        <v>0.45</v>
      </c>
      <c r="EQ823" s="422">
        <v>0.15389016</v>
      </c>
      <c r="ER823" s="425">
        <v>0.39978569220233201</v>
      </c>
      <c r="ES823" s="431">
        <v>2.7585139970457901</v>
      </c>
      <c r="ET823" s="431">
        <v>3.0931643256689401</v>
      </c>
      <c r="EU823" s="431">
        <v>3.2752911024847999</v>
      </c>
      <c r="EV823" s="431">
        <v>3.2684858946168598</v>
      </c>
      <c r="EW823" s="431">
        <v>3.0640249563893001</v>
      </c>
      <c r="EX823" s="426">
        <v>2.90494704246521</v>
      </c>
      <c r="GC823" s="412"/>
      <c r="GD823" s="412"/>
      <c r="GE823" s="412"/>
      <c r="GF823" s="412"/>
      <c r="GG823" s="412"/>
      <c r="GH823" s="412"/>
      <c r="GI823" s="412"/>
      <c r="GJ823" s="412"/>
      <c r="GK823" s="412"/>
    </row>
    <row r="824" spans="1:269" ht="13" customHeight="1">
      <c r="A824" s="413" t="s">
        <v>29</v>
      </c>
      <c r="B824" s="413">
        <v>13211</v>
      </c>
      <c r="C824" s="413">
        <v>690997</v>
      </c>
      <c r="D824" s="413">
        <v>33703</v>
      </c>
      <c r="E824" s="413" t="s">
        <v>345</v>
      </c>
      <c r="F824" s="413" t="s">
        <v>345</v>
      </c>
      <c r="G824" s="414"/>
      <c r="H824" s="411" t="s">
        <v>4550</v>
      </c>
      <c r="I824" s="411" t="s">
        <v>466</v>
      </c>
      <c r="J824" s="413">
        <v>23</v>
      </c>
      <c r="K824" s="418">
        <v>1</v>
      </c>
      <c r="M824" s="419" t="s">
        <v>837</v>
      </c>
      <c r="N824" s="420">
        <v>25</v>
      </c>
      <c r="P824" s="418" t="s">
        <v>2543</v>
      </c>
      <c r="Z824" s="421"/>
      <c r="BT824" s="427">
        <v>8</v>
      </c>
      <c r="BU824" s="421">
        <v>48</v>
      </c>
      <c r="BV824" s="428">
        <v>2</v>
      </c>
      <c r="BW824" s="427"/>
      <c r="BX824" s="427"/>
      <c r="BY824" s="427"/>
      <c r="BZ824" s="427"/>
      <c r="CA824" s="421"/>
      <c r="CB824" s="428"/>
      <c r="CC824" s="427"/>
      <c r="CD824" s="421"/>
      <c r="CE824" s="429"/>
      <c r="CF824" s="428"/>
      <c r="CG824" s="427"/>
      <c r="CH824" s="421"/>
      <c r="CI824" s="429"/>
      <c r="CJ824" s="428"/>
      <c r="CK824" s="427"/>
      <c r="CL824" s="421"/>
      <c r="CM824" s="429"/>
      <c r="CN824" s="428"/>
      <c r="CO824" s="427"/>
      <c r="CP824" s="421"/>
      <c r="CQ824" s="429"/>
      <c r="CR824" s="428"/>
      <c r="DH824" s="427">
        <v>2</v>
      </c>
      <c r="DJ824" s="421">
        <v>8</v>
      </c>
      <c r="DK824" s="421">
        <v>8</v>
      </c>
      <c r="DL824" s="421">
        <v>0</v>
      </c>
      <c r="DM824" s="421">
        <v>5</v>
      </c>
      <c r="DN824" s="421">
        <v>1</v>
      </c>
      <c r="DO824" s="421">
        <v>0</v>
      </c>
      <c r="DP824" s="421">
        <v>48</v>
      </c>
      <c r="DQ824" s="421">
        <v>48</v>
      </c>
      <c r="DS824" s="421">
        <v>188</v>
      </c>
      <c r="DT824" s="421">
        <v>34</v>
      </c>
      <c r="DU824" s="421">
        <v>13</v>
      </c>
      <c r="DV824" s="421">
        <v>11</v>
      </c>
      <c r="DW824" s="421">
        <v>4</v>
      </c>
      <c r="DX824" s="421">
        <v>16</v>
      </c>
      <c r="DY824" s="421">
        <v>0</v>
      </c>
      <c r="DZ824" s="421">
        <v>2</v>
      </c>
      <c r="EA824" s="421">
        <v>2</v>
      </c>
      <c r="EB824" s="421">
        <v>0</v>
      </c>
      <c r="EC824" s="421">
        <v>57</v>
      </c>
      <c r="ED824" s="425">
        <v>10.6875</v>
      </c>
      <c r="EE824" s="425">
        <v>3</v>
      </c>
      <c r="EF824" s="425">
        <v>0.75</v>
      </c>
      <c r="EG824" s="425">
        <v>6.375</v>
      </c>
      <c r="EH824" s="431">
        <v>1.0416666666666601</v>
      </c>
      <c r="EI824" s="425">
        <v>80.389415671642794</v>
      </c>
      <c r="EJ824" s="424">
        <v>0.2</v>
      </c>
      <c r="EK824" s="424">
        <v>0.27522935779816499</v>
      </c>
      <c r="EL824" s="466">
        <v>0.61061946899999997</v>
      </c>
      <c r="EM824" s="466">
        <v>0.14159292000000001</v>
      </c>
      <c r="EN824" s="466">
        <v>0.24778760999999999</v>
      </c>
      <c r="EO824" s="466">
        <v>7.9646019999999998E-2</v>
      </c>
      <c r="EP824" s="466">
        <v>0.43362832000000001</v>
      </c>
      <c r="EQ824" s="466">
        <v>0.10945945999999999</v>
      </c>
      <c r="ER824" s="425">
        <v>0.34400694103109097</v>
      </c>
      <c r="ES824" s="431">
        <v>2.0625</v>
      </c>
      <c r="ET824" s="431">
        <v>3.6057593820455498</v>
      </c>
      <c r="EU824" s="431">
        <v>2.96930554707845</v>
      </c>
      <c r="EV824" s="431">
        <v>2.78535788953304</v>
      </c>
      <c r="EW824" s="431">
        <v>3.0408372206404399</v>
      </c>
      <c r="EX824" s="426">
        <v>1.2069728374481199</v>
      </c>
    </row>
    <row r="825" spans="1:269" ht="13" customHeight="1">
      <c r="A825" s="413" t="s">
        <v>29</v>
      </c>
      <c r="B825" s="413">
        <v>11083</v>
      </c>
      <c r="C825" s="413">
        <v>663554</v>
      </c>
      <c r="D825" s="413">
        <v>20492</v>
      </c>
      <c r="E825" s="413" t="s">
        <v>239</v>
      </c>
      <c r="F825" s="413" t="s">
        <v>239</v>
      </c>
      <c r="G825" s="414"/>
      <c r="H825" s="411" t="s">
        <v>1821</v>
      </c>
      <c r="I825" s="411" t="s">
        <v>209</v>
      </c>
      <c r="J825" s="418">
        <v>28</v>
      </c>
      <c r="K825" s="418">
        <v>1</v>
      </c>
      <c r="M825" s="419" t="s">
        <v>837</v>
      </c>
      <c r="N825" s="420">
        <v>25</v>
      </c>
      <c r="P825" s="418" t="s">
        <v>4577</v>
      </c>
      <c r="Z825" s="421"/>
      <c r="AS825" s="422"/>
      <c r="AT825" s="422"/>
      <c r="AU825" s="422"/>
      <c r="AV825" s="422"/>
      <c r="AW825" s="422"/>
      <c r="AX825" s="422"/>
      <c r="AY825" s="423"/>
      <c r="AZ825" s="422"/>
      <c r="BA825" s="422"/>
      <c r="BB825" s="422"/>
      <c r="BC825" s="422"/>
      <c r="BT825" s="427">
        <v>28</v>
      </c>
      <c r="BU825" s="421">
        <v>149</v>
      </c>
      <c r="BV825" s="428">
        <v>-2</v>
      </c>
      <c r="BW825" s="427"/>
      <c r="BX825" s="427"/>
      <c r="BY825" s="427"/>
      <c r="BZ825" s="427"/>
      <c r="CA825" s="421"/>
      <c r="CB825" s="428"/>
      <c r="CC825" s="427"/>
      <c r="CD825" s="421"/>
      <c r="CE825" s="429"/>
      <c r="CF825" s="428"/>
      <c r="CG825" s="427"/>
      <c r="CH825" s="421"/>
      <c r="CI825" s="429"/>
      <c r="CJ825" s="428"/>
      <c r="CK825" s="427"/>
      <c r="CL825" s="421"/>
      <c r="CM825" s="429"/>
      <c r="CN825" s="428"/>
      <c r="CO825" s="427"/>
      <c r="CP825" s="421"/>
      <c r="CQ825" s="429"/>
      <c r="CR825" s="428"/>
      <c r="DH825" s="427">
        <v>-2</v>
      </c>
      <c r="DJ825" s="421">
        <v>28</v>
      </c>
      <c r="DK825" s="421">
        <v>28</v>
      </c>
      <c r="DL825" s="421">
        <v>0</v>
      </c>
      <c r="DM825" s="421">
        <v>14</v>
      </c>
      <c r="DN825" s="421">
        <v>6</v>
      </c>
      <c r="DO825" s="421">
        <v>0</v>
      </c>
      <c r="DP825" s="421">
        <v>149</v>
      </c>
      <c r="DQ825" s="421">
        <v>149</v>
      </c>
      <c r="DS825" s="421">
        <v>627</v>
      </c>
      <c r="DT825" s="421">
        <v>153</v>
      </c>
      <c r="DU825" s="421">
        <v>68</v>
      </c>
      <c r="DV825" s="421">
        <v>64</v>
      </c>
      <c r="DW825" s="421">
        <v>21</v>
      </c>
      <c r="DX825" s="421">
        <v>36</v>
      </c>
      <c r="DY825" s="421">
        <v>1</v>
      </c>
      <c r="DZ825" s="421">
        <v>3</v>
      </c>
      <c r="EA825" s="421">
        <v>2</v>
      </c>
      <c r="EB825" s="421">
        <v>0</v>
      </c>
      <c r="EC825" s="421">
        <v>139</v>
      </c>
      <c r="ED825" s="425">
        <v>8.3959731543624105</v>
      </c>
      <c r="EE825" s="425">
        <v>2.1744966442953002</v>
      </c>
      <c r="EF825" s="425">
        <v>1.26845637583892</v>
      </c>
      <c r="EG825" s="425">
        <v>9.2416107382550301</v>
      </c>
      <c r="EH825" s="431">
        <v>1.26845637583892</v>
      </c>
      <c r="EI825" s="425">
        <v>98.941673194352205</v>
      </c>
      <c r="EJ825" s="424">
        <v>0.26020408163265302</v>
      </c>
      <c r="EK825" s="424">
        <v>0.30841121495327101</v>
      </c>
      <c r="EL825" s="422">
        <v>0.38738738700000003</v>
      </c>
      <c r="EM825" s="422">
        <v>0.19594594500000001</v>
      </c>
      <c r="EN825" s="422">
        <v>0.41666666600000002</v>
      </c>
      <c r="EO825" s="422">
        <v>9.1314030000000004E-2</v>
      </c>
      <c r="EP825" s="422">
        <v>0.42538976000000001</v>
      </c>
      <c r="EQ825" s="422">
        <v>0.10837229</v>
      </c>
      <c r="ER825" s="425">
        <v>0.53427551567025</v>
      </c>
      <c r="ES825" s="431">
        <v>3.86577181208053</v>
      </c>
      <c r="ET825" s="431">
        <v>3.7018103673146299</v>
      </c>
      <c r="EU825" s="431">
        <v>3.88765006609411</v>
      </c>
      <c r="EV825" s="431">
        <v>3.9697557230923799</v>
      </c>
      <c r="EW825" s="431">
        <v>3.95847063688226</v>
      </c>
      <c r="EX825" s="426">
        <v>2.37797856330871</v>
      </c>
      <c r="GC825" s="412"/>
      <c r="GD825" s="412"/>
      <c r="GE825" s="412"/>
      <c r="GF825" s="412"/>
      <c r="GG825" s="412"/>
      <c r="GH825" s="412"/>
      <c r="GI825" s="412"/>
      <c r="GJ825" s="412"/>
      <c r="GK825" s="412"/>
    </row>
    <row r="826" spans="1:269" ht="13" customHeight="1">
      <c r="A826" s="413" t="s">
        <v>29</v>
      </c>
      <c r="B826" s="413">
        <v>10109</v>
      </c>
      <c r="C826" s="413">
        <v>595345</v>
      </c>
      <c r="D826" s="413">
        <v>13580</v>
      </c>
      <c r="E826" s="413" t="s">
        <v>614</v>
      </c>
      <c r="F826" s="413" t="s">
        <v>614</v>
      </c>
      <c r="G826" s="414"/>
      <c r="H826" s="411" t="s">
        <v>2238</v>
      </c>
      <c r="I826" s="411" t="s">
        <v>56</v>
      </c>
      <c r="J826" s="418">
        <v>33</v>
      </c>
      <c r="K826" s="418">
        <v>1</v>
      </c>
      <c r="M826" s="419" t="s">
        <v>46</v>
      </c>
      <c r="N826" s="420">
        <v>20</v>
      </c>
      <c r="O826" s="418" t="s">
        <v>46</v>
      </c>
      <c r="P826" s="418" t="s">
        <v>2543</v>
      </c>
      <c r="Z826" s="421"/>
      <c r="AS826" s="422"/>
      <c r="AT826" s="422"/>
      <c r="AU826" s="422"/>
      <c r="AV826" s="422"/>
      <c r="AW826" s="422"/>
      <c r="AX826" s="422"/>
      <c r="AY826" s="423"/>
      <c r="AZ826" s="422"/>
      <c r="BA826" s="422"/>
      <c r="BB826" s="422"/>
      <c r="BC826" s="422"/>
      <c r="BT826" s="427">
        <v>68</v>
      </c>
      <c r="BU826" s="421">
        <v>71.2</v>
      </c>
      <c r="BV826" s="428">
        <v>-2</v>
      </c>
      <c r="BW826" s="427"/>
      <c r="BX826" s="427"/>
      <c r="BY826" s="427"/>
      <c r="BZ826" s="427"/>
      <c r="CA826" s="421"/>
      <c r="CB826" s="428"/>
      <c r="CC826" s="427"/>
      <c r="CD826" s="421"/>
      <c r="CE826" s="429"/>
      <c r="CF826" s="428"/>
      <c r="CG826" s="427"/>
      <c r="CH826" s="421"/>
      <c r="CI826" s="429"/>
      <c r="CJ826" s="428"/>
      <c r="CK826" s="427"/>
      <c r="CL826" s="421"/>
      <c r="CM826" s="429"/>
      <c r="CN826" s="428"/>
      <c r="CO826" s="427"/>
      <c r="CP826" s="421"/>
      <c r="CQ826" s="429"/>
      <c r="CR826" s="428"/>
      <c r="DH826" s="427">
        <v>-2</v>
      </c>
      <c r="DJ826" s="421">
        <v>68</v>
      </c>
      <c r="DK826" s="421">
        <v>1</v>
      </c>
      <c r="DL826" s="421">
        <v>0</v>
      </c>
      <c r="DM826" s="421">
        <v>3</v>
      </c>
      <c r="DN826" s="421">
        <v>2</v>
      </c>
      <c r="DO826" s="421">
        <v>1</v>
      </c>
      <c r="DP826" s="421">
        <v>71.2</v>
      </c>
      <c r="DQ826" s="421">
        <v>1.20000004768371</v>
      </c>
      <c r="DR826" s="421">
        <v>70</v>
      </c>
      <c r="DS826" s="421">
        <v>276</v>
      </c>
      <c r="DT826" s="421">
        <v>45</v>
      </c>
      <c r="DU826" s="421">
        <v>25</v>
      </c>
      <c r="DV826" s="421">
        <v>24</v>
      </c>
      <c r="DW826" s="421">
        <v>6</v>
      </c>
      <c r="DX826" s="421">
        <v>19</v>
      </c>
      <c r="DY826" s="421">
        <v>1</v>
      </c>
      <c r="DZ826" s="421">
        <v>2</v>
      </c>
      <c r="EA826" s="421">
        <v>0</v>
      </c>
      <c r="EB826" s="421">
        <v>0</v>
      </c>
      <c r="EC826" s="421">
        <v>84</v>
      </c>
      <c r="ED826" s="425">
        <v>10.548839548873801</v>
      </c>
      <c r="EE826" s="425">
        <v>2.3860470408166901</v>
      </c>
      <c r="EF826" s="425">
        <v>0.75348853920527104</v>
      </c>
      <c r="EG826" s="425">
        <v>5.6511640440395299</v>
      </c>
      <c r="EH826" s="431">
        <v>0.89302345387291404</v>
      </c>
      <c r="EI826" s="425">
        <v>69.6572908702109</v>
      </c>
      <c r="EJ826" s="424">
        <v>0.17647058823529399</v>
      </c>
      <c r="EK826" s="424">
        <v>0.236363636363636</v>
      </c>
      <c r="EL826" s="422">
        <v>0.24550898199999999</v>
      </c>
      <c r="EM826" s="422">
        <v>0.19161676599999999</v>
      </c>
      <c r="EN826" s="422">
        <v>0.56287425099999999</v>
      </c>
      <c r="EO826" s="422">
        <v>7.0175440000000006E-2</v>
      </c>
      <c r="EP826" s="422">
        <v>0.32748537999999999</v>
      </c>
      <c r="EQ826" s="422">
        <v>0.15764481999999999</v>
      </c>
      <c r="ER826" s="425">
        <v>-0.31354458937750002</v>
      </c>
      <c r="ES826" s="431">
        <v>3.0139541568210801</v>
      </c>
      <c r="ET826" s="431">
        <v>2.5299823119956799</v>
      </c>
      <c r="EU826" s="431">
        <v>2.7592279441424798</v>
      </c>
      <c r="EV826" s="431">
        <v>3.6931292322418301</v>
      </c>
      <c r="EW826" s="431">
        <v>3.05536095918659</v>
      </c>
      <c r="EX826" s="426">
        <v>1.5899846553802399</v>
      </c>
    </row>
    <row r="827" spans="1:269" ht="13" customHeight="1">
      <c r="A827" s="413" t="s">
        <v>29</v>
      </c>
      <c r="B827" s="413">
        <v>13179</v>
      </c>
      <c r="C827" s="413">
        <v>808963</v>
      </c>
      <c r="D827" s="413">
        <v>35323</v>
      </c>
      <c r="E827" s="413" t="s">
        <v>15</v>
      </c>
      <c r="F827" s="413" t="s">
        <v>15</v>
      </c>
      <c r="G827" s="414"/>
      <c r="H827" s="411" t="s">
        <v>4470</v>
      </c>
      <c r="I827" s="411" t="s">
        <v>4471</v>
      </c>
      <c r="J827" s="413">
        <v>23</v>
      </c>
      <c r="K827" s="418">
        <v>1</v>
      </c>
      <c r="M827" s="419" t="s">
        <v>837</v>
      </c>
      <c r="N827" s="420">
        <v>20</v>
      </c>
      <c r="O827" s="418" t="s">
        <v>46</v>
      </c>
      <c r="P827" s="418" t="s">
        <v>4581</v>
      </c>
      <c r="Z827" s="421"/>
      <c r="AS827" s="422"/>
      <c r="AT827" s="422"/>
      <c r="AU827" s="422"/>
      <c r="AV827" s="422"/>
      <c r="AW827" s="422"/>
      <c r="AX827" s="422"/>
      <c r="AY827" s="423"/>
      <c r="AZ827" s="422"/>
      <c r="BA827" s="422"/>
      <c r="BB827" s="422"/>
      <c r="BC827" s="422"/>
      <c r="BT827" s="427">
        <v>10</v>
      </c>
      <c r="BU827" s="421">
        <v>36.1</v>
      </c>
      <c r="BV827" s="428">
        <v>-2</v>
      </c>
      <c r="BW827" s="427"/>
      <c r="BX827" s="427"/>
      <c r="BY827" s="427"/>
      <c r="BZ827" s="427"/>
      <c r="CA827" s="421"/>
      <c r="CB827" s="428"/>
      <c r="CC827" s="427"/>
      <c r="CD827" s="421"/>
      <c r="CE827" s="429"/>
      <c r="CF827" s="428"/>
      <c r="CG827" s="427"/>
      <c r="CH827" s="421"/>
      <c r="CI827" s="429"/>
      <c r="CJ827" s="428"/>
      <c r="CK827" s="427"/>
      <c r="CL827" s="421"/>
      <c r="CM827" s="429"/>
      <c r="CN827" s="428"/>
      <c r="CO827" s="427"/>
      <c r="CP827" s="421"/>
      <c r="CQ827" s="429"/>
      <c r="CR827" s="428"/>
      <c r="DH827" s="427">
        <v>-2</v>
      </c>
      <c r="DJ827" s="421">
        <v>10</v>
      </c>
      <c r="DK827" s="421">
        <v>8</v>
      </c>
      <c r="DL827" s="421">
        <v>0</v>
      </c>
      <c r="DM827" s="421">
        <v>1</v>
      </c>
      <c r="DN827" s="421">
        <v>1</v>
      </c>
      <c r="DO827" s="421">
        <v>0</v>
      </c>
      <c r="DP827" s="421">
        <v>36.1</v>
      </c>
      <c r="DQ827" s="421">
        <v>34.099998474121001</v>
      </c>
      <c r="DR827" s="421">
        <v>2</v>
      </c>
      <c r="DS827" s="421">
        <v>161</v>
      </c>
      <c r="DT827" s="421">
        <v>30</v>
      </c>
      <c r="DU827" s="421">
        <v>18</v>
      </c>
      <c r="DV827" s="421">
        <v>18</v>
      </c>
      <c r="DW827" s="421">
        <v>6</v>
      </c>
      <c r="DX827" s="421">
        <v>22</v>
      </c>
      <c r="DY827" s="421">
        <v>0</v>
      </c>
      <c r="DZ827" s="421">
        <v>3</v>
      </c>
      <c r="EA827" s="421">
        <v>2</v>
      </c>
      <c r="EB827" s="421">
        <v>0</v>
      </c>
      <c r="EC827" s="421">
        <v>28</v>
      </c>
      <c r="ED827" s="425">
        <v>6.9357800592467997</v>
      </c>
      <c r="EE827" s="425">
        <v>5.44954147512248</v>
      </c>
      <c r="EF827" s="425">
        <v>1.48623858412431</v>
      </c>
      <c r="EG827" s="425">
        <v>7.4311929206215703</v>
      </c>
      <c r="EH827" s="431">
        <v>1.4311927106382201</v>
      </c>
      <c r="EI827" s="425">
        <v>110.45063589285201</v>
      </c>
      <c r="EJ827" s="424">
        <v>0.220588235294117</v>
      </c>
      <c r="EK827" s="424">
        <v>0.23529411764705799</v>
      </c>
      <c r="EL827" s="422">
        <v>0.38888888799999999</v>
      </c>
      <c r="EM827" s="422">
        <v>0.20370370300000001</v>
      </c>
      <c r="EN827" s="422">
        <v>0.407407407</v>
      </c>
      <c r="EO827" s="422">
        <v>0.11111111</v>
      </c>
      <c r="EP827" s="422">
        <v>0.45370369999999999</v>
      </c>
      <c r="EQ827" s="422">
        <v>8.6538459999999998E-2</v>
      </c>
      <c r="ER827" s="425">
        <v>8.0896315882696204E-2</v>
      </c>
      <c r="ES827" s="431">
        <v>4.4587157523729397</v>
      </c>
      <c r="ET827" s="431">
        <v>5.9808356870365804</v>
      </c>
      <c r="EU827" s="431">
        <v>5.8056970778202697</v>
      </c>
      <c r="EV827" s="431">
        <v>5.5260468851343099</v>
      </c>
      <c r="EW827" s="431">
        <v>5.5234604250914101</v>
      </c>
      <c r="EX827" s="426">
        <v>-6.4848572015762301E-2</v>
      </c>
    </row>
    <row r="828" spans="1:269" ht="13" customHeight="1">
      <c r="A828" s="413" t="s">
        <v>29</v>
      </c>
      <c r="B828" s="413">
        <v>10148</v>
      </c>
      <c r="C828" s="413">
        <v>605483</v>
      </c>
      <c r="D828" s="413">
        <v>13543</v>
      </c>
      <c r="E828" s="413" t="s">
        <v>15</v>
      </c>
      <c r="F828" s="413" t="s">
        <v>15</v>
      </c>
      <c r="G828" s="414"/>
      <c r="H828" s="415" t="s">
        <v>556</v>
      </c>
      <c r="I828" s="416" t="s">
        <v>208</v>
      </c>
      <c r="J828" s="417">
        <v>32</v>
      </c>
      <c r="K828" s="418">
        <v>1</v>
      </c>
      <c r="M828" s="419" t="s">
        <v>46</v>
      </c>
      <c r="N828" s="420">
        <v>25</v>
      </c>
      <c r="P828" s="418" t="s">
        <v>4581</v>
      </c>
      <c r="Z828" s="421"/>
      <c r="BT828" s="427">
        <v>11</v>
      </c>
      <c r="BU828" s="421">
        <v>61.1</v>
      </c>
      <c r="BV828" s="428">
        <v>0</v>
      </c>
      <c r="BW828" s="427"/>
      <c r="BX828" s="427"/>
      <c r="BY828" s="427"/>
      <c r="BZ828" s="427"/>
      <c r="CA828" s="421"/>
      <c r="CB828" s="428"/>
      <c r="CC828" s="427"/>
      <c r="CD828" s="421"/>
      <c r="CE828" s="429"/>
      <c r="CF828" s="428"/>
      <c r="CG828" s="427"/>
      <c r="CH828" s="421"/>
      <c r="CI828" s="429"/>
      <c r="CJ828" s="428"/>
      <c r="CK828" s="427"/>
      <c r="CL828" s="421"/>
      <c r="CM828" s="429"/>
      <c r="CN828" s="428"/>
      <c r="CO828" s="427"/>
      <c r="CP828" s="421"/>
      <c r="CQ828" s="429"/>
      <c r="CR828" s="428"/>
      <c r="DH828" s="427">
        <v>0</v>
      </c>
      <c r="DJ828" s="421">
        <v>11</v>
      </c>
      <c r="DK828" s="421">
        <v>11</v>
      </c>
      <c r="DL828" s="421">
        <v>0</v>
      </c>
      <c r="DM828" s="421">
        <v>5</v>
      </c>
      <c r="DN828" s="421">
        <v>4</v>
      </c>
      <c r="DO828" s="421">
        <v>0</v>
      </c>
      <c r="DP828" s="421">
        <v>61.1</v>
      </c>
      <c r="DQ828" s="421">
        <v>61.099998474121001</v>
      </c>
      <c r="DS828" s="421">
        <v>254</v>
      </c>
      <c r="DT828" s="421">
        <v>51</v>
      </c>
      <c r="DU828" s="421">
        <v>21</v>
      </c>
      <c r="DV828" s="421">
        <v>16</v>
      </c>
      <c r="DW828" s="421">
        <v>3</v>
      </c>
      <c r="DX828" s="421">
        <v>26</v>
      </c>
      <c r="DY828" s="421">
        <v>1</v>
      </c>
      <c r="DZ828" s="421">
        <v>0</v>
      </c>
      <c r="EA828" s="421">
        <v>7</v>
      </c>
      <c r="EB828" s="421">
        <v>0</v>
      </c>
      <c r="EC828" s="421">
        <v>72</v>
      </c>
      <c r="ED828" s="425">
        <v>10.5652176103429</v>
      </c>
      <c r="EE828" s="425">
        <v>3.81521747040162</v>
      </c>
      <c r="EF828" s="425">
        <v>0.44021740043095697</v>
      </c>
      <c r="EG828" s="425">
        <v>7.4836958073262698</v>
      </c>
      <c r="EH828" s="431">
        <v>1.25543480863643</v>
      </c>
      <c r="EI828" s="425">
        <v>96.886723852918607</v>
      </c>
      <c r="EJ828" s="424">
        <v>0.22368421052631501</v>
      </c>
      <c r="EK828" s="424">
        <v>0.31372549019607798</v>
      </c>
      <c r="EL828" s="466">
        <v>0.48666666600000003</v>
      </c>
      <c r="EM828" s="466">
        <v>0.24666666600000001</v>
      </c>
      <c r="EN828" s="466">
        <v>0.266666666</v>
      </c>
      <c r="EO828" s="466">
        <v>5.7692309999999997E-2</v>
      </c>
      <c r="EP828" s="466">
        <v>0.33974358999999998</v>
      </c>
      <c r="EQ828" s="466">
        <v>0.15257531999999999</v>
      </c>
      <c r="ER828" s="425">
        <v>-0.19172148995727101</v>
      </c>
      <c r="ES828" s="431">
        <v>2.3478261356317698</v>
      </c>
      <c r="ET828" s="431">
        <v>3.1999264344286602</v>
      </c>
      <c r="EU828" s="431">
        <v>2.69575481331416</v>
      </c>
      <c r="EV828" s="431">
        <v>3.0654096137842299</v>
      </c>
      <c r="EW828" s="431">
        <v>3.6363607727198</v>
      </c>
      <c r="EX828" s="426">
        <v>1.8673186302185001</v>
      </c>
    </row>
    <row r="829" spans="1:269" ht="13" customHeight="1">
      <c r="A829" s="413" t="s">
        <v>29</v>
      </c>
      <c r="B829" s="413">
        <v>12354</v>
      </c>
      <c r="C829" s="413">
        <v>663158</v>
      </c>
      <c r="D829" s="413">
        <v>30115</v>
      </c>
      <c r="E829" s="413" t="s">
        <v>2170</v>
      </c>
      <c r="F829" s="413" t="s">
        <v>2170</v>
      </c>
      <c r="G829" s="414"/>
      <c r="H829" s="411" t="s">
        <v>295</v>
      </c>
      <c r="I829" s="411" t="s">
        <v>221</v>
      </c>
      <c r="J829" s="413">
        <v>34</v>
      </c>
      <c r="K829" s="418">
        <v>1</v>
      </c>
      <c r="M829" s="419" t="s">
        <v>837</v>
      </c>
      <c r="O829" s="418" t="s">
        <v>838</v>
      </c>
      <c r="P829" s="418" t="s">
        <v>2543</v>
      </c>
      <c r="Q829" s="418" t="s">
        <v>4578</v>
      </c>
      <c r="R829" s="418" t="s">
        <v>4580</v>
      </c>
      <c r="S829" s="418" t="s">
        <v>4579</v>
      </c>
      <c r="Z829" s="421"/>
      <c r="BT829" s="427">
        <v>70</v>
      </c>
      <c r="BU829" s="421">
        <v>69.2</v>
      </c>
      <c r="BV829" s="428">
        <v>1</v>
      </c>
      <c r="BW829" s="427"/>
      <c r="BX829" s="427"/>
      <c r="BY829" s="427"/>
      <c r="BZ829" s="427"/>
      <c r="CA829" s="421"/>
      <c r="CB829" s="428"/>
      <c r="CC829" s="427"/>
      <c r="CD829" s="421"/>
      <c r="CE829" s="429"/>
      <c r="CF829" s="428"/>
      <c r="CG829" s="427"/>
      <c r="CH829" s="421"/>
      <c r="CI829" s="429"/>
      <c r="CJ829" s="428"/>
      <c r="CK829" s="427"/>
      <c r="CL829" s="421"/>
      <c r="CM829" s="429"/>
      <c r="CN829" s="428"/>
      <c r="CO829" s="427"/>
      <c r="CP829" s="421"/>
      <c r="CQ829" s="429"/>
      <c r="CR829" s="428"/>
      <c r="DH829" s="427">
        <v>1</v>
      </c>
      <c r="DJ829" s="421">
        <v>70</v>
      </c>
      <c r="DK829" s="421">
        <v>0</v>
      </c>
      <c r="DL829" s="421">
        <v>0</v>
      </c>
      <c r="DM829" s="421">
        <v>4</v>
      </c>
      <c r="DN829" s="421">
        <v>6</v>
      </c>
      <c r="DO829" s="421">
        <v>40</v>
      </c>
      <c r="DP829" s="421">
        <v>69.2</v>
      </c>
      <c r="DR829" s="421">
        <v>69.199996948242102</v>
      </c>
      <c r="DS829" s="421">
        <v>269</v>
      </c>
      <c r="DT829" s="421">
        <v>47</v>
      </c>
      <c r="DU829" s="421">
        <v>24</v>
      </c>
      <c r="DV829" s="421">
        <v>23</v>
      </c>
      <c r="DW829" s="421">
        <v>6</v>
      </c>
      <c r="DX829" s="421">
        <v>16</v>
      </c>
      <c r="DY829" s="421">
        <v>2</v>
      </c>
      <c r="DZ829" s="421">
        <v>2</v>
      </c>
      <c r="EA829" s="421">
        <v>1</v>
      </c>
      <c r="EB829" s="421">
        <v>0</v>
      </c>
      <c r="EC829" s="421">
        <v>75</v>
      </c>
      <c r="ED829" s="425">
        <v>9.6889955690008094</v>
      </c>
      <c r="EE829" s="425">
        <v>2.0669857213868399</v>
      </c>
      <c r="EF829" s="425">
        <v>0.77511964552006496</v>
      </c>
      <c r="EG829" s="425">
        <v>6.0717705565738402</v>
      </c>
      <c r="EH829" s="431">
        <v>0.90430625310674195</v>
      </c>
      <c r="EI829" s="425">
        <v>69.788785224445107</v>
      </c>
      <c r="EJ829" s="424">
        <v>0.18725099601593601</v>
      </c>
      <c r="EK829" s="424">
        <v>0.24117647058823499</v>
      </c>
      <c r="EL829" s="422">
        <v>0.36206896500000002</v>
      </c>
      <c r="EM829" s="422">
        <v>0.229885057</v>
      </c>
      <c r="EN829" s="422">
        <v>0.408045977</v>
      </c>
      <c r="EO829" s="422">
        <v>9.0909089999999998E-2</v>
      </c>
      <c r="EP829" s="422">
        <v>0.42613635999999999</v>
      </c>
      <c r="EQ829" s="422">
        <v>0.11688311999999999</v>
      </c>
      <c r="ER829" s="425">
        <v>-8.7290668930078294E-2</v>
      </c>
      <c r="ES829" s="431">
        <v>2.97129197449358</v>
      </c>
      <c r="ET829" s="431">
        <v>3.6750159377175202</v>
      </c>
      <c r="EU829" s="431">
        <v>2.8775989985717598</v>
      </c>
      <c r="EV829" s="431">
        <v>3.3292940166422</v>
      </c>
      <c r="EW829" s="431">
        <v>2.9761899226979498</v>
      </c>
      <c r="EX829" s="426">
        <v>1.9094883203506401</v>
      </c>
    </row>
    <row r="830" spans="1:269" ht="13" customHeight="1">
      <c r="A830" s="413" t="s">
        <v>29</v>
      </c>
      <c r="B830" s="413">
        <v>9402</v>
      </c>
      <c r="C830" s="413">
        <v>573204</v>
      </c>
      <c r="D830" s="413">
        <v>10078</v>
      </c>
      <c r="E830" s="413" t="s">
        <v>129</v>
      </c>
      <c r="F830" s="413" t="s">
        <v>129</v>
      </c>
      <c r="G830" s="414"/>
      <c r="H830" s="411" t="s">
        <v>1918</v>
      </c>
      <c r="I830" s="411" t="s">
        <v>393</v>
      </c>
      <c r="J830" s="418">
        <v>38</v>
      </c>
      <c r="K830" s="418">
        <v>1</v>
      </c>
      <c r="M830" s="419" t="s">
        <v>46</v>
      </c>
      <c r="O830" s="418" t="s">
        <v>838</v>
      </c>
      <c r="P830" s="418" t="s">
        <v>2543</v>
      </c>
      <c r="Z830" s="421"/>
      <c r="AS830" s="422"/>
      <c r="AT830" s="422"/>
      <c r="AU830" s="422"/>
      <c r="AV830" s="422"/>
      <c r="AW830" s="422"/>
      <c r="AX830" s="422"/>
      <c r="AY830" s="423"/>
      <c r="AZ830" s="422"/>
      <c r="BA830" s="422"/>
      <c r="BB830" s="422"/>
      <c r="BC830" s="422"/>
      <c r="BT830" s="427">
        <v>67</v>
      </c>
      <c r="BU830" s="421">
        <v>58</v>
      </c>
      <c r="BV830" s="428">
        <v>0</v>
      </c>
      <c r="BW830" s="427"/>
      <c r="BX830" s="427"/>
      <c r="BY830" s="427"/>
      <c r="BZ830" s="427"/>
      <c r="CA830" s="421"/>
      <c r="CB830" s="428"/>
      <c r="CC830" s="427"/>
      <c r="CD830" s="421"/>
      <c r="CE830" s="429"/>
      <c r="CF830" s="428"/>
      <c r="CG830" s="427"/>
      <c r="CH830" s="421"/>
      <c r="CI830" s="429"/>
      <c r="CJ830" s="428"/>
      <c r="CK830" s="427"/>
      <c r="CL830" s="421"/>
      <c r="CM830" s="429"/>
      <c r="CN830" s="428"/>
      <c r="CO830" s="427"/>
      <c r="CP830" s="421"/>
      <c r="CQ830" s="429"/>
      <c r="CR830" s="428"/>
      <c r="DH830" s="427">
        <v>0</v>
      </c>
      <c r="DJ830" s="421">
        <v>67</v>
      </c>
      <c r="DK830" s="421">
        <v>0</v>
      </c>
      <c r="DL830" s="421">
        <v>0</v>
      </c>
      <c r="DM830" s="421">
        <v>3</v>
      </c>
      <c r="DN830" s="421">
        <v>4</v>
      </c>
      <c r="DO830" s="421">
        <v>1</v>
      </c>
      <c r="DP830" s="421">
        <v>58</v>
      </c>
      <c r="DR830" s="421">
        <v>58</v>
      </c>
      <c r="DS830" s="421">
        <v>220</v>
      </c>
      <c r="DT830" s="421">
        <v>38</v>
      </c>
      <c r="DU830" s="421">
        <v>17</v>
      </c>
      <c r="DV830" s="421">
        <v>17</v>
      </c>
      <c r="DW830" s="421">
        <v>5</v>
      </c>
      <c r="DX830" s="421">
        <v>13</v>
      </c>
      <c r="DY830" s="421">
        <v>1</v>
      </c>
      <c r="DZ830" s="421">
        <v>0</v>
      </c>
      <c r="EA830" s="421">
        <v>0</v>
      </c>
      <c r="EB830" s="421">
        <v>0</v>
      </c>
      <c r="EC830" s="421">
        <v>56</v>
      </c>
      <c r="ED830" s="425">
        <v>8.6896574585112099</v>
      </c>
      <c r="EE830" s="425">
        <v>2.01724191001153</v>
      </c>
      <c r="EF830" s="425">
        <v>0.77586227308135802</v>
      </c>
      <c r="EG830" s="425">
        <v>5.8965532754183201</v>
      </c>
      <c r="EH830" s="431">
        <v>0.87931057615887198</v>
      </c>
      <c r="EI830" s="425">
        <v>67.859772874854997</v>
      </c>
      <c r="EJ830" s="424">
        <v>0.18357487922705301</v>
      </c>
      <c r="EK830" s="424">
        <v>0.22602739726027299</v>
      </c>
      <c r="EL830" s="422">
        <v>0.40666666600000001</v>
      </c>
      <c r="EM830" s="422">
        <v>0.14000000000000001</v>
      </c>
      <c r="EN830" s="422">
        <v>0.453333333</v>
      </c>
      <c r="EO830" s="422">
        <v>6.622517E-2</v>
      </c>
      <c r="EP830" s="422">
        <v>0.31788079000000002</v>
      </c>
      <c r="EQ830" s="422">
        <v>0.11428571</v>
      </c>
      <c r="ER830" s="425">
        <v>-0.47825319095387703</v>
      </c>
      <c r="ES830" s="431">
        <v>2.6379317284766102</v>
      </c>
      <c r="ET830" s="431">
        <v>2.4216669254332599</v>
      </c>
      <c r="EU830" s="431">
        <v>2.9980411429750902</v>
      </c>
      <c r="EV830" s="431">
        <v>3.68498396271981</v>
      </c>
      <c r="EW830" s="431">
        <v>3.24195866057324</v>
      </c>
      <c r="EX830" s="426">
        <v>1.1099395751953101</v>
      </c>
      <c r="GL830" s="412"/>
      <c r="GM830" s="412"/>
      <c r="GN830" s="412"/>
      <c r="GO830" s="412"/>
      <c r="GP830" s="412"/>
      <c r="GQ830" s="412"/>
      <c r="GR830" s="412"/>
      <c r="GS830" s="412"/>
      <c r="GT830" s="412"/>
      <c r="GU830" s="412"/>
      <c r="GV830" s="412"/>
      <c r="GW830" s="412"/>
      <c r="GX830" s="412"/>
      <c r="GY830" s="412"/>
      <c r="GZ830" s="412"/>
      <c r="HA830" s="412"/>
      <c r="HB830" s="412"/>
      <c r="HC830" s="412"/>
      <c r="HD830" s="412"/>
      <c r="HE830" s="412"/>
      <c r="HF830" s="412"/>
      <c r="HG830" s="412"/>
      <c r="HH830" s="412"/>
      <c r="HI830" s="412"/>
      <c r="HJ830" s="412"/>
      <c r="HK830" s="412"/>
      <c r="HL830" s="412"/>
      <c r="HM830" s="412"/>
      <c r="HN830" s="412"/>
      <c r="HO830" s="412"/>
      <c r="HP830" s="412"/>
      <c r="HQ830" s="412"/>
      <c r="HR830" s="412"/>
      <c r="HS830" s="412"/>
      <c r="HT830" s="412"/>
      <c r="HU830" s="412"/>
      <c r="HV830" s="412"/>
      <c r="HW830" s="412"/>
      <c r="HX830" s="412"/>
      <c r="HY830" s="412"/>
      <c r="HZ830" s="412"/>
      <c r="IA830" s="412"/>
      <c r="IB830" s="412"/>
      <c r="IC830" s="412"/>
      <c r="ID830" s="412"/>
      <c r="IE830" s="412"/>
      <c r="IF830" s="412"/>
      <c r="IG830" s="412"/>
      <c r="IH830" s="412"/>
      <c r="II830" s="412"/>
      <c r="IJ830" s="412"/>
      <c r="IK830" s="412"/>
      <c r="IL830" s="412"/>
      <c r="IM830" s="412"/>
      <c r="IN830" s="412"/>
      <c r="IO830" s="412"/>
      <c r="IP830" s="412"/>
      <c r="IQ830" s="412"/>
      <c r="IR830" s="412"/>
      <c r="IS830" s="412"/>
      <c r="IT830" s="412"/>
      <c r="IU830" s="412"/>
      <c r="IV830" s="412"/>
      <c r="IW830" s="412"/>
      <c r="IX830" s="412"/>
      <c r="IY830" s="412"/>
      <c r="IZ830" s="412"/>
      <c r="JA830" s="412"/>
      <c r="JB830" s="412"/>
      <c r="JC830" s="412"/>
      <c r="JD830" s="412"/>
      <c r="JE830" s="412"/>
      <c r="JF830" s="412"/>
      <c r="JG830" s="412"/>
      <c r="JH830" s="412"/>
      <c r="JI830" s="412"/>
    </row>
    <row r="831" spans="1:269" ht="13" customHeight="1">
      <c r="A831" s="413" t="s">
        <v>29</v>
      </c>
      <c r="B831" s="413">
        <v>12500</v>
      </c>
      <c r="C831" s="413">
        <v>681190</v>
      </c>
      <c r="D831" s="413">
        <v>24719</v>
      </c>
      <c r="E831" s="413" t="s">
        <v>2170</v>
      </c>
      <c r="F831" s="413" t="s">
        <v>2170</v>
      </c>
      <c r="G831" s="414"/>
      <c r="H831" s="411" t="s">
        <v>4355</v>
      </c>
      <c r="I831" s="411" t="s">
        <v>157</v>
      </c>
      <c r="J831" s="413">
        <v>26</v>
      </c>
      <c r="K831" s="418">
        <v>1</v>
      </c>
      <c r="M831" s="419" t="s">
        <v>837</v>
      </c>
      <c r="N831" s="420">
        <v>25</v>
      </c>
      <c r="O831" s="418" t="s">
        <v>46</v>
      </c>
      <c r="P831" s="418" t="s">
        <v>2543</v>
      </c>
      <c r="R831" s="418" t="s">
        <v>4580</v>
      </c>
      <c r="Z831" s="421"/>
      <c r="BT831" s="427">
        <v>28</v>
      </c>
      <c r="BU831" s="421">
        <v>133.19999999999999</v>
      </c>
      <c r="BV831" s="428">
        <v>2</v>
      </c>
      <c r="BW831" s="427"/>
      <c r="BX831" s="427"/>
      <c r="BY831" s="427"/>
      <c r="BZ831" s="427"/>
      <c r="CA831" s="421"/>
      <c r="CB831" s="428"/>
      <c r="CC831" s="427"/>
      <c r="CD831" s="421"/>
      <c r="CE831" s="429"/>
      <c r="CF831" s="428"/>
      <c r="CG831" s="427"/>
      <c r="CH831" s="421"/>
      <c r="CI831" s="429"/>
      <c r="CJ831" s="428"/>
      <c r="CK831" s="427"/>
      <c r="CL831" s="421"/>
      <c r="CM831" s="429"/>
      <c r="CN831" s="428"/>
      <c r="CO831" s="427"/>
      <c r="CP831" s="421"/>
      <c r="CQ831" s="429"/>
      <c r="CR831" s="428"/>
      <c r="DH831" s="427">
        <v>2</v>
      </c>
      <c r="DJ831" s="421">
        <v>28</v>
      </c>
      <c r="DK831" s="421">
        <v>26</v>
      </c>
      <c r="DL831" s="421">
        <v>0</v>
      </c>
      <c r="DM831" s="421">
        <v>6</v>
      </c>
      <c r="DN831" s="421">
        <v>7</v>
      </c>
      <c r="DO831" s="421">
        <v>0</v>
      </c>
      <c r="DP831" s="421">
        <v>133.19999999999999</v>
      </c>
      <c r="DQ831" s="421">
        <v>129</v>
      </c>
      <c r="DR831" s="421">
        <v>4.1999998092651296</v>
      </c>
      <c r="DS831" s="421">
        <v>570</v>
      </c>
      <c r="DT831" s="421">
        <v>125</v>
      </c>
      <c r="DU831" s="421">
        <v>59</v>
      </c>
      <c r="DV831" s="421">
        <v>57</v>
      </c>
      <c r="DW831" s="421">
        <v>16</v>
      </c>
      <c r="DX831" s="421">
        <v>52</v>
      </c>
      <c r="DY831" s="421">
        <v>1</v>
      </c>
      <c r="DZ831" s="421">
        <v>7</v>
      </c>
      <c r="EA831" s="421">
        <v>3</v>
      </c>
      <c r="EB831" s="421">
        <v>1</v>
      </c>
      <c r="EC831" s="421">
        <v>78</v>
      </c>
      <c r="ED831" s="425">
        <v>5.2518703491699403</v>
      </c>
      <c r="EE831" s="425">
        <v>3.5012468994466199</v>
      </c>
      <c r="EF831" s="425">
        <v>1.07730673829127</v>
      </c>
      <c r="EG831" s="425">
        <v>8.4164588929005504</v>
      </c>
      <c r="EH831" s="431">
        <v>1.32418953248302</v>
      </c>
      <c r="EI831" s="425">
        <v>102.19278984462299</v>
      </c>
      <c r="EJ831" s="424">
        <v>0.24461839530332599</v>
      </c>
      <c r="EK831" s="424">
        <v>0.26139088729016702</v>
      </c>
      <c r="EL831" s="466">
        <v>0.401392111</v>
      </c>
      <c r="EM831" s="466">
        <v>0.15313225</v>
      </c>
      <c r="EN831" s="466">
        <v>0.44547563800000001</v>
      </c>
      <c r="EO831" s="466">
        <v>0.10854503</v>
      </c>
      <c r="EP831" s="466">
        <v>0.39260970000000001</v>
      </c>
      <c r="EQ831" s="466">
        <v>6.7007910000000004E-2</v>
      </c>
      <c r="ER831" s="425">
        <v>0.280385262514321</v>
      </c>
      <c r="ES831" s="431">
        <v>3.8379052551626498</v>
      </c>
      <c r="ET831" s="431">
        <v>5.4904621563091602</v>
      </c>
      <c r="EU831" s="431">
        <v>4.8491891794999802</v>
      </c>
      <c r="EV831" s="431">
        <v>5.50774058663883</v>
      </c>
      <c r="EW831" s="431">
        <v>5.4285883661254699</v>
      </c>
      <c r="EX831" s="426">
        <v>0.80469301342964095</v>
      </c>
    </row>
    <row r="832" spans="1:269" ht="13" customHeight="1">
      <c r="A832" s="413" t="s">
        <v>29</v>
      </c>
      <c r="B832" s="413">
        <v>11349</v>
      </c>
      <c r="C832" s="413">
        <v>682626</v>
      </c>
      <c r="D832" s="413">
        <v>26121</v>
      </c>
      <c r="E832" s="413" t="s">
        <v>345</v>
      </c>
      <c r="F832" s="413" t="s">
        <v>345</v>
      </c>
      <c r="G832" s="414"/>
      <c r="H832" s="411" t="s">
        <v>484</v>
      </c>
      <c r="I832" s="411" t="s">
        <v>585</v>
      </c>
      <c r="J832" s="413">
        <v>23</v>
      </c>
      <c r="K832" s="418">
        <v>2</v>
      </c>
      <c r="L832" s="418" t="s">
        <v>837</v>
      </c>
      <c r="T832" s="418" t="s">
        <v>4584</v>
      </c>
      <c r="U832" s="418" t="s">
        <v>2543</v>
      </c>
      <c r="V832" s="418" t="s">
        <v>4586</v>
      </c>
      <c r="X832" s="418">
        <v>56</v>
      </c>
      <c r="Z832" s="421">
        <v>76</v>
      </c>
      <c r="AA832" s="421">
        <v>277</v>
      </c>
      <c r="AB832" s="421">
        <v>246</v>
      </c>
      <c r="AC832" s="421">
        <v>63</v>
      </c>
      <c r="AD832" s="421">
        <v>39</v>
      </c>
      <c r="AE832" s="421">
        <v>12</v>
      </c>
      <c r="AF832" s="421">
        <v>1</v>
      </c>
      <c r="AG832" s="421">
        <v>11</v>
      </c>
      <c r="AH832" s="421">
        <v>32</v>
      </c>
      <c r="AI832" s="421">
        <v>32</v>
      </c>
      <c r="AJ832" s="421">
        <v>0</v>
      </c>
      <c r="AK832" s="421">
        <v>0</v>
      </c>
      <c r="AL832" s="421">
        <v>27</v>
      </c>
      <c r="AM832" s="421">
        <v>0</v>
      </c>
      <c r="AN832" s="421">
        <v>73</v>
      </c>
      <c r="AO832" s="421">
        <v>4</v>
      </c>
      <c r="AP832" s="421">
        <v>0</v>
      </c>
      <c r="AQ832" s="421">
        <v>0</v>
      </c>
      <c r="AR832" s="421">
        <v>6</v>
      </c>
      <c r="AS832" s="422">
        <v>9.7472924000000002E-2</v>
      </c>
      <c r="AT832" s="422">
        <v>0.26353790599999999</v>
      </c>
      <c r="AU832" s="422">
        <v>0.31213872999999998</v>
      </c>
      <c r="AV832" s="422">
        <v>0.30057803</v>
      </c>
      <c r="AW832" s="422">
        <v>0.12138728</v>
      </c>
      <c r="AX832" s="422">
        <v>0.54335259999999996</v>
      </c>
      <c r="AY832" s="423">
        <v>115</v>
      </c>
      <c r="AZ832" s="422">
        <v>0.14234875</v>
      </c>
      <c r="BA832" s="422">
        <v>0.49132947900000001</v>
      </c>
      <c r="BB832" s="422">
        <v>0.840310208</v>
      </c>
      <c r="BC832" s="422">
        <v>0.35838150200000002</v>
      </c>
      <c r="BD832" s="424">
        <v>0.32098765400000001</v>
      </c>
      <c r="BE832" s="424">
        <v>0.25609756</v>
      </c>
      <c r="BF832" s="424">
        <v>0.33935018</v>
      </c>
      <c r="BG832" s="424">
        <v>0.447154471</v>
      </c>
      <c r="BH832" s="424">
        <v>0.786504651</v>
      </c>
      <c r="BI832" s="424">
        <v>0.191056911</v>
      </c>
      <c r="BJ832" s="424">
        <v>0.34293307810483797</v>
      </c>
      <c r="BK832" s="425">
        <v>123.06193197488</v>
      </c>
      <c r="BL832" s="425">
        <v>6.7170821805932404</v>
      </c>
      <c r="BM832" s="425">
        <v>39.446948677811797</v>
      </c>
      <c r="BN832" s="425">
        <v>123.790786061521</v>
      </c>
      <c r="BO832" s="425">
        <v>-1.13846913912994</v>
      </c>
      <c r="BP832" s="425">
        <v>-1.00301857478916</v>
      </c>
      <c r="BQ832" s="425">
        <v>17.780076737327501</v>
      </c>
      <c r="BR832" s="425">
        <v>6.8081103624292503</v>
      </c>
      <c r="BS832" s="426">
        <v>1.8191243644516399</v>
      </c>
      <c r="BT832" s="427"/>
      <c r="BU832" s="421"/>
      <c r="BV832" s="428"/>
      <c r="BW832" s="427">
        <v>74</v>
      </c>
      <c r="BX832" s="427">
        <v>596</v>
      </c>
      <c r="BY832" s="427">
        <v>-5</v>
      </c>
      <c r="BZ832" s="427">
        <v>1</v>
      </c>
      <c r="CA832" s="421">
        <v>-1</v>
      </c>
      <c r="CB832" s="428">
        <v>-5</v>
      </c>
      <c r="CC832" s="427"/>
      <c r="CD832" s="421"/>
      <c r="CE832" s="429"/>
      <c r="CF832" s="428"/>
      <c r="CG832" s="427"/>
      <c r="CH832" s="421"/>
      <c r="CI832" s="429"/>
      <c r="CJ832" s="428"/>
      <c r="CK832" s="427"/>
      <c r="CL832" s="421"/>
      <c r="CM832" s="429"/>
      <c r="CN832" s="428"/>
      <c r="CO832" s="427"/>
      <c r="CP832" s="421"/>
      <c r="CQ832" s="429"/>
      <c r="CR832" s="428"/>
      <c r="DH832" s="427">
        <v>-5</v>
      </c>
      <c r="DI832" s="426">
        <v>1.7574836015701201</v>
      </c>
      <c r="EL832" s="422"/>
      <c r="EM832" s="422"/>
      <c r="EN832" s="422"/>
      <c r="EO832" s="422"/>
      <c r="EP832" s="422"/>
      <c r="EQ832" s="422"/>
    </row>
    <row r="833" spans="1:160" ht="13" customHeight="1">
      <c r="A833" s="413" t="s">
        <v>29</v>
      </c>
      <c r="B833" s="413">
        <v>13174</v>
      </c>
      <c r="C833" s="413">
        <v>694208</v>
      </c>
      <c r="D833" s="413">
        <v>28820</v>
      </c>
      <c r="E833" s="413" t="s">
        <v>129</v>
      </c>
      <c r="F833" s="413" t="s">
        <v>129</v>
      </c>
      <c r="G833" s="414"/>
      <c r="H833" s="411" t="s">
        <v>4404</v>
      </c>
      <c r="I833" s="411" t="s">
        <v>4405</v>
      </c>
      <c r="J833" s="413">
        <v>21</v>
      </c>
      <c r="K833" s="418">
        <v>2</v>
      </c>
      <c r="L833" s="418" t="s">
        <v>46</v>
      </c>
      <c r="T833" s="418" t="s">
        <v>4581</v>
      </c>
      <c r="U833" s="418" t="s">
        <v>2543</v>
      </c>
      <c r="V833" s="418" t="s">
        <v>4586</v>
      </c>
      <c r="X833" s="418">
        <v>2</v>
      </c>
      <c r="Y833" s="419">
        <v>55</v>
      </c>
      <c r="Z833" s="421">
        <v>20</v>
      </c>
      <c r="AA833" s="421">
        <v>66</v>
      </c>
      <c r="AB833" s="421">
        <v>57</v>
      </c>
      <c r="AC833" s="421">
        <v>17</v>
      </c>
      <c r="AD833" s="421">
        <v>12</v>
      </c>
      <c r="AE833" s="421">
        <v>2</v>
      </c>
      <c r="AF833" s="421">
        <v>1</v>
      </c>
      <c r="AG833" s="421">
        <v>2</v>
      </c>
      <c r="AH833" s="421">
        <v>12</v>
      </c>
      <c r="AI833" s="421">
        <v>11</v>
      </c>
      <c r="AJ833" s="421">
        <v>0</v>
      </c>
      <c r="AK833" s="421">
        <v>0</v>
      </c>
      <c r="AL833" s="421">
        <v>9</v>
      </c>
      <c r="AM833" s="421">
        <v>1</v>
      </c>
      <c r="AN833" s="421">
        <v>12</v>
      </c>
      <c r="AO833" s="421">
        <v>0</v>
      </c>
      <c r="AP833" s="421">
        <v>0</v>
      </c>
      <c r="AQ833" s="421">
        <v>0</v>
      </c>
      <c r="AR833" s="421">
        <v>2</v>
      </c>
      <c r="AS833" s="466">
        <v>0.13636363600000001</v>
      </c>
      <c r="AT833" s="466">
        <v>0.181818181</v>
      </c>
      <c r="AU833" s="466">
        <v>0.35555555999999999</v>
      </c>
      <c r="AV833" s="466">
        <v>0.24444444000000001</v>
      </c>
      <c r="AW833" s="466">
        <v>6.6666669999999997E-2</v>
      </c>
      <c r="AX833" s="466">
        <v>0.33333332999999998</v>
      </c>
      <c r="AY833" s="425">
        <v>112.8</v>
      </c>
      <c r="AZ833" s="466">
        <v>0.10441767</v>
      </c>
      <c r="BA833" s="466">
        <v>0.62222222199999999</v>
      </c>
      <c r="BB833" s="466">
        <v>1.1400267740000001</v>
      </c>
      <c r="BC833" s="466">
        <v>0.2</v>
      </c>
      <c r="BD833" s="424">
        <v>0.34883720899999998</v>
      </c>
      <c r="BE833" s="424">
        <v>0.29824561399999999</v>
      </c>
      <c r="BF833" s="424">
        <v>0.39393939300000003</v>
      </c>
      <c r="BG833" s="424">
        <v>0.47368420999999999</v>
      </c>
      <c r="BH833" s="424">
        <v>0.86762360299999997</v>
      </c>
      <c r="BI833" s="424">
        <v>0.175438596</v>
      </c>
      <c r="BJ833" s="424">
        <v>0.37360026836395199</v>
      </c>
      <c r="BK833" s="425">
        <v>113.001997434787</v>
      </c>
      <c r="BL833" s="425">
        <v>3.2438001456459502</v>
      </c>
      <c r="BM833" s="425">
        <v>11.0422520908316</v>
      </c>
      <c r="BN833" s="425">
        <v>143.288812668426</v>
      </c>
      <c r="BO833" s="425">
        <v>-0.18325624211469599</v>
      </c>
      <c r="BP833" s="425">
        <v>-0.71367966756224599</v>
      </c>
      <c r="BQ833" s="425">
        <v>2.8440970644143899</v>
      </c>
      <c r="BR833" s="425">
        <v>2.6727717975874898</v>
      </c>
      <c r="BS833" s="426">
        <v>0.290986723014518</v>
      </c>
      <c r="BT833" s="427"/>
      <c r="BU833" s="421"/>
      <c r="BV833" s="428"/>
      <c r="BW833" s="427">
        <v>1</v>
      </c>
      <c r="BX833" s="427">
        <v>6</v>
      </c>
      <c r="BY833" s="427">
        <v>0</v>
      </c>
      <c r="BZ833" s="427">
        <v>0</v>
      </c>
      <c r="CA833" s="421">
        <v>0</v>
      </c>
      <c r="CB833" s="428">
        <v>0</v>
      </c>
      <c r="CC833" s="427">
        <v>2</v>
      </c>
      <c r="CD833" s="421">
        <v>4</v>
      </c>
      <c r="CE833" s="429">
        <v>0</v>
      </c>
      <c r="CF833" s="428"/>
      <c r="CG833" s="427"/>
      <c r="CH833" s="421"/>
      <c r="CI833" s="429"/>
      <c r="CJ833" s="428"/>
      <c r="CK833" s="427"/>
      <c r="CL833" s="421"/>
      <c r="CM833" s="429"/>
      <c r="CN833" s="428"/>
      <c r="CO833" s="427"/>
      <c r="CP833" s="421"/>
      <c r="CQ833" s="429"/>
      <c r="CR833" s="428"/>
      <c r="DH833" s="427">
        <v>0</v>
      </c>
      <c r="DI833" s="426">
        <v>-2.0241832640021999</v>
      </c>
    </row>
    <row r="834" spans="1:160" ht="13" customHeight="1">
      <c r="A834" s="413" t="s">
        <v>29</v>
      </c>
      <c r="B834" s="413">
        <v>11077</v>
      </c>
      <c r="C834" s="413">
        <v>606992</v>
      </c>
      <c r="D834" s="413">
        <v>14111</v>
      </c>
      <c r="E834" s="413" t="s">
        <v>563</v>
      </c>
      <c r="F834" s="413" t="s">
        <v>563</v>
      </c>
      <c r="G834" s="414"/>
      <c r="H834" s="411" t="s">
        <v>1725</v>
      </c>
      <c r="I834" s="411" t="s">
        <v>572</v>
      </c>
      <c r="J834" s="418">
        <v>32</v>
      </c>
      <c r="K834" s="418">
        <v>2</v>
      </c>
      <c r="L834" s="418" t="s">
        <v>837</v>
      </c>
      <c r="T834" s="418" t="s">
        <v>2543</v>
      </c>
      <c r="U834" s="418" t="s">
        <v>4577</v>
      </c>
      <c r="V834" s="418" t="s">
        <v>4585</v>
      </c>
      <c r="Y834" s="419">
        <v>45</v>
      </c>
      <c r="Z834" s="421">
        <v>30</v>
      </c>
      <c r="AA834" s="421">
        <v>77</v>
      </c>
      <c r="AB834" s="421">
        <v>70</v>
      </c>
      <c r="AC834" s="421">
        <v>16</v>
      </c>
      <c r="AD834" s="421">
        <v>11</v>
      </c>
      <c r="AE834" s="421">
        <v>3</v>
      </c>
      <c r="AF834" s="421">
        <v>0</v>
      </c>
      <c r="AG834" s="421">
        <v>2</v>
      </c>
      <c r="AH834" s="421">
        <v>11</v>
      </c>
      <c r="AI834" s="421">
        <v>9</v>
      </c>
      <c r="AJ834" s="421">
        <v>0</v>
      </c>
      <c r="AK834" s="421">
        <v>0</v>
      </c>
      <c r="AL834" s="421">
        <v>4</v>
      </c>
      <c r="AM834" s="421">
        <v>0</v>
      </c>
      <c r="AN834" s="421">
        <v>31</v>
      </c>
      <c r="AO834" s="421">
        <v>2</v>
      </c>
      <c r="AP834" s="421">
        <v>0</v>
      </c>
      <c r="AQ834" s="421">
        <v>1</v>
      </c>
      <c r="AR834" s="421">
        <v>1</v>
      </c>
      <c r="AS834" s="422">
        <v>5.1948051000000002E-2</v>
      </c>
      <c r="AT834" s="422">
        <v>0.40259740199999999</v>
      </c>
      <c r="AU834" s="422">
        <v>0.42499999999999999</v>
      </c>
      <c r="AV834" s="422">
        <v>0.17499999999999999</v>
      </c>
      <c r="AW834" s="422">
        <v>0.1</v>
      </c>
      <c r="AX834" s="422">
        <v>0.22500000000000001</v>
      </c>
      <c r="AY834" s="423">
        <v>108.8</v>
      </c>
      <c r="AZ834" s="422">
        <v>0.16519174</v>
      </c>
      <c r="BA834" s="422">
        <v>0.48717948700000002</v>
      </c>
      <c r="BB834" s="422">
        <v>0.80916723400000001</v>
      </c>
      <c r="BC834" s="422">
        <v>0.256410256</v>
      </c>
      <c r="BD834" s="424">
        <v>0.37837837800000002</v>
      </c>
      <c r="BE834" s="424">
        <v>0.22857142799999999</v>
      </c>
      <c r="BF834" s="424">
        <v>0.28947368400000001</v>
      </c>
      <c r="BG834" s="424">
        <v>0.35714285699999998</v>
      </c>
      <c r="BH834" s="424">
        <v>0.64661654099999999</v>
      </c>
      <c r="BI834" s="424">
        <v>0.12857142899999999</v>
      </c>
      <c r="BJ834" s="424">
        <v>0.28615306866796297</v>
      </c>
      <c r="BK834" s="425">
        <v>82.814321485136702</v>
      </c>
      <c r="BL834" s="425">
        <v>-1.6825299411364401</v>
      </c>
      <c r="BM834" s="425">
        <v>7.4156639949134897</v>
      </c>
      <c r="BN834" s="425">
        <v>82.3507648185698</v>
      </c>
      <c r="BO834" s="425">
        <v>-0.42100260630824099</v>
      </c>
      <c r="BP834" s="425">
        <v>0.54015914816409305</v>
      </c>
      <c r="BQ834" s="425">
        <v>3.1652840444068802</v>
      </c>
      <c r="BR834" s="425">
        <v>-1.07064174388577</v>
      </c>
      <c r="BS834" s="426">
        <v>0.32384817066071098</v>
      </c>
      <c r="BT834" s="427"/>
      <c r="BU834" s="421"/>
      <c r="BV834" s="428"/>
      <c r="BW834" s="427">
        <v>28</v>
      </c>
      <c r="BX834" s="427">
        <v>177</v>
      </c>
      <c r="BY834" s="427">
        <v>-1</v>
      </c>
      <c r="BZ834" s="427">
        <v>0</v>
      </c>
      <c r="CA834" s="421">
        <v>0</v>
      </c>
      <c r="CB834" s="428">
        <v>-1</v>
      </c>
      <c r="CC834" s="427"/>
      <c r="CD834" s="421"/>
      <c r="CE834" s="429"/>
      <c r="CF834" s="428"/>
      <c r="CG834" s="427"/>
      <c r="CH834" s="421"/>
      <c r="CI834" s="429"/>
      <c r="CJ834" s="428"/>
      <c r="CK834" s="427"/>
      <c r="CL834" s="421"/>
      <c r="CM834" s="429"/>
      <c r="CN834" s="428"/>
      <c r="CO834" s="427"/>
      <c r="CP834" s="421"/>
      <c r="CQ834" s="429"/>
      <c r="CR834" s="428"/>
      <c r="DH834" s="427">
        <v>-1</v>
      </c>
      <c r="DI834" s="426">
        <v>1.6744991689920401</v>
      </c>
      <c r="EL834" s="422"/>
      <c r="EM834" s="422"/>
      <c r="EN834" s="422"/>
      <c r="EO834" s="422"/>
      <c r="EP834" s="422"/>
      <c r="EQ834" s="422"/>
      <c r="FC834" s="412"/>
      <c r="FD834" s="412"/>
    </row>
    <row r="835" spans="1:160" ht="13" customHeight="1">
      <c r="A835" s="413" t="s">
        <v>29</v>
      </c>
      <c r="B835" s="413">
        <v>11732</v>
      </c>
      <c r="C835" s="413">
        <v>668939</v>
      </c>
      <c r="D835" s="413">
        <v>26288</v>
      </c>
      <c r="E835" s="413" t="s">
        <v>17</v>
      </c>
      <c r="F835" s="413" t="s">
        <v>17</v>
      </c>
      <c r="G835" s="414"/>
      <c r="H835" s="411" t="s">
        <v>3082</v>
      </c>
      <c r="I835" s="411" t="s">
        <v>3083</v>
      </c>
      <c r="J835" s="413">
        <v>27</v>
      </c>
      <c r="K835" s="418">
        <v>2</v>
      </c>
      <c r="L835" s="418" t="s">
        <v>2543</v>
      </c>
      <c r="T835" s="418" t="s">
        <v>4582</v>
      </c>
      <c r="U835" s="418" t="s">
        <v>2543</v>
      </c>
      <c r="V835" s="418" t="s">
        <v>4585</v>
      </c>
      <c r="Z835" s="421">
        <v>90</v>
      </c>
      <c r="AA835" s="421">
        <v>365</v>
      </c>
      <c r="AB835" s="421">
        <v>322</v>
      </c>
      <c r="AC835" s="421">
        <v>71</v>
      </c>
      <c r="AD835" s="421">
        <v>44</v>
      </c>
      <c r="AE835" s="421">
        <v>16</v>
      </c>
      <c r="AF835" s="421">
        <v>2</v>
      </c>
      <c r="AG835" s="421">
        <v>9</v>
      </c>
      <c r="AH835" s="421">
        <v>37</v>
      </c>
      <c r="AI835" s="421">
        <v>29</v>
      </c>
      <c r="AJ835" s="421">
        <v>0</v>
      </c>
      <c r="AK835" s="421">
        <v>0</v>
      </c>
      <c r="AL835" s="421">
        <v>40</v>
      </c>
      <c r="AM835" s="421">
        <v>0</v>
      </c>
      <c r="AN835" s="421">
        <v>57</v>
      </c>
      <c r="AO835" s="421">
        <v>1</v>
      </c>
      <c r="AP835" s="421">
        <v>2</v>
      </c>
      <c r="AQ835" s="421">
        <v>0</v>
      </c>
      <c r="AR835" s="421">
        <v>8</v>
      </c>
      <c r="AS835" s="422">
        <v>0.109589041</v>
      </c>
      <c r="AT835" s="422">
        <v>0.15616438299999999</v>
      </c>
      <c r="AU835" s="422">
        <v>0.42857142999999998</v>
      </c>
      <c r="AV835" s="422">
        <v>0.23308271</v>
      </c>
      <c r="AW835" s="422">
        <v>7.490637E-2</v>
      </c>
      <c r="AX835" s="422">
        <v>0.38576779</v>
      </c>
      <c r="AY835" s="423">
        <v>111.3</v>
      </c>
      <c r="AZ835" s="422">
        <v>5.3655260000000003E-2</v>
      </c>
      <c r="BA835" s="422">
        <v>0.43071161000000002</v>
      </c>
      <c r="BB835" s="422">
        <v>0.80776795999999995</v>
      </c>
      <c r="BC835" s="422">
        <v>0.39700374500000002</v>
      </c>
      <c r="BD835" s="424">
        <v>0.24031007700000001</v>
      </c>
      <c r="BE835" s="424">
        <v>0.220496894</v>
      </c>
      <c r="BF835" s="424">
        <v>0.30684931500000001</v>
      </c>
      <c r="BG835" s="424">
        <v>0.36645962700000001</v>
      </c>
      <c r="BH835" s="424">
        <v>0.67330894200000002</v>
      </c>
      <c r="BI835" s="424">
        <v>0.14596273300000001</v>
      </c>
      <c r="BJ835" s="424">
        <v>0.297930132036339</v>
      </c>
      <c r="BK835" s="425">
        <v>90.161756289395797</v>
      </c>
      <c r="BL835" s="425">
        <v>-4.4855165369325896</v>
      </c>
      <c r="BM835" s="425">
        <v>38.642285887200202</v>
      </c>
      <c r="BN835" s="425">
        <v>91.219915114014697</v>
      </c>
      <c r="BO835" s="425">
        <v>-0.35407795625927602</v>
      </c>
      <c r="BP835" s="425">
        <v>-1.39339938666671</v>
      </c>
      <c r="BQ835" s="425">
        <v>11.3484665188489</v>
      </c>
      <c r="BR835" s="425">
        <v>-5.17030301219613</v>
      </c>
      <c r="BS835" s="426">
        <v>1.16109014874279</v>
      </c>
      <c r="BT835" s="427"/>
      <c r="BU835" s="421"/>
      <c r="BV835" s="428"/>
      <c r="BW835" s="427">
        <v>73</v>
      </c>
      <c r="BX835" s="427">
        <v>573.1</v>
      </c>
      <c r="BY835" s="427">
        <v>10</v>
      </c>
      <c r="BZ835" s="427">
        <v>0</v>
      </c>
      <c r="CA835" s="421">
        <v>1</v>
      </c>
      <c r="CB835" s="428">
        <v>2</v>
      </c>
      <c r="CC835" s="427"/>
      <c r="CD835" s="421"/>
      <c r="CE835" s="429"/>
      <c r="CF835" s="428"/>
      <c r="CG835" s="427"/>
      <c r="CH835" s="421"/>
      <c r="CI835" s="429"/>
      <c r="CJ835" s="428"/>
      <c r="CK835" s="427"/>
      <c r="CL835" s="421"/>
      <c r="CM835" s="429"/>
      <c r="CN835" s="428"/>
      <c r="CO835" s="427"/>
      <c r="CP835" s="421"/>
      <c r="CQ835" s="429"/>
      <c r="CR835" s="428"/>
      <c r="DH835" s="427">
        <v>10</v>
      </c>
      <c r="DI835" s="426">
        <v>3.9568269103765399</v>
      </c>
      <c r="EL835" s="422"/>
      <c r="EM835" s="422"/>
      <c r="EN835" s="422"/>
      <c r="EO835" s="422"/>
      <c r="EP835" s="422"/>
      <c r="EQ835" s="422"/>
    </row>
    <row r="836" spans="1:160" ht="13" customHeight="1">
      <c r="A836" s="413" t="s">
        <v>29</v>
      </c>
      <c r="B836" s="413">
        <v>12849</v>
      </c>
      <c r="C836" s="471">
        <v>694384</v>
      </c>
      <c r="D836" s="471">
        <v>33189</v>
      </c>
      <c r="E836" s="471" t="s">
        <v>18</v>
      </c>
      <c r="F836" s="413" t="s">
        <v>18</v>
      </c>
      <c r="G836" s="414"/>
      <c r="H836" s="411" t="s">
        <v>3657</v>
      </c>
      <c r="I836" s="411" t="s">
        <v>466</v>
      </c>
      <c r="J836" s="413">
        <v>23</v>
      </c>
      <c r="K836" s="418">
        <v>3</v>
      </c>
      <c r="L836" s="418" t="s">
        <v>46</v>
      </c>
      <c r="T836" s="418" t="s">
        <v>4577</v>
      </c>
      <c r="U836" s="418" t="s">
        <v>4577</v>
      </c>
      <c r="V836" s="418" t="s">
        <v>4586</v>
      </c>
      <c r="Z836" s="421">
        <v>132</v>
      </c>
      <c r="AA836" s="421">
        <v>564</v>
      </c>
      <c r="AB836" s="421">
        <v>488</v>
      </c>
      <c r="AC836" s="421">
        <v>129</v>
      </c>
      <c r="AD836" s="421">
        <v>93</v>
      </c>
      <c r="AE836" s="421">
        <v>23</v>
      </c>
      <c r="AF836" s="421">
        <v>1</v>
      </c>
      <c r="AG836" s="421">
        <v>12</v>
      </c>
      <c r="AH836" s="421">
        <v>64</v>
      </c>
      <c r="AI836" s="421">
        <v>53</v>
      </c>
      <c r="AJ836" s="421">
        <v>5</v>
      </c>
      <c r="AK836" s="421">
        <v>1</v>
      </c>
      <c r="AL836" s="421">
        <v>59</v>
      </c>
      <c r="AM836" s="421">
        <v>4</v>
      </c>
      <c r="AN836" s="421">
        <v>71</v>
      </c>
      <c r="AO836" s="421">
        <v>10</v>
      </c>
      <c r="AP836" s="421">
        <v>4</v>
      </c>
      <c r="AQ836" s="421">
        <v>3</v>
      </c>
      <c r="AR836" s="421">
        <v>10</v>
      </c>
      <c r="AS836" s="422">
        <v>0.104609929</v>
      </c>
      <c r="AT836" s="422">
        <v>0.125886524</v>
      </c>
      <c r="AU836" s="422">
        <v>0.41509434000000001</v>
      </c>
      <c r="AV836" s="422">
        <v>0.23584906</v>
      </c>
      <c r="AW836" s="422">
        <v>4.4811320000000002E-2</v>
      </c>
      <c r="AX836" s="422">
        <v>0.29009434000000001</v>
      </c>
      <c r="AY836" s="423">
        <v>109.8</v>
      </c>
      <c r="AZ836" s="422">
        <v>6.2296610000000002E-2</v>
      </c>
      <c r="BA836" s="422">
        <v>0.42004773200000001</v>
      </c>
      <c r="BB836" s="422">
        <v>0.77779885400000004</v>
      </c>
      <c r="BC836" s="422">
        <v>0.35083532200000001</v>
      </c>
      <c r="BD836" s="424">
        <v>0.28606356900000002</v>
      </c>
      <c r="BE836" s="424">
        <v>0.264344262</v>
      </c>
      <c r="BF836" s="424">
        <v>0.35294117600000002</v>
      </c>
      <c r="BG836" s="424">
        <v>0.389344262</v>
      </c>
      <c r="BH836" s="424">
        <v>0.74228543800000002</v>
      </c>
      <c r="BI836" s="424">
        <v>0.125</v>
      </c>
      <c r="BJ836" s="424">
        <v>0.32701424315331001</v>
      </c>
      <c r="BK836" s="425">
        <v>77.2129933753328</v>
      </c>
      <c r="BL836" s="425">
        <v>6.3871216838259999</v>
      </c>
      <c r="BM836" s="425">
        <v>73.028438306321604</v>
      </c>
      <c r="BN836" s="425">
        <v>108.633664474301</v>
      </c>
      <c r="BO836" s="425">
        <v>0.37735196522549302</v>
      </c>
      <c r="BP836" s="425">
        <v>-1.2007782850414499</v>
      </c>
      <c r="BQ836" s="425">
        <v>13.8239864324231</v>
      </c>
      <c r="BR836" s="425">
        <v>4.5379887492407898</v>
      </c>
      <c r="BS836" s="426">
        <v>1.41436681655456</v>
      </c>
      <c r="BT836" s="427"/>
      <c r="BU836" s="421"/>
      <c r="BV836" s="428"/>
      <c r="BW836" s="427"/>
      <c r="BX836" s="427"/>
      <c r="BY836" s="427"/>
      <c r="BZ836" s="427"/>
      <c r="CA836" s="421"/>
      <c r="CB836" s="428"/>
      <c r="CC836" s="427">
        <v>131</v>
      </c>
      <c r="CD836" s="421">
        <v>1131</v>
      </c>
      <c r="CE836" s="429">
        <v>-5</v>
      </c>
      <c r="CF836" s="428">
        <v>-2</v>
      </c>
      <c r="CG836" s="427"/>
      <c r="CH836" s="421"/>
      <c r="CI836" s="429"/>
      <c r="CJ836" s="428"/>
      <c r="CK836" s="427"/>
      <c r="CL836" s="421"/>
      <c r="CM836" s="429"/>
      <c r="CN836" s="428"/>
      <c r="CO836" s="427"/>
      <c r="CP836" s="421"/>
      <c r="CQ836" s="429"/>
      <c r="CR836" s="428"/>
      <c r="DH836" s="427">
        <v>-5</v>
      </c>
      <c r="DI836" s="426">
        <v>-10.124784886837</v>
      </c>
      <c r="EL836" s="422"/>
      <c r="EM836" s="422"/>
      <c r="EN836" s="422"/>
      <c r="EO836" s="422"/>
      <c r="EP836" s="422"/>
      <c r="EQ836" s="422"/>
    </row>
    <row r="837" spans="1:160" ht="13" customHeight="1">
      <c r="A837" s="413" t="s">
        <v>29</v>
      </c>
      <c r="B837" s="413">
        <v>9190</v>
      </c>
      <c r="C837" s="413">
        <v>456781</v>
      </c>
      <c r="D837" s="413">
        <v>8623</v>
      </c>
      <c r="E837" s="413" t="s">
        <v>3323</v>
      </c>
      <c r="F837" s="413" t="s">
        <v>3323</v>
      </c>
      <c r="G837" s="414"/>
      <c r="H837" s="415" t="s">
        <v>1195</v>
      </c>
      <c r="I837" s="416" t="s">
        <v>1196</v>
      </c>
      <c r="J837" s="417">
        <v>37</v>
      </c>
      <c r="K837" s="418">
        <v>3</v>
      </c>
      <c r="L837" s="418" t="s">
        <v>837</v>
      </c>
      <c r="T837" s="418" t="s">
        <v>4582</v>
      </c>
      <c r="U837" s="418" t="s">
        <v>4577</v>
      </c>
      <c r="V837" s="418" t="s">
        <v>4585</v>
      </c>
      <c r="Y837" s="419">
        <v>70</v>
      </c>
      <c r="Z837" s="421">
        <v>71</v>
      </c>
      <c r="AA837" s="421">
        <v>179</v>
      </c>
      <c r="AB837" s="421">
        <v>166</v>
      </c>
      <c r="AC837" s="421">
        <v>41</v>
      </c>
      <c r="AD837" s="421">
        <v>33</v>
      </c>
      <c r="AE837" s="421">
        <v>4</v>
      </c>
      <c r="AF837" s="421">
        <v>1</v>
      </c>
      <c r="AG837" s="421">
        <v>3</v>
      </c>
      <c r="AH837" s="421">
        <v>10</v>
      </c>
      <c r="AI837" s="421">
        <v>21</v>
      </c>
      <c r="AJ837" s="421">
        <v>0</v>
      </c>
      <c r="AK837" s="421">
        <v>0</v>
      </c>
      <c r="AL837" s="421">
        <v>8</v>
      </c>
      <c r="AM837" s="421">
        <v>0</v>
      </c>
      <c r="AN837" s="421">
        <v>40</v>
      </c>
      <c r="AO837" s="421">
        <v>3</v>
      </c>
      <c r="AP837" s="421">
        <v>2</v>
      </c>
      <c r="AQ837" s="421">
        <v>0</v>
      </c>
      <c r="AR837" s="421">
        <v>9</v>
      </c>
      <c r="AS837" s="422">
        <v>4.4692737000000003E-2</v>
      </c>
      <c r="AT837" s="422">
        <v>0.22346368699999999</v>
      </c>
      <c r="AU837" s="422">
        <v>0.375</v>
      </c>
      <c r="AV837" s="422">
        <v>0.3203125</v>
      </c>
      <c r="AW837" s="422">
        <v>3.90625E-2</v>
      </c>
      <c r="AX837" s="422">
        <v>0.375</v>
      </c>
      <c r="AY837" s="423">
        <v>106.6</v>
      </c>
      <c r="AZ837" s="422">
        <v>0.12642044999999999</v>
      </c>
      <c r="BA837" s="422">
        <v>0.46875</v>
      </c>
      <c r="BB837" s="422">
        <v>0.81107954999999998</v>
      </c>
      <c r="BC837" s="422">
        <v>0.34375</v>
      </c>
      <c r="BD837" s="424">
        <v>0.30399999999999999</v>
      </c>
      <c r="BE837" s="424">
        <v>0.24698795100000001</v>
      </c>
      <c r="BF837" s="424">
        <v>0.29050279299999998</v>
      </c>
      <c r="BG837" s="424">
        <v>0.337349397</v>
      </c>
      <c r="BH837" s="424">
        <v>0.62785219000000003</v>
      </c>
      <c r="BI837" s="424">
        <v>9.0361445999999998E-2</v>
      </c>
      <c r="BJ837" s="424">
        <v>0.276663372969494</v>
      </c>
      <c r="BK837" s="425">
        <v>55.816621791530203</v>
      </c>
      <c r="BL837" s="425">
        <v>-5.2904964806099599</v>
      </c>
      <c r="BM837" s="425">
        <v>15.859850461635901</v>
      </c>
      <c r="BN837" s="425">
        <v>81.806228130317706</v>
      </c>
      <c r="BO837" s="425">
        <v>-0.81600626623094796</v>
      </c>
      <c r="BP837" s="425">
        <v>-0.751243326812982</v>
      </c>
      <c r="BQ837" s="425">
        <v>-0.34180609784622201</v>
      </c>
      <c r="BR837" s="425">
        <v>-4.6391139709909597</v>
      </c>
      <c r="BS837" s="426">
        <v>-3.4971041446903398E-2</v>
      </c>
      <c r="BT837" s="427"/>
      <c r="BU837" s="421"/>
      <c r="BV837" s="428"/>
      <c r="BW837" s="427"/>
      <c r="BX837" s="427"/>
      <c r="BY837" s="427"/>
      <c r="BZ837" s="427"/>
      <c r="CA837" s="421"/>
      <c r="CB837" s="428"/>
      <c r="CC837" s="427">
        <v>66</v>
      </c>
      <c r="CD837" s="421">
        <v>377.1</v>
      </c>
      <c r="CE837" s="429">
        <v>0</v>
      </c>
      <c r="CF837" s="428">
        <v>1</v>
      </c>
      <c r="CG837" s="427">
        <v>2</v>
      </c>
      <c r="CH837" s="421">
        <v>9.1999999999999993</v>
      </c>
      <c r="CI837" s="429">
        <v>0</v>
      </c>
      <c r="CJ837" s="428">
        <v>0</v>
      </c>
      <c r="CK837" s="427">
        <v>2</v>
      </c>
      <c r="CL837" s="421">
        <v>4</v>
      </c>
      <c r="CM837" s="429">
        <v>0</v>
      </c>
      <c r="CN837" s="428">
        <v>0</v>
      </c>
      <c r="CO837" s="427"/>
      <c r="CP837" s="421"/>
      <c r="CQ837" s="429"/>
      <c r="CR837" s="428"/>
      <c r="DH837" s="427">
        <v>0</v>
      </c>
      <c r="DI837" s="426">
        <v>-1.86320645315572</v>
      </c>
      <c r="EL837" s="422"/>
      <c r="EM837" s="422"/>
      <c r="EN837" s="422"/>
      <c r="EO837" s="422"/>
      <c r="EP837" s="422"/>
      <c r="EQ837" s="422"/>
    </row>
    <row r="838" spans="1:160" ht="13" customHeight="1">
      <c r="A838" s="413" t="s">
        <v>29</v>
      </c>
      <c r="B838" s="413">
        <v>11866</v>
      </c>
      <c r="C838" s="413">
        <v>683734</v>
      </c>
      <c r="D838" s="413">
        <v>26197</v>
      </c>
      <c r="E838" s="413" t="s">
        <v>3323</v>
      </c>
      <c r="F838" s="413" t="s">
        <v>3323</v>
      </c>
      <c r="G838" s="414"/>
      <c r="H838" s="411" t="s">
        <v>2524</v>
      </c>
      <c r="I838" s="411" t="s">
        <v>136</v>
      </c>
      <c r="J838" s="418">
        <v>27</v>
      </c>
      <c r="K838" s="418">
        <v>3</v>
      </c>
      <c r="L838" s="418" t="s">
        <v>837</v>
      </c>
      <c r="T838" s="418" t="s">
        <v>4577</v>
      </c>
      <c r="U838" s="418" t="s">
        <v>2543</v>
      </c>
      <c r="V838" s="418" t="s">
        <v>4585</v>
      </c>
      <c r="Z838" s="421">
        <v>112</v>
      </c>
      <c r="AA838" s="421">
        <v>447</v>
      </c>
      <c r="AB838" s="421">
        <v>406</v>
      </c>
      <c r="AC838" s="421">
        <v>103</v>
      </c>
      <c r="AD838" s="421">
        <v>67</v>
      </c>
      <c r="AE838" s="421">
        <v>22</v>
      </c>
      <c r="AF838" s="421">
        <v>0</v>
      </c>
      <c r="AG838" s="421">
        <v>14</v>
      </c>
      <c r="AH838" s="421">
        <v>35</v>
      </c>
      <c r="AI838" s="421">
        <v>65</v>
      </c>
      <c r="AJ838" s="421">
        <v>0</v>
      </c>
      <c r="AK838" s="421">
        <v>0</v>
      </c>
      <c r="AL838" s="421">
        <v>31</v>
      </c>
      <c r="AM838" s="421">
        <v>0</v>
      </c>
      <c r="AN838" s="421">
        <v>80</v>
      </c>
      <c r="AO838" s="421">
        <v>3</v>
      </c>
      <c r="AP838" s="421">
        <v>6</v>
      </c>
      <c r="AQ838" s="421">
        <v>1</v>
      </c>
      <c r="AR838" s="421">
        <v>12</v>
      </c>
      <c r="AS838" s="422">
        <v>6.935123E-2</v>
      </c>
      <c r="AT838" s="422">
        <v>0.17897091700000001</v>
      </c>
      <c r="AU838" s="422">
        <v>0.36336336000000002</v>
      </c>
      <c r="AV838" s="422">
        <v>0.23423422999999999</v>
      </c>
      <c r="AW838" s="422">
        <v>0.12012012</v>
      </c>
      <c r="AX838" s="422">
        <v>0.47747748000000001</v>
      </c>
      <c r="AY838" s="423">
        <v>111.2</v>
      </c>
      <c r="AZ838" s="422">
        <v>9.6399540000000006E-2</v>
      </c>
      <c r="BA838" s="422">
        <v>0.40963855399999999</v>
      </c>
      <c r="BB838" s="422">
        <v>0.72287756800000003</v>
      </c>
      <c r="BC838" s="422">
        <v>0.39457831300000001</v>
      </c>
      <c r="BD838" s="424">
        <v>0.27987421299999998</v>
      </c>
      <c r="BE838" s="424">
        <v>0.25369458099999997</v>
      </c>
      <c r="BF838" s="424">
        <v>0.30717488700000001</v>
      </c>
      <c r="BG838" s="424">
        <v>0.41133004899999998</v>
      </c>
      <c r="BH838" s="424">
        <v>0.71850493599999998</v>
      </c>
      <c r="BI838" s="424">
        <v>0.157635468</v>
      </c>
      <c r="BJ838" s="424">
        <v>0.31118944394214199</v>
      </c>
      <c r="BK838" s="425">
        <v>100.038811871283</v>
      </c>
      <c r="BL838" s="425">
        <v>-0.63100916038145904</v>
      </c>
      <c r="BM838" s="425">
        <v>52.185779013830498</v>
      </c>
      <c r="BN838" s="425">
        <v>99.091956737502997</v>
      </c>
      <c r="BO838" s="425">
        <v>0.47376961193345102</v>
      </c>
      <c r="BP838" s="425">
        <v>-2.3899460574611999</v>
      </c>
      <c r="BQ838" s="425">
        <v>5.6570865476236696</v>
      </c>
      <c r="BR838" s="425">
        <v>-2.7967161739512298</v>
      </c>
      <c r="BS838" s="426">
        <v>0.57879075116638901</v>
      </c>
      <c r="BT838" s="427"/>
      <c r="BU838" s="421"/>
      <c r="BV838" s="428"/>
      <c r="BW838" s="427"/>
      <c r="BX838" s="427"/>
      <c r="BY838" s="427"/>
      <c r="BZ838" s="427"/>
      <c r="CA838" s="421"/>
      <c r="CB838" s="428"/>
      <c r="CC838" s="427">
        <v>95</v>
      </c>
      <c r="CD838" s="421">
        <v>768</v>
      </c>
      <c r="CE838" s="429">
        <v>-4</v>
      </c>
      <c r="CF838" s="428">
        <v>1</v>
      </c>
      <c r="CG838" s="427"/>
      <c r="CH838" s="421"/>
      <c r="CI838" s="429"/>
      <c r="CJ838" s="428"/>
      <c r="CK838" s="427"/>
      <c r="CL838" s="421"/>
      <c r="CM838" s="429"/>
      <c r="CN838" s="428"/>
      <c r="CO838" s="427"/>
      <c r="CP838" s="421"/>
      <c r="CQ838" s="429"/>
      <c r="CR838" s="428"/>
      <c r="DH838" s="427">
        <v>-4</v>
      </c>
      <c r="DI838" s="426">
        <v>-6.6379208564758301</v>
      </c>
      <c r="EL838" s="422"/>
      <c r="EM838" s="422"/>
      <c r="EN838" s="422"/>
      <c r="EO838" s="422"/>
      <c r="EP838" s="422"/>
      <c r="EQ838" s="422"/>
    </row>
    <row r="839" spans="1:160" ht="13" customHeight="1">
      <c r="A839" s="413" t="s">
        <v>29</v>
      </c>
      <c r="B839" s="413">
        <v>10839</v>
      </c>
      <c r="C839" s="413">
        <v>665862</v>
      </c>
      <c r="D839" s="413">
        <v>20454</v>
      </c>
      <c r="E839" s="413" t="s">
        <v>16</v>
      </c>
      <c r="F839" s="470" t="s">
        <v>16</v>
      </c>
      <c r="G839" s="414"/>
      <c r="H839" s="411" t="s">
        <v>4332</v>
      </c>
      <c r="I839" s="411" t="s">
        <v>2445</v>
      </c>
      <c r="J839" s="418">
        <v>27</v>
      </c>
      <c r="K839" s="418">
        <v>4</v>
      </c>
      <c r="L839" s="418" t="s">
        <v>46</v>
      </c>
      <c r="T839" s="418" t="s">
        <v>2543</v>
      </c>
      <c r="U839" s="418" t="s">
        <v>4584</v>
      </c>
      <c r="V839" s="418" t="s">
        <v>4585</v>
      </c>
      <c r="Z839" s="421">
        <v>130</v>
      </c>
      <c r="AA839" s="421">
        <v>531</v>
      </c>
      <c r="AB839" s="421">
        <v>462</v>
      </c>
      <c r="AC839" s="421">
        <v>112</v>
      </c>
      <c r="AD839" s="421">
        <v>65</v>
      </c>
      <c r="AE839" s="421">
        <v>15</v>
      </c>
      <c r="AF839" s="421">
        <v>1</v>
      </c>
      <c r="AG839" s="421">
        <v>31</v>
      </c>
      <c r="AH839" s="421">
        <v>75</v>
      </c>
      <c r="AI839" s="421">
        <v>80</v>
      </c>
      <c r="AJ839" s="421">
        <v>31</v>
      </c>
      <c r="AK839" s="421">
        <v>8</v>
      </c>
      <c r="AL839" s="421">
        <v>58</v>
      </c>
      <c r="AM839" s="421">
        <v>1</v>
      </c>
      <c r="AN839" s="421">
        <v>148</v>
      </c>
      <c r="AO839" s="421">
        <v>6</v>
      </c>
      <c r="AP839" s="421">
        <v>4</v>
      </c>
      <c r="AQ839" s="421">
        <v>1</v>
      </c>
      <c r="AR839" s="421">
        <v>3</v>
      </c>
      <c r="AS839" s="422">
        <v>0.109227871</v>
      </c>
      <c r="AT839" s="422">
        <v>0.27871939699999998</v>
      </c>
      <c r="AU839" s="422">
        <v>0.50783699000000004</v>
      </c>
      <c r="AV839" s="422">
        <v>0.17868339</v>
      </c>
      <c r="AW839" s="422">
        <v>0.15047021999999999</v>
      </c>
      <c r="AX839" s="422">
        <v>0.43260187999999999</v>
      </c>
      <c r="AY839" s="423">
        <v>112.2</v>
      </c>
      <c r="AZ839" s="422">
        <v>0.14292387000000001</v>
      </c>
      <c r="BA839" s="422">
        <v>0.38095237999999998</v>
      </c>
      <c r="BB839" s="422">
        <v>0.61898089000000001</v>
      </c>
      <c r="BC839" s="422">
        <v>0.47619047599999997</v>
      </c>
      <c r="BD839" s="424">
        <v>0.28222996500000003</v>
      </c>
      <c r="BE839" s="424">
        <v>0.24242424200000001</v>
      </c>
      <c r="BF839" s="424">
        <v>0.33207547100000001</v>
      </c>
      <c r="BG839" s="424">
        <v>0.48051948</v>
      </c>
      <c r="BH839" s="424">
        <v>0.81259495100000001</v>
      </c>
      <c r="BI839" s="424">
        <v>0.23809523799999999</v>
      </c>
      <c r="BJ839" s="424">
        <v>0.34901392279590598</v>
      </c>
      <c r="BK839" s="425">
        <v>147.07236827513799</v>
      </c>
      <c r="BL839" s="425">
        <v>15.498037604661601</v>
      </c>
      <c r="BM839" s="425">
        <v>78.240128254564397</v>
      </c>
      <c r="BN839" s="425">
        <v>126.096100702076</v>
      </c>
      <c r="BO839" s="425">
        <v>-2.1802257464903301</v>
      </c>
      <c r="BP839" s="425">
        <v>2.9514462798833798</v>
      </c>
      <c r="BQ839" s="425">
        <v>42.883205063221901</v>
      </c>
      <c r="BR839" s="425">
        <v>19.282509675296001</v>
      </c>
      <c r="BS839" s="426">
        <v>4.3874885529885796</v>
      </c>
      <c r="BT839" s="427"/>
      <c r="BU839" s="421"/>
      <c r="BV839" s="428"/>
      <c r="BW839" s="427"/>
      <c r="BX839" s="427"/>
      <c r="BY839" s="427"/>
      <c r="BZ839" s="427"/>
      <c r="CA839" s="421"/>
      <c r="CB839" s="428"/>
      <c r="CC839" s="427"/>
      <c r="CD839" s="421"/>
      <c r="CE839" s="429"/>
      <c r="CF839" s="428"/>
      <c r="CG839" s="427">
        <v>100</v>
      </c>
      <c r="CH839" s="421">
        <v>851</v>
      </c>
      <c r="CI839" s="429">
        <v>2</v>
      </c>
      <c r="CJ839" s="428">
        <v>8</v>
      </c>
      <c r="CK839" s="427">
        <v>29</v>
      </c>
      <c r="CL839" s="421">
        <v>238</v>
      </c>
      <c r="CM839" s="429">
        <v>-4</v>
      </c>
      <c r="CN839" s="428">
        <v>-3</v>
      </c>
      <c r="CO839" s="427"/>
      <c r="CP839" s="421"/>
      <c r="CQ839" s="429"/>
      <c r="CR839" s="428"/>
      <c r="DH839" s="427">
        <v>-2</v>
      </c>
      <c r="DI839" s="426">
        <v>5.32565009593963</v>
      </c>
      <c r="EL839" s="422"/>
      <c r="EM839" s="422"/>
      <c r="EN839" s="422"/>
      <c r="EO839" s="422"/>
      <c r="EP839" s="422"/>
      <c r="EQ839" s="422"/>
    </row>
    <row r="840" spans="1:160" ht="13" customHeight="1">
      <c r="A840" s="413" t="s">
        <v>29</v>
      </c>
      <c r="B840" s="413">
        <v>11118</v>
      </c>
      <c r="C840" s="413">
        <v>643446</v>
      </c>
      <c r="D840" s="413">
        <v>15362</v>
      </c>
      <c r="E840" s="413" t="s">
        <v>345</v>
      </c>
      <c r="F840" s="413" t="s">
        <v>345</v>
      </c>
      <c r="G840" s="414"/>
      <c r="H840" s="415" t="s">
        <v>1218</v>
      </c>
      <c r="I840" s="416" t="s">
        <v>581</v>
      </c>
      <c r="J840" s="417">
        <v>33</v>
      </c>
      <c r="K840" s="418">
        <v>4</v>
      </c>
      <c r="L840" s="418" t="s">
        <v>46</v>
      </c>
      <c r="T840" s="418" t="s">
        <v>4582</v>
      </c>
      <c r="U840" s="418" t="s">
        <v>2543</v>
      </c>
      <c r="V840" s="418" t="s">
        <v>4585</v>
      </c>
      <c r="W840" s="418" t="s">
        <v>2709</v>
      </c>
      <c r="Z840" s="421">
        <v>122</v>
      </c>
      <c r="AA840" s="421">
        <v>462</v>
      </c>
      <c r="AB840" s="421">
        <v>399</v>
      </c>
      <c r="AC840" s="421">
        <v>97</v>
      </c>
      <c r="AD840" s="421">
        <v>59</v>
      </c>
      <c r="AE840" s="421">
        <v>21</v>
      </c>
      <c r="AF840" s="421">
        <v>5</v>
      </c>
      <c r="AG840" s="421">
        <v>12</v>
      </c>
      <c r="AH840" s="421">
        <v>42</v>
      </c>
      <c r="AI840" s="421">
        <v>54</v>
      </c>
      <c r="AJ840" s="421">
        <v>3</v>
      </c>
      <c r="AK840" s="421">
        <v>0</v>
      </c>
      <c r="AL840" s="421">
        <v>49</v>
      </c>
      <c r="AM840" s="421">
        <v>4</v>
      </c>
      <c r="AN840" s="421">
        <v>55</v>
      </c>
      <c r="AO840" s="421">
        <v>8</v>
      </c>
      <c r="AP840" s="421">
        <v>4</v>
      </c>
      <c r="AQ840" s="421">
        <v>2</v>
      </c>
      <c r="AR840" s="421">
        <v>5</v>
      </c>
      <c r="AS840" s="422">
        <v>0.106060606</v>
      </c>
      <c r="AT840" s="422">
        <v>0.11904761899999999</v>
      </c>
      <c r="AU840" s="422">
        <v>0.49714286000000002</v>
      </c>
      <c r="AV840" s="422">
        <v>0.21714285999999999</v>
      </c>
      <c r="AW840" s="422">
        <v>5.142857E-2</v>
      </c>
      <c r="AX840" s="422">
        <v>0.32857143</v>
      </c>
      <c r="AY840" s="423">
        <v>107.1</v>
      </c>
      <c r="AZ840" s="422">
        <v>7.8488370000000002E-2</v>
      </c>
      <c r="BA840" s="422">
        <v>0.36311239099999998</v>
      </c>
      <c r="BB840" s="422">
        <v>0.64773641199999998</v>
      </c>
      <c r="BC840" s="422">
        <v>0.40922190200000003</v>
      </c>
      <c r="BD840" s="424">
        <v>0.25297618999999999</v>
      </c>
      <c r="BE840" s="424">
        <v>0.243107769</v>
      </c>
      <c r="BF840" s="424">
        <v>0.33478260799999998</v>
      </c>
      <c r="BG840" s="424">
        <v>0.41102756800000001</v>
      </c>
      <c r="BH840" s="424">
        <v>0.74581017599999999</v>
      </c>
      <c r="BI840" s="424">
        <v>0.16791979900000001</v>
      </c>
      <c r="BJ840" s="424">
        <v>0.32372660961067401</v>
      </c>
      <c r="BK840" s="425">
        <v>108.159054669179</v>
      </c>
      <c r="BL840" s="425">
        <v>3.9987999562479302</v>
      </c>
      <c r="BM840" s="425">
        <v>58.587963572547501</v>
      </c>
      <c r="BN840" s="425">
        <v>110.634545370577</v>
      </c>
      <c r="BO840" s="425">
        <v>-0.68026486860142998</v>
      </c>
      <c r="BP840" s="425">
        <v>2.7199685573577798E-3</v>
      </c>
      <c r="BQ840" s="425">
        <v>20.6472991000234</v>
      </c>
      <c r="BR840" s="425">
        <v>5.8262477282739997</v>
      </c>
      <c r="BS840" s="426">
        <v>2.1124770948889999</v>
      </c>
      <c r="BT840" s="427"/>
      <c r="BU840" s="421"/>
      <c r="BV840" s="428"/>
      <c r="BW840" s="427"/>
      <c r="BX840" s="427"/>
      <c r="BY840" s="427"/>
      <c r="BZ840" s="427"/>
      <c r="CA840" s="421"/>
      <c r="CB840" s="428"/>
      <c r="CC840" s="427">
        <v>2</v>
      </c>
      <c r="CD840" s="421">
        <v>2</v>
      </c>
      <c r="CE840" s="429">
        <v>0</v>
      </c>
      <c r="CF840" s="428"/>
      <c r="CG840" s="427">
        <v>79</v>
      </c>
      <c r="CH840" s="421">
        <v>575.20000000000005</v>
      </c>
      <c r="CI840" s="429">
        <v>2</v>
      </c>
      <c r="CJ840" s="428">
        <v>4</v>
      </c>
      <c r="CK840" s="427"/>
      <c r="CL840" s="421"/>
      <c r="CM840" s="429"/>
      <c r="CN840" s="428"/>
      <c r="CO840" s="427"/>
      <c r="CP840" s="421"/>
      <c r="CQ840" s="429"/>
      <c r="CR840" s="428"/>
      <c r="CS840" s="427">
        <v>10</v>
      </c>
      <c r="CT840" s="421">
        <v>59.1</v>
      </c>
      <c r="CU840" s="429">
        <v>-2</v>
      </c>
      <c r="CV840" s="429">
        <v>-1</v>
      </c>
      <c r="CW840" s="428">
        <v>1</v>
      </c>
      <c r="CX840" s="427">
        <v>34</v>
      </c>
      <c r="CY840" s="421">
        <v>209</v>
      </c>
      <c r="CZ840" s="429">
        <v>-3</v>
      </c>
      <c r="DA840" s="429">
        <v>-1</v>
      </c>
      <c r="DB840" s="428">
        <v>0</v>
      </c>
      <c r="DC840" s="427">
        <v>7</v>
      </c>
      <c r="DD840" s="421">
        <v>24</v>
      </c>
      <c r="DE840" s="429">
        <v>0</v>
      </c>
      <c r="DF840" s="429">
        <v>0</v>
      </c>
      <c r="DG840" s="428">
        <v>2</v>
      </c>
      <c r="DH840" s="427">
        <v>-3</v>
      </c>
      <c r="DI840" s="426">
        <v>-0.547508344054222</v>
      </c>
      <c r="EL840" s="422"/>
      <c r="EM840" s="422"/>
      <c r="EN840" s="422"/>
      <c r="EO840" s="422"/>
      <c r="EP840" s="422"/>
      <c r="EQ840" s="422"/>
    </row>
    <row r="841" spans="1:160" ht="13" customHeight="1">
      <c r="A841" s="413" t="s">
        <v>29</v>
      </c>
      <c r="B841" s="413">
        <v>10236</v>
      </c>
      <c r="C841" s="413">
        <v>650402</v>
      </c>
      <c r="D841" s="413">
        <v>16997</v>
      </c>
      <c r="E841" s="413" t="s">
        <v>239</v>
      </c>
      <c r="F841" s="413" t="s">
        <v>239</v>
      </c>
      <c r="G841" s="414"/>
      <c r="H841" s="415" t="s">
        <v>308</v>
      </c>
      <c r="I841" s="416" t="s">
        <v>842</v>
      </c>
      <c r="J841" s="417">
        <v>28</v>
      </c>
      <c r="K841" s="418">
        <v>4</v>
      </c>
      <c r="L841" s="418" t="s">
        <v>837</v>
      </c>
      <c r="T841" s="418" t="s">
        <v>2543</v>
      </c>
      <c r="U841" s="418" t="s">
        <v>4577</v>
      </c>
      <c r="V841" s="418" t="s">
        <v>4585</v>
      </c>
      <c r="W841" s="418" t="s">
        <v>2709</v>
      </c>
      <c r="Z841" s="421">
        <v>145</v>
      </c>
      <c r="AA841" s="421">
        <v>628</v>
      </c>
      <c r="AB841" s="421">
        <v>532</v>
      </c>
      <c r="AC841" s="421">
        <v>136</v>
      </c>
      <c r="AD841" s="421">
        <v>98</v>
      </c>
      <c r="AE841" s="421">
        <v>22</v>
      </c>
      <c r="AF841" s="421">
        <v>0</v>
      </c>
      <c r="AG841" s="421">
        <v>16</v>
      </c>
      <c r="AH841" s="421">
        <v>79</v>
      </c>
      <c r="AI841" s="421">
        <v>74</v>
      </c>
      <c r="AJ841" s="421">
        <v>4</v>
      </c>
      <c r="AK841" s="421">
        <v>1</v>
      </c>
      <c r="AL841" s="421">
        <v>85</v>
      </c>
      <c r="AM841" s="421">
        <v>0</v>
      </c>
      <c r="AN841" s="421">
        <v>101</v>
      </c>
      <c r="AO841" s="421">
        <v>4</v>
      </c>
      <c r="AP841" s="421">
        <v>7</v>
      </c>
      <c r="AQ841" s="421">
        <v>0</v>
      </c>
      <c r="AR841" s="421">
        <v>11</v>
      </c>
      <c r="AS841" s="422">
        <v>0.135350318</v>
      </c>
      <c r="AT841" s="422">
        <v>0.16082802500000001</v>
      </c>
      <c r="AU841" s="422">
        <v>0.31050228000000002</v>
      </c>
      <c r="AV841" s="422">
        <v>0.29452054999999999</v>
      </c>
      <c r="AW841" s="422">
        <v>8.2191780000000006E-2</v>
      </c>
      <c r="AX841" s="422">
        <v>0.39041095999999997</v>
      </c>
      <c r="AY841" s="423">
        <v>110.9</v>
      </c>
      <c r="AZ841" s="422">
        <v>6.8575730000000001E-2</v>
      </c>
      <c r="BA841" s="422">
        <v>0.38356164300000001</v>
      </c>
      <c r="BB841" s="422">
        <v>0.69854755599999996</v>
      </c>
      <c r="BC841" s="422">
        <v>0.406392694</v>
      </c>
      <c r="BD841" s="424">
        <v>0.28436018899999999</v>
      </c>
      <c r="BE841" s="424">
        <v>0.25563909699999998</v>
      </c>
      <c r="BF841" s="424">
        <v>0.35828025400000002</v>
      </c>
      <c r="BG841" s="424">
        <v>0.38721804500000001</v>
      </c>
      <c r="BH841" s="424">
        <v>0.74549829899999998</v>
      </c>
      <c r="BI841" s="424">
        <v>0.131578948</v>
      </c>
      <c r="BJ841" s="424">
        <v>0.331661665515535</v>
      </c>
      <c r="BK841" s="425">
        <v>81.276835522058093</v>
      </c>
      <c r="BL841" s="425">
        <v>9.48153573629798</v>
      </c>
      <c r="BM841" s="425">
        <v>83.684987578367597</v>
      </c>
      <c r="BN841" s="425">
        <v>112.762784416057</v>
      </c>
      <c r="BO841" s="425">
        <v>-0.17670854538421299</v>
      </c>
      <c r="BP841" s="425">
        <v>-3.3555108169093701</v>
      </c>
      <c r="BQ841" s="425">
        <v>25.148567420256999</v>
      </c>
      <c r="BR841" s="425">
        <v>6.0905209358909902</v>
      </c>
      <c r="BS841" s="426">
        <v>2.5730131765517101</v>
      </c>
      <c r="BT841" s="427"/>
      <c r="BU841" s="421"/>
      <c r="BV841" s="428"/>
      <c r="BW841" s="427"/>
      <c r="BX841" s="427"/>
      <c r="BY841" s="427"/>
      <c r="BZ841" s="427"/>
      <c r="CA841" s="421"/>
      <c r="CB841" s="428"/>
      <c r="CC841" s="427"/>
      <c r="CD841" s="421"/>
      <c r="CE841" s="429"/>
      <c r="CF841" s="428"/>
      <c r="CG841" s="427">
        <v>134</v>
      </c>
      <c r="CH841" s="421">
        <v>1146.0999999999999</v>
      </c>
      <c r="CI841" s="429">
        <v>-4</v>
      </c>
      <c r="CJ841" s="428">
        <v>-4</v>
      </c>
      <c r="CK841" s="427"/>
      <c r="CL841" s="421"/>
      <c r="CM841" s="429"/>
      <c r="CN841" s="428"/>
      <c r="CO841" s="427"/>
      <c r="CP841" s="421"/>
      <c r="CQ841" s="429"/>
      <c r="CR841" s="428"/>
      <c r="DH841" s="427">
        <v>-4</v>
      </c>
      <c r="DI841" s="426">
        <v>-2.5553780794143601</v>
      </c>
      <c r="EL841" s="422"/>
      <c r="EM841" s="422"/>
      <c r="EN841" s="422"/>
      <c r="EO841" s="422"/>
      <c r="EP841" s="422"/>
      <c r="EQ841" s="422"/>
    </row>
    <row r="842" spans="1:160" ht="13" customHeight="1">
      <c r="A842" s="413" t="s">
        <v>29</v>
      </c>
      <c r="B842" s="413">
        <v>11850</v>
      </c>
      <c r="C842" s="413">
        <v>673962</v>
      </c>
      <c r="D842" s="413">
        <v>26299</v>
      </c>
      <c r="E842" s="413" t="s">
        <v>14</v>
      </c>
      <c r="F842" s="413" t="s">
        <v>14</v>
      </c>
      <c r="G842" s="414"/>
      <c r="H842" s="411" t="s">
        <v>3088</v>
      </c>
      <c r="I842" s="411" t="s">
        <v>533</v>
      </c>
      <c r="J842" s="413">
        <v>27</v>
      </c>
      <c r="K842" s="418">
        <v>5</v>
      </c>
      <c r="L842" s="418" t="s">
        <v>837</v>
      </c>
      <c r="T842" s="418" t="s">
        <v>2543</v>
      </c>
      <c r="U842" s="418" t="s">
        <v>4577</v>
      </c>
      <c r="V842" s="418" t="s">
        <v>4585</v>
      </c>
      <c r="Z842" s="421">
        <v>131</v>
      </c>
      <c r="AA842" s="421">
        <v>511</v>
      </c>
      <c r="AB842" s="421">
        <v>482</v>
      </c>
      <c r="AC842" s="421">
        <v>121</v>
      </c>
      <c r="AD842" s="421">
        <v>83</v>
      </c>
      <c r="AE842" s="421">
        <v>23</v>
      </c>
      <c r="AF842" s="421">
        <v>1</v>
      </c>
      <c r="AG842" s="421">
        <v>14</v>
      </c>
      <c r="AH842" s="421">
        <v>53</v>
      </c>
      <c r="AI842" s="421">
        <v>61</v>
      </c>
      <c r="AJ842" s="421">
        <v>4</v>
      </c>
      <c r="AK842" s="421">
        <v>1</v>
      </c>
      <c r="AL842" s="421">
        <v>27</v>
      </c>
      <c r="AM842" s="421">
        <v>0</v>
      </c>
      <c r="AN842" s="421">
        <v>129</v>
      </c>
      <c r="AO842" s="421">
        <v>2</v>
      </c>
      <c r="AP842" s="421">
        <v>0</v>
      </c>
      <c r="AQ842" s="421">
        <v>0</v>
      </c>
      <c r="AR842" s="421">
        <v>10</v>
      </c>
      <c r="AS842" s="422">
        <v>5.2837572999999999E-2</v>
      </c>
      <c r="AT842" s="422">
        <v>0.25244618299999999</v>
      </c>
      <c r="AU842" s="422">
        <v>0.36827195000000001</v>
      </c>
      <c r="AV842" s="422">
        <v>0.24362606000000001</v>
      </c>
      <c r="AW842" s="422">
        <v>8.2152970000000006E-2</v>
      </c>
      <c r="AX842" s="422">
        <v>0.46742210000000001</v>
      </c>
      <c r="AY842" s="423">
        <v>111.2</v>
      </c>
      <c r="AZ842" s="422">
        <v>0.11548421</v>
      </c>
      <c r="BA842" s="422">
        <v>0.41359773300000002</v>
      </c>
      <c r="BB842" s="422">
        <v>0.71171125599999996</v>
      </c>
      <c r="BC842" s="422">
        <v>0.36827195400000001</v>
      </c>
      <c r="BD842" s="424">
        <v>0.31563421800000002</v>
      </c>
      <c r="BE842" s="424">
        <v>0.251037344</v>
      </c>
      <c r="BF842" s="424">
        <v>0.29354207399999999</v>
      </c>
      <c r="BG842" s="424">
        <v>0.39004149300000002</v>
      </c>
      <c r="BH842" s="424">
        <v>0.683583567</v>
      </c>
      <c r="BI842" s="424">
        <v>0.13900414899999999</v>
      </c>
      <c r="BJ842" s="424">
        <v>0.29795914690088598</v>
      </c>
      <c r="BK842" s="425">
        <v>85.863411487046207</v>
      </c>
      <c r="BL842" s="425">
        <v>-6.2676852446557696</v>
      </c>
      <c r="BM842" s="425">
        <v>54.111238149130102</v>
      </c>
      <c r="BN842" s="425">
        <v>91.200935842271505</v>
      </c>
      <c r="BO842" s="425">
        <v>-1.40083361637828</v>
      </c>
      <c r="BP842" s="425">
        <v>-1.58021835982799</v>
      </c>
      <c r="BQ842" s="425">
        <v>16.251655448829201</v>
      </c>
      <c r="BR842" s="425">
        <v>-6.87931339708582</v>
      </c>
      <c r="BS842" s="426">
        <v>1.6627477387413201</v>
      </c>
      <c r="BT842" s="427"/>
      <c r="BU842" s="421"/>
      <c r="BV842" s="428"/>
      <c r="BW842" s="427"/>
      <c r="BX842" s="427"/>
      <c r="BY842" s="427"/>
      <c r="BZ842" s="427"/>
      <c r="CA842" s="421"/>
      <c r="CB842" s="428"/>
      <c r="CC842" s="427"/>
      <c r="CD842" s="421"/>
      <c r="CE842" s="429"/>
      <c r="CF842" s="428"/>
      <c r="CG842" s="427"/>
      <c r="CH842" s="421"/>
      <c r="CI842" s="429"/>
      <c r="CJ842" s="428"/>
      <c r="CK842" s="427">
        <v>126</v>
      </c>
      <c r="CL842" s="421">
        <v>1086.2</v>
      </c>
      <c r="CM842" s="429">
        <v>-3</v>
      </c>
      <c r="CN842" s="428">
        <v>5</v>
      </c>
      <c r="CO842" s="427"/>
      <c r="CP842" s="421"/>
      <c r="CQ842" s="429"/>
      <c r="CR842" s="428"/>
      <c r="DH842" s="427">
        <v>-3</v>
      </c>
      <c r="DI842" s="426">
        <v>5.5442491769790596</v>
      </c>
      <c r="EL842" s="422"/>
      <c r="EM842" s="422"/>
      <c r="EN842" s="422"/>
      <c r="EO842" s="422"/>
      <c r="EP842" s="422"/>
      <c r="EQ842" s="422"/>
    </row>
    <row r="843" spans="1:160" ht="13" customHeight="1">
      <c r="A843" s="413" t="s">
        <v>29</v>
      </c>
      <c r="B843" s="413">
        <v>13288</v>
      </c>
      <c r="C843" s="413">
        <v>680837</v>
      </c>
      <c r="D843" s="413">
        <v>24622</v>
      </c>
      <c r="E843" s="413" t="s">
        <v>567</v>
      </c>
      <c r="F843" s="413" t="s">
        <v>567</v>
      </c>
      <c r="G843" s="414"/>
      <c r="H843" s="411" t="s">
        <v>3649</v>
      </c>
      <c r="I843" s="411" t="s">
        <v>549</v>
      </c>
      <c r="J843" s="413">
        <v>31</v>
      </c>
      <c r="K843" s="418">
        <v>6</v>
      </c>
      <c r="L843" s="418" t="s">
        <v>46</v>
      </c>
      <c r="T843" s="418" t="s">
        <v>4584</v>
      </c>
      <c r="U843" s="418" t="s">
        <v>4584</v>
      </c>
      <c r="V843" s="418" t="s">
        <v>4585</v>
      </c>
      <c r="X843" s="418">
        <v>18</v>
      </c>
      <c r="Y843" s="419">
        <v>28</v>
      </c>
      <c r="Z843" s="421">
        <v>24</v>
      </c>
      <c r="AA843" s="421">
        <v>53</v>
      </c>
      <c r="AB843" s="421">
        <v>46</v>
      </c>
      <c r="AC843" s="421">
        <v>9</v>
      </c>
      <c r="AD843" s="421">
        <v>5</v>
      </c>
      <c r="AE843" s="421">
        <v>0</v>
      </c>
      <c r="AF843" s="421">
        <v>0</v>
      </c>
      <c r="AG843" s="421">
        <v>4</v>
      </c>
      <c r="AH843" s="421">
        <v>10</v>
      </c>
      <c r="AI843" s="421">
        <v>9</v>
      </c>
      <c r="AJ843" s="421">
        <v>1</v>
      </c>
      <c r="AK843" s="421">
        <v>0</v>
      </c>
      <c r="AL843" s="421">
        <v>7</v>
      </c>
      <c r="AM843" s="421">
        <v>0</v>
      </c>
      <c r="AN843" s="421">
        <v>8</v>
      </c>
      <c r="AO843" s="421">
        <v>0</v>
      </c>
      <c r="AP843" s="421">
        <v>0</v>
      </c>
      <c r="AQ843" s="421">
        <v>0</v>
      </c>
      <c r="AR843" s="421">
        <v>0</v>
      </c>
      <c r="AS843" s="422">
        <v>0.132075471</v>
      </c>
      <c r="AT843" s="422">
        <v>0.15094339600000001</v>
      </c>
      <c r="AU843" s="422">
        <v>0.5</v>
      </c>
      <c r="AV843" s="422">
        <v>0.13157895</v>
      </c>
      <c r="AW843" s="422">
        <v>0.13157895</v>
      </c>
      <c r="AX843" s="422">
        <v>0.34210526000000002</v>
      </c>
      <c r="AY843" s="423">
        <v>110.1</v>
      </c>
      <c r="AZ843" s="422">
        <v>0.12371134</v>
      </c>
      <c r="BA843" s="422">
        <v>0.41666666600000002</v>
      </c>
      <c r="BB843" s="422">
        <v>0.70962199199999998</v>
      </c>
      <c r="BC843" s="422">
        <v>0.47222222200000002</v>
      </c>
      <c r="BD843" s="424">
        <v>0.14705882300000001</v>
      </c>
      <c r="BE843" s="424">
        <v>0.19565217300000001</v>
      </c>
      <c r="BF843" s="424">
        <v>0.30188679200000001</v>
      </c>
      <c r="BG843" s="424">
        <v>0.45652173899999998</v>
      </c>
      <c r="BH843" s="424">
        <v>0.75840853100000005</v>
      </c>
      <c r="BI843" s="424">
        <v>0.260869566</v>
      </c>
      <c r="BJ843" s="424">
        <v>0.32834224206096702</v>
      </c>
      <c r="BK843" s="425">
        <v>161.14016057107099</v>
      </c>
      <c r="BL843" s="425">
        <v>0.65735388656340699</v>
      </c>
      <c r="BM843" s="425">
        <v>6.9197471152730996</v>
      </c>
      <c r="BN843" s="425">
        <v>109.96877583159301</v>
      </c>
      <c r="BO843" s="425">
        <v>-0.12923368579275801</v>
      </c>
      <c r="BP843" s="425">
        <v>0.37160805985331502</v>
      </c>
      <c r="BQ843" s="425">
        <v>3.1315638904199701</v>
      </c>
      <c r="BR843" s="425">
        <v>0.99428391193233601</v>
      </c>
      <c r="BS843" s="426">
        <v>0.32039817690664202</v>
      </c>
      <c r="BT843" s="427"/>
      <c r="BU843" s="421"/>
      <c r="BV843" s="428"/>
      <c r="BW843" s="427"/>
      <c r="BX843" s="427"/>
      <c r="BY843" s="427"/>
      <c r="BZ843" s="427"/>
      <c r="CA843" s="421"/>
      <c r="CB843" s="428"/>
      <c r="CC843" s="427">
        <v>1</v>
      </c>
      <c r="CD843" s="421">
        <v>3</v>
      </c>
      <c r="CE843" s="429">
        <v>0</v>
      </c>
      <c r="CF843" s="428">
        <v>0</v>
      </c>
      <c r="CG843" s="427">
        <v>9</v>
      </c>
      <c r="CH843" s="421">
        <v>47.2</v>
      </c>
      <c r="CI843" s="429">
        <v>0</v>
      </c>
      <c r="CJ843" s="428">
        <v>0</v>
      </c>
      <c r="CK843" s="427">
        <v>4</v>
      </c>
      <c r="CL843" s="421">
        <v>31</v>
      </c>
      <c r="CM843" s="429">
        <v>-1</v>
      </c>
      <c r="CN843" s="428">
        <v>-1</v>
      </c>
      <c r="CO843" s="427">
        <v>9</v>
      </c>
      <c r="CP843" s="421">
        <v>48</v>
      </c>
      <c r="CQ843" s="429">
        <v>0</v>
      </c>
      <c r="CR843" s="428">
        <v>1</v>
      </c>
      <c r="DH843" s="427">
        <v>-1</v>
      </c>
      <c r="DI843" s="426">
        <v>0.31321707740426002</v>
      </c>
      <c r="EL843" s="422"/>
      <c r="EM843" s="422"/>
      <c r="EN843" s="422"/>
      <c r="EO843" s="422"/>
      <c r="EP843" s="422"/>
      <c r="EQ843" s="422"/>
    </row>
    <row r="844" spans="1:160" ht="13" customHeight="1">
      <c r="A844" s="413" t="s">
        <v>29</v>
      </c>
      <c r="B844" s="413">
        <v>9116</v>
      </c>
      <c r="C844" s="413">
        <v>596019</v>
      </c>
      <c r="D844" s="413">
        <v>12916</v>
      </c>
      <c r="E844" s="413" t="s">
        <v>345</v>
      </c>
      <c r="F844" s="413" t="s">
        <v>345</v>
      </c>
      <c r="G844" s="414"/>
      <c r="H844" s="415" t="s">
        <v>676</v>
      </c>
      <c r="I844" s="416" t="s">
        <v>585</v>
      </c>
      <c r="J844" s="417">
        <v>31</v>
      </c>
      <c r="K844" s="418">
        <v>6</v>
      </c>
      <c r="L844" s="418" t="s">
        <v>2543</v>
      </c>
      <c r="T844" s="418" t="s">
        <v>2543</v>
      </c>
      <c r="U844" s="418" t="s">
        <v>4584</v>
      </c>
      <c r="V844" s="418" t="s">
        <v>4585</v>
      </c>
      <c r="Z844" s="421">
        <v>160</v>
      </c>
      <c r="AA844" s="421">
        <v>732</v>
      </c>
      <c r="AB844" s="421">
        <v>644</v>
      </c>
      <c r="AC844" s="421">
        <v>172</v>
      </c>
      <c r="AD844" s="421">
        <v>106</v>
      </c>
      <c r="AE844" s="421">
        <v>35</v>
      </c>
      <c r="AF844" s="421">
        <v>0</v>
      </c>
      <c r="AG844" s="421">
        <v>31</v>
      </c>
      <c r="AH844" s="421">
        <v>117</v>
      </c>
      <c r="AI844" s="421">
        <v>86</v>
      </c>
      <c r="AJ844" s="421">
        <v>31</v>
      </c>
      <c r="AK844" s="421">
        <v>6</v>
      </c>
      <c r="AL844" s="421">
        <v>65</v>
      </c>
      <c r="AM844" s="421">
        <v>2</v>
      </c>
      <c r="AN844" s="421">
        <v>131</v>
      </c>
      <c r="AO844" s="421">
        <v>16</v>
      </c>
      <c r="AP844" s="421">
        <v>7</v>
      </c>
      <c r="AQ844" s="421">
        <v>0</v>
      </c>
      <c r="AR844" s="421">
        <v>9</v>
      </c>
      <c r="AS844" s="422">
        <v>8.8797814000000003E-2</v>
      </c>
      <c r="AT844" s="422">
        <v>0.178961748</v>
      </c>
      <c r="AU844" s="422">
        <v>0.43737957999999999</v>
      </c>
      <c r="AV844" s="422">
        <v>0.21772639999999999</v>
      </c>
      <c r="AW844" s="422">
        <v>8.8461540000000005E-2</v>
      </c>
      <c r="AX844" s="422">
        <v>0.44423077</v>
      </c>
      <c r="AY844" s="423">
        <v>112.9</v>
      </c>
      <c r="AZ844" s="422">
        <v>9.0013590000000004E-2</v>
      </c>
      <c r="BA844" s="422">
        <v>0.37669902900000002</v>
      </c>
      <c r="BB844" s="422">
        <v>0.66338446799999995</v>
      </c>
      <c r="BC844" s="422">
        <v>0.40194174700000002</v>
      </c>
      <c r="BD844" s="424">
        <v>0.288343558</v>
      </c>
      <c r="BE844" s="424">
        <v>0.26708074500000001</v>
      </c>
      <c r="BF844" s="424">
        <v>0.34562841500000002</v>
      </c>
      <c r="BG844" s="424">
        <v>0.46583850900000001</v>
      </c>
      <c r="BH844" s="424">
        <v>0.81146692399999998</v>
      </c>
      <c r="BI844" s="424">
        <v>0.198757764</v>
      </c>
      <c r="BJ844" s="424">
        <v>0.350182080268859</v>
      </c>
      <c r="BK844" s="425">
        <v>128.022139083193</v>
      </c>
      <c r="BL844" s="425">
        <v>22.058786202426901</v>
      </c>
      <c r="BM844" s="425">
        <v>108.55070777630399</v>
      </c>
      <c r="BN844" s="425">
        <v>128.75628074723099</v>
      </c>
      <c r="BO844" s="425">
        <v>-0.12841142958277699</v>
      </c>
      <c r="BP844" s="425">
        <v>2.74978256691247</v>
      </c>
      <c r="BQ844" s="425">
        <v>61.238101009484303</v>
      </c>
      <c r="BR844" s="425">
        <v>27.699695938471599</v>
      </c>
      <c r="BS844" s="426">
        <v>6.26542411626553</v>
      </c>
      <c r="BT844" s="427"/>
      <c r="BU844" s="421"/>
      <c r="BV844" s="428"/>
      <c r="BW844" s="427"/>
      <c r="BX844" s="427"/>
      <c r="BY844" s="427"/>
      <c r="BZ844" s="427"/>
      <c r="CA844" s="421"/>
      <c r="CB844" s="428"/>
      <c r="CC844" s="427"/>
      <c r="CD844" s="421"/>
      <c r="CE844" s="429"/>
      <c r="CF844" s="428"/>
      <c r="CG844" s="427"/>
      <c r="CH844" s="421"/>
      <c r="CI844" s="429"/>
      <c r="CJ844" s="428"/>
      <c r="CK844" s="427"/>
      <c r="CL844" s="421"/>
      <c r="CM844" s="429"/>
      <c r="CN844" s="428"/>
      <c r="CO844" s="427">
        <v>158</v>
      </c>
      <c r="CP844" s="421">
        <v>1374</v>
      </c>
      <c r="CQ844" s="429">
        <v>-1</v>
      </c>
      <c r="CR844" s="428">
        <v>5</v>
      </c>
      <c r="DH844" s="427">
        <v>-1</v>
      </c>
      <c r="DI844" s="426">
        <v>9.1882195472717196</v>
      </c>
      <c r="EL844" s="422"/>
      <c r="EM844" s="422"/>
      <c r="EN844" s="422"/>
      <c r="EO844" s="422"/>
      <c r="EP844" s="422"/>
      <c r="EQ844" s="422"/>
    </row>
    <row r="845" spans="1:160" ht="13" customHeight="1">
      <c r="A845" s="413" t="s">
        <v>29</v>
      </c>
      <c r="B845" s="413">
        <v>12808</v>
      </c>
      <c r="C845" s="413">
        <v>655316</v>
      </c>
      <c r="D845" s="413">
        <v>19455</v>
      </c>
      <c r="E845" s="413" t="s">
        <v>563</v>
      </c>
      <c r="F845" s="413" t="s">
        <v>563</v>
      </c>
      <c r="G845" s="414"/>
      <c r="H845" s="411" t="s">
        <v>3381</v>
      </c>
      <c r="I845" s="411" t="s">
        <v>3382</v>
      </c>
      <c r="J845" s="413">
        <v>28</v>
      </c>
      <c r="K845" s="418">
        <v>6</v>
      </c>
      <c r="L845" s="418" t="s">
        <v>837</v>
      </c>
      <c r="T845" s="418" t="s">
        <v>2543</v>
      </c>
      <c r="U845" s="418" t="s">
        <v>4577</v>
      </c>
      <c r="V845" s="418" t="s">
        <v>4586</v>
      </c>
      <c r="X845" s="418">
        <v>44</v>
      </c>
      <c r="Y845" s="419">
        <v>82</v>
      </c>
      <c r="Z845" s="421">
        <v>68</v>
      </c>
      <c r="AA845" s="421">
        <v>135</v>
      </c>
      <c r="AB845" s="421">
        <v>126</v>
      </c>
      <c r="AC845" s="421">
        <v>34</v>
      </c>
      <c r="AD845" s="421">
        <v>21</v>
      </c>
      <c r="AE845" s="421">
        <v>9</v>
      </c>
      <c r="AF845" s="421">
        <v>0</v>
      </c>
      <c r="AG845" s="421">
        <v>4</v>
      </c>
      <c r="AH845" s="421">
        <v>19</v>
      </c>
      <c r="AI845" s="421">
        <v>16</v>
      </c>
      <c r="AJ845" s="421">
        <v>2</v>
      </c>
      <c r="AK845" s="421">
        <v>1</v>
      </c>
      <c r="AL845" s="421">
        <v>7</v>
      </c>
      <c r="AM845" s="421">
        <v>0</v>
      </c>
      <c r="AN845" s="421">
        <v>32</v>
      </c>
      <c r="AO845" s="421">
        <v>2</v>
      </c>
      <c r="AP845" s="421">
        <v>0</v>
      </c>
      <c r="AQ845" s="421">
        <v>0</v>
      </c>
      <c r="AR845" s="421">
        <v>1</v>
      </c>
      <c r="AS845" s="422">
        <v>5.1851850999999997E-2</v>
      </c>
      <c r="AT845" s="422">
        <v>0.23703703700000001</v>
      </c>
      <c r="AU845" s="422">
        <v>0.47872340000000002</v>
      </c>
      <c r="AV845" s="422">
        <v>0.19148936</v>
      </c>
      <c r="AW845" s="422">
        <v>5.3191490000000001E-2</v>
      </c>
      <c r="AX845" s="422">
        <v>0.35106383000000002</v>
      </c>
      <c r="AY845" s="423">
        <v>110.1</v>
      </c>
      <c r="AZ845" s="422">
        <v>0.10573477000000001</v>
      </c>
      <c r="BA845" s="422">
        <v>0.30107526800000001</v>
      </c>
      <c r="BB845" s="422">
        <v>0.49641576599999998</v>
      </c>
      <c r="BC845" s="422">
        <v>0.50537634399999998</v>
      </c>
      <c r="BD845" s="424">
        <v>0.33333333300000001</v>
      </c>
      <c r="BE845" s="424">
        <v>0.26984126899999999</v>
      </c>
      <c r="BF845" s="424">
        <v>0.31851851799999997</v>
      </c>
      <c r="BG845" s="424">
        <v>0.43650793599999999</v>
      </c>
      <c r="BH845" s="424">
        <v>0.75502645400000001</v>
      </c>
      <c r="BI845" s="424">
        <v>0.16666666699999999</v>
      </c>
      <c r="BJ845" s="424">
        <v>0.32764804981372903</v>
      </c>
      <c r="BK845" s="425">
        <v>107.351898078337</v>
      </c>
      <c r="BL845" s="425">
        <v>1.59830276684723</v>
      </c>
      <c r="BM845" s="425">
        <v>17.549681745636001</v>
      </c>
      <c r="BN845" s="425">
        <v>110.774415922662</v>
      </c>
      <c r="BO845" s="425">
        <v>-0.16236077528468801</v>
      </c>
      <c r="BP845" s="425">
        <v>-1.01010038889944</v>
      </c>
      <c r="BQ845" s="425">
        <v>6.9443812788732302</v>
      </c>
      <c r="BR845" s="425">
        <v>0.71396110037229499</v>
      </c>
      <c r="BS845" s="426">
        <v>0.71049711241791402</v>
      </c>
      <c r="BT845" s="427"/>
      <c r="BU845" s="421"/>
      <c r="BV845" s="428"/>
      <c r="BW845" s="427"/>
      <c r="BX845" s="427"/>
      <c r="BY845" s="427"/>
      <c r="BZ845" s="427"/>
      <c r="CA845" s="421"/>
      <c r="CB845" s="428"/>
      <c r="CC845" s="427">
        <v>15</v>
      </c>
      <c r="CD845" s="421">
        <v>20.100000000000001</v>
      </c>
      <c r="CE845" s="429">
        <v>0</v>
      </c>
      <c r="CF845" s="428">
        <v>1</v>
      </c>
      <c r="CG845" s="427">
        <v>10</v>
      </c>
      <c r="CH845" s="421">
        <v>68</v>
      </c>
      <c r="CI845" s="429">
        <v>2</v>
      </c>
      <c r="CJ845" s="428">
        <v>0</v>
      </c>
      <c r="CK845" s="427">
        <v>8</v>
      </c>
      <c r="CL845" s="421">
        <v>48</v>
      </c>
      <c r="CM845" s="429">
        <v>0</v>
      </c>
      <c r="CN845" s="428">
        <v>1</v>
      </c>
      <c r="CO845" s="427">
        <v>37</v>
      </c>
      <c r="CP845" s="421">
        <v>201</v>
      </c>
      <c r="CQ845" s="429">
        <v>-1</v>
      </c>
      <c r="CR845" s="428">
        <v>0</v>
      </c>
      <c r="CS845" s="427">
        <v>2</v>
      </c>
      <c r="CT845" s="421">
        <v>2</v>
      </c>
      <c r="CU845" s="429">
        <v>0</v>
      </c>
      <c r="CV845" s="429">
        <v>0</v>
      </c>
      <c r="DH845" s="427">
        <v>1</v>
      </c>
      <c r="DI845" s="426">
        <v>1.7396072745323099</v>
      </c>
      <c r="EL845" s="422"/>
      <c r="EM845" s="422"/>
      <c r="EN845" s="422"/>
      <c r="EO845" s="422"/>
      <c r="EP845" s="422"/>
      <c r="EQ845" s="422"/>
    </row>
    <row r="846" spans="1:160" ht="13" customHeight="1">
      <c r="A846" s="413" t="s">
        <v>29</v>
      </c>
      <c r="B846" s="413">
        <v>12556</v>
      </c>
      <c r="C846" s="413">
        <v>700246</v>
      </c>
      <c r="D846" s="413">
        <v>30038</v>
      </c>
      <c r="E846" s="413" t="s">
        <v>2176</v>
      </c>
      <c r="F846" s="413" t="s">
        <v>2176</v>
      </c>
      <c r="G846" s="414"/>
      <c r="H846" s="411" t="s">
        <v>102</v>
      </c>
      <c r="I846" s="411" t="s">
        <v>724</v>
      </c>
      <c r="J846" s="413">
        <v>22</v>
      </c>
      <c r="K846" s="418">
        <v>6</v>
      </c>
      <c r="L846" s="418" t="s">
        <v>837</v>
      </c>
      <c r="T846" s="418" t="s">
        <v>4584</v>
      </c>
      <c r="U846" s="418" t="s">
        <v>2543</v>
      </c>
      <c r="V846" s="418" t="s">
        <v>4586</v>
      </c>
      <c r="X846" s="418">
        <v>33</v>
      </c>
      <c r="Z846" s="421">
        <v>32</v>
      </c>
      <c r="AA846" s="421">
        <v>106</v>
      </c>
      <c r="AB846" s="421">
        <v>99</v>
      </c>
      <c r="AC846" s="421">
        <v>17</v>
      </c>
      <c r="AD846" s="421">
        <v>9</v>
      </c>
      <c r="AE846" s="421">
        <v>3</v>
      </c>
      <c r="AF846" s="421">
        <v>0</v>
      </c>
      <c r="AG846" s="421">
        <v>5</v>
      </c>
      <c r="AH846" s="421">
        <v>11</v>
      </c>
      <c r="AI846" s="421">
        <v>12</v>
      </c>
      <c r="AJ846" s="421">
        <v>2</v>
      </c>
      <c r="AK846" s="421">
        <v>1</v>
      </c>
      <c r="AL846" s="421">
        <v>6</v>
      </c>
      <c r="AM846" s="421">
        <v>0</v>
      </c>
      <c r="AN846" s="421">
        <v>44</v>
      </c>
      <c r="AO846" s="421">
        <v>0</v>
      </c>
      <c r="AP846" s="421">
        <v>0</v>
      </c>
      <c r="AQ846" s="421">
        <v>1</v>
      </c>
      <c r="AR846" s="421">
        <v>3</v>
      </c>
      <c r="AS846" s="422">
        <v>5.6603773000000003E-2</v>
      </c>
      <c r="AT846" s="422">
        <v>0.41509433899999998</v>
      </c>
      <c r="AU846" s="422">
        <v>0.48214286000000001</v>
      </c>
      <c r="AV846" s="422">
        <v>0.14285713999999999</v>
      </c>
      <c r="AW846" s="422">
        <v>8.9285710000000004E-2</v>
      </c>
      <c r="AX846" s="422">
        <v>0.35714286000000001</v>
      </c>
      <c r="AY846" s="423">
        <v>109.5</v>
      </c>
      <c r="AZ846" s="422">
        <v>0.18072289</v>
      </c>
      <c r="BA846" s="422">
        <v>0.58181818100000005</v>
      </c>
      <c r="BB846" s="422">
        <v>0.98291347200000001</v>
      </c>
      <c r="BC846" s="422">
        <v>0.29090908999999998</v>
      </c>
      <c r="BD846" s="424">
        <v>0.24</v>
      </c>
      <c r="BE846" s="424">
        <v>0.171717171</v>
      </c>
      <c r="BF846" s="424">
        <v>0.219047619</v>
      </c>
      <c r="BG846" s="424">
        <v>0.353535353</v>
      </c>
      <c r="BH846" s="424">
        <v>0.57258297199999997</v>
      </c>
      <c r="BI846" s="424">
        <v>0.18181818199999999</v>
      </c>
      <c r="BJ846" s="424">
        <v>0.247937090056283</v>
      </c>
      <c r="BK846" s="425">
        <v>112.309808658248</v>
      </c>
      <c r="BL846" s="425">
        <v>-5.6051836566480997</v>
      </c>
      <c r="BM846" s="425">
        <v>6.9196028007712904</v>
      </c>
      <c r="BN846" s="425">
        <v>54.4522206325721</v>
      </c>
      <c r="BO846" s="425">
        <v>-0.16714053834138301</v>
      </c>
      <c r="BP846" s="425">
        <v>-0.65917296428233296</v>
      </c>
      <c r="BQ846" s="425">
        <v>-2.96235010339349</v>
      </c>
      <c r="BR846" s="425">
        <v>-6.3492401916015098</v>
      </c>
      <c r="BS846" s="426">
        <v>-0.303085488816002</v>
      </c>
      <c r="BT846" s="427"/>
      <c r="BU846" s="421"/>
      <c r="BV846" s="428"/>
      <c r="BW846" s="427"/>
      <c r="BX846" s="427"/>
      <c r="BY846" s="427"/>
      <c r="BZ846" s="427"/>
      <c r="CA846" s="421"/>
      <c r="CB846" s="428"/>
      <c r="CC846" s="427"/>
      <c r="CD846" s="421"/>
      <c r="CE846" s="429"/>
      <c r="CF846" s="428"/>
      <c r="CG846" s="427"/>
      <c r="CH846" s="421"/>
      <c r="CI846" s="429"/>
      <c r="CJ846" s="428"/>
      <c r="CK846" s="427"/>
      <c r="CL846" s="421"/>
      <c r="CM846" s="429"/>
      <c r="CN846" s="428"/>
      <c r="CO846" s="427">
        <v>32</v>
      </c>
      <c r="CP846" s="421">
        <v>255.2</v>
      </c>
      <c r="CQ846" s="429">
        <v>0</v>
      </c>
      <c r="CR846" s="428">
        <v>-2</v>
      </c>
      <c r="DH846" s="427">
        <v>0</v>
      </c>
      <c r="DI846" s="426">
        <v>-0.26123571395874001</v>
      </c>
      <c r="EL846" s="422"/>
      <c r="EM846" s="422"/>
      <c r="EN846" s="422"/>
      <c r="EO846" s="422"/>
      <c r="EP846" s="422"/>
      <c r="EQ846" s="422"/>
    </row>
    <row r="847" spans="1:160" ht="13" customHeight="1">
      <c r="A847" s="413" t="s">
        <v>29</v>
      </c>
      <c r="B847" s="413">
        <v>12664</v>
      </c>
      <c r="C847" s="413">
        <v>669369</v>
      </c>
      <c r="D847" s="413">
        <v>20002</v>
      </c>
      <c r="E847" s="413" t="s">
        <v>2170</v>
      </c>
      <c r="F847" s="413" t="s">
        <v>2170</v>
      </c>
      <c r="G847" s="414"/>
      <c r="H847" s="411" t="s">
        <v>186</v>
      </c>
      <c r="I847" s="411" t="s">
        <v>356</v>
      </c>
      <c r="J847" s="413">
        <v>29</v>
      </c>
      <c r="K847" s="418">
        <v>7</v>
      </c>
      <c r="L847" s="418" t="s">
        <v>2543</v>
      </c>
      <c r="T847" s="418" t="s">
        <v>4581</v>
      </c>
      <c r="U847" s="418" t="s">
        <v>4577</v>
      </c>
      <c r="V847" s="418" t="s">
        <v>4586</v>
      </c>
      <c r="X847" s="418">
        <v>30</v>
      </c>
      <c r="Y847" s="419">
        <v>46</v>
      </c>
      <c r="Z847" s="421">
        <v>55</v>
      </c>
      <c r="AA847" s="421">
        <v>84</v>
      </c>
      <c r="AB847" s="421">
        <v>76</v>
      </c>
      <c r="AC847" s="421">
        <v>26</v>
      </c>
      <c r="AD847" s="421">
        <v>21</v>
      </c>
      <c r="AE847" s="421">
        <v>4</v>
      </c>
      <c r="AF847" s="421">
        <v>0</v>
      </c>
      <c r="AG847" s="421">
        <v>1</v>
      </c>
      <c r="AH847" s="421">
        <v>9</v>
      </c>
      <c r="AI847" s="421">
        <v>8</v>
      </c>
      <c r="AJ847" s="421">
        <v>4</v>
      </c>
      <c r="AK847" s="421">
        <v>1</v>
      </c>
      <c r="AL847" s="421">
        <v>3</v>
      </c>
      <c r="AM847" s="421">
        <v>0</v>
      </c>
      <c r="AN847" s="421">
        <v>19</v>
      </c>
      <c r="AO847" s="421">
        <v>2</v>
      </c>
      <c r="AP847" s="421">
        <v>0</v>
      </c>
      <c r="AQ847" s="421">
        <v>3</v>
      </c>
      <c r="AR847" s="421">
        <v>1</v>
      </c>
      <c r="AS847" s="422">
        <v>3.5714284999999998E-2</v>
      </c>
      <c r="AT847" s="422">
        <v>0.226190476</v>
      </c>
      <c r="AU847" s="422">
        <v>0.38333333000000003</v>
      </c>
      <c r="AV847" s="422">
        <v>0.21666667000000001</v>
      </c>
      <c r="AW847" s="422">
        <v>0.05</v>
      </c>
      <c r="AX847" s="422">
        <v>0.33333332999999998</v>
      </c>
      <c r="AY847" s="423">
        <v>106.7</v>
      </c>
      <c r="AZ847" s="422">
        <v>0.11498258</v>
      </c>
      <c r="BA847" s="422">
        <v>0.43137254899999999</v>
      </c>
      <c r="BB847" s="422">
        <v>0.74776251800000004</v>
      </c>
      <c r="BC847" s="422">
        <v>0.235294117</v>
      </c>
      <c r="BD847" s="424">
        <v>0.446428571</v>
      </c>
      <c r="BE847" s="424">
        <v>0.34210526299999999</v>
      </c>
      <c r="BF847" s="424">
        <v>0.382716049</v>
      </c>
      <c r="BG847" s="424">
        <v>0.43421052599999999</v>
      </c>
      <c r="BH847" s="424">
        <v>0.81692657499999999</v>
      </c>
      <c r="BI847" s="424">
        <v>9.2105263000000007E-2</v>
      </c>
      <c r="BJ847" s="424">
        <v>0.35919457306096497</v>
      </c>
      <c r="BK847" s="425">
        <v>59.326048717674801</v>
      </c>
      <c r="BL847" s="425">
        <v>3.1459944273008502</v>
      </c>
      <c r="BM847" s="425">
        <v>13.0712969029916</v>
      </c>
      <c r="BN847" s="425">
        <v>135.36731421563201</v>
      </c>
      <c r="BO847" s="425">
        <v>-0.883863659708641</v>
      </c>
      <c r="BP847" s="425">
        <v>0.34363013692200101</v>
      </c>
      <c r="BQ847" s="425">
        <v>6.4158763789235103</v>
      </c>
      <c r="BR847" s="425">
        <v>3.8649592145009399</v>
      </c>
      <c r="BS847" s="426">
        <v>0.65642444701640901</v>
      </c>
      <c r="BT847" s="427"/>
      <c r="BU847" s="421"/>
      <c r="BV847" s="428"/>
      <c r="BW847" s="427"/>
      <c r="BX847" s="427"/>
      <c r="BY847" s="427"/>
      <c r="BZ847" s="427"/>
      <c r="CA847" s="421"/>
      <c r="CB847" s="428"/>
      <c r="CC847" s="427"/>
      <c r="CD847" s="421"/>
      <c r="CE847" s="429"/>
      <c r="CF847" s="428"/>
      <c r="CG847" s="427"/>
      <c r="CH847" s="421"/>
      <c r="CI847" s="429"/>
      <c r="CJ847" s="428"/>
      <c r="CK847" s="427"/>
      <c r="CL847" s="421"/>
      <c r="CM847" s="429"/>
      <c r="CN847" s="428"/>
      <c r="CO847" s="427"/>
      <c r="CP847" s="421"/>
      <c r="CQ847" s="429"/>
      <c r="CR847" s="428"/>
      <c r="CS847" s="427">
        <v>26</v>
      </c>
      <c r="CT847" s="421">
        <v>106.1</v>
      </c>
      <c r="CU847" s="429">
        <v>2</v>
      </c>
      <c r="CV847" s="429">
        <v>2</v>
      </c>
      <c r="CW847" s="428">
        <v>0</v>
      </c>
      <c r="CX847" s="427">
        <v>18</v>
      </c>
      <c r="CY847" s="421">
        <v>80.099999999999994</v>
      </c>
      <c r="CZ847" s="429">
        <v>-1</v>
      </c>
      <c r="DA847" s="429">
        <v>0</v>
      </c>
      <c r="DB847" s="428">
        <v>0</v>
      </c>
      <c r="DC847" s="427">
        <v>10</v>
      </c>
      <c r="DD847" s="421">
        <v>31</v>
      </c>
      <c r="DE847" s="429">
        <v>0</v>
      </c>
      <c r="DF847" s="429">
        <v>0</v>
      </c>
      <c r="DG847" s="428">
        <v>0</v>
      </c>
      <c r="DH847" s="427">
        <v>1</v>
      </c>
      <c r="DI847" s="426">
        <v>-0.24336642026901201</v>
      </c>
      <c r="EL847" s="422"/>
      <c r="EM847" s="422"/>
      <c r="EN847" s="422"/>
      <c r="EO847" s="422"/>
      <c r="EP847" s="422"/>
      <c r="EQ847" s="422"/>
    </row>
    <row r="848" spans="1:160" ht="13" customHeight="1">
      <c r="A848" s="413" t="s">
        <v>29</v>
      </c>
      <c r="B848" s="413">
        <v>11124</v>
      </c>
      <c r="C848" s="413">
        <v>657656</v>
      </c>
      <c r="D848" s="413">
        <v>17128</v>
      </c>
      <c r="E848" s="413" t="s">
        <v>3323</v>
      </c>
      <c r="F848" s="413" t="s">
        <v>3323</v>
      </c>
      <c r="G848" s="414"/>
      <c r="H848" s="415" t="s">
        <v>1163</v>
      </c>
      <c r="I848" s="416" t="s">
        <v>3367</v>
      </c>
      <c r="J848" s="417">
        <v>30</v>
      </c>
      <c r="K848" s="418">
        <v>7</v>
      </c>
      <c r="L848" s="418" t="s">
        <v>837</v>
      </c>
      <c r="T848" s="418" t="s">
        <v>4584</v>
      </c>
      <c r="U848" s="418" t="s">
        <v>4584</v>
      </c>
      <c r="V848" s="418" t="s">
        <v>4585</v>
      </c>
      <c r="Z848" s="421">
        <v>132</v>
      </c>
      <c r="AA848" s="421">
        <v>488</v>
      </c>
      <c r="AB848" s="421">
        <v>441</v>
      </c>
      <c r="AC848" s="421">
        <v>124</v>
      </c>
      <c r="AD848" s="421">
        <v>72</v>
      </c>
      <c r="AE848" s="421">
        <v>26</v>
      </c>
      <c r="AF848" s="421">
        <v>2</v>
      </c>
      <c r="AG848" s="421">
        <v>24</v>
      </c>
      <c r="AH848" s="421">
        <v>72</v>
      </c>
      <c r="AI848" s="421">
        <v>76</v>
      </c>
      <c r="AJ848" s="421">
        <v>7</v>
      </c>
      <c r="AK848" s="421">
        <v>4</v>
      </c>
      <c r="AL848" s="421">
        <v>35</v>
      </c>
      <c r="AM848" s="421">
        <v>1</v>
      </c>
      <c r="AN848" s="421">
        <v>119</v>
      </c>
      <c r="AO848" s="421">
        <v>8</v>
      </c>
      <c r="AP848" s="421">
        <v>4</v>
      </c>
      <c r="AQ848" s="421">
        <v>0</v>
      </c>
      <c r="AR848" s="421">
        <v>10</v>
      </c>
      <c r="AS848" s="422">
        <v>7.1721310999999996E-2</v>
      </c>
      <c r="AT848" s="422">
        <v>0.24385245899999999</v>
      </c>
      <c r="AU848" s="422">
        <v>0.45398772999999998</v>
      </c>
      <c r="AV848" s="422">
        <v>0.23006135</v>
      </c>
      <c r="AW848" s="422">
        <v>0.13803681000000001</v>
      </c>
      <c r="AX848" s="422">
        <v>0.48773006000000002</v>
      </c>
      <c r="AY848" s="423">
        <v>112.7</v>
      </c>
      <c r="AZ848" s="422">
        <v>0.11988012000000001</v>
      </c>
      <c r="BA848" s="422">
        <v>0.40490797499999998</v>
      </c>
      <c r="BB848" s="422">
        <v>0.68993583000000003</v>
      </c>
      <c r="BC848" s="422">
        <v>0.37423312800000003</v>
      </c>
      <c r="BD848" s="424">
        <v>0.33112582699999998</v>
      </c>
      <c r="BE848" s="424">
        <v>0.281179138</v>
      </c>
      <c r="BF848" s="424">
        <v>0.34221311399999998</v>
      </c>
      <c r="BG848" s="424">
        <v>0.51247165500000003</v>
      </c>
      <c r="BH848" s="424">
        <v>0.85468476900000001</v>
      </c>
      <c r="BI848" s="424">
        <v>0.231292517</v>
      </c>
      <c r="BJ848" s="424">
        <v>0.36435107528796101</v>
      </c>
      <c r="BK848" s="425">
        <v>145.265533256346</v>
      </c>
      <c r="BL848" s="425">
        <v>20.329202750148699</v>
      </c>
      <c r="BM848" s="425">
        <v>77.990483799400195</v>
      </c>
      <c r="BN848" s="425">
        <v>137.80099924002599</v>
      </c>
      <c r="BO848" s="425">
        <v>-1.27304051572782</v>
      </c>
      <c r="BP848" s="425">
        <v>-0.69462696276605096</v>
      </c>
      <c r="BQ848" s="425">
        <v>28.946604020810199</v>
      </c>
      <c r="BR848" s="425">
        <v>21.082300695972901</v>
      </c>
      <c r="BS848" s="426">
        <v>2.9615998524821001</v>
      </c>
      <c r="BT848" s="427"/>
      <c r="BU848" s="421"/>
      <c r="BV848" s="428"/>
      <c r="BW848" s="427"/>
      <c r="BX848" s="427"/>
      <c r="BY848" s="427"/>
      <c r="BZ848" s="427"/>
      <c r="CA848" s="421"/>
      <c r="CB848" s="428"/>
      <c r="CC848" s="427"/>
      <c r="CD848" s="421"/>
      <c r="CE848" s="429"/>
      <c r="CF848" s="428"/>
      <c r="CG848" s="427"/>
      <c r="CH848" s="421"/>
      <c r="CI848" s="429"/>
      <c r="CJ848" s="428"/>
      <c r="CK848" s="427"/>
      <c r="CL848" s="421"/>
      <c r="CM848" s="429"/>
      <c r="CN848" s="428"/>
      <c r="CO848" s="427"/>
      <c r="CP848" s="421"/>
      <c r="CQ848" s="429"/>
      <c r="CR848" s="428"/>
      <c r="CS848" s="427">
        <v>69</v>
      </c>
      <c r="CT848" s="421">
        <v>511</v>
      </c>
      <c r="CU848" s="429">
        <v>2</v>
      </c>
      <c r="CV848" s="429">
        <v>-3</v>
      </c>
      <c r="CW848" s="428">
        <v>0</v>
      </c>
      <c r="CX848" s="427">
        <v>16</v>
      </c>
      <c r="CY848" s="421">
        <v>99</v>
      </c>
      <c r="CZ848" s="429">
        <v>1</v>
      </c>
      <c r="DA848" s="429">
        <v>-1</v>
      </c>
      <c r="DB848" s="428">
        <v>0</v>
      </c>
      <c r="DC848" s="427">
        <v>53</v>
      </c>
      <c r="DD848" s="421">
        <v>365</v>
      </c>
      <c r="DE848" s="429">
        <v>4</v>
      </c>
      <c r="DF848" s="429">
        <v>-5</v>
      </c>
      <c r="DG848" s="428">
        <v>0</v>
      </c>
      <c r="DH848" s="427">
        <v>7</v>
      </c>
      <c r="DI848" s="426">
        <v>-8.7029438018798793</v>
      </c>
      <c r="EL848" s="422"/>
      <c r="EM848" s="422"/>
      <c r="EN848" s="422"/>
      <c r="EO848" s="422"/>
      <c r="EP848" s="422"/>
      <c r="EQ848" s="422"/>
    </row>
    <row r="849" spans="1:154" ht="13" customHeight="1">
      <c r="A849" s="413" t="s">
        <v>29</v>
      </c>
      <c r="B849" s="413">
        <v>9876</v>
      </c>
      <c r="C849" s="413">
        <v>607043</v>
      </c>
      <c r="D849" s="413">
        <v>12927</v>
      </c>
      <c r="E849" s="413" t="s">
        <v>345</v>
      </c>
      <c r="F849" s="413" t="s">
        <v>345</v>
      </c>
      <c r="G849" s="414"/>
      <c r="H849" s="415" t="s">
        <v>673</v>
      </c>
      <c r="I849" s="416" t="s">
        <v>544</v>
      </c>
      <c r="J849" s="417">
        <v>32</v>
      </c>
      <c r="K849" s="418">
        <v>7</v>
      </c>
      <c r="L849" s="418" t="s">
        <v>46</v>
      </c>
      <c r="T849" s="418" t="s">
        <v>2543</v>
      </c>
      <c r="U849" s="418" t="s">
        <v>2543</v>
      </c>
      <c r="V849" s="418" t="s">
        <v>4585</v>
      </c>
      <c r="Z849" s="421">
        <v>155</v>
      </c>
      <c r="AA849" s="421">
        <v>652</v>
      </c>
      <c r="AB849" s="421">
        <v>587</v>
      </c>
      <c r="AC849" s="421">
        <v>154</v>
      </c>
      <c r="AD849" s="421">
        <v>102</v>
      </c>
      <c r="AE849" s="421">
        <v>27</v>
      </c>
      <c r="AF849" s="421">
        <v>0</v>
      </c>
      <c r="AG849" s="421">
        <v>25</v>
      </c>
      <c r="AH849" s="421">
        <v>81</v>
      </c>
      <c r="AI849" s="421">
        <v>92</v>
      </c>
      <c r="AJ849" s="421">
        <v>13</v>
      </c>
      <c r="AK849" s="421">
        <v>1</v>
      </c>
      <c r="AL849" s="421">
        <v>50</v>
      </c>
      <c r="AM849" s="421">
        <v>1</v>
      </c>
      <c r="AN849" s="421">
        <v>141</v>
      </c>
      <c r="AO849" s="421">
        <v>7</v>
      </c>
      <c r="AP849" s="421">
        <v>7</v>
      </c>
      <c r="AQ849" s="421">
        <v>1</v>
      </c>
      <c r="AR849" s="421">
        <v>8</v>
      </c>
      <c r="AS849" s="422">
        <v>7.6687116E-2</v>
      </c>
      <c r="AT849" s="422">
        <v>0.21625766799999999</v>
      </c>
      <c r="AU849" s="422">
        <v>0.35462555000000001</v>
      </c>
      <c r="AV849" s="422">
        <v>0.29735683000000002</v>
      </c>
      <c r="AW849" s="422">
        <v>8.8105729999999993E-2</v>
      </c>
      <c r="AX849" s="422">
        <v>0.50220264000000003</v>
      </c>
      <c r="AY849" s="423">
        <v>112.3</v>
      </c>
      <c r="AZ849" s="422">
        <v>0.10215054</v>
      </c>
      <c r="BA849" s="422">
        <v>0.45916114699999999</v>
      </c>
      <c r="BB849" s="422">
        <v>0.81617175399999997</v>
      </c>
      <c r="BC849" s="422">
        <v>0.36644591599999998</v>
      </c>
      <c r="BD849" s="424">
        <v>0.30140186899999999</v>
      </c>
      <c r="BE849" s="424">
        <v>0.26235093599999998</v>
      </c>
      <c r="BF849" s="424">
        <v>0.32411674299999998</v>
      </c>
      <c r="BG849" s="424">
        <v>0.436115843</v>
      </c>
      <c r="BH849" s="424">
        <v>0.76023258599999999</v>
      </c>
      <c r="BI849" s="424">
        <v>0.173764907</v>
      </c>
      <c r="BJ849" s="424">
        <v>0.32874147057533198</v>
      </c>
      <c r="BK849" s="425">
        <v>111.923955291287</v>
      </c>
      <c r="BL849" s="425">
        <v>8.2980316270844199</v>
      </c>
      <c r="BM849" s="425">
        <v>85.337284176494293</v>
      </c>
      <c r="BN849" s="425">
        <v>114.069675462437</v>
      </c>
      <c r="BO849" s="425">
        <v>-1.5854757033248099</v>
      </c>
      <c r="BP849" s="425">
        <v>1.2999422904103899</v>
      </c>
      <c r="BQ849" s="425">
        <v>29.2937920502157</v>
      </c>
      <c r="BR849" s="425">
        <v>12.1731309042082</v>
      </c>
      <c r="BS849" s="426">
        <v>2.9971215328813501</v>
      </c>
      <c r="BT849" s="427"/>
      <c r="BU849" s="421"/>
      <c r="BV849" s="428"/>
      <c r="BW849" s="427"/>
      <c r="BX849" s="427"/>
      <c r="BY849" s="427"/>
      <c r="BZ849" s="427"/>
      <c r="CA849" s="421"/>
      <c r="CB849" s="428"/>
      <c r="CC849" s="427"/>
      <c r="CD849" s="421"/>
      <c r="CE849" s="429"/>
      <c r="CF849" s="428"/>
      <c r="CG849" s="427"/>
      <c r="CH849" s="421"/>
      <c r="CI849" s="429"/>
      <c r="CJ849" s="428"/>
      <c r="CK849" s="427"/>
      <c r="CL849" s="421"/>
      <c r="CM849" s="429"/>
      <c r="CN849" s="428"/>
      <c r="CO849" s="427"/>
      <c r="CP849" s="421"/>
      <c r="CQ849" s="429"/>
      <c r="CR849" s="428"/>
      <c r="CS849" s="427">
        <v>150</v>
      </c>
      <c r="CT849" s="421">
        <v>1268.2</v>
      </c>
      <c r="CU849" s="429">
        <v>4</v>
      </c>
      <c r="CV849" s="429">
        <v>0</v>
      </c>
      <c r="CW849" s="428">
        <v>-1</v>
      </c>
      <c r="CX849" s="427">
        <v>5</v>
      </c>
      <c r="CY849" s="421">
        <v>15</v>
      </c>
      <c r="CZ849" s="429">
        <v>-1</v>
      </c>
      <c r="DA849" s="429">
        <v>0</v>
      </c>
      <c r="DB849" s="428">
        <v>0</v>
      </c>
      <c r="DH849" s="427">
        <v>3</v>
      </c>
      <c r="DI849" s="426">
        <v>-4.5683019161224303</v>
      </c>
      <c r="EL849" s="422"/>
      <c r="EM849" s="422"/>
      <c r="EN849" s="422"/>
      <c r="EO849" s="422"/>
      <c r="EP849" s="422"/>
      <c r="EQ849" s="422"/>
    </row>
    <row r="850" spans="1:154" ht="13" customHeight="1">
      <c r="A850" s="413" t="s">
        <v>29</v>
      </c>
      <c r="B850" s="413">
        <v>9590</v>
      </c>
      <c r="C850" s="413">
        <v>621439</v>
      </c>
      <c r="D850" s="413">
        <v>14161</v>
      </c>
      <c r="E850" s="413" t="s">
        <v>567</v>
      </c>
      <c r="F850" s="413" t="s">
        <v>567</v>
      </c>
      <c r="G850" s="414"/>
      <c r="H850" s="415" t="s">
        <v>733</v>
      </c>
      <c r="I850" s="416" t="s">
        <v>755</v>
      </c>
      <c r="J850" s="417">
        <v>31</v>
      </c>
      <c r="K850" s="418">
        <v>8</v>
      </c>
      <c r="L850" s="418" t="s">
        <v>837</v>
      </c>
      <c r="T850" s="418" t="s">
        <v>4584</v>
      </c>
      <c r="U850" s="418" t="s">
        <v>4584</v>
      </c>
      <c r="V850" s="418" t="s">
        <v>4585</v>
      </c>
      <c r="Z850" s="421">
        <v>126</v>
      </c>
      <c r="AA850" s="421">
        <v>542</v>
      </c>
      <c r="AB850" s="421">
        <v>488</v>
      </c>
      <c r="AC850" s="421">
        <v>129</v>
      </c>
      <c r="AD850" s="421">
        <v>66</v>
      </c>
      <c r="AE850" s="421">
        <v>21</v>
      </c>
      <c r="AF850" s="421">
        <v>7</v>
      </c>
      <c r="AG850" s="421">
        <v>35</v>
      </c>
      <c r="AH850" s="421">
        <v>97</v>
      </c>
      <c r="AI850" s="421">
        <v>83</v>
      </c>
      <c r="AJ850" s="421">
        <v>24</v>
      </c>
      <c r="AK850" s="421">
        <v>0</v>
      </c>
      <c r="AL850" s="421">
        <v>41</v>
      </c>
      <c r="AM850" s="421">
        <v>5</v>
      </c>
      <c r="AN850" s="421">
        <v>148</v>
      </c>
      <c r="AO850" s="421">
        <v>7</v>
      </c>
      <c r="AP850" s="421">
        <v>6</v>
      </c>
      <c r="AQ850" s="421">
        <v>0</v>
      </c>
      <c r="AR850" s="421">
        <v>0</v>
      </c>
      <c r="AS850" s="422">
        <v>7.5645755999999995E-2</v>
      </c>
      <c r="AT850" s="422">
        <v>0.27306272999999998</v>
      </c>
      <c r="AU850" s="422">
        <v>0.52023121000000005</v>
      </c>
      <c r="AV850" s="422">
        <v>0.17341039999999999</v>
      </c>
      <c r="AW850" s="422">
        <v>0.17630058000000001</v>
      </c>
      <c r="AX850" s="422">
        <v>0.53757224999999997</v>
      </c>
      <c r="AY850" s="423">
        <v>114</v>
      </c>
      <c r="AZ850" s="422">
        <v>0.15403543</v>
      </c>
      <c r="BA850" s="422">
        <v>0.36127167599999999</v>
      </c>
      <c r="BB850" s="422">
        <v>0.568507922</v>
      </c>
      <c r="BC850" s="422">
        <v>0.47398843899999998</v>
      </c>
      <c r="BD850" s="424">
        <v>0.30225080300000001</v>
      </c>
      <c r="BE850" s="424">
        <v>0.264344262</v>
      </c>
      <c r="BF850" s="424">
        <v>0.32656826500000002</v>
      </c>
      <c r="BG850" s="424">
        <v>0.55122950800000003</v>
      </c>
      <c r="BH850" s="424">
        <v>0.87779777299999995</v>
      </c>
      <c r="BI850" s="424">
        <v>0.28688524599999998</v>
      </c>
      <c r="BJ850" s="424">
        <v>0.36662800074511598</v>
      </c>
      <c r="BK850" s="425">
        <v>177.21014879102901</v>
      </c>
      <c r="BL850" s="425">
        <v>23.5702855834096</v>
      </c>
      <c r="BM850" s="425">
        <v>87.612118224176697</v>
      </c>
      <c r="BN850" s="425">
        <v>136.34438335007701</v>
      </c>
      <c r="BO850" s="425">
        <v>5.6017499814201302E-2</v>
      </c>
      <c r="BP850" s="425">
        <v>8.5453974241390807</v>
      </c>
      <c r="BQ850" s="425">
        <v>48.986415090534003</v>
      </c>
      <c r="BR850" s="425">
        <v>31.761051032255502</v>
      </c>
      <c r="BS850" s="426">
        <v>5.0119233192761898</v>
      </c>
      <c r="BT850" s="427"/>
      <c r="BU850" s="421"/>
      <c r="BV850" s="428"/>
      <c r="BW850" s="427"/>
      <c r="BX850" s="427"/>
      <c r="BY850" s="427"/>
      <c r="BZ850" s="427"/>
      <c r="CA850" s="421"/>
      <c r="CB850" s="428"/>
      <c r="CC850" s="427"/>
      <c r="CD850" s="421"/>
      <c r="CE850" s="429"/>
      <c r="CF850" s="428"/>
      <c r="CG850" s="427"/>
      <c r="CH850" s="421"/>
      <c r="CI850" s="429"/>
      <c r="CJ850" s="428"/>
      <c r="CK850" s="427"/>
      <c r="CL850" s="421"/>
      <c r="CM850" s="429"/>
      <c r="CN850" s="428"/>
      <c r="CO850" s="427"/>
      <c r="CP850" s="421"/>
      <c r="CQ850" s="429"/>
      <c r="CR850" s="428"/>
      <c r="CX850" s="427">
        <v>118</v>
      </c>
      <c r="CY850" s="421">
        <v>973</v>
      </c>
      <c r="CZ850" s="429">
        <v>-5</v>
      </c>
      <c r="DA850" s="429">
        <v>3</v>
      </c>
      <c r="DB850" s="428">
        <v>0</v>
      </c>
      <c r="DH850" s="427">
        <v>-5</v>
      </c>
      <c r="DI850" s="426">
        <v>-1.4282603263854901</v>
      </c>
      <c r="EL850" s="422"/>
      <c r="EM850" s="422"/>
      <c r="EN850" s="422"/>
      <c r="EO850" s="422"/>
      <c r="EP850" s="422"/>
      <c r="EQ850" s="422"/>
    </row>
    <row r="851" spans="1:154" ht="13" customHeight="1">
      <c r="A851" s="413" t="s">
        <v>29</v>
      </c>
      <c r="B851" s="413">
        <v>13259</v>
      </c>
      <c r="C851" s="413">
        <v>686475</v>
      </c>
      <c r="D851" s="413">
        <v>25779</v>
      </c>
      <c r="E851" s="413" t="s">
        <v>2168</v>
      </c>
      <c r="F851" s="413" t="s">
        <v>2168</v>
      </c>
      <c r="G851" s="414"/>
      <c r="H851" s="411" t="s">
        <v>4370</v>
      </c>
      <c r="I851" s="411" t="s">
        <v>571</v>
      </c>
      <c r="J851" s="413">
        <v>27</v>
      </c>
      <c r="K851" s="418">
        <v>8</v>
      </c>
      <c r="L851" s="418" t="s">
        <v>837</v>
      </c>
      <c r="T851" s="418" t="s">
        <v>2543</v>
      </c>
      <c r="U851" s="418" t="s">
        <v>4581</v>
      </c>
      <c r="V851" s="418" t="s">
        <v>4586</v>
      </c>
      <c r="X851" s="418">
        <v>31</v>
      </c>
      <c r="Y851" s="419">
        <v>19</v>
      </c>
      <c r="Z851" s="421">
        <v>64</v>
      </c>
      <c r="AA851" s="421">
        <v>57</v>
      </c>
      <c r="AB851" s="421">
        <v>50</v>
      </c>
      <c r="AC851" s="421">
        <v>14</v>
      </c>
      <c r="AD851" s="421">
        <v>11</v>
      </c>
      <c r="AE851" s="421">
        <v>2</v>
      </c>
      <c r="AF851" s="421">
        <v>0</v>
      </c>
      <c r="AG851" s="421">
        <v>1</v>
      </c>
      <c r="AH851" s="421">
        <v>19</v>
      </c>
      <c r="AI851" s="421">
        <v>6</v>
      </c>
      <c r="AJ851" s="421">
        <v>21</v>
      </c>
      <c r="AK851" s="421">
        <v>2</v>
      </c>
      <c r="AL851" s="421">
        <v>1</v>
      </c>
      <c r="AM851" s="421">
        <v>0</v>
      </c>
      <c r="AN851" s="421">
        <v>11</v>
      </c>
      <c r="AO851" s="421">
        <v>3</v>
      </c>
      <c r="AP851" s="421">
        <v>2</v>
      </c>
      <c r="AQ851" s="421">
        <v>1</v>
      </c>
      <c r="AR851" s="421">
        <v>1</v>
      </c>
      <c r="AS851" s="466">
        <v>1.7543858999999998E-2</v>
      </c>
      <c r="AT851" s="466">
        <v>0.192982456</v>
      </c>
      <c r="AU851" s="466">
        <v>0.33333332999999998</v>
      </c>
      <c r="AV851" s="466">
        <v>0.35714286000000001</v>
      </c>
      <c r="AW851" s="466">
        <v>2.3809520000000001E-2</v>
      </c>
      <c r="AX851" s="466">
        <v>0.38095237999999998</v>
      </c>
      <c r="AY851" s="425">
        <v>106.1</v>
      </c>
      <c r="AZ851" s="466">
        <v>0.14285713999999999</v>
      </c>
      <c r="BA851" s="466">
        <v>0.32500000000000001</v>
      </c>
      <c r="BB851" s="466">
        <v>0.50714285999999997</v>
      </c>
      <c r="BC851" s="466">
        <v>0.4</v>
      </c>
      <c r="BD851" s="424">
        <v>0.32500000000000001</v>
      </c>
      <c r="BE851" s="424">
        <v>0.28000000000000003</v>
      </c>
      <c r="BF851" s="424">
        <v>0.321428571</v>
      </c>
      <c r="BG851" s="424">
        <v>0.38</v>
      </c>
      <c r="BH851" s="424">
        <v>0.701428571</v>
      </c>
      <c r="BI851" s="424">
        <v>0.1</v>
      </c>
      <c r="BJ851" s="424">
        <v>0.30546641243355599</v>
      </c>
      <c r="BK851" s="425">
        <v>61.770394700266301</v>
      </c>
      <c r="BL851" s="425">
        <v>-0.35170606104436902</v>
      </c>
      <c r="BM851" s="425">
        <v>6.3833206188886997</v>
      </c>
      <c r="BN851" s="425">
        <v>91.950357358731907</v>
      </c>
      <c r="BO851" s="425">
        <v>-0.74507466634567798</v>
      </c>
      <c r="BP851" s="425">
        <v>2.7393360165879099</v>
      </c>
      <c r="BQ851" s="425">
        <v>3.3700993321857999</v>
      </c>
      <c r="BR851" s="425">
        <v>2.1985869477525002</v>
      </c>
      <c r="BS851" s="426">
        <v>0.34480333782422501</v>
      </c>
      <c r="BT851" s="427"/>
      <c r="BU851" s="421"/>
      <c r="BV851" s="428"/>
      <c r="BW851" s="427"/>
      <c r="BX851" s="427"/>
      <c r="BY851" s="427"/>
      <c r="BZ851" s="427"/>
      <c r="CA851" s="421"/>
      <c r="CB851" s="428"/>
      <c r="CC851" s="427"/>
      <c r="CD851" s="421"/>
      <c r="CE851" s="429"/>
      <c r="CF851" s="428"/>
      <c r="CG851" s="427">
        <v>5</v>
      </c>
      <c r="CH851" s="421">
        <v>11</v>
      </c>
      <c r="CI851" s="429">
        <v>1</v>
      </c>
      <c r="CJ851" s="428">
        <v>-1</v>
      </c>
      <c r="CK851" s="427">
        <v>3</v>
      </c>
      <c r="CL851" s="421">
        <v>10</v>
      </c>
      <c r="CM851" s="429">
        <v>0</v>
      </c>
      <c r="CN851" s="428">
        <v>0</v>
      </c>
      <c r="CO851" s="427">
        <v>5</v>
      </c>
      <c r="CP851" s="421">
        <v>8</v>
      </c>
      <c r="CQ851" s="429">
        <v>0</v>
      </c>
      <c r="CR851" s="428">
        <v>0</v>
      </c>
      <c r="CS851" s="427">
        <v>13</v>
      </c>
      <c r="CT851" s="421">
        <v>30</v>
      </c>
      <c r="CU851" s="429">
        <v>0</v>
      </c>
      <c r="CV851" s="429">
        <v>0</v>
      </c>
      <c r="CW851" s="428">
        <v>0</v>
      </c>
      <c r="CX851" s="427">
        <v>28</v>
      </c>
      <c r="CY851" s="421">
        <v>100</v>
      </c>
      <c r="CZ851" s="429">
        <v>-3</v>
      </c>
      <c r="DA851" s="429">
        <v>0</v>
      </c>
      <c r="DB851" s="428">
        <v>0</v>
      </c>
      <c r="DC851" s="427">
        <v>5</v>
      </c>
      <c r="DD851" s="421">
        <v>10</v>
      </c>
      <c r="DE851" s="429">
        <v>0</v>
      </c>
      <c r="DF851" s="429">
        <v>0</v>
      </c>
      <c r="DH851" s="427">
        <v>-2</v>
      </c>
      <c r="DI851" s="426">
        <v>-0.79021564126014698</v>
      </c>
    </row>
    <row r="852" spans="1:154" ht="13" customHeight="1">
      <c r="A852" s="413" t="s">
        <v>29</v>
      </c>
      <c r="B852" s="413">
        <v>10843</v>
      </c>
      <c r="C852" s="413">
        <v>662139</v>
      </c>
      <c r="D852" s="413">
        <v>19918</v>
      </c>
      <c r="E852" s="413" t="s">
        <v>470</v>
      </c>
      <c r="F852" s="413" t="s">
        <v>470</v>
      </c>
      <c r="G852" s="414"/>
      <c r="H852" s="411" t="s">
        <v>1930</v>
      </c>
      <c r="I852" s="411" t="s">
        <v>1751</v>
      </c>
      <c r="J852" s="418">
        <v>28</v>
      </c>
      <c r="K852" s="418">
        <v>8</v>
      </c>
      <c r="L852" s="418" t="s">
        <v>46</v>
      </c>
      <c r="T852" s="418" t="s">
        <v>2543</v>
      </c>
      <c r="U852" s="418" t="s">
        <v>4584</v>
      </c>
      <c r="V852" s="418" t="s">
        <v>4585</v>
      </c>
      <c r="Z852" s="421">
        <v>71</v>
      </c>
      <c r="AA852" s="421">
        <v>271</v>
      </c>
      <c r="AB852" s="421">
        <v>248</v>
      </c>
      <c r="AC852" s="421">
        <v>59</v>
      </c>
      <c r="AD852" s="421">
        <v>24</v>
      </c>
      <c r="AE852" s="421">
        <v>13</v>
      </c>
      <c r="AF852" s="421">
        <v>2</v>
      </c>
      <c r="AG852" s="421">
        <v>20</v>
      </c>
      <c r="AH852" s="421">
        <v>43</v>
      </c>
      <c r="AI852" s="421">
        <v>55</v>
      </c>
      <c r="AJ852" s="421">
        <v>2</v>
      </c>
      <c r="AK852" s="421">
        <v>0</v>
      </c>
      <c r="AL852" s="421">
        <v>17</v>
      </c>
      <c r="AM852" s="421">
        <v>1</v>
      </c>
      <c r="AN852" s="421">
        <v>77</v>
      </c>
      <c r="AO852" s="421">
        <v>1</v>
      </c>
      <c r="AP852" s="421">
        <v>5</v>
      </c>
      <c r="AQ852" s="421">
        <v>0</v>
      </c>
      <c r="AR852" s="421">
        <v>1</v>
      </c>
      <c r="AS852" s="422">
        <v>6.2730626999999997E-2</v>
      </c>
      <c r="AT852" s="422">
        <v>0.28413284100000002</v>
      </c>
      <c r="AU852" s="422">
        <v>0.48863635999999999</v>
      </c>
      <c r="AV852" s="422">
        <v>0.21022726999999999</v>
      </c>
      <c r="AW852" s="422">
        <v>0.15909091</v>
      </c>
      <c r="AX852" s="422">
        <v>0.40340909000000003</v>
      </c>
      <c r="AY852" s="423">
        <v>113.9</v>
      </c>
      <c r="AZ852" s="422">
        <v>0.15415822000000001</v>
      </c>
      <c r="BA852" s="422">
        <v>0.28488372000000001</v>
      </c>
      <c r="BB852" s="422">
        <v>0.41560922</v>
      </c>
      <c r="BC852" s="422">
        <v>0.546511627</v>
      </c>
      <c r="BD852" s="424">
        <v>0.25</v>
      </c>
      <c r="BE852" s="424">
        <v>0.237903225</v>
      </c>
      <c r="BF852" s="424">
        <v>0.28413284100000002</v>
      </c>
      <c r="BG852" s="424">
        <v>0.54838709600000002</v>
      </c>
      <c r="BH852" s="424">
        <v>0.83251993700000004</v>
      </c>
      <c r="BI852" s="424">
        <v>0.31048387100000002</v>
      </c>
      <c r="BJ852" s="424">
        <v>0.34502122291812098</v>
      </c>
      <c r="BK852" s="425">
        <v>191.787112597365</v>
      </c>
      <c r="BL852" s="425">
        <v>7.0310370712639898</v>
      </c>
      <c r="BM852" s="425">
        <v>39.051953391647501</v>
      </c>
      <c r="BN852" s="425">
        <v>122.82087087276101</v>
      </c>
      <c r="BO852" s="425">
        <v>-0.651065471281428</v>
      </c>
      <c r="BP852" s="425">
        <v>0.25010496098548102</v>
      </c>
      <c r="BQ852" s="425">
        <v>21.549696100885601</v>
      </c>
      <c r="BR852" s="425">
        <v>7.5387336895899999</v>
      </c>
      <c r="BS852" s="426">
        <v>2.2048036014012</v>
      </c>
      <c r="BT852" s="427"/>
      <c r="BU852" s="421"/>
      <c r="BV852" s="428"/>
      <c r="BW852" s="427"/>
      <c r="BX852" s="427"/>
      <c r="BY852" s="427"/>
      <c r="BZ852" s="427"/>
      <c r="CA852" s="421"/>
      <c r="CB852" s="428"/>
      <c r="CC852" s="427"/>
      <c r="CD852" s="421"/>
      <c r="CE852" s="429"/>
      <c r="CF852" s="428"/>
      <c r="CG852" s="427"/>
      <c r="CH852" s="421"/>
      <c r="CI852" s="429"/>
      <c r="CJ852" s="428"/>
      <c r="CK852" s="427"/>
      <c r="CL852" s="421"/>
      <c r="CM852" s="429"/>
      <c r="CN852" s="428"/>
      <c r="CO852" s="427"/>
      <c r="CP852" s="421"/>
      <c r="CQ852" s="429"/>
      <c r="CR852" s="428"/>
      <c r="CX852" s="427">
        <v>68</v>
      </c>
      <c r="CY852" s="421">
        <v>550.1</v>
      </c>
      <c r="CZ852" s="429">
        <v>10</v>
      </c>
      <c r="DA852" s="429">
        <v>9</v>
      </c>
      <c r="DB852" s="428">
        <v>-1</v>
      </c>
      <c r="DH852" s="427">
        <v>10</v>
      </c>
      <c r="DI852" s="426">
        <v>4.6841502189636204</v>
      </c>
      <c r="EL852" s="422"/>
      <c r="EM852" s="422"/>
      <c r="EN852" s="422"/>
      <c r="EO852" s="422"/>
      <c r="EP852" s="422"/>
      <c r="EQ852" s="422"/>
    </row>
    <row r="853" spans="1:154" ht="13" customHeight="1">
      <c r="A853" s="413" t="s">
        <v>29</v>
      </c>
      <c r="B853" s="413">
        <v>12923</v>
      </c>
      <c r="C853" s="413">
        <v>686611</v>
      </c>
      <c r="D853" s="413">
        <v>33541</v>
      </c>
      <c r="E853" s="413" t="s">
        <v>2169</v>
      </c>
      <c r="F853" s="413" t="s">
        <v>2169</v>
      </c>
      <c r="G853" s="414"/>
      <c r="H853" s="411" t="s">
        <v>4067</v>
      </c>
      <c r="I853" s="411" t="s">
        <v>409</v>
      </c>
      <c r="J853" s="413">
        <v>23</v>
      </c>
      <c r="K853" s="418">
        <v>9</v>
      </c>
      <c r="L853" s="418" t="s">
        <v>837</v>
      </c>
      <c r="T853" s="418" t="s">
        <v>4582</v>
      </c>
      <c r="U853" s="418" t="s">
        <v>2543</v>
      </c>
      <c r="V853" s="418" t="s">
        <v>4585</v>
      </c>
      <c r="Z853" s="421">
        <v>85</v>
      </c>
      <c r="AA853" s="421">
        <v>322</v>
      </c>
      <c r="AB853" s="421">
        <v>293</v>
      </c>
      <c r="AC853" s="421">
        <v>61</v>
      </c>
      <c r="AD853" s="421">
        <v>41</v>
      </c>
      <c r="AE853" s="421">
        <v>8</v>
      </c>
      <c r="AF853" s="421">
        <v>2</v>
      </c>
      <c r="AG853" s="421">
        <v>10</v>
      </c>
      <c r="AH853" s="421">
        <v>43</v>
      </c>
      <c r="AI853" s="421">
        <v>27</v>
      </c>
      <c r="AJ853" s="421">
        <v>17</v>
      </c>
      <c r="AK853" s="421">
        <v>5</v>
      </c>
      <c r="AL853" s="421">
        <v>24</v>
      </c>
      <c r="AM853" s="421">
        <v>0</v>
      </c>
      <c r="AN853" s="421">
        <v>76</v>
      </c>
      <c r="AO853" s="421">
        <v>5</v>
      </c>
      <c r="AP853" s="421">
        <v>0</v>
      </c>
      <c r="AQ853" s="421">
        <v>0</v>
      </c>
      <c r="AR853" s="421">
        <v>4</v>
      </c>
      <c r="AS853" s="422">
        <v>7.4534161000000002E-2</v>
      </c>
      <c r="AT853" s="422">
        <v>0.23602484400000001</v>
      </c>
      <c r="AU853" s="422">
        <v>0.39631336</v>
      </c>
      <c r="AV853" s="422">
        <v>0.25345622000000001</v>
      </c>
      <c r="AW853" s="422">
        <v>9.6774189999999996E-2</v>
      </c>
      <c r="AX853" s="422">
        <v>0.38709676999999998</v>
      </c>
      <c r="AY853" s="423">
        <v>111.1</v>
      </c>
      <c r="AZ853" s="422">
        <v>0.13478261</v>
      </c>
      <c r="BA853" s="422">
        <v>0.50691244199999996</v>
      </c>
      <c r="BB853" s="422">
        <v>0.87904227400000001</v>
      </c>
      <c r="BC853" s="422">
        <v>0.34101382400000002</v>
      </c>
      <c r="BD853" s="424">
        <v>0.246376811</v>
      </c>
      <c r="BE853" s="424">
        <v>0.208191126</v>
      </c>
      <c r="BF853" s="424">
        <v>0.27950310499999997</v>
      </c>
      <c r="BG853" s="424">
        <v>0.35153583599999999</v>
      </c>
      <c r="BH853" s="424">
        <v>0.63103894100000002</v>
      </c>
      <c r="BI853" s="424">
        <v>0.14334470999999999</v>
      </c>
      <c r="BJ853" s="424">
        <v>0.279330749134099</v>
      </c>
      <c r="BK853" s="425">
        <v>92.3299600032733</v>
      </c>
      <c r="BL853" s="425">
        <v>-8.8196343094167293</v>
      </c>
      <c r="BM853" s="425">
        <v>29.2273585140648</v>
      </c>
      <c r="BN853" s="425">
        <v>76.943065628578793</v>
      </c>
      <c r="BO853" s="425">
        <v>0.65236689842117901</v>
      </c>
      <c r="BP853" s="425">
        <v>1.61755636148154</v>
      </c>
      <c r="BQ853" s="425">
        <v>1.9198402446637799</v>
      </c>
      <c r="BR853" s="425">
        <v>-7.1824438203182996</v>
      </c>
      <c r="BS853" s="426">
        <v>0.196423683458614</v>
      </c>
      <c r="BT853" s="427"/>
      <c r="BU853" s="421"/>
      <c r="BV853" s="428"/>
      <c r="BW853" s="427"/>
      <c r="BX853" s="427"/>
      <c r="BY853" s="427"/>
      <c r="BZ853" s="427"/>
      <c r="CA853" s="421"/>
      <c r="CB853" s="428"/>
      <c r="CC853" s="427"/>
      <c r="CD853" s="421"/>
      <c r="CE853" s="429"/>
      <c r="CF853" s="428"/>
      <c r="CG853" s="427"/>
      <c r="CH853" s="421"/>
      <c r="CI853" s="429"/>
      <c r="CJ853" s="428"/>
      <c r="CK853" s="427"/>
      <c r="CL853" s="421"/>
      <c r="CM853" s="429"/>
      <c r="CN853" s="428"/>
      <c r="CO853" s="427"/>
      <c r="CP853" s="421"/>
      <c r="CQ853" s="429"/>
      <c r="CR853" s="428"/>
      <c r="CX853" s="427">
        <v>15</v>
      </c>
      <c r="CY853" s="421">
        <v>112</v>
      </c>
      <c r="CZ853" s="429">
        <v>-1</v>
      </c>
      <c r="DA853" s="429">
        <v>0</v>
      </c>
      <c r="DB853" s="428">
        <v>0</v>
      </c>
      <c r="DC853" s="427">
        <v>72</v>
      </c>
      <c r="DD853" s="421">
        <v>601</v>
      </c>
      <c r="DE853" s="429">
        <v>3</v>
      </c>
      <c r="DF853" s="429">
        <v>3</v>
      </c>
      <c r="DG853" s="428">
        <v>0</v>
      </c>
      <c r="DH853" s="427">
        <v>2</v>
      </c>
      <c r="DI853" s="426">
        <v>-1.60913634300231</v>
      </c>
      <c r="EL853" s="422"/>
      <c r="EM853" s="422"/>
      <c r="EN853" s="422"/>
      <c r="EO853" s="422"/>
      <c r="EP853" s="422"/>
      <c r="EQ853" s="422"/>
    </row>
    <row r="854" spans="1:154" ht="13" customHeight="1">
      <c r="A854" s="413" t="s">
        <v>29</v>
      </c>
      <c r="B854" s="413">
        <v>11761</v>
      </c>
      <c r="C854" s="413">
        <v>672761</v>
      </c>
      <c r="D854" s="413">
        <v>22857</v>
      </c>
      <c r="E854" s="413" t="s">
        <v>239</v>
      </c>
      <c r="F854" s="413" t="s">
        <v>239</v>
      </c>
      <c r="G854" s="414"/>
      <c r="H854" s="411" t="s">
        <v>3326</v>
      </c>
      <c r="I854" s="411" t="s">
        <v>3984</v>
      </c>
      <c r="J854" s="413">
        <v>25</v>
      </c>
      <c r="K854" s="418">
        <v>9</v>
      </c>
      <c r="L854" s="418" t="s">
        <v>2543</v>
      </c>
      <c r="T854" s="418" t="s">
        <v>4584</v>
      </c>
      <c r="U854" s="418" t="s">
        <v>2543</v>
      </c>
      <c r="V854" s="418" t="s">
        <v>4585</v>
      </c>
      <c r="Z854" s="421">
        <v>100</v>
      </c>
      <c r="AA854" s="421">
        <v>383</v>
      </c>
      <c r="AB854" s="421">
        <v>344</v>
      </c>
      <c r="AC854" s="421">
        <v>84</v>
      </c>
      <c r="AD854" s="421">
        <v>50</v>
      </c>
      <c r="AE854" s="421">
        <v>17</v>
      </c>
      <c r="AF854" s="421">
        <v>4</v>
      </c>
      <c r="AG854" s="421">
        <v>13</v>
      </c>
      <c r="AH854" s="421">
        <v>47</v>
      </c>
      <c r="AI854" s="421">
        <v>43</v>
      </c>
      <c r="AJ854" s="421">
        <v>8</v>
      </c>
      <c r="AK854" s="421">
        <v>3</v>
      </c>
      <c r="AL854" s="421">
        <v>31</v>
      </c>
      <c r="AM854" s="421">
        <v>0</v>
      </c>
      <c r="AN854" s="421">
        <v>87</v>
      </c>
      <c r="AO854" s="421">
        <v>3</v>
      </c>
      <c r="AP854" s="421">
        <v>5</v>
      </c>
      <c r="AQ854" s="421">
        <v>0</v>
      </c>
      <c r="AR854" s="421">
        <v>5</v>
      </c>
      <c r="AS854" s="422">
        <v>8.0939946999999998E-2</v>
      </c>
      <c r="AT854" s="422">
        <v>0.227154046</v>
      </c>
      <c r="AU854" s="422">
        <v>0.43511450000000002</v>
      </c>
      <c r="AV854" s="422">
        <v>0.22900762999999999</v>
      </c>
      <c r="AW854" s="422">
        <v>8.7786260000000005E-2</v>
      </c>
      <c r="AX854" s="422">
        <v>0.40076336000000001</v>
      </c>
      <c r="AY854" s="423">
        <v>109.8</v>
      </c>
      <c r="AZ854" s="422">
        <v>0.11408082999999999</v>
      </c>
      <c r="BA854" s="422">
        <v>0.36259541899999997</v>
      </c>
      <c r="BB854" s="422">
        <v>0.61111000800000004</v>
      </c>
      <c r="BC854" s="422">
        <v>0.45038167899999998</v>
      </c>
      <c r="BD854" s="424">
        <v>0.28514056199999999</v>
      </c>
      <c r="BE854" s="424">
        <v>0.24418604599999999</v>
      </c>
      <c r="BF854" s="424">
        <v>0.30809399399999998</v>
      </c>
      <c r="BG854" s="424">
        <v>0.43023255799999999</v>
      </c>
      <c r="BH854" s="424">
        <v>0.73832655199999997</v>
      </c>
      <c r="BI854" s="424">
        <v>0.186046512</v>
      </c>
      <c r="BJ854" s="424">
        <v>0.31809503244668902</v>
      </c>
      <c r="BK854" s="425">
        <v>114.921664788478</v>
      </c>
      <c r="BL854" s="425">
        <v>1.5638119798635299</v>
      </c>
      <c r="BM854" s="425">
        <v>46.818464934501499</v>
      </c>
      <c r="BN854" s="425">
        <v>103.416536582151</v>
      </c>
      <c r="BO854" s="425">
        <v>-0.54033724007927297</v>
      </c>
      <c r="BP854" s="425">
        <v>1.64275613799691</v>
      </c>
      <c r="BQ854" s="425">
        <v>16.622845652654501</v>
      </c>
      <c r="BR854" s="425">
        <v>3.1849152107273402</v>
      </c>
      <c r="BS854" s="426">
        <v>1.7007251419662801</v>
      </c>
      <c r="BT854" s="427"/>
      <c r="BU854" s="421"/>
      <c r="BV854" s="428"/>
      <c r="BW854" s="427"/>
      <c r="BX854" s="427"/>
      <c r="BY854" s="427"/>
      <c r="BZ854" s="427"/>
      <c r="CA854" s="421"/>
      <c r="CB854" s="428"/>
      <c r="CC854" s="427"/>
      <c r="CD854" s="421"/>
      <c r="CE854" s="429"/>
      <c r="CF854" s="428"/>
      <c r="CG854" s="427"/>
      <c r="CH854" s="421"/>
      <c r="CI854" s="429"/>
      <c r="CJ854" s="428"/>
      <c r="CK854" s="427"/>
      <c r="CL854" s="421"/>
      <c r="CM854" s="429"/>
      <c r="CN854" s="428"/>
      <c r="CO854" s="427"/>
      <c r="CP854" s="421"/>
      <c r="CQ854" s="429"/>
      <c r="CR854" s="428"/>
      <c r="CS854" s="427">
        <v>1</v>
      </c>
      <c r="CT854" s="421">
        <v>9</v>
      </c>
      <c r="CU854" s="429">
        <v>0</v>
      </c>
      <c r="CV854" s="429">
        <v>-1</v>
      </c>
      <c r="CX854" s="427">
        <v>31</v>
      </c>
      <c r="CY854" s="421">
        <v>183</v>
      </c>
      <c r="CZ854" s="429">
        <v>-4</v>
      </c>
      <c r="DA854" s="429">
        <v>-1</v>
      </c>
      <c r="DB854" s="428">
        <v>0</v>
      </c>
      <c r="DC854" s="427">
        <v>81</v>
      </c>
      <c r="DD854" s="421">
        <v>625.1</v>
      </c>
      <c r="DE854" s="429">
        <v>3</v>
      </c>
      <c r="DF854" s="429">
        <v>4</v>
      </c>
      <c r="DH854" s="427">
        <v>-1</v>
      </c>
      <c r="DI854" s="426">
        <v>0.256494760513305</v>
      </c>
      <c r="EL854" s="422"/>
      <c r="EM854" s="422"/>
      <c r="EN854" s="422"/>
      <c r="EO854" s="422"/>
      <c r="EP854" s="422"/>
      <c r="EQ854" s="422"/>
    </row>
    <row r="855" spans="1:154" ht="13" customHeight="1">
      <c r="A855" s="413" t="s">
        <v>29</v>
      </c>
      <c r="G855" s="414"/>
      <c r="H855" s="411" t="s">
        <v>4619</v>
      </c>
      <c r="Z855" s="421"/>
      <c r="BT855" s="427"/>
      <c r="BU855" s="421"/>
      <c r="BV855" s="428"/>
      <c r="BW855" s="427"/>
      <c r="BX855" s="427"/>
      <c r="BY855" s="427"/>
      <c r="BZ855" s="427"/>
      <c r="CA855" s="421"/>
      <c r="CB855" s="428"/>
      <c r="CC855" s="427"/>
      <c r="CD855" s="421"/>
      <c r="CE855" s="429"/>
      <c r="CF855" s="428"/>
      <c r="CG855" s="427"/>
      <c r="CH855" s="421"/>
      <c r="CI855" s="429"/>
      <c r="CJ855" s="428"/>
      <c r="CK855" s="427"/>
      <c r="CL855" s="421"/>
      <c r="CM855" s="429"/>
      <c r="CN855" s="428"/>
      <c r="CO855" s="427"/>
      <c r="CP855" s="421"/>
      <c r="CQ855" s="429"/>
      <c r="CR855" s="428"/>
      <c r="DH855" s="427"/>
    </row>
    <row r="856" spans="1:154" ht="13" customHeight="1">
      <c r="A856" s="413" t="s">
        <v>4658</v>
      </c>
      <c r="B856" s="413">
        <v>12242</v>
      </c>
      <c r="C856" s="413">
        <v>656457</v>
      </c>
      <c r="D856" s="413">
        <v>17964</v>
      </c>
      <c r="E856" s="413" t="s">
        <v>164</v>
      </c>
      <c r="F856" s="413" t="s">
        <v>164</v>
      </c>
      <c r="G856" s="414"/>
      <c r="H856" s="411" t="s">
        <v>2331</v>
      </c>
      <c r="I856" s="411" t="s">
        <v>571</v>
      </c>
      <c r="J856" s="418">
        <v>31</v>
      </c>
      <c r="K856" s="418">
        <v>1</v>
      </c>
      <c r="M856" s="419" t="s">
        <v>46</v>
      </c>
      <c r="N856" s="420">
        <v>20</v>
      </c>
      <c r="O856" s="418" t="s">
        <v>46</v>
      </c>
      <c r="P856" s="418" t="s">
        <v>4582</v>
      </c>
      <c r="Z856" s="421"/>
      <c r="AS856" s="422"/>
      <c r="AT856" s="422"/>
      <c r="AU856" s="422"/>
      <c r="AV856" s="422"/>
      <c r="AW856" s="422"/>
      <c r="AX856" s="422"/>
      <c r="AY856" s="423"/>
      <c r="AZ856" s="422"/>
      <c r="BA856" s="422"/>
      <c r="BB856" s="422"/>
      <c r="BC856" s="422"/>
      <c r="BT856" s="427">
        <v>46</v>
      </c>
      <c r="BU856" s="421">
        <v>51</v>
      </c>
      <c r="BV856" s="428">
        <v>0</v>
      </c>
      <c r="BW856" s="427"/>
      <c r="BX856" s="427"/>
      <c r="BY856" s="427"/>
      <c r="BZ856" s="427"/>
      <c r="CA856" s="421"/>
      <c r="CB856" s="428"/>
      <c r="CC856" s="427"/>
      <c r="CD856" s="421"/>
      <c r="CE856" s="429"/>
      <c r="CF856" s="428"/>
      <c r="CG856" s="427"/>
      <c r="CH856" s="421"/>
      <c r="CI856" s="429"/>
      <c r="CJ856" s="428"/>
      <c r="CK856" s="427"/>
      <c r="CL856" s="421"/>
      <c r="CM856" s="429"/>
      <c r="CN856" s="428"/>
      <c r="CO856" s="427"/>
      <c r="CP856" s="421"/>
      <c r="CQ856" s="429"/>
      <c r="CR856" s="428"/>
      <c r="DH856" s="427">
        <v>0</v>
      </c>
      <c r="DJ856" s="421">
        <v>46</v>
      </c>
      <c r="DK856" s="421">
        <v>5</v>
      </c>
      <c r="DL856" s="421">
        <v>0</v>
      </c>
      <c r="DM856" s="421">
        <v>4</v>
      </c>
      <c r="DN856" s="421">
        <v>2</v>
      </c>
      <c r="DO856" s="421">
        <v>1</v>
      </c>
      <c r="DP856" s="421">
        <v>51</v>
      </c>
      <c r="DQ856" s="421">
        <v>6.1999998092651296</v>
      </c>
      <c r="DR856" s="421">
        <v>44.099998474121001</v>
      </c>
      <c r="DS856" s="421">
        <v>215</v>
      </c>
      <c r="DT856" s="421">
        <v>40</v>
      </c>
      <c r="DU856" s="421">
        <v>24</v>
      </c>
      <c r="DV856" s="421">
        <v>22</v>
      </c>
      <c r="DW856" s="421">
        <v>5</v>
      </c>
      <c r="DX856" s="421">
        <v>24</v>
      </c>
      <c r="DY856" s="421">
        <v>3</v>
      </c>
      <c r="DZ856" s="421">
        <v>2</v>
      </c>
      <c r="EA856" s="421">
        <v>2</v>
      </c>
      <c r="EB856" s="421">
        <v>0</v>
      </c>
      <c r="EC856" s="421">
        <v>49</v>
      </c>
      <c r="ED856" s="425">
        <v>8.6470604404861593</v>
      </c>
      <c r="EE856" s="425">
        <v>4.2352949096258703</v>
      </c>
      <c r="EF856" s="425">
        <v>0.88235310617205698</v>
      </c>
      <c r="EG856" s="425">
        <v>7.0588248493764603</v>
      </c>
      <c r="EH856" s="431">
        <v>1.2549021954446999</v>
      </c>
      <c r="EI856" s="425">
        <v>97.884424941651901</v>
      </c>
      <c r="EJ856" s="424">
        <v>0.21164021164021099</v>
      </c>
      <c r="EK856" s="424">
        <v>0.25925925925925902</v>
      </c>
      <c r="EL856" s="422">
        <v>0.33333333300000001</v>
      </c>
      <c r="EM856" s="422">
        <v>0.16666666599999999</v>
      </c>
      <c r="EN856" s="422">
        <v>0.5</v>
      </c>
      <c r="EO856" s="422">
        <v>0.1</v>
      </c>
      <c r="EP856" s="422">
        <v>0.40714286</v>
      </c>
      <c r="EQ856" s="422">
        <v>0.10701546000000001</v>
      </c>
      <c r="ER856" s="425">
        <v>-7.3229729381563496E-2</v>
      </c>
      <c r="ES856" s="431">
        <v>3.8823536671570502</v>
      </c>
      <c r="ET856" s="431">
        <v>4.1244550610761204</v>
      </c>
      <c r="EU856" s="431">
        <v>4.01832531991717</v>
      </c>
      <c r="EV856" s="431">
        <v>4.8297858065368704</v>
      </c>
      <c r="EW856" s="431">
        <v>4.3158086192608902</v>
      </c>
      <c r="EX856" s="426">
        <v>0.40703569352626801</v>
      </c>
    </row>
    <row r="857" spans="1:154" ht="13" customHeight="1">
      <c r="A857" s="413" t="s">
        <v>4658</v>
      </c>
      <c r="B857" s="413">
        <v>9881</v>
      </c>
      <c r="C857" s="413">
        <v>594902</v>
      </c>
      <c r="D857" s="413">
        <v>14932</v>
      </c>
      <c r="E857" s="413" t="s">
        <v>213</v>
      </c>
      <c r="F857" s="413" t="s">
        <v>213</v>
      </c>
      <c r="G857" s="414"/>
      <c r="H857" s="411" t="s">
        <v>3357</v>
      </c>
      <c r="I857" s="411" t="s">
        <v>607</v>
      </c>
      <c r="J857" s="413">
        <v>33</v>
      </c>
      <c r="K857" s="418">
        <v>1</v>
      </c>
      <c r="M857" s="419" t="s">
        <v>837</v>
      </c>
      <c r="N857" s="420">
        <v>20</v>
      </c>
      <c r="P857" s="418" t="s">
        <v>4581</v>
      </c>
      <c r="Z857" s="421"/>
      <c r="AS857" s="422"/>
      <c r="AT857" s="422"/>
      <c r="AU857" s="422"/>
      <c r="AV857" s="422"/>
      <c r="AW857" s="422"/>
      <c r="AX857" s="422"/>
      <c r="AY857" s="423"/>
      <c r="AZ857" s="422"/>
      <c r="BA857" s="422"/>
      <c r="BB857" s="422"/>
      <c r="BC857" s="422"/>
      <c r="BT857" s="427">
        <v>9</v>
      </c>
      <c r="BU857" s="421">
        <v>44.2</v>
      </c>
      <c r="BV857" s="428">
        <v>0</v>
      </c>
      <c r="BW857" s="427"/>
      <c r="BX857" s="427"/>
      <c r="BY857" s="427"/>
      <c r="BZ857" s="427"/>
      <c r="CA857" s="421"/>
      <c r="CB857" s="428"/>
      <c r="CC857" s="427"/>
      <c r="CD857" s="421"/>
      <c r="CE857" s="429"/>
      <c r="CF857" s="428"/>
      <c r="CG857" s="427"/>
      <c r="CH857" s="421"/>
      <c r="CI857" s="429"/>
      <c r="CJ857" s="428"/>
      <c r="CK857" s="427"/>
      <c r="CL857" s="421"/>
      <c r="CM857" s="429"/>
      <c r="CN857" s="428"/>
      <c r="CO857" s="427"/>
      <c r="CP857" s="421"/>
      <c r="CQ857" s="429"/>
      <c r="CR857" s="428"/>
      <c r="DH857" s="427">
        <v>0</v>
      </c>
      <c r="DJ857" s="421">
        <v>9</v>
      </c>
      <c r="DK857" s="421">
        <v>9</v>
      </c>
      <c r="DL857" s="421">
        <v>0</v>
      </c>
      <c r="DM857" s="421">
        <v>2</v>
      </c>
      <c r="DN857" s="421">
        <v>2</v>
      </c>
      <c r="DO857" s="421">
        <v>0</v>
      </c>
      <c r="DP857" s="421">
        <v>44.2</v>
      </c>
      <c r="DQ857" s="421">
        <v>44.200000762939403</v>
      </c>
      <c r="DS857" s="421">
        <v>178</v>
      </c>
      <c r="DT857" s="421">
        <v>38</v>
      </c>
      <c r="DU857" s="421">
        <v>16</v>
      </c>
      <c r="DV857" s="421">
        <v>16</v>
      </c>
      <c r="DW857" s="421">
        <v>6</v>
      </c>
      <c r="DX857" s="421">
        <v>15</v>
      </c>
      <c r="DY857" s="421">
        <v>0</v>
      </c>
      <c r="DZ857" s="421">
        <v>0</v>
      </c>
      <c r="EA857" s="421">
        <v>0</v>
      </c>
      <c r="EB857" s="421">
        <v>0</v>
      </c>
      <c r="EC857" s="421">
        <v>29</v>
      </c>
      <c r="ED857" s="425">
        <v>5.8432839147814803</v>
      </c>
      <c r="EE857" s="425">
        <v>3.0223882317835198</v>
      </c>
      <c r="EF857" s="425">
        <v>1.2089552927134</v>
      </c>
      <c r="EG857" s="425">
        <v>7.6567168538515897</v>
      </c>
      <c r="EH857" s="431">
        <v>1.18656723173723</v>
      </c>
      <c r="EI857" s="425">
        <v>92.554185939604494</v>
      </c>
      <c r="EJ857" s="424">
        <v>0.23312883435582801</v>
      </c>
      <c r="EK857" s="424">
        <v>0.25</v>
      </c>
      <c r="EL857" s="422">
        <v>0.29104477600000001</v>
      </c>
      <c r="EM857" s="422">
        <v>0.18656716400000001</v>
      </c>
      <c r="EN857" s="422">
        <v>0.52238805899999996</v>
      </c>
      <c r="EO857" s="422">
        <v>0.10447761</v>
      </c>
      <c r="EP857" s="422">
        <v>0.44776118999999998</v>
      </c>
      <c r="EQ857" s="422">
        <v>6.1111110000000003E-2</v>
      </c>
      <c r="ER857" s="425">
        <v>-5.3794787182757299E-2</v>
      </c>
      <c r="ES857" s="431">
        <v>3.2238807805690901</v>
      </c>
      <c r="ET857" s="431">
        <v>4.6042515969351898</v>
      </c>
      <c r="EU857" s="431">
        <v>4.5911961771964398</v>
      </c>
      <c r="EV857" s="431">
        <v>5.2611875831313801</v>
      </c>
      <c r="EW857" s="431">
        <v>5.3000310069360097</v>
      </c>
      <c r="EX857" s="426">
        <v>0.365898758172988</v>
      </c>
    </row>
    <row r="858" spans="1:154" ht="13" customHeight="1">
      <c r="A858" s="413" t="s">
        <v>4658</v>
      </c>
      <c r="B858" s="413">
        <v>12497</v>
      </c>
      <c r="C858" s="413">
        <v>669713</v>
      </c>
      <c r="D858" s="413">
        <v>27581</v>
      </c>
      <c r="E858" s="413" t="s">
        <v>614</v>
      </c>
      <c r="F858" s="413" t="s">
        <v>614</v>
      </c>
      <c r="G858" s="414"/>
      <c r="H858" s="411" t="s">
        <v>3102</v>
      </c>
      <c r="I858" s="411" t="s">
        <v>3103</v>
      </c>
      <c r="J858" s="413">
        <v>27</v>
      </c>
      <c r="K858" s="418">
        <v>1</v>
      </c>
      <c r="M858" s="419" t="s">
        <v>837</v>
      </c>
      <c r="N858" s="420">
        <v>20</v>
      </c>
      <c r="P858" s="418" t="s">
        <v>4581</v>
      </c>
      <c r="Z858" s="421"/>
      <c r="AS858" s="422"/>
      <c r="AT858" s="422"/>
      <c r="AU858" s="422"/>
      <c r="AV858" s="422"/>
      <c r="AW858" s="422"/>
      <c r="AX858" s="422"/>
      <c r="AY858" s="423"/>
      <c r="AZ858" s="422"/>
      <c r="BA858" s="422"/>
      <c r="BB858" s="422"/>
      <c r="BC858" s="422"/>
      <c r="BT858" s="427">
        <v>6</v>
      </c>
      <c r="BU858" s="421">
        <v>32</v>
      </c>
      <c r="BV858" s="428">
        <v>0</v>
      </c>
      <c r="BW858" s="427"/>
      <c r="BX858" s="427"/>
      <c r="BY858" s="427"/>
      <c r="BZ858" s="427"/>
      <c r="CA858" s="421"/>
      <c r="CB858" s="428"/>
      <c r="CC858" s="427"/>
      <c r="CD858" s="421"/>
      <c r="CE858" s="429"/>
      <c r="CF858" s="428"/>
      <c r="CG858" s="427"/>
      <c r="CH858" s="421"/>
      <c r="CI858" s="429"/>
      <c r="CJ858" s="428"/>
      <c r="CK858" s="427"/>
      <c r="CL858" s="421"/>
      <c r="CM858" s="429"/>
      <c r="CN858" s="428"/>
      <c r="CO858" s="427"/>
      <c r="CP858" s="421"/>
      <c r="CQ858" s="429"/>
      <c r="CR858" s="428"/>
      <c r="DH858" s="427">
        <v>0</v>
      </c>
      <c r="DJ858" s="421">
        <v>6</v>
      </c>
      <c r="DK858" s="421">
        <v>6</v>
      </c>
      <c r="DL858" s="421">
        <v>0</v>
      </c>
      <c r="DM858" s="421">
        <v>1</v>
      </c>
      <c r="DN858" s="421">
        <v>3</v>
      </c>
      <c r="DO858" s="421">
        <v>0</v>
      </c>
      <c r="DP858" s="421">
        <v>32</v>
      </c>
      <c r="DQ858" s="421">
        <v>32</v>
      </c>
      <c r="DS858" s="421">
        <v>131</v>
      </c>
      <c r="DT858" s="421">
        <v>29</v>
      </c>
      <c r="DU858" s="421">
        <v>16</v>
      </c>
      <c r="DV858" s="421">
        <v>16</v>
      </c>
      <c r="DW858" s="421">
        <v>7</v>
      </c>
      <c r="DX858" s="421">
        <v>6</v>
      </c>
      <c r="DY858" s="421">
        <v>0</v>
      </c>
      <c r="DZ858" s="421">
        <v>1</v>
      </c>
      <c r="EA858" s="421">
        <v>0</v>
      </c>
      <c r="EB858" s="421">
        <v>0</v>
      </c>
      <c r="EC858" s="421">
        <v>29</v>
      </c>
      <c r="ED858" s="425">
        <v>8.15625</v>
      </c>
      <c r="EE858" s="425">
        <v>1.6875</v>
      </c>
      <c r="EF858" s="425">
        <v>1.96875</v>
      </c>
      <c r="EG858" s="425">
        <v>8.15625</v>
      </c>
      <c r="EH858" s="431">
        <v>1.09375</v>
      </c>
      <c r="EI858" s="425">
        <v>85.314289965037503</v>
      </c>
      <c r="EJ858" s="424">
        <v>0.233870967741935</v>
      </c>
      <c r="EK858" s="424">
        <v>0.25</v>
      </c>
      <c r="EL858" s="422">
        <v>0.38043478200000003</v>
      </c>
      <c r="EM858" s="422">
        <v>0.20652173900000001</v>
      </c>
      <c r="EN858" s="422">
        <v>0.41304347800000002</v>
      </c>
      <c r="EO858" s="422">
        <v>0.10526315999999999</v>
      </c>
      <c r="EP858" s="422">
        <v>0.42105262999999998</v>
      </c>
      <c r="EQ858" s="422">
        <v>0.1003937</v>
      </c>
      <c r="ER858" s="425">
        <v>-0.27047212753529998</v>
      </c>
      <c r="ES858" s="431">
        <v>4.5</v>
      </c>
      <c r="ET858" s="431">
        <v>4.4580390754121497</v>
      </c>
      <c r="EU858" s="431">
        <v>4.8234722137451103</v>
      </c>
      <c r="EV858" s="431">
        <v>3.8106144823133898</v>
      </c>
      <c r="EW858" s="431">
        <v>3.8454587660936501</v>
      </c>
      <c r="EX858" s="426">
        <v>0.180629298090934</v>
      </c>
    </row>
    <row r="859" spans="1:154" ht="13" customHeight="1">
      <c r="A859" s="413" t="s">
        <v>4658</v>
      </c>
      <c r="B859" s="413">
        <v>13079</v>
      </c>
      <c r="C859" s="413">
        <v>666171</v>
      </c>
      <c r="D859" s="413">
        <v>25420</v>
      </c>
      <c r="E859" s="413" t="s">
        <v>18</v>
      </c>
      <c r="F859" s="413" t="s">
        <v>18</v>
      </c>
      <c r="G859" s="414"/>
      <c r="H859" s="411" t="s">
        <v>3952</v>
      </c>
      <c r="I859" s="411" t="s">
        <v>549</v>
      </c>
      <c r="J859" s="413">
        <v>27</v>
      </c>
      <c r="K859" s="418">
        <v>1</v>
      </c>
      <c r="M859" s="419" t="s">
        <v>837</v>
      </c>
      <c r="N859" s="420">
        <v>7</v>
      </c>
      <c r="O859" s="418" t="s">
        <v>838</v>
      </c>
      <c r="P859" s="418" t="s">
        <v>4577</v>
      </c>
      <c r="R859" s="418" t="s">
        <v>4580</v>
      </c>
      <c r="Z859" s="421"/>
      <c r="BT859" s="427">
        <v>62</v>
      </c>
      <c r="BU859" s="421">
        <v>57</v>
      </c>
      <c r="BV859" s="428">
        <v>0</v>
      </c>
      <c r="BW859" s="427"/>
      <c r="BX859" s="427"/>
      <c r="BY859" s="427"/>
      <c r="BZ859" s="427"/>
      <c r="CA859" s="421"/>
      <c r="CB859" s="428"/>
      <c r="CC859" s="427"/>
      <c r="CD859" s="421"/>
      <c r="CE859" s="429"/>
      <c r="CF859" s="428"/>
      <c r="CG859" s="427"/>
      <c r="CH859" s="421"/>
      <c r="CI859" s="429"/>
      <c r="CJ859" s="428"/>
      <c r="CK859" s="427"/>
      <c r="CL859" s="421"/>
      <c r="CM859" s="429"/>
      <c r="CN859" s="428"/>
      <c r="CO859" s="427"/>
      <c r="CP859" s="421"/>
      <c r="CQ859" s="429"/>
      <c r="CR859" s="428"/>
      <c r="DH859" s="427">
        <v>0</v>
      </c>
      <c r="DJ859" s="421">
        <v>62</v>
      </c>
      <c r="DK859" s="421">
        <v>1</v>
      </c>
      <c r="DL859" s="421">
        <v>0</v>
      </c>
      <c r="DM859" s="421">
        <v>6</v>
      </c>
      <c r="DN859" s="421">
        <v>5</v>
      </c>
      <c r="DO859" s="421">
        <v>2</v>
      </c>
      <c r="DP859" s="421">
        <v>57</v>
      </c>
      <c r="DQ859" s="421">
        <v>1</v>
      </c>
      <c r="DR859" s="421">
        <v>56</v>
      </c>
      <c r="DS859" s="421">
        <v>257</v>
      </c>
      <c r="DT859" s="421">
        <v>49</v>
      </c>
      <c r="DU859" s="421">
        <v>31</v>
      </c>
      <c r="DV859" s="421">
        <v>30</v>
      </c>
      <c r="DW859" s="421">
        <v>12</v>
      </c>
      <c r="DX859" s="421">
        <v>35</v>
      </c>
      <c r="DY859" s="421">
        <v>3</v>
      </c>
      <c r="DZ859" s="421">
        <v>4</v>
      </c>
      <c r="EA859" s="421">
        <v>3</v>
      </c>
      <c r="EB859" s="421">
        <v>0</v>
      </c>
      <c r="EC859" s="421">
        <v>73</v>
      </c>
      <c r="ED859" s="425">
        <v>11.52631733226</v>
      </c>
      <c r="EE859" s="425">
        <v>5.5263165291657703</v>
      </c>
      <c r="EF859" s="425">
        <v>1.89473709571397</v>
      </c>
      <c r="EG859" s="425">
        <v>7.7368431408320797</v>
      </c>
      <c r="EH859" s="431">
        <v>1.47368440777753</v>
      </c>
      <c r="EI859" s="425">
        <v>114.949795549337</v>
      </c>
      <c r="EJ859" s="424">
        <v>0.22477064220183399</v>
      </c>
      <c r="EK859" s="424">
        <v>0.278195488721804</v>
      </c>
      <c r="EL859" s="466">
        <v>0.36170212699999998</v>
      </c>
      <c r="EM859" s="466">
        <v>0.19858155999999999</v>
      </c>
      <c r="EN859" s="466">
        <v>0.439716312</v>
      </c>
      <c r="EO859" s="466">
        <v>0.10344828</v>
      </c>
      <c r="EP859" s="466">
        <v>0.37241379000000002</v>
      </c>
      <c r="EQ859" s="466">
        <v>0.12815534000000001</v>
      </c>
      <c r="ER859" s="425">
        <v>0.14834124985130501</v>
      </c>
      <c r="ES859" s="431">
        <v>4.7368427392849402</v>
      </c>
      <c r="ET859" s="431">
        <v>4.2517417150406001</v>
      </c>
      <c r="EU859" s="431">
        <v>5.3640426874087703</v>
      </c>
      <c r="EV859" s="431">
        <v>4.3042504222137996</v>
      </c>
      <c r="EW859" s="431">
        <v>3.87809644361029</v>
      </c>
      <c r="EX859" s="426">
        <v>-0.60908836871385497</v>
      </c>
    </row>
    <row r="860" spans="1:154" ht="13" customHeight="1">
      <c r="A860" s="439" t="s">
        <v>19</v>
      </c>
      <c r="B860" s="440"/>
      <c r="C860" s="441"/>
      <c r="D860" s="441"/>
      <c r="E860" s="439" cm="1">
        <f t="array" ref="E860">SUMPRODUCT(--($A861:$A$2513=A860),--(K861:$K$2513&gt;0))</f>
        <v>335</v>
      </c>
      <c r="F860" s="439"/>
      <c r="G860" s="382"/>
      <c r="H860" s="442" t="s">
        <v>4210</v>
      </c>
      <c r="I860" s="443"/>
      <c r="J860" s="444"/>
      <c r="K860" s="445">
        <v>0</v>
      </c>
      <c r="L860" s="445"/>
      <c r="M860" s="446"/>
      <c r="N860" s="447"/>
      <c r="O860" s="445"/>
      <c r="P860" s="445"/>
      <c r="Q860" s="445"/>
      <c r="R860" s="445"/>
      <c r="S860" s="445"/>
      <c r="T860" s="445"/>
      <c r="U860" s="445"/>
      <c r="V860" s="445"/>
      <c r="W860" s="445"/>
      <c r="X860" s="445"/>
      <c r="Y860" s="446"/>
      <c r="Z860" s="448" cm="1">
        <f t="array" ref="Z860">SUMPRODUCT(--($A861:$A$2498=$A860),--(Z861:Z$2498))</f>
        <v>5974</v>
      </c>
      <c r="AA860" s="448" cm="1">
        <f t="array" ref="AA860">SUMPRODUCT(--($A861:$A$2498=$A860),--(AA861:AA$2498))</f>
        <v>16851</v>
      </c>
      <c r="AB860" s="448" cm="1">
        <f t="array" ref="AB860">SUMPRODUCT(--($A861:$A$2498=$A860),--(AB861:AB$2498))</f>
        <v>15207</v>
      </c>
      <c r="AC860" s="448" cm="1">
        <f t="array" ref="AC860">SUMPRODUCT(--($A861:$A$2498=$A860),--(AC861:AC$2498))</f>
        <v>3022</v>
      </c>
      <c r="AD860" s="448" cm="1">
        <f t="array" ref="AD860">SUMPRODUCT(--($A861:$A$2498=$A860),--(AD861:AD$2498))</f>
        <v>2074</v>
      </c>
      <c r="AE860" s="448" cm="1">
        <f t="array" ref="AE860">SUMPRODUCT(--($A861:$A$2498=$A860),--(AE861:AE$2498))</f>
        <v>588</v>
      </c>
      <c r="AF860" s="448" cm="1">
        <f t="array" ref="AF860">SUMPRODUCT(--($A861:$A$2498=$A860),--(AF861:AF$2498))</f>
        <v>41</v>
      </c>
      <c r="AG860" s="448" cm="1">
        <f t="array" ref="AG860">SUMPRODUCT(--($A861:$A$2498=$A860),--(AG861:AG$2498))</f>
        <v>319</v>
      </c>
      <c r="AH860" s="448" cm="1">
        <f t="array" ref="AH860">SUMPRODUCT(--($A861:$A$2498=$A860),--(AH861:AH$2498))</f>
        <v>1588</v>
      </c>
      <c r="AI860" s="448" cm="1">
        <f t="array" ref="AI860">SUMPRODUCT(--($A861:$A$2498=$A860),--(AI861:AI$2498))</f>
        <v>1386</v>
      </c>
      <c r="AJ860" s="448" cm="1">
        <f t="array" ref="AJ860">SUMPRODUCT(--($A861:$A$2498=$A860),--(AJ861:AJ$2498))</f>
        <v>228</v>
      </c>
      <c r="AK860" s="448" cm="1">
        <f t="array" ref="AK860">SUMPRODUCT(--($A861:$A$2498=$A860),--(AK861:AK$2498))</f>
        <v>89</v>
      </c>
      <c r="AL860" s="448" cm="1">
        <f t="array" ref="AL860">SUMPRODUCT(--($A861:$A$2498=$A860),--(AL861:AL$2498))</f>
        <v>1248</v>
      </c>
      <c r="AM860" s="448" cm="1">
        <f t="array" ref="AM860">SUMPRODUCT(--($A861:$A$2498=$A860),--(AM861:AM$2498))</f>
        <v>20</v>
      </c>
      <c r="AN860" s="448" cm="1">
        <f t="array" ref="AN860">SUMPRODUCT(--($A861:$A$2498=$A860),--(AN861:AN$2498))</f>
        <v>4525</v>
      </c>
      <c r="AO860" s="448" cm="1">
        <f t="array" ref="AO860">SUMPRODUCT(--($A861:$A$2498=$A860),--(AO861:AO$2498))</f>
        <v>164</v>
      </c>
      <c r="AP860" s="448" cm="1">
        <f t="array" ref="AP860">SUMPRODUCT(--($A861:$A$2498=$A860),--(AP861:AP$2498))</f>
        <v>123</v>
      </c>
      <c r="AQ860" s="448" cm="1">
        <f t="array" ref="AQ860">SUMPRODUCT(--($A861:$A$2498=$A860),--(AQ861:AQ$2498))</f>
        <v>102</v>
      </c>
      <c r="AR860" s="448" cm="1">
        <f t="array" ref="AR860">SUMPRODUCT(--($A861:$A$2498=$A860),--(AR861:AR$2498))</f>
        <v>291</v>
      </c>
      <c r="AS860" s="449"/>
      <c r="AT860" s="449"/>
      <c r="AU860" s="449"/>
      <c r="AV860" s="449"/>
      <c r="AW860" s="449"/>
      <c r="AX860" s="449"/>
      <c r="AY860" s="450"/>
      <c r="AZ860" s="449"/>
      <c r="BA860" s="449"/>
      <c r="BB860" s="449"/>
      <c r="BC860" s="449"/>
      <c r="BD860" s="451"/>
      <c r="BE860" s="451">
        <f>AC860/AB860</f>
        <v>0.19872427171697243</v>
      </c>
      <c r="BF860" s="451">
        <f>(AC860+AL860+AM860+AO860)/(AA860-AP860-AQ860)</f>
        <v>0.26789366053169733</v>
      </c>
      <c r="BG860" s="451">
        <f>((AC860-AE860-AF860-AG860)+(AE860*2)+(AF860*3)+(AG860*4))/AB860</f>
        <v>0.30571447359768528</v>
      </c>
      <c r="BH860" s="451">
        <f>BF860+BG860</f>
        <v>0.57360813412938261</v>
      </c>
      <c r="BI860" s="451">
        <f>BG860+BH860</f>
        <v>0.87932260772706794</v>
      </c>
      <c r="BJ860" s="451"/>
      <c r="BK860" s="450"/>
      <c r="BL860" s="450"/>
      <c r="BM860" s="450"/>
      <c r="BN860" s="450"/>
      <c r="BO860" s="450"/>
      <c r="BP860" s="452" cm="1">
        <f t="array" ref="BP860">SUMPRODUCT(--($A861:$A$2498=$A860),--(BP861:BP$2498))</f>
        <v>-31.962672985315212</v>
      </c>
      <c r="BQ860" s="450"/>
      <c r="BR860" s="452" cm="1">
        <f t="array" ref="BR860">SUMPRODUCT(--($A861:$A$2498=$A860),--(BR861:BR$2498))</f>
        <v>-867.29358080053134</v>
      </c>
      <c r="BS860" s="453" cm="1">
        <f t="array" ref="BS860">SUMPRODUCT(--($A861:$A$2498=$A860),--(BS861:BS$2498))</f>
        <v>-47.505933197412737</v>
      </c>
      <c r="BT860" s="454"/>
      <c r="BU860" s="448"/>
      <c r="BV860" s="455"/>
      <c r="BW860" s="454"/>
      <c r="BX860" s="454"/>
      <c r="BY860" s="454"/>
      <c r="BZ860" s="454"/>
      <c r="CA860" s="448"/>
      <c r="CB860" s="455"/>
      <c r="CC860" s="454"/>
      <c r="CD860" s="448"/>
      <c r="CE860" s="456"/>
      <c r="CF860" s="455"/>
      <c r="CG860" s="454"/>
      <c r="CH860" s="448"/>
      <c r="CI860" s="456"/>
      <c r="CJ860" s="455"/>
      <c r="CK860" s="454"/>
      <c r="CL860" s="448"/>
      <c r="CM860" s="456"/>
      <c r="CN860" s="455"/>
      <c r="CO860" s="454"/>
      <c r="CP860" s="448"/>
      <c r="CQ860" s="456"/>
      <c r="CR860" s="455"/>
      <c r="CS860" s="457"/>
      <c r="CT860" s="458"/>
      <c r="CU860" s="459"/>
      <c r="CV860" s="459"/>
      <c r="CW860" s="460"/>
      <c r="CX860" s="457"/>
      <c r="CY860" s="458"/>
      <c r="CZ860" s="459"/>
      <c r="DA860" s="459"/>
      <c r="DB860" s="460"/>
      <c r="DC860" s="457"/>
      <c r="DD860" s="458"/>
      <c r="DE860" s="459"/>
      <c r="DF860" s="459"/>
      <c r="DG860" s="460"/>
      <c r="DH860" s="454" cm="1">
        <f t="array" ref="DH860">SUMPRODUCT(--($A861:$A$2498=$A860),--(DH861:DH$2498))</f>
        <v>-154</v>
      </c>
      <c r="DI860" s="453" cm="1">
        <f t="array" ref="DI860">SUMPRODUCT(--($A861:$A$2498=$A860),--(DI861:DI$2498))</f>
        <v>-168.58044622139988</v>
      </c>
      <c r="DJ860" s="448" cm="1">
        <f t="array" ref="DJ860">SUMPRODUCT(--($A861:$A$2498=$A860),--(DJ861:DJ$2498))</f>
        <v>4922</v>
      </c>
      <c r="DK860" s="448" cm="1">
        <f t="array" ref="DK860">SUMPRODUCT(--($A861:$A$2498=$A860),--(DK861:DK$2498))</f>
        <v>805</v>
      </c>
      <c r="DL860" s="448" cm="1">
        <f t="array" ref="DL860">SUMPRODUCT(--($A861:$A$2498=$A860),--(DL861:DL$2498))</f>
        <v>1</v>
      </c>
      <c r="DM860" s="448" cm="1">
        <f t="array" ref="DM860">SUMPRODUCT(--($A861:$A$2498=$A860),--(DM861:DM$2498))</f>
        <v>386</v>
      </c>
      <c r="DN860" s="448" cm="1">
        <f t="array" ref="DN860">SUMPRODUCT(--($A861:$A$2498=$A860),--(DN861:DN$2498))</f>
        <v>553</v>
      </c>
      <c r="DO860" s="448" cm="1">
        <f t="array" ref="DO860">SUMPRODUCT(--($A861:$A$2498=$A860),--(DO861:DO$2498))</f>
        <v>123</v>
      </c>
      <c r="DP860" s="448" cm="1">
        <f t="array" ref="DP860">SUMPRODUCT(--($A861:$A$2498=$A860),--(DP861:DP$2498))</f>
        <v>8484.2000000000044</v>
      </c>
      <c r="DQ860" s="448" cm="1">
        <f t="array" ref="DQ860">SUMPRODUCT(--($A861:$A$2498=$A860),--(DQ861:DQ$2498))</f>
        <v>3769.4000166431024</v>
      </c>
      <c r="DR860" s="448" cm="1">
        <f t="array" ref="DR860">SUMPRODUCT(--($A861:$A$2498=$A860),--(DR861:DR$2498))</f>
        <v>4693.8000087738028</v>
      </c>
      <c r="DS860" s="448" cm="1">
        <f t="array" ref="DS860">SUMPRODUCT(--($A861:$A$2498=$A860),--(DS861:DS$2498))</f>
        <v>37839</v>
      </c>
      <c r="DT860" s="448" cm="1">
        <f t="array" ref="DT860">SUMPRODUCT(--($A861:$A$2498=$A860),--(DT861:DT$2498))</f>
        <v>9187</v>
      </c>
      <c r="DU860" s="448" cm="1">
        <f t="array" ref="DU860">SUMPRODUCT(--($A861:$A$2498=$A860),--(DU861:DU$2498))</f>
        <v>5511</v>
      </c>
      <c r="DV860" s="448" cm="1">
        <f t="array" ref="DV860">SUMPRODUCT(--($A861:$A$2498=$A860),--(DV861:DV$2498))</f>
        <v>5081</v>
      </c>
      <c r="DW860" s="448" cm="1">
        <f t="array" ref="DW860">SUMPRODUCT(--($A861:$A$2498=$A860),--(DW861:DW$2498))</f>
        <v>1484</v>
      </c>
      <c r="DX860" s="448" cm="1">
        <f t="array" ref="DX860">SUMPRODUCT(--($A861:$A$2498=$A860),--(DX861:DX$2498))</f>
        <v>3331</v>
      </c>
      <c r="DY860" s="448" cm="1">
        <f t="array" ref="DY860">SUMPRODUCT(--($A861:$A$2498=$A860),--(DY861:DY$2498))</f>
        <v>140</v>
      </c>
      <c r="DZ860" s="448" cm="1">
        <f t="array" ref="DZ860">SUMPRODUCT(--($A861:$A$2498=$A860),--(DZ861:DZ$2498))</f>
        <v>430</v>
      </c>
      <c r="EA860" s="448" cm="1">
        <f t="array" ref="EA860">SUMPRODUCT(--($A861:$A$2498=$A860),--(EA861:EA$2498))</f>
        <v>309</v>
      </c>
      <c r="EB860" s="448" cm="1">
        <f t="array" ref="EB860">SUMPRODUCT(--($A861:$A$2498=$A860),--(EB861:EB$2498))</f>
        <v>37</v>
      </c>
      <c r="EC860" s="448" cm="1">
        <f t="array" ref="EC860">SUMPRODUCT(--($A861:$A$2498=$A860),--(EC861:EC$2498))</f>
        <v>7343</v>
      </c>
      <c r="ED860" s="450">
        <f>EC860/DP860*10</f>
        <v>8.6549114825204452</v>
      </c>
      <c r="EE860" s="450">
        <f>DX860/DP860*10</f>
        <v>3.9261214964286535</v>
      </c>
      <c r="EF860" s="450">
        <f>DW860/DP860*10</f>
        <v>1.7491336837886886</v>
      </c>
      <c r="EG860" s="450">
        <f>DX860/DQ860*10</f>
        <v>8.8369501387291702</v>
      </c>
      <c r="EH860" s="463">
        <f>(DT860+DX860+DZ860)/DP860</f>
        <v>1.5261309257207507</v>
      </c>
      <c r="EI860" s="450"/>
      <c r="EJ860" s="451">
        <f>DT860/(DS860-DX860-DY860-DZ860)</f>
        <v>0.270699510872768</v>
      </c>
      <c r="EK860" s="451"/>
      <c r="EL860" s="464"/>
      <c r="EM860" s="464"/>
      <c r="EN860" s="464"/>
      <c r="EO860" s="464"/>
      <c r="EP860" s="464"/>
      <c r="EQ860" s="464"/>
      <c r="ER860" s="465"/>
      <c r="ES860" s="463"/>
      <c r="ET860" s="463"/>
      <c r="EU860" s="463"/>
      <c r="EV860" s="463"/>
      <c r="EW860" s="463"/>
      <c r="EX860" s="453" cm="1">
        <f t="array" ref="EX860">SUMPRODUCT(--($A861:$A$2498=$A860),--(EX861:EX$2498))</f>
        <v>-3.3197979802498736</v>
      </c>
    </row>
    <row r="861" spans="1:154" ht="13" customHeight="1">
      <c r="A861" s="413" t="s">
        <v>19</v>
      </c>
      <c r="B861" s="413">
        <v>13136</v>
      </c>
      <c r="C861" s="413">
        <v>701519</v>
      </c>
      <c r="D861" s="413">
        <v>30180</v>
      </c>
      <c r="E861" s="413" t="s">
        <v>567</v>
      </c>
      <c r="F861" s="413" t="s">
        <v>567</v>
      </c>
      <c r="G861" s="414"/>
      <c r="H861" s="411" t="s">
        <v>181</v>
      </c>
      <c r="I861" s="411" t="s">
        <v>118</v>
      </c>
      <c r="J861" s="413">
        <v>25</v>
      </c>
      <c r="K861" s="418">
        <v>1</v>
      </c>
      <c r="M861" s="419" t="s">
        <v>837</v>
      </c>
      <c r="N861" s="420">
        <v>20</v>
      </c>
      <c r="O861" s="418" t="s">
        <v>46</v>
      </c>
      <c r="P861" s="418" t="s">
        <v>2543</v>
      </c>
      <c r="Z861" s="421"/>
      <c r="BT861" s="427">
        <v>18</v>
      </c>
      <c r="BU861" s="421">
        <v>33.200000000000003</v>
      </c>
      <c r="BV861" s="428">
        <v>1</v>
      </c>
      <c r="BW861" s="427"/>
      <c r="BX861" s="427"/>
      <c r="BY861" s="427"/>
      <c r="BZ861" s="427"/>
      <c r="CA861" s="421"/>
      <c r="CB861" s="428"/>
      <c r="CC861" s="427"/>
      <c r="CD861" s="421"/>
      <c r="CE861" s="429"/>
      <c r="CF861" s="428"/>
      <c r="CG861" s="427"/>
      <c r="CH861" s="421"/>
      <c r="CI861" s="429"/>
      <c r="CJ861" s="428"/>
      <c r="CK861" s="427"/>
      <c r="CL861" s="421"/>
      <c r="CM861" s="429"/>
      <c r="CN861" s="428"/>
      <c r="CO861" s="427"/>
      <c r="CP861" s="421"/>
      <c r="CQ861" s="429"/>
      <c r="CR861" s="428"/>
      <c r="DH861" s="427">
        <v>1</v>
      </c>
      <c r="DJ861" s="421">
        <v>18</v>
      </c>
      <c r="DK861" s="421">
        <v>2</v>
      </c>
      <c r="DL861" s="421">
        <v>0</v>
      </c>
      <c r="DM861" s="421">
        <v>1</v>
      </c>
      <c r="DN861" s="421">
        <v>4</v>
      </c>
      <c r="DO861" s="421">
        <v>0</v>
      </c>
      <c r="DP861" s="421">
        <v>33.200000000000003</v>
      </c>
      <c r="DQ861" s="421">
        <v>7.0999999046325604</v>
      </c>
      <c r="DR861" s="421">
        <v>26.100000381469702</v>
      </c>
      <c r="DS861" s="421">
        <v>158</v>
      </c>
      <c r="DT861" s="421">
        <v>39</v>
      </c>
      <c r="DU861" s="421">
        <v>29</v>
      </c>
      <c r="DV861" s="421">
        <v>28</v>
      </c>
      <c r="DW861" s="421">
        <v>6</v>
      </c>
      <c r="DX861" s="421">
        <v>17</v>
      </c>
      <c r="DY861" s="421">
        <v>0</v>
      </c>
      <c r="DZ861" s="421">
        <v>3</v>
      </c>
      <c r="EA861" s="421">
        <v>5</v>
      </c>
      <c r="EB861" s="421">
        <v>0</v>
      </c>
      <c r="EC861" s="421">
        <v>31</v>
      </c>
      <c r="ED861" s="425">
        <v>8.2871295736182997</v>
      </c>
      <c r="EE861" s="425">
        <v>4.5445549274681003</v>
      </c>
      <c r="EF861" s="425">
        <v>1.6039605626358</v>
      </c>
      <c r="EG861" s="425">
        <v>10.425743657132699</v>
      </c>
      <c r="EH861" s="431">
        <v>1.66336650940009</v>
      </c>
      <c r="EI861" s="425">
        <v>129.74530989813999</v>
      </c>
      <c r="EJ861" s="424">
        <v>0.282608695652173</v>
      </c>
      <c r="EK861" s="424">
        <v>0.32673267326732602</v>
      </c>
      <c r="EL861" s="466">
        <v>0.29523809499999998</v>
      </c>
      <c r="EM861" s="466">
        <v>0.27619047600000002</v>
      </c>
      <c r="EN861" s="466">
        <v>0.42857142799999998</v>
      </c>
      <c r="EO861" s="466">
        <v>0.12149533</v>
      </c>
      <c r="EP861" s="466">
        <v>0.40186916</v>
      </c>
      <c r="EQ861" s="466">
        <v>0.10993976</v>
      </c>
      <c r="ER861" s="425">
        <v>-1.0964601684038</v>
      </c>
      <c r="ES861" s="431">
        <v>7.4851492923003997</v>
      </c>
      <c r="ET861" s="431">
        <v>6.7149561687226997</v>
      </c>
      <c r="EU861" s="431">
        <v>5.3933981907880897</v>
      </c>
      <c r="EV861" s="431">
        <v>5.1373936306427996</v>
      </c>
      <c r="EW861" s="431">
        <v>4.6649783759600796</v>
      </c>
      <c r="EX861" s="426">
        <v>-0.29257676005363398</v>
      </c>
    </row>
    <row r="862" spans="1:154" ht="13" customHeight="1">
      <c r="A862" s="413" t="s">
        <v>19</v>
      </c>
      <c r="B862" s="413">
        <v>13271</v>
      </c>
      <c r="C862" s="413">
        <v>688642</v>
      </c>
      <c r="D862" s="413">
        <v>31552</v>
      </c>
      <c r="E862" s="413" t="s">
        <v>246</v>
      </c>
      <c r="F862" s="413" t="s">
        <v>246</v>
      </c>
      <c r="G862" s="414"/>
      <c r="H862" s="411" t="s">
        <v>4438</v>
      </c>
      <c r="I862" s="411" t="s">
        <v>174</v>
      </c>
      <c r="J862" s="413">
        <v>24</v>
      </c>
      <c r="K862" s="418">
        <v>1</v>
      </c>
      <c r="M862" s="419" t="s">
        <v>837</v>
      </c>
      <c r="O862" s="418" t="s">
        <v>838</v>
      </c>
      <c r="P862" s="418" t="s">
        <v>4577</v>
      </c>
      <c r="Z862" s="421"/>
      <c r="BT862" s="427">
        <v>30</v>
      </c>
      <c r="BU862" s="421">
        <v>31.1</v>
      </c>
      <c r="BV862" s="428">
        <v>1</v>
      </c>
      <c r="BW862" s="427"/>
      <c r="BX862" s="427"/>
      <c r="BY862" s="427"/>
      <c r="BZ862" s="427"/>
      <c r="CA862" s="421"/>
      <c r="CB862" s="428"/>
      <c r="CC862" s="427"/>
      <c r="CD862" s="421"/>
      <c r="CE862" s="429"/>
      <c r="CF862" s="428"/>
      <c r="CG862" s="427"/>
      <c r="CH862" s="421"/>
      <c r="CI862" s="429"/>
      <c r="CJ862" s="428"/>
      <c r="CK862" s="427"/>
      <c r="CL862" s="421"/>
      <c r="CM862" s="429"/>
      <c r="CN862" s="428"/>
      <c r="CO862" s="427"/>
      <c r="CP862" s="421"/>
      <c r="CQ862" s="429"/>
      <c r="CR862" s="428"/>
      <c r="DH862" s="427">
        <v>1</v>
      </c>
      <c r="DJ862" s="421">
        <v>30</v>
      </c>
      <c r="DK862" s="421">
        <v>0</v>
      </c>
      <c r="DL862" s="421">
        <v>0</v>
      </c>
      <c r="DM862" s="421">
        <v>1</v>
      </c>
      <c r="DN862" s="421">
        <v>3</v>
      </c>
      <c r="DO862" s="421">
        <v>4</v>
      </c>
      <c r="DP862" s="421">
        <v>31.1</v>
      </c>
      <c r="DR862" s="421">
        <v>31.100000381469702</v>
      </c>
      <c r="DS862" s="421">
        <v>138</v>
      </c>
      <c r="DT862" s="421">
        <v>31</v>
      </c>
      <c r="DU862" s="421">
        <v>25</v>
      </c>
      <c r="DV862" s="421">
        <v>23</v>
      </c>
      <c r="DW862" s="421">
        <v>5</v>
      </c>
      <c r="DX862" s="421">
        <v>17</v>
      </c>
      <c r="DY862" s="421">
        <v>0</v>
      </c>
      <c r="DZ862" s="421">
        <v>0</v>
      </c>
      <c r="EA862" s="421">
        <v>2</v>
      </c>
      <c r="EB862" s="421">
        <v>0</v>
      </c>
      <c r="EC862" s="421">
        <v>19</v>
      </c>
      <c r="ED862" s="425">
        <v>5.4574476944047099</v>
      </c>
      <c r="EE862" s="425">
        <v>4.8829795160463201</v>
      </c>
      <c r="EF862" s="425">
        <v>1.4361704458959701</v>
      </c>
      <c r="EG862" s="425">
        <v>8.9042567645550594</v>
      </c>
      <c r="EH862" s="431">
        <v>1.53191514228904</v>
      </c>
      <c r="EI862" s="425">
        <v>118.223772621271</v>
      </c>
      <c r="EJ862" s="424">
        <v>0.256198347107438</v>
      </c>
      <c r="EK862" s="424">
        <v>0.268041237113402</v>
      </c>
      <c r="EL862" s="466">
        <v>0.40594059399999999</v>
      </c>
      <c r="EM862" s="466">
        <v>0.168316831</v>
      </c>
      <c r="EN862" s="466">
        <v>0.42574257399999998</v>
      </c>
      <c r="EO862" s="466">
        <v>0.12745097999999999</v>
      </c>
      <c r="EP862" s="466">
        <v>0.44117646999999999</v>
      </c>
      <c r="EQ862" s="466">
        <v>0.12713472000000001</v>
      </c>
      <c r="ER862" s="425">
        <v>0.17206960221901799</v>
      </c>
      <c r="ES862" s="431">
        <v>6.6063840511214904</v>
      </c>
      <c r="ET862" s="431">
        <v>6.6612371902398104</v>
      </c>
      <c r="EU862" s="431">
        <v>5.6253343199648098</v>
      </c>
      <c r="EV862" s="431">
        <v>5.6667462204860497</v>
      </c>
      <c r="EW862" s="431">
        <v>5.4662032660883302</v>
      </c>
      <c r="EX862" s="426">
        <v>-0.372055023908615</v>
      </c>
    </row>
    <row r="863" spans="1:154" ht="13" customHeight="1">
      <c r="A863" s="413" t="s">
        <v>19</v>
      </c>
      <c r="B863" s="413">
        <v>10431</v>
      </c>
      <c r="C863" s="413">
        <v>669211</v>
      </c>
      <c r="D863" s="413">
        <v>19362</v>
      </c>
      <c r="E863" s="413" t="s">
        <v>17</v>
      </c>
      <c r="F863" s="413" t="s">
        <v>17</v>
      </c>
      <c r="G863" s="414"/>
      <c r="H863" s="411" t="s">
        <v>1601</v>
      </c>
      <c r="I863" s="411" t="s">
        <v>1602</v>
      </c>
      <c r="J863" s="418">
        <v>30</v>
      </c>
      <c r="K863" s="418">
        <v>1</v>
      </c>
      <c r="M863" s="419" t="s">
        <v>46</v>
      </c>
      <c r="N863" s="420">
        <v>7</v>
      </c>
      <c r="O863" s="418" t="s">
        <v>46</v>
      </c>
      <c r="P863" s="418" t="s">
        <v>4577</v>
      </c>
      <c r="Z863" s="421"/>
      <c r="AS863" s="422"/>
      <c r="AT863" s="422"/>
      <c r="AU863" s="422"/>
      <c r="AV863" s="422"/>
      <c r="AW863" s="422"/>
      <c r="AX863" s="422"/>
      <c r="AY863" s="423"/>
      <c r="AZ863" s="422"/>
      <c r="BA863" s="422"/>
      <c r="BB863" s="422"/>
      <c r="BC863" s="422"/>
      <c r="BT863" s="427">
        <v>64</v>
      </c>
      <c r="BU863" s="421">
        <v>63.1</v>
      </c>
      <c r="BV863" s="428">
        <v>0</v>
      </c>
      <c r="BW863" s="427"/>
      <c r="BX863" s="427"/>
      <c r="BY863" s="427"/>
      <c r="BZ863" s="427"/>
      <c r="CA863" s="421"/>
      <c r="CB863" s="428"/>
      <c r="CC863" s="427"/>
      <c r="CD863" s="421"/>
      <c r="CE863" s="429"/>
      <c r="CF863" s="428"/>
      <c r="CG863" s="427"/>
      <c r="CH863" s="421"/>
      <c r="CI863" s="429"/>
      <c r="CJ863" s="428"/>
      <c r="CK863" s="427"/>
      <c r="CL863" s="421"/>
      <c r="CM863" s="429"/>
      <c r="CN863" s="428"/>
      <c r="CO863" s="427"/>
      <c r="CP863" s="421"/>
      <c r="CQ863" s="429"/>
      <c r="CR863" s="428"/>
      <c r="DH863" s="427">
        <v>0</v>
      </c>
      <c r="DJ863" s="421">
        <v>64</v>
      </c>
      <c r="DK863" s="421">
        <v>3</v>
      </c>
      <c r="DL863" s="421">
        <v>0</v>
      </c>
      <c r="DM863" s="421">
        <v>5</v>
      </c>
      <c r="DN863" s="421">
        <v>4</v>
      </c>
      <c r="DO863" s="421">
        <v>8</v>
      </c>
      <c r="DP863" s="421">
        <v>63.1</v>
      </c>
      <c r="DQ863" s="421">
        <v>3.20000004768371</v>
      </c>
      <c r="DR863" s="421">
        <v>59.200000762939403</v>
      </c>
      <c r="DS863" s="421">
        <v>268</v>
      </c>
      <c r="DT863" s="421">
        <v>54</v>
      </c>
      <c r="DU863" s="421">
        <v>28</v>
      </c>
      <c r="DV863" s="421">
        <v>24</v>
      </c>
      <c r="DW863" s="421">
        <v>10</v>
      </c>
      <c r="DX863" s="421">
        <v>33</v>
      </c>
      <c r="DY863" s="421">
        <v>2</v>
      </c>
      <c r="DZ863" s="421">
        <v>1</v>
      </c>
      <c r="EA863" s="421">
        <v>2</v>
      </c>
      <c r="EB863" s="421">
        <v>0</v>
      </c>
      <c r="EC863" s="421">
        <v>59</v>
      </c>
      <c r="ED863" s="425">
        <v>8.38421195714451</v>
      </c>
      <c r="EE863" s="425">
        <v>4.6894744845045597</v>
      </c>
      <c r="EF863" s="425">
        <v>1.4210528740922901</v>
      </c>
      <c r="EG863" s="425">
        <v>7.6736855200983696</v>
      </c>
      <c r="EH863" s="431">
        <v>1.37368444495588</v>
      </c>
      <c r="EI863" s="425">
        <v>107.149634795362</v>
      </c>
      <c r="EJ863" s="424">
        <v>0.23076923076923</v>
      </c>
      <c r="EK863" s="424">
        <v>0.266666666666666</v>
      </c>
      <c r="EL863" s="422">
        <v>0.38150288999999998</v>
      </c>
      <c r="EM863" s="422">
        <v>0.19653179100000001</v>
      </c>
      <c r="EN863" s="422">
        <v>0.42196531700000001</v>
      </c>
      <c r="EO863" s="422">
        <v>9.7142859999999998E-2</v>
      </c>
      <c r="EP863" s="422">
        <v>0.41714286</v>
      </c>
      <c r="EQ863" s="422">
        <v>0.11436673</v>
      </c>
      <c r="ER863" s="425">
        <v>0.30785273920272899</v>
      </c>
      <c r="ES863" s="431">
        <v>3.41052689782149</v>
      </c>
      <c r="ET863" s="431">
        <v>4.6476435427560903</v>
      </c>
      <c r="EU863" s="431">
        <v>4.9359725209286802</v>
      </c>
      <c r="EV863" s="431">
        <v>4.6604728919356599</v>
      </c>
      <c r="EW863" s="431">
        <v>4.4363234305285504</v>
      </c>
      <c r="EX863" s="426">
        <v>-0.53258423507213504</v>
      </c>
    </row>
    <row r="864" spans="1:154" ht="13" customHeight="1">
      <c r="A864" s="413" t="s">
        <v>19</v>
      </c>
      <c r="B864" s="413">
        <v>11344</v>
      </c>
      <c r="C864" s="413">
        <v>660896</v>
      </c>
      <c r="D864" s="413">
        <v>19459</v>
      </c>
      <c r="E864" s="413" t="s">
        <v>3323</v>
      </c>
      <c r="F864" s="413" t="s">
        <v>3323</v>
      </c>
      <c r="G864" s="414"/>
      <c r="H864" s="411" t="s">
        <v>1605</v>
      </c>
      <c r="I864" s="411" t="s">
        <v>548</v>
      </c>
      <c r="J864" s="418">
        <v>29</v>
      </c>
      <c r="K864" s="418">
        <v>1</v>
      </c>
      <c r="M864" s="419" t="s">
        <v>837</v>
      </c>
      <c r="O864" s="418" t="s">
        <v>838</v>
      </c>
      <c r="P864" s="418" t="s">
        <v>2543</v>
      </c>
      <c r="Z864" s="421"/>
      <c r="AS864" s="422"/>
      <c r="AT864" s="422"/>
      <c r="AU864" s="422"/>
      <c r="AV864" s="422"/>
      <c r="AW864" s="422"/>
      <c r="AX864" s="422"/>
      <c r="AY864" s="423"/>
      <c r="AZ864" s="422"/>
      <c r="BA864" s="422"/>
      <c r="BB864" s="422"/>
      <c r="BC864" s="422"/>
      <c r="BT864" s="427">
        <v>56</v>
      </c>
      <c r="BU864" s="421">
        <v>55</v>
      </c>
      <c r="BV864" s="428">
        <v>-2</v>
      </c>
      <c r="BW864" s="427"/>
      <c r="BX864" s="427"/>
      <c r="BY864" s="427"/>
      <c r="BZ864" s="427"/>
      <c r="CA864" s="421"/>
      <c r="CB864" s="428"/>
      <c r="CC864" s="427"/>
      <c r="CD864" s="421"/>
      <c r="CE864" s="429"/>
      <c r="CF864" s="428"/>
      <c r="CG864" s="427"/>
      <c r="CH864" s="421"/>
      <c r="CI864" s="429"/>
      <c r="CJ864" s="428"/>
      <c r="CK864" s="427"/>
      <c r="CL864" s="421"/>
      <c r="CM864" s="429"/>
      <c r="CN864" s="428"/>
      <c r="CO864" s="427"/>
      <c r="CP864" s="421"/>
      <c r="CQ864" s="429"/>
      <c r="CR864" s="428"/>
      <c r="DH864" s="427">
        <v>-2</v>
      </c>
      <c r="DJ864" s="421">
        <v>56</v>
      </c>
      <c r="DK864" s="421">
        <v>0</v>
      </c>
      <c r="DL864" s="421">
        <v>0</v>
      </c>
      <c r="DM864" s="421">
        <v>0</v>
      </c>
      <c r="DN864" s="421">
        <v>2</v>
      </c>
      <c r="DO864" s="421">
        <v>0</v>
      </c>
      <c r="DP864" s="421">
        <v>55</v>
      </c>
      <c r="DR864" s="421">
        <v>54.300001144409102</v>
      </c>
      <c r="DS864" s="421">
        <v>257</v>
      </c>
      <c r="DT864" s="421">
        <v>66</v>
      </c>
      <c r="DU864" s="421">
        <v>44</v>
      </c>
      <c r="DV864" s="421">
        <v>38</v>
      </c>
      <c r="DW864" s="421">
        <v>13</v>
      </c>
      <c r="DX864" s="421">
        <v>30</v>
      </c>
      <c r="DY864" s="421">
        <v>1</v>
      </c>
      <c r="DZ864" s="421">
        <v>1</v>
      </c>
      <c r="EA864" s="421">
        <v>6</v>
      </c>
      <c r="EB864" s="421">
        <v>2</v>
      </c>
      <c r="EC864" s="421">
        <v>61</v>
      </c>
      <c r="ED864" s="425">
        <v>9.9818197395390094</v>
      </c>
      <c r="EE864" s="425">
        <v>4.9090916751831202</v>
      </c>
      <c r="EF864" s="425">
        <v>2.1272730592460198</v>
      </c>
      <c r="EG864" s="425">
        <v>10.800001685402799</v>
      </c>
      <c r="EH864" s="431">
        <v>1.7454548178428799</v>
      </c>
      <c r="EI864" s="425">
        <v>135.77206065022199</v>
      </c>
      <c r="EJ864" s="424">
        <v>0.29203539823008801</v>
      </c>
      <c r="EK864" s="424">
        <v>0.34868421052631499</v>
      </c>
      <c r="EL864" s="422">
        <v>0.33333333300000001</v>
      </c>
      <c r="EM864" s="422">
        <v>0.17901234499999999</v>
      </c>
      <c r="EN864" s="422">
        <v>0.48765431999999997</v>
      </c>
      <c r="EO864" s="422">
        <v>0.10909091</v>
      </c>
      <c r="EP864" s="422">
        <v>0.37575757999999998</v>
      </c>
      <c r="EQ864" s="422">
        <v>0.11058601</v>
      </c>
      <c r="ER864" s="425">
        <v>-0.25450018753303</v>
      </c>
      <c r="ES864" s="431">
        <v>6.2181827885652901</v>
      </c>
      <c r="ET864" s="431">
        <v>4.66315011141808</v>
      </c>
      <c r="EU864" s="431">
        <v>5.6814271564326599</v>
      </c>
      <c r="EV864" s="431">
        <v>4.8232909722478796</v>
      </c>
      <c r="EW864" s="431">
        <v>4.20652208275982</v>
      </c>
      <c r="EX864" s="426">
        <v>-0.50647144019603696</v>
      </c>
    </row>
    <row r="865" spans="1:269" ht="13" customHeight="1">
      <c r="A865" s="413" t="s">
        <v>19</v>
      </c>
      <c r="B865" s="413">
        <v>12628</v>
      </c>
      <c r="C865" s="413">
        <v>669920</v>
      </c>
      <c r="D865" s="413">
        <v>19666</v>
      </c>
      <c r="E865" s="413" t="s">
        <v>3323</v>
      </c>
      <c r="F865" s="413" t="s">
        <v>3323</v>
      </c>
      <c r="G865" s="414"/>
      <c r="H865" s="411" t="s">
        <v>945</v>
      </c>
      <c r="I865" s="411" t="s">
        <v>523</v>
      </c>
      <c r="J865" s="413">
        <v>32</v>
      </c>
      <c r="K865" s="418">
        <v>1</v>
      </c>
      <c r="M865" s="419" t="s">
        <v>837</v>
      </c>
      <c r="N865" s="420">
        <v>20</v>
      </c>
      <c r="O865" s="418" t="s">
        <v>46</v>
      </c>
      <c r="P865" s="418" t="s">
        <v>2543</v>
      </c>
      <c r="Z865" s="421"/>
      <c r="BT865" s="427">
        <v>18</v>
      </c>
      <c r="BU865" s="421">
        <v>77.099999999999994</v>
      </c>
      <c r="BV865" s="428">
        <v>-1</v>
      </c>
      <c r="BW865" s="427"/>
      <c r="BX865" s="427"/>
      <c r="BY865" s="427"/>
      <c r="BZ865" s="427"/>
      <c r="CA865" s="421"/>
      <c r="CB865" s="428"/>
      <c r="CC865" s="427"/>
      <c r="CD865" s="421"/>
      <c r="CE865" s="429"/>
      <c r="CF865" s="428"/>
      <c r="CG865" s="427"/>
      <c r="CH865" s="421"/>
      <c r="CI865" s="429"/>
      <c r="CJ865" s="428"/>
      <c r="CK865" s="427"/>
      <c r="CL865" s="421"/>
      <c r="CM865" s="429"/>
      <c r="CN865" s="428"/>
      <c r="CO865" s="427"/>
      <c r="CP865" s="421"/>
      <c r="CQ865" s="429"/>
      <c r="CR865" s="428"/>
      <c r="DH865" s="427">
        <v>-1</v>
      </c>
      <c r="DJ865" s="421">
        <v>18</v>
      </c>
      <c r="DK865" s="421">
        <v>13</v>
      </c>
      <c r="DL865" s="421">
        <v>0</v>
      </c>
      <c r="DM865" s="421">
        <v>4</v>
      </c>
      <c r="DN865" s="421">
        <v>2</v>
      </c>
      <c r="DO865" s="421">
        <v>1</v>
      </c>
      <c r="DP865" s="421">
        <v>77.099999999999994</v>
      </c>
      <c r="DQ865" s="421">
        <v>68.099998474121094</v>
      </c>
      <c r="DR865" s="421">
        <v>9</v>
      </c>
      <c r="DS865" s="421">
        <v>336</v>
      </c>
      <c r="DT865" s="421">
        <v>80</v>
      </c>
      <c r="DU865" s="421">
        <v>45</v>
      </c>
      <c r="DV865" s="421">
        <v>41</v>
      </c>
      <c r="DW865" s="421">
        <v>15</v>
      </c>
      <c r="DX865" s="421">
        <v>26</v>
      </c>
      <c r="DY865" s="421">
        <v>0</v>
      </c>
      <c r="DZ865" s="421">
        <v>3</v>
      </c>
      <c r="EA865" s="421">
        <v>1</v>
      </c>
      <c r="EB865" s="421">
        <v>0</v>
      </c>
      <c r="EC865" s="421">
        <v>65</v>
      </c>
      <c r="ED865" s="425">
        <v>7.5646557632333602</v>
      </c>
      <c r="EE865" s="425">
        <v>3.02586230529334</v>
      </c>
      <c r="EF865" s="425">
        <v>1.7456897915153899</v>
      </c>
      <c r="EG865" s="425">
        <v>9.3103455547487499</v>
      </c>
      <c r="EH865" s="431">
        <v>1.3706897622269001</v>
      </c>
      <c r="EI865" s="425">
        <v>106.916044641585</v>
      </c>
      <c r="EJ865" s="424">
        <v>0.26058631921824099</v>
      </c>
      <c r="EK865" s="424">
        <v>0.28634361233480099</v>
      </c>
      <c r="EL865" s="466">
        <v>0.44813278000000001</v>
      </c>
      <c r="EM865" s="466">
        <v>0.21576763400000001</v>
      </c>
      <c r="EN865" s="466">
        <v>0.33609958499999998</v>
      </c>
      <c r="EO865" s="466">
        <v>8.2644629999999997E-2</v>
      </c>
      <c r="EP865" s="466">
        <v>0.45867769000000003</v>
      </c>
      <c r="EQ865" s="466">
        <v>0.10063898</v>
      </c>
      <c r="ER865" s="425">
        <v>0.928567668089881</v>
      </c>
      <c r="ES865" s="431">
        <v>4.7715520968087297</v>
      </c>
      <c r="ET865" s="431">
        <v>4.78967332752456</v>
      </c>
      <c r="EU865" s="431">
        <v>5.1014896086365198</v>
      </c>
      <c r="EV865" s="431">
        <v>4.1948446059271198</v>
      </c>
      <c r="EW865" s="431">
        <v>4.3485755868818901</v>
      </c>
      <c r="EX865" s="426">
        <v>0.24699662812054099</v>
      </c>
    </row>
    <row r="866" spans="1:269" ht="13" customHeight="1">
      <c r="A866" s="413" t="s">
        <v>19</v>
      </c>
      <c r="B866" s="413">
        <v>10378</v>
      </c>
      <c r="C866" s="413">
        <v>656186</v>
      </c>
      <c r="D866" s="413">
        <v>16507</v>
      </c>
      <c r="E866" s="413" t="s">
        <v>164</v>
      </c>
      <c r="F866" s="413" t="s">
        <v>164</v>
      </c>
      <c r="G866" s="414"/>
      <c r="H866" s="415" t="s">
        <v>1027</v>
      </c>
      <c r="I866" s="416" t="s">
        <v>562</v>
      </c>
      <c r="J866" s="417">
        <v>32</v>
      </c>
      <c r="K866" s="418">
        <v>1</v>
      </c>
      <c r="M866" s="419" t="s">
        <v>837</v>
      </c>
      <c r="O866" s="418" t="s">
        <v>838</v>
      </c>
      <c r="P866" s="418" t="s">
        <v>4577</v>
      </c>
      <c r="Z866" s="421"/>
      <c r="AS866" s="422"/>
      <c r="AT866" s="422"/>
      <c r="AU866" s="422"/>
      <c r="AV866" s="422"/>
      <c r="AW866" s="422"/>
      <c r="AX866" s="422"/>
      <c r="AY866" s="423"/>
      <c r="AZ866" s="422"/>
      <c r="BA866" s="422"/>
      <c r="BB866" s="422"/>
      <c r="BC866" s="422"/>
      <c r="BT866" s="427">
        <v>28</v>
      </c>
      <c r="BU866" s="421">
        <v>29</v>
      </c>
      <c r="BV866" s="428">
        <v>-1</v>
      </c>
      <c r="BW866" s="427"/>
      <c r="BX866" s="427"/>
      <c r="BY866" s="427"/>
      <c r="BZ866" s="427"/>
      <c r="CA866" s="421"/>
      <c r="CB866" s="428"/>
      <c r="CC866" s="427"/>
      <c r="CD866" s="421"/>
      <c r="CE866" s="429"/>
      <c r="CF866" s="428"/>
      <c r="CG866" s="427"/>
      <c r="CH866" s="421"/>
      <c r="CI866" s="429"/>
      <c r="CJ866" s="428"/>
      <c r="CK866" s="427"/>
      <c r="CL866" s="421"/>
      <c r="CM866" s="429"/>
      <c r="CN866" s="428"/>
      <c r="CO866" s="427"/>
      <c r="CP866" s="421"/>
      <c r="CQ866" s="429"/>
      <c r="CR866" s="428"/>
      <c r="DH866" s="427">
        <v>-1</v>
      </c>
      <c r="DJ866" s="421">
        <v>28</v>
      </c>
      <c r="DK866" s="421">
        <v>0</v>
      </c>
      <c r="DL866" s="421">
        <v>0</v>
      </c>
      <c r="DM866" s="421">
        <v>0</v>
      </c>
      <c r="DN866" s="421">
        <v>1</v>
      </c>
      <c r="DO866" s="421">
        <v>2</v>
      </c>
      <c r="DP866" s="421">
        <v>29</v>
      </c>
      <c r="DR866" s="421">
        <v>29</v>
      </c>
      <c r="DS866" s="421">
        <v>120</v>
      </c>
      <c r="DT866" s="421">
        <v>19</v>
      </c>
      <c r="DU866" s="421">
        <v>9</v>
      </c>
      <c r="DV866" s="421">
        <v>8</v>
      </c>
      <c r="DW866" s="421">
        <v>4</v>
      </c>
      <c r="DX866" s="421">
        <v>15</v>
      </c>
      <c r="DY866" s="421">
        <v>0</v>
      </c>
      <c r="DZ866" s="421">
        <v>4</v>
      </c>
      <c r="EA866" s="421">
        <v>1</v>
      </c>
      <c r="EB866" s="421">
        <v>0</v>
      </c>
      <c r="EC866" s="421">
        <v>21</v>
      </c>
      <c r="ED866" s="425">
        <v>6.5172426652400501</v>
      </c>
      <c r="EE866" s="425">
        <v>4.6551733323143196</v>
      </c>
      <c r="EF866" s="425">
        <v>1.24137955528382</v>
      </c>
      <c r="EG866" s="425">
        <v>5.8965528875981397</v>
      </c>
      <c r="EH866" s="431">
        <v>1.1724140244347101</v>
      </c>
      <c r="EI866" s="425">
        <v>91.450212607725902</v>
      </c>
      <c r="EJ866" s="424">
        <v>0.18811881188118801</v>
      </c>
      <c r="EK866" s="424">
        <v>0.197368421052631</v>
      </c>
      <c r="EL866" s="422">
        <v>0.51282051200000001</v>
      </c>
      <c r="EM866" s="422">
        <v>0.179487179</v>
      </c>
      <c r="EN866" s="422">
        <v>0.307692307</v>
      </c>
      <c r="EO866" s="422">
        <v>8.7499999999999994E-2</v>
      </c>
      <c r="EP866" s="422">
        <v>0.3125</v>
      </c>
      <c r="EQ866" s="422">
        <v>9.6491229999999997E-2</v>
      </c>
      <c r="ER866" s="425">
        <v>0.39893267312104402</v>
      </c>
      <c r="ES866" s="431">
        <v>2.4827591105676401</v>
      </c>
      <c r="ET866" s="431">
        <v>4.71148922973937</v>
      </c>
      <c r="EU866" s="431">
        <v>5.4463174971899999</v>
      </c>
      <c r="EV866" s="431">
        <v>4.9291896839570901</v>
      </c>
      <c r="EW866" s="431">
        <v>4.7872565253936603</v>
      </c>
      <c r="EX866" s="426">
        <v>-0.20476369559764801</v>
      </c>
    </row>
    <row r="867" spans="1:269" ht="13" customHeight="1">
      <c r="A867" s="413" t="s">
        <v>19</v>
      </c>
      <c r="B867" s="413">
        <v>10692</v>
      </c>
      <c r="C867" s="413">
        <v>621237</v>
      </c>
      <c r="D867" s="413">
        <v>17780</v>
      </c>
      <c r="E867" s="413" t="s">
        <v>13</v>
      </c>
      <c r="F867" s="413" t="s">
        <v>13</v>
      </c>
      <c r="G867" s="414"/>
      <c r="H867" s="415" t="s">
        <v>1068</v>
      </c>
      <c r="I867" s="416" t="s">
        <v>3351</v>
      </c>
      <c r="J867" s="417">
        <v>30</v>
      </c>
      <c r="K867" s="418">
        <v>1</v>
      </c>
      <c r="M867" s="419" t="s">
        <v>46</v>
      </c>
      <c r="O867" s="418" t="s">
        <v>838</v>
      </c>
      <c r="P867" s="418" t="s">
        <v>4577</v>
      </c>
      <c r="Z867" s="421"/>
      <c r="AS867" s="422"/>
      <c r="AT867" s="422"/>
      <c r="AU867" s="422"/>
      <c r="AV867" s="422"/>
      <c r="AW867" s="422"/>
      <c r="AX867" s="422"/>
      <c r="AY867" s="423"/>
      <c r="AZ867" s="422"/>
      <c r="BA867" s="422"/>
      <c r="BB867" s="422"/>
      <c r="BC867" s="422"/>
      <c r="BT867" s="427">
        <v>28</v>
      </c>
      <c r="BU867" s="421">
        <v>26</v>
      </c>
      <c r="BV867" s="428">
        <v>-2</v>
      </c>
      <c r="BW867" s="427"/>
      <c r="BX867" s="427"/>
      <c r="BY867" s="427"/>
      <c r="BZ867" s="427"/>
      <c r="CA867" s="421"/>
      <c r="CB867" s="428"/>
      <c r="CC867" s="427"/>
      <c r="CD867" s="421"/>
      <c r="CE867" s="429"/>
      <c r="CF867" s="428"/>
      <c r="CG867" s="427"/>
      <c r="CH867" s="421"/>
      <c r="CI867" s="429"/>
      <c r="CJ867" s="428"/>
      <c r="CK867" s="427"/>
      <c r="CL867" s="421"/>
      <c r="CM867" s="429"/>
      <c r="CN867" s="428"/>
      <c r="CO867" s="427"/>
      <c r="CP867" s="421"/>
      <c r="CQ867" s="429"/>
      <c r="CR867" s="428"/>
      <c r="DH867" s="427">
        <v>-2</v>
      </c>
      <c r="DJ867" s="421">
        <v>28</v>
      </c>
      <c r="DK867" s="421">
        <v>0</v>
      </c>
      <c r="DL867" s="421">
        <v>0</v>
      </c>
      <c r="DM867" s="421">
        <v>4</v>
      </c>
      <c r="DN867" s="421">
        <v>2</v>
      </c>
      <c r="DO867" s="421">
        <v>7</v>
      </c>
      <c r="DP867" s="421">
        <v>26</v>
      </c>
      <c r="DR867" s="421">
        <v>26</v>
      </c>
      <c r="DS867" s="421">
        <v>114</v>
      </c>
      <c r="DT867" s="421">
        <v>27</v>
      </c>
      <c r="DU867" s="421">
        <v>12</v>
      </c>
      <c r="DV867" s="421">
        <v>11</v>
      </c>
      <c r="DW867" s="421">
        <v>4</v>
      </c>
      <c r="DX867" s="421">
        <v>7</v>
      </c>
      <c r="DY867" s="421">
        <v>0</v>
      </c>
      <c r="DZ867" s="421">
        <v>1</v>
      </c>
      <c r="EA867" s="421">
        <v>3</v>
      </c>
      <c r="EB867" s="421">
        <v>0</v>
      </c>
      <c r="EC867" s="421">
        <v>32</v>
      </c>
      <c r="ED867" s="425">
        <v>11.076924702119699</v>
      </c>
      <c r="EE867" s="425">
        <v>2.4230772785886998</v>
      </c>
      <c r="EF867" s="425">
        <v>1.38461558776497</v>
      </c>
      <c r="EG867" s="425">
        <v>9.3461552174135605</v>
      </c>
      <c r="EH867" s="431">
        <v>1.3076924995557999</v>
      </c>
      <c r="EI867" s="425">
        <v>100.919650480782</v>
      </c>
      <c r="EJ867" s="424">
        <v>0.25471698113207503</v>
      </c>
      <c r="EK867" s="424">
        <v>0.32857142857142801</v>
      </c>
      <c r="EL867" s="422">
        <v>0.45833333300000001</v>
      </c>
      <c r="EM867" s="422">
        <v>0.222222222</v>
      </c>
      <c r="EN867" s="422">
        <v>0.31944444399999999</v>
      </c>
      <c r="EO867" s="422">
        <v>0.12162162</v>
      </c>
      <c r="EP867" s="422">
        <v>0.47297296999999999</v>
      </c>
      <c r="EQ867" s="422">
        <v>0.10722101000000001</v>
      </c>
      <c r="ER867" s="425">
        <v>0.40097337387203202</v>
      </c>
      <c r="ES867" s="431">
        <v>3.80769286635367</v>
      </c>
      <c r="ET867" s="431">
        <v>3.6489254652943601</v>
      </c>
      <c r="EU867" s="431">
        <v>3.5975107430000999</v>
      </c>
      <c r="EV867" s="431">
        <v>2.9614142019663499</v>
      </c>
      <c r="EW867" s="431">
        <v>2.8664734168096899</v>
      </c>
      <c r="EX867" s="426">
        <v>0.348503828048706</v>
      </c>
    </row>
    <row r="868" spans="1:269" ht="13" customHeight="1">
      <c r="A868" s="413" t="s">
        <v>19</v>
      </c>
      <c r="B868" s="413">
        <v>10031</v>
      </c>
      <c r="C868" s="413">
        <v>542881</v>
      </c>
      <c r="D868" s="413">
        <v>12880</v>
      </c>
      <c r="E868" s="413" t="s">
        <v>18</v>
      </c>
      <c r="F868" s="413" t="s">
        <v>18</v>
      </c>
      <c r="G868" s="414"/>
      <c r="H868" s="415" t="s">
        <v>117</v>
      </c>
      <c r="I868" s="416" t="s">
        <v>571</v>
      </c>
      <c r="J868" s="417">
        <v>35</v>
      </c>
      <c r="K868" s="418">
        <v>1</v>
      </c>
      <c r="M868" s="419" t="s">
        <v>46</v>
      </c>
      <c r="N868" s="420">
        <v>25</v>
      </c>
      <c r="P868" s="418" t="s">
        <v>4577</v>
      </c>
      <c r="Z868" s="421"/>
      <c r="AS868" s="422"/>
      <c r="AT868" s="422"/>
      <c r="AU868" s="422"/>
      <c r="AV868" s="422"/>
      <c r="AW868" s="422"/>
      <c r="AX868" s="422"/>
      <c r="AY868" s="423"/>
      <c r="AZ868" s="422"/>
      <c r="BA868" s="422"/>
      <c r="BB868" s="422"/>
      <c r="BC868" s="422"/>
      <c r="BT868" s="427">
        <v>26</v>
      </c>
      <c r="BU868" s="421">
        <v>136.1</v>
      </c>
      <c r="BV868" s="428">
        <v>1</v>
      </c>
      <c r="BW868" s="427"/>
      <c r="BX868" s="427"/>
      <c r="BY868" s="427"/>
      <c r="BZ868" s="427"/>
      <c r="CA868" s="421"/>
      <c r="CB868" s="428"/>
      <c r="CC868" s="427"/>
      <c r="CD868" s="421"/>
      <c r="CE868" s="429"/>
      <c r="CF868" s="428"/>
      <c r="CG868" s="427"/>
      <c r="CH868" s="421"/>
      <c r="CI868" s="429"/>
      <c r="CJ868" s="428"/>
      <c r="CK868" s="427"/>
      <c r="CL868" s="421"/>
      <c r="CM868" s="429"/>
      <c r="CN868" s="428"/>
      <c r="CO868" s="427"/>
      <c r="CP868" s="421"/>
      <c r="CQ868" s="429"/>
      <c r="CR868" s="428"/>
      <c r="DH868" s="427">
        <v>1</v>
      </c>
      <c r="DJ868" s="421">
        <v>26</v>
      </c>
      <c r="DK868" s="421">
        <v>26</v>
      </c>
      <c r="DL868" s="421">
        <v>0</v>
      </c>
      <c r="DM868" s="421">
        <v>2</v>
      </c>
      <c r="DN868" s="421">
        <v>8</v>
      </c>
      <c r="DO868" s="421">
        <v>0</v>
      </c>
      <c r="DP868" s="421">
        <v>136.1</v>
      </c>
      <c r="DQ868" s="421">
        <v>136.100006103515</v>
      </c>
      <c r="DS868" s="421">
        <v>599</v>
      </c>
      <c r="DT868" s="421">
        <v>135</v>
      </c>
      <c r="DU868" s="421">
        <v>73</v>
      </c>
      <c r="DV868" s="421">
        <v>69</v>
      </c>
      <c r="DW868" s="421">
        <v>28</v>
      </c>
      <c r="DX868" s="421">
        <v>57</v>
      </c>
      <c r="DY868" s="421">
        <v>4</v>
      </c>
      <c r="DZ868" s="421">
        <v>3</v>
      </c>
      <c r="EA868" s="421">
        <v>5</v>
      </c>
      <c r="EB868" s="421">
        <v>3</v>
      </c>
      <c r="EC868" s="421">
        <v>104</v>
      </c>
      <c r="ED868" s="425">
        <v>6.8655259285075996</v>
      </c>
      <c r="EE868" s="425">
        <v>3.7628363262012798</v>
      </c>
      <c r="EF868" s="425">
        <v>1.8484108269058901</v>
      </c>
      <c r="EG868" s="425">
        <v>8.9119807725819893</v>
      </c>
      <c r="EH868" s="431">
        <v>1.4083130109759101</v>
      </c>
      <c r="EI868" s="425">
        <v>109.85071961593999</v>
      </c>
      <c r="EJ868" s="424">
        <v>0.25046382189239302</v>
      </c>
      <c r="EK868" s="424">
        <v>0.26289926289926202</v>
      </c>
      <c r="EL868" s="422">
        <v>0.292626728</v>
      </c>
      <c r="EM868" s="422">
        <v>0.20276497600000001</v>
      </c>
      <c r="EN868" s="422">
        <v>0.50460829399999996</v>
      </c>
      <c r="EO868" s="422">
        <v>0.11034483</v>
      </c>
      <c r="EP868" s="422">
        <v>0.36551724000000002</v>
      </c>
      <c r="EQ868" s="422">
        <v>0.11239316000000001</v>
      </c>
      <c r="ER868" s="425">
        <v>1.22479232541773</v>
      </c>
      <c r="ES868" s="431">
        <v>4.5550123948752397</v>
      </c>
      <c r="ET868" s="431">
        <v>5.1238154277747103</v>
      </c>
      <c r="EU868" s="431">
        <v>5.6005199829529699</v>
      </c>
      <c r="EV868" s="431">
        <v>5.4072809495166601</v>
      </c>
      <c r="EW868" s="431">
        <v>5.2310327573870898</v>
      </c>
      <c r="EX868" s="426">
        <v>0.11100270599126801</v>
      </c>
    </row>
    <row r="869" spans="1:269" ht="13" customHeight="1">
      <c r="A869" s="413" t="s">
        <v>19</v>
      </c>
      <c r="B869" s="413">
        <v>13060</v>
      </c>
      <c r="C869" s="413">
        <v>669199</v>
      </c>
      <c r="D869" s="413">
        <v>19222</v>
      </c>
      <c r="E869" s="413" t="s">
        <v>686</v>
      </c>
      <c r="F869" s="413" t="s">
        <v>686</v>
      </c>
      <c r="G869" s="414"/>
      <c r="H869" s="411" t="s">
        <v>3961</v>
      </c>
      <c r="I869" s="411" t="s">
        <v>3960</v>
      </c>
      <c r="J869" s="413">
        <v>30</v>
      </c>
      <c r="K869" s="418">
        <v>1</v>
      </c>
      <c r="M869" s="419" t="s">
        <v>837</v>
      </c>
      <c r="N869" s="420">
        <v>20</v>
      </c>
      <c r="O869" s="418" t="s">
        <v>46</v>
      </c>
      <c r="P869" s="418" t="s">
        <v>2543</v>
      </c>
      <c r="Z869" s="421"/>
      <c r="AS869" s="422"/>
      <c r="AT869" s="422"/>
      <c r="AU869" s="422"/>
      <c r="AV869" s="422"/>
      <c r="AW869" s="422"/>
      <c r="AX869" s="422"/>
      <c r="AY869" s="423"/>
      <c r="AZ869" s="422"/>
      <c r="BA869" s="422"/>
      <c r="BB869" s="422"/>
      <c r="BC869" s="422"/>
      <c r="BT869" s="427">
        <v>53</v>
      </c>
      <c r="BU869" s="421">
        <v>71</v>
      </c>
      <c r="BV869" s="428">
        <v>1</v>
      </c>
      <c r="BW869" s="427"/>
      <c r="BX869" s="427"/>
      <c r="BY869" s="427"/>
      <c r="BZ869" s="427"/>
      <c r="CA869" s="421"/>
      <c r="CB869" s="428"/>
      <c r="CC869" s="427"/>
      <c r="CD869" s="421"/>
      <c r="CE869" s="429"/>
      <c r="CF869" s="428"/>
      <c r="CG869" s="427"/>
      <c r="CH869" s="421"/>
      <c r="CI869" s="429"/>
      <c r="CJ869" s="428"/>
      <c r="CK869" s="427"/>
      <c r="CL869" s="421"/>
      <c r="CM869" s="429"/>
      <c r="CN869" s="428"/>
      <c r="CO869" s="427"/>
      <c r="CP869" s="421"/>
      <c r="CQ869" s="429"/>
      <c r="CR869" s="428"/>
      <c r="DH869" s="427">
        <v>1</v>
      </c>
      <c r="DJ869" s="421">
        <v>53</v>
      </c>
      <c r="DK869" s="421">
        <v>1</v>
      </c>
      <c r="DL869" s="421">
        <v>0</v>
      </c>
      <c r="DM869" s="421">
        <v>8</v>
      </c>
      <c r="DN869" s="421">
        <v>2</v>
      </c>
      <c r="DO869" s="421">
        <v>3</v>
      </c>
      <c r="DP869" s="421">
        <v>71</v>
      </c>
      <c r="DQ869" s="421">
        <v>2</v>
      </c>
      <c r="DR869" s="421">
        <v>69</v>
      </c>
      <c r="DS869" s="421">
        <v>296</v>
      </c>
      <c r="DT869" s="421">
        <v>55</v>
      </c>
      <c r="DU869" s="421">
        <v>34</v>
      </c>
      <c r="DV869" s="421">
        <v>31</v>
      </c>
      <c r="DW869" s="421">
        <v>10</v>
      </c>
      <c r="DX869" s="421">
        <v>30</v>
      </c>
      <c r="DY869" s="421">
        <v>3</v>
      </c>
      <c r="DZ869" s="421">
        <v>3</v>
      </c>
      <c r="EA869" s="421">
        <v>5</v>
      </c>
      <c r="EB869" s="421">
        <v>0</v>
      </c>
      <c r="EC869" s="421">
        <v>75</v>
      </c>
      <c r="ED869" s="425">
        <v>9.5070432751124496</v>
      </c>
      <c r="EE869" s="425">
        <v>3.80281731004498</v>
      </c>
      <c r="EF869" s="425">
        <v>1.2676057700149901</v>
      </c>
      <c r="EG869" s="425">
        <v>6.9718317350824597</v>
      </c>
      <c r="EH869" s="431">
        <v>1.19718322723638</v>
      </c>
      <c r="EI869" s="425">
        <v>92.391225685847303</v>
      </c>
      <c r="EJ869" s="424">
        <v>0.209125475285171</v>
      </c>
      <c r="EK869" s="424">
        <v>0.25280898876404401</v>
      </c>
      <c r="EL869" s="422">
        <v>0.34054054</v>
      </c>
      <c r="EM869" s="422">
        <v>0.21081080999999999</v>
      </c>
      <c r="EN869" s="422">
        <v>0.44864864799999998</v>
      </c>
      <c r="EO869" s="422">
        <v>0.10638298</v>
      </c>
      <c r="EP869" s="422">
        <v>0.41489362000000002</v>
      </c>
      <c r="EQ869" s="422">
        <v>0.13035870999999999</v>
      </c>
      <c r="ER869" s="425">
        <v>-0.36794185430008097</v>
      </c>
      <c r="ES869" s="431">
        <v>3.9295778870464702</v>
      </c>
      <c r="ET869" s="431">
        <v>4.5231609375192603</v>
      </c>
      <c r="EU869" s="431">
        <v>4.2486483896471601</v>
      </c>
      <c r="EV869" s="431">
        <v>4.2200530809099801</v>
      </c>
      <c r="EW869" s="431">
        <v>3.7894141527793002</v>
      </c>
      <c r="EX869" s="426">
        <v>0.135793767869472</v>
      </c>
    </row>
    <row r="870" spans="1:269" ht="13" customHeight="1">
      <c r="A870" s="413" t="s">
        <v>19</v>
      </c>
      <c r="B870" s="413">
        <v>12452</v>
      </c>
      <c r="C870" s="413">
        <v>696147</v>
      </c>
      <c r="D870" s="413">
        <v>29754</v>
      </c>
      <c r="E870" s="413" t="s">
        <v>18</v>
      </c>
      <c r="F870" s="413" t="s">
        <v>18</v>
      </c>
      <c r="G870" s="414"/>
      <c r="H870" s="411" t="s">
        <v>3568</v>
      </c>
      <c r="I870" s="411" t="s">
        <v>72</v>
      </c>
      <c r="J870" s="413">
        <v>25</v>
      </c>
      <c r="K870" s="418">
        <v>1</v>
      </c>
      <c r="M870" s="419" t="s">
        <v>837</v>
      </c>
      <c r="O870" s="418" t="s">
        <v>838</v>
      </c>
      <c r="P870" s="418" t="s">
        <v>4577</v>
      </c>
      <c r="Z870" s="421"/>
      <c r="BT870" s="427">
        <v>23</v>
      </c>
      <c r="BU870" s="421">
        <v>20.100000000000001</v>
      </c>
      <c r="BV870" s="428">
        <v>-1</v>
      </c>
      <c r="BW870" s="427"/>
      <c r="BX870" s="427"/>
      <c r="BY870" s="427"/>
      <c r="BZ870" s="427"/>
      <c r="CA870" s="421"/>
      <c r="CB870" s="428"/>
      <c r="CC870" s="427"/>
      <c r="CD870" s="421"/>
      <c r="CE870" s="429"/>
      <c r="CF870" s="428"/>
      <c r="CG870" s="427"/>
      <c r="CH870" s="421"/>
      <c r="CI870" s="429"/>
      <c r="CJ870" s="428"/>
      <c r="CK870" s="427"/>
      <c r="CL870" s="421"/>
      <c r="CM870" s="429"/>
      <c r="CN870" s="428"/>
      <c r="CO870" s="427"/>
      <c r="CP870" s="421"/>
      <c r="CQ870" s="429"/>
      <c r="CR870" s="428"/>
      <c r="DH870" s="427">
        <v>-1</v>
      </c>
      <c r="DJ870" s="421">
        <v>23</v>
      </c>
      <c r="DK870" s="421">
        <v>0</v>
      </c>
      <c r="DL870" s="421">
        <v>0</v>
      </c>
      <c r="DM870" s="421">
        <v>2</v>
      </c>
      <c r="DN870" s="421">
        <v>3</v>
      </c>
      <c r="DO870" s="421">
        <v>0</v>
      </c>
      <c r="DP870" s="421">
        <v>20.100000000000001</v>
      </c>
      <c r="DR870" s="421">
        <v>20.100000381469702</v>
      </c>
      <c r="DS870" s="421">
        <v>94</v>
      </c>
      <c r="DT870" s="421">
        <v>22</v>
      </c>
      <c r="DU870" s="421">
        <v>15</v>
      </c>
      <c r="DV870" s="421">
        <v>14</v>
      </c>
      <c r="DW870" s="421">
        <v>1</v>
      </c>
      <c r="DX870" s="421">
        <v>10</v>
      </c>
      <c r="DY870" s="421">
        <v>0</v>
      </c>
      <c r="DZ870" s="421">
        <v>1</v>
      </c>
      <c r="EA870" s="421">
        <v>2</v>
      </c>
      <c r="EB870" s="421">
        <v>0</v>
      </c>
      <c r="EC870" s="421">
        <v>18</v>
      </c>
      <c r="ED870" s="425">
        <v>7.9672143603487999</v>
      </c>
      <c r="EE870" s="425">
        <v>4.4262302001937801</v>
      </c>
      <c r="EF870" s="425">
        <v>0.44262302001937798</v>
      </c>
      <c r="EG870" s="425">
        <v>9.7377064404263098</v>
      </c>
      <c r="EH870" s="431">
        <v>1.5737707378466701</v>
      </c>
      <c r="EI870" s="425">
        <v>122.75669308995801</v>
      </c>
      <c r="EJ870" s="424">
        <v>0.265060240963855</v>
      </c>
      <c r="EK870" s="424">
        <v>0.328125</v>
      </c>
      <c r="EL870" s="466">
        <v>0.546875</v>
      </c>
      <c r="EM870" s="466">
        <v>0.203125</v>
      </c>
      <c r="EN870" s="466">
        <v>0.25</v>
      </c>
      <c r="EO870" s="466">
        <v>1.538462E-2</v>
      </c>
      <c r="EP870" s="466">
        <v>0.43076923</v>
      </c>
      <c r="EQ870" s="466">
        <v>0.11641791</v>
      </c>
      <c r="ER870" s="425">
        <v>-0.38124325321568397</v>
      </c>
      <c r="ES870" s="431">
        <v>6.19672228027129</v>
      </c>
      <c r="ET870" s="431">
        <v>3.9124537217198099</v>
      </c>
      <c r="EU870" s="431">
        <v>3.6277755693221998</v>
      </c>
      <c r="EV870" s="431">
        <v>4.2016542287235596</v>
      </c>
      <c r="EW870" s="431">
        <v>4.15244754393379</v>
      </c>
      <c r="EX870" s="426">
        <v>0.18743118643760601</v>
      </c>
    </row>
    <row r="871" spans="1:269" ht="13" customHeight="1">
      <c r="A871" s="413" t="s">
        <v>19</v>
      </c>
      <c r="B871" s="413">
        <v>13297</v>
      </c>
      <c r="C871" s="413">
        <v>679775</v>
      </c>
      <c r="D871" s="413">
        <v>29615</v>
      </c>
      <c r="E871" s="413" t="s">
        <v>45</v>
      </c>
      <c r="F871" s="413" t="s">
        <v>45</v>
      </c>
      <c r="G871" s="414"/>
      <c r="H871" s="411" t="s">
        <v>4411</v>
      </c>
      <c r="I871" s="411" t="s">
        <v>547</v>
      </c>
      <c r="J871" s="413">
        <v>27</v>
      </c>
      <c r="K871" s="418">
        <v>1</v>
      </c>
      <c r="M871" s="419" t="s">
        <v>46</v>
      </c>
      <c r="O871" s="418" t="s">
        <v>838</v>
      </c>
      <c r="P871" s="418" t="s">
        <v>2543</v>
      </c>
      <c r="Z871" s="421"/>
      <c r="BT871" s="427">
        <v>32</v>
      </c>
      <c r="BU871" s="421">
        <v>25.1</v>
      </c>
      <c r="BV871" s="428">
        <v>0</v>
      </c>
      <c r="BW871" s="427"/>
      <c r="BX871" s="427"/>
      <c r="BY871" s="427"/>
      <c r="BZ871" s="427"/>
      <c r="CA871" s="421"/>
      <c r="CB871" s="428"/>
      <c r="CC871" s="427"/>
      <c r="CD871" s="421"/>
      <c r="CE871" s="429"/>
      <c r="CF871" s="428"/>
      <c r="CG871" s="427"/>
      <c r="CH871" s="421"/>
      <c r="CI871" s="429"/>
      <c r="CJ871" s="428"/>
      <c r="CK871" s="427"/>
      <c r="CL871" s="421"/>
      <c r="CM871" s="429"/>
      <c r="CN871" s="428"/>
      <c r="CO871" s="427"/>
      <c r="CP871" s="421"/>
      <c r="CQ871" s="429"/>
      <c r="CR871" s="428"/>
      <c r="DH871" s="427">
        <v>0</v>
      </c>
      <c r="DJ871" s="421">
        <v>32</v>
      </c>
      <c r="DK871" s="421">
        <v>0</v>
      </c>
      <c r="DL871" s="421">
        <v>0</v>
      </c>
      <c r="DM871" s="421">
        <v>0</v>
      </c>
      <c r="DN871" s="421">
        <v>3</v>
      </c>
      <c r="DO871" s="421">
        <v>2</v>
      </c>
      <c r="DP871" s="421">
        <v>25.1</v>
      </c>
      <c r="DR871" s="421">
        <v>25.100000381469702</v>
      </c>
      <c r="DS871" s="421">
        <v>115</v>
      </c>
      <c r="DT871" s="421">
        <v>28</v>
      </c>
      <c r="DU871" s="421">
        <v>14</v>
      </c>
      <c r="DV871" s="421">
        <v>13</v>
      </c>
      <c r="DW871" s="421">
        <v>3</v>
      </c>
      <c r="DX871" s="421">
        <v>8</v>
      </c>
      <c r="DY871" s="421">
        <v>0</v>
      </c>
      <c r="DZ871" s="421">
        <v>3</v>
      </c>
      <c r="EA871" s="421">
        <v>1</v>
      </c>
      <c r="EB871" s="421">
        <v>0</v>
      </c>
      <c r="EC871" s="421">
        <v>22</v>
      </c>
      <c r="ED871" s="425">
        <v>7.8157922197916898</v>
      </c>
      <c r="EE871" s="425">
        <v>2.8421062617424302</v>
      </c>
      <c r="EF871" s="425">
        <v>1.06578984815341</v>
      </c>
      <c r="EG871" s="425">
        <v>9.9473719160985095</v>
      </c>
      <c r="EH871" s="431">
        <v>1.42105313087121</v>
      </c>
      <c r="EI871" s="425">
        <v>109.668125595931</v>
      </c>
      <c r="EJ871" s="424">
        <v>0.269230769230769</v>
      </c>
      <c r="EK871" s="424">
        <v>0.316455696202531</v>
      </c>
      <c r="EL871" s="466">
        <v>0.34615384599999999</v>
      </c>
      <c r="EM871" s="466">
        <v>0.32051281999999998</v>
      </c>
      <c r="EN871" s="466">
        <v>0.33333333300000001</v>
      </c>
      <c r="EO871" s="466">
        <v>4.8780490000000003E-2</v>
      </c>
      <c r="EP871" s="466">
        <v>0.35365854000000002</v>
      </c>
      <c r="EQ871" s="466">
        <v>8.6046510000000007E-2</v>
      </c>
      <c r="ER871" s="425">
        <v>1.3831325304131699E-2</v>
      </c>
      <c r="ES871" s="431">
        <v>4.6184226753314501</v>
      </c>
      <c r="ET871" s="431">
        <v>4.4629029636560897</v>
      </c>
      <c r="EU871" s="431">
        <v>4.24123575997828</v>
      </c>
      <c r="EV871" s="431">
        <v>4.2841398963639001</v>
      </c>
      <c r="EW871" s="431">
        <v>4.0602563848034503</v>
      </c>
      <c r="EX871" s="426">
        <v>-4.3608970940112998E-2</v>
      </c>
    </row>
    <row r="872" spans="1:269" ht="13" customHeight="1">
      <c r="A872" s="413" t="s">
        <v>19</v>
      </c>
      <c r="B872" s="413">
        <v>13042</v>
      </c>
      <c r="C872" s="413">
        <v>678368</v>
      </c>
      <c r="D872" s="413">
        <v>23899</v>
      </c>
      <c r="E872" s="413" t="s">
        <v>686</v>
      </c>
      <c r="F872" s="413" t="s">
        <v>686</v>
      </c>
      <c r="G872" s="414"/>
      <c r="H872" s="411" t="s">
        <v>4012</v>
      </c>
      <c r="I872" s="411" t="s">
        <v>4011</v>
      </c>
      <c r="J872" s="413">
        <v>25</v>
      </c>
      <c r="K872" s="418">
        <v>1</v>
      </c>
      <c r="M872" s="419" t="s">
        <v>837</v>
      </c>
      <c r="N872" s="420">
        <v>20</v>
      </c>
      <c r="O872" s="418" t="s">
        <v>46</v>
      </c>
      <c r="P872" s="418" t="s">
        <v>2543</v>
      </c>
      <c r="Z872" s="421"/>
      <c r="AS872" s="422"/>
      <c r="AT872" s="422"/>
      <c r="AU872" s="422"/>
      <c r="AV872" s="422"/>
      <c r="AW872" s="422"/>
      <c r="AX872" s="422"/>
      <c r="AY872" s="423"/>
      <c r="AZ872" s="422"/>
      <c r="BA872" s="422"/>
      <c r="BB872" s="422"/>
      <c r="BC872" s="422"/>
      <c r="BT872" s="427">
        <v>32</v>
      </c>
      <c r="BU872" s="421">
        <v>81.099999999999994</v>
      </c>
      <c r="BV872" s="428">
        <v>1</v>
      </c>
      <c r="BW872" s="427"/>
      <c r="BX872" s="427"/>
      <c r="BY872" s="427"/>
      <c r="BZ872" s="427"/>
      <c r="CA872" s="421"/>
      <c r="CB872" s="428"/>
      <c r="CC872" s="427"/>
      <c r="CD872" s="421"/>
      <c r="CE872" s="429"/>
      <c r="CF872" s="428"/>
      <c r="CG872" s="427"/>
      <c r="CH872" s="421"/>
      <c r="CI872" s="429"/>
      <c r="CJ872" s="428"/>
      <c r="CK872" s="427"/>
      <c r="CL872" s="421"/>
      <c r="CM872" s="429"/>
      <c r="CN872" s="428"/>
      <c r="CO872" s="427"/>
      <c r="CP872" s="421"/>
      <c r="CQ872" s="429"/>
      <c r="CR872" s="428"/>
      <c r="DH872" s="427">
        <v>1</v>
      </c>
      <c r="DJ872" s="421">
        <v>32</v>
      </c>
      <c r="DK872" s="421">
        <v>6</v>
      </c>
      <c r="DL872" s="421">
        <v>0</v>
      </c>
      <c r="DM872" s="421">
        <v>1</v>
      </c>
      <c r="DN872" s="421">
        <v>4</v>
      </c>
      <c r="DO872" s="421">
        <v>0</v>
      </c>
      <c r="DP872" s="421">
        <v>81.099999999999994</v>
      </c>
      <c r="DQ872" s="421">
        <v>25</v>
      </c>
      <c r="DR872" s="421">
        <v>56.099998474121001</v>
      </c>
      <c r="DS872" s="421">
        <v>348</v>
      </c>
      <c r="DT872" s="421">
        <v>85</v>
      </c>
      <c r="DU872" s="421">
        <v>44</v>
      </c>
      <c r="DV872" s="421">
        <v>42</v>
      </c>
      <c r="DW872" s="421">
        <v>15</v>
      </c>
      <c r="DX872" s="421">
        <v>23</v>
      </c>
      <c r="DY872" s="421">
        <v>0</v>
      </c>
      <c r="DZ872" s="421">
        <v>4</v>
      </c>
      <c r="EA872" s="421">
        <v>0</v>
      </c>
      <c r="EB872" s="421">
        <v>1</v>
      </c>
      <c r="EC872" s="421">
        <v>54</v>
      </c>
      <c r="ED872" s="425">
        <v>5.9754100696145498</v>
      </c>
      <c r="EE872" s="425">
        <v>2.5450820666876801</v>
      </c>
      <c r="EF872" s="425">
        <v>1.6598361304484801</v>
      </c>
      <c r="EG872" s="425">
        <v>9.4057380725414195</v>
      </c>
      <c r="EH872" s="431">
        <v>1.3278689043587799</v>
      </c>
      <c r="EI872" s="425">
        <v>102.476741097549</v>
      </c>
      <c r="EJ872" s="424">
        <v>0.26479750778816102</v>
      </c>
      <c r="EK872" s="424">
        <v>0.27777777777777701</v>
      </c>
      <c r="EL872" s="422">
        <v>0.31939163399999998</v>
      </c>
      <c r="EM872" s="422">
        <v>0.17110266099999999</v>
      </c>
      <c r="EN872" s="422">
        <v>0.50950570299999998</v>
      </c>
      <c r="EO872" s="422">
        <v>0.11610487</v>
      </c>
      <c r="EP872" s="422">
        <v>0.41198501999999998</v>
      </c>
      <c r="EQ872" s="422">
        <v>8.6232980000000001E-2</v>
      </c>
      <c r="ER872" s="425">
        <v>9.6794941421648698E-2</v>
      </c>
      <c r="ES872" s="431">
        <v>4.6475411652557597</v>
      </c>
      <c r="ET872" s="431">
        <v>5.3108233543386403</v>
      </c>
      <c r="EU872" s="431">
        <v>5.2015460649699001</v>
      </c>
      <c r="EV872" s="431">
        <v>5.3441903913887998</v>
      </c>
      <c r="EW872" s="431">
        <v>4.8723054781263002</v>
      </c>
      <c r="EX872" s="426">
        <v>-0.18016281723976099</v>
      </c>
    </row>
    <row r="873" spans="1:269" ht="13" customHeight="1">
      <c r="A873" s="413" t="s">
        <v>19</v>
      </c>
      <c r="B873" s="413">
        <v>12818</v>
      </c>
      <c r="C873" s="413">
        <v>674370</v>
      </c>
      <c r="D873" s="413">
        <v>23150</v>
      </c>
      <c r="E873" s="413" t="s">
        <v>354</v>
      </c>
      <c r="F873" s="413" t="s">
        <v>354</v>
      </c>
      <c r="G873" s="414"/>
      <c r="H873" s="411" t="s">
        <v>3430</v>
      </c>
      <c r="I873" s="411" t="s">
        <v>3431</v>
      </c>
      <c r="J873" s="413">
        <v>29</v>
      </c>
      <c r="K873" s="418">
        <v>1</v>
      </c>
      <c r="M873" s="419" t="s">
        <v>837</v>
      </c>
      <c r="N873" s="420">
        <v>20</v>
      </c>
      <c r="O873" s="418" t="s">
        <v>46</v>
      </c>
      <c r="P873" s="418" t="s">
        <v>2543</v>
      </c>
      <c r="Z873" s="421"/>
      <c r="AS873" s="422"/>
      <c r="AT873" s="422"/>
      <c r="AU873" s="422"/>
      <c r="AV873" s="422"/>
      <c r="AW873" s="422"/>
      <c r="AX873" s="422"/>
      <c r="AY873" s="423"/>
      <c r="AZ873" s="422"/>
      <c r="BA873" s="422"/>
      <c r="BB873" s="422"/>
      <c r="BC873" s="422"/>
      <c r="BT873" s="427">
        <v>26</v>
      </c>
      <c r="BU873" s="421">
        <v>79.2</v>
      </c>
      <c r="BV873" s="428">
        <v>0</v>
      </c>
      <c r="BW873" s="427"/>
      <c r="BX873" s="427"/>
      <c r="BY873" s="427"/>
      <c r="BZ873" s="427"/>
      <c r="CA873" s="421"/>
      <c r="CB873" s="428"/>
      <c r="CC873" s="427"/>
      <c r="CD873" s="421"/>
      <c r="CE873" s="429"/>
      <c r="CF873" s="428"/>
      <c r="CG873" s="427"/>
      <c r="CH873" s="421"/>
      <c r="CI873" s="429"/>
      <c r="CJ873" s="428"/>
      <c r="CK873" s="427"/>
      <c r="CL873" s="421"/>
      <c r="CM873" s="429"/>
      <c r="CN873" s="428"/>
      <c r="CO873" s="427"/>
      <c r="CP873" s="421"/>
      <c r="CQ873" s="429"/>
      <c r="CR873" s="428"/>
      <c r="DH873" s="427">
        <v>0</v>
      </c>
      <c r="DJ873" s="421">
        <v>26</v>
      </c>
      <c r="DK873" s="421">
        <v>10</v>
      </c>
      <c r="DL873" s="421">
        <v>0</v>
      </c>
      <c r="DM873" s="421">
        <v>2</v>
      </c>
      <c r="DN873" s="421">
        <v>5</v>
      </c>
      <c r="DO873" s="421">
        <v>1</v>
      </c>
      <c r="DP873" s="421">
        <v>79.2</v>
      </c>
      <c r="DQ873" s="421">
        <v>46.099998474121001</v>
      </c>
      <c r="DR873" s="421">
        <v>33.099998474121001</v>
      </c>
      <c r="DS873" s="421">
        <v>363</v>
      </c>
      <c r="DT873" s="421">
        <v>93</v>
      </c>
      <c r="DU873" s="421">
        <v>56</v>
      </c>
      <c r="DV873" s="421">
        <v>52</v>
      </c>
      <c r="DW873" s="421">
        <v>19</v>
      </c>
      <c r="DX873" s="421">
        <v>35</v>
      </c>
      <c r="DY873" s="421">
        <v>1</v>
      </c>
      <c r="DZ873" s="421">
        <v>6</v>
      </c>
      <c r="EA873" s="421">
        <v>0</v>
      </c>
      <c r="EB873" s="421">
        <v>0</v>
      </c>
      <c r="EC873" s="421">
        <v>68</v>
      </c>
      <c r="ED873" s="425">
        <v>7.68200898126649</v>
      </c>
      <c r="EE873" s="425">
        <v>3.9539752109459898</v>
      </c>
      <c r="EF873" s="425">
        <v>2.1464436859421099</v>
      </c>
      <c r="EG873" s="425">
        <v>10.506276989085</v>
      </c>
      <c r="EH873" s="431">
        <v>1.6066946888923299</v>
      </c>
      <c r="EI873" s="425">
        <v>125.324815152865</v>
      </c>
      <c r="EJ873" s="424">
        <v>0.28881987577639701</v>
      </c>
      <c r="EK873" s="424">
        <v>0.314893617021276</v>
      </c>
      <c r="EL873" s="422">
        <v>0.30434782599999999</v>
      </c>
      <c r="EM873" s="422">
        <v>0.18577075000000001</v>
      </c>
      <c r="EN873" s="422">
        <v>0.50988142199999997</v>
      </c>
      <c r="EO873" s="422">
        <v>0.11811024000000001</v>
      </c>
      <c r="EP873" s="422">
        <v>0.40944881999999999</v>
      </c>
      <c r="EQ873" s="422">
        <v>0.11143271</v>
      </c>
      <c r="ER873" s="425">
        <v>-0.109682533300058</v>
      </c>
      <c r="ES873" s="431">
        <v>5.8744774562626096</v>
      </c>
      <c r="ET873" s="431">
        <v>5.4425853002972797</v>
      </c>
      <c r="EU873" s="431">
        <v>6.07321094187642</v>
      </c>
      <c r="EV873" s="431">
        <v>5.4693537976657201</v>
      </c>
      <c r="EW873" s="431">
        <v>4.8843070508609596</v>
      </c>
      <c r="EX873" s="426">
        <v>-0.56436796486377705</v>
      </c>
    </row>
    <row r="874" spans="1:269" ht="13" customHeight="1">
      <c r="A874" s="413" t="s">
        <v>19</v>
      </c>
      <c r="B874" s="413">
        <v>10756</v>
      </c>
      <c r="C874" s="413">
        <v>621112</v>
      </c>
      <c r="D874" s="413">
        <v>14739</v>
      </c>
      <c r="E874" s="413" t="s">
        <v>3323</v>
      </c>
      <c r="F874" s="413" t="s">
        <v>3323</v>
      </c>
      <c r="G874" s="414"/>
      <c r="H874" s="415" t="s">
        <v>219</v>
      </c>
      <c r="I874" s="416" t="s">
        <v>166</v>
      </c>
      <c r="J874" s="417">
        <v>31</v>
      </c>
      <c r="K874" s="418">
        <v>1</v>
      </c>
      <c r="M874" s="419" t="s">
        <v>837</v>
      </c>
      <c r="N874" s="420">
        <v>20</v>
      </c>
      <c r="O874" s="418" t="s">
        <v>46</v>
      </c>
      <c r="P874" s="418" t="s">
        <v>4581</v>
      </c>
      <c r="Z874" s="421"/>
      <c r="AS874" s="422"/>
      <c r="AT874" s="422"/>
      <c r="AU874" s="422"/>
      <c r="AV874" s="422"/>
      <c r="AW874" s="422"/>
      <c r="AX874" s="422"/>
      <c r="AY874" s="423"/>
      <c r="AZ874" s="422"/>
      <c r="BA874" s="422"/>
      <c r="BB874" s="422"/>
      <c r="BC874" s="422"/>
      <c r="BT874" s="427">
        <v>15</v>
      </c>
      <c r="BU874" s="421">
        <v>39</v>
      </c>
      <c r="BV874" s="428">
        <v>-1</v>
      </c>
      <c r="BW874" s="427"/>
      <c r="BX874" s="427"/>
      <c r="BY874" s="427"/>
      <c r="BZ874" s="427"/>
      <c r="CA874" s="421"/>
      <c r="CB874" s="428"/>
      <c r="CC874" s="427"/>
      <c r="CD874" s="421"/>
      <c r="CE874" s="429"/>
      <c r="CF874" s="428"/>
      <c r="CG874" s="427"/>
      <c r="CH874" s="421"/>
      <c r="CI874" s="429"/>
      <c r="CJ874" s="428"/>
      <c r="CK874" s="427"/>
      <c r="CL874" s="421"/>
      <c r="CM874" s="429"/>
      <c r="CN874" s="428"/>
      <c r="CO874" s="427"/>
      <c r="CP874" s="421"/>
      <c r="CQ874" s="429"/>
      <c r="CR874" s="428"/>
      <c r="DH874" s="427">
        <v>-1</v>
      </c>
      <c r="DJ874" s="421">
        <v>15</v>
      </c>
      <c r="DK874" s="421">
        <v>4</v>
      </c>
      <c r="DL874" s="421">
        <v>0</v>
      </c>
      <c r="DM874" s="421">
        <v>0</v>
      </c>
      <c r="DN874" s="421">
        <v>3</v>
      </c>
      <c r="DO874" s="421">
        <v>1</v>
      </c>
      <c r="DP874" s="421">
        <v>39</v>
      </c>
      <c r="DQ874" s="421">
        <v>14.1000003814697</v>
      </c>
      <c r="DR874" s="421">
        <v>24.2000007629394</v>
      </c>
      <c r="DS874" s="421">
        <v>175</v>
      </c>
      <c r="DT874" s="421">
        <v>47</v>
      </c>
      <c r="DU874" s="421">
        <v>29</v>
      </c>
      <c r="DV874" s="421">
        <v>27</v>
      </c>
      <c r="DW874" s="421">
        <v>6</v>
      </c>
      <c r="DX874" s="421">
        <v>12</v>
      </c>
      <c r="DY874" s="421">
        <v>0</v>
      </c>
      <c r="DZ874" s="421">
        <v>1</v>
      </c>
      <c r="EA874" s="421">
        <v>1</v>
      </c>
      <c r="EB874" s="421">
        <v>1</v>
      </c>
      <c r="EC874" s="421">
        <v>34</v>
      </c>
      <c r="ED874" s="425">
        <v>7.8461542298808</v>
      </c>
      <c r="EE874" s="425">
        <v>2.7692309046638099</v>
      </c>
      <c r="EF874" s="425">
        <v>1.3846154523319001</v>
      </c>
      <c r="EG874" s="425">
        <v>10.8461543765999</v>
      </c>
      <c r="EH874" s="431">
        <v>1.5128205868070801</v>
      </c>
      <c r="EI874" s="425">
        <v>117.17468402637201</v>
      </c>
      <c r="EJ874" s="424">
        <v>0.29012345679012302</v>
      </c>
      <c r="EK874" s="424">
        <v>0.33606557377049101</v>
      </c>
      <c r="EL874" s="422">
        <v>0.4375</v>
      </c>
      <c r="EM874" s="422">
        <v>0.2109375</v>
      </c>
      <c r="EN874" s="422">
        <v>0.3515625</v>
      </c>
      <c r="EO874" s="422">
        <v>7.8125E-2</v>
      </c>
      <c r="EP874" s="422">
        <v>0.3515625</v>
      </c>
      <c r="EQ874" s="422">
        <v>9.6096100000000004E-2</v>
      </c>
      <c r="ER874" s="425">
        <v>-0.759935584413029</v>
      </c>
      <c r="ES874" s="431">
        <v>6.2307695354935797</v>
      </c>
      <c r="ET874" s="431">
        <v>4.0253768691585199</v>
      </c>
      <c r="EU874" s="431">
        <v>4.3923825316018403</v>
      </c>
      <c r="EV874" s="431">
        <v>4.1713871542204304</v>
      </c>
      <c r="EW874" s="431">
        <v>4.0727617139317802</v>
      </c>
      <c r="EX874" s="426">
        <v>0.17193814367055801</v>
      </c>
      <c r="GL874" s="412"/>
      <c r="GM874" s="412"/>
      <c r="GN874" s="412"/>
      <c r="GO874" s="412"/>
      <c r="GP874" s="412"/>
      <c r="GQ874" s="412"/>
      <c r="GR874" s="412"/>
      <c r="GS874" s="412"/>
      <c r="GT874" s="412"/>
      <c r="GU874" s="412"/>
      <c r="GV874" s="412"/>
      <c r="GW874" s="412"/>
      <c r="GX874" s="412"/>
      <c r="GY874" s="412"/>
      <c r="GZ874" s="412"/>
      <c r="HA874" s="412"/>
      <c r="HB874" s="412"/>
      <c r="HC874" s="412"/>
      <c r="HD874" s="412"/>
      <c r="HE874" s="412"/>
      <c r="HF874" s="412"/>
      <c r="HG874" s="412"/>
      <c r="HH874" s="412"/>
      <c r="HI874" s="412"/>
      <c r="HJ874" s="412"/>
      <c r="HK874" s="412"/>
      <c r="HL874" s="412"/>
      <c r="HM874" s="412"/>
      <c r="HN874" s="412"/>
      <c r="HO874" s="412"/>
      <c r="HP874" s="412"/>
      <c r="HQ874" s="412"/>
      <c r="HR874" s="412"/>
      <c r="HS874" s="412"/>
      <c r="HT874" s="412"/>
      <c r="HU874" s="412"/>
      <c r="HV874" s="412"/>
      <c r="HW874" s="412"/>
      <c r="HX874" s="412"/>
      <c r="HY874" s="412"/>
      <c r="HZ874" s="412"/>
      <c r="IA874" s="412"/>
      <c r="IB874" s="412"/>
      <c r="IC874" s="412"/>
      <c r="ID874" s="412"/>
      <c r="IE874" s="412"/>
      <c r="IF874" s="412"/>
      <c r="IG874" s="412"/>
      <c r="IH874" s="412"/>
      <c r="II874" s="412"/>
      <c r="IJ874" s="412"/>
      <c r="IK874" s="412"/>
      <c r="IL874" s="412"/>
      <c r="IM874" s="412"/>
      <c r="IN874" s="412"/>
      <c r="IO874" s="412"/>
      <c r="IP874" s="412"/>
      <c r="IQ874" s="412"/>
      <c r="IR874" s="412"/>
      <c r="IS874" s="412"/>
      <c r="IT874" s="412"/>
      <c r="IU874" s="412"/>
      <c r="IV874" s="412"/>
      <c r="IW874" s="412"/>
      <c r="IX874" s="412"/>
      <c r="IY874" s="412"/>
      <c r="IZ874" s="412"/>
      <c r="JA874" s="412"/>
      <c r="JB874" s="412"/>
      <c r="JC874" s="412"/>
      <c r="JD874" s="412"/>
      <c r="JE874" s="412"/>
      <c r="JF874" s="412"/>
      <c r="JG874" s="412"/>
      <c r="JH874" s="412"/>
      <c r="JI874" s="412"/>
    </row>
    <row r="875" spans="1:269" ht="13" customHeight="1">
      <c r="A875" s="413" t="s">
        <v>19</v>
      </c>
      <c r="B875" s="413">
        <v>12885</v>
      </c>
      <c r="C875" s="413">
        <v>687134</v>
      </c>
      <c r="D875" s="413">
        <v>26419</v>
      </c>
      <c r="E875" s="413" t="s">
        <v>246</v>
      </c>
      <c r="F875" s="413" t="s">
        <v>246</v>
      </c>
      <c r="G875" s="414"/>
      <c r="H875" s="411" t="s">
        <v>4074</v>
      </c>
      <c r="I875" s="411" t="s">
        <v>301</v>
      </c>
      <c r="J875" s="413">
        <v>24</v>
      </c>
      <c r="K875" s="418">
        <v>1</v>
      </c>
      <c r="M875" s="419" t="s">
        <v>837</v>
      </c>
      <c r="N875" s="420">
        <v>20</v>
      </c>
      <c r="O875" s="418" t="s">
        <v>46</v>
      </c>
      <c r="P875" s="418" t="s">
        <v>2543</v>
      </c>
      <c r="Z875" s="421"/>
      <c r="AS875" s="422"/>
      <c r="AT875" s="422"/>
      <c r="AU875" s="422"/>
      <c r="AV875" s="422"/>
      <c r="AW875" s="422"/>
      <c r="AX875" s="422"/>
      <c r="AY875" s="423"/>
      <c r="AZ875" s="422"/>
      <c r="BA875" s="422"/>
      <c r="BB875" s="422"/>
      <c r="BC875" s="422"/>
      <c r="BT875" s="427">
        <v>14</v>
      </c>
      <c r="BU875" s="421">
        <v>58.2</v>
      </c>
      <c r="BV875" s="428">
        <v>-1</v>
      </c>
      <c r="BW875" s="427"/>
      <c r="BX875" s="427"/>
      <c r="BY875" s="427"/>
      <c r="BZ875" s="427"/>
      <c r="CA875" s="421"/>
      <c r="CB875" s="428"/>
      <c r="CC875" s="427"/>
      <c r="CD875" s="421"/>
      <c r="CE875" s="429"/>
      <c r="CF875" s="428"/>
      <c r="CG875" s="427"/>
      <c r="CH875" s="421"/>
      <c r="CI875" s="429"/>
      <c r="CJ875" s="428"/>
      <c r="CK875" s="427"/>
      <c r="CL875" s="421"/>
      <c r="CM875" s="429"/>
      <c r="CN875" s="428"/>
      <c r="CO875" s="427"/>
      <c r="CP875" s="421"/>
      <c r="CQ875" s="429"/>
      <c r="CR875" s="428"/>
      <c r="DH875" s="427">
        <v>-1</v>
      </c>
      <c r="DJ875" s="421">
        <v>14</v>
      </c>
      <c r="DK875" s="421">
        <v>12</v>
      </c>
      <c r="DL875" s="421">
        <v>0</v>
      </c>
      <c r="DM875" s="421">
        <v>2</v>
      </c>
      <c r="DN875" s="421">
        <v>6</v>
      </c>
      <c r="DO875" s="421">
        <v>0</v>
      </c>
      <c r="DP875" s="421">
        <v>58.2</v>
      </c>
      <c r="DQ875" s="421">
        <v>55.200000762939403</v>
      </c>
      <c r="DR875" s="421">
        <v>3</v>
      </c>
      <c r="DS875" s="421">
        <v>275</v>
      </c>
      <c r="DT875" s="421">
        <v>85</v>
      </c>
      <c r="DU875" s="421">
        <v>61</v>
      </c>
      <c r="DV875" s="421">
        <v>61</v>
      </c>
      <c r="DW875" s="421">
        <v>17</v>
      </c>
      <c r="DX875" s="421">
        <v>23</v>
      </c>
      <c r="DY875" s="421">
        <v>1</v>
      </c>
      <c r="DZ875" s="421">
        <v>3</v>
      </c>
      <c r="EA875" s="421">
        <v>2</v>
      </c>
      <c r="EB875" s="421">
        <v>0</v>
      </c>
      <c r="EC875" s="421">
        <v>27</v>
      </c>
      <c r="ED875" s="425">
        <v>4.1420456340982899</v>
      </c>
      <c r="EE875" s="425">
        <v>3.52840924386151</v>
      </c>
      <c r="EF875" s="425">
        <v>2.6079546585063298</v>
      </c>
      <c r="EG875" s="425">
        <v>13.039773292531599</v>
      </c>
      <c r="EH875" s="431">
        <v>1.84090917071035</v>
      </c>
      <c r="EI875" s="425">
        <v>142.070028036454</v>
      </c>
      <c r="EJ875" s="424">
        <v>0.34136546184738897</v>
      </c>
      <c r="EK875" s="424">
        <v>0.33170731707317003</v>
      </c>
      <c r="EL875" s="422">
        <v>0.40271493200000003</v>
      </c>
      <c r="EM875" s="422">
        <v>0.23076922999999999</v>
      </c>
      <c r="EN875" s="422">
        <v>0.36651583700000001</v>
      </c>
      <c r="EO875" s="422">
        <v>0.12162162</v>
      </c>
      <c r="EP875" s="422">
        <v>0.45945945999999999</v>
      </c>
      <c r="EQ875" s="422">
        <v>7.0667960000000002E-2</v>
      </c>
      <c r="ER875" s="425">
        <v>0.65711166823522504</v>
      </c>
      <c r="ES875" s="431">
        <v>9.3579549511109601</v>
      </c>
      <c r="ET875" s="431">
        <v>7.61235472877157</v>
      </c>
      <c r="EU875" s="431">
        <v>7.31210875841212</v>
      </c>
      <c r="EV875" s="431">
        <v>5.6738040044370202</v>
      </c>
      <c r="EW875" s="431">
        <v>5.7646258854988401</v>
      </c>
      <c r="EX875" s="426">
        <v>-0.98316649347543705</v>
      </c>
    </row>
    <row r="876" spans="1:269" ht="13" customHeight="1">
      <c r="A876" s="413" t="s">
        <v>19</v>
      </c>
      <c r="B876" s="413">
        <v>10488</v>
      </c>
      <c r="C876" s="413">
        <v>656240</v>
      </c>
      <c r="D876" s="413">
        <v>16427</v>
      </c>
      <c r="E876" s="413" t="s">
        <v>3323</v>
      </c>
      <c r="F876" s="413" t="s">
        <v>3323</v>
      </c>
      <c r="G876" s="414"/>
      <c r="H876" s="411" t="s">
        <v>1629</v>
      </c>
      <c r="I876" s="411" t="s">
        <v>524</v>
      </c>
      <c r="J876" s="418">
        <v>29</v>
      </c>
      <c r="K876" s="418">
        <v>1</v>
      </c>
      <c r="M876" s="419" t="s">
        <v>837</v>
      </c>
      <c r="N876" s="420">
        <v>20</v>
      </c>
      <c r="O876" s="418" t="s">
        <v>46</v>
      </c>
      <c r="P876" s="418" t="s">
        <v>4581</v>
      </c>
      <c r="Z876" s="421"/>
      <c r="AS876" s="422"/>
      <c r="AT876" s="422"/>
      <c r="AU876" s="422"/>
      <c r="AV876" s="422"/>
      <c r="AW876" s="422"/>
      <c r="AX876" s="422"/>
      <c r="AY876" s="423"/>
      <c r="AZ876" s="422"/>
      <c r="BA876" s="422"/>
      <c r="BB876" s="422"/>
      <c r="BC876" s="422"/>
      <c r="BT876" s="427">
        <v>26</v>
      </c>
      <c r="BU876" s="421">
        <v>44.1</v>
      </c>
      <c r="BV876" s="428">
        <v>0</v>
      </c>
      <c r="BW876" s="427"/>
      <c r="BX876" s="427"/>
      <c r="BY876" s="427"/>
      <c r="BZ876" s="427"/>
      <c r="CA876" s="421"/>
      <c r="CB876" s="428"/>
      <c r="CC876" s="427"/>
      <c r="CD876" s="421"/>
      <c r="CE876" s="429"/>
      <c r="CF876" s="428"/>
      <c r="CG876" s="427"/>
      <c r="CH876" s="421"/>
      <c r="CI876" s="429"/>
      <c r="CJ876" s="428"/>
      <c r="CK876" s="427"/>
      <c r="CL876" s="421"/>
      <c r="CM876" s="429"/>
      <c r="CN876" s="428"/>
      <c r="CO876" s="427"/>
      <c r="CP876" s="421"/>
      <c r="CQ876" s="429"/>
      <c r="CR876" s="428"/>
      <c r="DH876" s="427">
        <v>0</v>
      </c>
      <c r="DJ876" s="421">
        <v>26</v>
      </c>
      <c r="DK876" s="421">
        <v>2</v>
      </c>
      <c r="DL876" s="421">
        <v>0</v>
      </c>
      <c r="DM876" s="421">
        <v>3</v>
      </c>
      <c r="DN876" s="421">
        <v>0</v>
      </c>
      <c r="DO876" s="421">
        <v>0</v>
      </c>
      <c r="DP876" s="421">
        <v>44.1</v>
      </c>
      <c r="DQ876" s="421">
        <v>5.2000000476837096</v>
      </c>
      <c r="DR876" s="421">
        <v>37.500000953674302</v>
      </c>
      <c r="DS876" s="421">
        <v>194</v>
      </c>
      <c r="DT876" s="421">
        <v>45</v>
      </c>
      <c r="DU876" s="421">
        <v>29</v>
      </c>
      <c r="DV876" s="421">
        <v>27</v>
      </c>
      <c r="DW876" s="421">
        <v>9</v>
      </c>
      <c r="DX876" s="421">
        <v>18</v>
      </c>
      <c r="DY876" s="421">
        <v>0</v>
      </c>
      <c r="DZ876" s="421">
        <v>1</v>
      </c>
      <c r="EA876" s="421">
        <v>1</v>
      </c>
      <c r="EB876" s="421">
        <v>0</v>
      </c>
      <c r="EC876" s="421">
        <v>35</v>
      </c>
      <c r="ED876" s="425">
        <v>7.1052639730655898</v>
      </c>
      <c r="EE876" s="425">
        <v>3.65413575757659</v>
      </c>
      <c r="EF876" s="425">
        <v>1.8270678787882899</v>
      </c>
      <c r="EG876" s="425">
        <v>9.1353393939414804</v>
      </c>
      <c r="EH876" s="431">
        <v>1.42105279461311</v>
      </c>
      <c r="EI876" s="425">
        <v>110.358968310655</v>
      </c>
      <c r="EJ876" s="424">
        <v>0.25714285714285701</v>
      </c>
      <c r="EK876" s="424">
        <v>0.27480916030534303</v>
      </c>
      <c r="EL876" s="422">
        <v>0.49635036399999999</v>
      </c>
      <c r="EM876" s="422">
        <v>0.13868613099999999</v>
      </c>
      <c r="EN876" s="422">
        <v>0.36496350300000002</v>
      </c>
      <c r="EO876" s="422">
        <v>0.11428571</v>
      </c>
      <c r="EP876" s="422">
        <v>0.5</v>
      </c>
      <c r="EQ876" s="422">
        <v>0.12658227999999999</v>
      </c>
      <c r="ER876" s="425">
        <v>1.9262951682974401</v>
      </c>
      <c r="ES876" s="431">
        <v>5.4812036363648797</v>
      </c>
      <c r="ET876" s="431">
        <v>4.6842155503454901</v>
      </c>
      <c r="EU876" s="431">
        <v>5.48183714453502</v>
      </c>
      <c r="EV876" s="431">
        <v>4.5816160062581996</v>
      </c>
      <c r="EW876" s="431">
        <v>4.3963845007837996</v>
      </c>
      <c r="EX876" s="426">
        <v>-0.45560646057128901</v>
      </c>
      <c r="FE876" s="412"/>
      <c r="FF876" s="412"/>
    </row>
    <row r="877" spans="1:269" ht="13" customHeight="1">
      <c r="A877" s="413" t="s">
        <v>19</v>
      </c>
      <c r="B877" s="413">
        <v>13005</v>
      </c>
      <c r="C877" s="413">
        <v>592155</v>
      </c>
      <c r="D877" s="413">
        <v>16061</v>
      </c>
      <c r="E877" s="413" t="s">
        <v>164</v>
      </c>
      <c r="F877" s="413" t="s">
        <v>164</v>
      </c>
      <c r="G877" s="414"/>
      <c r="H877" s="411" t="s">
        <v>3932</v>
      </c>
      <c r="I877" s="411" t="s">
        <v>372</v>
      </c>
      <c r="J877" s="413">
        <v>33</v>
      </c>
      <c r="K877" s="418">
        <v>1</v>
      </c>
      <c r="M877" s="419" t="s">
        <v>46</v>
      </c>
      <c r="O877" s="418" t="s">
        <v>838</v>
      </c>
      <c r="P877" s="418" t="s">
        <v>4577</v>
      </c>
      <c r="Z877" s="421"/>
      <c r="AS877" s="422"/>
      <c r="AT877" s="422"/>
      <c r="AU877" s="422"/>
      <c r="AV877" s="422"/>
      <c r="AW877" s="422"/>
      <c r="AX877" s="422"/>
      <c r="AY877" s="423"/>
      <c r="AZ877" s="422"/>
      <c r="BA877" s="422"/>
      <c r="BB877" s="422"/>
      <c r="BC877" s="422"/>
      <c r="BT877" s="427">
        <v>39</v>
      </c>
      <c r="BU877" s="421">
        <v>31</v>
      </c>
      <c r="BV877" s="428">
        <v>0</v>
      </c>
      <c r="BW877" s="427"/>
      <c r="BX877" s="427"/>
      <c r="BY877" s="427"/>
      <c r="BZ877" s="427"/>
      <c r="CA877" s="421"/>
      <c r="CB877" s="428"/>
      <c r="CC877" s="427"/>
      <c r="CD877" s="421"/>
      <c r="CE877" s="429"/>
      <c r="CF877" s="428"/>
      <c r="CG877" s="427"/>
      <c r="CH877" s="421"/>
      <c r="CI877" s="429"/>
      <c r="CJ877" s="428"/>
      <c r="CK877" s="427"/>
      <c r="CL877" s="421"/>
      <c r="CM877" s="429"/>
      <c r="CN877" s="428"/>
      <c r="CO877" s="427"/>
      <c r="CP877" s="421"/>
      <c r="CQ877" s="429"/>
      <c r="CR877" s="428"/>
      <c r="DH877" s="427">
        <v>0</v>
      </c>
      <c r="DJ877" s="421">
        <v>39</v>
      </c>
      <c r="DK877" s="421">
        <v>0</v>
      </c>
      <c r="DL877" s="421">
        <v>0</v>
      </c>
      <c r="DM877" s="421">
        <v>2</v>
      </c>
      <c r="DN877" s="421">
        <v>4</v>
      </c>
      <c r="DO877" s="421">
        <v>1</v>
      </c>
      <c r="DP877" s="421">
        <v>31</v>
      </c>
      <c r="DR877" s="421">
        <v>31</v>
      </c>
      <c r="DS877" s="421">
        <v>143</v>
      </c>
      <c r="DT877" s="421">
        <v>28</v>
      </c>
      <c r="DU877" s="421">
        <v>22</v>
      </c>
      <c r="DV877" s="421">
        <v>19</v>
      </c>
      <c r="DW877" s="421">
        <v>8</v>
      </c>
      <c r="DX877" s="421">
        <v>19</v>
      </c>
      <c r="DY877" s="421">
        <v>1</v>
      </c>
      <c r="DZ877" s="421">
        <v>2</v>
      </c>
      <c r="EA877" s="421">
        <v>3</v>
      </c>
      <c r="EB877" s="421">
        <v>0</v>
      </c>
      <c r="EC877" s="421">
        <v>35</v>
      </c>
      <c r="ED877" s="425">
        <v>10.1612934485692</v>
      </c>
      <c r="EE877" s="425">
        <v>5.5161307292232902</v>
      </c>
      <c r="EF877" s="425">
        <v>2.3225813596729599</v>
      </c>
      <c r="EG877" s="425">
        <v>8.1290347588553704</v>
      </c>
      <c r="EH877" s="431">
        <v>1.5161294986753999</v>
      </c>
      <c r="EI877" s="425">
        <v>118.260582102437</v>
      </c>
      <c r="EJ877" s="424">
        <v>0.22950819672131101</v>
      </c>
      <c r="EK877" s="424">
        <v>0.253164556962025</v>
      </c>
      <c r="EL877" s="422">
        <v>0.321428571</v>
      </c>
      <c r="EM877" s="422">
        <v>0.10714285699999999</v>
      </c>
      <c r="EN877" s="422">
        <v>0.571428571</v>
      </c>
      <c r="EO877" s="422">
        <v>0.13793103000000001</v>
      </c>
      <c r="EP877" s="422">
        <v>0.42528736</v>
      </c>
      <c r="EQ877" s="422">
        <v>0.11908932</v>
      </c>
      <c r="ER877" s="425">
        <v>-0.66802802495176505</v>
      </c>
      <c r="ES877" s="431">
        <v>5.5161307292232902</v>
      </c>
      <c r="ET877" s="431">
        <v>4.6000517892831301</v>
      </c>
      <c r="EU877" s="431">
        <v>6.2650054344156398</v>
      </c>
      <c r="EV877" s="431">
        <v>5.2974758706565499</v>
      </c>
      <c r="EW877" s="431">
        <v>4.4163326544462498</v>
      </c>
      <c r="EX877" s="426">
        <v>-0.56794941425323398</v>
      </c>
    </row>
    <row r="878" spans="1:269" ht="13" customHeight="1">
      <c r="A878" s="413" t="s">
        <v>19</v>
      </c>
      <c r="B878" s="413">
        <v>10958</v>
      </c>
      <c r="C878" s="413">
        <v>621366</v>
      </c>
      <c r="D878" s="413">
        <v>16350</v>
      </c>
      <c r="E878" s="413" t="s">
        <v>3323</v>
      </c>
      <c r="F878" s="413" t="s">
        <v>3323</v>
      </c>
      <c r="G878" s="414"/>
      <c r="H878" s="411" t="s">
        <v>1632</v>
      </c>
      <c r="I878" s="411" t="s">
        <v>549</v>
      </c>
      <c r="J878" s="418">
        <v>31</v>
      </c>
      <c r="K878" s="418">
        <v>1</v>
      </c>
      <c r="M878" s="419" t="s">
        <v>46</v>
      </c>
      <c r="O878" s="418" t="s">
        <v>838</v>
      </c>
      <c r="P878" s="418" t="s">
        <v>4577</v>
      </c>
      <c r="Z878" s="421"/>
      <c r="AS878" s="422"/>
      <c r="AT878" s="422"/>
      <c r="AU878" s="422"/>
      <c r="AV878" s="422"/>
      <c r="AW878" s="422"/>
      <c r="AX878" s="422"/>
      <c r="AY878" s="423"/>
      <c r="AZ878" s="422"/>
      <c r="BA878" s="422"/>
      <c r="BB878" s="422"/>
      <c r="BC878" s="422"/>
      <c r="BT878" s="427">
        <v>39</v>
      </c>
      <c r="BU878" s="421">
        <v>35</v>
      </c>
      <c r="BV878" s="428">
        <v>0</v>
      </c>
      <c r="BW878" s="427"/>
      <c r="BX878" s="427"/>
      <c r="BY878" s="427"/>
      <c r="BZ878" s="427"/>
      <c r="CA878" s="421"/>
      <c r="CB878" s="428"/>
      <c r="CC878" s="427"/>
      <c r="CD878" s="421"/>
      <c r="CE878" s="429"/>
      <c r="CF878" s="428"/>
      <c r="CG878" s="427"/>
      <c r="CH878" s="421"/>
      <c r="CI878" s="429"/>
      <c r="CJ878" s="428"/>
      <c r="CK878" s="427"/>
      <c r="CL878" s="421"/>
      <c r="CM878" s="429"/>
      <c r="CN878" s="428"/>
      <c r="CO878" s="427"/>
      <c r="CP878" s="421"/>
      <c r="CQ878" s="429"/>
      <c r="CR878" s="428"/>
      <c r="DH878" s="427">
        <v>0</v>
      </c>
      <c r="DJ878" s="421">
        <v>39</v>
      </c>
      <c r="DK878" s="421">
        <v>0</v>
      </c>
      <c r="DL878" s="421">
        <v>0</v>
      </c>
      <c r="DM878" s="421">
        <v>1</v>
      </c>
      <c r="DN878" s="421">
        <v>3</v>
      </c>
      <c r="DO878" s="421">
        <v>0</v>
      </c>
      <c r="DP878" s="421">
        <v>35</v>
      </c>
      <c r="DR878" s="421">
        <v>34.300000667572</v>
      </c>
      <c r="DS878" s="421">
        <v>145</v>
      </c>
      <c r="DT878" s="421">
        <v>29</v>
      </c>
      <c r="DU878" s="421">
        <v>20</v>
      </c>
      <c r="DV878" s="421">
        <v>18</v>
      </c>
      <c r="DW878" s="421">
        <v>4</v>
      </c>
      <c r="DX878" s="421">
        <v>16</v>
      </c>
      <c r="DY878" s="421">
        <v>1</v>
      </c>
      <c r="DZ878" s="421">
        <v>1</v>
      </c>
      <c r="EA878" s="421">
        <v>2</v>
      </c>
      <c r="EB878" s="421">
        <v>1</v>
      </c>
      <c r="EC878" s="421">
        <v>32</v>
      </c>
      <c r="ED878" s="425">
        <v>8.22857367067982</v>
      </c>
      <c r="EE878" s="425">
        <v>4.11428683533991</v>
      </c>
      <c r="EF878" s="425">
        <v>1.02857170883497</v>
      </c>
      <c r="EG878" s="425">
        <v>7.4571448890535796</v>
      </c>
      <c r="EH878" s="431">
        <v>1.2857146360437199</v>
      </c>
      <c r="EI878" s="425">
        <v>99.389093923600896</v>
      </c>
      <c r="EJ878" s="424">
        <v>0.2265625</v>
      </c>
      <c r="EK878" s="424">
        <v>0.27173913043478198</v>
      </c>
      <c r="EL878" s="422">
        <v>0.54444444400000003</v>
      </c>
      <c r="EM878" s="422">
        <v>0.177777777</v>
      </c>
      <c r="EN878" s="422">
        <v>0.277777777</v>
      </c>
      <c r="EO878" s="422">
        <v>8.3333329999999997E-2</v>
      </c>
      <c r="EP878" s="422">
        <v>0.38541667000000002</v>
      </c>
      <c r="EQ878" s="422">
        <v>0.13131313</v>
      </c>
      <c r="ER878" s="425">
        <v>-0.77403339422212802</v>
      </c>
      <c r="ES878" s="431">
        <v>4.62857268975739</v>
      </c>
      <c r="ET878" s="431">
        <v>5.0496265224609802</v>
      </c>
      <c r="EU878" s="431">
        <v>4.2502582316496698</v>
      </c>
      <c r="EV878" s="431">
        <v>3.8658324237851298</v>
      </c>
      <c r="EW878" s="431">
        <v>3.9736952265913601</v>
      </c>
      <c r="EX878" s="426">
        <v>1.32618276402354E-2</v>
      </c>
    </row>
    <row r="879" spans="1:269" ht="13" customHeight="1">
      <c r="A879" s="413" t="s">
        <v>19</v>
      </c>
      <c r="B879" s="471">
        <v>12877</v>
      </c>
      <c r="C879" s="471">
        <v>676961</v>
      </c>
      <c r="D879" s="471">
        <v>19736</v>
      </c>
      <c r="E879" s="471" t="s">
        <v>14</v>
      </c>
      <c r="F879" s="413" t="s">
        <v>14</v>
      </c>
      <c r="G879" s="414"/>
      <c r="H879" s="411" t="s">
        <v>3630</v>
      </c>
      <c r="I879" s="411" t="s">
        <v>393</v>
      </c>
      <c r="J879" s="413">
        <v>31</v>
      </c>
      <c r="K879" s="418">
        <v>1</v>
      </c>
      <c r="M879" s="419" t="s">
        <v>837</v>
      </c>
      <c r="N879" s="420">
        <v>20</v>
      </c>
      <c r="O879" s="418" t="s">
        <v>46</v>
      </c>
      <c r="P879" s="418" t="s">
        <v>2543</v>
      </c>
      <c r="Z879" s="421"/>
      <c r="AS879" s="422"/>
      <c r="AT879" s="422"/>
      <c r="AU879" s="422"/>
      <c r="AV879" s="422"/>
      <c r="AW879" s="422"/>
      <c r="AX879" s="422"/>
      <c r="AY879" s="423"/>
      <c r="AZ879" s="422"/>
      <c r="BA879" s="422"/>
      <c r="BB879" s="422"/>
      <c r="BC879" s="422"/>
      <c r="BT879" s="427">
        <v>25</v>
      </c>
      <c r="BU879" s="421">
        <v>43.1</v>
      </c>
      <c r="BV879" s="428">
        <v>0</v>
      </c>
      <c r="BW879" s="427"/>
      <c r="BX879" s="427"/>
      <c r="BY879" s="427"/>
      <c r="BZ879" s="427"/>
      <c r="CA879" s="421"/>
      <c r="CB879" s="428"/>
      <c r="CC879" s="427"/>
      <c r="CD879" s="421"/>
      <c r="CE879" s="429"/>
      <c r="CF879" s="428"/>
      <c r="CG879" s="427"/>
      <c r="CH879" s="421"/>
      <c r="CI879" s="429"/>
      <c r="CJ879" s="428"/>
      <c r="CK879" s="427"/>
      <c r="CL879" s="421"/>
      <c r="CM879" s="429"/>
      <c r="CN879" s="428"/>
      <c r="CO879" s="427"/>
      <c r="CP879" s="421"/>
      <c r="CQ879" s="429"/>
      <c r="CR879" s="428"/>
      <c r="DH879" s="427">
        <v>0</v>
      </c>
      <c r="DJ879" s="421">
        <v>25</v>
      </c>
      <c r="DK879" s="421">
        <v>1</v>
      </c>
      <c r="DL879" s="421">
        <v>0</v>
      </c>
      <c r="DM879" s="421">
        <v>0</v>
      </c>
      <c r="DN879" s="421">
        <v>0</v>
      </c>
      <c r="DO879" s="421">
        <v>1</v>
      </c>
      <c r="DP879" s="421">
        <v>43.1</v>
      </c>
      <c r="DQ879" s="421">
        <v>3</v>
      </c>
      <c r="DR879" s="421">
        <v>40.099998474121001</v>
      </c>
      <c r="DS879" s="421">
        <v>193</v>
      </c>
      <c r="DT879" s="421">
        <v>54</v>
      </c>
      <c r="DU879" s="421">
        <v>33</v>
      </c>
      <c r="DV879" s="421">
        <v>29</v>
      </c>
      <c r="DW879" s="421">
        <v>5</v>
      </c>
      <c r="DX879" s="421">
        <v>14</v>
      </c>
      <c r="DY879" s="421">
        <v>1</v>
      </c>
      <c r="DZ879" s="421">
        <v>2</v>
      </c>
      <c r="EA879" s="421">
        <v>1</v>
      </c>
      <c r="EB879" s="421">
        <v>0</v>
      </c>
      <c r="EC879" s="421">
        <v>41</v>
      </c>
      <c r="ED879" s="425">
        <v>8.5153856148805591</v>
      </c>
      <c r="EE879" s="425">
        <v>2.9076926489836001</v>
      </c>
      <c r="EF879" s="425">
        <v>1.03846166035128</v>
      </c>
      <c r="EG879" s="425">
        <v>11.2153859317939</v>
      </c>
      <c r="EH879" s="431">
        <v>1.56923095341972</v>
      </c>
      <c r="EI879" s="425">
        <v>122.40258247512</v>
      </c>
      <c r="EJ879" s="424">
        <v>0.305084745762711</v>
      </c>
      <c r="EK879" s="424">
        <v>0.37404580152671701</v>
      </c>
      <c r="EL879" s="422">
        <v>0.407407407</v>
      </c>
      <c r="EM879" s="422">
        <v>0.25925925900000002</v>
      </c>
      <c r="EN879" s="422">
        <v>0.33333333300000001</v>
      </c>
      <c r="EO879" s="422">
        <v>0.11764706</v>
      </c>
      <c r="EP879" s="422">
        <v>0.5</v>
      </c>
      <c r="EQ879" s="422">
        <v>8.2210240000000004E-2</v>
      </c>
      <c r="ER879" s="425">
        <v>-0.183441742428754</v>
      </c>
      <c r="ES879" s="431">
        <v>6.02307763003747</v>
      </c>
      <c r="ET879" s="431">
        <v>5.6954248731377204</v>
      </c>
      <c r="EU879" s="431">
        <v>3.8513569130982201</v>
      </c>
      <c r="EV879" s="431">
        <v>3.9524610950493599</v>
      </c>
      <c r="EW879" s="431">
        <v>3.8142764488469298</v>
      </c>
      <c r="EX879" s="426">
        <v>0.21469171345233901</v>
      </c>
    </row>
    <row r="880" spans="1:269" ht="13" customHeight="1">
      <c r="A880" s="413" t="s">
        <v>19</v>
      </c>
      <c r="B880" s="471">
        <v>11769</v>
      </c>
      <c r="C880" s="471">
        <v>680742</v>
      </c>
      <c r="D880" s="471">
        <v>24607</v>
      </c>
      <c r="E880" s="471" t="s">
        <v>2168</v>
      </c>
      <c r="F880" s="413" t="s">
        <v>2168</v>
      </c>
      <c r="G880" s="414"/>
      <c r="H880" s="411" t="s">
        <v>3645</v>
      </c>
      <c r="I880" s="411" t="s">
        <v>616</v>
      </c>
      <c r="J880" s="413">
        <v>28</v>
      </c>
      <c r="K880" s="418">
        <v>1</v>
      </c>
      <c r="M880" s="419" t="s">
        <v>837</v>
      </c>
      <c r="N880" s="420">
        <v>20</v>
      </c>
      <c r="O880" s="418" t="s">
        <v>46</v>
      </c>
      <c r="P880" s="418" t="s">
        <v>2543</v>
      </c>
      <c r="Z880" s="421"/>
      <c r="AS880" s="422"/>
      <c r="AT880" s="422"/>
      <c r="AU880" s="422"/>
      <c r="AV880" s="422"/>
      <c r="AW880" s="422"/>
      <c r="AX880" s="422"/>
      <c r="AY880" s="423"/>
      <c r="AZ880" s="422"/>
      <c r="BA880" s="422"/>
      <c r="BB880" s="422"/>
      <c r="BC880" s="422"/>
      <c r="BT880" s="427">
        <v>34</v>
      </c>
      <c r="BU880" s="421">
        <v>44.1</v>
      </c>
      <c r="BV880" s="428">
        <v>2</v>
      </c>
      <c r="BW880" s="427"/>
      <c r="BX880" s="427"/>
      <c r="BY880" s="427"/>
      <c r="BZ880" s="427"/>
      <c r="CA880" s="421"/>
      <c r="CB880" s="428"/>
      <c r="CC880" s="427"/>
      <c r="CD880" s="421"/>
      <c r="CE880" s="429"/>
      <c r="CF880" s="428"/>
      <c r="CG880" s="427"/>
      <c r="CH880" s="421"/>
      <c r="CI880" s="429"/>
      <c r="CJ880" s="428"/>
      <c r="CK880" s="427"/>
      <c r="CL880" s="421"/>
      <c r="CM880" s="429"/>
      <c r="CN880" s="428"/>
      <c r="CO880" s="427"/>
      <c r="CP880" s="421"/>
      <c r="CQ880" s="429"/>
      <c r="CR880" s="428"/>
      <c r="DH880" s="427">
        <v>2</v>
      </c>
      <c r="DJ880" s="421">
        <v>34</v>
      </c>
      <c r="DK880" s="421">
        <v>1</v>
      </c>
      <c r="DL880" s="421">
        <v>0</v>
      </c>
      <c r="DM880" s="421">
        <v>1</v>
      </c>
      <c r="DN880" s="421">
        <v>2</v>
      </c>
      <c r="DO880" s="421">
        <v>0</v>
      </c>
      <c r="DP880" s="421">
        <v>44.1</v>
      </c>
      <c r="DQ880" s="421">
        <v>2</v>
      </c>
      <c r="DR880" s="421">
        <v>42.099998474121001</v>
      </c>
      <c r="DS880" s="421">
        <v>180</v>
      </c>
      <c r="DT880" s="421">
        <v>37</v>
      </c>
      <c r="DU880" s="421">
        <v>21</v>
      </c>
      <c r="DV880" s="421">
        <v>19</v>
      </c>
      <c r="DW880" s="421">
        <v>6</v>
      </c>
      <c r="DX880" s="421">
        <v>17</v>
      </c>
      <c r="DY880" s="421">
        <v>0</v>
      </c>
      <c r="DZ880" s="421">
        <v>0</v>
      </c>
      <c r="EA880" s="421">
        <v>1</v>
      </c>
      <c r="EB880" s="421">
        <v>0</v>
      </c>
      <c r="EC880" s="421">
        <v>46</v>
      </c>
      <c r="ED880" s="425">
        <v>9.3383469360290601</v>
      </c>
      <c r="EE880" s="425">
        <v>3.4511282154890002</v>
      </c>
      <c r="EF880" s="425">
        <v>1.2180452525255301</v>
      </c>
      <c r="EG880" s="425">
        <v>7.5112790572407704</v>
      </c>
      <c r="EH880" s="431">
        <v>1.2180452525255301</v>
      </c>
      <c r="EI880" s="425">
        <v>95.009523076114704</v>
      </c>
      <c r="EJ880" s="424">
        <v>0.22699386503067401</v>
      </c>
      <c r="EK880" s="424">
        <v>0.27927927927927898</v>
      </c>
      <c r="EL880" s="422">
        <v>0.48695652099999998</v>
      </c>
      <c r="EM880" s="422">
        <v>0.17391304299999999</v>
      </c>
      <c r="EN880" s="422">
        <v>0.33913043399999998</v>
      </c>
      <c r="EO880" s="422">
        <v>9.4017089999999998E-2</v>
      </c>
      <c r="EP880" s="422">
        <v>0.36752137000000001</v>
      </c>
      <c r="EQ880" s="422">
        <v>0.14718018999999999</v>
      </c>
      <c r="ER880" s="425">
        <v>-1.95788414125289E-2</v>
      </c>
      <c r="ES880" s="431">
        <v>3.8571432996641799</v>
      </c>
      <c r="ET880" s="431">
        <v>3.6566739232418999</v>
      </c>
      <c r="EU880" s="431">
        <v>3.9705587756607499</v>
      </c>
      <c r="EV880" s="431">
        <v>3.5674840664805401</v>
      </c>
      <c r="EW880" s="431">
        <v>3.5300117610758299</v>
      </c>
      <c r="EX880" s="426">
        <v>0.20993544161319699</v>
      </c>
    </row>
    <row r="881" spans="1:269" ht="13" customHeight="1">
      <c r="A881" s="413" t="s">
        <v>19</v>
      </c>
      <c r="B881" s="413">
        <v>10246</v>
      </c>
      <c r="C881" s="413">
        <v>621199</v>
      </c>
      <c r="D881" s="413">
        <v>13528</v>
      </c>
      <c r="E881" s="413" t="s">
        <v>17</v>
      </c>
      <c r="F881" s="413" t="s">
        <v>17</v>
      </c>
      <c r="G881" s="414"/>
      <c r="H881" s="415" t="s">
        <v>991</v>
      </c>
      <c r="I881" s="416" t="s">
        <v>531</v>
      </c>
      <c r="J881" s="417">
        <v>34</v>
      </c>
      <c r="K881" s="418">
        <v>1</v>
      </c>
      <c r="M881" s="419" t="s">
        <v>837</v>
      </c>
      <c r="O881" s="418" t="s">
        <v>46</v>
      </c>
      <c r="P881" s="418" t="s">
        <v>2543</v>
      </c>
      <c r="Z881" s="421"/>
      <c r="AS881" s="422"/>
      <c r="AT881" s="422"/>
      <c r="AU881" s="422"/>
      <c r="AV881" s="422"/>
      <c r="AW881" s="422"/>
      <c r="AX881" s="422"/>
      <c r="AY881" s="423"/>
      <c r="AZ881" s="422"/>
      <c r="BA881" s="422"/>
      <c r="BB881" s="422"/>
      <c r="BC881" s="422"/>
      <c r="BT881" s="427">
        <v>20</v>
      </c>
      <c r="BU881" s="421">
        <v>24.2</v>
      </c>
      <c r="BV881" s="428">
        <v>2</v>
      </c>
      <c r="BW881" s="427"/>
      <c r="BX881" s="427"/>
      <c r="BY881" s="427"/>
      <c r="BZ881" s="427"/>
      <c r="CA881" s="421"/>
      <c r="CB881" s="428"/>
      <c r="CC881" s="427"/>
      <c r="CD881" s="421"/>
      <c r="CE881" s="429"/>
      <c r="CF881" s="428"/>
      <c r="CG881" s="427"/>
      <c r="CH881" s="421"/>
      <c r="CI881" s="429"/>
      <c r="CJ881" s="428"/>
      <c r="CK881" s="427"/>
      <c r="CL881" s="421"/>
      <c r="CM881" s="429"/>
      <c r="CN881" s="428"/>
      <c r="CO881" s="427"/>
      <c r="CP881" s="421"/>
      <c r="CQ881" s="429"/>
      <c r="CR881" s="428"/>
      <c r="DH881" s="427">
        <v>2</v>
      </c>
      <c r="DJ881" s="421">
        <v>20</v>
      </c>
      <c r="DK881" s="421">
        <v>0</v>
      </c>
      <c r="DL881" s="421">
        <v>0</v>
      </c>
      <c r="DM881" s="421">
        <v>0</v>
      </c>
      <c r="DN881" s="421">
        <v>1</v>
      </c>
      <c r="DO881" s="421">
        <v>0</v>
      </c>
      <c r="DP881" s="421">
        <v>24.2</v>
      </c>
      <c r="DR881" s="421">
        <v>24.2000007629394</v>
      </c>
      <c r="DS881" s="421">
        <v>114</v>
      </c>
      <c r="DT881" s="421">
        <v>31</v>
      </c>
      <c r="DU881" s="421">
        <v>18</v>
      </c>
      <c r="DV881" s="421">
        <v>17</v>
      </c>
      <c r="DW881" s="421">
        <v>4</v>
      </c>
      <c r="DX881" s="421">
        <v>6</v>
      </c>
      <c r="DY881" s="421">
        <v>0</v>
      </c>
      <c r="DZ881" s="421">
        <v>2</v>
      </c>
      <c r="EA881" s="421">
        <v>1</v>
      </c>
      <c r="EB881" s="421">
        <v>0</v>
      </c>
      <c r="EC881" s="421">
        <v>18</v>
      </c>
      <c r="ED881" s="425">
        <v>6.5675687525203097</v>
      </c>
      <c r="EE881" s="425">
        <v>2.1891895841734299</v>
      </c>
      <c r="EF881" s="425">
        <v>1.4594597227822901</v>
      </c>
      <c r="EG881" s="425">
        <v>11.3108128515627</v>
      </c>
      <c r="EH881" s="431">
        <v>1.5000002706373501</v>
      </c>
      <c r="EI881" s="425">
        <v>117.00247591935</v>
      </c>
      <c r="EJ881" s="424">
        <v>0.29245283018867901</v>
      </c>
      <c r="EK881" s="424">
        <v>0.32142857142857101</v>
      </c>
      <c r="EL881" s="422">
        <v>0.34883720899999998</v>
      </c>
      <c r="EM881" s="422">
        <v>0.220930232</v>
      </c>
      <c r="EN881" s="422">
        <v>0.43023255799999999</v>
      </c>
      <c r="EO881" s="422">
        <v>9.0909089999999998E-2</v>
      </c>
      <c r="EP881" s="422">
        <v>0.35227272999999998</v>
      </c>
      <c r="EQ881" s="422">
        <v>7.1588369999999998E-2</v>
      </c>
      <c r="ER881" s="425">
        <v>0.19322834202484099</v>
      </c>
      <c r="ES881" s="431">
        <v>6.2027038218247297</v>
      </c>
      <c r="ET881" s="431">
        <v>5.2646452117326801</v>
      </c>
      <c r="EU881" s="431">
        <v>4.7575941279476597</v>
      </c>
      <c r="EV881" s="431">
        <v>4.96219208020878</v>
      </c>
      <c r="EW881" s="431">
        <v>4.3974535685798202</v>
      </c>
      <c r="EX881" s="426">
        <v>-1.0302884504199E-2</v>
      </c>
    </row>
    <row r="882" spans="1:269" ht="13" customHeight="1">
      <c r="A882" s="413" t="s">
        <v>19</v>
      </c>
      <c r="B882" s="413">
        <v>9388</v>
      </c>
      <c r="C882" s="413">
        <v>518489</v>
      </c>
      <c r="D882" s="413">
        <v>5615</v>
      </c>
      <c r="E882" s="413" t="s">
        <v>129</v>
      </c>
      <c r="F882" s="413" t="s">
        <v>129</v>
      </c>
      <c r="G882" s="414"/>
      <c r="H882" s="415" t="s">
        <v>1215</v>
      </c>
      <c r="I882" s="416" t="s">
        <v>549</v>
      </c>
      <c r="J882" s="417">
        <v>37</v>
      </c>
      <c r="K882" s="418">
        <v>1</v>
      </c>
      <c r="M882" s="419" t="s">
        <v>837</v>
      </c>
      <c r="N882" s="420">
        <v>7</v>
      </c>
      <c r="O882" s="418" t="s">
        <v>838</v>
      </c>
      <c r="P882" s="418" t="s">
        <v>4582</v>
      </c>
      <c r="Z882" s="421"/>
      <c r="AS882" s="422"/>
      <c r="AT882" s="422"/>
      <c r="AU882" s="422"/>
      <c r="AV882" s="422"/>
      <c r="AW882" s="422"/>
      <c r="AX882" s="422"/>
      <c r="AY882" s="423"/>
      <c r="AZ882" s="422"/>
      <c r="BA882" s="422"/>
      <c r="BB882" s="422"/>
      <c r="BC882" s="422"/>
      <c r="BT882" s="427">
        <v>28</v>
      </c>
      <c r="BU882" s="421">
        <v>26</v>
      </c>
      <c r="BV882" s="428">
        <v>-1</v>
      </c>
      <c r="BW882" s="427"/>
      <c r="BX882" s="427"/>
      <c r="BY882" s="427"/>
      <c r="BZ882" s="427"/>
      <c r="CA882" s="421"/>
      <c r="CB882" s="428"/>
      <c r="CC882" s="427"/>
      <c r="CD882" s="421"/>
      <c r="CE882" s="429"/>
      <c r="CF882" s="428"/>
      <c r="CG882" s="427"/>
      <c r="CH882" s="421"/>
      <c r="CI882" s="429"/>
      <c r="CJ882" s="428"/>
      <c r="CK882" s="427"/>
      <c r="CL882" s="421"/>
      <c r="CM882" s="429"/>
      <c r="CN882" s="428"/>
      <c r="CO882" s="427"/>
      <c r="CP882" s="421"/>
      <c r="CQ882" s="429"/>
      <c r="CR882" s="428"/>
      <c r="DH882" s="427">
        <v>-1</v>
      </c>
      <c r="DJ882" s="421">
        <v>28</v>
      </c>
      <c r="DK882" s="421">
        <v>1</v>
      </c>
      <c r="DL882" s="421">
        <v>0</v>
      </c>
      <c r="DM882" s="421">
        <v>0</v>
      </c>
      <c r="DN882" s="421">
        <v>1</v>
      </c>
      <c r="DO882" s="421">
        <v>0</v>
      </c>
      <c r="DP882" s="421">
        <v>26</v>
      </c>
      <c r="DQ882" s="421">
        <v>1</v>
      </c>
      <c r="DR882" s="421">
        <v>25</v>
      </c>
      <c r="DS882" s="421">
        <v>105</v>
      </c>
      <c r="DT882" s="421">
        <v>27</v>
      </c>
      <c r="DU882" s="421">
        <v>13</v>
      </c>
      <c r="DV882" s="421">
        <v>13</v>
      </c>
      <c r="DW882" s="421">
        <v>2</v>
      </c>
      <c r="DX882" s="421">
        <v>5</v>
      </c>
      <c r="DY882" s="421">
        <v>0</v>
      </c>
      <c r="DZ882" s="421">
        <v>0</v>
      </c>
      <c r="EA882" s="421">
        <v>0</v>
      </c>
      <c r="EB882" s="421">
        <v>0</v>
      </c>
      <c r="EC882" s="421">
        <v>20</v>
      </c>
      <c r="ED882" s="425">
        <v>6.9230779388248598</v>
      </c>
      <c r="EE882" s="425">
        <v>1.7307694847062101</v>
      </c>
      <c r="EF882" s="425">
        <v>0.69230779388248598</v>
      </c>
      <c r="EG882" s="425">
        <v>9.3461552174135605</v>
      </c>
      <c r="EH882" s="431">
        <v>1.2307694113466401</v>
      </c>
      <c r="EI882" s="425">
        <v>94.983200452500796</v>
      </c>
      <c r="EJ882" s="424">
        <v>0.27</v>
      </c>
      <c r="EK882" s="424">
        <v>0.32051282051281998</v>
      </c>
      <c r="EL882" s="422">
        <v>0.41249999999999998</v>
      </c>
      <c r="EM882" s="422">
        <v>0.27500000000000002</v>
      </c>
      <c r="EN882" s="422">
        <v>0.3125</v>
      </c>
      <c r="EO882" s="422">
        <v>6.25E-2</v>
      </c>
      <c r="EP882" s="422">
        <v>0.4375</v>
      </c>
      <c r="EQ882" s="422">
        <v>9.653465E-2</v>
      </c>
      <c r="ER882" s="425">
        <v>3.1495452806570699E-2</v>
      </c>
      <c r="ES882" s="431">
        <v>4.50000066023616</v>
      </c>
      <c r="ET882" s="431">
        <v>4.8166804895057398</v>
      </c>
      <c r="EU882" s="431">
        <v>3.1744337578496999</v>
      </c>
      <c r="EV882" s="431">
        <v>3.6569376898311399</v>
      </c>
      <c r="EW882" s="431">
        <v>3.74333986145224</v>
      </c>
      <c r="EX882" s="426">
        <v>0.29861695691943102</v>
      </c>
    </row>
    <row r="883" spans="1:269" ht="13" customHeight="1">
      <c r="A883" s="413" t="s">
        <v>19</v>
      </c>
      <c r="B883" s="413">
        <v>10711</v>
      </c>
      <c r="C883" s="413">
        <v>605154</v>
      </c>
      <c r="D883" s="413">
        <v>12777</v>
      </c>
      <c r="E883" s="413" t="s">
        <v>3323</v>
      </c>
      <c r="F883" s="413" t="s">
        <v>3323</v>
      </c>
      <c r="G883" s="414"/>
      <c r="H883" s="415" t="s">
        <v>1098</v>
      </c>
      <c r="I883" s="416" t="s">
        <v>553</v>
      </c>
      <c r="J883" s="417">
        <v>35</v>
      </c>
      <c r="K883" s="418">
        <v>1</v>
      </c>
      <c r="M883" s="419" t="s">
        <v>837</v>
      </c>
      <c r="O883" s="418" t="s">
        <v>46</v>
      </c>
      <c r="P883" s="418" t="s">
        <v>4577</v>
      </c>
      <c r="Z883" s="421"/>
      <c r="AS883" s="422"/>
      <c r="AT883" s="422"/>
      <c r="AU883" s="422"/>
      <c r="AV883" s="422"/>
      <c r="AW883" s="422"/>
      <c r="AX883" s="422"/>
      <c r="AY883" s="423"/>
      <c r="AZ883" s="422"/>
      <c r="BA883" s="422"/>
      <c r="BB883" s="422"/>
      <c r="BC883" s="422"/>
      <c r="BT883" s="427">
        <v>22</v>
      </c>
      <c r="BU883" s="421">
        <v>23.1</v>
      </c>
      <c r="BV883" s="428">
        <v>0</v>
      </c>
      <c r="BW883" s="427"/>
      <c r="BX883" s="427"/>
      <c r="BY883" s="427"/>
      <c r="BZ883" s="427"/>
      <c r="CA883" s="421"/>
      <c r="CB883" s="428"/>
      <c r="CC883" s="427"/>
      <c r="CD883" s="421"/>
      <c r="CE883" s="429"/>
      <c r="CF883" s="428"/>
      <c r="CG883" s="427"/>
      <c r="CH883" s="421"/>
      <c r="CI883" s="429"/>
      <c r="CJ883" s="428"/>
      <c r="CK883" s="427"/>
      <c r="CL883" s="421"/>
      <c r="CM883" s="429"/>
      <c r="CN883" s="428"/>
      <c r="CO883" s="427"/>
      <c r="CP883" s="421"/>
      <c r="CQ883" s="429"/>
      <c r="CR883" s="428"/>
      <c r="DH883" s="427">
        <v>0</v>
      </c>
      <c r="DJ883" s="421">
        <v>22</v>
      </c>
      <c r="DK883" s="421">
        <v>0</v>
      </c>
      <c r="DL883" s="421">
        <v>0</v>
      </c>
      <c r="DM883" s="421">
        <v>1</v>
      </c>
      <c r="DN883" s="421">
        <v>1</v>
      </c>
      <c r="DO883" s="421">
        <v>0</v>
      </c>
      <c r="DP883" s="421">
        <v>23.1</v>
      </c>
      <c r="DR883" s="421">
        <v>22.400000572204501</v>
      </c>
      <c r="DS883" s="421">
        <v>115</v>
      </c>
      <c r="DT883" s="421">
        <v>28</v>
      </c>
      <c r="DU883" s="421">
        <v>23</v>
      </c>
      <c r="DV883" s="421">
        <v>20</v>
      </c>
      <c r="DW883" s="421">
        <v>5</v>
      </c>
      <c r="DX883" s="421">
        <v>12</v>
      </c>
      <c r="DY883" s="421">
        <v>0</v>
      </c>
      <c r="DZ883" s="421">
        <v>4</v>
      </c>
      <c r="EA883" s="421">
        <v>2</v>
      </c>
      <c r="EB883" s="421">
        <v>0</v>
      </c>
      <c r="EC883" s="421">
        <v>26</v>
      </c>
      <c r="ED883" s="425">
        <v>10.028572794856</v>
      </c>
      <c r="EE883" s="425">
        <v>4.6285720591643198</v>
      </c>
      <c r="EF883" s="425">
        <v>1.9285716913184601</v>
      </c>
      <c r="EG883" s="425">
        <v>10.8000014713834</v>
      </c>
      <c r="EH883" s="431">
        <v>1.7142859478386301</v>
      </c>
      <c r="EI883" s="425">
        <v>133.46877014577899</v>
      </c>
      <c r="EJ883" s="424">
        <v>0.28282828282828198</v>
      </c>
      <c r="EK883" s="424">
        <v>0.33823529411764702</v>
      </c>
      <c r="EL883" s="422">
        <v>0.31944444399999999</v>
      </c>
      <c r="EM883" s="422">
        <v>0.18055555500000001</v>
      </c>
      <c r="EN883" s="422">
        <v>0.5</v>
      </c>
      <c r="EO883" s="422">
        <v>9.5890409999999995E-2</v>
      </c>
      <c r="EP883" s="422">
        <v>0.45205478999999998</v>
      </c>
      <c r="EQ883" s="422">
        <v>8.0434779999999997E-2</v>
      </c>
      <c r="ER883" s="425">
        <v>-0.26599124334666602</v>
      </c>
      <c r="ES883" s="431">
        <v>7.7142867652738696</v>
      </c>
      <c r="ET883" s="431">
        <v>4.4755270897175201</v>
      </c>
      <c r="EU883" s="431">
        <v>5.7502582841990399</v>
      </c>
      <c r="EV883" s="431">
        <v>5.3433272814553199</v>
      </c>
      <c r="EW883" s="431">
        <v>4.2117521872818697</v>
      </c>
      <c r="EX883" s="426">
        <v>-0.241652160882949</v>
      </c>
    </row>
    <row r="884" spans="1:269" ht="13" customHeight="1">
      <c r="A884" s="413" t="s">
        <v>19</v>
      </c>
      <c r="B884" s="413">
        <v>12604</v>
      </c>
      <c r="C884" s="413">
        <v>689225</v>
      </c>
      <c r="D884" s="413">
        <v>26079</v>
      </c>
      <c r="E884" s="413" t="s">
        <v>239</v>
      </c>
      <c r="F884" s="413" t="s">
        <v>239</v>
      </c>
      <c r="G884" s="414"/>
      <c r="H884" s="411" t="s">
        <v>3074</v>
      </c>
      <c r="I884" s="411" t="s">
        <v>1648</v>
      </c>
      <c r="J884" s="413">
        <v>27</v>
      </c>
      <c r="K884" s="418">
        <v>1</v>
      </c>
      <c r="M884" s="419" t="s">
        <v>837</v>
      </c>
      <c r="N884" s="420">
        <v>7</v>
      </c>
      <c r="O884" s="418" t="s">
        <v>838</v>
      </c>
      <c r="P884" s="418" t="s">
        <v>4581</v>
      </c>
      <c r="Z884" s="421"/>
      <c r="AS884" s="422"/>
      <c r="AT884" s="422"/>
      <c r="AU884" s="422"/>
      <c r="AV884" s="422"/>
      <c r="AW884" s="422"/>
      <c r="AX884" s="422"/>
      <c r="AY884" s="423"/>
      <c r="AZ884" s="422"/>
      <c r="BA884" s="422"/>
      <c r="BB884" s="422"/>
      <c r="BC884" s="422"/>
      <c r="BT884" s="427">
        <v>22</v>
      </c>
      <c r="BU884" s="421">
        <v>22</v>
      </c>
      <c r="BV884" s="428">
        <v>0</v>
      </c>
      <c r="BW884" s="427"/>
      <c r="BX884" s="427"/>
      <c r="BY884" s="427"/>
      <c r="BZ884" s="427"/>
      <c r="CA884" s="421"/>
      <c r="CB884" s="428"/>
      <c r="CC884" s="427"/>
      <c r="CD884" s="421"/>
      <c r="CE884" s="429"/>
      <c r="CF884" s="428"/>
      <c r="CG884" s="427"/>
      <c r="CH884" s="421"/>
      <c r="CI884" s="429"/>
      <c r="CJ884" s="428"/>
      <c r="CK884" s="427"/>
      <c r="CL884" s="421"/>
      <c r="CM884" s="429"/>
      <c r="CN884" s="428"/>
      <c r="CO884" s="427"/>
      <c r="CP884" s="421"/>
      <c r="CQ884" s="429"/>
      <c r="CR884" s="428"/>
      <c r="DH884" s="427">
        <v>0</v>
      </c>
      <c r="DJ884" s="421">
        <v>22</v>
      </c>
      <c r="DK884" s="421">
        <v>1</v>
      </c>
      <c r="DL884" s="421">
        <v>0</v>
      </c>
      <c r="DM884" s="421">
        <v>1</v>
      </c>
      <c r="DN884" s="421">
        <v>3</v>
      </c>
      <c r="DO884" s="421">
        <v>1</v>
      </c>
      <c r="DP884" s="421">
        <v>22</v>
      </c>
      <c r="DQ884" s="421">
        <v>1.1000000238418499</v>
      </c>
      <c r="DR884" s="421">
        <v>20.2000007629394</v>
      </c>
      <c r="DS884" s="421">
        <v>103</v>
      </c>
      <c r="DT884" s="421">
        <v>24</v>
      </c>
      <c r="DU884" s="421">
        <v>20</v>
      </c>
      <c r="DV884" s="421">
        <v>16</v>
      </c>
      <c r="DW884" s="421">
        <v>5</v>
      </c>
      <c r="DX884" s="421">
        <v>12</v>
      </c>
      <c r="DY884" s="421">
        <v>1</v>
      </c>
      <c r="DZ884" s="421">
        <v>0</v>
      </c>
      <c r="EA884" s="421">
        <v>2</v>
      </c>
      <c r="EB884" s="421">
        <v>0</v>
      </c>
      <c r="EC884" s="421">
        <v>16</v>
      </c>
      <c r="ED884" s="425">
        <v>6.54545539666809</v>
      </c>
      <c r="EE884" s="425">
        <v>4.9090915475010704</v>
      </c>
      <c r="EF884" s="425">
        <v>2.0454548114587801</v>
      </c>
      <c r="EG884" s="425">
        <v>9.8181830950021407</v>
      </c>
      <c r="EH884" s="431">
        <v>1.63636384916702</v>
      </c>
      <c r="EI884" s="425">
        <v>127.63905820904201</v>
      </c>
      <c r="EJ884" s="424">
        <v>0.26373626373626302</v>
      </c>
      <c r="EK884" s="424">
        <v>0.27142857142857102</v>
      </c>
      <c r="EL884" s="422">
        <v>0.37837837800000002</v>
      </c>
      <c r="EM884" s="422">
        <v>0.175675675</v>
      </c>
      <c r="EN884" s="422">
        <v>0.44594594500000001</v>
      </c>
      <c r="EO884" s="422">
        <v>0.08</v>
      </c>
      <c r="EP884" s="422">
        <v>0.50666666999999999</v>
      </c>
      <c r="EQ884" s="422">
        <v>8.8888889999999998E-2</v>
      </c>
      <c r="ER884" s="425">
        <v>-0.24937291263482</v>
      </c>
      <c r="ES884" s="431">
        <v>6.54545539666809</v>
      </c>
      <c r="ET884" s="431">
        <v>3.8708190935778402</v>
      </c>
      <c r="EU884" s="431">
        <v>6.2723362579819097</v>
      </c>
      <c r="EV884" s="431">
        <v>5.6304967434221398</v>
      </c>
      <c r="EW884" s="431">
        <v>5.1976054926559803</v>
      </c>
      <c r="EX884" s="426">
        <v>-0.45935482531785898</v>
      </c>
    </row>
    <row r="885" spans="1:269" ht="13" customHeight="1">
      <c r="A885" s="413" t="s">
        <v>19</v>
      </c>
      <c r="B885" s="413">
        <v>11955</v>
      </c>
      <c r="C885" s="413">
        <v>641401</v>
      </c>
      <c r="D885" s="413">
        <v>21205</v>
      </c>
      <c r="E885" s="413" t="s">
        <v>18</v>
      </c>
      <c r="F885" s="413" t="s">
        <v>18</v>
      </c>
      <c r="G885" s="414"/>
      <c r="H885" s="411" t="s">
        <v>1641</v>
      </c>
      <c r="I885" s="411" t="s">
        <v>986</v>
      </c>
      <c r="J885" s="418">
        <v>30</v>
      </c>
      <c r="K885" s="418">
        <v>1</v>
      </c>
      <c r="M885" s="419" t="s">
        <v>837</v>
      </c>
      <c r="O885" s="418" t="s">
        <v>46</v>
      </c>
      <c r="P885" s="418" t="s">
        <v>2543</v>
      </c>
      <c r="Z885" s="421"/>
      <c r="AS885" s="422"/>
      <c r="AT885" s="422"/>
      <c r="AU885" s="422"/>
      <c r="AV885" s="422"/>
      <c r="AW885" s="422"/>
      <c r="AX885" s="422"/>
      <c r="AY885" s="423"/>
      <c r="AZ885" s="422"/>
      <c r="BA885" s="422"/>
      <c r="BB885" s="422"/>
      <c r="BC885" s="422"/>
      <c r="BT885" s="427">
        <v>43</v>
      </c>
      <c r="BU885" s="421">
        <v>47</v>
      </c>
      <c r="BV885" s="428">
        <v>1</v>
      </c>
      <c r="BW885" s="427"/>
      <c r="BX885" s="427"/>
      <c r="BY885" s="427"/>
      <c r="BZ885" s="427"/>
      <c r="CA885" s="421"/>
      <c r="CB885" s="428"/>
      <c r="CC885" s="427"/>
      <c r="CD885" s="421"/>
      <c r="CE885" s="429"/>
      <c r="CF885" s="428"/>
      <c r="CG885" s="427"/>
      <c r="CH885" s="421"/>
      <c r="CI885" s="429"/>
      <c r="CJ885" s="428"/>
      <c r="CK885" s="427"/>
      <c r="CL885" s="421"/>
      <c r="CM885" s="429"/>
      <c r="CN885" s="428"/>
      <c r="CO885" s="427"/>
      <c r="CP885" s="421"/>
      <c r="CQ885" s="429"/>
      <c r="CR885" s="428"/>
      <c r="DH885" s="427">
        <v>1</v>
      </c>
      <c r="DJ885" s="421">
        <v>43</v>
      </c>
      <c r="DK885" s="421">
        <v>0</v>
      </c>
      <c r="DL885" s="421">
        <v>0</v>
      </c>
      <c r="DM885" s="421">
        <v>3</v>
      </c>
      <c r="DN885" s="421">
        <v>2</v>
      </c>
      <c r="DO885" s="421">
        <v>0</v>
      </c>
      <c r="DP885" s="421">
        <v>47</v>
      </c>
      <c r="DR885" s="421">
        <v>47</v>
      </c>
      <c r="DS885" s="421">
        <v>199</v>
      </c>
      <c r="DT885" s="421">
        <v>45</v>
      </c>
      <c r="DU885" s="421">
        <v>31</v>
      </c>
      <c r="DV885" s="421">
        <v>29</v>
      </c>
      <c r="DW885" s="421">
        <v>11</v>
      </c>
      <c r="DX885" s="421">
        <v>18</v>
      </c>
      <c r="DY885" s="421">
        <v>4</v>
      </c>
      <c r="DZ885" s="421">
        <v>0</v>
      </c>
      <c r="EA885" s="421">
        <v>2</v>
      </c>
      <c r="EB885" s="421">
        <v>0</v>
      </c>
      <c r="EC885" s="421">
        <v>49</v>
      </c>
      <c r="ED885" s="425">
        <v>9.3829810080786302</v>
      </c>
      <c r="EE885" s="425">
        <v>3.4468093499064301</v>
      </c>
      <c r="EF885" s="425">
        <v>2.1063834916094901</v>
      </c>
      <c r="EG885" s="425">
        <v>8.6170233747660898</v>
      </c>
      <c r="EH885" s="431">
        <v>1.3404258582969399</v>
      </c>
      <c r="EI885" s="425">
        <v>104.555410606976</v>
      </c>
      <c r="EJ885" s="424">
        <v>0.24861878453038599</v>
      </c>
      <c r="EK885" s="424">
        <v>0.28099173553718998</v>
      </c>
      <c r="EL885" s="422">
        <v>0.29770992299999999</v>
      </c>
      <c r="EM885" s="422">
        <v>0.18320610600000001</v>
      </c>
      <c r="EN885" s="422">
        <v>0.51908396899999998</v>
      </c>
      <c r="EO885" s="422">
        <v>0.12878787999999999</v>
      </c>
      <c r="EP885" s="422">
        <v>0.40151514999999999</v>
      </c>
      <c r="EQ885" s="422">
        <v>0.13214286</v>
      </c>
      <c r="ER885" s="425">
        <v>0.91025334599226404</v>
      </c>
      <c r="ES885" s="431">
        <v>5.5531928415159202</v>
      </c>
      <c r="ET885" s="431">
        <v>3.9044564757098801</v>
      </c>
      <c r="EU885" s="431">
        <v>5.2423557053546004</v>
      </c>
      <c r="EV885" s="431">
        <v>4.4304974877439296</v>
      </c>
      <c r="EW885" s="431">
        <v>3.8601208588929601</v>
      </c>
      <c r="EX885" s="426">
        <v>-0.29789251089096003</v>
      </c>
    </row>
    <row r="886" spans="1:269" ht="13" customHeight="1">
      <c r="A886" s="413" t="s">
        <v>19</v>
      </c>
      <c r="B886" s="413">
        <v>13341</v>
      </c>
      <c r="C886" s="413">
        <v>685326</v>
      </c>
      <c r="D886" s="413">
        <v>30004</v>
      </c>
      <c r="E886" s="413" t="s">
        <v>246</v>
      </c>
      <c r="F886" s="413" t="s">
        <v>246</v>
      </c>
      <c r="G886" s="414"/>
      <c r="H886" s="411" t="s">
        <v>606</v>
      </c>
      <c r="I886" s="411" t="s">
        <v>4528</v>
      </c>
      <c r="J886" s="413">
        <v>24</v>
      </c>
      <c r="K886" s="418">
        <v>1</v>
      </c>
      <c r="M886" s="419" t="s">
        <v>837</v>
      </c>
      <c r="N886" s="420">
        <v>20</v>
      </c>
      <c r="P886" s="418" t="s">
        <v>2543</v>
      </c>
      <c r="Z886" s="421"/>
      <c r="BT886" s="427">
        <v>7</v>
      </c>
      <c r="BU886" s="421">
        <v>25.2</v>
      </c>
      <c r="BV886" s="428">
        <v>0</v>
      </c>
      <c r="BW886" s="427"/>
      <c r="BX886" s="427"/>
      <c r="BY886" s="427"/>
      <c r="BZ886" s="427"/>
      <c r="CA886" s="421"/>
      <c r="CB886" s="428"/>
      <c r="CC886" s="427"/>
      <c r="CD886" s="421"/>
      <c r="CE886" s="429"/>
      <c r="CF886" s="428"/>
      <c r="CG886" s="427"/>
      <c r="CH886" s="421"/>
      <c r="CI886" s="429"/>
      <c r="CJ886" s="428"/>
      <c r="CK886" s="427"/>
      <c r="CL886" s="421"/>
      <c r="CM886" s="429"/>
      <c r="CN886" s="428"/>
      <c r="CO886" s="427"/>
      <c r="CP886" s="421"/>
      <c r="CQ886" s="429"/>
      <c r="CR886" s="428"/>
      <c r="DH886" s="427">
        <v>0</v>
      </c>
      <c r="DJ886" s="421">
        <v>7</v>
      </c>
      <c r="DK886" s="421">
        <v>7</v>
      </c>
      <c r="DL886" s="421">
        <v>0</v>
      </c>
      <c r="DM886" s="421">
        <v>0</v>
      </c>
      <c r="DN886" s="421">
        <v>5</v>
      </c>
      <c r="DO886" s="421">
        <v>0</v>
      </c>
      <c r="DP886" s="421">
        <v>25.2</v>
      </c>
      <c r="DQ886" s="421">
        <v>25.2000007629394</v>
      </c>
      <c r="DS886" s="421">
        <v>126</v>
      </c>
      <c r="DT886" s="421">
        <v>30</v>
      </c>
      <c r="DU886" s="421">
        <v>21</v>
      </c>
      <c r="DV886" s="421">
        <v>21</v>
      </c>
      <c r="DW886" s="421">
        <v>6</v>
      </c>
      <c r="DX886" s="421">
        <v>17</v>
      </c>
      <c r="DY886" s="421">
        <v>0</v>
      </c>
      <c r="DZ886" s="421">
        <v>5</v>
      </c>
      <c r="EA886" s="421">
        <v>1</v>
      </c>
      <c r="EB886" s="421">
        <v>0</v>
      </c>
      <c r="EC886" s="421">
        <v>23</v>
      </c>
      <c r="ED886" s="425">
        <v>8.0649358640334707</v>
      </c>
      <c r="EE886" s="425">
        <v>5.9610395516769099</v>
      </c>
      <c r="EF886" s="425">
        <v>2.1038963123565502</v>
      </c>
      <c r="EG886" s="425">
        <v>10.519481561782699</v>
      </c>
      <c r="EH886" s="431">
        <v>1.83116901260663</v>
      </c>
      <c r="EI886" s="425">
        <v>141.31834264268701</v>
      </c>
      <c r="EJ886" s="424">
        <v>0.28846153846153799</v>
      </c>
      <c r="EK886" s="424">
        <v>0.32</v>
      </c>
      <c r="EL886" s="466">
        <v>0.34567901200000001</v>
      </c>
      <c r="EM886" s="466">
        <v>0.197530864</v>
      </c>
      <c r="EN886" s="466">
        <v>0.45679012299999999</v>
      </c>
      <c r="EO886" s="466">
        <v>9.8765430000000001E-2</v>
      </c>
      <c r="EP886" s="466">
        <v>0.45679012000000002</v>
      </c>
      <c r="EQ886" s="466">
        <v>9.7609559999999998E-2</v>
      </c>
      <c r="ER886" s="425">
        <v>2.8376311501928798E-2</v>
      </c>
      <c r="ES886" s="431">
        <v>7.3636370932479496</v>
      </c>
      <c r="ET886" s="431">
        <v>6.5420931883558797</v>
      </c>
      <c r="EU886" s="431">
        <v>6.9541544102440502</v>
      </c>
      <c r="EV886" s="431">
        <v>6.1377938843649504</v>
      </c>
      <c r="EW886" s="431">
        <v>5.4711222968264801</v>
      </c>
      <c r="EX886" s="426">
        <v>-0.33945617079734802</v>
      </c>
      <c r="GC886" s="412"/>
      <c r="GD886" s="412"/>
      <c r="GE886" s="412"/>
      <c r="GF886" s="412"/>
      <c r="GG886" s="412"/>
      <c r="GH886" s="412"/>
      <c r="GI886" s="412"/>
      <c r="GJ886" s="412"/>
      <c r="GK886" s="412"/>
    </row>
    <row r="887" spans="1:269" ht="13" customHeight="1">
      <c r="A887" s="413" t="s">
        <v>19</v>
      </c>
      <c r="B887" s="413">
        <v>12247</v>
      </c>
      <c r="C887" s="413">
        <v>677865</v>
      </c>
      <c r="D887" s="413">
        <v>23779</v>
      </c>
      <c r="E887" s="413" t="s">
        <v>470</v>
      </c>
      <c r="F887" s="413" t="s">
        <v>470</v>
      </c>
      <c r="G887" s="414"/>
      <c r="H887" s="411" t="s">
        <v>2516</v>
      </c>
      <c r="I887" s="411" t="s">
        <v>564</v>
      </c>
      <c r="J887" s="418">
        <v>28</v>
      </c>
      <c r="K887" s="418">
        <v>1</v>
      </c>
      <c r="M887" s="419" t="s">
        <v>46</v>
      </c>
      <c r="O887" s="418" t="s">
        <v>838</v>
      </c>
      <c r="P887" s="418" t="s">
        <v>2543</v>
      </c>
      <c r="Z887" s="421"/>
      <c r="AS887" s="422"/>
      <c r="AT887" s="422"/>
      <c r="AU887" s="422"/>
      <c r="AV887" s="422"/>
      <c r="AW887" s="422"/>
      <c r="AX887" s="422"/>
      <c r="AY887" s="423"/>
      <c r="AZ887" s="422"/>
      <c r="BA887" s="422"/>
      <c r="BB887" s="422"/>
      <c r="BC887" s="422"/>
      <c r="BT887" s="427">
        <v>15</v>
      </c>
      <c r="BU887" s="421">
        <v>13.2</v>
      </c>
      <c r="BV887" s="428">
        <v>0</v>
      </c>
      <c r="BW887" s="427"/>
      <c r="BX887" s="427"/>
      <c r="BY887" s="427"/>
      <c r="BZ887" s="427"/>
      <c r="CA887" s="421"/>
      <c r="CB887" s="428"/>
      <c r="CC887" s="427"/>
      <c r="CD887" s="421"/>
      <c r="CE887" s="429"/>
      <c r="CF887" s="428"/>
      <c r="CG887" s="427"/>
      <c r="CH887" s="421"/>
      <c r="CI887" s="429"/>
      <c r="CJ887" s="428"/>
      <c r="CK887" s="427"/>
      <c r="CL887" s="421"/>
      <c r="CM887" s="429"/>
      <c r="CN887" s="428"/>
      <c r="CO887" s="427"/>
      <c r="CP887" s="421"/>
      <c r="CQ887" s="429"/>
      <c r="CR887" s="428"/>
      <c r="DH887" s="427">
        <v>0</v>
      </c>
      <c r="DJ887" s="421">
        <v>15</v>
      </c>
      <c r="DK887" s="421">
        <v>0</v>
      </c>
      <c r="DL887" s="421">
        <v>0</v>
      </c>
      <c r="DM887" s="421">
        <v>0</v>
      </c>
      <c r="DN887" s="421">
        <v>0</v>
      </c>
      <c r="DO887" s="421">
        <v>0</v>
      </c>
      <c r="DP887" s="421">
        <v>13.2</v>
      </c>
      <c r="DR887" s="421">
        <v>13.199999809265099</v>
      </c>
      <c r="DS887" s="421">
        <v>65</v>
      </c>
      <c r="DT887" s="421">
        <v>19</v>
      </c>
      <c r="DU887" s="421">
        <v>10</v>
      </c>
      <c r="DV887" s="421">
        <v>8</v>
      </c>
      <c r="DW887" s="421">
        <v>2</v>
      </c>
      <c r="DX887" s="421">
        <v>7</v>
      </c>
      <c r="DY887" s="421">
        <v>3</v>
      </c>
      <c r="DZ887" s="421">
        <v>1</v>
      </c>
      <c r="EA887" s="421">
        <v>0</v>
      </c>
      <c r="EB887" s="421">
        <v>0</v>
      </c>
      <c r="EC887" s="421">
        <v>18</v>
      </c>
      <c r="ED887" s="425">
        <v>11.8536615695087</v>
      </c>
      <c r="EE887" s="425">
        <v>4.6097572770311697</v>
      </c>
      <c r="EF887" s="425">
        <v>1.3170735077231901</v>
      </c>
      <c r="EG887" s="425">
        <v>12.512198323370299</v>
      </c>
      <c r="EH887" s="431">
        <v>1.90243951115572</v>
      </c>
      <c r="EI887" s="425">
        <v>148.39339528748201</v>
      </c>
      <c r="EJ887" s="424">
        <v>0.33333333333333298</v>
      </c>
      <c r="EK887" s="424">
        <v>0.45945945945945899</v>
      </c>
      <c r="EL887" s="422">
        <v>0.46153846100000001</v>
      </c>
      <c r="EM887" s="422">
        <v>0.28205128200000001</v>
      </c>
      <c r="EN887" s="422">
        <v>0.256410256</v>
      </c>
      <c r="EO887" s="422">
        <v>7.6923080000000005E-2</v>
      </c>
      <c r="EP887" s="422">
        <v>0.30769231000000002</v>
      </c>
      <c r="EQ887" s="422">
        <v>9.1324199999999994E-2</v>
      </c>
      <c r="ER887" s="425">
        <v>0.71417029153992195</v>
      </c>
      <c r="ES887" s="431">
        <v>5.2682940308927702</v>
      </c>
      <c r="ET887" s="431">
        <v>3.5245792290528799</v>
      </c>
      <c r="EU887" s="431">
        <v>4.1603627197520403</v>
      </c>
      <c r="EV887" s="431">
        <v>3.3860727769829801</v>
      </c>
      <c r="EW887" s="431">
        <v>3.4197689090201999</v>
      </c>
      <c r="EX887" s="426">
        <v>1.78436860442161E-2</v>
      </c>
    </row>
    <row r="888" spans="1:269" ht="13" customHeight="1">
      <c r="A888" s="413" t="s">
        <v>19</v>
      </c>
      <c r="B888" s="413">
        <v>12886</v>
      </c>
      <c r="C888" s="413">
        <v>694350</v>
      </c>
      <c r="D888" s="413">
        <v>27783</v>
      </c>
      <c r="E888" s="413" t="s">
        <v>2169</v>
      </c>
      <c r="F888" s="413" t="s">
        <v>2169</v>
      </c>
      <c r="G888" s="414"/>
      <c r="H888" s="411" t="s">
        <v>4108</v>
      </c>
      <c r="I888" s="411" t="s">
        <v>174</v>
      </c>
      <c r="J888" s="413">
        <v>25</v>
      </c>
      <c r="K888" s="418">
        <v>1</v>
      </c>
      <c r="M888" s="419" t="s">
        <v>837</v>
      </c>
      <c r="O888" s="418" t="s">
        <v>838</v>
      </c>
      <c r="P888" s="418" t="s">
        <v>2543</v>
      </c>
      <c r="Z888" s="421"/>
      <c r="AS888" s="422"/>
      <c r="AT888" s="422"/>
      <c r="AU888" s="422"/>
      <c r="AV888" s="422"/>
      <c r="AW888" s="422"/>
      <c r="AX888" s="422"/>
      <c r="AY888" s="423"/>
      <c r="AZ888" s="422"/>
      <c r="BA888" s="422"/>
      <c r="BB888" s="422"/>
      <c r="BC888" s="422"/>
      <c r="BT888" s="427">
        <v>26</v>
      </c>
      <c r="BU888" s="421">
        <v>23</v>
      </c>
      <c r="BV888" s="428">
        <v>0</v>
      </c>
      <c r="BW888" s="427"/>
      <c r="BX888" s="427"/>
      <c r="BY888" s="427"/>
      <c r="BZ888" s="427"/>
      <c r="CA888" s="421"/>
      <c r="CB888" s="428"/>
      <c r="CC888" s="427"/>
      <c r="CD888" s="421"/>
      <c r="CE888" s="429"/>
      <c r="CF888" s="428"/>
      <c r="CG888" s="427"/>
      <c r="CH888" s="421"/>
      <c r="CI888" s="429"/>
      <c r="CJ888" s="428"/>
      <c r="CK888" s="427"/>
      <c r="CL888" s="421"/>
      <c r="CM888" s="429"/>
      <c r="CN888" s="428"/>
      <c r="CO888" s="427"/>
      <c r="CP888" s="421"/>
      <c r="CQ888" s="429"/>
      <c r="CR888" s="428"/>
      <c r="DH888" s="427">
        <v>0</v>
      </c>
      <c r="DJ888" s="421">
        <v>26</v>
      </c>
      <c r="DK888" s="421">
        <v>0</v>
      </c>
      <c r="DL888" s="421">
        <v>0</v>
      </c>
      <c r="DM888" s="421">
        <v>0</v>
      </c>
      <c r="DN888" s="421">
        <v>1</v>
      </c>
      <c r="DO888" s="421">
        <v>0</v>
      </c>
      <c r="DP888" s="421">
        <v>23</v>
      </c>
      <c r="DR888" s="421">
        <v>23</v>
      </c>
      <c r="DS888" s="421">
        <v>110</v>
      </c>
      <c r="DT888" s="421">
        <v>28</v>
      </c>
      <c r="DU888" s="421">
        <v>23</v>
      </c>
      <c r="DV888" s="421">
        <v>23</v>
      </c>
      <c r="DW888" s="421">
        <v>6</v>
      </c>
      <c r="DX888" s="421">
        <v>12</v>
      </c>
      <c r="DY888" s="421">
        <v>0</v>
      </c>
      <c r="DZ888" s="421">
        <v>2</v>
      </c>
      <c r="EA888" s="421">
        <v>2</v>
      </c>
      <c r="EB888" s="421">
        <v>0</v>
      </c>
      <c r="EC888" s="421">
        <v>24</v>
      </c>
      <c r="ED888" s="425">
        <v>9.3913059054343009</v>
      </c>
      <c r="EE888" s="425">
        <v>4.6956529527171504</v>
      </c>
      <c r="EF888" s="425">
        <v>2.3478264763585699</v>
      </c>
      <c r="EG888" s="425">
        <v>10.956523556340001</v>
      </c>
      <c r="EH888" s="431">
        <v>1.73913072322857</v>
      </c>
      <c r="EI888" s="425">
        <v>134.21539451226801</v>
      </c>
      <c r="EJ888" s="424">
        <v>0.29166666666666602</v>
      </c>
      <c r="EK888" s="424">
        <v>0.33333333333333298</v>
      </c>
      <c r="EL888" s="422">
        <v>0.29166666600000002</v>
      </c>
      <c r="EM888" s="422">
        <v>0.20833333300000001</v>
      </c>
      <c r="EN888" s="422">
        <v>0.5</v>
      </c>
      <c r="EO888" s="422">
        <v>8.3333329999999997E-2</v>
      </c>
      <c r="EP888" s="422">
        <v>0.44444444</v>
      </c>
      <c r="EQ888" s="422">
        <v>0.12391304</v>
      </c>
      <c r="ER888" s="425">
        <v>-7.0221763945027701E-2</v>
      </c>
      <c r="ES888" s="431">
        <v>9.0000014927078702</v>
      </c>
      <c r="ET888" s="431">
        <v>5.9723199241570999</v>
      </c>
      <c r="EU888" s="431">
        <v>6.2664075155565504</v>
      </c>
      <c r="EV888" s="431">
        <v>5.2883614647722998</v>
      </c>
      <c r="EW888" s="431">
        <v>4.41463911118701</v>
      </c>
      <c r="EX888" s="426">
        <v>-0.334736138582229</v>
      </c>
      <c r="GL888" s="412"/>
      <c r="GM888" s="412"/>
      <c r="GN888" s="412"/>
      <c r="GO888" s="412"/>
      <c r="GP888" s="412"/>
      <c r="GQ888" s="412"/>
      <c r="GR888" s="412"/>
      <c r="GS888" s="412"/>
      <c r="GT888" s="412"/>
      <c r="GU888" s="412"/>
      <c r="GV888" s="412"/>
      <c r="GW888" s="412"/>
      <c r="GX888" s="412"/>
      <c r="GY888" s="412"/>
      <c r="GZ888" s="412"/>
      <c r="HA888" s="412"/>
      <c r="HB888" s="412"/>
      <c r="HC888" s="412"/>
      <c r="HD888" s="412"/>
      <c r="HE888" s="412"/>
      <c r="HF888" s="412"/>
      <c r="HG888" s="412"/>
      <c r="HH888" s="412"/>
      <c r="HI888" s="412"/>
      <c r="HJ888" s="412"/>
      <c r="HK888" s="412"/>
      <c r="HL888" s="412"/>
      <c r="HM888" s="412"/>
      <c r="HN888" s="412"/>
      <c r="HO888" s="412"/>
      <c r="HP888" s="412"/>
      <c r="HQ888" s="412"/>
      <c r="HR888" s="412"/>
      <c r="HS888" s="412"/>
      <c r="HT888" s="412"/>
      <c r="HU888" s="412"/>
      <c r="HV888" s="412"/>
      <c r="HW888" s="412"/>
      <c r="HX888" s="412"/>
      <c r="HY888" s="412"/>
      <c r="HZ888" s="412"/>
      <c r="IA888" s="412"/>
      <c r="IB888" s="412"/>
      <c r="IC888" s="412"/>
      <c r="ID888" s="412"/>
      <c r="IE888" s="412"/>
      <c r="IF888" s="412"/>
      <c r="IG888" s="412"/>
      <c r="IH888" s="412"/>
      <c r="II888" s="412"/>
      <c r="IJ888" s="412"/>
      <c r="IK888" s="412"/>
      <c r="IL888" s="412"/>
      <c r="IM888" s="412"/>
      <c r="IN888" s="412"/>
      <c r="IO888" s="412"/>
      <c r="IP888" s="412"/>
      <c r="IQ888" s="412"/>
      <c r="IR888" s="412"/>
      <c r="IS888" s="412"/>
      <c r="IT888" s="412"/>
      <c r="IU888" s="412"/>
      <c r="IV888" s="412"/>
      <c r="IW888" s="412"/>
      <c r="IX888" s="412"/>
      <c r="IY888" s="412"/>
      <c r="IZ888" s="412"/>
      <c r="JA888" s="412"/>
      <c r="JB888" s="412"/>
      <c r="JC888" s="412"/>
      <c r="JD888" s="412"/>
      <c r="JE888" s="412"/>
      <c r="JF888" s="412"/>
      <c r="JG888" s="412"/>
      <c r="JH888" s="412"/>
      <c r="JI888" s="412"/>
    </row>
    <row r="889" spans="1:269" ht="13" customHeight="1">
      <c r="A889" s="413" t="s">
        <v>19</v>
      </c>
      <c r="B889" s="413">
        <v>10509</v>
      </c>
      <c r="C889" s="413">
        <v>621111</v>
      </c>
      <c r="D889" s="413">
        <v>19374</v>
      </c>
      <c r="E889" s="413" t="s">
        <v>3323</v>
      </c>
      <c r="F889" s="413" t="s">
        <v>3323</v>
      </c>
      <c r="G889" s="414"/>
      <c r="H889" s="415" t="s">
        <v>963</v>
      </c>
      <c r="I889" s="416" t="s">
        <v>206</v>
      </c>
      <c r="J889" s="417">
        <v>30</v>
      </c>
      <c r="K889" s="418">
        <v>1</v>
      </c>
      <c r="M889" s="419" t="s">
        <v>837</v>
      </c>
      <c r="N889" s="420">
        <v>25</v>
      </c>
      <c r="O889" s="418" t="s">
        <v>46</v>
      </c>
      <c r="P889" s="418" t="s">
        <v>4577</v>
      </c>
      <c r="Z889" s="421"/>
      <c r="AS889" s="422"/>
      <c r="AT889" s="422"/>
      <c r="AU889" s="422"/>
      <c r="AV889" s="422"/>
      <c r="AW889" s="422"/>
      <c r="AX889" s="422"/>
      <c r="AY889" s="423"/>
      <c r="AZ889" s="422"/>
      <c r="BA889" s="422"/>
      <c r="BB889" s="422"/>
      <c r="BC889" s="422"/>
      <c r="BT889" s="427">
        <v>26</v>
      </c>
      <c r="BU889" s="421">
        <v>126</v>
      </c>
      <c r="BV889" s="428">
        <v>-2</v>
      </c>
      <c r="BW889" s="427"/>
      <c r="BX889" s="427"/>
      <c r="BY889" s="427"/>
      <c r="BZ889" s="427"/>
      <c r="CA889" s="421"/>
      <c r="CB889" s="428"/>
      <c r="CC889" s="427"/>
      <c r="CD889" s="421"/>
      <c r="CE889" s="429"/>
      <c r="CF889" s="428"/>
      <c r="CG889" s="427"/>
      <c r="CH889" s="421"/>
      <c r="CI889" s="429"/>
      <c r="CJ889" s="428"/>
      <c r="CK889" s="427"/>
      <c r="CL889" s="421"/>
      <c r="CM889" s="429"/>
      <c r="CN889" s="428"/>
      <c r="CO889" s="427"/>
      <c r="CP889" s="421"/>
      <c r="CQ889" s="429"/>
      <c r="CR889" s="428"/>
      <c r="DH889" s="427">
        <v>-2</v>
      </c>
      <c r="DJ889" s="421">
        <v>26</v>
      </c>
      <c r="DK889" s="421">
        <v>24</v>
      </c>
      <c r="DL889" s="421">
        <v>0</v>
      </c>
      <c r="DM889" s="421">
        <v>10</v>
      </c>
      <c r="DN889" s="421">
        <v>7</v>
      </c>
      <c r="DO889" s="421">
        <v>0</v>
      </c>
      <c r="DP889" s="421">
        <v>126</v>
      </c>
      <c r="DQ889" s="421">
        <v>120</v>
      </c>
      <c r="DR889" s="421">
        <v>5.2999999523162797</v>
      </c>
      <c r="DS889" s="421">
        <v>565</v>
      </c>
      <c r="DT889" s="421">
        <v>130</v>
      </c>
      <c r="DU889" s="421">
        <v>73</v>
      </c>
      <c r="DV889" s="421">
        <v>69</v>
      </c>
      <c r="DW889" s="421">
        <v>22</v>
      </c>
      <c r="DX889" s="421">
        <v>61</v>
      </c>
      <c r="DY889" s="421">
        <v>0</v>
      </c>
      <c r="DZ889" s="421">
        <v>11</v>
      </c>
      <c r="EA889" s="421">
        <v>0</v>
      </c>
      <c r="EB889" s="421">
        <v>0</v>
      </c>
      <c r="EC889" s="421">
        <v>92</v>
      </c>
      <c r="ED889" s="425">
        <v>6.5714286211666799</v>
      </c>
      <c r="EE889" s="425">
        <v>4.3571428901213896</v>
      </c>
      <c r="EF889" s="425">
        <v>1.5714285833224599</v>
      </c>
      <c r="EG889" s="425">
        <v>9.2857143559964008</v>
      </c>
      <c r="EH889" s="431">
        <v>1.51587302734642</v>
      </c>
      <c r="EI889" s="425">
        <v>118.135459776072</v>
      </c>
      <c r="EJ889" s="424">
        <v>0.26369168356997902</v>
      </c>
      <c r="EK889" s="424">
        <v>0.28496042216358802</v>
      </c>
      <c r="EL889" s="422">
        <v>0.42713567800000002</v>
      </c>
      <c r="EM889" s="422">
        <v>0.22361808999999999</v>
      </c>
      <c r="EN889" s="422">
        <v>0.34924623100000002</v>
      </c>
      <c r="EO889" s="422">
        <v>9.4763089999999994E-2</v>
      </c>
      <c r="EP889" s="422">
        <v>0.37655860000000002</v>
      </c>
      <c r="EQ889" s="422">
        <v>7.8046550000000006E-2</v>
      </c>
      <c r="ER889" s="425">
        <v>0.97510175668858101</v>
      </c>
      <c r="ES889" s="431">
        <v>4.9285714658750104</v>
      </c>
      <c r="ET889" s="431">
        <v>5.4971376555561102</v>
      </c>
      <c r="EU889" s="431">
        <v>5.6597817566569599</v>
      </c>
      <c r="EV889" s="431">
        <v>5.0908195156320399</v>
      </c>
      <c r="EW889" s="431">
        <v>5.1876300828362103</v>
      </c>
      <c r="EX889" s="426">
        <v>-0.32123000174760802</v>
      </c>
    </row>
    <row r="890" spans="1:269" ht="13" customHeight="1">
      <c r="A890" s="413" t="s">
        <v>19</v>
      </c>
      <c r="B890" s="413">
        <v>11237</v>
      </c>
      <c r="C890" s="413">
        <v>650893</v>
      </c>
      <c r="D890" s="413">
        <v>17490</v>
      </c>
      <c r="E890" s="413" t="s">
        <v>3323</v>
      </c>
      <c r="F890" s="413" t="s">
        <v>3323</v>
      </c>
      <c r="G890" s="414"/>
      <c r="H890" s="415" t="s">
        <v>182</v>
      </c>
      <c r="I890" s="416" t="s">
        <v>4324</v>
      </c>
      <c r="J890" s="417">
        <v>28</v>
      </c>
      <c r="K890" s="418">
        <v>1</v>
      </c>
      <c r="M890" s="419" t="s">
        <v>46</v>
      </c>
      <c r="O890" s="418" t="s">
        <v>46</v>
      </c>
      <c r="P890" s="418" t="s">
        <v>2543</v>
      </c>
      <c r="Z890" s="421"/>
      <c r="AS890" s="422"/>
      <c r="AT890" s="422"/>
      <c r="AU890" s="422"/>
      <c r="AV890" s="422"/>
      <c r="AW890" s="422"/>
      <c r="AX890" s="422"/>
      <c r="AY890" s="423"/>
      <c r="AZ890" s="422"/>
      <c r="BA890" s="422"/>
      <c r="BB890" s="422"/>
      <c r="BC890" s="422"/>
      <c r="BT890" s="427">
        <v>40</v>
      </c>
      <c r="BU890" s="421">
        <v>42.2</v>
      </c>
      <c r="BV890" s="428">
        <v>0</v>
      </c>
      <c r="BW890" s="427"/>
      <c r="BX890" s="427"/>
      <c r="BY890" s="427"/>
      <c r="BZ890" s="427"/>
      <c r="CA890" s="421"/>
      <c r="CB890" s="428"/>
      <c r="CC890" s="427"/>
      <c r="CD890" s="421"/>
      <c r="CE890" s="429"/>
      <c r="CF890" s="428"/>
      <c r="CG890" s="427"/>
      <c r="CH890" s="421"/>
      <c r="CI890" s="429"/>
      <c r="CJ890" s="428"/>
      <c r="CK890" s="427"/>
      <c r="CL890" s="421"/>
      <c r="CM890" s="429"/>
      <c r="CN890" s="428"/>
      <c r="CO890" s="427"/>
      <c r="CP890" s="421"/>
      <c r="CQ890" s="429"/>
      <c r="CR890" s="428"/>
      <c r="DH890" s="427">
        <v>0</v>
      </c>
      <c r="DJ890" s="421">
        <v>40</v>
      </c>
      <c r="DK890" s="421">
        <v>0</v>
      </c>
      <c r="DL890" s="421">
        <v>0</v>
      </c>
      <c r="DM890" s="421">
        <v>0</v>
      </c>
      <c r="DN890" s="421">
        <v>1</v>
      </c>
      <c r="DO890" s="421">
        <v>1</v>
      </c>
      <c r="DP890" s="421">
        <v>42.2</v>
      </c>
      <c r="DR890" s="421">
        <v>41.5</v>
      </c>
      <c r="DS890" s="421">
        <v>187</v>
      </c>
      <c r="DT890" s="421">
        <v>46</v>
      </c>
      <c r="DU890" s="421">
        <v>32</v>
      </c>
      <c r="DV890" s="421">
        <v>31</v>
      </c>
      <c r="DW890" s="421">
        <v>12</v>
      </c>
      <c r="DX890" s="421">
        <v>18</v>
      </c>
      <c r="DY890" s="421">
        <v>1</v>
      </c>
      <c r="DZ890" s="421">
        <v>2</v>
      </c>
      <c r="EA890" s="421">
        <v>3</v>
      </c>
      <c r="EB890" s="421">
        <v>1</v>
      </c>
      <c r="EC890" s="421">
        <v>35</v>
      </c>
      <c r="ED890" s="425">
        <v>7.3828142602000799</v>
      </c>
      <c r="EE890" s="425">
        <v>3.7968759052457499</v>
      </c>
      <c r="EF890" s="425">
        <v>2.53125060349717</v>
      </c>
      <c r="EG890" s="425">
        <v>9.7031273134058207</v>
      </c>
      <c r="EH890" s="431">
        <v>1.5000003576279499</v>
      </c>
      <c r="EI890" s="425">
        <v>116.304028402094</v>
      </c>
      <c r="EJ890" s="424">
        <v>0.27544910179640703</v>
      </c>
      <c r="EK890" s="424">
        <v>0.28333333333333299</v>
      </c>
      <c r="EL890" s="422">
        <v>0.38636363600000001</v>
      </c>
      <c r="EM890" s="422">
        <v>0.143939393</v>
      </c>
      <c r="EN890" s="422">
        <v>0.46969696900000002</v>
      </c>
      <c r="EO890" s="422">
        <v>0.10606061</v>
      </c>
      <c r="EP890" s="422">
        <v>0.41666667000000002</v>
      </c>
      <c r="EQ890" s="422">
        <v>0.12011173</v>
      </c>
      <c r="ER890" s="425">
        <v>-1.2098959759119201</v>
      </c>
      <c r="ES890" s="431">
        <v>6.5390640590343603</v>
      </c>
      <c r="ET890" s="431">
        <v>4.5640933591224604</v>
      </c>
      <c r="EU890" s="431">
        <v>6.5578480295838801</v>
      </c>
      <c r="EV890" s="431">
        <v>5.1420316522486598</v>
      </c>
      <c r="EW890" s="431">
        <v>4.5125692804391804</v>
      </c>
      <c r="EX890" s="426">
        <v>-0.92280984413809997</v>
      </c>
      <c r="GL890" s="412"/>
      <c r="GM890" s="412"/>
      <c r="GN890" s="412"/>
      <c r="GO890" s="412"/>
      <c r="GP890" s="412"/>
      <c r="GQ890" s="412"/>
      <c r="GR890" s="412"/>
      <c r="GS890" s="412"/>
      <c r="GT890" s="412"/>
      <c r="GU890" s="412"/>
      <c r="GV890" s="412"/>
      <c r="GW890" s="412"/>
      <c r="GX890" s="412"/>
      <c r="GY890" s="412"/>
      <c r="GZ890" s="412"/>
      <c r="HA890" s="412"/>
      <c r="HB890" s="412"/>
      <c r="HC890" s="412"/>
      <c r="HD890" s="412"/>
      <c r="HE890" s="412"/>
      <c r="HF890" s="412"/>
      <c r="HG890" s="412"/>
      <c r="HH890" s="412"/>
      <c r="HI890" s="412"/>
      <c r="HJ890" s="412"/>
      <c r="HK890" s="412"/>
      <c r="HL890" s="412"/>
      <c r="HM890" s="412"/>
      <c r="HN890" s="412"/>
      <c r="HO890" s="412"/>
      <c r="HP890" s="412"/>
      <c r="HQ890" s="412"/>
      <c r="HR890" s="412"/>
      <c r="HS890" s="412"/>
      <c r="HT890" s="412"/>
      <c r="HU890" s="412"/>
      <c r="HV890" s="412"/>
      <c r="HW890" s="412"/>
      <c r="HX890" s="412"/>
      <c r="HY890" s="412"/>
      <c r="HZ890" s="412"/>
      <c r="IA890" s="412"/>
      <c r="IB890" s="412"/>
      <c r="IC890" s="412"/>
      <c r="ID890" s="412"/>
      <c r="IE890" s="412"/>
      <c r="IF890" s="412"/>
      <c r="IG890" s="412"/>
      <c r="IH890" s="412"/>
      <c r="II890" s="412"/>
      <c r="IJ890" s="412"/>
      <c r="IK890" s="412"/>
      <c r="IL890" s="412"/>
      <c r="IM890" s="412"/>
      <c r="IN890" s="412"/>
      <c r="IO890" s="412"/>
      <c r="IP890" s="412"/>
      <c r="IQ890" s="412"/>
      <c r="IR890" s="412"/>
      <c r="IS890" s="412"/>
      <c r="IT890" s="412"/>
      <c r="IU890" s="412"/>
      <c r="IV890" s="412"/>
      <c r="IW890" s="412"/>
      <c r="IX890" s="412"/>
      <c r="IY890" s="412"/>
      <c r="IZ890" s="412"/>
      <c r="JA890" s="412"/>
      <c r="JB890" s="412"/>
      <c r="JC890" s="412"/>
      <c r="JD890" s="412"/>
      <c r="JE890" s="412"/>
      <c r="JF890" s="412"/>
      <c r="JG890" s="412"/>
      <c r="JH890" s="412"/>
      <c r="JI890" s="412"/>
    </row>
    <row r="891" spans="1:269" ht="13" customHeight="1">
      <c r="A891" s="413" t="s">
        <v>19</v>
      </c>
      <c r="B891" s="413">
        <v>8185</v>
      </c>
      <c r="C891" s="413">
        <v>471911</v>
      </c>
      <c r="D891" s="413">
        <v>6632</v>
      </c>
      <c r="E891" s="413" t="s">
        <v>3323</v>
      </c>
      <c r="F891" s="413" t="s">
        <v>3323</v>
      </c>
      <c r="G891" s="414"/>
      <c r="H891" s="415" t="s">
        <v>107</v>
      </c>
      <c r="I891" s="416" t="s">
        <v>597</v>
      </c>
      <c r="J891" s="417">
        <v>38</v>
      </c>
      <c r="K891" s="418">
        <v>1</v>
      </c>
      <c r="M891" s="419" t="s">
        <v>837</v>
      </c>
      <c r="N891" s="420">
        <v>20</v>
      </c>
      <c r="O891" s="418" t="s">
        <v>46</v>
      </c>
      <c r="P891" s="418" t="s">
        <v>2543</v>
      </c>
      <c r="Z891" s="421"/>
      <c r="AS891" s="422"/>
      <c r="AT891" s="422"/>
      <c r="AU891" s="422"/>
      <c r="AV891" s="422"/>
      <c r="AW891" s="422"/>
      <c r="AX891" s="422"/>
      <c r="AY891" s="423"/>
      <c r="AZ891" s="422"/>
      <c r="BA891" s="422"/>
      <c r="BB891" s="422"/>
      <c r="BC891" s="422"/>
      <c r="BT891" s="427">
        <v>11</v>
      </c>
      <c r="BU891" s="421">
        <v>45.2</v>
      </c>
      <c r="BV891" s="428">
        <v>0</v>
      </c>
      <c r="BW891" s="427"/>
      <c r="BX891" s="427"/>
      <c r="BY891" s="427"/>
      <c r="BZ891" s="427"/>
      <c r="CA891" s="421"/>
      <c r="CB891" s="428"/>
      <c r="CC891" s="427"/>
      <c r="CD891" s="421"/>
      <c r="CE891" s="429"/>
      <c r="CF891" s="428"/>
      <c r="CG891" s="427"/>
      <c r="CH891" s="421"/>
      <c r="CI891" s="429"/>
      <c r="CJ891" s="428"/>
      <c r="CK891" s="427"/>
      <c r="CL891" s="421"/>
      <c r="CM891" s="429"/>
      <c r="CN891" s="428"/>
      <c r="CO891" s="427"/>
      <c r="CP891" s="421"/>
      <c r="CQ891" s="429"/>
      <c r="CR891" s="428"/>
      <c r="DH891" s="427">
        <v>0</v>
      </c>
      <c r="DJ891" s="421">
        <v>11</v>
      </c>
      <c r="DK891" s="421">
        <v>9</v>
      </c>
      <c r="DL891" s="421">
        <v>0</v>
      </c>
      <c r="DM891" s="421">
        <v>2</v>
      </c>
      <c r="DN891" s="421">
        <v>2</v>
      </c>
      <c r="DO891" s="421">
        <v>0</v>
      </c>
      <c r="DP891" s="421">
        <v>45.2</v>
      </c>
      <c r="DQ891" s="421">
        <v>40.199999809265101</v>
      </c>
      <c r="DR891" s="421">
        <v>5</v>
      </c>
      <c r="DS891" s="421">
        <v>212</v>
      </c>
      <c r="DT891" s="421">
        <v>61</v>
      </c>
      <c r="DU891" s="421">
        <v>36</v>
      </c>
      <c r="DV891" s="421">
        <v>36</v>
      </c>
      <c r="DW891" s="421">
        <v>10</v>
      </c>
      <c r="DX891" s="421">
        <v>17</v>
      </c>
      <c r="DY891" s="421">
        <v>0</v>
      </c>
      <c r="DZ891" s="421">
        <v>0</v>
      </c>
      <c r="EA891" s="421">
        <v>1</v>
      </c>
      <c r="EB891" s="421">
        <v>0</v>
      </c>
      <c r="EC891" s="421">
        <v>34</v>
      </c>
      <c r="ED891" s="425">
        <v>6.7007300202965503</v>
      </c>
      <c r="EE891" s="425">
        <v>3.3503650101482698</v>
      </c>
      <c r="EF891" s="425">
        <v>1.97080294714604</v>
      </c>
      <c r="EG891" s="425">
        <v>12.0218979775908</v>
      </c>
      <c r="EH891" s="431">
        <v>1.7080292208598999</v>
      </c>
      <c r="EI891" s="425">
        <v>132.703392856264</v>
      </c>
      <c r="EJ891" s="424">
        <v>0.31282051282051199</v>
      </c>
      <c r="EK891" s="424">
        <v>0.33774834437085999</v>
      </c>
      <c r="EL891" s="422">
        <v>0.35849056600000001</v>
      </c>
      <c r="EM891" s="422">
        <v>0.22641509400000001</v>
      </c>
      <c r="EN891" s="422">
        <v>0.41509433899999998</v>
      </c>
      <c r="EO891" s="422">
        <v>0.10559006</v>
      </c>
      <c r="EP891" s="422">
        <v>0.42857142999999998</v>
      </c>
      <c r="EQ891" s="422">
        <v>9.8844669999999996E-2</v>
      </c>
      <c r="ER891" s="425">
        <v>0.129609857079721</v>
      </c>
      <c r="ES891" s="431">
        <v>7.09489060972576</v>
      </c>
      <c r="ET891" s="431">
        <v>5.5582291217817597</v>
      </c>
      <c r="EU891" s="431">
        <v>5.6104248029395896</v>
      </c>
      <c r="EV891" s="431">
        <v>4.9920101599942202</v>
      </c>
      <c r="EW891" s="431">
        <v>4.9625359351221503</v>
      </c>
      <c r="EX891" s="426">
        <v>-0.159644003026187</v>
      </c>
    </row>
    <row r="892" spans="1:269" ht="13" customHeight="1">
      <c r="A892" s="413" t="s">
        <v>19</v>
      </c>
      <c r="B892" s="413">
        <v>11032</v>
      </c>
      <c r="C892" s="413">
        <v>620454</v>
      </c>
      <c r="D892" s="413">
        <v>17169</v>
      </c>
      <c r="E892" s="413" t="s">
        <v>3323</v>
      </c>
      <c r="F892" s="413" t="s">
        <v>3323</v>
      </c>
      <c r="G892" s="414"/>
      <c r="H892" s="411" t="s">
        <v>588</v>
      </c>
      <c r="I892" s="411" t="s">
        <v>3351</v>
      </c>
      <c r="J892" s="413">
        <v>29</v>
      </c>
      <c r="K892" s="418">
        <v>1</v>
      </c>
      <c r="M892" s="419" t="s">
        <v>46</v>
      </c>
      <c r="O892" s="418" t="s">
        <v>46</v>
      </c>
      <c r="P892" s="418" t="s">
        <v>2543</v>
      </c>
      <c r="Z892" s="421"/>
      <c r="BT892" s="427">
        <v>29</v>
      </c>
      <c r="BU892" s="421">
        <v>32</v>
      </c>
      <c r="BV892" s="428">
        <v>0</v>
      </c>
      <c r="BW892" s="427"/>
      <c r="BX892" s="427"/>
      <c r="BY892" s="427"/>
      <c r="BZ892" s="427"/>
      <c r="CA892" s="421"/>
      <c r="CB892" s="428"/>
      <c r="CC892" s="427"/>
      <c r="CD892" s="421"/>
      <c r="CE892" s="429"/>
      <c r="CF892" s="428"/>
      <c r="CG892" s="427"/>
      <c r="CH892" s="421"/>
      <c r="CI892" s="429"/>
      <c r="CJ892" s="428"/>
      <c r="CK892" s="427"/>
      <c r="CL892" s="421"/>
      <c r="CM892" s="429"/>
      <c r="CN892" s="428"/>
      <c r="CO892" s="427"/>
      <c r="CP892" s="421"/>
      <c r="CQ892" s="429"/>
      <c r="CR892" s="428"/>
      <c r="DH892" s="427">
        <v>0</v>
      </c>
      <c r="DJ892" s="421">
        <v>29</v>
      </c>
      <c r="DK892" s="421">
        <v>0</v>
      </c>
      <c r="DL892" s="421">
        <v>0</v>
      </c>
      <c r="DM892" s="421">
        <v>2</v>
      </c>
      <c r="DN892" s="421">
        <v>2</v>
      </c>
      <c r="DO892" s="421">
        <v>0</v>
      </c>
      <c r="DP892" s="421">
        <v>32</v>
      </c>
      <c r="DR892" s="421">
        <v>31.300000190734799</v>
      </c>
      <c r="DS892" s="421">
        <v>149</v>
      </c>
      <c r="DT892" s="421">
        <v>40</v>
      </c>
      <c r="DU892" s="421">
        <v>18</v>
      </c>
      <c r="DV892" s="421">
        <v>14</v>
      </c>
      <c r="DW892" s="421">
        <v>4</v>
      </c>
      <c r="DX892" s="421">
        <v>14</v>
      </c>
      <c r="DY892" s="421">
        <v>1</v>
      </c>
      <c r="DZ892" s="421">
        <v>4</v>
      </c>
      <c r="EA892" s="421">
        <v>1</v>
      </c>
      <c r="EB892" s="421">
        <v>3</v>
      </c>
      <c r="EC892" s="421">
        <v>30</v>
      </c>
      <c r="ED892" s="425">
        <v>8.4375017602000302</v>
      </c>
      <c r="EE892" s="425">
        <v>3.93750082142668</v>
      </c>
      <c r="EF892" s="425">
        <v>1.1250002346933301</v>
      </c>
      <c r="EG892" s="425">
        <v>11.2500023469333</v>
      </c>
      <c r="EH892" s="431">
        <v>1.68750035204</v>
      </c>
      <c r="EI892" s="425">
        <v>130.59304203581701</v>
      </c>
      <c r="EJ892" s="424">
        <v>0.30534351145038102</v>
      </c>
      <c r="EK892" s="424">
        <v>0.37113402061855599</v>
      </c>
      <c r="EL892" s="466">
        <v>0.54</v>
      </c>
      <c r="EM892" s="466">
        <v>0.23</v>
      </c>
      <c r="EN892" s="466">
        <v>0.23</v>
      </c>
      <c r="EO892" s="466">
        <v>5.9405939999999997E-2</v>
      </c>
      <c r="EP892" s="466">
        <v>0.42574256999999999</v>
      </c>
      <c r="EQ892" s="466">
        <v>9.7247710000000001E-2</v>
      </c>
      <c r="ER892" s="425">
        <v>-0.45227899606483102</v>
      </c>
      <c r="ES892" s="431">
        <v>3.93750082142668</v>
      </c>
      <c r="ET892" s="431">
        <v>4.1795430448697601</v>
      </c>
      <c r="EU892" s="431">
        <v>4.5734725136310397</v>
      </c>
      <c r="EV892" s="431">
        <v>4.0566440420509204</v>
      </c>
      <c r="EW892" s="431">
        <v>3.8524346069601001</v>
      </c>
      <c r="EX892" s="426">
        <v>-7.2997419163584695E-2</v>
      </c>
    </row>
    <row r="893" spans="1:269" ht="13" customHeight="1">
      <c r="A893" s="413" t="s">
        <v>19</v>
      </c>
      <c r="B893" s="413">
        <v>9782</v>
      </c>
      <c r="C893" s="413">
        <v>605177</v>
      </c>
      <c r="D893" s="413">
        <v>12988</v>
      </c>
      <c r="E893" s="413" t="s">
        <v>3323</v>
      </c>
      <c r="F893" s="413" t="s">
        <v>3323</v>
      </c>
      <c r="G893" s="414"/>
      <c r="H893" s="415" t="s">
        <v>677</v>
      </c>
      <c r="I893" s="416" t="s">
        <v>136</v>
      </c>
      <c r="J893" s="417">
        <v>35</v>
      </c>
      <c r="K893" s="418">
        <v>1</v>
      </c>
      <c r="M893" s="419" t="s">
        <v>46</v>
      </c>
      <c r="O893" s="418" t="s">
        <v>838</v>
      </c>
      <c r="P893" s="418" t="s">
        <v>4582</v>
      </c>
      <c r="Z893" s="421"/>
      <c r="AS893" s="422"/>
      <c r="AT893" s="422"/>
      <c r="AU893" s="422"/>
      <c r="AV893" s="422"/>
      <c r="AW893" s="422"/>
      <c r="AX893" s="422"/>
      <c r="AY893" s="423"/>
      <c r="AZ893" s="422"/>
      <c r="BA893" s="422"/>
      <c r="BB893" s="422"/>
      <c r="BC893" s="422"/>
      <c r="BT893" s="427">
        <v>42</v>
      </c>
      <c r="BU893" s="421">
        <v>33.200000000000003</v>
      </c>
      <c r="BV893" s="428">
        <v>1</v>
      </c>
      <c r="BW893" s="427"/>
      <c r="BX893" s="427"/>
      <c r="BY893" s="427"/>
      <c r="BZ893" s="427"/>
      <c r="CA893" s="421"/>
      <c r="CB893" s="428"/>
      <c r="CC893" s="427"/>
      <c r="CD893" s="421"/>
      <c r="CE893" s="429"/>
      <c r="CF893" s="428"/>
      <c r="CG893" s="427"/>
      <c r="CH893" s="421"/>
      <c r="CI893" s="429"/>
      <c r="CJ893" s="428"/>
      <c r="CK893" s="427"/>
      <c r="CL893" s="421"/>
      <c r="CM893" s="429"/>
      <c r="CN893" s="428"/>
      <c r="CO893" s="427"/>
      <c r="CP893" s="421"/>
      <c r="CQ893" s="429"/>
      <c r="CR893" s="428"/>
      <c r="DH893" s="427">
        <v>1</v>
      </c>
      <c r="DJ893" s="421">
        <v>42</v>
      </c>
      <c r="DK893" s="421">
        <v>0</v>
      </c>
      <c r="DL893" s="421">
        <v>0</v>
      </c>
      <c r="DM893" s="421">
        <v>1</v>
      </c>
      <c r="DN893" s="421">
        <v>1</v>
      </c>
      <c r="DO893" s="421">
        <v>0</v>
      </c>
      <c r="DP893" s="421">
        <v>33.200000000000003</v>
      </c>
      <c r="DR893" s="421">
        <v>33.199999809265101</v>
      </c>
      <c r="DS893" s="421">
        <v>143</v>
      </c>
      <c r="DT893" s="421">
        <v>29</v>
      </c>
      <c r="DU893" s="421">
        <v>11</v>
      </c>
      <c r="DV893" s="421">
        <v>9</v>
      </c>
      <c r="DW893" s="421">
        <v>2</v>
      </c>
      <c r="DX893" s="421">
        <v>19</v>
      </c>
      <c r="DY893" s="421">
        <v>0</v>
      </c>
      <c r="DZ893" s="421">
        <v>0</v>
      </c>
      <c r="EA893" s="421">
        <v>8</v>
      </c>
      <c r="EB893" s="421">
        <v>0</v>
      </c>
      <c r="EC893" s="421">
        <v>36</v>
      </c>
      <c r="ED893" s="425">
        <v>9.6237650114870092</v>
      </c>
      <c r="EE893" s="425">
        <v>5.0792093116181398</v>
      </c>
      <c r="EF893" s="425">
        <v>0.53465361174927795</v>
      </c>
      <c r="EG893" s="425">
        <v>7.75247737036453</v>
      </c>
      <c r="EH893" s="431">
        <v>1.4257429646647399</v>
      </c>
      <c r="EI893" s="425">
        <v>110.42346689233101</v>
      </c>
      <c r="EJ893" s="424">
        <v>0.233870967741935</v>
      </c>
      <c r="EK893" s="424">
        <v>0.31395348837209303</v>
      </c>
      <c r="EL893" s="422">
        <v>0.44827586200000002</v>
      </c>
      <c r="EM893" s="422">
        <v>0.229885057</v>
      </c>
      <c r="EN893" s="422">
        <v>0.32183908</v>
      </c>
      <c r="EO893" s="422">
        <v>3.4090910000000002E-2</v>
      </c>
      <c r="EP893" s="422">
        <v>0.375</v>
      </c>
      <c r="EQ893" s="422">
        <v>0.11237785</v>
      </c>
      <c r="ER893" s="425">
        <v>-5.00915545410274E-2</v>
      </c>
      <c r="ES893" s="431">
        <v>2.4059412528717501</v>
      </c>
      <c r="ET893" s="431">
        <v>3.2984231479520201</v>
      </c>
      <c r="EU893" s="431">
        <v>3.4627049764807798</v>
      </c>
      <c r="EV893" s="431">
        <v>3.9727203370622601</v>
      </c>
      <c r="EW893" s="431">
        <v>4.1066447976125904</v>
      </c>
      <c r="EX893" s="426">
        <v>0.37614095211028997</v>
      </c>
      <c r="GL893" s="412"/>
      <c r="GM893" s="412"/>
      <c r="GN893" s="412"/>
      <c r="GO893" s="412"/>
      <c r="GP893" s="412"/>
      <c r="GQ893" s="412"/>
      <c r="GR893" s="412"/>
      <c r="GS893" s="412"/>
      <c r="GT893" s="412"/>
      <c r="GU893" s="412"/>
      <c r="GV893" s="412"/>
      <c r="GW893" s="412"/>
      <c r="GX893" s="412"/>
      <c r="GY893" s="412"/>
      <c r="GZ893" s="412"/>
      <c r="HA893" s="412"/>
      <c r="HB893" s="412"/>
      <c r="HC893" s="412"/>
      <c r="HD893" s="412"/>
      <c r="HE893" s="412"/>
      <c r="HF893" s="412"/>
      <c r="HG893" s="412"/>
      <c r="HH893" s="412"/>
      <c r="HI893" s="412"/>
      <c r="HJ893" s="412"/>
      <c r="HK893" s="412"/>
      <c r="HL893" s="412"/>
      <c r="HM893" s="412"/>
      <c r="HN893" s="412"/>
      <c r="HO893" s="412"/>
      <c r="HP893" s="412"/>
      <c r="HQ893" s="412"/>
      <c r="HR893" s="412"/>
      <c r="HS893" s="412"/>
      <c r="HT893" s="412"/>
      <c r="HU893" s="412"/>
      <c r="HV893" s="412"/>
      <c r="HW893" s="412"/>
      <c r="HX893" s="412"/>
      <c r="HY893" s="412"/>
      <c r="HZ893" s="412"/>
      <c r="IA893" s="412"/>
      <c r="IB893" s="412"/>
      <c r="IC893" s="412"/>
      <c r="ID893" s="412"/>
      <c r="IE893" s="412"/>
      <c r="IF893" s="412"/>
      <c r="IG893" s="412"/>
      <c r="IH893" s="412"/>
      <c r="II893" s="412"/>
      <c r="IJ893" s="412"/>
      <c r="IK893" s="412"/>
      <c r="IL893" s="412"/>
      <c r="IM893" s="412"/>
      <c r="IN893" s="412"/>
      <c r="IO893" s="412"/>
      <c r="IP893" s="412"/>
      <c r="IQ893" s="412"/>
      <c r="IR893" s="412"/>
      <c r="IS893" s="412"/>
      <c r="IT893" s="412"/>
      <c r="IU893" s="412"/>
      <c r="IV893" s="412"/>
      <c r="IW893" s="412"/>
      <c r="IX893" s="412"/>
      <c r="IY893" s="412"/>
      <c r="IZ893" s="412"/>
      <c r="JA893" s="412"/>
      <c r="JB893" s="412"/>
      <c r="JC893" s="412"/>
      <c r="JD893" s="412"/>
      <c r="JE893" s="412"/>
      <c r="JF893" s="412"/>
      <c r="JG893" s="412"/>
      <c r="JH893" s="412"/>
      <c r="JI893" s="412"/>
    </row>
    <row r="894" spans="1:269" ht="13" customHeight="1">
      <c r="A894" s="413" t="s">
        <v>19</v>
      </c>
      <c r="B894" s="413">
        <v>12890</v>
      </c>
      <c r="C894" s="413">
        <v>683409</v>
      </c>
      <c r="D894" s="413">
        <v>26790</v>
      </c>
      <c r="E894" s="413" t="s">
        <v>246</v>
      </c>
      <c r="F894" s="413" t="s">
        <v>246</v>
      </c>
      <c r="G894" s="414"/>
      <c r="H894" s="411" t="s">
        <v>4053</v>
      </c>
      <c r="I894" s="411" t="s">
        <v>1856</v>
      </c>
      <c r="J894" s="413">
        <v>22</v>
      </c>
      <c r="K894" s="418">
        <v>1</v>
      </c>
      <c r="M894" s="419" t="s">
        <v>837</v>
      </c>
      <c r="O894" s="418" t="s">
        <v>46</v>
      </c>
      <c r="P894" s="418" t="s">
        <v>2543</v>
      </c>
      <c r="S894" s="418" t="s">
        <v>4579</v>
      </c>
      <c r="Z894" s="421"/>
      <c r="AS894" s="422"/>
      <c r="AT894" s="422"/>
      <c r="AU894" s="422"/>
      <c r="AV894" s="422"/>
      <c r="AW894" s="422"/>
      <c r="AX894" s="422"/>
      <c r="AY894" s="423"/>
      <c r="AZ894" s="422"/>
      <c r="BA894" s="422"/>
      <c r="BB894" s="422"/>
      <c r="BC894" s="422"/>
      <c r="BT894" s="427">
        <v>43</v>
      </c>
      <c r="BU894" s="421">
        <v>58.2</v>
      </c>
      <c r="BV894" s="428">
        <v>-1</v>
      </c>
      <c r="BW894" s="427"/>
      <c r="BX894" s="427"/>
      <c r="BY894" s="427"/>
      <c r="BZ894" s="427"/>
      <c r="CA894" s="421"/>
      <c r="CB894" s="428"/>
      <c r="CC894" s="427"/>
      <c r="CD894" s="421"/>
      <c r="CE894" s="429"/>
      <c r="CF894" s="428"/>
      <c r="CG894" s="427"/>
      <c r="CH894" s="421"/>
      <c r="CI894" s="429"/>
      <c r="CJ894" s="428"/>
      <c r="CK894" s="427"/>
      <c r="CL894" s="421"/>
      <c r="CM894" s="429"/>
      <c r="CN894" s="428"/>
      <c r="CO894" s="427"/>
      <c r="CP894" s="421"/>
      <c r="CQ894" s="429"/>
      <c r="CR894" s="428"/>
      <c r="DH894" s="427">
        <v>-1</v>
      </c>
      <c r="DJ894" s="421">
        <v>43</v>
      </c>
      <c r="DK894" s="421">
        <v>0</v>
      </c>
      <c r="DL894" s="421">
        <v>0</v>
      </c>
      <c r="DM894" s="421">
        <v>1</v>
      </c>
      <c r="DN894" s="421">
        <v>5</v>
      </c>
      <c r="DO894" s="421">
        <v>0</v>
      </c>
      <c r="DP894" s="421">
        <v>58.2</v>
      </c>
      <c r="DR894" s="421">
        <v>58.200000762939403</v>
      </c>
      <c r="DS894" s="421">
        <v>275</v>
      </c>
      <c r="DT894" s="421">
        <v>76</v>
      </c>
      <c r="DU894" s="421">
        <v>49</v>
      </c>
      <c r="DV894" s="421">
        <v>46</v>
      </c>
      <c r="DW894" s="421">
        <v>13</v>
      </c>
      <c r="DX894" s="421">
        <v>23</v>
      </c>
      <c r="DY894" s="421">
        <v>1</v>
      </c>
      <c r="DZ894" s="421">
        <v>6</v>
      </c>
      <c r="EA894" s="421">
        <v>4</v>
      </c>
      <c r="EB894" s="421">
        <v>0</v>
      </c>
      <c r="EC894" s="421">
        <v>43</v>
      </c>
      <c r="ED894" s="425">
        <v>6.5965924818411104</v>
      </c>
      <c r="EE894" s="425">
        <v>3.5284099321475701</v>
      </c>
      <c r="EF894" s="425">
        <v>1.9943186573008</v>
      </c>
      <c r="EG894" s="425">
        <v>11.6590936888354</v>
      </c>
      <c r="EH894" s="431">
        <v>1.6875004023314399</v>
      </c>
      <c r="EI894" s="425">
        <v>130.230884437523</v>
      </c>
      <c r="EJ894" s="424">
        <v>0.30894308943089399</v>
      </c>
      <c r="EK894" s="424">
        <v>0.33157894736842097</v>
      </c>
      <c r="EL894" s="422">
        <v>0.50738916199999995</v>
      </c>
      <c r="EM894" s="422">
        <v>0.17241379300000001</v>
      </c>
      <c r="EN894" s="422">
        <v>0.32019704399999999</v>
      </c>
      <c r="EO894" s="422">
        <v>9.8522170000000006E-2</v>
      </c>
      <c r="EP894" s="422">
        <v>0.42857142999999998</v>
      </c>
      <c r="EQ894" s="422">
        <v>0.14355469000000001</v>
      </c>
      <c r="ER894" s="425">
        <v>0.54900989100511599</v>
      </c>
      <c r="ES894" s="431">
        <v>7.0568198642951403</v>
      </c>
      <c r="ET894" s="431">
        <v>5.5518080522034996</v>
      </c>
      <c r="EU894" s="431">
        <v>6.0337001773445698</v>
      </c>
      <c r="EV894" s="431">
        <v>4.8612668469573297</v>
      </c>
      <c r="EW894" s="431">
        <v>4.4299238281541404</v>
      </c>
      <c r="EX894" s="426">
        <v>-0.70010191202163696</v>
      </c>
    </row>
    <row r="895" spans="1:269" ht="13" customHeight="1">
      <c r="A895" s="413" t="s">
        <v>19</v>
      </c>
      <c r="B895" s="413">
        <v>10970</v>
      </c>
      <c r="C895" s="413">
        <v>641482</v>
      </c>
      <c r="D895" s="413">
        <v>17874</v>
      </c>
      <c r="E895" s="413" t="s">
        <v>3323</v>
      </c>
      <c r="F895" s="413" t="s">
        <v>3323</v>
      </c>
      <c r="G895" s="414"/>
      <c r="H895" s="415" t="s">
        <v>1179</v>
      </c>
      <c r="I895" s="416" t="s">
        <v>1180</v>
      </c>
      <c r="J895" s="417">
        <v>30</v>
      </c>
      <c r="K895" s="418">
        <v>1</v>
      </c>
      <c r="M895" s="419" t="s">
        <v>46</v>
      </c>
      <c r="N895" s="420">
        <v>20</v>
      </c>
      <c r="P895" s="418" t="s">
        <v>4581</v>
      </c>
      <c r="Z895" s="421"/>
      <c r="AS895" s="422"/>
      <c r="AT895" s="422"/>
      <c r="AU895" s="422"/>
      <c r="AV895" s="422"/>
      <c r="AW895" s="422"/>
      <c r="AX895" s="422"/>
      <c r="AY895" s="423"/>
      <c r="AZ895" s="422"/>
      <c r="BA895" s="422"/>
      <c r="BB895" s="422"/>
      <c r="BC895" s="422"/>
      <c r="BT895" s="427">
        <v>8</v>
      </c>
      <c r="BU895" s="421">
        <v>34.1</v>
      </c>
      <c r="BV895" s="428">
        <v>0</v>
      </c>
      <c r="BW895" s="427"/>
      <c r="BX895" s="427"/>
      <c r="BY895" s="427"/>
      <c r="BZ895" s="427"/>
      <c r="CA895" s="421"/>
      <c r="CB895" s="428"/>
      <c r="CC895" s="427"/>
      <c r="CD895" s="421"/>
      <c r="CE895" s="429"/>
      <c r="CF895" s="428"/>
      <c r="CG895" s="427"/>
      <c r="CH895" s="421"/>
      <c r="CI895" s="429"/>
      <c r="CJ895" s="428"/>
      <c r="CK895" s="427"/>
      <c r="CL895" s="421"/>
      <c r="CM895" s="429"/>
      <c r="CN895" s="428"/>
      <c r="CO895" s="427"/>
      <c r="CP895" s="421"/>
      <c r="CQ895" s="429"/>
      <c r="CR895" s="428"/>
      <c r="DH895" s="427">
        <v>0</v>
      </c>
      <c r="DJ895" s="421">
        <v>8</v>
      </c>
      <c r="DK895" s="421">
        <v>8</v>
      </c>
      <c r="DL895" s="421">
        <v>0</v>
      </c>
      <c r="DM895" s="421">
        <v>2</v>
      </c>
      <c r="DN895" s="421">
        <v>4</v>
      </c>
      <c r="DO895" s="421">
        <v>0</v>
      </c>
      <c r="DP895" s="421">
        <v>34.1</v>
      </c>
      <c r="DQ895" s="421">
        <v>34.100000381469698</v>
      </c>
      <c r="DS895" s="421">
        <v>157</v>
      </c>
      <c r="DT895" s="421">
        <v>36</v>
      </c>
      <c r="DU895" s="421">
        <v>24</v>
      </c>
      <c r="DV895" s="421">
        <v>24</v>
      </c>
      <c r="DW895" s="421">
        <v>13</v>
      </c>
      <c r="DX895" s="421">
        <v>20</v>
      </c>
      <c r="DY895" s="421">
        <v>0</v>
      </c>
      <c r="DZ895" s="421">
        <v>2</v>
      </c>
      <c r="EA895" s="421">
        <v>0</v>
      </c>
      <c r="EB895" s="421">
        <v>0</v>
      </c>
      <c r="EC895" s="421">
        <v>29</v>
      </c>
      <c r="ED895" s="425">
        <v>7.6019420291175397</v>
      </c>
      <c r="EE895" s="425">
        <v>5.24271864077072</v>
      </c>
      <c r="EF895" s="425">
        <v>3.40776711650097</v>
      </c>
      <c r="EG895" s="425">
        <v>9.4368935533873</v>
      </c>
      <c r="EH895" s="431">
        <v>1.6310680215731099</v>
      </c>
      <c r="EI895" s="425">
        <v>125.87578096796599</v>
      </c>
      <c r="EJ895" s="424">
        <v>0.266666666666666</v>
      </c>
      <c r="EK895" s="424">
        <v>0.247311827956989</v>
      </c>
      <c r="EL895" s="422">
        <v>0.32380952299999999</v>
      </c>
      <c r="EM895" s="422">
        <v>0.171428571</v>
      </c>
      <c r="EN895" s="422">
        <v>0.50476190399999998</v>
      </c>
      <c r="EO895" s="422">
        <v>0.15094340000000001</v>
      </c>
      <c r="EP895" s="422">
        <v>0.46226414999999998</v>
      </c>
      <c r="EQ895" s="422">
        <v>9.0150250000000001E-2</v>
      </c>
      <c r="ER895" s="425">
        <v>0.47387665446251398</v>
      </c>
      <c r="ES895" s="431">
        <v>6.2912623689248601</v>
      </c>
      <c r="ET895" s="431">
        <v>6.9245952729642903</v>
      </c>
      <c r="EU895" s="431">
        <v>8.2913122105029906</v>
      </c>
      <c r="EV895" s="431">
        <v>5.7490484123304402</v>
      </c>
      <c r="EW895" s="431">
        <v>5.4248543529415496</v>
      </c>
      <c r="EX895" s="426">
        <v>-0.94442197680473305</v>
      </c>
    </row>
    <row r="896" spans="1:269" ht="13" customHeight="1">
      <c r="A896" s="413" t="s">
        <v>19</v>
      </c>
      <c r="B896" s="413">
        <v>11469</v>
      </c>
      <c r="C896" s="413">
        <v>680735</v>
      </c>
      <c r="D896" s="413">
        <v>24604</v>
      </c>
      <c r="E896" s="413" t="s">
        <v>555</v>
      </c>
      <c r="F896" s="413" t="s">
        <v>555</v>
      </c>
      <c r="G896" s="414"/>
      <c r="H896" s="411" t="s">
        <v>3462</v>
      </c>
      <c r="I896" s="411" t="s">
        <v>595</v>
      </c>
      <c r="J896" s="413">
        <v>28</v>
      </c>
      <c r="K896" s="418">
        <v>1</v>
      </c>
      <c r="M896" s="419" t="s">
        <v>46</v>
      </c>
      <c r="N896" s="420">
        <v>20</v>
      </c>
      <c r="O896" s="418" t="s">
        <v>46</v>
      </c>
      <c r="P896" s="418" t="s">
        <v>2543</v>
      </c>
      <c r="Z896" s="421"/>
      <c r="BT896" s="427">
        <v>13</v>
      </c>
      <c r="BU896" s="421">
        <v>21.1</v>
      </c>
      <c r="BV896" s="428">
        <v>-1</v>
      </c>
      <c r="BW896" s="427"/>
      <c r="BX896" s="427"/>
      <c r="BY896" s="427"/>
      <c r="BZ896" s="427"/>
      <c r="CA896" s="421"/>
      <c r="CB896" s="428"/>
      <c r="CC896" s="427"/>
      <c r="CD896" s="421"/>
      <c r="CE896" s="429"/>
      <c r="CF896" s="428"/>
      <c r="CG896" s="427"/>
      <c r="CH896" s="421"/>
      <c r="CI896" s="429"/>
      <c r="CJ896" s="428"/>
      <c r="CK896" s="427"/>
      <c r="CL896" s="421"/>
      <c r="CM896" s="429"/>
      <c r="CN896" s="428"/>
      <c r="CO896" s="427"/>
      <c r="CP896" s="421"/>
      <c r="CQ896" s="429"/>
      <c r="CR896" s="428"/>
      <c r="DH896" s="427">
        <v>-1</v>
      </c>
      <c r="DJ896" s="421">
        <v>13</v>
      </c>
      <c r="DK896" s="421">
        <v>1</v>
      </c>
      <c r="DL896" s="421">
        <v>0</v>
      </c>
      <c r="DM896" s="421">
        <v>0</v>
      </c>
      <c r="DN896" s="421">
        <v>0</v>
      </c>
      <c r="DO896" s="421">
        <v>0</v>
      </c>
      <c r="DP896" s="421">
        <v>21.1</v>
      </c>
      <c r="DQ896" s="421">
        <v>0.10000000149011599</v>
      </c>
      <c r="DR896" s="421">
        <v>21</v>
      </c>
      <c r="DS896" s="421">
        <v>102</v>
      </c>
      <c r="DT896" s="421">
        <v>30</v>
      </c>
      <c r="DU896" s="421">
        <v>21</v>
      </c>
      <c r="DV896" s="421">
        <v>21</v>
      </c>
      <c r="DW896" s="421">
        <v>9</v>
      </c>
      <c r="DX896" s="421">
        <v>7</v>
      </c>
      <c r="DY896" s="421">
        <v>0</v>
      </c>
      <c r="DZ896" s="421">
        <v>0</v>
      </c>
      <c r="EA896" s="421">
        <v>2</v>
      </c>
      <c r="EB896" s="421">
        <v>0</v>
      </c>
      <c r="EC896" s="421">
        <v>22</v>
      </c>
      <c r="ED896" s="425">
        <v>9.2812509810756705</v>
      </c>
      <c r="EE896" s="425">
        <v>2.9531253121604402</v>
      </c>
      <c r="EF896" s="425">
        <v>3.7968754013491401</v>
      </c>
      <c r="EG896" s="425">
        <v>12.656251337830399</v>
      </c>
      <c r="EH896" s="431">
        <v>1.73437518333232</v>
      </c>
      <c r="EI896" s="425">
        <v>133.848391241744</v>
      </c>
      <c r="EJ896" s="424">
        <v>0.31578947368421001</v>
      </c>
      <c r="EK896" s="424">
        <v>0.328125</v>
      </c>
      <c r="EL896" s="422">
        <v>0.45205479399999998</v>
      </c>
      <c r="EM896" s="422">
        <v>0.178082191</v>
      </c>
      <c r="EN896" s="422">
        <v>0.36986301300000002</v>
      </c>
      <c r="EO896" s="422">
        <v>0.16438356000000001</v>
      </c>
      <c r="EP896" s="422">
        <v>0.47945205000000002</v>
      </c>
      <c r="EQ896" s="422">
        <v>7.9625290000000001E-2</v>
      </c>
      <c r="ER896" s="425">
        <v>-0.170369300826097</v>
      </c>
      <c r="ES896" s="431">
        <v>8.8593759364813192</v>
      </c>
      <c r="ET896" s="431">
        <v>6.0181823166893897</v>
      </c>
      <c r="EU896" s="431">
        <v>7.5422226795083098</v>
      </c>
      <c r="EV896" s="431">
        <v>4.0091930133388898</v>
      </c>
      <c r="EW896" s="431">
        <v>3.69754560084698</v>
      </c>
      <c r="EX896" s="426">
        <v>-0.56994910165667501</v>
      </c>
    </row>
    <row r="897" spans="1:184" ht="13" customHeight="1">
      <c r="A897" s="413" t="s">
        <v>19</v>
      </c>
      <c r="B897" s="413">
        <v>12020</v>
      </c>
      <c r="C897" s="413">
        <v>622503</v>
      </c>
      <c r="D897" s="413">
        <v>17732</v>
      </c>
      <c r="E897" s="413" t="s">
        <v>45</v>
      </c>
      <c r="F897" s="413" t="s">
        <v>45</v>
      </c>
      <c r="G897" s="414"/>
      <c r="H897" s="411" t="s">
        <v>1670</v>
      </c>
      <c r="I897" s="411" t="s">
        <v>1671</v>
      </c>
      <c r="J897" s="418">
        <v>30</v>
      </c>
      <c r="K897" s="418">
        <v>1</v>
      </c>
      <c r="M897" s="419" t="s">
        <v>837</v>
      </c>
      <c r="N897" s="420">
        <v>20</v>
      </c>
      <c r="O897" s="418" t="s">
        <v>46</v>
      </c>
      <c r="P897" s="418" t="s">
        <v>2543</v>
      </c>
      <c r="Z897" s="421"/>
      <c r="AS897" s="422"/>
      <c r="AT897" s="422"/>
      <c r="AU897" s="422"/>
      <c r="AV897" s="422"/>
      <c r="AW897" s="422"/>
      <c r="AX897" s="422"/>
      <c r="AY897" s="423"/>
      <c r="AZ897" s="422"/>
      <c r="BA897" s="422"/>
      <c r="BB897" s="422"/>
      <c r="BC897" s="422"/>
      <c r="BT897" s="427">
        <v>8</v>
      </c>
      <c r="BU897" s="421">
        <v>34</v>
      </c>
      <c r="BV897" s="428">
        <v>-1</v>
      </c>
      <c r="BW897" s="427"/>
      <c r="BX897" s="427"/>
      <c r="BY897" s="427"/>
      <c r="BZ897" s="427"/>
      <c r="CA897" s="421"/>
      <c r="CB897" s="428"/>
      <c r="CC897" s="427"/>
      <c r="CD897" s="421"/>
      <c r="CE897" s="429"/>
      <c r="CF897" s="428"/>
      <c r="CG897" s="427"/>
      <c r="CH897" s="421"/>
      <c r="CI897" s="429"/>
      <c r="CJ897" s="428"/>
      <c r="CK897" s="427"/>
      <c r="CL897" s="421"/>
      <c r="CM897" s="429"/>
      <c r="CN897" s="428"/>
      <c r="CO897" s="427"/>
      <c r="CP897" s="421"/>
      <c r="CQ897" s="429"/>
      <c r="CR897" s="428"/>
      <c r="DH897" s="427">
        <v>-1</v>
      </c>
      <c r="DJ897" s="421">
        <v>8</v>
      </c>
      <c r="DK897" s="421">
        <v>5</v>
      </c>
      <c r="DL897" s="421">
        <v>0</v>
      </c>
      <c r="DM897" s="421">
        <v>3</v>
      </c>
      <c r="DN897" s="421">
        <v>0</v>
      </c>
      <c r="DO897" s="421">
        <v>0</v>
      </c>
      <c r="DP897" s="421">
        <v>34</v>
      </c>
      <c r="DQ897" s="421">
        <v>26</v>
      </c>
      <c r="DR897" s="421">
        <v>8</v>
      </c>
      <c r="DS897" s="421">
        <v>153</v>
      </c>
      <c r="DT897" s="421">
        <v>40</v>
      </c>
      <c r="DU897" s="421">
        <v>20</v>
      </c>
      <c r="DV897" s="421">
        <v>14</v>
      </c>
      <c r="DW897" s="421">
        <v>6</v>
      </c>
      <c r="DX897" s="421">
        <v>9</v>
      </c>
      <c r="DY897" s="421">
        <v>0</v>
      </c>
      <c r="DZ897" s="421">
        <v>1</v>
      </c>
      <c r="EA897" s="421">
        <v>1</v>
      </c>
      <c r="EB897" s="421">
        <v>0</v>
      </c>
      <c r="EC897" s="421">
        <v>25</v>
      </c>
      <c r="ED897" s="425">
        <v>6.6176470588235201</v>
      </c>
      <c r="EE897" s="425">
        <v>2.3823529411764701</v>
      </c>
      <c r="EF897" s="425">
        <v>1.5882352941176401</v>
      </c>
      <c r="EG897" s="425">
        <v>10.588235294117601</v>
      </c>
      <c r="EH897" s="431">
        <v>1.44117647058823</v>
      </c>
      <c r="EI897" s="425">
        <v>111.22112097629601</v>
      </c>
      <c r="EJ897" s="424">
        <v>0.27972027972027902</v>
      </c>
      <c r="EK897" s="424">
        <v>0.30357142857142799</v>
      </c>
      <c r="EL897" s="422">
        <v>0.44347826000000001</v>
      </c>
      <c r="EM897" s="422">
        <v>0.21739130400000001</v>
      </c>
      <c r="EN897" s="422">
        <v>0.33913043399999998</v>
      </c>
      <c r="EO897" s="422">
        <v>5.0847459999999997E-2</v>
      </c>
      <c r="EP897" s="422">
        <v>0.29661017000000001</v>
      </c>
      <c r="EQ897" s="422">
        <v>0.10674156999999999</v>
      </c>
      <c r="ER897" s="425">
        <v>0.37501105771287602</v>
      </c>
      <c r="ES897" s="431">
        <v>3.70588235294117</v>
      </c>
      <c r="ET897" s="431">
        <v>4.5499254692517397</v>
      </c>
      <c r="EU897" s="431">
        <v>4.8418545666862904</v>
      </c>
      <c r="EV897" s="431">
        <v>4.3162768199163297</v>
      </c>
      <c r="EW897" s="431">
        <v>4.4561525666676998</v>
      </c>
      <c r="EX897" s="426">
        <v>0.114148691296577</v>
      </c>
      <c r="EZ897" s="412"/>
      <c r="FA897" s="412"/>
    </row>
    <row r="898" spans="1:184" ht="13" customHeight="1">
      <c r="A898" s="413" t="s">
        <v>19</v>
      </c>
      <c r="B898" s="413">
        <v>10793</v>
      </c>
      <c r="C898" s="413">
        <v>595928</v>
      </c>
      <c r="D898" s="413">
        <v>16128</v>
      </c>
      <c r="E898" s="413" t="s">
        <v>45</v>
      </c>
      <c r="F898" s="413" t="s">
        <v>45</v>
      </c>
      <c r="G898" s="414"/>
      <c r="H898" s="411" t="s">
        <v>1676</v>
      </c>
      <c r="I898" s="411" t="s">
        <v>553</v>
      </c>
      <c r="J898" s="418">
        <v>32</v>
      </c>
      <c r="K898" s="418">
        <v>1</v>
      </c>
      <c r="M898" s="419" t="s">
        <v>837</v>
      </c>
      <c r="O898" s="418" t="s">
        <v>46</v>
      </c>
      <c r="P898" s="418" t="s">
        <v>2543</v>
      </c>
      <c r="Z898" s="421"/>
      <c r="AS898" s="422"/>
      <c r="AT898" s="422"/>
      <c r="AU898" s="422"/>
      <c r="AV898" s="422"/>
      <c r="AW898" s="422"/>
      <c r="AX898" s="422"/>
      <c r="AY898" s="423"/>
      <c r="AZ898" s="422"/>
      <c r="BA898" s="422"/>
      <c r="BB898" s="422"/>
      <c r="BC898" s="422"/>
      <c r="BT898" s="427">
        <v>30</v>
      </c>
      <c r="BU898" s="421">
        <v>36.200000000000003</v>
      </c>
      <c r="BV898" s="428">
        <v>-1</v>
      </c>
      <c r="BW898" s="427"/>
      <c r="BX898" s="427"/>
      <c r="BY898" s="427"/>
      <c r="BZ898" s="427"/>
      <c r="CA898" s="421"/>
      <c r="CB898" s="428"/>
      <c r="CC898" s="427"/>
      <c r="CD898" s="421"/>
      <c r="CE898" s="429"/>
      <c r="CF898" s="428"/>
      <c r="CG898" s="427"/>
      <c r="CH898" s="421"/>
      <c r="CI898" s="429"/>
      <c r="CJ898" s="428"/>
      <c r="CK898" s="427"/>
      <c r="CL898" s="421"/>
      <c r="CM898" s="429"/>
      <c r="CN898" s="428"/>
      <c r="CO898" s="427"/>
      <c r="CP898" s="421"/>
      <c r="CQ898" s="429"/>
      <c r="CR898" s="428"/>
      <c r="DH898" s="427">
        <v>-1</v>
      </c>
      <c r="DJ898" s="421">
        <v>30</v>
      </c>
      <c r="DK898" s="421">
        <v>0</v>
      </c>
      <c r="DL898" s="421">
        <v>0</v>
      </c>
      <c r="DM898" s="421">
        <v>3</v>
      </c>
      <c r="DN898" s="421">
        <v>2</v>
      </c>
      <c r="DO898" s="421">
        <v>1</v>
      </c>
      <c r="DP898" s="421">
        <v>36.200000000000003</v>
      </c>
      <c r="DR898" s="421">
        <v>36.200000762939403</v>
      </c>
      <c r="DS898" s="421">
        <v>141</v>
      </c>
      <c r="DT898" s="421">
        <v>29</v>
      </c>
      <c r="DU898" s="421">
        <v>18</v>
      </c>
      <c r="DV898" s="421">
        <v>16</v>
      </c>
      <c r="DW898" s="421">
        <v>5</v>
      </c>
      <c r="DX898" s="421">
        <v>5</v>
      </c>
      <c r="DY898" s="421">
        <v>0</v>
      </c>
      <c r="DZ898" s="421">
        <v>0</v>
      </c>
      <c r="EA898" s="421">
        <v>0</v>
      </c>
      <c r="EB898" s="421">
        <v>0</v>
      </c>
      <c r="EC898" s="421">
        <v>24</v>
      </c>
      <c r="ED898" s="425">
        <v>5.8909101123653898</v>
      </c>
      <c r="EE898" s="425">
        <v>1.22727294007612</v>
      </c>
      <c r="EF898" s="425">
        <v>1.22727294007612</v>
      </c>
      <c r="EG898" s="425">
        <v>7.1181830524415197</v>
      </c>
      <c r="EH898" s="431">
        <v>0.92727288805751595</v>
      </c>
      <c r="EI898" s="425">
        <v>71.561208613536294</v>
      </c>
      <c r="EJ898" s="424">
        <v>0.213235294117647</v>
      </c>
      <c r="EK898" s="424">
        <v>0.22429906542056</v>
      </c>
      <c r="EL898" s="422">
        <v>0.29090908999999998</v>
      </c>
      <c r="EM898" s="422">
        <v>0.254545454</v>
      </c>
      <c r="EN898" s="422">
        <v>0.45454545400000002</v>
      </c>
      <c r="EO898" s="422">
        <v>8.9285710000000004E-2</v>
      </c>
      <c r="EP898" s="422">
        <v>0.42857142999999998</v>
      </c>
      <c r="EQ898" s="422">
        <v>8.9743589999999998E-2</v>
      </c>
      <c r="ER898" s="425">
        <v>-0.16126190456664399</v>
      </c>
      <c r="ES898" s="431">
        <v>3.9272734082435901</v>
      </c>
      <c r="ET898" s="431">
        <v>4.4185258777331597</v>
      </c>
      <c r="EU898" s="431">
        <v>4.0086996377992499</v>
      </c>
      <c r="EV898" s="431">
        <v>4.3384324435685198</v>
      </c>
      <c r="EW898" s="431">
        <v>4.2116928321426501</v>
      </c>
      <c r="EX898" s="426">
        <v>1.03729842230677E-2</v>
      </c>
      <c r="FG898" s="412"/>
      <c r="FH898" s="412"/>
      <c r="FI898" s="412"/>
      <c r="FJ898" s="412"/>
      <c r="FK898" s="412"/>
      <c r="FL898" s="412"/>
      <c r="FM898" s="412"/>
      <c r="FN898" s="412"/>
      <c r="FO898" s="412"/>
      <c r="FP898" s="412"/>
      <c r="FQ898" s="412"/>
      <c r="FR898" s="412"/>
      <c r="FS898" s="412"/>
      <c r="FT898" s="412"/>
      <c r="FU898" s="412"/>
      <c r="FV898" s="412"/>
      <c r="FW898" s="412"/>
      <c r="FX898" s="412"/>
      <c r="FY898" s="412"/>
      <c r="FZ898" s="412"/>
      <c r="GA898" s="412"/>
      <c r="GB898" s="412"/>
    </row>
    <row r="899" spans="1:184" ht="13" customHeight="1">
      <c r="A899" s="413" t="s">
        <v>19</v>
      </c>
      <c r="B899" s="413">
        <v>13112</v>
      </c>
      <c r="C899" s="413">
        <v>681168</v>
      </c>
      <c r="D899" s="413">
        <v>24710</v>
      </c>
      <c r="E899" s="413" t="s">
        <v>14</v>
      </c>
      <c r="F899" s="413" t="s">
        <v>14</v>
      </c>
      <c r="G899" s="414"/>
      <c r="H899" s="411" t="s">
        <v>4495</v>
      </c>
      <c r="I899" s="411" t="s">
        <v>589</v>
      </c>
      <c r="J899" s="413">
        <v>24</v>
      </c>
      <c r="K899" s="418">
        <v>1</v>
      </c>
      <c r="M899" s="419" t="s">
        <v>837</v>
      </c>
      <c r="O899" s="418" t="s">
        <v>46</v>
      </c>
      <c r="P899" s="418" t="s">
        <v>2543</v>
      </c>
      <c r="Z899" s="421"/>
      <c r="BT899" s="427">
        <v>17</v>
      </c>
      <c r="BU899" s="421">
        <v>19</v>
      </c>
      <c r="BV899" s="428">
        <v>1</v>
      </c>
      <c r="BW899" s="427"/>
      <c r="BX899" s="427"/>
      <c r="BY899" s="427"/>
      <c r="BZ899" s="427"/>
      <c r="CA899" s="421"/>
      <c r="CB899" s="428"/>
      <c r="CC899" s="427"/>
      <c r="CD899" s="421"/>
      <c r="CE899" s="429"/>
      <c r="CF899" s="428"/>
      <c r="CG899" s="427"/>
      <c r="CH899" s="421"/>
      <c r="CI899" s="429"/>
      <c r="CJ899" s="428"/>
      <c r="CK899" s="427"/>
      <c r="CL899" s="421"/>
      <c r="CM899" s="429"/>
      <c r="CN899" s="428"/>
      <c r="CO899" s="427"/>
      <c r="CP899" s="421"/>
      <c r="CQ899" s="429"/>
      <c r="CR899" s="428"/>
      <c r="DH899" s="427">
        <v>1</v>
      </c>
      <c r="DJ899" s="421">
        <v>17</v>
      </c>
      <c r="DK899" s="421">
        <v>0</v>
      </c>
      <c r="DL899" s="421">
        <v>0</v>
      </c>
      <c r="DM899" s="421">
        <v>1</v>
      </c>
      <c r="DN899" s="421">
        <v>1</v>
      </c>
      <c r="DO899" s="421">
        <v>0</v>
      </c>
      <c r="DP899" s="421">
        <v>19</v>
      </c>
      <c r="DR899" s="421">
        <v>19</v>
      </c>
      <c r="DS899" s="421">
        <v>84</v>
      </c>
      <c r="DT899" s="421">
        <v>17</v>
      </c>
      <c r="DU899" s="421">
        <v>13</v>
      </c>
      <c r="DV899" s="421">
        <v>12</v>
      </c>
      <c r="DW899" s="421">
        <v>3</v>
      </c>
      <c r="DX899" s="421">
        <v>10</v>
      </c>
      <c r="DY899" s="421">
        <v>1</v>
      </c>
      <c r="DZ899" s="421">
        <v>0</v>
      </c>
      <c r="EA899" s="421">
        <v>0</v>
      </c>
      <c r="EB899" s="421">
        <v>0</v>
      </c>
      <c r="EC899" s="421">
        <v>20</v>
      </c>
      <c r="ED899" s="425">
        <v>9.4736861125918104</v>
      </c>
      <c r="EE899" s="425">
        <v>4.7368430562958999</v>
      </c>
      <c r="EF899" s="425">
        <v>1.42105291688877</v>
      </c>
      <c r="EG899" s="425">
        <v>8.0526331957030397</v>
      </c>
      <c r="EH899" s="431">
        <v>1.42105291688877</v>
      </c>
      <c r="EI899" s="425">
        <v>110.84445312650099</v>
      </c>
      <c r="EJ899" s="424">
        <v>0.22972972972972899</v>
      </c>
      <c r="EK899" s="424">
        <v>0.27450980392156799</v>
      </c>
      <c r="EL899" s="466">
        <v>0.277777777</v>
      </c>
      <c r="EM899" s="466">
        <v>0.16666666599999999</v>
      </c>
      <c r="EN899" s="466">
        <v>0.55555555499999998</v>
      </c>
      <c r="EO899" s="466">
        <v>9.2592590000000002E-2</v>
      </c>
      <c r="EP899" s="466">
        <v>0.35185185000000002</v>
      </c>
      <c r="EQ899" s="466">
        <v>9.5384620000000003E-2</v>
      </c>
      <c r="ER899" s="425">
        <v>-0.27435931479634101</v>
      </c>
      <c r="ES899" s="431">
        <v>5.6842116675550898</v>
      </c>
      <c r="ET899" s="431">
        <v>3.77637692651219</v>
      </c>
      <c r="EU899" s="431">
        <v>4.6622883096626797</v>
      </c>
      <c r="EV899" s="431">
        <v>5.0440842004800004</v>
      </c>
      <c r="EW899" s="431">
        <v>4.3814748147727904</v>
      </c>
      <c r="EX899" s="426">
        <v>3.0739162117242799E-2</v>
      </c>
    </row>
    <row r="900" spans="1:184" ht="13" customHeight="1">
      <c r="A900" s="413" t="s">
        <v>19</v>
      </c>
      <c r="B900" s="413">
        <v>12963</v>
      </c>
      <c r="C900" s="413">
        <v>702674</v>
      </c>
      <c r="D900" s="413">
        <v>31508</v>
      </c>
      <c r="E900" s="413" t="s">
        <v>18</v>
      </c>
      <c r="F900" s="413" t="s">
        <v>18</v>
      </c>
      <c r="G900" s="414"/>
      <c r="H900" s="411" t="s">
        <v>4142</v>
      </c>
      <c r="I900" s="411" t="s">
        <v>4141</v>
      </c>
      <c r="J900" s="413">
        <v>21</v>
      </c>
      <c r="K900" s="418">
        <v>1</v>
      </c>
      <c r="M900" s="419" t="s">
        <v>837</v>
      </c>
      <c r="N900" s="420">
        <v>20</v>
      </c>
      <c r="O900" s="418" t="s">
        <v>46</v>
      </c>
      <c r="P900" s="418" t="s">
        <v>2543</v>
      </c>
      <c r="Z900" s="421"/>
      <c r="AS900" s="422"/>
      <c r="AT900" s="422"/>
      <c r="AU900" s="422"/>
      <c r="AV900" s="422"/>
      <c r="AW900" s="422"/>
      <c r="AX900" s="422"/>
      <c r="AY900" s="423"/>
      <c r="AZ900" s="422"/>
      <c r="BA900" s="422"/>
      <c r="BB900" s="422"/>
      <c r="BC900" s="422"/>
      <c r="BT900" s="427">
        <v>7</v>
      </c>
      <c r="BU900" s="421">
        <v>32.1</v>
      </c>
      <c r="BV900" s="428">
        <v>0</v>
      </c>
      <c r="BW900" s="427"/>
      <c r="BX900" s="427"/>
      <c r="BY900" s="427"/>
      <c r="BZ900" s="427"/>
      <c r="CA900" s="421"/>
      <c r="CB900" s="428"/>
      <c r="CC900" s="427"/>
      <c r="CD900" s="421"/>
      <c r="CE900" s="429"/>
      <c r="CF900" s="428"/>
      <c r="CG900" s="427"/>
      <c r="CH900" s="421"/>
      <c r="CI900" s="429"/>
      <c r="CJ900" s="428"/>
      <c r="CK900" s="427"/>
      <c r="CL900" s="421"/>
      <c r="CM900" s="429"/>
      <c r="CN900" s="428"/>
      <c r="CO900" s="427"/>
      <c r="CP900" s="421"/>
      <c r="CQ900" s="429"/>
      <c r="CR900" s="428"/>
      <c r="DH900" s="427">
        <v>0</v>
      </c>
      <c r="DJ900" s="421">
        <v>7</v>
      </c>
      <c r="DK900" s="421">
        <v>5</v>
      </c>
      <c r="DL900" s="421">
        <v>0</v>
      </c>
      <c r="DM900" s="421">
        <v>0</v>
      </c>
      <c r="DN900" s="421">
        <v>4</v>
      </c>
      <c r="DO900" s="421">
        <v>0</v>
      </c>
      <c r="DP900" s="421">
        <v>32.1</v>
      </c>
      <c r="DQ900" s="421">
        <v>26.100000381469702</v>
      </c>
      <c r="DR900" s="421">
        <v>6</v>
      </c>
      <c r="DS900" s="421">
        <v>141</v>
      </c>
      <c r="DT900" s="421">
        <v>30</v>
      </c>
      <c r="DU900" s="421">
        <v>24</v>
      </c>
      <c r="DV900" s="421">
        <v>23</v>
      </c>
      <c r="DW900" s="421">
        <v>9</v>
      </c>
      <c r="DX900" s="421">
        <v>18</v>
      </c>
      <c r="DY900" s="421">
        <v>0</v>
      </c>
      <c r="DZ900" s="421">
        <v>1</v>
      </c>
      <c r="EA900" s="421">
        <v>2</v>
      </c>
      <c r="EB900" s="421">
        <v>0</v>
      </c>
      <c r="EC900" s="421">
        <v>33</v>
      </c>
      <c r="ED900" s="425">
        <v>9.1855673715480197</v>
      </c>
      <c r="EE900" s="425">
        <v>5.0103094753898301</v>
      </c>
      <c r="EF900" s="425">
        <v>2.5051547376949101</v>
      </c>
      <c r="EG900" s="425">
        <v>8.35051579231639</v>
      </c>
      <c r="EH900" s="431">
        <v>1.4845361408562401</v>
      </c>
      <c r="EI900" s="425">
        <v>115.796248488765</v>
      </c>
      <c r="EJ900" s="424">
        <v>0.24590163934426201</v>
      </c>
      <c r="EK900" s="424">
        <v>0.26250000000000001</v>
      </c>
      <c r="EL900" s="422">
        <v>0.409090909</v>
      </c>
      <c r="EM900" s="422">
        <v>0.20454545399999999</v>
      </c>
      <c r="EN900" s="422">
        <v>0.38636363600000001</v>
      </c>
      <c r="EO900" s="422">
        <v>0.11235955</v>
      </c>
      <c r="EP900" s="422">
        <v>0.39325842999999999</v>
      </c>
      <c r="EQ900" s="422">
        <v>0.10657194</v>
      </c>
      <c r="ER900" s="425">
        <v>-0.42722397127101602</v>
      </c>
      <c r="ES900" s="431">
        <v>6.4020621074425597</v>
      </c>
      <c r="ET900" s="431">
        <v>4.86868785357803</v>
      </c>
      <c r="EU900" s="431">
        <v>6.4761785306716702</v>
      </c>
      <c r="EV900" s="431">
        <v>4.4789002005263603</v>
      </c>
      <c r="EW900" s="431">
        <v>4.5854258272497104</v>
      </c>
      <c r="EX900" s="426">
        <v>-0.37154333293437902</v>
      </c>
    </row>
    <row r="901" spans="1:184" ht="13" customHeight="1">
      <c r="A901" s="413" t="s">
        <v>19</v>
      </c>
      <c r="B901" s="413">
        <v>9095</v>
      </c>
      <c r="C901" s="413">
        <v>506433</v>
      </c>
      <c r="D901" s="413">
        <v>13074</v>
      </c>
      <c r="E901" s="413" t="s">
        <v>2170</v>
      </c>
      <c r="F901" s="413" t="s">
        <v>2170</v>
      </c>
      <c r="G901" s="414"/>
      <c r="H901" s="415" t="s">
        <v>699</v>
      </c>
      <c r="I901" s="416" t="s">
        <v>700</v>
      </c>
      <c r="J901" s="417">
        <v>38</v>
      </c>
      <c r="K901" s="418">
        <v>1</v>
      </c>
      <c r="M901" s="419" t="s">
        <v>837</v>
      </c>
      <c r="N901" s="420">
        <v>20</v>
      </c>
      <c r="P901" s="418" t="s">
        <v>4581</v>
      </c>
      <c r="Z901" s="421"/>
      <c r="AS901" s="422"/>
      <c r="AT901" s="422"/>
      <c r="AU901" s="422"/>
      <c r="AV901" s="422"/>
      <c r="AW901" s="422"/>
      <c r="AX901" s="422"/>
      <c r="AY901" s="423"/>
      <c r="AZ901" s="422"/>
      <c r="BA901" s="422"/>
      <c r="BB901" s="422"/>
      <c r="BC901" s="422"/>
      <c r="BT901" s="427">
        <v>15</v>
      </c>
      <c r="BU901" s="421">
        <v>72</v>
      </c>
      <c r="BV901" s="428">
        <v>-1</v>
      </c>
      <c r="BW901" s="427"/>
      <c r="BX901" s="427"/>
      <c r="BY901" s="427"/>
      <c r="BZ901" s="427"/>
      <c r="CA901" s="421"/>
      <c r="CB901" s="428"/>
      <c r="CC901" s="427"/>
      <c r="CD901" s="421"/>
      <c r="CE901" s="429"/>
      <c r="CF901" s="428"/>
      <c r="CG901" s="427"/>
      <c r="CH901" s="421"/>
      <c r="CI901" s="429"/>
      <c r="CJ901" s="428"/>
      <c r="CK901" s="427"/>
      <c r="CL901" s="421"/>
      <c r="CM901" s="429"/>
      <c r="CN901" s="428"/>
      <c r="CO901" s="427"/>
      <c r="CP901" s="421"/>
      <c r="CQ901" s="429"/>
      <c r="CR901" s="428"/>
      <c r="DH901" s="427">
        <v>-1</v>
      </c>
      <c r="DJ901" s="421">
        <v>15</v>
      </c>
      <c r="DK901" s="421">
        <v>15</v>
      </c>
      <c r="DL901" s="421">
        <v>0</v>
      </c>
      <c r="DM901" s="421">
        <v>5</v>
      </c>
      <c r="DN901" s="421">
        <v>5</v>
      </c>
      <c r="DO901" s="421">
        <v>0</v>
      </c>
      <c r="DP901" s="421">
        <v>72</v>
      </c>
      <c r="DQ901" s="421">
        <v>72</v>
      </c>
      <c r="DS901" s="421">
        <v>296</v>
      </c>
      <c r="DT901" s="421">
        <v>66</v>
      </c>
      <c r="DU901" s="421">
        <v>44</v>
      </c>
      <c r="DV901" s="421">
        <v>43</v>
      </c>
      <c r="DW901" s="421">
        <v>14</v>
      </c>
      <c r="DX901" s="421">
        <v>19</v>
      </c>
      <c r="DY901" s="421">
        <v>0</v>
      </c>
      <c r="DZ901" s="421">
        <v>6</v>
      </c>
      <c r="EA901" s="421">
        <v>4</v>
      </c>
      <c r="EB901" s="421">
        <v>0</v>
      </c>
      <c r="EC901" s="421">
        <v>68</v>
      </c>
      <c r="ED901" s="425">
        <v>8.5</v>
      </c>
      <c r="EE901" s="425">
        <v>2.375</v>
      </c>
      <c r="EF901" s="425">
        <v>1.75</v>
      </c>
      <c r="EG901" s="425">
        <v>8.25</v>
      </c>
      <c r="EH901" s="431">
        <v>1.18055555555555</v>
      </c>
      <c r="EI901" s="425">
        <v>91.1080044278618</v>
      </c>
      <c r="EJ901" s="424">
        <v>0.243542435424354</v>
      </c>
      <c r="EK901" s="424">
        <v>0.27513227513227501</v>
      </c>
      <c r="EL901" s="422">
        <v>0.39800995</v>
      </c>
      <c r="EM901" s="422">
        <v>0.16915422799999999</v>
      </c>
      <c r="EN901" s="422">
        <v>0.43283581999999998</v>
      </c>
      <c r="EO901" s="422">
        <v>8.8669949999999997E-2</v>
      </c>
      <c r="EP901" s="422">
        <v>0.33004926000000001</v>
      </c>
      <c r="EQ901" s="422">
        <v>9.8275860000000007E-2</v>
      </c>
      <c r="ER901" s="425">
        <v>-0.57880850029118402</v>
      </c>
      <c r="ES901" s="431">
        <v>5.375</v>
      </c>
      <c r="ET901" s="431">
        <v>3.65410166371798</v>
      </c>
      <c r="EU901" s="431">
        <v>4.8165277693006701</v>
      </c>
      <c r="EV901" s="431">
        <v>4.1517631770835903</v>
      </c>
      <c r="EW901" s="431">
        <v>3.93968939692521</v>
      </c>
      <c r="EX901" s="426">
        <v>0.37112021446228</v>
      </c>
    </row>
    <row r="902" spans="1:184" ht="13" customHeight="1">
      <c r="A902" s="413" t="s">
        <v>19</v>
      </c>
      <c r="B902" s="413">
        <v>11064</v>
      </c>
      <c r="C902" s="413">
        <v>660853</v>
      </c>
      <c r="D902" s="413">
        <v>18403</v>
      </c>
      <c r="E902" s="413" t="s">
        <v>3323</v>
      </c>
      <c r="F902" s="413" t="s">
        <v>3323</v>
      </c>
      <c r="G902" s="414"/>
      <c r="H902" s="411" t="s">
        <v>2343</v>
      </c>
      <c r="I902" s="411" t="s">
        <v>2344</v>
      </c>
      <c r="J902" s="418">
        <v>29</v>
      </c>
      <c r="K902" s="418">
        <v>1</v>
      </c>
      <c r="M902" s="419" t="s">
        <v>837</v>
      </c>
      <c r="O902" s="418" t="s">
        <v>46</v>
      </c>
      <c r="P902" s="418" t="s">
        <v>2543</v>
      </c>
      <c r="Z902" s="421"/>
      <c r="AS902" s="422"/>
      <c r="AT902" s="422"/>
      <c r="AU902" s="422"/>
      <c r="AV902" s="422"/>
      <c r="AW902" s="422"/>
      <c r="AX902" s="422"/>
      <c r="AY902" s="423"/>
      <c r="AZ902" s="422"/>
      <c r="BA902" s="422"/>
      <c r="BB902" s="422"/>
      <c r="BC902" s="422"/>
      <c r="BT902" s="427">
        <v>65</v>
      </c>
      <c r="BU902" s="421">
        <v>66</v>
      </c>
      <c r="BV902" s="428">
        <v>-1</v>
      </c>
      <c r="BW902" s="427"/>
      <c r="BX902" s="427"/>
      <c r="BY902" s="427"/>
      <c r="BZ902" s="427"/>
      <c r="CA902" s="421"/>
      <c r="CB902" s="428"/>
      <c r="CC902" s="427"/>
      <c r="CD902" s="421"/>
      <c r="CE902" s="429"/>
      <c r="CF902" s="428"/>
      <c r="CG902" s="427"/>
      <c r="CH902" s="421"/>
      <c r="CI902" s="429"/>
      <c r="CJ902" s="428"/>
      <c r="CK902" s="427"/>
      <c r="CL902" s="421"/>
      <c r="CM902" s="429"/>
      <c r="CN902" s="428"/>
      <c r="CO902" s="427"/>
      <c r="CP902" s="421"/>
      <c r="CQ902" s="429"/>
      <c r="CR902" s="428"/>
      <c r="DH902" s="427">
        <v>-1</v>
      </c>
      <c r="DJ902" s="421">
        <v>65</v>
      </c>
      <c r="DK902" s="421">
        <v>0</v>
      </c>
      <c r="DL902" s="421">
        <v>0</v>
      </c>
      <c r="DM902" s="421">
        <v>6</v>
      </c>
      <c r="DN902" s="421">
        <v>3</v>
      </c>
      <c r="DO902" s="421">
        <v>0</v>
      </c>
      <c r="DP902" s="421">
        <v>66</v>
      </c>
      <c r="DR902" s="421">
        <v>65.300001144409094</v>
      </c>
      <c r="DS902" s="421">
        <v>280</v>
      </c>
      <c r="DT902" s="421">
        <v>61</v>
      </c>
      <c r="DU902" s="421">
        <v>35</v>
      </c>
      <c r="DV902" s="421">
        <v>32</v>
      </c>
      <c r="DW902" s="421">
        <v>7</v>
      </c>
      <c r="DX902" s="421">
        <v>24</v>
      </c>
      <c r="DY902" s="421">
        <v>2</v>
      </c>
      <c r="DZ902" s="421">
        <v>2</v>
      </c>
      <c r="EA902" s="421">
        <v>2</v>
      </c>
      <c r="EB902" s="421">
        <v>1</v>
      </c>
      <c r="EC902" s="421">
        <v>62</v>
      </c>
      <c r="ED902" s="425">
        <v>8.4545474091841708</v>
      </c>
      <c r="EE902" s="425">
        <v>3.2727280293616099</v>
      </c>
      <c r="EF902" s="425">
        <v>0.95454567523047096</v>
      </c>
      <c r="EG902" s="425">
        <v>8.3181837412940993</v>
      </c>
      <c r="EH902" s="431">
        <v>1.2878790856284099</v>
      </c>
      <c r="EI902" s="425">
        <v>99.741760160541403</v>
      </c>
      <c r="EJ902" s="424">
        <v>0.24015748031496001</v>
      </c>
      <c r="EK902" s="424">
        <v>0.29189189189189102</v>
      </c>
      <c r="EL902" s="422">
        <v>0.33507853399999998</v>
      </c>
      <c r="EM902" s="422">
        <v>0.25654450200000001</v>
      </c>
      <c r="EN902" s="422">
        <v>0.40837696299999998</v>
      </c>
      <c r="EO902" s="422">
        <v>8.8541670000000003E-2</v>
      </c>
      <c r="EP902" s="422">
        <v>0.40104167000000002</v>
      </c>
      <c r="EQ902" s="422">
        <v>0.13783783999999999</v>
      </c>
      <c r="ER902" s="425">
        <v>-0.52499297950065005</v>
      </c>
      <c r="ES902" s="431">
        <v>4.3636373724821498</v>
      </c>
      <c r="ET902" s="431">
        <v>4.0463275556468998</v>
      </c>
      <c r="EU902" s="431">
        <v>3.8177905531954499</v>
      </c>
      <c r="EV902" s="431">
        <v>4.2611347953854297</v>
      </c>
      <c r="EW902" s="431">
        <v>3.94631612172304</v>
      </c>
      <c r="EX902" s="426">
        <v>0.42032632231712302</v>
      </c>
    </row>
    <row r="903" spans="1:184" ht="13" customHeight="1">
      <c r="A903" s="413" t="s">
        <v>19</v>
      </c>
      <c r="B903" s="413">
        <v>12620</v>
      </c>
      <c r="C903" s="413">
        <v>660787</v>
      </c>
      <c r="D903" s="413">
        <v>21420</v>
      </c>
      <c r="E903" s="413" t="s">
        <v>16</v>
      </c>
      <c r="F903" s="413" t="s">
        <v>16</v>
      </c>
      <c r="G903" s="414"/>
      <c r="H903" s="411" t="s">
        <v>4488</v>
      </c>
      <c r="I903" s="411" t="s">
        <v>2970</v>
      </c>
      <c r="J903" s="413">
        <v>27</v>
      </c>
      <c r="K903" s="418">
        <v>1</v>
      </c>
      <c r="M903" s="419" t="s">
        <v>837</v>
      </c>
      <c r="O903" s="418" t="s">
        <v>46</v>
      </c>
      <c r="P903" s="418" t="s">
        <v>4577</v>
      </c>
      <c r="Z903" s="421"/>
      <c r="BT903" s="427">
        <v>25</v>
      </c>
      <c r="BU903" s="421">
        <v>35.200000000000003</v>
      </c>
      <c r="BV903" s="428">
        <v>1</v>
      </c>
      <c r="BW903" s="427"/>
      <c r="BX903" s="427"/>
      <c r="BY903" s="427"/>
      <c r="BZ903" s="427"/>
      <c r="CA903" s="421"/>
      <c r="CB903" s="428"/>
      <c r="CC903" s="427"/>
      <c r="CD903" s="421"/>
      <c r="CE903" s="429"/>
      <c r="CF903" s="428"/>
      <c r="CG903" s="427"/>
      <c r="CH903" s="421"/>
      <c r="CI903" s="429"/>
      <c r="CJ903" s="428"/>
      <c r="CK903" s="427"/>
      <c r="CL903" s="421"/>
      <c r="CM903" s="429"/>
      <c r="CN903" s="428"/>
      <c r="CO903" s="427"/>
      <c r="CP903" s="421"/>
      <c r="CQ903" s="429"/>
      <c r="CR903" s="428"/>
      <c r="DH903" s="427">
        <v>1</v>
      </c>
      <c r="DJ903" s="421">
        <v>25</v>
      </c>
      <c r="DK903" s="421">
        <v>0</v>
      </c>
      <c r="DL903" s="421">
        <v>0</v>
      </c>
      <c r="DM903" s="421">
        <v>0</v>
      </c>
      <c r="DN903" s="421">
        <v>1</v>
      </c>
      <c r="DO903" s="421">
        <v>0</v>
      </c>
      <c r="DP903" s="421">
        <v>35.200000000000003</v>
      </c>
      <c r="DR903" s="421">
        <v>35.200000762939403</v>
      </c>
      <c r="DS903" s="421">
        <v>160</v>
      </c>
      <c r="DT903" s="421">
        <v>37</v>
      </c>
      <c r="DU903" s="421">
        <v>15</v>
      </c>
      <c r="DV903" s="421">
        <v>13</v>
      </c>
      <c r="DW903" s="421">
        <v>1</v>
      </c>
      <c r="DX903" s="421">
        <v>17</v>
      </c>
      <c r="DY903" s="421">
        <v>0</v>
      </c>
      <c r="DZ903" s="421">
        <v>1</v>
      </c>
      <c r="EA903" s="421">
        <v>2</v>
      </c>
      <c r="EB903" s="421">
        <v>0</v>
      </c>
      <c r="EC903" s="421">
        <v>28</v>
      </c>
      <c r="ED903" s="425">
        <v>7.0654218202077201</v>
      </c>
      <c r="EE903" s="425">
        <v>4.2897203908404</v>
      </c>
      <c r="EF903" s="425">
        <v>0.25233649357884702</v>
      </c>
      <c r="EG903" s="425">
        <v>9.3364502624173493</v>
      </c>
      <c r="EH903" s="431">
        <v>1.5140189614730799</v>
      </c>
      <c r="EI903" s="425">
        <v>118.095956746678</v>
      </c>
      <c r="EJ903" s="424">
        <v>0.26056338028169002</v>
      </c>
      <c r="EK903" s="424">
        <v>0.31858407079646001</v>
      </c>
      <c r="EL903" s="422">
        <v>0.55357142800000003</v>
      </c>
      <c r="EM903" s="422">
        <v>0.258928571</v>
      </c>
      <c r="EN903" s="422">
        <v>0.1875</v>
      </c>
      <c r="EO903" s="422">
        <v>5.2631579999999997E-2</v>
      </c>
      <c r="EP903" s="422">
        <v>0.4122807</v>
      </c>
      <c r="EQ903" s="422">
        <v>9.6283779999999999E-2</v>
      </c>
      <c r="ER903" s="425">
        <v>-0.26577480685156102</v>
      </c>
      <c r="ES903" s="431">
        <v>3.2803744165250102</v>
      </c>
      <c r="ET903" s="431">
        <v>4.3734335128819</v>
      </c>
      <c r="EU903" s="431">
        <v>3.4443834836748102</v>
      </c>
      <c r="EV903" s="431">
        <v>3.9876887486077299</v>
      </c>
      <c r="EW903" s="431">
        <v>4.1696003007221201</v>
      </c>
      <c r="EX903" s="426">
        <v>0.32342502474784801</v>
      </c>
    </row>
    <row r="904" spans="1:184" ht="14" customHeight="1">
      <c r="A904" s="413" t="s">
        <v>19</v>
      </c>
      <c r="B904" s="413">
        <v>9703</v>
      </c>
      <c r="C904" s="413">
        <v>543101</v>
      </c>
      <c r="D904" s="413">
        <v>13050</v>
      </c>
      <c r="E904" s="413" t="s">
        <v>45</v>
      </c>
      <c r="F904" s="413" t="s">
        <v>45</v>
      </c>
      <c r="G904" s="414"/>
      <c r="H904" s="415" t="s">
        <v>816</v>
      </c>
      <c r="I904" s="416" t="s">
        <v>110</v>
      </c>
      <c r="J904" s="417">
        <v>35</v>
      </c>
      <c r="K904" s="418">
        <v>1</v>
      </c>
      <c r="M904" s="419" t="s">
        <v>837</v>
      </c>
      <c r="N904" s="420">
        <v>20</v>
      </c>
      <c r="O904" s="418" t="s">
        <v>46</v>
      </c>
      <c r="P904" s="418" t="s">
        <v>4577</v>
      </c>
      <c r="Z904" s="421"/>
      <c r="BT904" s="427">
        <v>13</v>
      </c>
      <c r="BU904" s="421">
        <v>38.200000000000003</v>
      </c>
      <c r="BV904" s="428">
        <v>-1</v>
      </c>
      <c r="BW904" s="427"/>
      <c r="BX904" s="427"/>
      <c r="BY904" s="427"/>
      <c r="BZ904" s="427"/>
      <c r="CA904" s="421"/>
      <c r="CB904" s="428"/>
      <c r="CC904" s="427"/>
      <c r="CD904" s="421"/>
      <c r="CE904" s="429"/>
      <c r="CF904" s="428"/>
      <c r="CG904" s="427"/>
      <c r="CH904" s="421"/>
      <c r="CI904" s="429"/>
      <c r="CJ904" s="428"/>
      <c r="CK904" s="427"/>
      <c r="CL904" s="421"/>
      <c r="CM904" s="429"/>
      <c r="CN904" s="428"/>
      <c r="CO904" s="427"/>
      <c r="CP904" s="421"/>
      <c r="CQ904" s="429"/>
      <c r="CR904" s="428"/>
      <c r="DH904" s="427">
        <v>-1</v>
      </c>
      <c r="DJ904" s="421">
        <v>13</v>
      </c>
      <c r="DK904" s="421">
        <v>4</v>
      </c>
      <c r="DL904" s="421">
        <v>0</v>
      </c>
      <c r="DM904" s="421">
        <v>1</v>
      </c>
      <c r="DN904" s="421">
        <v>2</v>
      </c>
      <c r="DO904" s="421">
        <v>2</v>
      </c>
      <c r="DP904" s="421">
        <v>38.200000000000003</v>
      </c>
      <c r="DQ904" s="421">
        <v>13.199999809265099</v>
      </c>
      <c r="DR904" s="421">
        <v>25</v>
      </c>
      <c r="DS904" s="421">
        <v>169</v>
      </c>
      <c r="DT904" s="421">
        <v>37</v>
      </c>
      <c r="DU904" s="421">
        <v>23</v>
      </c>
      <c r="DV904" s="421">
        <v>22</v>
      </c>
      <c r="DW904" s="421">
        <v>11</v>
      </c>
      <c r="DX904" s="421">
        <v>12</v>
      </c>
      <c r="DY904" s="421">
        <v>2</v>
      </c>
      <c r="DZ904" s="421">
        <v>5</v>
      </c>
      <c r="EA904" s="421">
        <v>0</v>
      </c>
      <c r="EB904" s="421">
        <v>0</v>
      </c>
      <c r="EC904" s="421">
        <v>36</v>
      </c>
      <c r="ED904" s="425">
        <v>8.3793104826057405</v>
      </c>
      <c r="EE904" s="425">
        <v>2.79310349420191</v>
      </c>
      <c r="EF904" s="425">
        <v>2.5603448696850801</v>
      </c>
      <c r="EG904" s="425">
        <v>8.6120691071225703</v>
      </c>
      <c r="EH904" s="431">
        <v>1.2672414001471599</v>
      </c>
      <c r="EI904" s="425">
        <v>97.797883845835202</v>
      </c>
      <c r="EJ904" s="424">
        <v>0.24342105263157801</v>
      </c>
      <c r="EK904" s="424">
        <v>0.24761904761904699</v>
      </c>
      <c r="EL904" s="422">
        <v>0.42105263100000001</v>
      </c>
      <c r="EM904" s="422">
        <v>0.14035087700000001</v>
      </c>
      <c r="EN904" s="422">
        <v>0.43859649099999998</v>
      </c>
      <c r="EO904" s="422">
        <v>8.6206900000000003E-2</v>
      </c>
      <c r="EP904" s="422">
        <v>0.43103448</v>
      </c>
      <c r="EQ904" s="422">
        <v>0.10883281</v>
      </c>
      <c r="ER904" s="425">
        <v>1.0798449404152199</v>
      </c>
      <c r="ES904" s="431">
        <v>5.12068973937017</v>
      </c>
      <c r="ET904" s="431">
        <v>4.2237198894132</v>
      </c>
      <c r="EU904" s="431">
        <v>6.2911446794176502</v>
      </c>
      <c r="EV904" s="431">
        <v>4.5865808785061697</v>
      </c>
      <c r="EW904" s="431">
        <v>3.9592291216642002</v>
      </c>
      <c r="EX904" s="426">
        <v>-0.681575708091259</v>
      </c>
    </row>
    <row r="905" spans="1:184" ht="14" customHeight="1">
      <c r="A905" s="413" t="s">
        <v>19</v>
      </c>
      <c r="B905" s="413">
        <v>11902</v>
      </c>
      <c r="C905" s="413">
        <v>681869</v>
      </c>
      <c r="D905" s="413">
        <v>24977</v>
      </c>
      <c r="E905" s="413" t="s">
        <v>3323</v>
      </c>
      <c r="F905" s="413" t="s">
        <v>3323</v>
      </c>
      <c r="G905" s="414"/>
      <c r="H905" s="411" t="s">
        <v>3466</v>
      </c>
      <c r="I905" s="411" t="s">
        <v>321</v>
      </c>
      <c r="J905" s="413">
        <v>29</v>
      </c>
      <c r="K905" s="418">
        <v>1</v>
      </c>
      <c r="M905" s="419" t="s">
        <v>837</v>
      </c>
      <c r="O905" s="418" t="s">
        <v>46</v>
      </c>
      <c r="P905" s="418" t="s">
        <v>4582</v>
      </c>
      <c r="Z905" s="421"/>
      <c r="AS905" s="422"/>
      <c r="AT905" s="422"/>
      <c r="AU905" s="422"/>
      <c r="AV905" s="422"/>
      <c r="AW905" s="422"/>
      <c r="AX905" s="422"/>
      <c r="AY905" s="423"/>
      <c r="AZ905" s="422"/>
      <c r="BA905" s="422"/>
      <c r="BB905" s="422"/>
      <c r="BC905" s="422"/>
      <c r="BT905" s="427">
        <v>30</v>
      </c>
      <c r="BU905" s="421">
        <v>33.200000000000003</v>
      </c>
      <c r="BV905" s="428">
        <v>1</v>
      </c>
      <c r="BW905" s="427"/>
      <c r="BX905" s="427"/>
      <c r="BY905" s="427"/>
      <c r="BZ905" s="427"/>
      <c r="CA905" s="421"/>
      <c r="CB905" s="428"/>
      <c r="CC905" s="427"/>
      <c r="CD905" s="421"/>
      <c r="CE905" s="429"/>
      <c r="CF905" s="428"/>
      <c r="CG905" s="427"/>
      <c r="CH905" s="421"/>
      <c r="CI905" s="429"/>
      <c r="CJ905" s="428"/>
      <c r="CK905" s="427"/>
      <c r="CL905" s="421"/>
      <c r="CM905" s="429"/>
      <c r="CN905" s="428"/>
      <c r="CO905" s="427"/>
      <c r="CP905" s="421"/>
      <c r="CQ905" s="429"/>
      <c r="CR905" s="428"/>
      <c r="DH905" s="427">
        <v>1</v>
      </c>
      <c r="DJ905" s="421">
        <v>30</v>
      </c>
      <c r="DK905" s="421">
        <v>0</v>
      </c>
      <c r="DL905" s="421">
        <v>0</v>
      </c>
      <c r="DM905" s="421">
        <v>2</v>
      </c>
      <c r="DN905" s="421">
        <v>0</v>
      </c>
      <c r="DO905" s="421">
        <v>0</v>
      </c>
      <c r="DP905" s="421">
        <v>33.200000000000003</v>
      </c>
      <c r="DR905" s="421">
        <v>33.200000762939403</v>
      </c>
      <c r="DS905" s="421">
        <v>145</v>
      </c>
      <c r="DT905" s="421">
        <v>37</v>
      </c>
      <c r="DU905" s="421">
        <v>19</v>
      </c>
      <c r="DV905" s="421">
        <v>19</v>
      </c>
      <c r="DW905" s="421">
        <v>6</v>
      </c>
      <c r="DX905" s="421">
        <v>11</v>
      </c>
      <c r="DY905" s="421">
        <v>0</v>
      </c>
      <c r="DZ905" s="421">
        <v>2</v>
      </c>
      <c r="EA905" s="421">
        <v>0</v>
      </c>
      <c r="EB905" s="421">
        <v>0</v>
      </c>
      <c r="EC905" s="421">
        <v>28</v>
      </c>
      <c r="ED905" s="425">
        <v>7.4851503524582803</v>
      </c>
      <c r="EE905" s="425">
        <v>2.9405947813228899</v>
      </c>
      <c r="EF905" s="425">
        <v>1.6039607898124799</v>
      </c>
      <c r="EG905" s="425">
        <v>9.8910915371770098</v>
      </c>
      <c r="EH905" s="431">
        <v>1.4257429242777599</v>
      </c>
      <c r="EI905" s="425">
        <v>111.21028137822501</v>
      </c>
      <c r="EJ905" s="424">
        <v>0.28030303030303</v>
      </c>
      <c r="EK905" s="424">
        <v>0.31632653061224397</v>
      </c>
      <c r="EL905" s="422">
        <v>0.49038461500000002</v>
      </c>
      <c r="EM905" s="422">
        <v>0.17307692299999999</v>
      </c>
      <c r="EN905" s="422">
        <v>0.33653846100000001</v>
      </c>
      <c r="EO905" s="422">
        <v>4.8076920000000002E-2</v>
      </c>
      <c r="EP905" s="422">
        <v>0.40384615000000001</v>
      </c>
      <c r="EQ905" s="422">
        <v>8.1669690000000003E-2</v>
      </c>
      <c r="ER905" s="425">
        <v>0.19954234308666999</v>
      </c>
      <c r="ES905" s="431">
        <v>5.0792091677395499</v>
      </c>
      <c r="ET905" s="431">
        <v>3.8085204328993201</v>
      </c>
      <c r="EU905" s="431">
        <v>4.9478538466814399</v>
      </c>
      <c r="EV905" s="431">
        <v>4.2338875490443399</v>
      </c>
      <c r="EW905" s="431">
        <v>3.9542962235314598</v>
      </c>
      <c r="EX905" s="426">
        <v>-0.14151402562856599</v>
      </c>
    </row>
    <row r="906" spans="1:184" ht="13" customHeight="1">
      <c r="A906" s="413" t="s">
        <v>19</v>
      </c>
      <c r="B906" s="413">
        <v>10451</v>
      </c>
      <c r="C906" s="413">
        <v>641540</v>
      </c>
      <c r="D906" s="413">
        <v>19409</v>
      </c>
      <c r="E906" s="413" t="s">
        <v>3323</v>
      </c>
      <c r="F906" s="413" t="s">
        <v>3323</v>
      </c>
      <c r="G906" s="414"/>
      <c r="H906" s="411" t="s">
        <v>1687</v>
      </c>
      <c r="I906" s="411" t="s">
        <v>1688</v>
      </c>
      <c r="J906" s="418">
        <v>30</v>
      </c>
      <c r="K906" s="418">
        <v>1</v>
      </c>
      <c r="M906" s="419" t="s">
        <v>837</v>
      </c>
      <c r="O906" s="418" t="s">
        <v>46</v>
      </c>
      <c r="P906" s="418" t="s">
        <v>2543</v>
      </c>
      <c r="Z906" s="421"/>
      <c r="AS906" s="422"/>
      <c r="AT906" s="422"/>
      <c r="AU906" s="422"/>
      <c r="AV906" s="422"/>
      <c r="AW906" s="422"/>
      <c r="AX906" s="422"/>
      <c r="AY906" s="423"/>
      <c r="AZ906" s="422"/>
      <c r="BA906" s="422"/>
      <c r="BB906" s="422"/>
      <c r="BC906" s="422"/>
      <c r="BT906" s="427">
        <v>12</v>
      </c>
      <c r="BU906" s="421">
        <v>20.2</v>
      </c>
      <c r="BV906" s="428">
        <v>0</v>
      </c>
      <c r="BW906" s="427"/>
      <c r="BX906" s="427"/>
      <c r="BY906" s="427"/>
      <c r="BZ906" s="427"/>
      <c r="CA906" s="421"/>
      <c r="CB906" s="428"/>
      <c r="CC906" s="427"/>
      <c r="CD906" s="421"/>
      <c r="CE906" s="429"/>
      <c r="CF906" s="428"/>
      <c r="CG906" s="427"/>
      <c r="CH906" s="421"/>
      <c r="CI906" s="429"/>
      <c r="CJ906" s="428"/>
      <c r="CK906" s="427"/>
      <c r="CL906" s="421"/>
      <c r="CM906" s="429"/>
      <c r="CN906" s="428"/>
      <c r="CO906" s="427"/>
      <c r="CP906" s="421"/>
      <c r="CQ906" s="429"/>
      <c r="CR906" s="428"/>
      <c r="DH906" s="427">
        <v>0</v>
      </c>
      <c r="DJ906" s="421">
        <v>12</v>
      </c>
      <c r="DK906" s="421">
        <v>0</v>
      </c>
      <c r="DL906" s="421">
        <v>0</v>
      </c>
      <c r="DM906" s="421">
        <v>0</v>
      </c>
      <c r="DN906" s="421">
        <v>0</v>
      </c>
      <c r="DO906" s="421">
        <v>2</v>
      </c>
      <c r="DP906" s="421">
        <v>20.2</v>
      </c>
      <c r="DR906" s="421">
        <v>20.199999809265101</v>
      </c>
      <c r="DS906" s="421">
        <v>95</v>
      </c>
      <c r="DT906" s="421">
        <v>24</v>
      </c>
      <c r="DU906" s="421">
        <v>17</v>
      </c>
      <c r="DV906" s="421">
        <v>16</v>
      </c>
      <c r="DW906" s="421">
        <v>4</v>
      </c>
      <c r="DX906" s="421">
        <v>7</v>
      </c>
      <c r="DY906" s="421">
        <v>1</v>
      </c>
      <c r="DZ906" s="421">
        <v>3</v>
      </c>
      <c r="EA906" s="421">
        <v>1</v>
      </c>
      <c r="EB906" s="421">
        <v>0</v>
      </c>
      <c r="EC906" s="421">
        <v>21</v>
      </c>
      <c r="ED906" s="425">
        <v>9.1451619936698396</v>
      </c>
      <c r="EE906" s="425">
        <v>3.0483873312232799</v>
      </c>
      <c r="EF906" s="425">
        <v>1.7419356178418699</v>
      </c>
      <c r="EG906" s="425">
        <v>10.4516137070512</v>
      </c>
      <c r="EH906" s="431">
        <v>1.50000011536383</v>
      </c>
      <c r="EI906" s="425">
        <v>116.321533558151</v>
      </c>
      <c r="EJ906" s="424">
        <v>0.28235294117646997</v>
      </c>
      <c r="EK906" s="424">
        <v>0.33333333333333298</v>
      </c>
      <c r="EL906" s="422">
        <v>0.40625</v>
      </c>
      <c r="EM906" s="422">
        <v>0.21875</v>
      </c>
      <c r="EN906" s="422">
        <v>0.375</v>
      </c>
      <c r="EO906" s="422">
        <v>0.109375</v>
      </c>
      <c r="EP906" s="422">
        <v>0.46875</v>
      </c>
      <c r="EQ906" s="422">
        <v>0.10752688000000001</v>
      </c>
      <c r="ER906" s="425">
        <v>0.18935784832748701</v>
      </c>
      <c r="ES906" s="431">
        <v>6.9677424713675</v>
      </c>
      <c r="ET906" s="431">
        <v>5.71526546167427</v>
      </c>
      <c r="EU906" s="431">
        <v>5.0714562335694202</v>
      </c>
      <c r="EV906" s="431">
        <v>4.3458092281769902</v>
      </c>
      <c r="EW906" s="431">
        <v>3.7388329052076301</v>
      </c>
      <c r="EX906" s="426">
        <v>-9.5439121127128601E-2</v>
      </c>
    </row>
    <row r="907" spans="1:184" ht="13" customHeight="1">
      <c r="A907" s="413" t="s">
        <v>19</v>
      </c>
      <c r="B907" s="413">
        <v>13029</v>
      </c>
      <c r="C907" s="413">
        <v>685126</v>
      </c>
      <c r="D907" s="413">
        <v>27668</v>
      </c>
      <c r="E907" s="413" t="s">
        <v>164</v>
      </c>
      <c r="F907" s="413" t="s">
        <v>164</v>
      </c>
      <c r="G907" s="414"/>
      <c r="H907" s="411" t="s">
        <v>4062</v>
      </c>
      <c r="I907" s="411" t="s">
        <v>544</v>
      </c>
      <c r="J907" s="413">
        <v>27</v>
      </c>
      <c r="K907" s="418">
        <v>1</v>
      </c>
      <c r="M907" s="419" t="s">
        <v>46</v>
      </c>
      <c r="N907" s="420">
        <v>7</v>
      </c>
      <c r="O907" s="418" t="s">
        <v>838</v>
      </c>
      <c r="P907" s="418" t="s">
        <v>2543</v>
      </c>
      <c r="R907" s="418" t="s">
        <v>4580</v>
      </c>
      <c r="S907" s="418" t="s">
        <v>4579</v>
      </c>
      <c r="Z907" s="421"/>
      <c r="AS907" s="422"/>
      <c r="AT907" s="422"/>
      <c r="AU907" s="422"/>
      <c r="AV907" s="422"/>
      <c r="AW907" s="422"/>
      <c r="AX907" s="422"/>
      <c r="AY907" s="423"/>
      <c r="AZ907" s="422"/>
      <c r="BA907" s="422"/>
      <c r="BB907" s="422"/>
      <c r="BC907" s="422"/>
      <c r="BT907" s="427">
        <v>72</v>
      </c>
      <c r="BU907" s="421">
        <v>69.2</v>
      </c>
      <c r="BV907" s="428">
        <v>1</v>
      </c>
      <c r="BW907" s="427"/>
      <c r="BX907" s="427"/>
      <c r="BY907" s="427"/>
      <c r="BZ907" s="427"/>
      <c r="CA907" s="421"/>
      <c r="CB907" s="428"/>
      <c r="CC907" s="427"/>
      <c r="CD907" s="421"/>
      <c r="CE907" s="429"/>
      <c r="CF907" s="428"/>
      <c r="CG907" s="427"/>
      <c r="CH907" s="421"/>
      <c r="CI907" s="429"/>
      <c r="CJ907" s="428"/>
      <c r="CK907" s="427"/>
      <c r="CL907" s="421"/>
      <c r="CM907" s="429"/>
      <c r="CN907" s="428"/>
      <c r="CO907" s="427"/>
      <c r="CP907" s="421"/>
      <c r="CQ907" s="429"/>
      <c r="CR907" s="428"/>
      <c r="DH907" s="427">
        <v>1</v>
      </c>
      <c r="DJ907" s="421">
        <v>72</v>
      </c>
      <c r="DK907" s="421">
        <v>3</v>
      </c>
      <c r="DL907" s="421">
        <v>0</v>
      </c>
      <c r="DM907" s="421">
        <v>3</v>
      </c>
      <c r="DN907" s="421">
        <v>8</v>
      </c>
      <c r="DO907" s="421">
        <v>2</v>
      </c>
      <c r="DP907" s="421">
        <v>69.2</v>
      </c>
      <c r="DQ907" s="421">
        <v>3</v>
      </c>
      <c r="DR907" s="421">
        <v>66.199996948242102</v>
      </c>
      <c r="DS907" s="421">
        <v>306</v>
      </c>
      <c r="DT907" s="421">
        <v>75</v>
      </c>
      <c r="DU907" s="421">
        <v>36</v>
      </c>
      <c r="DV907" s="421">
        <v>34</v>
      </c>
      <c r="DW907" s="421">
        <v>12</v>
      </c>
      <c r="DX907" s="421">
        <v>25</v>
      </c>
      <c r="DY907" s="421">
        <v>6</v>
      </c>
      <c r="DZ907" s="421">
        <v>5</v>
      </c>
      <c r="EA907" s="421">
        <v>3</v>
      </c>
      <c r="EB907" s="421">
        <v>1</v>
      </c>
      <c r="EC907" s="421">
        <v>74</v>
      </c>
      <c r="ED907" s="425">
        <v>9.5598110552583293</v>
      </c>
      <c r="EE907" s="425">
        <v>3.22966589704673</v>
      </c>
      <c r="EF907" s="425">
        <v>1.55023963058243</v>
      </c>
      <c r="EG907" s="425">
        <v>9.6889976911401998</v>
      </c>
      <c r="EH907" s="431">
        <v>1.4354070653541</v>
      </c>
      <c r="EI907" s="425">
        <v>111.964100197927</v>
      </c>
      <c r="EJ907" s="424">
        <v>0.27173913043478198</v>
      </c>
      <c r="EK907" s="424">
        <v>0.33157894736842097</v>
      </c>
      <c r="EL907" s="422">
        <v>0.39500000000000002</v>
      </c>
      <c r="EM907" s="422">
        <v>0.21</v>
      </c>
      <c r="EN907" s="422">
        <v>0.39500000000000002</v>
      </c>
      <c r="EO907" s="422">
        <v>9.4059409999999996E-2</v>
      </c>
      <c r="EP907" s="422">
        <v>0.37128713000000002</v>
      </c>
      <c r="EQ907" s="422">
        <v>0.14050945000000001</v>
      </c>
      <c r="ER907" s="425">
        <v>-0.41825192711207498</v>
      </c>
      <c r="ES907" s="431">
        <v>4.3923456199835504</v>
      </c>
      <c r="ET907" s="431">
        <v>4.1701368840634299</v>
      </c>
      <c r="EU907" s="431">
        <v>4.5426711377921301</v>
      </c>
      <c r="EV907" s="431">
        <v>4.0517980540140801</v>
      </c>
      <c r="EW907" s="431">
        <v>3.6264790535709701</v>
      </c>
      <c r="EX907" s="426">
        <v>7.90792773477733E-2</v>
      </c>
    </row>
    <row r="908" spans="1:184" ht="13" customHeight="1">
      <c r="A908" s="413" t="s">
        <v>19</v>
      </c>
      <c r="B908" s="413">
        <v>10783</v>
      </c>
      <c r="C908" s="413">
        <v>608650</v>
      </c>
      <c r="D908" s="413">
        <v>13932</v>
      </c>
      <c r="E908" s="413" t="s">
        <v>3323</v>
      </c>
      <c r="F908" s="413" t="s">
        <v>3323</v>
      </c>
      <c r="G908" s="414"/>
      <c r="H908" s="411" t="s">
        <v>2250</v>
      </c>
      <c r="I908" s="411" t="s">
        <v>404</v>
      </c>
      <c r="J908" s="413">
        <v>34</v>
      </c>
      <c r="K908" s="418">
        <v>1</v>
      </c>
      <c r="M908" s="419" t="s">
        <v>46</v>
      </c>
      <c r="N908" s="420">
        <v>20</v>
      </c>
      <c r="O908" s="418" t="s">
        <v>46</v>
      </c>
      <c r="P908" s="418" t="s">
        <v>2543</v>
      </c>
      <c r="Z908" s="421"/>
      <c r="BT908" s="427">
        <v>24</v>
      </c>
      <c r="BU908" s="421">
        <v>46.1</v>
      </c>
      <c r="BV908" s="428">
        <v>-2</v>
      </c>
      <c r="BW908" s="427"/>
      <c r="BX908" s="427"/>
      <c r="BY908" s="427"/>
      <c r="BZ908" s="427"/>
      <c r="CA908" s="421"/>
      <c r="CB908" s="428"/>
      <c r="CC908" s="427"/>
      <c r="CD908" s="421"/>
      <c r="CE908" s="429"/>
      <c r="CF908" s="428"/>
      <c r="CG908" s="427"/>
      <c r="CH908" s="421"/>
      <c r="CI908" s="429"/>
      <c r="CJ908" s="428"/>
      <c r="CK908" s="427"/>
      <c r="CL908" s="421"/>
      <c r="CM908" s="429"/>
      <c r="CN908" s="428"/>
      <c r="CO908" s="427"/>
      <c r="CP908" s="421"/>
      <c r="CQ908" s="429"/>
      <c r="CR908" s="428"/>
      <c r="DH908" s="427">
        <v>-2</v>
      </c>
      <c r="DJ908" s="421">
        <v>24</v>
      </c>
      <c r="DK908" s="421">
        <v>3</v>
      </c>
      <c r="DL908" s="421">
        <v>0</v>
      </c>
      <c r="DM908" s="421">
        <v>3</v>
      </c>
      <c r="DN908" s="421">
        <v>3</v>
      </c>
      <c r="DO908" s="421">
        <v>2</v>
      </c>
      <c r="DP908" s="421">
        <v>46.1</v>
      </c>
      <c r="DQ908" s="421">
        <v>11.2000000476837</v>
      </c>
      <c r="DR908" s="421">
        <v>34.199999809265101</v>
      </c>
      <c r="DS908" s="421">
        <v>200</v>
      </c>
      <c r="DT908" s="421">
        <v>50</v>
      </c>
      <c r="DU908" s="421">
        <v>25</v>
      </c>
      <c r="DV908" s="421">
        <v>21</v>
      </c>
      <c r="DW908" s="421">
        <v>6</v>
      </c>
      <c r="DX908" s="421">
        <v>15</v>
      </c>
      <c r="DY908" s="421">
        <v>4</v>
      </c>
      <c r="DZ908" s="421">
        <v>0</v>
      </c>
      <c r="EA908" s="421">
        <v>1</v>
      </c>
      <c r="EB908" s="421">
        <v>0</v>
      </c>
      <c r="EC908" s="421">
        <v>49</v>
      </c>
      <c r="ED908" s="425">
        <v>9.51798646044438</v>
      </c>
      <c r="EE908" s="425">
        <v>2.9136693246258298</v>
      </c>
      <c r="EF908" s="425">
        <v>1.16546772985033</v>
      </c>
      <c r="EG908" s="425">
        <v>9.7122310820861095</v>
      </c>
      <c r="EH908" s="431">
        <v>1.4028778229679899</v>
      </c>
      <c r="EI908" s="425">
        <v>109.426766056422</v>
      </c>
      <c r="EJ908" s="424">
        <v>0.27027027027027001</v>
      </c>
      <c r="EK908" s="424">
        <v>0.33846153846153798</v>
      </c>
      <c r="EL908" s="466">
        <v>0.4</v>
      </c>
      <c r="EM908" s="466">
        <v>0.26923076899999998</v>
      </c>
      <c r="EN908" s="466">
        <v>0.33076923000000003</v>
      </c>
      <c r="EO908" s="466">
        <v>4.4117650000000001E-2</v>
      </c>
      <c r="EP908" s="466">
        <v>0.36029412</v>
      </c>
      <c r="EQ908" s="466">
        <v>0.13477089</v>
      </c>
      <c r="ER908" s="425">
        <v>0.67629467730835102</v>
      </c>
      <c r="ES908" s="431">
        <v>4.0791370544761598</v>
      </c>
      <c r="ET908" s="431">
        <v>3.3600480053750901</v>
      </c>
      <c r="EU908" s="431">
        <v>3.6755406071943399</v>
      </c>
      <c r="EV908" s="431">
        <v>3.4229702106892499</v>
      </c>
      <c r="EW908" s="431">
        <v>3.5442288937021602</v>
      </c>
      <c r="EX908" s="426">
        <v>0.53010834194719703</v>
      </c>
    </row>
    <row r="909" spans="1:184" ht="13" customHeight="1">
      <c r="A909" s="413" t="s">
        <v>19</v>
      </c>
      <c r="B909" s="413">
        <v>13346</v>
      </c>
      <c r="C909" s="413">
        <v>815083</v>
      </c>
      <c r="D909" s="413">
        <v>33628</v>
      </c>
      <c r="E909" s="413" t="s">
        <v>18</v>
      </c>
      <c r="F909" s="413" t="s">
        <v>18</v>
      </c>
      <c r="G909" s="414"/>
      <c r="H909" s="411" t="s">
        <v>4547</v>
      </c>
      <c r="I909" s="411" t="s">
        <v>144</v>
      </c>
      <c r="J909" s="413">
        <v>24</v>
      </c>
      <c r="K909" s="418">
        <v>1</v>
      </c>
      <c r="M909" s="419" t="s">
        <v>46</v>
      </c>
      <c r="N909" s="420">
        <v>20</v>
      </c>
      <c r="P909" s="418" t="s">
        <v>2543</v>
      </c>
      <c r="Z909" s="421"/>
      <c r="BT909" s="427">
        <v>5</v>
      </c>
      <c r="BU909" s="421">
        <v>24.1</v>
      </c>
      <c r="BV909" s="428">
        <v>1</v>
      </c>
      <c r="BW909" s="427"/>
      <c r="BX909" s="427"/>
      <c r="BY909" s="427"/>
      <c r="BZ909" s="427"/>
      <c r="CA909" s="421"/>
      <c r="CB909" s="428"/>
      <c r="CC909" s="427"/>
      <c r="CD909" s="421"/>
      <c r="CE909" s="429"/>
      <c r="CF909" s="428"/>
      <c r="CG909" s="427"/>
      <c r="CH909" s="421"/>
      <c r="CI909" s="429"/>
      <c r="CJ909" s="428"/>
      <c r="CK909" s="427"/>
      <c r="CL909" s="421"/>
      <c r="CM909" s="429"/>
      <c r="CN909" s="428"/>
      <c r="CO909" s="427"/>
      <c r="CP909" s="421"/>
      <c r="CQ909" s="429"/>
      <c r="CR909" s="428"/>
      <c r="DH909" s="427">
        <v>1</v>
      </c>
      <c r="DJ909" s="421">
        <v>5</v>
      </c>
      <c r="DK909" s="421">
        <v>5</v>
      </c>
      <c r="DL909" s="421">
        <v>0</v>
      </c>
      <c r="DM909" s="421">
        <v>1</v>
      </c>
      <c r="DN909" s="421">
        <v>3</v>
      </c>
      <c r="DO909" s="421">
        <v>0</v>
      </c>
      <c r="DP909" s="421">
        <v>24.1</v>
      </c>
      <c r="DQ909" s="421">
        <v>24.100000381469702</v>
      </c>
      <c r="DS909" s="421">
        <v>107</v>
      </c>
      <c r="DT909" s="421">
        <v>24</v>
      </c>
      <c r="DU909" s="421">
        <v>19</v>
      </c>
      <c r="DV909" s="421">
        <v>18</v>
      </c>
      <c r="DW909" s="421">
        <v>4</v>
      </c>
      <c r="DX909" s="421">
        <v>11</v>
      </c>
      <c r="DY909" s="421">
        <v>0</v>
      </c>
      <c r="DZ909" s="421">
        <v>1</v>
      </c>
      <c r="EA909" s="421">
        <v>1</v>
      </c>
      <c r="EB909" s="421">
        <v>0</v>
      </c>
      <c r="EC909" s="421">
        <v>24</v>
      </c>
      <c r="ED909" s="425">
        <v>8.8767127926297498</v>
      </c>
      <c r="EE909" s="425">
        <v>4.0684933632886304</v>
      </c>
      <c r="EF909" s="425">
        <v>1.4794521321049501</v>
      </c>
      <c r="EG909" s="425">
        <v>8.8767127926297498</v>
      </c>
      <c r="EH909" s="431">
        <v>1.43835623954648</v>
      </c>
      <c r="EI909" s="425">
        <v>112.194140611373</v>
      </c>
      <c r="EJ909" s="424">
        <v>0.25263157894736799</v>
      </c>
      <c r="EK909" s="424">
        <v>0.29850746268656703</v>
      </c>
      <c r="EL909" s="466">
        <v>0.21428571399999999</v>
      </c>
      <c r="EM909" s="466">
        <v>0.3</v>
      </c>
      <c r="EN909" s="466">
        <v>0.48571428500000002</v>
      </c>
      <c r="EO909" s="466">
        <v>0.11267605999999999</v>
      </c>
      <c r="EP909" s="466">
        <v>0.43661971999999999</v>
      </c>
      <c r="EQ909" s="466">
        <v>0.12839506000000001</v>
      </c>
      <c r="ER909" s="425">
        <v>-0.17948880900719799</v>
      </c>
      <c r="ES909" s="431">
        <v>6.6575345944723097</v>
      </c>
      <c r="ET909" s="431">
        <v>5.7890626151219697</v>
      </c>
      <c r="EU909" s="431">
        <v>4.7798079160839597</v>
      </c>
      <c r="EV909" s="431">
        <v>4.7971231169191597</v>
      </c>
      <c r="EW909" s="431">
        <v>4.71393980102994</v>
      </c>
      <c r="EX909" s="426">
        <v>0.149419650435447</v>
      </c>
    </row>
    <row r="910" spans="1:184" ht="13" customHeight="1">
      <c r="A910" s="413" t="s">
        <v>19</v>
      </c>
      <c r="B910" s="413">
        <v>12265</v>
      </c>
      <c r="C910" s="413">
        <v>663372</v>
      </c>
      <c r="D910" s="413">
        <v>21446</v>
      </c>
      <c r="E910" s="413" t="s">
        <v>246</v>
      </c>
      <c r="F910" s="413" t="s">
        <v>246</v>
      </c>
      <c r="G910" s="414"/>
      <c r="H910" s="411" t="s">
        <v>2466</v>
      </c>
      <c r="I910" s="411" t="s">
        <v>549</v>
      </c>
      <c r="J910" s="418">
        <v>28</v>
      </c>
      <c r="K910" s="418">
        <v>1</v>
      </c>
      <c r="M910" s="419" t="s">
        <v>837</v>
      </c>
      <c r="N910" s="420">
        <v>25</v>
      </c>
      <c r="P910" s="418" t="s">
        <v>4581</v>
      </c>
      <c r="Z910" s="421"/>
      <c r="AS910" s="422"/>
      <c r="AT910" s="422"/>
      <c r="AU910" s="422"/>
      <c r="AV910" s="422"/>
      <c r="AW910" s="422"/>
      <c r="AX910" s="422"/>
      <c r="AY910" s="423"/>
      <c r="AZ910" s="422"/>
      <c r="BA910" s="422"/>
      <c r="BB910" s="422"/>
      <c r="BC910" s="422"/>
      <c r="BT910" s="427">
        <v>6</v>
      </c>
      <c r="BU910" s="421">
        <v>30.1</v>
      </c>
      <c r="BV910" s="428">
        <v>-3</v>
      </c>
      <c r="BW910" s="427"/>
      <c r="BX910" s="427"/>
      <c r="BY910" s="427"/>
      <c r="BZ910" s="427"/>
      <c r="CA910" s="421"/>
      <c r="CB910" s="428"/>
      <c r="CC910" s="427"/>
      <c r="CD910" s="421"/>
      <c r="CE910" s="429"/>
      <c r="CF910" s="428"/>
      <c r="CG910" s="427"/>
      <c r="CH910" s="421"/>
      <c r="CI910" s="429"/>
      <c r="CJ910" s="428"/>
      <c r="CK910" s="427"/>
      <c r="CL910" s="421"/>
      <c r="CM910" s="429"/>
      <c r="CN910" s="428"/>
      <c r="CO910" s="427"/>
      <c r="CP910" s="421"/>
      <c r="CQ910" s="429"/>
      <c r="CR910" s="428"/>
      <c r="DH910" s="427">
        <v>-3</v>
      </c>
      <c r="DJ910" s="421">
        <v>6</v>
      </c>
      <c r="DK910" s="421">
        <v>6</v>
      </c>
      <c r="DL910" s="421">
        <v>0</v>
      </c>
      <c r="DM910" s="421">
        <v>0</v>
      </c>
      <c r="DN910" s="421">
        <v>2</v>
      </c>
      <c r="DO910" s="421">
        <v>0</v>
      </c>
      <c r="DP910" s="421">
        <v>30.1</v>
      </c>
      <c r="DQ910" s="421">
        <v>30.100000381469702</v>
      </c>
      <c r="DS910" s="421">
        <v>135</v>
      </c>
      <c r="DT910" s="421">
        <v>33</v>
      </c>
      <c r="DU910" s="421">
        <v>17</v>
      </c>
      <c r="DV910" s="421">
        <v>16</v>
      </c>
      <c r="DW910" s="421">
        <v>4</v>
      </c>
      <c r="DX910" s="421">
        <v>12</v>
      </c>
      <c r="DY910" s="421">
        <v>0</v>
      </c>
      <c r="DZ910" s="421">
        <v>0</v>
      </c>
      <c r="EA910" s="421">
        <v>0</v>
      </c>
      <c r="EB910" s="421">
        <v>0</v>
      </c>
      <c r="EC910" s="421">
        <v>25</v>
      </c>
      <c r="ED910" s="425">
        <v>7.4175827285256304</v>
      </c>
      <c r="EE910" s="425">
        <v>3.5604397096923002</v>
      </c>
      <c r="EF910" s="425">
        <v>1.1868132365641</v>
      </c>
      <c r="EG910" s="425">
        <v>9.7912092016538299</v>
      </c>
      <c r="EH910" s="431">
        <v>1.48351654570512</v>
      </c>
      <c r="EI910" s="425">
        <v>114.488667118511</v>
      </c>
      <c r="EJ910" s="424">
        <v>0.26829268292682901</v>
      </c>
      <c r="EK910" s="424">
        <v>0.30851063829787201</v>
      </c>
      <c r="EL910" s="422">
        <v>0.48453608199999998</v>
      </c>
      <c r="EM910" s="422">
        <v>0.14432989600000001</v>
      </c>
      <c r="EN910" s="422">
        <v>0.37113402000000001</v>
      </c>
      <c r="EO910" s="422">
        <v>4.0816329999999998E-2</v>
      </c>
      <c r="EP910" s="422">
        <v>0.35714286000000001</v>
      </c>
      <c r="EQ910" s="422">
        <v>0.11854685</v>
      </c>
      <c r="ER910" s="425">
        <v>-0.26549594508354601</v>
      </c>
      <c r="ES910" s="431">
        <v>4.7472529462563999</v>
      </c>
      <c r="ET910" s="431">
        <v>3.2473094935857998</v>
      </c>
      <c r="EU910" s="431">
        <v>4.3887195190072203</v>
      </c>
      <c r="EV910" s="431">
        <v>4.5042671468040902</v>
      </c>
      <c r="EW910" s="431">
        <v>4.6299173362528299</v>
      </c>
      <c r="EX910" s="426">
        <v>0.396043270826339</v>
      </c>
    </row>
    <row r="911" spans="1:184" ht="13" customHeight="1">
      <c r="A911" s="413" t="s">
        <v>19</v>
      </c>
      <c r="B911" s="413">
        <v>13010</v>
      </c>
      <c r="C911" s="413">
        <v>621053</v>
      </c>
      <c r="D911" s="413">
        <v>19481</v>
      </c>
      <c r="E911" s="413" t="s">
        <v>354</v>
      </c>
      <c r="F911" s="413" t="s">
        <v>354</v>
      </c>
      <c r="G911" s="414"/>
      <c r="H911" s="411" t="s">
        <v>1208</v>
      </c>
      <c r="I911" s="411" t="s">
        <v>571</v>
      </c>
      <c r="J911" s="413">
        <v>31</v>
      </c>
      <c r="K911" s="418">
        <v>1</v>
      </c>
      <c r="M911" s="419" t="s">
        <v>837</v>
      </c>
      <c r="O911" s="418" t="s">
        <v>838</v>
      </c>
      <c r="P911" s="418" t="s">
        <v>2543</v>
      </c>
      <c r="Z911" s="421"/>
      <c r="AS911" s="422"/>
      <c r="AT911" s="422"/>
      <c r="AU911" s="422"/>
      <c r="AV911" s="422"/>
      <c r="AW911" s="422"/>
      <c r="AX911" s="422"/>
      <c r="AY911" s="423"/>
      <c r="AZ911" s="422"/>
      <c r="BA911" s="422"/>
      <c r="BB911" s="422"/>
      <c r="BC911" s="422"/>
      <c r="BT911" s="427">
        <v>56</v>
      </c>
      <c r="BU911" s="421">
        <v>58</v>
      </c>
      <c r="BV911" s="428">
        <v>0</v>
      </c>
      <c r="BW911" s="427"/>
      <c r="BX911" s="427"/>
      <c r="BY911" s="427"/>
      <c r="BZ911" s="427"/>
      <c r="CA911" s="421"/>
      <c r="CB911" s="428"/>
      <c r="CC911" s="427"/>
      <c r="CD911" s="421"/>
      <c r="CE911" s="429"/>
      <c r="CF911" s="428"/>
      <c r="CG911" s="427"/>
      <c r="CH911" s="421"/>
      <c r="CI911" s="429"/>
      <c r="CJ911" s="428"/>
      <c r="CK911" s="427"/>
      <c r="CL911" s="421"/>
      <c r="CM911" s="429"/>
      <c r="CN911" s="428"/>
      <c r="CO911" s="427"/>
      <c r="CP911" s="421"/>
      <c r="CQ911" s="429"/>
      <c r="CR911" s="428"/>
      <c r="DH911" s="427">
        <v>0</v>
      </c>
      <c r="DJ911" s="421">
        <v>56</v>
      </c>
      <c r="DK911" s="421">
        <v>0</v>
      </c>
      <c r="DL911" s="421">
        <v>0</v>
      </c>
      <c r="DM911" s="421">
        <v>4</v>
      </c>
      <c r="DN911" s="421">
        <v>2</v>
      </c>
      <c r="DO911" s="421">
        <v>2</v>
      </c>
      <c r="DP911" s="421">
        <v>58</v>
      </c>
      <c r="DR911" s="421">
        <v>58</v>
      </c>
      <c r="DS911" s="421">
        <v>246</v>
      </c>
      <c r="DT911" s="421">
        <v>43</v>
      </c>
      <c r="DU911" s="421">
        <v>32</v>
      </c>
      <c r="DV911" s="421">
        <v>30</v>
      </c>
      <c r="DW911" s="421">
        <v>4</v>
      </c>
      <c r="DX911" s="421">
        <v>34</v>
      </c>
      <c r="DY911" s="421">
        <v>2</v>
      </c>
      <c r="DZ911" s="421">
        <v>4</v>
      </c>
      <c r="EA911" s="421">
        <v>1</v>
      </c>
      <c r="EB911" s="421">
        <v>0</v>
      </c>
      <c r="EC911" s="421">
        <v>54</v>
      </c>
      <c r="ED911" s="425">
        <v>8.3793119981657807</v>
      </c>
      <c r="EE911" s="425">
        <v>5.2758631099562301</v>
      </c>
      <c r="EF911" s="425">
        <v>0.62068977764191002</v>
      </c>
      <c r="EG911" s="425">
        <v>6.6724151096505304</v>
      </c>
      <c r="EH911" s="431">
        <v>1.3275864688451899</v>
      </c>
      <c r="EI911" s="425">
        <v>103.55391721757201</v>
      </c>
      <c r="EJ911" s="424">
        <v>0.206730769230769</v>
      </c>
      <c r="EK911" s="424">
        <v>0.26</v>
      </c>
      <c r="EL911" s="422">
        <v>0.37333333299999999</v>
      </c>
      <c r="EM911" s="422">
        <v>0.16666666599999999</v>
      </c>
      <c r="EN911" s="422">
        <v>0.46</v>
      </c>
      <c r="EO911" s="422">
        <v>6.4935060000000003E-2</v>
      </c>
      <c r="EP911" s="422">
        <v>0.31818182</v>
      </c>
      <c r="EQ911" s="422">
        <v>0.10606061</v>
      </c>
      <c r="ER911" s="425">
        <v>-8.4731438648294299E-2</v>
      </c>
      <c r="ES911" s="431">
        <v>4.6551733323143196</v>
      </c>
      <c r="ET911" s="431">
        <v>3.6487494296313701</v>
      </c>
      <c r="EU911" s="431">
        <v>4.1359724110570797</v>
      </c>
      <c r="EV911" s="431">
        <v>5.0736359939816102</v>
      </c>
      <c r="EW911" s="431">
        <v>4.6650900389070298</v>
      </c>
      <c r="EX911" s="426">
        <v>0.293673515319824</v>
      </c>
    </row>
    <row r="912" spans="1:184" ht="13" customHeight="1">
      <c r="A912" s="413" t="s">
        <v>19</v>
      </c>
      <c r="B912" s="413">
        <v>13275</v>
      </c>
      <c r="C912" s="413">
        <v>820862</v>
      </c>
      <c r="D912" s="413">
        <v>33908</v>
      </c>
      <c r="E912" s="413" t="s">
        <v>18</v>
      </c>
      <c r="F912" s="413" t="s">
        <v>18</v>
      </c>
      <c r="G912" s="414"/>
      <c r="H912" s="411" t="s">
        <v>2980</v>
      </c>
      <c r="I912" s="411" t="s">
        <v>3351</v>
      </c>
      <c r="J912" s="413">
        <v>23</v>
      </c>
      <c r="K912" s="418">
        <v>1</v>
      </c>
      <c r="M912" s="419" t="s">
        <v>837</v>
      </c>
      <c r="O912" s="418" t="s">
        <v>838</v>
      </c>
      <c r="P912" s="418" t="s">
        <v>4577</v>
      </c>
      <c r="Z912" s="421"/>
      <c r="BT912" s="427">
        <v>40</v>
      </c>
      <c r="BU912" s="421">
        <v>34.1</v>
      </c>
      <c r="BV912" s="428">
        <v>0</v>
      </c>
      <c r="BW912" s="427"/>
      <c r="BX912" s="427"/>
      <c r="BY912" s="427"/>
      <c r="BZ912" s="427"/>
      <c r="CA912" s="421"/>
      <c r="CB912" s="428"/>
      <c r="CC912" s="427"/>
      <c r="CD912" s="421"/>
      <c r="CE912" s="429"/>
      <c r="CF912" s="428"/>
      <c r="CG912" s="427"/>
      <c r="CH912" s="421"/>
      <c r="CI912" s="429"/>
      <c r="CJ912" s="428"/>
      <c r="CK912" s="427"/>
      <c r="CL912" s="421"/>
      <c r="CM912" s="429"/>
      <c r="CN912" s="428"/>
      <c r="CO912" s="427"/>
      <c r="CP912" s="421"/>
      <c r="CQ912" s="429"/>
      <c r="CR912" s="428"/>
      <c r="DH912" s="427">
        <v>0</v>
      </c>
      <c r="DJ912" s="421">
        <v>40</v>
      </c>
      <c r="DK912" s="421">
        <v>0</v>
      </c>
      <c r="DL912" s="421">
        <v>0</v>
      </c>
      <c r="DM912" s="421">
        <v>3</v>
      </c>
      <c r="DN912" s="421">
        <v>2</v>
      </c>
      <c r="DO912" s="421">
        <v>0</v>
      </c>
      <c r="DP912" s="421">
        <v>34.1</v>
      </c>
      <c r="DR912" s="421">
        <v>34.099998474121001</v>
      </c>
      <c r="DS912" s="421">
        <v>152</v>
      </c>
      <c r="DT912" s="421">
        <v>25</v>
      </c>
      <c r="DU912" s="421">
        <v>21</v>
      </c>
      <c r="DV912" s="421">
        <v>17</v>
      </c>
      <c r="DW912" s="421">
        <v>8</v>
      </c>
      <c r="DX912" s="421">
        <v>23</v>
      </c>
      <c r="DY912" s="421">
        <v>2</v>
      </c>
      <c r="DZ912" s="421">
        <v>1</v>
      </c>
      <c r="EA912" s="421">
        <v>1</v>
      </c>
      <c r="EB912" s="421">
        <v>1</v>
      </c>
      <c r="EC912" s="421">
        <v>39</v>
      </c>
      <c r="ED912" s="425">
        <v>10.2233024853904</v>
      </c>
      <c r="EE912" s="425">
        <v>6.02912710676872</v>
      </c>
      <c r="EF912" s="425">
        <v>2.0970876893108601</v>
      </c>
      <c r="EG912" s="425">
        <v>6.5533990290964397</v>
      </c>
      <c r="EH912" s="431">
        <v>1.3980584595405701</v>
      </c>
      <c r="EI912" s="425">
        <v>109.050847822005</v>
      </c>
      <c r="EJ912" s="424">
        <v>0.1953125</v>
      </c>
      <c r="EK912" s="424">
        <v>0.209876543209876</v>
      </c>
      <c r="EL912" s="466">
        <v>0.303370786</v>
      </c>
      <c r="EM912" s="466">
        <v>0.14606741500000001</v>
      </c>
      <c r="EN912" s="466">
        <v>0.55056179699999996</v>
      </c>
      <c r="EO912" s="466">
        <v>0.13483145999999999</v>
      </c>
      <c r="EP912" s="466">
        <v>0.46067416</v>
      </c>
      <c r="EQ912" s="466">
        <v>0.13692308</v>
      </c>
      <c r="ER912" s="425">
        <v>-0.51699440443943501</v>
      </c>
      <c r="ES912" s="431">
        <v>4.4563113397855796</v>
      </c>
      <c r="ET912" s="431">
        <v>4.1521834983917696</v>
      </c>
      <c r="EU912" s="431">
        <v>5.9903415686404502</v>
      </c>
      <c r="EV912" s="431">
        <v>5.1616539730461604</v>
      </c>
      <c r="EW912" s="431">
        <v>4.5287497919234401</v>
      </c>
      <c r="EX912" s="426">
        <v>-0.53262424468994096</v>
      </c>
    </row>
    <row r="913" spans="1:193" ht="13" customHeight="1">
      <c r="A913" s="413" t="s">
        <v>19</v>
      </c>
      <c r="B913" s="413">
        <v>12928</v>
      </c>
      <c r="C913" s="413">
        <v>681676</v>
      </c>
      <c r="D913" s="413">
        <v>24862</v>
      </c>
      <c r="E913" s="413" t="s">
        <v>276</v>
      </c>
      <c r="F913" s="413" t="s">
        <v>276</v>
      </c>
      <c r="G913" s="414"/>
      <c r="H913" s="411" t="s">
        <v>631</v>
      </c>
      <c r="I913" s="411" t="s">
        <v>549</v>
      </c>
      <c r="J913" s="413">
        <v>27</v>
      </c>
      <c r="K913" s="418">
        <v>1</v>
      </c>
      <c r="M913" s="419" t="s">
        <v>837</v>
      </c>
      <c r="O913" s="418" t="s">
        <v>838</v>
      </c>
      <c r="P913" s="418" t="s">
        <v>2543</v>
      </c>
      <c r="Z913" s="421"/>
      <c r="AS913" s="422"/>
      <c r="AT913" s="422"/>
      <c r="AU913" s="422"/>
      <c r="AV913" s="422"/>
      <c r="AW913" s="422"/>
      <c r="AX913" s="422"/>
      <c r="AY913" s="423"/>
      <c r="AZ913" s="422"/>
      <c r="BA913" s="422"/>
      <c r="BB913" s="422"/>
      <c r="BC913" s="422"/>
      <c r="BT913" s="427">
        <v>32</v>
      </c>
      <c r="BU913" s="421">
        <v>30.1</v>
      </c>
      <c r="BV913" s="428">
        <v>0</v>
      </c>
      <c r="BW913" s="427"/>
      <c r="BX913" s="427"/>
      <c r="BY913" s="427"/>
      <c r="BZ913" s="427"/>
      <c r="CA913" s="421"/>
      <c r="CB913" s="428"/>
      <c r="CC913" s="427"/>
      <c r="CD913" s="421"/>
      <c r="CE913" s="429"/>
      <c r="CF913" s="428"/>
      <c r="CG913" s="427"/>
      <c r="CH913" s="421"/>
      <c r="CI913" s="429"/>
      <c r="CJ913" s="428"/>
      <c r="CK913" s="427"/>
      <c r="CL913" s="421"/>
      <c r="CM913" s="429"/>
      <c r="CN913" s="428"/>
      <c r="CO913" s="427"/>
      <c r="CP913" s="421"/>
      <c r="CQ913" s="429"/>
      <c r="CR913" s="428"/>
      <c r="DH913" s="427">
        <v>0</v>
      </c>
      <c r="DJ913" s="421">
        <v>32</v>
      </c>
      <c r="DK913" s="421">
        <v>0</v>
      </c>
      <c r="DL913" s="421">
        <v>0</v>
      </c>
      <c r="DM913" s="421">
        <v>0</v>
      </c>
      <c r="DN913" s="421">
        <v>4</v>
      </c>
      <c r="DO913" s="421">
        <v>1</v>
      </c>
      <c r="DP913" s="421">
        <v>30.1</v>
      </c>
      <c r="DR913" s="421">
        <v>30.100000381469702</v>
      </c>
      <c r="DS913" s="421">
        <v>140</v>
      </c>
      <c r="DT913" s="421">
        <v>36</v>
      </c>
      <c r="DU913" s="421">
        <v>30</v>
      </c>
      <c r="DV913" s="421">
        <v>26</v>
      </c>
      <c r="DW913" s="421">
        <v>6</v>
      </c>
      <c r="DX913" s="421">
        <v>16</v>
      </c>
      <c r="DY913" s="421">
        <v>2</v>
      </c>
      <c r="DZ913" s="421">
        <v>1</v>
      </c>
      <c r="EA913" s="421">
        <v>0</v>
      </c>
      <c r="EB913" s="421">
        <v>0</v>
      </c>
      <c r="EC913" s="421">
        <v>34</v>
      </c>
      <c r="ED913" s="425">
        <v>10.0879137794433</v>
      </c>
      <c r="EE913" s="425">
        <v>4.7472535432674698</v>
      </c>
      <c r="EF913" s="425">
        <v>1.7802200787253</v>
      </c>
      <c r="EG913" s="425">
        <v>10.6813204723518</v>
      </c>
      <c r="EH913" s="431">
        <v>1.71428600173547</v>
      </c>
      <c r="EI913" s="425">
        <v>132.29803197464801</v>
      </c>
      <c r="EJ913" s="424">
        <v>0.292682926829268</v>
      </c>
      <c r="EK913" s="424">
        <v>0.36144578313253001</v>
      </c>
      <c r="EL913" s="422">
        <v>0.44943820200000001</v>
      </c>
      <c r="EM913" s="422">
        <v>0.12359550499999999</v>
      </c>
      <c r="EN913" s="422">
        <v>0.42696629200000003</v>
      </c>
      <c r="EO913" s="422">
        <v>0.11235955</v>
      </c>
      <c r="EP913" s="422">
        <v>0.43820225000000002</v>
      </c>
      <c r="EQ913" s="422">
        <v>0.15076336000000001</v>
      </c>
      <c r="ER913" s="425">
        <v>-0.64617655779208705</v>
      </c>
      <c r="ES913" s="431">
        <v>7.7142870078096504</v>
      </c>
      <c r="ET913" s="431">
        <v>4.1722439728299303</v>
      </c>
      <c r="EU913" s="431">
        <v>5.1469615619348099</v>
      </c>
      <c r="EV913" s="431">
        <v>4.50702362806532</v>
      </c>
      <c r="EW913" s="431">
        <v>4.0016902638301302</v>
      </c>
      <c r="EX913" s="426">
        <v>-0.30282521247863697</v>
      </c>
    </row>
    <row r="914" spans="1:193" ht="13" customHeight="1">
      <c r="A914" s="413" t="s">
        <v>19</v>
      </c>
      <c r="B914" s="413">
        <v>12085</v>
      </c>
      <c r="C914" s="413">
        <v>670102</v>
      </c>
      <c r="D914" s="413">
        <v>20548</v>
      </c>
      <c r="E914" s="413" t="s">
        <v>470</v>
      </c>
      <c r="F914" s="413" t="s">
        <v>470</v>
      </c>
      <c r="G914" s="414"/>
      <c r="H914" s="411" t="s">
        <v>2941</v>
      </c>
      <c r="I914" s="411" t="s">
        <v>2420</v>
      </c>
      <c r="J914" s="413">
        <v>29</v>
      </c>
      <c r="K914" s="418">
        <v>1</v>
      </c>
      <c r="M914" s="419" t="s">
        <v>837</v>
      </c>
      <c r="N914" s="420">
        <v>20</v>
      </c>
      <c r="P914" s="418" t="s">
        <v>4581</v>
      </c>
      <c r="Z914" s="421"/>
      <c r="AS914" s="422"/>
      <c r="AT914" s="422"/>
      <c r="AU914" s="422"/>
      <c r="AV914" s="422"/>
      <c r="AW914" s="422"/>
      <c r="AX914" s="422"/>
      <c r="AY914" s="423"/>
      <c r="AZ914" s="422"/>
      <c r="BA914" s="422"/>
      <c r="BB914" s="422"/>
      <c r="BC914" s="422"/>
      <c r="BT914" s="427">
        <v>14</v>
      </c>
      <c r="BU914" s="421">
        <v>64</v>
      </c>
      <c r="BV914" s="428">
        <v>0</v>
      </c>
      <c r="BW914" s="427"/>
      <c r="BX914" s="427"/>
      <c r="BY914" s="427"/>
      <c r="BZ914" s="427"/>
      <c r="CA914" s="421"/>
      <c r="CB914" s="428"/>
      <c r="CC914" s="427"/>
      <c r="CD914" s="421"/>
      <c r="CE914" s="429"/>
      <c r="CF914" s="428"/>
      <c r="CG914" s="427"/>
      <c r="CH914" s="421"/>
      <c r="CI914" s="429"/>
      <c r="CJ914" s="428"/>
      <c r="CK914" s="427"/>
      <c r="CL914" s="421"/>
      <c r="CM914" s="429"/>
      <c r="CN914" s="428"/>
      <c r="CO914" s="427"/>
      <c r="CP914" s="421"/>
      <c r="CQ914" s="429"/>
      <c r="CR914" s="428"/>
      <c r="DH914" s="427">
        <v>0</v>
      </c>
      <c r="DJ914" s="421">
        <v>14</v>
      </c>
      <c r="DK914" s="421">
        <v>14</v>
      </c>
      <c r="DL914" s="421">
        <v>0</v>
      </c>
      <c r="DM914" s="421">
        <v>2</v>
      </c>
      <c r="DN914" s="421">
        <v>8</v>
      </c>
      <c r="DO914" s="421">
        <v>0</v>
      </c>
      <c r="DP914" s="421">
        <v>64</v>
      </c>
      <c r="DQ914" s="421">
        <v>64</v>
      </c>
      <c r="DS914" s="421">
        <v>288</v>
      </c>
      <c r="DT914" s="421">
        <v>71</v>
      </c>
      <c r="DU914" s="421">
        <v>46</v>
      </c>
      <c r="DV914" s="421">
        <v>43</v>
      </c>
      <c r="DW914" s="421">
        <v>19</v>
      </c>
      <c r="DX914" s="421">
        <v>27</v>
      </c>
      <c r="DY914" s="421">
        <v>0</v>
      </c>
      <c r="DZ914" s="421">
        <v>6</v>
      </c>
      <c r="EA914" s="421">
        <v>3</v>
      </c>
      <c r="EB914" s="421">
        <v>0</v>
      </c>
      <c r="EC914" s="421">
        <v>54</v>
      </c>
      <c r="ED914" s="425">
        <v>7.5937504526227899</v>
      </c>
      <c r="EE914" s="425">
        <v>3.7968752263113901</v>
      </c>
      <c r="EF914" s="425">
        <v>2.6718751592561598</v>
      </c>
      <c r="EG914" s="425">
        <v>9.9843755951151607</v>
      </c>
      <c r="EH914" s="431">
        <v>1.5312500912696101</v>
      </c>
      <c r="EI914" s="425">
        <v>119.440013070232</v>
      </c>
      <c r="EJ914" s="424">
        <v>0.27843137254901901</v>
      </c>
      <c r="EK914" s="424">
        <v>0.28571428571428498</v>
      </c>
      <c r="EL914" s="422">
        <v>0.34</v>
      </c>
      <c r="EM914" s="422">
        <v>0.2</v>
      </c>
      <c r="EN914" s="422">
        <v>0.46</v>
      </c>
      <c r="EO914" s="422">
        <v>0.12437811</v>
      </c>
      <c r="EP914" s="422">
        <v>0.52238806000000004</v>
      </c>
      <c r="EQ914" s="422">
        <v>9.8862640000000002E-2</v>
      </c>
      <c r="ER914" s="425">
        <v>-0.151062653336931</v>
      </c>
      <c r="ES914" s="431">
        <v>6.0468753604218497</v>
      </c>
      <c r="ET914" s="431">
        <v>6.1193931526253103</v>
      </c>
      <c r="EU914" s="431">
        <v>6.8547224353998999</v>
      </c>
      <c r="EV914" s="431">
        <v>5.2116906099449603</v>
      </c>
      <c r="EW914" s="431">
        <v>4.8834795668136097</v>
      </c>
      <c r="EX914" s="426">
        <v>-0.84368622303009</v>
      </c>
    </row>
    <row r="915" spans="1:193" ht="13" customHeight="1">
      <c r="A915" s="413" t="s">
        <v>19</v>
      </c>
      <c r="B915" s="413">
        <v>9863</v>
      </c>
      <c r="C915" s="413">
        <v>607536</v>
      </c>
      <c r="D915" s="413">
        <v>16256</v>
      </c>
      <c r="E915" s="413" t="s">
        <v>246</v>
      </c>
      <c r="F915" s="413" t="s">
        <v>246</v>
      </c>
      <c r="G915" s="414"/>
      <c r="H915" s="415" t="s">
        <v>875</v>
      </c>
      <c r="I915" s="416" t="s">
        <v>547</v>
      </c>
      <c r="J915" s="417">
        <v>32</v>
      </c>
      <c r="K915" s="418">
        <v>1</v>
      </c>
      <c r="M915" s="419" t="s">
        <v>46</v>
      </c>
      <c r="N915" s="420">
        <v>25</v>
      </c>
      <c r="P915" s="418" t="s">
        <v>4577</v>
      </c>
      <c r="Z915" s="421"/>
      <c r="AS915" s="422"/>
      <c r="AT915" s="422"/>
      <c r="AU915" s="422"/>
      <c r="AV915" s="422"/>
      <c r="AW915" s="422"/>
      <c r="AX915" s="422"/>
      <c r="AY915" s="423"/>
      <c r="AZ915" s="422"/>
      <c r="BA915" s="422"/>
      <c r="BB915" s="422"/>
      <c r="BC915" s="422"/>
      <c r="BT915" s="427">
        <v>31</v>
      </c>
      <c r="BU915" s="421">
        <v>162.19999999999999</v>
      </c>
      <c r="BV915" s="428">
        <v>0</v>
      </c>
      <c r="BW915" s="427"/>
      <c r="BX915" s="427"/>
      <c r="BY915" s="427"/>
      <c r="BZ915" s="427"/>
      <c r="CA915" s="421"/>
      <c r="CB915" s="428"/>
      <c r="CC915" s="427"/>
      <c r="CD915" s="421"/>
      <c r="CE915" s="429"/>
      <c r="CF915" s="428"/>
      <c r="CG915" s="427"/>
      <c r="CH915" s="421"/>
      <c r="CI915" s="429"/>
      <c r="CJ915" s="428"/>
      <c r="CK915" s="427"/>
      <c r="CL915" s="421"/>
      <c r="CM915" s="429"/>
      <c r="CN915" s="428"/>
      <c r="CO915" s="427"/>
      <c r="CP915" s="421"/>
      <c r="CQ915" s="429"/>
      <c r="CR915" s="428"/>
      <c r="DH915" s="427">
        <v>0</v>
      </c>
      <c r="DJ915" s="421">
        <v>31</v>
      </c>
      <c r="DK915" s="421">
        <v>31</v>
      </c>
      <c r="DL915" s="421">
        <v>0</v>
      </c>
      <c r="DM915" s="421">
        <v>5</v>
      </c>
      <c r="DN915" s="421">
        <v>17</v>
      </c>
      <c r="DO915" s="421">
        <v>0</v>
      </c>
      <c r="DP915" s="421">
        <v>162.19999999999999</v>
      </c>
      <c r="DQ915" s="421">
        <v>162.19999694824199</v>
      </c>
      <c r="DS915" s="421">
        <v>709</v>
      </c>
      <c r="DT915" s="421">
        <v>193</v>
      </c>
      <c r="DU915" s="421">
        <v>105</v>
      </c>
      <c r="DV915" s="421">
        <v>90</v>
      </c>
      <c r="DW915" s="421">
        <v>22</v>
      </c>
      <c r="DX915" s="421">
        <v>38</v>
      </c>
      <c r="DY915" s="421">
        <v>2</v>
      </c>
      <c r="DZ915" s="421">
        <v>6</v>
      </c>
      <c r="EA915" s="421">
        <v>2</v>
      </c>
      <c r="EB915" s="421">
        <v>0</v>
      </c>
      <c r="EC915" s="421">
        <v>124</v>
      </c>
      <c r="ED915" s="425">
        <v>6.8606561667430501</v>
      </c>
      <c r="EE915" s="425">
        <v>2.10245914787287</v>
      </c>
      <c r="EF915" s="425">
        <v>1.21721319087376</v>
      </c>
      <c r="EG915" s="425">
        <v>10.6782793563016</v>
      </c>
      <c r="EH915" s="431">
        <v>1.4200820560193901</v>
      </c>
      <c r="EI915" s="425">
        <v>109.593184021616</v>
      </c>
      <c r="EJ915" s="424">
        <v>0.290225563909774</v>
      </c>
      <c r="EK915" s="424">
        <v>0.329479768786127</v>
      </c>
      <c r="EL915" s="422">
        <v>0.418691588</v>
      </c>
      <c r="EM915" s="422">
        <v>0.21308411199999999</v>
      </c>
      <c r="EN915" s="422">
        <v>0.36822429899999998</v>
      </c>
      <c r="EO915" s="422">
        <v>9.4269870000000006E-2</v>
      </c>
      <c r="EP915" s="422">
        <v>0.47319778000000001</v>
      </c>
      <c r="EQ915" s="422">
        <v>9.7904920000000006E-2</v>
      </c>
      <c r="ER915" s="425">
        <v>-0.24364299291557701</v>
      </c>
      <c r="ES915" s="431">
        <v>4.9795085081199497</v>
      </c>
      <c r="ET915" s="431">
        <v>4.9165955399965497</v>
      </c>
      <c r="EU915" s="431">
        <v>4.1810542463134999</v>
      </c>
      <c r="EV915" s="431">
        <v>4.2900832966586702</v>
      </c>
      <c r="EW915" s="431">
        <v>4.4119685758573199</v>
      </c>
      <c r="EX915" s="426">
        <v>2.451016664505</v>
      </c>
    </row>
    <row r="916" spans="1:193" ht="13" customHeight="1">
      <c r="A916" s="413" t="s">
        <v>19</v>
      </c>
      <c r="B916" s="413">
        <v>10168</v>
      </c>
      <c r="C916" s="413">
        <v>608334</v>
      </c>
      <c r="D916" s="413">
        <v>18311</v>
      </c>
      <c r="E916" s="413" t="s">
        <v>18</v>
      </c>
      <c r="F916" s="413" t="s">
        <v>18</v>
      </c>
      <c r="G916" s="414"/>
      <c r="H916" s="415" t="s">
        <v>683</v>
      </c>
      <c r="I916" s="416" t="s">
        <v>724</v>
      </c>
      <c r="J916" s="417">
        <v>31</v>
      </c>
      <c r="K916" s="418">
        <v>1</v>
      </c>
      <c r="M916" s="419" t="s">
        <v>837</v>
      </c>
      <c r="O916" s="418" t="s">
        <v>46</v>
      </c>
      <c r="P916" s="418" t="s">
        <v>4581</v>
      </c>
      <c r="Z916" s="421"/>
      <c r="AS916" s="422"/>
      <c r="AT916" s="422"/>
      <c r="AU916" s="422"/>
      <c r="AV916" s="422"/>
      <c r="AW916" s="422"/>
      <c r="AX916" s="422"/>
      <c r="AY916" s="423"/>
      <c r="AZ916" s="422"/>
      <c r="BA916" s="422"/>
      <c r="BB916" s="422"/>
      <c r="BC916" s="422"/>
      <c r="BT916" s="427">
        <v>13</v>
      </c>
      <c r="BU916" s="421">
        <v>29.1</v>
      </c>
      <c r="BV916" s="428">
        <v>1</v>
      </c>
      <c r="BW916" s="427"/>
      <c r="BX916" s="427"/>
      <c r="BY916" s="427"/>
      <c r="BZ916" s="427"/>
      <c r="CA916" s="421"/>
      <c r="CB916" s="428"/>
      <c r="CC916" s="427"/>
      <c r="CD916" s="421"/>
      <c r="CE916" s="429"/>
      <c r="CF916" s="428"/>
      <c r="CG916" s="427"/>
      <c r="CH916" s="421"/>
      <c r="CI916" s="429"/>
      <c r="CJ916" s="428"/>
      <c r="CK916" s="427"/>
      <c r="CL916" s="421"/>
      <c r="CM916" s="429"/>
      <c r="CN916" s="428"/>
      <c r="CO916" s="427"/>
      <c r="CP916" s="421"/>
      <c r="CQ916" s="429"/>
      <c r="CR916" s="428"/>
      <c r="DH916" s="427">
        <v>1</v>
      </c>
      <c r="DJ916" s="421">
        <v>13</v>
      </c>
      <c r="DK916" s="421">
        <v>0</v>
      </c>
      <c r="DL916" s="421">
        <v>0</v>
      </c>
      <c r="DM916" s="421">
        <v>0</v>
      </c>
      <c r="DN916" s="421">
        <v>0</v>
      </c>
      <c r="DO916" s="421">
        <v>0</v>
      </c>
      <c r="DP916" s="421">
        <v>29.1</v>
      </c>
      <c r="DR916" s="421">
        <v>29.100000381469702</v>
      </c>
      <c r="DS916" s="421">
        <v>123</v>
      </c>
      <c r="DT916" s="421">
        <v>25</v>
      </c>
      <c r="DU916" s="421">
        <v>19</v>
      </c>
      <c r="DV916" s="421">
        <v>19</v>
      </c>
      <c r="DW916" s="421">
        <v>5</v>
      </c>
      <c r="DX916" s="421">
        <v>11</v>
      </c>
      <c r="DY916" s="421">
        <v>0</v>
      </c>
      <c r="DZ916" s="421">
        <v>0</v>
      </c>
      <c r="EA916" s="421">
        <v>2</v>
      </c>
      <c r="EB916" s="421">
        <v>0</v>
      </c>
      <c r="EC916" s="421">
        <v>26</v>
      </c>
      <c r="ED916" s="425">
        <v>7.9772730730781998</v>
      </c>
      <c r="EE916" s="425">
        <v>3.3750001463023098</v>
      </c>
      <c r="EF916" s="425">
        <v>1.5340909755919601</v>
      </c>
      <c r="EG916" s="425">
        <v>7.6704548779598101</v>
      </c>
      <c r="EH916" s="431">
        <v>1.2272727804735599</v>
      </c>
      <c r="EI916" s="425">
        <v>95.729285357275401</v>
      </c>
      <c r="EJ916" s="424">
        <v>0.223214285714285</v>
      </c>
      <c r="EK916" s="424">
        <v>0.24691358024691301</v>
      </c>
      <c r="EL916" s="422">
        <v>0.42352941100000002</v>
      </c>
      <c r="EM916" s="422">
        <v>0.15294117600000001</v>
      </c>
      <c r="EN916" s="422">
        <v>0.42352941100000002</v>
      </c>
      <c r="EO916" s="422">
        <v>0.11627907</v>
      </c>
      <c r="EP916" s="422">
        <v>0.39534883999999998</v>
      </c>
      <c r="EQ916" s="422">
        <v>0.11471861</v>
      </c>
      <c r="ER916" s="425">
        <v>-0.50491949014598403</v>
      </c>
      <c r="ES916" s="431">
        <v>5.8295457072494496</v>
      </c>
      <c r="ET916" s="431">
        <v>4.0728487671352802</v>
      </c>
      <c r="EU916" s="431">
        <v>4.7041540999057796</v>
      </c>
      <c r="EV916" s="431">
        <v>4.3804590141550701</v>
      </c>
      <c r="EW916" s="431">
        <v>4.0607010245098296</v>
      </c>
      <c r="EX916" s="426">
        <v>-1.34531816001981E-3</v>
      </c>
      <c r="GC916" s="412"/>
      <c r="GD916" s="412"/>
      <c r="GE916" s="412"/>
      <c r="GF916" s="412"/>
      <c r="GG916" s="412"/>
      <c r="GH916" s="412"/>
      <c r="GI916" s="412"/>
      <c r="GJ916" s="412"/>
      <c r="GK916" s="412"/>
    </row>
    <row r="917" spans="1:193" ht="13" customHeight="1">
      <c r="A917" s="413" t="s">
        <v>19</v>
      </c>
      <c r="B917" s="413">
        <v>12852</v>
      </c>
      <c r="C917" s="413">
        <v>681892</v>
      </c>
      <c r="D917" s="413">
        <v>24993</v>
      </c>
      <c r="E917" s="413" t="s">
        <v>567</v>
      </c>
      <c r="F917" s="413" t="s">
        <v>567</v>
      </c>
      <c r="G917" s="414"/>
      <c r="H917" s="411" t="s">
        <v>3468</v>
      </c>
      <c r="I917" s="411" t="s">
        <v>2945</v>
      </c>
      <c r="J917" s="413">
        <v>28</v>
      </c>
      <c r="K917" s="418">
        <v>1</v>
      </c>
      <c r="M917" s="419" t="s">
        <v>46</v>
      </c>
      <c r="O917" s="418" t="s">
        <v>46</v>
      </c>
      <c r="P917" s="418" t="s">
        <v>2543</v>
      </c>
      <c r="Z917" s="421"/>
      <c r="AS917" s="422"/>
      <c r="AT917" s="422"/>
      <c r="AU917" s="422"/>
      <c r="AV917" s="422"/>
      <c r="AW917" s="422"/>
      <c r="AX917" s="422"/>
      <c r="AY917" s="423"/>
      <c r="AZ917" s="422"/>
      <c r="BA917" s="422"/>
      <c r="BB917" s="422"/>
      <c r="BC917" s="422"/>
      <c r="BT917" s="427">
        <v>39</v>
      </c>
      <c r="BU917" s="421">
        <v>41</v>
      </c>
      <c r="BV917" s="428">
        <v>0</v>
      </c>
      <c r="BW917" s="427"/>
      <c r="BX917" s="427"/>
      <c r="BY917" s="427"/>
      <c r="BZ917" s="427"/>
      <c r="CA917" s="421"/>
      <c r="CB917" s="428"/>
      <c r="CC917" s="427"/>
      <c r="CD917" s="421"/>
      <c r="CE917" s="429"/>
      <c r="CF917" s="428"/>
      <c r="CG917" s="427"/>
      <c r="CH917" s="421"/>
      <c r="CI917" s="429"/>
      <c r="CJ917" s="428"/>
      <c r="CK917" s="427"/>
      <c r="CL917" s="421"/>
      <c r="CM917" s="429"/>
      <c r="CN917" s="428"/>
      <c r="CO917" s="427"/>
      <c r="CP917" s="421"/>
      <c r="CQ917" s="429"/>
      <c r="CR917" s="428"/>
      <c r="DH917" s="427">
        <v>0</v>
      </c>
      <c r="DJ917" s="421">
        <v>39</v>
      </c>
      <c r="DK917" s="421">
        <v>0</v>
      </c>
      <c r="DL917" s="421">
        <v>0</v>
      </c>
      <c r="DM917" s="421">
        <v>4</v>
      </c>
      <c r="DN917" s="421">
        <v>1</v>
      </c>
      <c r="DO917" s="421">
        <v>1</v>
      </c>
      <c r="DP917" s="421">
        <v>41</v>
      </c>
      <c r="DR917" s="421">
        <v>41</v>
      </c>
      <c r="DS917" s="421">
        <v>183</v>
      </c>
      <c r="DT917" s="421">
        <v>44</v>
      </c>
      <c r="DU917" s="421">
        <v>17</v>
      </c>
      <c r="DV917" s="421">
        <v>16</v>
      </c>
      <c r="DW917" s="421">
        <v>2</v>
      </c>
      <c r="DX917" s="421">
        <v>18</v>
      </c>
      <c r="DY917" s="421">
        <v>1</v>
      </c>
      <c r="DZ917" s="421">
        <v>3</v>
      </c>
      <c r="EA917" s="421">
        <v>5</v>
      </c>
      <c r="EB917" s="421">
        <v>1</v>
      </c>
      <c r="EC917" s="421">
        <v>40</v>
      </c>
      <c r="ED917" s="425">
        <v>8.7804894387760495</v>
      </c>
      <c r="EE917" s="425">
        <v>3.95122024744922</v>
      </c>
      <c r="EF917" s="425">
        <v>0.43902447193880201</v>
      </c>
      <c r="EG917" s="425">
        <v>9.6585383826536493</v>
      </c>
      <c r="EH917" s="431">
        <v>1.51219540334476</v>
      </c>
      <c r="EI917" s="425">
        <v>117.95371622834401</v>
      </c>
      <c r="EJ917" s="424">
        <v>0.27160493827160398</v>
      </c>
      <c r="EK917" s="424">
        <v>0.35</v>
      </c>
      <c r="EL917" s="422">
        <v>0.53333333299999997</v>
      </c>
      <c r="EM917" s="422">
        <v>0.19166666600000001</v>
      </c>
      <c r="EN917" s="422">
        <v>0.27500000000000002</v>
      </c>
      <c r="EO917" s="422">
        <v>4.9180330000000001E-2</v>
      </c>
      <c r="EP917" s="422">
        <v>0.42622950999999998</v>
      </c>
      <c r="EQ917" s="422">
        <v>8.5399450000000002E-2</v>
      </c>
      <c r="ER917" s="425">
        <v>0.67274458093327405</v>
      </c>
      <c r="ES917" s="431">
        <v>3.5121957755104201</v>
      </c>
      <c r="ET917" s="431">
        <v>3.6349853689982199</v>
      </c>
      <c r="EU917" s="431">
        <v>3.3554844497145102</v>
      </c>
      <c r="EV917" s="431">
        <v>3.9623024288768698</v>
      </c>
      <c r="EW917" s="431">
        <v>3.8226047921889599</v>
      </c>
      <c r="EX917" s="426">
        <v>0.42544680833816501</v>
      </c>
    </row>
    <row r="918" spans="1:193" ht="13" customHeight="1">
      <c r="A918" s="413" t="s">
        <v>19</v>
      </c>
      <c r="B918" s="413">
        <v>12631</v>
      </c>
      <c r="C918" s="413">
        <v>657424</v>
      </c>
      <c r="D918" s="413">
        <v>17381</v>
      </c>
      <c r="E918" s="413" t="s">
        <v>3323</v>
      </c>
      <c r="F918" s="413" t="s">
        <v>3323</v>
      </c>
      <c r="G918" s="414"/>
      <c r="H918" s="411" t="s">
        <v>2858</v>
      </c>
      <c r="I918" s="411" t="s">
        <v>531</v>
      </c>
      <c r="J918" s="413">
        <v>32</v>
      </c>
      <c r="K918" s="418">
        <v>1</v>
      </c>
      <c r="M918" s="419" t="s">
        <v>46</v>
      </c>
      <c r="N918" s="420">
        <v>7</v>
      </c>
      <c r="O918" s="418" t="s">
        <v>838</v>
      </c>
      <c r="P918" s="418" t="s">
        <v>2543</v>
      </c>
      <c r="Z918" s="421"/>
      <c r="BT918" s="427">
        <v>33</v>
      </c>
      <c r="BU918" s="421">
        <v>31</v>
      </c>
      <c r="BV918" s="428">
        <v>-3</v>
      </c>
      <c r="BW918" s="427"/>
      <c r="BX918" s="427"/>
      <c r="BY918" s="427"/>
      <c r="BZ918" s="427"/>
      <c r="CA918" s="421"/>
      <c r="CB918" s="428"/>
      <c r="CC918" s="427"/>
      <c r="CD918" s="421"/>
      <c r="CE918" s="429"/>
      <c r="CF918" s="428"/>
      <c r="CG918" s="427"/>
      <c r="CH918" s="421"/>
      <c r="CI918" s="429"/>
      <c r="CJ918" s="428"/>
      <c r="CK918" s="427"/>
      <c r="CL918" s="421"/>
      <c r="CM918" s="429"/>
      <c r="CN918" s="428"/>
      <c r="CO918" s="427"/>
      <c r="CP918" s="421"/>
      <c r="CQ918" s="429"/>
      <c r="CR918" s="428"/>
      <c r="DH918" s="427">
        <v>-3</v>
      </c>
      <c r="DJ918" s="421">
        <v>33</v>
      </c>
      <c r="DK918" s="421">
        <v>2</v>
      </c>
      <c r="DL918" s="421">
        <v>0</v>
      </c>
      <c r="DM918" s="421">
        <v>0</v>
      </c>
      <c r="DN918" s="421">
        <v>1</v>
      </c>
      <c r="DO918" s="421">
        <v>0</v>
      </c>
      <c r="DP918" s="421">
        <v>31</v>
      </c>
      <c r="DQ918" s="421">
        <v>2</v>
      </c>
      <c r="DR918" s="421">
        <v>28.300000190734799</v>
      </c>
      <c r="DS918" s="421">
        <v>137</v>
      </c>
      <c r="DT918" s="421">
        <v>35</v>
      </c>
      <c r="DU918" s="421">
        <v>11</v>
      </c>
      <c r="DV918" s="421">
        <v>11</v>
      </c>
      <c r="DW918" s="421">
        <v>0</v>
      </c>
      <c r="DX918" s="421">
        <v>12</v>
      </c>
      <c r="DY918" s="421">
        <v>1</v>
      </c>
      <c r="DZ918" s="421">
        <v>2</v>
      </c>
      <c r="EA918" s="421">
        <v>3</v>
      </c>
      <c r="EB918" s="421">
        <v>0</v>
      </c>
      <c r="EC918" s="421">
        <v>27</v>
      </c>
      <c r="ED918" s="425">
        <v>7.8387120888962496</v>
      </c>
      <c r="EE918" s="425">
        <v>3.48387203950944</v>
      </c>
      <c r="EF918" s="425">
        <v>0</v>
      </c>
      <c r="EG918" s="425">
        <v>10.1612934485692</v>
      </c>
      <c r="EH918" s="431">
        <v>1.5161294986753999</v>
      </c>
      <c r="EI918" s="425">
        <v>117.24586228065699</v>
      </c>
      <c r="EJ918" s="424">
        <v>0.284552845528455</v>
      </c>
      <c r="EK918" s="424">
        <v>0.36458333333333298</v>
      </c>
      <c r="EL918" s="466">
        <v>0.494623655</v>
      </c>
      <c r="EM918" s="466">
        <v>0.204301075</v>
      </c>
      <c r="EN918" s="466">
        <v>0.30107526800000001</v>
      </c>
      <c r="EO918" s="466">
        <v>3.125E-2</v>
      </c>
      <c r="EP918" s="466">
        <v>0.33333332999999998</v>
      </c>
      <c r="EQ918" s="466">
        <v>7.8947370000000003E-2</v>
      </c>
      <c r="ER918" s="425">
        <v>-1.2847914211120799</v>
      </c>
      <c r="ES918" s="431">
        <v>3.1935493695503201</v>
      </c>
      <c r="ET918" s="431">
        <v>2.9568273442892998</v>
      </c>
      <c r="EU918" s="431">
        <v>2.7488753204662899</v>
      </c>
      <c r="EV918" s="431">
        <v>4.1414729242942201</v>
      </c>
      <c r="EW918" s="431">
        <v>4.0343121587468902</v>
      </c>
      <c r="EX918" s="426">
        <v>0.52621042355894998</v>
      </c>
    </row>
    <row r="919" spans="1:193" ht="13" customHeight="1">
      <c r="A919" s="413" t="s">
        <v>19</v>
      </c>
      <c r="B919" s="413">
        <v>9455</v>
      </c>
      <c r="C919" s="413">
        <v>677651</v>
      </c>
      <c r="D919" s="413">
        <v>23735</v>
      </c>
      <c r="E919" s="413" t="s">
        <v>614</v>
      </c>
      <c r="F919" s="413" t="s">
        <v>614</v>
      </c>
      <c r="G919" s="414"/>
      <c r="H919" s="415" t="s">
        <v>528</v>
      </c>
      <c r="I919" s="416" t="s">
        <v>589</v>
      </c>
      <c r="J919" s="417">
        <v>28</v>
      </c>
      <c r="K919" s="418">
        <v>1</v>
      </c>
      <c r="M919" s="419" t="s">
        <v>837</v>
      </c>
      <c r="O919" s="418" t="s">
        <v>838</v>
      </c>
      <c r="P919" s="418" t="s">
        <v>4582</v>
      </c>
      <c r="Z919" s="421"/>
      <c r="BT919" s="427">
        <v>2</v>
      </c>
      <c r="BU919" s="421">
        <v>7.2</v>
      </c>
      <c r="BV919" s="428">
        <v>0</v>
      </c>
      <c r="BW919" s="427"/>
      <c r="BX919" s="427"/>
      <c r="BY919" s="427"/>
      <c r="BZ919" s="427"/>
      <c r="CA919" s="421"/>
      <c r="CB919" s="428"/>
      <c r="CC919" s="427"/>
      <c r="CD919" s="421"/>
      <c r="CE919" s="429"/>
      <c r="CF919" s="428"/>
      <c r="CG919" s="427"/>
      <c r="CH919" s="421"/>
      <c r="CI919" s="429"/>
      <c r="CJ919" s="428"/>
      <c r="CK919" s="427"/>
      <c r="CL919" s="421"/>
      <c r="CM919" s="429"/>
      <c r="CN919" s="428"/>
      <c r="CO919" s="427"/>
      <c r="CP919" s="421"/>
      <c r="CQ919" s="429"/>
      <c r="CR919" s="428"/>
      <c r="DH919" s="427">
        <v>0</v>
      </c>
      <c r="DJ919" s="421">
        <v>2</v>
      </c>
      <c r="DK919" s="421">
        <v>2</v>
      </c>
      <c r="DL919" s="421">
        <v>0</v>
      </c>
      <c r="DM919" s="421">
        <v>1</v>
      </c>
      <c r="DN919" s="421">
        <v>0</v>
      </c>
      <c r="DO919" s="421">
        <v>0</v>
      </c>
      <c r="DP919" s="421">
        <v>7.2</v>
      </c>
      <c r="DQ919" s="421">
        <v>7.1999998092651296</v>
      </c>
      <c r="DS919" s="421">
        <v>28</v>
      </c>
      <c r="DT919" s="421">
        <v>3</v>
      </c>
      <c r="DU919" s="421">
        <v>3</v>
      </c>
      <c r="DV919" s="421">
        <v>3</v>
      </c>
      <c r="DW919" s="421">
        <v>2</v>
      </c>
      <c r="DX919" s="421">
        <v>1</v>
      </c>
      <c r="DY919" s="421">
        <v>0</v>
      </c>
      <c r="DZ919" s="421">
        <v>1</v>
      </c>
      <c r="EA919" s="421">
        <v>0</v>
      </c>
      <c r="EB919" s="421">
        <v>0</v>
      </c>
      <c r="EC919" s="421">
        <v>7</v>
      </c>
      <c r="ED919" s="425">
        <v>8.2173919858013598</v>
      </c>
      <c r="EE919" s="425">
        <v>1.17391314082876</v>
      </c>
      <c r="EF919" s="425">
        <v>2.3478262816575302</v>
      </c>
      <c r="EG919" s="425">
        <v>3.5217394224862901</v>
      </c>
      <c r="EH919" s="431">
        <v>0.521739173701673</v>
      </c>
      <c r="EI919" s="425">
        <v>40.696509395477598</v>
      </c>
      <c r="EJ919" s="424">
        <v>0.115384615384615</v>
      </c>
      <c r="EK919" s="424">
        <v>5.8823529411764698E-2</v>
      </c>
      <c r="EL919" s="422">
        <v>0.263157894</v>
      </c>
      <c r="EM919" s="422">
        <v>0.15789473600000001</v>
      </c>
      <c r="EN919" s="422">
        <v>0.57894736800000002</v>
      </c>
      <c r="EO919" s="422">
        <v>0.15789474000000001</v>
      </c>
      <c r="EP919" s="422">
        <v>0.26315789000000001</v>
      </c>
      <c r="EQ919" s="422">
        <v>0.11320755</v>
      </c>
      <c r="ER919" s="425">
        <v>-0.17762272762631801</v>
      </c>
      <c r="ES919" s="431">
        <v>3.5217394224862901</v>
      </c>
      <c r="ET919" s="431">
        <v>2.3479009613012498</v>
      </c>
      <c r="EU919" s="431">
        <v>5.4837984954026497</v>
      </c>
      <c r="EV919" s="431">
        <v>4.3046476374439901</v>
      </c>
      <c r="EW919" s="431">
        <v>3.7822768540818701</v>
      </c>
      <c r="EX919" s="426">
        <v>7.9994030296802507E-2</v>
      </c>
    </row>
    <row r="920" spans="1:193" ht="13" customHeight="1">
      <c r="A920" s="413" t="s">
        <v>19</v>
      </c>
      <c r="B920" s="413">
        <v>11091</v>
      </c>
      <c r="C920" s="413">
        <v>664139</v>
      </c>
      <c r="D920" s="413">
        <v>17871</v>
      </c>
      <c r="E920" s="413" t="s">
        <v>188</v>
      </c>
      <c r="F920" s="413" t="s">
        <v>188</v>
      </c>
      <c r="G920" s="414"/>
      <c r="H920" s="415" t="s">
        <v>1253</v>
      </c>
      <c r="I920" s="416" t="s">
        <v>557</v>
      </c>
      <c r="J920" s="417">
        <v>31</v>
      </c>
      <c r="K920" s="418">
        <v>1</v>
      </c>
      <c r="M920" s="419" t="s">
        <v>837</v>
      </c>
      <c r="O920" s="418" t="s">
        <v>838</v>
      </c>
      <c r="P920" s="418" t="s">
        <v>4581</v>
      </c>
      <c r="Z920" s="421"/>
      <c r="AS920" s="422"/>
      <c r="AT920" s="422"/>
      <c r="AU920" s="422"/>
      <c r="AV920" s="422"/>
      <c r="AW920" s="422"/>
      <c r="AX920" s="422"/>
      <c r="AY920" s="423"/>
      <c r="AZ920" s="422"/>
      <c r="BA920" s="422"/>
      <c r="BB920" s="422"/>
      <c r="BC920" s="422"/>
      <c r="BT920" s="427">
        <v>25</v>
      </c>
      <c r="BU920" s="421">
        <v>25.1</v>
      </c>
      <c r="BV920" s="428">
        <v>-1</v>
      </c>
      <c r="BW920" s="427"/>
      <c r="BX920" s="427"/>
      <c r="BY920" s="427"/>
      <c r="BZ920" s="427"/>
      <c r="CA920" s="421"/>
      <c r="CB920" s="428"/>
      <c r="CC920" s="427"/>
      <c r="CD920" s="421"/>
      <c r="CE920" s="429"/>
      <c r="CF920" s="428"/>
      <c r="CG920" s="427"/>
      <c r="CH920" s="421"/>
      <c r="CI920" s="429"/>
      <c r="CJ920" s="428"/>
      <c r="CK920" s="427"/>
      <c r="CL920" s="421"/>
      <c r="CM920" s="429"/>
      <c r="CN920" s="428"/>
      <c r="CO920" s="427"/>
      <c r="CP920" s="421"/>
      <c r="CQ920" s="429"/>
      <c r="CR920" s="428"/>
      <c r="DH920" s="427">
        <v>-1</v>
      </c>
      <c r="DJ920" s="421">
        <v>25</v>
      </c>
      <c r="DK920" s="421">
        <v>0</v>
      </c>
      <c r="DL920" s="421">
        <v>0</v>
      </c>
      <c r="DM920" s="421">
        <v>0</v>
      </c>
      <c r="DN920" s="421">
        <v>1</v>
      </c>
      <c r="DO920" s="421">
        <v>0</v>
      </c>
      <c r="DP920" s="421">
        <v>25.1</v>
      </c>
      <c r="DR920" s="421">
        <v>25.100000381469702</v>
      </c>
      <c r="DS920" s="421">
        <v>109</v>
      </c>
      <c r="DT920" s="421">
        <v>26</v>
      </c>
      <c r="DU920" s="421">
        <v>13</v>
      </c>
      <c r="DV920" s="421">
        <v>13</v>
      </c>
      <c r="DW920" s="421">
        <v>3</v>
      </c>
      <c r="DX920" s="421">
        <v>8</v>
      </c>
      <c r="DY920" s="421">
        <v>0</v>
      </c>
      <c r="DZ920" s="421">
        <v>0</v>
      </c>
      <c r="EA920" s="421">
        <v>0</v>
      </c>
      <c r="EB920" s="421">
        <v>0</v>
      </c>
      <c r="EC920" s="421">
        <v>15</v>
      </c>
      <c r="ED920" s="425">
        <v>5.3289484383328896</v>
      </c>
      <c r="EE920" s="425">
        <v>2.84210583377754</v>
      </c>
      <c r="EF920" s="425">
        <v>1.06578968766657</v>
      </c>
      <c r="EG920" s="425">
        <v>9.2368439597770209</v>
      </c>
      <c r="EH920" s="431">
        <v>1.34210553261717</v>
      </c>
      <c r="EI920" s="425">
        <v>103.575436355302</v>
      </c>
      <c r="EJ920" s="424">
        <v>0.25742574257425699</v>
      </c>
      <c r="EK920" s="424">
        <v>0.27710843373493899</v>
      </c>
      <c r="EL920" s="422">
        <v>0.36046511599999997</v>
      </c>
      <c r="EM920" s="422">
        <v>0.174418604</v>
      </c>
      <c r="EN920" s="422">
        <v>0.46511627900000002</v>
      </c>
      <c r="EO920" s="422">
        <v>0.10465115999999999</v>
      </c>
      <c r="EP920" s="422">
        <v>0.33720929999999999</v>
      </c>
      <c r="EQ920" s="422">
        <v>7.2164950000000005E-2</v>
      </c>
      <c r="ER920" s="425">
        <v>-0.44235043790203898</v>
      </c>
      <c r="ES920" s="431">
        <v>4.6184219798885104</v>
      </c>
      <c r="ET920" s="431">
        <v>4.1477984933259702</v>
      </c>
      <c r="EU920" s="431">
        <v>4.4386040542264897</v>
      </c>
      <c r="EV920" s="431">
        <v>5.3335579428092004</v>
      </c>
      <c r="EW920" s="431">
        <v>4.9379872641059901</v>
      </c>
      <c r="EX920" s="426">
        <v>0.12081757932901301</v>
      </c>
    </row>
    <row r="921" spans="1:193" ht="13" customHeight="1">
      <c r="A921" s="413" t="s">
        <v>19</v>
      </c>
      <c r="B921" s="413">
        <v>13062</v>
      </c>
      <c r="C921" s="413">
        <v>687362</v>
      </c>
      <c r="D921" s="413">
        <v>26171</v>
      </c>
      <c r="E921" s="413" t="s">
        <v>686</v>
      </c>
      <c r="F921" s="413" t="s">
        <v>686</v>
      </c>
      <c r="G921" s="414"/>
      <c r="H921" s="411" t="s">
        <v>4077</v>
      </c>
      <c r="I921" s="411" t="s">
        <v>986</v>
      </c>
      <c r="J921" s="413">
        <v>27</v>
      </c>
      <c r="K921" s="418">
        <v>1</v>
      </c>
      <c r="M921" s="419" t="s">
        <v>837</v>
      </c>
      <c r="N921" s="420">
        <v>20</v>
      </c>
      <c r="P921" s="418" t="s">
        <v>2543</v>
      </c>
      <c r="Z921" s="421"/>
      <c r="AS921" s="422"/>
      <c r="AT921" s="422"/>
      <c r="AU921" s="422"/>
      <c r="AV921" s="422"/>
      <c r="AW921" s="422"/>
      <c r="AX921" s="422"/>
      <c r="AY921" s="423"/>
      <c r="AZ921" s="422"/>
      <c r="BA921" s="422"/>
      <c r="BB921" s="422"/>
      <c r="BC921" s="422"/>
      <c r="BT921" s="427">
        <v>6</v>
      </c>
      <c r="BU921" s="421">
        <v>26</v>
      </c>
      <c r="BV921" s="428">
        <v>-1</v>
      </c>
      <c r="BW921" s="427"/>
      <c r="BX921" s="427"/>
      <c r="BY921" s="427"/>
      <c r="BZ921" s="427"/>
      <c r="CA921" s="421"/>
      <c r="CB921" s="428"/>
      <c r="CC921" s="427"/>
      <c r="CD921" s="421"/>
      <c r="CE921" s="429"/>
      <c r="CF921" s="428"/>
      <c r="CG921" s="427"/>
      <c r="CH921" s="421"/>
      <c r="CI921" s="429"/>
      <c r="CJ921" s="428"/>
      <c r="CK921" s="427"/>
      <c r="CL921" s="421"/>
      <c r="CM921" s="429"/>
      <c r="CN921" s="428"/>
      <c r="CO921" s="427"/>
      <c r="CP921" s="421"/>
      <c r="CQ921" s="429"/>
      <c r="CR921" s="428"/>
      <c r="DH921" s="427">
        <v>-1</v>
      </c>
      <c r="DJ921" s="421">
        <v>6</v>
      </c>
      <c r="DK921" s="421">
        <v>6</v>
      </c>
      <c r="DL921" s="421">
        <v>0</v>
      </c>
      <c r="DM921" s="421">
        <v>0</v>
      </c>
      <c r="DN921" s="421">
        <v>3</v>
      </c>
      <c r="DO921" s="421">
        <v>0</v>
      </c>
      <c r="DP921" s="421">
        <v>26</v>
      </c>
      <c r="DQ921" s="421">
        <v>26</v>
      </c>
      <c r="DS921" s="421">
        <v>123</v>
      </c>
      <c r="DT921" s="421">
        <v>32</v>
      </c>
      <c r="DU921" s="421">
        <v>26</v>
      </c>
      <c r="DV921" s="421">
        <v>25</v>
      </c>
      <c r="DW921" s="421">
        <v>6</v>
      </c>
      <c r="DX921" s="421">
        <v>11</v>
      </c>
      <c r="DY921" s="421">
        <v>0</v>
      </c>
      <c r="DZ921" s="421">
        <v>1</v>
      </c>
      <c r="EA921" s="421">
        <v>1</v>
      </c>
      <c r="EB921" s="421">
        <v>0</v>
      </c>
      <c r="EC921" s="421">
        <v>23</v>
      </c>
      <c r="ED921" s="425">
        <v>7.9615384615384599</v>
      </c>
      <c r="EE921" s="425">
        <v>3.8076923076922999</v>
      </c>
      <c r="EF921" s="425">
        <v>2.07692307692307</v>
      </c>
      <c r="EG921" s="425">
        <v>11.076923076923</v>
      </c>
      <c r="EH921" s="431">
        <v>1.65384615384615</v>
      </c>
      <c r="EI921" s="425">
        <v>127.63365688174601</v>
      </c>
      <c r="EJ921" s="424">
        <v>0.28828828828828801</v>
      </c>
      <c r="EK921" s="424">
        <v>0.31707317073170699</v>
      </c>
      <c r="EL921" s="422">
        <v>0.37209302300000002</v>
      </c>
      <c r="EM921" s="422">
        <v>0.174418604</v>
      </c>
      <c r="EN921" s="422">
        <v>0.45348837199999997</v>
      </c>
      <c r="EO921" s="422">
        <v>0.125</v>
      </c>
      <c r="EP921" s="422">
        <v>0.5</v>
      </c>
      <c r="EQ921" s="422">
        <v>8.6864410000000003E-2</v>
      </c>
      <c r="ER921" s="425">
        <v>-0.35987002308499999</v>
      </c>
      <c r="ES921" s="431">
        <v>8.6538461538461497</v>
      </c>
      <c r="ET921" s="431">
        <v>5.4321059645475502</v>
      </c>
      <c r="EU921" s="431">
        <v>5.7513568291297297</v>
      </c>
      <c r="EV921" s="431">
        <v>5.0640628525843896</v>
      </c>
      <c r="EW921" s="431">
        <v>4.7948455169666699</v>
      </c>
      <c r="EX921" s="426">
        <v>-4.8526477068662602E-2</v>
      </c>
    </row>
    <row r="922" spans="1:193" ht="13" customHeight="1">
      <c r="A922" s="413" t="s">
        <v>19</v>
      </c>
      <c r="B922" s="413">
        <v>12158</v>
      </c>
      <c r="C922" s="413">
        <v>669372</v>
      </c>
      <c r="D922" s="413">
        <v>27889</v>
      </c>
      <c r="E922" s="413" t="s">
        <v>354</v>
      </c>
      <c r="F922" s="413" t="s">
        <v>354</v>
      </c>
      <c r="G922" s="414"/>
      <c r="H922" s="411" t="s">
        <v>3966</v>
      </c>
      <c r="I922" s="411" t="s">
        <v>1870</v>
      </c>
      <c r="J922" s="413">
        <v>26</v>
      </c>
      <c r="K922" s="418">
        <v>1</v>
      </c>
      <c r="M922" s="419" t="s">
        <v>837</v>
      </c>
      <c r="N922" s="420">
        <v>25</v>
      </c>
      <c r="O922" s="418" t="s">
        <v>46</v>
      </c>
      <c r="P922" s="418" t="s">
        <v>4582</v>
      </c>
      <c r="Z922" s="421"/>
      <c r="AS922" s="422"/>
      <c r="AT922" s="422"/>
      <c r="AU922" s="422"/>
      <c r="AV922" s="422"/>
      <c r="AW922" s="422"/>
      <c r="AX922" s="422"/>
      <c r="AY922" s="423"/>
      <c r="AZ922" s="422"/>
      <c r="BA922" s="422"/>
      <c r="BB922" s="422"/>
      <c r="BC922" s="422"/>
      <c r="BT922" s="427">
        <v>23</v>
      </c>
      <c r="BU922" s="421">
        <v>90.1</v>
      </c>
      <c r="BV922" s="428">
        <v>-2</v>
      </c>
      <c r="BW922" s="427"/>
      <c r="BX922" s="427"/>
      <c r="BY922" s="427"/>
      <c r="BZ922" s="427"/>
      <c r="CA922" s="421"/>
      <c r="CB922" s="428"/>
      <c r="CC922" s="427"/>
      <c r="CD922" s="421"/>
      <c r="CE922" s="429"/>
      <c r="CF922" s="428"/>
      <c r="CG922" s="427"/>
      <c r="CH922" s="421"/>
      <c r="CI922" s="429"/>
      <c r="CJ922" s="428"/>
      <c r="CK922" s="427"/>
      <c r="CL922" s="421"/>
      <c r="CM922" s="429"/>
      <c r="CN922" s="428"/>
      <c r="CO922" s="427"/>
      <c r="CP922" s="421"/>
      <c r="CQ922" s="429"/>
      <c r="CR922" s="428"/>
      <c r="DH922" s="427">
        <v>-2</v>
      </c>
      <c r="DJ922" s="421">
        <v>23</v>
      </c>
      <c r="DK922" s="421">
        <v>16</v>
      </c>
      <c r="DL922" s="421">
        <v>0</v>
      </c>
      <c r="DM922" s="421">
        <v>4</v>
      </c>
      <c r="DN922" s="421">
        <v>7</v>
      </c>
      <c r="DO922" s="421">
        <v>0</v>
      </c>
      <c r="DP922" s="421">
        <v>90.1</v>
      </c>
      <c r="DQ922" s="421">
        <v>75</v>
      </c>
      <c r="DR922" s="421">
        <v>15.1000003814697</v>
      </c>
      <c r="DS922" s="421">
        <v>392</v>
      </c>
      <c r="DT922" s="421">
        <v>92</v>
      </c>
      <c r="DU922" s="421">
        <v>52</v>
      </c>
      <c r="DV922" s="421">
        <v>51</v>
      </c>
      <c r="DW922" s="421">
        <v>17</v>
      </c>
      <c r="DX922" s="421">
        <v>31</v>
      </c>
      <c r="DY922" s="421">
        <v>1</v>
      </c>
      <c r="DZ922" s="421">
        <v>6</v>
      </c>
      <c r="EA922" s="421">
        <v>1</v>
      </c>
      <c r="EB922" s="421">
        <v>0</v>
      </c>
      <c r="EC922" s="421">
        <v>99</v>
      </c>
      <c r="ED922" s="425">
        <v>9.8634688776596207</v>
      </c>
      <c r="EE922" s="425">
        <v>3.0885609616913898</v>
      </c>
      <c r="EF922" s="425">
        <v>1.6937269789920499</v>
      </c>
      <c r="EG922" s="425">
        <v>9.1660518863099494</v>
      </c>
      <c r="EH922" s="431">
        <v>1.3616236497779199</v>
      </c>
      <c r="EI922" s="425">
        <v>106.208873033514</v>
      </c>
      <c r="EJ922" s="424">
        <v>0.259154929577464</v>
      </c>
      <c r="EK922" s="424">
        <v>0.31380753138075301</v>
      </c>
      <c r="EL922" s="422">
        <v>0.52734375</v>
      </c>
      <c r="EM922" s="422">
        <v>0.1640625</v>
      </c>
      <c r="EN922" s="422">
        <v>0.30859375</v>
      </c>
      <c r="EO922" s="422">
        <v>9.765625E-2</v>
      </c>
      <c r="EP922" s="422">
        <v>0.4453125</v>
      </c>
      <c r="EQ922" s="422">
        <v>0.11865481999999999</v>
      </c>
      <c r="ER922" s="425">
        <v>0.65504816454152304</v>
      </c>
      <c r="ES922" s="431">
        <v>5.0811809369761702</v>
      </c>
      <c r="ET922" s="431">
        <v>3.7261238543660098</v>
      </c>
      <c r="EU922" s="431">
        <v>4.6193670842348897</v>
      </c>
      <c r="EV922" s="431">
        <v>3.5212399417073899</v>
      </c>
      <c r="EW922" s="431">
        <v>3.5719966777948602</v>
      </c>
      <c r="EX922" s="426">
        <v>0.75470829010009699</v>
      </c>
    </row>
    <row r="923" spans="1:193" ht="13" customHeight="1">
      <c r="A923" s="413" t="s">
        <v>19</v>
      </c>
      <c r="B923" s="413">
        <v>12861</v>
      </c>
      <c r="C923" s="413">
        <v>687830</v>
      </c>
      <c r="D923" s="413">
        <v>26048</v>
      </c>
      <c r="E923" s="413" t="s">
        <v>239</v>
      </c>
      <c r="F923" s="413" t="s">
        <v>239</v>
      </c>
      <c r="G923" s="414"/>
      <c r="H923" s="411" t="s">
        <v>3508</v>
      </c>
      <c r="I923" s="411" t="s">
        <v>3509</v>
      </c>
      <c r="J923" s="413">
        <v>27</v>
      </c>
      <c r="K923" s="418">
        <v>1</v>
      </c>
      <c r="M923" s="419" t="s">
        <v>837</v>
      </c>
      <c r="N923" s="420">
        <v>20</v>
      </c>
      <c r="O923" s="418" t="s">
        <v>46</v>
      </c>
      <c r="P923" s="418" t="s">
        <v>4581</v>
      </c>
      <c r="Z923" s="421"/>
      <c r="BT923" s="427">
        <v>8</v>
      </c>
      <c r="BU923" s="421">
        <v>31.1</v>
      </c>
      <c r="BV923" s="428">
        <v>-1</v>
      </c>
      <c r="BW923" s="427"/>
      <c r="BX923" s="427"/>
      <c r="BY923" s="427"/>
      <c r="BZ923" s="427"/>
      <c r="CA923" s="421"/>
      <c r="CB923" s="428"/>
      <c r="CC923" s="427"/>
      <c r="CD923" s="421"/>
      <c r="CE923" s="429"/>
      <c r="CF923" s="428"/>
      <c r="CG923" s="427"/>
      <c r="CH923" s="421"/>
      <c r="CI923" s="429"/>
      <c r="CJ923" s="428"/>
      <c r="CK923" s="427"/>
      <c r="CL923" s="421"/>
      <c r="CM923" s="429"/>
      <c r="CN923" s="428"/>
      <c r="CO923" s="427"/>
      <c r="CP923" s="421"/>
      <c r="CQ923" s="429"/>
      <c r="CR923" s="428"/>
      <c r="DH923" s="427">
        <v>-1</v>
      </c>
      <c r="DJ923" s="421">
        <v>8</v>
      </c>
      <c r="DK923" s="421">
        <v>3</v>
      </c>
      <c r="DL923" s="421">
        <v>0</v>
      </c>
      <c r="DM923" s="421">
        <v>0</v>
      </c>
      <c r="DN923" s="421">
        <v>2</v>
      </c>
      <c r="DO923" s="421">
        <v>0</v>
      </c>
      <c r="DP923" s="421">
        <v>31.1</v>
      </c>
      <c r="DQ923" s="421">
        <v>13</v>
      </c>
      <c r="DR923" s="421">
        <v>18.100000381469702</v>
      </c>
      <c r="DS923" s="421">
        <v>133</v>
      </c>
      <c r="DT923" s="421">
        <v>34</v>
      </c>
      <c r="DU923" s="421">
        <v>26</v>
      </c>
      <c r="DV923" s="421">
        <v>25</v>
      </c>
      <c r="DW923" s="421">
        <v>8</v>
      </c>
      <c r="DX923" s="421">
        <v>6</v>
      </c>
      <c r="DY923" s="421">
        <v>0</v>
      </c>
      <c r="DZ923" s="421">
        <v>2</v>
      </c>
      <c r="EA923" s="421">
        <v>3</v>
      </c>
      <c r="EB923" s="421">
        <v>0</v>
      </c>
      <c r="EC923" s="421">
        <v>26</v>
      </c>
      <c r="ED923" s="425">
        <v>7.4680856367537203</v>
      </c>
      <c r="EE923" s="425">
        <v>1.72340437771239</v>
      </c>
      <c r="EF923" s="425">
        <v>2.2978725036165302</v>
      </c>
      <c r="EG923" s="425">
        <v>9.76595814037025</v>
      </c>
      <c r="EH923" s="431">
        <v>1.27659583534251</v>
      </c>
      <c r="EI923" s="425">
        <v>99.576564356179006</v>
      </c>
      <c r="EJ923" s="424">
        <v>0.27200000000000002</v>
      </c>
      <c r="EK923" s="424">
        <v>0.28571428571428498</v>
      </c>
      <c r="EL923" s="422">
        <v>0.40404040400000002</v>
      </c>
      <c r="EM923" s="422">
        <v>0.212121212</v>
      </c>
      <c r="EN923" s="422">
        <v>0.38383838300000001</v>
      </c>
      <c r="EO923" s="422">
        <v>0.13131313</v>
      </c>
      <c r="EP923" s="422">
        <v>0.39393939</v>
      </c>
      <c r="EQ923" s="422">
        <v>0.11663067000000001</v>
      </c>
      <c r="ER923" s="425">
        <v>0.41600905324889098</v>
      </c>
      <c r="ES923" s="431">
        <v>7.1808515738016601</v>
      </c>
      <c r="ET923" s="431">
        <v>6.1037686493118404</v>
      </c>
      <c r="EU923" s="431">
        <v>5.5615043008958898</v>
      </c>
      <c r="EV923" s="431">
        <v>4.1122026850174098</v>
      </c>
      <c r="EW923" s="431">
        <v>3.88977689021733</v>
      </c>
      <c r="EX923" s="426">
        <v>-0.26857285387814001</v>
      </c>
    </row>
    <row r="924" spans="1:193" ht="13" customHeight="1">
      <c r="A924" s="413" t="s">
        <v>19</v>
      </c>
      <c r="B924" s="413">
        <v>11006</v>
      </c>
      <c r="C924" s="413">
        <v>596295</v>
      </c>
      <c r="D924" s="413">
        <v>16561</v>
      </c>
      <c r="E924" s="413" t="s">
        <v>246</v>
      </c>
      <c r="F924" s="413" t="s">
        <v>246</v>
      </c>
      <c r="G924" s="414"/>
      <c r="H924" s="411" t="s">
        <v>1714</v>
      </c>
      <c r="I924" s="411" t="s">
        <v>595</v>
      </c>
      <c r="J924" s="418">
        <v>31</v>
      </c>
      <c r="K924" s="418">
        <v>1</v>
      </c>
      <c r="M924" s="419" t="s">
        <v>46</v>
      </c>
      <c r="N924" s="420">
        <v>20</v>
      </c>
      <c r="P924" s="418" t="s">
        <v>4581</v>
      </c>
      <c r="Z924" s="421"/>
      <c r="AS924" s="422"/>
      <c r="AT924" s="422"/>
      <c r="AU924" s="422"/>
      <c r="AV924" s="422"/>
      <c r="AW924" s="422"/>
      <c r="AX924" s="422"/>
      <c r="AY924" s="423"/>
      <c r="AZ924" s="422"/>
      <c r="BA924" s="422"/>
      <c r="BB924" s="422"/>
      <c r="BC924" s="422"/>
      <c r="BT924" s="427">
        <v>12</v>
      </c>
      <c r="BU924" s="421">
        <v>57.2</v>
      </c>
      <c r="BV924" s="428">
        <v>0</v>
      </c>
      <c r="BW924" s="427"/>
      <c r="BX924" s="427"/>
      <c r="BY924" s="427"/>
      <c r="BZ924" s="427"/>
      <c r="CA924" s="421"/>
      <c r="CB924" s="428"/>
      <c r="CC924" s="427"/>
      <c r="CD924" s="421"/>
      <c r="CE924" s="429"/>
      <c r="CF924" s="428"/>
      <c r="CG924" s="427"/>
      <c r="CH924" s="421"/>
      <c r="CI924" s="429"/>
      <c r="CJ924" s="428"/>
      <c r="CK924" s="427"/>
      <c r="CL924" s="421"/>
      <c r="CM924" s="429"/>
      <c r="CN924" s="428"/>
      <c r="CO924" s="427"/>
      <c r="CP924" s="421"/>
      <c r="CQ924" s="429"/>
      <c r="CR924" s="428"/>
      <c r="DH924" s="427">
        <v>0</v>
      </c>
      <c r="DJ924" s="421">
        <v>12</v>
      </c>
      <c r="DK924" s="421">
        <v>12</v>
      </c>
      <c r="DL924" s="421">
        <v>0</v>
      </c>
      <c r="DM924" s="421">
        <v>0</v>
      </c>
      <c r="DN924" s="421">
        <v>7</v>
      </c>
      <c r="DO924" s="421">
        <v>0</v>
      </c>
      <c r="DP924" s="421">
        <v>57.2</v>
      </c>
      <c r="DQ924" s="421">
        <v>57.200000762939403</v>
      </c>
      <c r="DS924" s="421">
        <v>272</v>
      </c>
      <c r="DT924" s="421">
        <v>82</v>
      </c>
      <c r="DU924" s="421">
        <v>51</v>
      </c>
      <c r="DV924" s="421">
        <v>48</v>
      </c>
      <c r="DW924" s="421">
        <v>16</v>
      </c>
      <c r="DX924" s="421">
        <v>17</v>
      </c>
      <c r="DY924" s="421">
        <v>0</v>
      </c>
      <c r="DZ924" s="421">
        <v>1</v>
      </c>
      <c r="EA924" s="421">
        <v>4</v>
      </c>
      <c r="EB924" s="421">
        <v>0</v>
      </c>
      <c r="EC924" s="421">
        <v>34</v>
      </c>
      <c r="ED924" s="425">
        <v>5.3063586155162001</v>
      </c>
      <c r="EE924" s="425">
        <v>2.6531793077581001</v>
      </c>
      <c r="EF924" s="425">
        <v>2.4971099367135001</v>
      </c>
      <c r="EG924" s="425">
        <v>12.7976884256567</v>
      </c>
      <c r="EH924" s="431">
        <v>1.7167630814905299</v>
      </c>
      <c r="EI924" s="425">
        <v>132.48919772896599</v>
      </c>
      <c r="EJ924" s="424">
        <v>0.32283464566929099</v>
      </c>
      <c r="EK924" s="424">
        <v>0.32352941176470501</v>
      </c>
      <c r="EL924" s="422">
        <v>0.33179723500000002</v>
      </c>
      <c r="EM924" s="422">
        <v>0.188940092</v>
      </c>
      <c r="EN924" s="422">
        <v>0.479262672</v>
      </c>
      <c r="EO924" s="422">
        <v>0.14545454999999999</v>
      </c>
      <c r="EP924" s="422">
        <v>0.39545455000000002</v>
      </c>
      <c r="EQ924" s="422">
        <v>7.2072070000000002E-2</v>
      </c>
      <c r="ER924" s="425">
        <v>-0.50122906866310701</v>
      </c>
      <c r="ES924" s="431">
        <v>7.4913298101405204</v>
      </c>
      <c r="ET924" s="431">
        <v>6.0911583357501096</v>
      </c>
      <c r="EU924" s="431">
        <v>6.5001342118174801</v>
      </c>
      <c r="EV924" s="431">
        <v>5.6737922845000304</v>
      </c>
      <c r="EW924" s="431">
        <v>5.43712780085077</v>
      </c>
      <c r="EX924" s="426">
        <v>-0.36430469155311501</v>
      </c>
    </row>
    <row r="925" spans="1:193" ht="13" customHeight="1">
      <c r="A925" s="413" t="s">
        <v>19</v>
      </c>
      <c r="B925" s="413">
        <v>11331</v>
      </c>
      <c r="C925" s="413">
        <v>664062</v>
      </c>
      <c r="D925" s="413">
        <v>19388</v>
      </c>
      <c r="E925" s="413" t="s">
        <v>15</v>
      </c>
      <c r="F925" s="413" t="s">
        <v>15</v>
      </c>
      <c r="G925" s="414"/>
      <c r="H925" s="415" t="s">
        <v>1261</v>
      </c>
      <c r="I925" s="416" t="s">
        <v>198</v>
      </c>
      <c r="J925" s="417">
        <v>31</v>
      </c>
      <c r="K925" s="418">
        <v>1</v>
      </c>
      <c r="M925" s="419" t="s">
        <v>837</v>
      </c>
      <c r="N925" s="420">
        <v>20</v>
      </c>
      <c r="P925" s="418" t="s">
        <v>4581</v>
      </c>
      <c r="Z925" s="421"/>
      <c r="BT925" s="427">
        <v>7</v>
      </c>
      <c r="BU925" s="421">
        <v>36</v>
      </c>
      <c r="BV925" s="428">
        <v>0</v>
      </c>
      <c r="BW925" s="427"/>
      <c r="BX925" s="427"/>
      <c r="BY925" s="427"/>
      <c r="BZ925" s="427"/>
      <c r="CA925" s="421"/>
      <c r="CB925" s="428"/>
      <c r="CC925" s="427"/>
      <c r="CD925" s="421"/>
      <c r="CE925" s="429"/>
      <c r="CF925" s="428"/>
      <c r="CG925" s="427"/>
      <c r="CH925" s="421"/>
      <c r="CI925" s="429"/>
      <c r="CJ925" s="428"/>
      <c r="CK925" s="427"/>
      <c r="CL925" s="421"/>
      <c r="CM925" s="429"/>
      <c r="CN925" s="428"/>
      <c r="CO925" s="427"/>
      <c r="CP925" s="421"/>
      <c r="CQ925" s="429"/>
      <c r="CR925" s="428"/>
      <c r="DH925" s="427">
        <v>0</v>
      </c>
      <c r="DJ925" s="421">
        <v>7</v>
      </c>
      <c r="DK925" s="421">
        <v>7</v>
      </c>
      <c r="DL925" s="421">
        <v>0</v>
      </c>
      <c r="DM925" s="421">
        <v>3</v>
      </c>
      <c r="DN925" s="421">
        <v>2</v>
      </c>
      <c r="DO925" s="421">
        <v>0</v>
      </c>
      <c r="DP925" s="421">
        <v>36</v>
      </c>
      <c r="DQ925" s="421">
        <v>36</v>
      </c>
      <c r="DS925" s="421">
        <v>157</v>
      </c>
      <c r="DT925" s="421">
        <v>33</v>
      </c>
      <c r="DU925" s="421">
        <v>21</v>
      </c>
      <c r="DV925" s="421">
        <v>20</v>
      </c>
      <c r="DW925" s="421">
        <v>9</v>
      </c>
      <c r="DX925" s="421">
        <v>18</v>
      </c>
      <c r="DY925" s="421">
        <v>0</v>
      </c>
      <c r="DZ925" s="421">
        <v>3</v>
      </c>
      <c r="EA925" s="421">
        <v>1</v>
      </c>
      <c r="EB925" s="421">
        <v>0</v>
      </c>
      <c r="EC925" s="421">
        <v>38</v>
      </c>
      <c r="ED925" s="425">
        <v>9.5</v>
      </c>
      <c r="EE925" s="425">
        <v>4.5</v>
      </c>
      <c r="EF925" s="425">
        <v>2.25</v>
      </c>
      <c r="EG925" s="425">
        <v>8.25</v>
      </c>
      <c r="EH925" s="431">
        <v>1.4166666666666601</v>
      </c>
      <c r="EI925" s="425">
        <v>109.329605313434</v>
      </c>
      <c r="EJ925" s="424">
        <v>0.24264705882352899</v>
      </c>
      <c r="EK925" s="424">
        <v>0.26966292134831399</v>
      </c>
      <c r="EL925" s="422">
        <v>0.40625</v>
      </c>
      <c r="EM925" s="422">
        <v>0.15625</v>
      </c>
      <c r="EN925" s="422">
        <v>0.4375</v>
      </c>
      <c r="EO925" s="422">
        <v>0.11224489999999999</v>
      </c>
      <c r="EP925" s="422">
        <v>0.44897958999999998</v>
      </c>
      <c r="EQ925" s="422">
        <v>0.12151067</v>
      </c>
      <c r="ER925" s="425">
        <v>-0.133939255097795</v>
      </c>
      <c r="ES925" s="431">
        <v>5</v>
      </c>
      <c r="ET925" s="431">
        <v>5.5009718124062896</v>
      </c>
      <c r="EU925" s="431">
        <v>6.0248611026340004</v>
      </c>
      <c r="EV925" s="431">
        <v>4.5736324542098501</v>
      </c>
      <c r="EW925" s="431">
        <v>4.4034745495517198</v>
      </c>
      <c r="EX925" s="426">
        <v>-0.13849975168704901</v>
      </c>
    </row>
    <row r="926" spans="1:193" ht="13" customHeight="1">
      <c r="A926" s="413" t="s">
        <v>19</v>
      </c>
      <c r="B926" s="413">
        <v>13122</v>
      </c>
      <c r="C926" s="413">
        <v>676467</v>
      </c>
      <c r="D926" s="413">
        <v>31312</v>
      </c>
      <c r="E926" s="413" t="s">
        <v>614</v>
      </c>
      <c r="F926" s="413" t="s">
        <v>614</v>
      </c>
      <c r="G926" s="414"/>
      <c r="H926" s="411" t="s">
        <v>329</v>
      </c>
      <c r="I926" s="411" t="s">
        <v>2406</v>
      </c>
      <c r="J926" s="413">
        <v>26</v>
      </c>
      <c r="K926" s="418">
        <v>1</v>
      </c>
      <c r="M926" s="419" t="s">
        <v>46</v>
      </c>
      <c r="N926" s="420">
        <v>20</v>
      </c>
      <c r="O926" s="418" t="s">
        <v>46</v>
      </c>
      <c r="P926" s="418" t="s">
        <v>2543</v>
      </c>
      <c r="Z926" s="421"/>
      <c r="BT926" s="427">
        <v>20</v>
      </c>
      <c r="BU926" s="421">
        <v>86</v>
      </c>
      <c r="BV926" s="428">
        <v>-2</v>
      </c>
      <c r="BW926" s="427"/>
      <c r="BX926" s="427"/>
      <c r="BY926" s="427"/>
      <c r="BZ926" s="427"/>
      <c r="CA926" s="421"/>
      <c r="CB926" s="428"/>
      <c r="CC926" s="427"/>
      <c r="CD926" s="421"/>
      <c r="CE926" s="429"/>
      <c r="CF926" s="428"/>
      <c r="CG926" s="427"/>
      <c r="CH926" s="421"/>
      <c r="CI926" s="429"/>
      <c r="CJ926" s="428"/>
      <c r="CK926" s="427"/>
      <c r="CL926" s="421"/>
      <c r="CM926" s="429"/>
      <c r="CN926" s="428"/>
      <c r="CO926" s="427"/>
      <c r="CP926" s="421"/>
      <c r="CQ926" s="429"/>
      <c r="CR926" s="428"/>
      <c r="DH926" s="427">
        <v>-2</v>
      </c>
      <c r="DJ926" s="421">
        <v>20</v>
      </c>
      <c r="DK926" s="421">
        <v>14</v>
      </c>
      <c r="DL926" s="421">
        <v>0</v>
      </c>
      <c r="DM926" s="421">
        <v>6</v>
      </c>
      <c r="DN926" s="421">
        <v>4</v>
      </c>
      <c r="DO926" s="421">
        <v>1</v>
      </c>
      <c r="DP926" s="421">
        <v>86</v>
      </c>
      <c r="DQ926" s="421">
        <v>70</v>
      </c>
      <c r="DR926" s="421">
        <v>16</v>
      </c>
      <c r="DS926" s="421">
        <v>379</v>
      </c>
      <c r="DT926" s="421">
        <v>103</v>
      </c>
      <c r="DU926" s="421">
        <v>54</v>
      </c>
      <c r="DV926" s="421">
        <v>51</v>
      </c>
      <c r="DW926" s="421">
        <v>21</v>
      </c>
      <c r="DX926" s="421">
        <v>19</v>
      </c>
      <c r="DY926" s="421">
        <v>2</v>
      </c>
      <c r="DZ926" s="421">
        <v>2</v>
      </c>
      <c r="EA926" s="421">
        <v>3</v>
      </c>
      <c r="EB926" s="421">
        <v>1</v>
      </c>
      <c r="EC926" s="421">
        <v>72</v>
      </c>
      <c r="ED926" s="425">
        <v>7.53488372093023</v>
      </c>
      <c r="EE926" s="425">
        <v>1.98837209302325</v>
      </c>
      <c r="EF926" s="425">
        <v>2.1976744186046502</v>
      </c>
      <c r="EG926" s="425">
        <v>10.779069767441801</v>
      </c>
      <c r="EH926" s="431">
        <v>1.4186046511627901</v>
      </c>
      <c r="EI926" s="425">
        <v>110.65348439319099</v>
      </c>
      <c r="EJ926" s="424">
        <v>0.28770949720670302</v>
      </c>
      <c r="EK926" s="424">
        <v>0.30943396226414999</v>
      </c>
      <c r="EL926" s="466">
        <v>0.31448763200000002</v>
      </c>
      <c r="EM926" s="466">
        <v>0.24381625400000001</v>
      </c>
      <c r="EN926" s="466">
        <v>0.441696113</v>
      </c>
      <c r="EO926" s="466">
        <v>0.11538461999999999</v>
      </c>
      <c r="EP926" s="466">
        <v>0.40559441000000002</v>
      </c>
      <c r="EQ926" s="466">
        <v>8.2587750000000001E-2</v>
      </c>
      <c r="ER926" s="425">
        <v>0.153289761198905</v>
      </c>
      <c r="ES926" s="431">
        <v>5.3372093023255802</v>
      </c>
      <c r="ET926" s="431">
        <v>4.6008550335476999</v>
      </c>
      <c r="EU926" s="431">
        <v>5.3685303532799997</v>
      </c>
      <c r="EV926" s="431">
        <v>4.4351059574027296</v>
      </c>
      <c r="EW926" s="431">
        <v>4.3204466180699903</v>
      </c>
      <c r="EX926" s="426">
        <v>4.45738136768341E-2</v>
      </c>
    </row>
    <row r="927" spans="1:193" ht="13" customHeight="1">
      <c r="A927" s="413" t="s">
        <v>19</v>
      </c>
      <c r="B927" s="413">
        <v>13049</v>
      </c>
      <c r="C927" s="413">
        <v>685299</v>
      </c>
      <c r="D927" s="413">
        <v>27669</v>
      </c>
      <c r="E927" s="413" t="s">
        <v>246</v>
      </c>
      <c r="F927" s="413" t="s">
        <v>246</v>
      </c>
      <c r="G927" s="414"/>
      <c r="H927" s="411" t="s">
        <v>329</v>
      </c>
      <c r="I927" s="411" t="s">
        <v>502</v>
      </c>
      <c r="J927" s="413">
        <v>27</v>
      </c>
      <c r="K927" s="418">
        <v>1</v>
      </c>
      <c r="M927" s="419" t="s">
        <v>837</v>
      </c>
      <c r="N927" s="420">
        <v>20</v>
      </c>
      <c r="P927" s="418" t="s">
        <v>4577</v>
      </c>
      <c r="Z927" s="421"/>
      <c r="AS927" s="422"/>
      <c r="AT927" s="422"/>
      <c r="AU927" s="422"/>
      <c r="AV927" s="422"/>
      <c r="AW927" s="422"/>
      <c r="AX927" s="422"/>
      <c r="AY927" s="423"/>
      <c r="AZ927" s="422"/>
      <c r="BA927" s="422"/>
      <c r="BB927" s="422"/>
      <c r="BC927" s="422"/>
      <c r="BT927" s="427">
        <v>15</v>
      </c>
      <c r="BU927" s="421">
        <v>75.099999999999994</v>
      </c>
      <c r="BV927" s="428">
        <v>0</v>
      </c>
      <c r="BW927" s="427"/>
      <c r="BX927" s="427"/>
      <c r="BY927" s="427"/>
      <c r="BZ927" s="427"/>
      <c r="CA927" s="421"/>
      <c r="CB927" s="428"/>
      <c r="CC927" s="427"/>
      <c r="CD927" s="421"/>
      <c r="CE927" s="429"/>
      <c r="CF927" s="428"/>
      <c r="CG927" s="427"/>
      <c r="CH927" s="421"/>
      <c r="CI927" s="429"/>
      <c r="CJ927" s="428"/>
      <c r="CK927" s="427"/>
      <c r="CL927" s="421"/>
      <c r="CM927" s="429"/>
      <c r="CN927" s="428"/>
      <c r="CO927" s="427"/>
      <c r="CP927" s="421"/>
      <c r="CQ927" s="429"/>
      <c r="CR927" s="428"/>
      <c r="DH927" s="427">
        <v>0</v>
      </c>
      <c r="DJ927" s="421">
        <v>15</v>
      </c>
      <c r="DK927" s="421">
        <v>15</v>
      </c>
      <c r="DL927" s="421">
        <v>0</v>
      </c>
      <c r="DM927" s="421">
        <v>6</v>
      </c>
      <c r="DN927" s="421">
        <v>8</v>
      </c>
      <c r="DO927" s="421">
        <v>0</v>
      </c>
      <c r="DP927" s="421">
        <v>75.099999999999994</v>
      </c>
      <c r="DQ927" s="421">
        <v>75.099998474121094</v>
      </c>
      <c r="DS927" s="421">
        <v>337</v>
      </c>
      <c r="DT927" s="421">
        <v>96</v>
      </c>
      <c r="DU927" s="421">
        <v>60</v>
      </c>
      <c r="DV927" s="421">
        <v>53</v>
      </c>
      <c r="DW927" s="421">
        <v>16</v>
      </c>
      <c r="DX927" s="421">
        <v>17</v>
      </c>
      <c r="DY927" s="421">
        <v>0</v>
      </c>
      <c r="DZ927" s="421">
        <v>3</v>
      </c>
      <c r="EA927" s="421">
        <v>1</v>
      </c>
      <c r="EB927" s="421">
        <v>1</v>
      </c>
      <c r="EC927" s="421">
        <v>62</v>
      </c>
      <c r="ED927" s="425">
        <v>7.4070801461197897</v>
      </c>
      <c r="EE927" s="425">
        <v>2.0309735884522002</v>
      </c>
      <c r="EF927" s="425">
        <v>1.9115045538373601</v>
      </c>
      <c r="EG927" s="425">
        <v>11.4690273230241</v>
      </c>
      <c r="EH927" s="431">
        <v>1.50000010127515</v>
      </c>
      <c r="EI927" s="425">
        <v>115.760766382958</v>
      </c>
      <c r="EJ927" s="424">
        <v>0.30283911671924202</v>
      </c>
      <c r="EK927" s="424">
        <v>0.334728033472803</v>
      </c>
      <c r="EL927" s="422">
        <v>0.34523809500000002</v>
      </c>
      <c r="EM927" s="422">
        <v>0.25793650699999998</v>
      </c>
      <c r="EN927" s="422">
        <v>0.396825396</v>
      </c>
      <c r="EO927" s="422">
        <v>0.11372549</v>
      </c>
      <c r="EP927" s="422">
        <v>0.41176470999999998</v>
      </c>
      <c r="EQ927" s="422">
        <v>8.7550199999999995E-2</v>
      </c>
      <c r="ER927" s="425">
        <v>1.1392417986116799E-2</v>
      </c>
      <c r="ES927" s="431">
        <v>6.3318588345862699</v>
      </c>
      <c r="ET927" s="431">
        <v>5.8328938185522397</v>
      </c>
      <c r="EU927" s="431">
        <v>5.0474767675824799</v>
      </c>
      <c r="EV927" s="431">
        <v>4.3330572710769797</v>
      </c>
      <c r="EW927" s="431">
        <v>4.3671652787965298</v>
      </c>
      <c r="EX927" s="426">
        <v>0.56308841705322199</v>
      </c>
    </row>
    <row r="928" spans="1:193" ht="13" customHeight="1">
      <c r="A928" s="413" t="s">
        <v>19</v>
      </c>
      <c r="B928" s="413">
        <v>13043</v>
      </c>
      <c r="C928" s="413">
        <v>700669</v>
      </c>
      <c r="D928" s="413">
        <v>29519</v>
      </c>
      <c r="E928" s="413" t="s">
        <v>276</v>
      </c>
      <c r="F928" s="413" t="s">
        <v>276</v>
      </c>
      <c r="G928" s="414"/>
      <c r="H928" s="411" t="s">
        <v>4135</v>
      </c>
      <c r="I928" s="411" t="s">
        <v>329</v>
      </c>
      <c r="J928" s="413">
        <v>25</v>
      </c>
      <c r="K928" s="418">
        <v>1</v>
      </c>
      <c r="M928" s="419" t="s">
        <v>837</v>
      </c>
      <c r="O928" s="418" t="s">
        <v>46</v>
      </c>
      <c r="P928" s="418" t="s">
        <v>2543</v>
      </c>
      <c r="Z928" s="421"/>
      <c r="AS928" s="422"/>
      <c r="AT928" s="422"/>
      <c r="AU928" s="422"/>
      <c r="AV928" s="422"/>
      <c r="AW928" s="422"/>
      <c r="AX928" s="422"/>
      <c r="AY928" s="423"/>
      <c r="AZ928" s="422"/>
      <c r="BA928" s="422"/>
      <c r="BB928" s="422"/>
      <c r="BC928" s="422"/>
      <c r="BT928" s="427">
        <v>26</v>
      </c>
      <c r="BU928" s="421">
        <v>43</v>
      </c>
      <c r="BV928" s="428">
        <v>0</v>
      </c>
      <c r="BW928" s="427"/>
      <c r="BX928" s="427"/>
      <c r="BY928" s="427"/>
      <c r="BZ928" s="427"/>
      <c r="CA928" s="421"/>
      <c r="CB928" s="428"/>
      <c r="CC928" s="427"/>
      <c r="CD928" s="421"/>
      <c r="CE928" s="429"/>
      <c r="CF928" s="428"/>
      <c r="CG928" s="427"/>
      <c r="CH928" s="421"/>
      <c r="CI928" s="429"/>
      <c r="CJ928" s="428"/>
      <c r="CK928" s="427"/>
      <c r="CL928" s="421"/>
      <c r="CM928" s="429"/>
      <c r="CN928" s="428"/>
      <c r="CO928" s="427"/>
      <c r="CP928" s="421"/>
      <c r="CQ928" s="429"/>
      <c r="CR928" s="428"/>
      <c r="DH928" s="427">
        <v>0</v>
      </c>
      <c r="DJ928" s="421">
        <v>26</v>
      </c>
      <c r="DK928" s="421">
        <v>0</v>
      </c>
      <c r="DL928" s="421">
        <v>0</v>
      </c>
      <c r="DM928" s="421">
        <v>3</v>
      </c>
      <c r="DN928" s="421">
        <v>1</v>
      </c>
      <c r="DO928" s="421">
        <v>1</v>
      </c>
      <c r="DP928" s="421">
        <v>43</v>
      </c>
      <c r="DR928" s="421">
        <v>43</v>
      </c>
      <c r="DS928" s="421">
        <v>193</v>
      </c>
      <c r="DT928" s="421">
        <v>50</v>
      </c>
      <c r="DU928" s="421">
        <v>33</v>
      </c>
      <c r="DV928" s="421">
        <v>30</v>
      </c>
      <c r="DW928" s="421">
        <v>2</v>
      </c>
      <c r="DX928" s="421">
        <v>13</v>
      </c>
      <c r="DY928" s="421">
        <v>0</v>
      </c>
      <c r="DZ928" s="421">
        <v>2</v>
      </c>
      <c r="EA928" s="421">
        <v>2</v>
      </c>
      <c r="EB928" s="421">
        <v>0</v>
      </c>
      <c r="EC928" s="421">
        <v>40</v>
      </c>
      <c r="ED928" s="425">
        <v>8.3720937659768193</v>
      </c>
      <c r="EE928" s="425">
        <v>2.72093047394246</v>
      </c>
      <c r="EF928" s="425">
        <v>0.41860468829884001</v>
      </c>
      <c r="EG928" s="425">
        <v>10.465117207471</v>
      </c>
      <c r="EH928" s="431">
        <v>1.4651164090459401</v>
      </c>
      <c r="EI928" s="425">
        <v>113.06865793357299</v>
      </c>
      <c r="EJ928" s="424">
        <v>0.28089887640449401</v>
      </c>
      <c r="EK928" s="424">
        <v>0.35294117647058798</v>
      </c>
      <c r="EL928" s="422">
        <v>0.44927536200000001</v>
      </c>
      <c r="EM928" s="422">
        <v>0.239130434</v>
      </c>
      <c r="EN928" s="422">
        <v>0.31159420199999999</v>
      </c>
      <c r="EO928" s="422">
        <v>7.2463769999999997E-2</v>
      </c>
      <c r="EP928" s="422">
        <v>0.53623187999999999</v>
      </c>
      <c r="EQ928" s="422">
        <v>0.1005291</v>
      </c>
      <c r="ER928" s="425">
        <v>-1.1703749066712901</v>
      </c>
      <c r="ES928" s="431">
        <v>6.2790703244826096</v>
      </c>
      <c r="ET928" s="431">
        <v>4.3415016155132298</v>
      </c>
      <c r="EU928" s="431">
        <v>2.9266698695956901</v>
      </c>
      <c r="EV928" s="431">
        <v>3.86382280557992</v>
      </c>
      <c r="EW928" s="431">
        <v>3.7119703025915198</v>
      </c>
      <c r="EX928" s="426">
        <v>0.47084015607833801</v>
      </c>
    </row>
    <row r="929" spans="1:155" ht="13" customHeight="1">
      <c r="A929" s="413" t="s">
        <v>19</v>
      </c>
      <c r="B929" s="413">
        <v>13300</v>
      </c>
      <c r="C929" s="413">
        <v>701552</v>
      </c>
      <c r="D929" s="413">
        <v>29542</v>
      </c>
      <c r="E929" s="413" t="s">
        <v>276</v>
      </c>
      <c r="F929" s="413" t="s">
        <v>276</v>
      </c>
      <c r="G929" s="414"/>
      <c r="H929" s="411" t="s">
        <v>4407</v>
      </c>
      <c r="I929" s="411" t="s">
        <v>1893</v>
      </c>
      <c r="J929" s="413">
        <v>25</v>
      </c>
      <c r="K929" s="418">
        <v>1</v>
      </c>
      <c r="M929" s="419" t="s">
        <v>837</v>
      </c>
      <c r="O929" s="418" t="s">
        <v>46</v>
      </c>
      <c r="P929" s="418" t="s">
        <v>2543</v>
      </c>
      <c r="Z929" s="421"/>
      <c r="BT929" s="427">
        <v>14</v>
      </c>
      <c r="BU929" s="421">
        <v>21</v>
      </c>
      <c r="BV929" s="428">
        <v>-1</v>
      </c>
      <c r="BW929" s="427"/>
      <c r="BX929" s="427"/>
      <c r="BY929" s="427"/>
      <c r="BZ929" s="427"/>
      <c r="CA929" s="421"/>
      <c r="CB929" s="428"/>
      <c r="CC929" s="427"/>
      <c r="CD929" s="421"/>
      <c r="CE929" s="429"/>
      <c r="CF929" s="428"/>
      <c r="CG929" s="427"/>
      <c r="CH929" s="421"/>
      <c r="CI929" s="429"/>
      <c r="CJ929" s="428"/>
      <c r="CK929" s="427"/>
      <c r="CL929" s="421"/>
      <c r="CM929" s="429"/>
      <c r="CN929" s="428"/>
      <c r="CO929" s="427"/>
      <c r="CP929" s="421"/>
      <c r="CQ929" s="429"/>
      <c r="CR929" s="428"/>
      <c r="DH929" s="427">
        <v>-1</v>
      </c>
      <c r="DJ929" s="421">
        <v>14</v>
      </c>
      <c r="DK929" s="421">
        <v>0</v>
      </c>
      <c r="DL929" s="421">
        <v>0</v>
      </c>
      <c r="DM929" s="421">
        <v>1</v>
      </c>
      <c r="DN929" s="421">
        <v>0</v>
      </c>
      <c r="DO929" s="421">
        <v>1</v>
      </c>
      <c r="DP929" s="421">
        <v>21</v>
      </c>
      <c r="DR929" s="421">
        <v>21</v>
      </c>
      <c r="DS929" s="421">
        <v>91</v>
      </c>
      <c r="DT929" s="421">
        <v>22</v>
      </c>
      <c r="DU929" s="421">
        <v>11</v>
      </c>
      <c r="DV929" s="421">
        <v>11</v>
      </c>
      <c r="DW929" s="421">
        <v>3</v>
      </c>
      <c r="DX929" s="421">
        <v>7</v>
      </c>
      <c r="DY929" s="421">
        <v>0</v>
      </c>
      <c r="DZ929" s="421">
        <v>1</v>
      </c>
      <c r="EA929" s="421">
        <v>2</v>
      </c>
      <c r="EB929" s="421">
        <v>0</v>
      </c>
      <c r="EC929" s="421">
        <v>18</v>
      </c>
      <c r="ED929" s="425">
        <v>7.7142878162623303</v>
      </c>
      <c r="EE929" s="425">
        <v>3.0000008174353501</v>
      </c>
      <c r="EF929" s="425">
        <v>1.2857146360437199</v>
      </c>
      <c r="EG929" s="425">
        <v>9.4285739976539595</v>
      </c>
      <c r="EH929" s="431">
        <v>1.3809527572321401</v>
      </c>
      <c r="EI929" s="425">
        <v>106.573425815074</v>
      </c>
      <c r="EJ929" s="424">
        <v>0.265060240963855</v>
      </c>
      <c r="EK929" s="424">
        <v>0.30645161290322498</v>
      </c>
      <c r="EL929" s="466">
        <v>0.28125</v>
      </c>
      <c r="EM929" s="466">
        <v>0.21875</v>
      </c>
      <c r="EN929" s="466">
        <v>0.5</v>
      </c>
      <c r="EO929" s="466">
        <v>9.2307689999999998E-2</v>
      </c>
      <c r="EP929" s="466">
        <v>0.27692307999999999</v>
      </c>
      <c r="EQ929" s="466">
        <v>0.15235456999999999</v>
      </c>
      <c r="ER929" s="425">
        <v>0.23420619021724001</v>
      </c>
      <c r="ES929" s="431">
        <v>4.7142869988269798</v>
      </c>
      <c r="ET929" s="431">
        <v>3.7605150736589001</v>
      </c>
      <c r="EU929" s="431">
        <v>4.4216868497888298</v>
      </c>
      <c r="EV929" s="431">
        <v>4.9139597696542801</v>
      </c>
      <c r="EW929" s="431">
        <v>4.33406491953696</v>
      </c>
      <c r="EX929" s="426">
        <v>1.71715375036001E-2</v>
      </c>
    </row>
    <row r="930" spans="1:155" ht="13" customHeight="1">
      <c r="A930" s="413" t="s">
        <v>19</v>
      </c>
      <c r="B930" s="413">
        <v>10293</v>
      </c>
      <c r="C930" s="413">
        <v>643338</v>
      </c>
      <c r="D930" s="413">
        <v>15552</v>
      </c>
      <c r="E930" s="413" t="s">
        <v>470</v>
      </c>
      <c r="F930" s="413" t="s">
        <v>470</v>
      </c>
      <c r="G930" s="414"/>
      <c r="H930" s="415" t="s">
        <v>114</v>
      </c>
      <c r="I930" s="416" t="s">
        <v>559</v>
      </c>
      <c r="J930" s="417">
        <v>34</v>
      </c>
      <c r="K930" s="418">
        <v>1</v>
      </c>
      <c r="M930" s="419" t="s">
        <v>837</v>
      </c>
      <c r="O930" s="418" t="s">
        <v>838</v>
      </c>
      <c r="P930" s="418" t="s">
        <v>2543</v>
      </c>
      <c r="Z930" s="421"/>
      <c r="AS930" s="422"/>
      <c r="AT930" s="422"/>
      <c r="AU930" s="422"/>
      <c r="AV930" s="422"/>
      <c r="AW930" s="422"/>
      <c r="AX930" s="422"/>
      <c r="AY930" s="423"/>
      <c r="AZ930" s="422"/>
      <c r="BA930" s="422"/>
      <c r="BB930" s="422"/>
      <c r="BC930" s="422"/>
      <c r="BT930" s="427">
        <v>45</v>
      </c>
      <c r="BU930" s="421">
        <v>43.2</v>
      </c>
      <c r="BV930" s="428">
        <v>-1</v>
      </c>
      <c r="BW930" s="427"/>
      <c r="BX930" s="427"/>
      <c r="BY930" s="427"/>
      <c r="BZ930" s="427"/>
      <c r="CA930" s="421"/>
      <c r="CB930" s="428"/>
      <c r="CC930" s="427"/>
      <c r="CD930" s="421"/>
      <c r="CE930" s="429"/>
      <c r="CF930" s="428"/>
      <c r="CG930" s="427"/>
      <c r="CH930" s="421"/>
      <c r="CI930" s="429"/>
      <c r="CJ930" s="428"/>
      <c r="CK930" s="427"/>
      <c r="CL930" s="421"/>
      <c r="CM930" s="429"/>
      <c r="CN930" s="428"/>
      <c r="CO930" s="427"/>
      <c r="CP930" s="421"/>
      <c r="CQ930" s="429"/>
      <c r="CR930" s="428"/>
      <c r="DH930" s="427">
        <v>-1</v>
      </c>
      <c r="DJ930" s="421">
        <v>45</v>
      </c>
      <c r="DK930" s="421">
        <v>0</v>
      </c>
      <c r="DL930" s="421">
        <v>0</v>
      </c>
      <c r="DM930" s="421">
        <v>3</v>
      </c>
      <c r="DN930" s="421">
        <v>2</v>
      </c>
      <c r="DO930" s="421">
        <v>1</v>
      </c>
      <c r="DP930" s="421">
        <v>43.2</v>
      </c>
      <c r="DR930" s="421">
        <v>43.200000762939403</v>
      </c>
      <c r="DS930" s="421">
        <v>190</v>
      </c>
      <c r="DT930" s="421">
        <v>51</v>
      </c>
      <c r="DU930" s="421">
        <v>28</v>
      </c>
      <c r="DV930" s="421">
        <v>27</v>
      </c>
      <c r="DW930" s="421">
        <v>14</v>
      </c>
      <c r="DX930" s="421">
        <v>13</v>
      </c>
      <c r="DY930" s="421">
        <v>2</v>
      </c>
      <c r="DZ930" s="421">
        <v>2</v>
      </c>
      <c r="EA930" s="421">
        <v>0</v>
      </c>
      <c r="EB930" s="421">
        <v>0</v>
      </c>
      <c r="EC930" s="421">
        <v>35</v>
      </c>
      <c r="ED930" s="425">
        <v>7.2137421385186196</v>
      </c>
      <c r="EE930" s="425">
        <v>2.6793899371640499</v>
      </c>
      <c r="EF930" s="425">
        <v>2.8854968554074398</v>
      </c>
      <c r="EG930" s="425">
        <v>10.5114528304128</v>
      </c>
      <c r="EH930" s="431">
        <v>1.4656491963974301</v>
      </c>
      <c r="EI930" s="425">
        <v>114.32303591174799</v>
      </c>
      <c r="EJ930" s="424">
        <v>0.29142857142857098</v>
      </c>
      <c r="EK930" s="424">
        <v>0.293650793650793</v>
      </c>
      <c r="EL930" s="422">
        <v>0.33093525099999999</v>
      </c>
      <c r="EM930" s="422">
        <v>0.17266187</v>
      </c>
      <c r="EN930" s="422">
        <v>0.49640287700000002</v>
      </c>
      <c r="EO930" s="422">
        <v>0.16428571</v>
      </c>
      <c r="EP930" s="422">
        <v>0.52857142999999995</v>
      </c>
      <c r="EQ930" s="422">
        <v>0.1</v>
      </c>
      <c r="ER930" s="425">
        <v>1.94440296379501</v>
      </c>
      <c r="ES930" s="431">
        <v>5.5648867925715004</v>
      </c>
      <c r="ET930" s="431">
        <v>6.3775872247690604</v>
      </c>
      <c r="EU930" s="431">
        <v>6.7313928986575702</v>
      </c>
      <c r="EV930" s="431">
        <v>4.9997392985878699</v>
      </c>
      <c r="EW930" s="431">
        <v>4.3416324844400096</v>
      </c>
      <c r="EX930" s="426">
        <v>-0.93527811765670699</v>
      </c>
    </row>
    <row r="931" spans="1:155" ht="13" customHeight="1">
      <c r="A931" s="413" t="s">
        <v>19</v>
      </c>
      <c r="B931" s="413">
        <v>13104</v>
      </c>
      <c r="C931" s="413">
        <v>687473</v>
      </c>
      <c r="D931" s="413">
        <v>26440</v>
      </c>
      <c r="E931" s="413" t="s">
        <v>3323</v>
      </c>
      <c r="F931" s="413" t="s">
        <v>3323</v>
      </c>
      <c r="G931" s="414"/>
      <c r="H931" s="411" t="s">
        <v>4384</v>
      </c>
      <c r="I931" s="411" t="s">
        <v>549</v>
      </c>
      <c r="J931" s="413">
        <v>26</v>
      </c>
      <c r="K931" s="418">
        <v>1</v>
      </c>
      <c r="M931" s="419" t="s">
        <v>837</v>
      </c>
      <c r="N931" s="420">
        <v>20</v>
      </c>
      <c r="O931" s="418" t="s">
        <v>46</v>
      </c>
      <c r="P931" s="418" t="s">
        <v>4577</v>
      </c>
      <c r="Z931" s="421"/>
      <c r="BT931" s="427">
        <v>27</v>
      </c>
      <c r="BU931" s="421">
        <v>101.2</v>
      </c>
      <c r="BV931" s="428">
        <v>-2</v>
      </c>
      <c r="BW931" s="427"/>
      <c r="BX931" s="427"/>
      <c r="BY931" s="427"/>
      <c r="BZ931" s="427"/>
      <c r="CA931" s="421"/>
      <c r="CB931" s="428"/>
      <c r="CC931" s="427"/>
      <c r="CD931" s="421"/>
      <c r="CE931" s="429"/>
      <c r="CF931" s="428"/>
      <c r="CG931" s="427"/>
      <c r="CH931" s="421"/>
      <c r="CI931" s="429"/>
      <c r="CJ931" s="428"/>
      <c r="CK931" s="427"/>
      <c r="CL931" s="421"/>
      <c r="CM931" s="429"/>
      <c r="CN931" s="428"/>
      <c r="CO931" s="427"/>
      <c r="CP931" s="421"/>
      <c r="CQ931" s="429"/>
      <c r="CR931" s="428"/>
      <c r="DH931" s="427">
        <v>-2</v>
      </c>
      <c r="DJ931" s="421">
        <v>27</v>
      </c>
      <c r="DK931" s="421">
        <v>17</v>
      </c>
      <c r="DL931" s="421">
        <v>0</v>
      </c>
      <c r="DM931" s="421">
        <v>7</v>
      </c>
      <c r="DN931" s="421">
        <v>7</v>
      </c>
      <c r="DO931" s="421">
        <v>0</v>
      </c>
      <c r="DP931" s="421">
        <v>101.2</v>
      </c>
      <c r="DQ931" s="421">
        <v>81.199999809265094</v>
      </c>
      <c r="DR931" s="421">
        <v>20</v>
      </c>
      <c r="DS931" s="421">
        <v>453</v>
      </c>
      <c r="DT931" s="421">
        <v>114</v>
      </c>
      <c r="DU931" s="421">
        <v>67</v>
      </c>
      <c r="DV931" s="421">
        <v>64</v>
      </c>
      <c r="DW931" s="421">
        <v>17</v>
      </c>
      <c r="DX931" s="421">
        <v>36</v>
      </c>
      <c r="DY931" s="421">
        <v>0</v>
      </c>
      <c r="DZ931" s="421">
        <v>5</v>
      </c>
      <c r="EA931" s="421">
        <v>0</v>
      </c>
      <c r="EB931" s="421">
        <v>0</v>
      </c>
      <c r="EC931" s="421">
        <v>97</v>
      </c>
      <c r="ED931" s="425">
        <v>8.5868854606974896</v>
      </c>
      <c r="EE931" s="425">
        <v>3.1868853256196901</v>
      </c>
      <c r="EF931" s="425">
        <v>1.5049180704315199</v>
      </c>
      <c r="EG931" s="425">
        <v>10.091803531129001</v>
      </c>
      <c r="EH931" s="431">
        <v>1.4754098729720699</v>
      </c>
      <c r="EI931" s="425">
        <v>114.864543350936</v>
      </c>
      <c r="EJ931" s="424">
        <v>0.27669902912621303</v>
      </c>
      <c r="EK931" s="424">
        <v>0.32550335570469702</v>
      </c>
      <c r="EL931" s="466">
        <v>0.369426751</v>
      </c>
      <c r="EM931" s="466">
        <v>0.175159235</v>
      </c>
      <c r="EN931" s="466">
        <v>0.45541401199999998</v>
      </c>
      <c r="EO931" s="466">
        <v>9.5238100000000006E-2</v>
      </c>
      <c r="EP931" s="466">
        <v>0.45714285999999998</v>
      </c>
      <c r="EQ931" s="466">
        <v>0.10669694</v>
      </c>
      <c r="ER931" s="425">
        <v>0.105880122572546</v>
      </c>
      <c r="ES931" s="431">
        <v>5.6655739122127802</v>
      </c>
      <c r="ET931" s="431">
        <v>4.5860537956207299</v>
      </c>
      <c r="EU931" s="431">
        <v>4.6113820867171897</v>
      </c>
      <c r="EV931" s="431">
        <v>4.60624740694296</v>
      </c>
      <c r="EW931" s="431">
        <v>4.2679760889596601</v>
      </c>
      <c r="EX931" s="426">
        <v>0.82882052287459296</v>
      </c>
    </row>
    <row r="932" spans="1:155" ht="13" customHeight="1">
      <c r="A932" s="413" t="s">
        <v>19</v>
      </c>
      <c r="B932" s="413">
        <v>13114</v>
      </c>
      <c r="C932" s="413">
        <v>663795</v>
      </c>
      <c r="D932" s="413">
        <v>21546</v>
      </c>
      <c r="E932" s="413" t="s">
        <v>345</v>
      </c>
      <c r="F932" s="413" t="s">
        <v>345</v>
      </c>
      <c r="G932" s="414"/>
      <c r="H932" s="411" t="s">
        <v>4337</v>
      </c>
      <c r="I932" s="411" t="s">
        <v>564</v>
      </c>
      <c r="J932" s="413">
        <v>28</v>
      </c>
      <c r="K932" s="418">
        <v>1</v>
      </c>
      <c r="M932" s="419" t="s">
        <v>837</v>
      </c>
      <c r="N932" s="420">
        <v>20</v>
      </c>
      <c r="O932" s="418" t="s">
        <v>46</v>
      </c>
      <c r="P932" s="418" t="s">
        <v>2543</v>
      </c>
      <c r="Z932" s="421"/>
      <c r="BT932" s="427">
        <v>9</v>
      </c>
      <c r="BU932" s="421">
        <v>23.2</v>
      </c>
      <c r="BV932" s="428">
        <v>0</v>
      </c>
      <c r="BW932" s="427"/>
      <c r="BX932" s="427"/>
      <c r="BY932" s="427"/>
      <c r="BZ932" s="427"/>
      <c r="CA932" s="421"/>
      <c r="CB932" s="428"/>
      <c r="CC932" s="427"/>
      <c r="CD932" s="421"/>
      <c r="CE932" s="429"/>
      <c r="CF932" s="428"/>
      <c r="CG932" s="427"/>
      <c r="CH932" s="421"/>
      <c r="CI932" s="429"/>
      <c r="CJ932" s="428"/>
      <c r="CK932" s="427"/>
      <c r="CL932" s="421"/>
      <c r="CM932" s="429"/>
      <c r="CN932" s="428"/>
      <c r="CO932" s="427"/>
      <c r="CP932" s="421"/>
      <c r="CQ932" s="429"/>
      <c r="CR932" s="428"/>
      <c r="DH932" s="427">
        <v>0</v>
      </c>
      <c r="DJ932" s="421">
        <v>9</v>
      </c>
      <c r="DK932" s="421">
        <v>1</v>
      </c>
      <c r="DL932" s="421">
        <v>0</v>
      </c>
      <c r="DM932" s="421">
        <v>0</v>
      </c>
      <c r="DN932" s="421">
        <v>1</v>
      </c>
      <c r="DO932" s="421">
        <v>1</v>
      </c>
      <c r="DP932" s="421">
        <v>23.2</v>
      </c>
      <c r="DQ932" s="421">
        <v>4.0999999046325604</v>
      </c>
      <c r="DR932" s="421">
        <v>19.100000381469702</v>
      </c>
      <c r="DS932" s="421">
        <v>99</v>
      </c>
      <c r="DT932" s="421">
        <v>24</v>
      </c>
      <c r="DU932" s="421">
        <v>13</v>
      </c>
      <c r="DV932" s="421">
        <v>12</v>
      </c>
      <c r="DW932" s="421">
        <v>4</v>
      </c>
      <c r="DX932" s="421">
        <v>2</v>
      </c>
      <c r="DY932" s="421">
        <v>0</v>
      </c>
      <c r="DZ932" s="421">
        <v>1</v>
      </c>
      <c r="EA932" s="421">
        <v>0</v>
      </c>
      <c r="EB932" s="421">
        <v>0</v>
      </c>
      <c r="EC932" s="421">
        <v>23</v>
      </c>
      <c r="ED932" s="425">
        <v>8.7464794606544203</v>
      </c>
      <c r="EE932" s="425">
        <v>0.76056343136125404</v>
      </c>
      <c r="EF932" s="425">
        <v>1.5211268627225001</v>
      </c>
      <c r="EG932" s="425">
        <v>9.1267611763350498</v>
      </c>
      <c r="EH932" s="431">
        <v>1.09859162307736</v>
      </c>
      <c r="EI932" s="425">
        <v>84.782533095313099</v>
      </c>
      <c r="EJ932" s="424">
        <v>0.25</v>
      </c>
      <c r="EK932" s="424">
        <v>0.28985507246376802</v>
      </c>
      <c r="EL932" s="466">
        <v>0.38356164300000001</v>
      </c>
      <c r="EM932" s="466">
        <v>0.20547945200000001</v>
      </c>
      <c r="EN932" s="466">
        <v>0.41095890400000001</v>
      </c>
      <c r="EO932" s="466">
        <v>0.12328767</v>
      </c>
      <c r="EP932" s="466">
        <v>0.50684932000000005</v>
      </c>
      <c r="EQ932" s="466">
        <v>0.11227154</v>
      </c>
      <c r="ER932" s="425">
        <v>-0.53387069956411504</v>
      </c>
      <c r="ES932" s="431">
        <v>4.5633805881675196</v>
      </c>
      <c r="ET932" s="431">
        <v>4.1483120415428996</v>
      </c>
      <c r="EU932" s="431">
        <v>3.7697750732128199</v>
      </c>
      <c r="EV932" s="431">
        <v>3.5269914147564498</v>
      </c>
      <c r="EW932" s="431">
        <v>3.1735343480673199</v>
      </c>
      <c r="EX932" s="426">
        <v>0.17152087390422799</v>
      </c>
      <c r="EY932" s="432"/>
    </row>
    <row r="933" spans="1:155" ht="13" customHeight="1">
      <c r="A933" s="413" t="s">
        <v>19</v>
      </c>
      <c r="B933" s="413">
        <v>13085</v>
      </c>
      <c r="C933" s="413">
        <v>678020</v>
      </c>
      <c r="D933" s="413">
        <v>33294</v>
      </c>
      <c r="E933" s="413" t="s">
        <v>246</v>
      </c>
      <c r="F933" s="413" t="s">
        <v>246</v>
      </c>
      <c r="G933" s="414"/>
      <c r="H933" s="411" t="s">
        <v>4010</v>
      </c>
      <c r="I933" s="411" t="s">
        <v>602</v>
      </c>
      <c r="J933" s="413">
        <v>25</v>
      </c>
      <c r="K933" s="418">
        <v>1</v>
      </c>
      <c r="M933" s="419" t="s">
        <v>837</v>
      </c>
      <c r="O933" s="418" t="s">
        <v>838</v>
      </c>
      <c r="P933" s="418" t="s">
        <v>4577</v>
      </c>
      <c r="Z933" s="421"/>
      <c r="AS933" s="422"/>
      <c r="AT933" s="422"/>
      <c r="AU933" s="422"/>
      <c r="AV933" s="422"/>
      <c r="AW933" s="422"/>
      <c r="AX933" s="422"/>
      <c r="AY933" s="423"/>
      <c r="AZ933" s="422"/>
      <c r="BA933" s="422"/>
      <c r="BB933" s="422"/>
      <c r="BC933" s="422"/>
      <c r="BT933" s="427">
        <v>42</v>
      </c>
      <c r="BU933" s="421">
        <v>39.200000000000003</v>
      </c>
      <c r="BV933" s="428">
        <v>0</v>
      </c>
      <c r="BW933" s="427"/>
      <c r="BX933" s="427"/>
      <c r="BY933" s="427"/>
      <c r="BZ933" s="427"/>
      <c r="CA933" s="421"/>
      <c r="CB933" s="428"/>
      <c r="CC933" s="427"/>
      <c r="CD933" s="421"/>
      <c r="CE933" s="429"/>
      <c r="CF933" s="428"/>
      <c r="CG933" s="427"/>
      <c r="CH933" s="421"/>
      <c r="CI933" s="429"/>
      <c r="CJ933" s="428"/>
      <c r="CK933" s="427"/>
      <c r="CL933" s="421"/>
      <c r="CM933" s="429"/>
      <c r="CN933" s="428"/>
      <c r="CO933" s="427"/>
      <c r="CP933" s="421"/>
      <c r="CQ933" s="429"/>
      <c r="CR933" s="428"/>
      <c r="DH933" s="427">
        <v>0</v>
      </c>
      <c r="DJ933" s="421">
        <v>42</v>
      </c>
      <c r="DK933" s="421">
        <v>0</v>
      </c>
      <c r="DL933" s="421">
        <v>0</v>
      </c>
      <c r="DM933" s="421">
        <v>1</v>
      </c>
      <c r="DN933" s="421">
        <v>2</v>
      </c>
      <c r="DO933" s="421">
        <v>11</v>
      </c>
      <c r="DP933" s="421">
        <v>39.200000000000003</v>
      </c>
      <c r="DR933" s="421">
        <v>39.200000762939403</v>
      </c>
      <c r="DS933" s="421">
        <v>173</v>
      </c>
      <c r="DT933" s="421">
        <v>41</v>
      </c>
      <c r="DU933" s="421">
        <v>26</v>
      </c>
      <c r="DV933" s="421">
        <v>22</v>
      </c>
      <c r="DW933" s="421">
        <v>7</v>
      </c>
      <c r="DX933" s="421">
        <v>21</v>
      </c>
      <c r="DY933" s="421">
        <v>1</v>
      </c>
      <c r="DZ933" s="421">
        <v>0</v>
      </c>
      <c r="EA933" s="421">
        <v>3</v>
      </c>
      <c r="EB933" s="421">
        <v>0</v>
      </c>
      <c r="EC933" s="421">
        <v>36</v>
      </c>
      <c r="ED933" s="425">
        <v>8.1680685360801899</v>
      </c>
      <c r="EE933" s="425">
        <v>4.76470664604678</v>
      </c>
      <c r="EF933" s="425">
        <v>1.5882355486822599</v>
      </c>
      <c r="EG933" s="425">
        <v>9.3025224994246702</v>
      </c>
      <c r="EH933" s="431">
        <v>1.5630254606079299</v>
      </c>
      <c r="EI933" s="425">
        <v>120.624675319845</v>
      </c>
      <c r="EJ933" s="424">
        <v>0.269736842105263</v>
      </c>
      <c r="EK933" s="424">
        <v>0.31192660550458701</v>
      </c>
      <c r="EL933" s="422">
        <v>0.54385964899999995</v>
      </c>
      <c r="EM933" s="422">
        <v>0.14035087700000001</v>
      </c>
      <c r="EN933" s="422">
        <v>0.31578947299999999</v>
      </c>
      <c r="EO933" s="422">
        <v>9.4827590000000003E-2</v>
      </c>
      <c r="EP933" s="422">
        <v>0.39655172</v>
      </c>
      <c r="EQ933" s="422">
        <v>0.13050313999999999</v>
      </c>
      <c r="ER933" s="425">
        <v>0.98757937444450605</v>
      </c>
      <c r="ES933" s="431">
        <v>4.9915974387156696</v>
      </c>
      <c r="ET933" s="431">
        <v>4.3960749741035503</v>
      </c>
      <c r="EU933" s="431">
        <v>5.2031994358394797</v>
      </c>
      <c r="EV933" s="431">
        <v>4.3083659620675698</v>
      </c>
      <c r="EW933" s="431">
        <v>4.3077530671287896</v>
      </c>
      <c r="EX933" s="426">
        <v>-0.25549852848052901</v>
      </c>
    </row>
    <row r="934" spans="1:155" ht="13" customHeight="1">
      <c r="A934" s="413" t="s">
        <v>19</v>
      </c>
      <c r="B934" s="413">
        <v>11142</v>
      </c>
      <c r="C934" s="413">
        <v>641656</v>
      </c>
      <c r="D934" s="413">
        <v>19261</v>
      </c>
      <c r="E934" s="413" t="s">
        <v>16</v>
      </c>
      <c r="F934" s="413" t="s">
        <v>16</v>
      </c>
      <c r="G934" s="414"/>
      <c r="H934" s="411" t="s">
        <v>543</v>
      </c>
      <c r="I934" s="411" t="s">
        <v>557</v>
      </c>
      <c r="J934" s="418">
        <v>30</v>
      </c>
      <c r="K934" s="418">
        <v>1</v>
      </c>
      <c r="M934" s="419" t="s">
        <v>837</v>
      </c>
      <c r="N934" s="420">
        <v>20</v>
      </c>
      <c r="O934" s="418" t="s">
        <v>46</v>
      </c>
      <c r="P934" s="418" t="s">
        <v>4577</v>
      </c>
      <c r="Z934" s="421"/>
      <c r="AS934" s="422"/>
      <c r="AT934" s="422"/>
      <c r="AU934" s="422"/>
      <c r="AV934" s="422"/>
      <c r="AW934" s="422"/>
      <c r="AX934" s="422"/>
      <c r="AY934" s="423"/>
      <c r="AZ934" s="422"/>
      <c r="BA934" s="422"/>
      <c r="BB934" s="422"/>
      <c r="BC934" s="422"/>
      <c r="BT934" s="427">
        <v>36</v>
      </c>
      <c r="BU934" s="421">
        <v>40</v>
      </c>
      <c r="BV934" s="428">
        <v>0</v>
      </c>
      <c r="BW934" s="427"/>
      <c r="BX934" s="427"/>
      <c r="BY934" s="427"/>
      <c r="BZ934" s="427"/>
      <c r="CA934" s="421"/>
      <c r="CB934" s="428"/>
      <c r="CC934" s="427"/>
      <c r="CD934" s="421"/>
      <c r="CE934" s="429"/>
      <c r="CF934" s="428"/>
      <c r="CG934" s="427"/>
      <c r="CH934" s="421"/>
      <c r="CI934" s="429"/>
      <c r="CJ934" s="428"/>
      <c r="CK934" s="427"/>
      <c r="CL934" s="421"/>
      <c r="CM934" s="429"/>
      <c r="CN934" s="428"/>
      <c r="CO934" s="427"/>
      <c r="CP934" s="421"/>
      <c r="CQ934" s="429"/>
      <c r="CR934" s="428"/>
      <c r="DH934" s="427">
        <v>0</v>
      </c>
      <c r="DJ934" s="421">
        <v>36</v>
      </c>
      <c r="DK934" s="421">
        <v>1</v>
      </c>
      <c r="DL934" s="421">
        <v>0</v>
      </c>
      <c r="DM934" s="421">
        <v>2</v>
      </c>
      <c r="DN934" s="421">
        <v>1</v>
      </c>
      <c r="DO934" s="421">
        <v>0</v>
      </c>
      <c r="DP934" s="421">
        <v>40</v>
      </c>
      <c r="DQ934" s="421">
        <v>1</v>
      </c>
      <c r="DR934" s="421">
        <v>39</v>
      </c>
      <c r="DS934" s="421">
        <v>166</v>
      </c>
      <c r="DT934" s="421">
        <v>28</v>
      </c>
      <c r="DU934" s="421">
        <v>20</v>
      </c>
      <c r="DV934" s="421">
        <v>19</v>
      </c>
      <c r="DW934" s="421">
        <v>5</v>
      </c>
      <c r="DX934" s="421">
        <v>22</v>
      </c>
      <c r="DY934" s="421">
        <v>1</v>
      </c>
      <c r="DZ934" s="421">
        <v>1</v>
      </c>
      <c r="EA934" s="421">
        <v>2</v>
      </c>
      <c r="EB934" s="421">
        <v>0</v>
      </c>
      <c r="EC934" s="421">
        <v>42</v>
      </c>
      <c r="ED934" s="425">
        <v>9.4500018024448007</v>
      </c>
      <c r="EE934" s="425">
        <v>4.9500009441377504</v>
      </c>
      <c r="EF934" s="425">
        <v>1.1250002145767599</v>
      </c>
      <c r="EG934" s="425">
        <v>6.3000012016298603</v>
      </c>
      <c r="EH934" s="431">
        <v>1.25000023841862</v>
      </c>
      <c r="EI934" s="425">
        <v>97.502064271371495</v>
      </c>
      <c r="EJ934" s="424">
        <v>0.195804195804195</v>
      </c>
      <c r="EK934" s="424">
        <v>0.23958333333333301</v>
      </c>
      <c r="EL934" s="422">
        <v>0.37755102000000001</v>
      </c>
      <c r="EM934" s="422">
        <v>0.19387755100000001</v>
      </c>
      <c r="EN934" s="422">
        <v>0.42857142799999998</v>
      </c>
      <c r="EO934" s="422">
        <v>9.9009899999999998E-2</v>
      </c>
      <c r="EP934" s="422">
        <v>0.35643564</v>
      </c>
      <c r="EQ934" s="422">
        <v>0.12168487</v>
      </c>
      <c r="ER934" s="425">
        <v>-0.41540365681452202</v>
      </c>
      <c r="ES934" s="431">
        <v>4.2750008153916896</v>
      </c>
      <c r="ET934" s="431">
        <v>4.1190926665889798</v>
      </c>
      <c r="EU934" s="431">
        <v>4.38597245216374</v>
      </c>
      <c r="EV934" s="431">
        <v>4.3798666674174198</v>
      </c>
      <c r="EW934" s="431">
        <v>4.1723733143233899</v>
      </c>
      <c r="EX934" s="426">
        <v>3.9833240211009903E-2</v>
      </c>
    </row>
    <row r="935" spans="1:155" ht="13" customHeight="1">
      <c r="A935" s="413" t="s">
        <v>19</v>
      </c>
      <c r="B935" s="413">
        <v>11684</v>
      </c>
      <c r="C935" s="413">
        <v>606996</v>
      </c>
      <c r="D935" s="413">
        <v>19646</v>
      </c>
      <c r="E935" s="413" t="s">
        <v>2170</v>
      </c>
      <c r="F935" s="413" t="s">
        <v>2170</v>
      </c>
      <c r="G935" s="414"/>
      <c r="H935" s="411" t="s">
        <v>1730</v>
      </c>
      <c r="I935" s="411" t="s">
        <v>547</v>
      </c>
      <c r="J935" s="413">
        <v>32</v>
      </c>
      <c r="K935" s="418">
        <v>1</v>
      </c>
      <c r="M935" s="419" t="s">
        <v>46</v>
      </c>
      <c r="N935" s="420">
        <v>20</v>
      </c>
      <c r="O935" s="418" t="s">
        <v>46</v>
      </c>
      <c r="P935" s="418" t="s">
        <v>2543</v>
      </c>
      <c r="Z935" s="421"/>
      <c r="BT935" s="427">
        <v>20</v>
      </c>
      <c r="BU935" s="421">
        <v>43</v>
      </c>
      <c r="BV935" s="428">
        <v>1</v>
      </c>
      <c r="BW935" s="427"/>
      <c r="BX935" s="427"/>
      <c r="BY935" s="427"/>
      <c r="BZ935" s="427"/>
      <c r="CA935" s="421"/>
      <c r="CB935" s="428"/>
      <c r="CC935" s="427"/>
      <c r="CD935" s="421"/>
      <c r="CE935" s="429"/>
      <c r="CF935" s="428"/>
      <c r="CG935" s="427"/>
      <c r="CH935" s="421"/>
      <c r="CI935" s="429"/>
      <c r="CJ935" s="428"/>
      <c r="CK935" s="427"/>
      <c r="CL935" s="421"/>
      <c r="CM935" s="429"/>
      <c r="CN935" s="428"/>
      <c r="CO935" s="427"/>
      <c r="CP935" s="421"/>
      <c r="CQ935" s="429"/>
      <c r="CR935" s="428"/>
      <c r="DH935" s="427">
        <v>1</v>
      </c>
      <c r="DJ935" s="421">
        <v>20</v>
      </c>
      <c r="DK935" s="421">
        <v>6</v>
      </c>
      <c r="DL935" s="421">
        <v>0</v>
      </c>
      <c r="DM935" s="421">
        <v>3</v>
      </c>
      <c r="DN935" s="421">
        <v>3</v>
      </c>
      <c r="DO935" s="421">
        <v>0</v>
      </c>
      <c r="DP935" s="421">
        <v>43</v>
      </c>
      <c r="DQ935" s="421">
        <v>25.2000007629394</v>
      </c>
      <c r="DR935" s="421">
        <v>17.100000381469702</v>
      </c>
      <c r="DS935" s="421">
        <v>179</v>
      </c>
      <c r="DT935" s="421">
        <v>38</v>
      </c>
      <c r="DU935" s="421">
        <v>28</v>
      </c>
      <c r="DV935" s="421">
        <v>28</v>
      </c>
      <c r="DW935" s="421">
        <v>9</v>
      </c>
      <c r="DX935" s="421">
        <v>13</v>
      </c>
      <c r="DY935" s="421">
        <v>0</v>
      </c>
      <c r="DZ935" s="421">
        <v>2</v>
      </c>
      <c r="EA935" s="421">
        <v>0</v>
      </c>
      <c r="EB935" s="421">
        <v>1</v>
      </c>
      <c r="EC935" s="421">
        <v>37</v>
      </c>
      <c r="ED935" s="425">
        <v>7.7441870770370604</v>
      </c>
      <c r="EE935" s="425">
        <v>2.7209305946346398</v>
      </c>
      <c r="EF935" s="425">
        <v>1.8837211809009</v>
      </c>
      <c r="EG935" s="425">
        <v>7.9534894304705004</v>
      </c>
      <c r="EH935" s="431">
        <v>1.18604666945612</v>
      </c>
      <c r="EI935" s="425">
        <v>91.531774768201103</v>
      </c>
      <c r="EJ935" s="424">
        <v>0.23170731707316999</v>
      </c>
      <c r="EK935" s="424">
        <v>0.24576271186440601</v>
      </c>
      <c r="EL935" s="466">
        <v>0.322580645</v>
      </c>
      <c r="EM935" s="466">
        <v>0.120967741</v>
      </c>
      <c r="EN935" s="466">
        <v>0.55645161200000004</v>
      </c>
      <c r="EO935" s="466">
        <v>7.8740160000000003E-2</v>
      </c>
      <c r="EP935" s="466">
        <v>0.39370079000000002</v>
      </c>
      <c r="EQ935" s="466">
        <v>8.5260119999999995E-2</v>
      </c>
      <c r="ER935" s="425">
        <v>-0.173568983931007</v>
      </c>
      <c r="ES935" s="431">
        <v>5.8604658961361498</v>
      </c>
      <c r="ET935" s="431">
        <v>3.54454082022687</v>
      </c>
      <c r="EU935" s="431">
        <v>5.1824841139831399</v>
      </c>
      <c r="EV935" s="431">
        <v>4.9356114550598296</v>
      </c>
      <c r="EW935" s="431">
        <v>4.4073579310034496</v>
      </c>
      <c r="EX935" s="426">
        <v>-0.161146104335784</v>
      </c>
    </row>
    <row r="936" spans="1:155" ht="13" customHeight="1">
      <c r="A936" s="413" t="s">
        <v>19</v>
      </c>
      <c r="B936" s="413">
        <v>10859</v>
      </c>
      <c r="C936" s="413">
        <v>641672</v>
      </c>
      <c r="D936" s="413">
        <v>19264</v>
      </c>
      <c r="E936" s="413" t="s">
        <v>3323</v>
      </c>
      <c r="F936" s="413" t="s">
        <v>3323</v>
      </c>
      <c r="G936" s="414"/>
      <c r="H936" s="411" t="s">
        <v>1731</v>
      </c>
      <c r="I936" s="411" t="s">
        <v>251</v>
      </c>
      <c r="J936" s="418">
        <v>30</v>
      </c>
      <c r="K936" s="418">
        <v>1</v>
      </c>
      <c r="M936" s="419" t="s">
        <v>837</v>
      </c>
      <c r="N936" s="420">
        <v>20</v>
      </c>
      <c r="O936" s="418" t="s">
        <v>46</v>
      </c>
      <c r="P936" s="418" t="s">
        <v>2543</v>
      </c>
      <c r="Z936" s="421"/>
      <c r="BT936" s="427">
        <v>12</v>
      </c>
      <c r="BU936" s="421">
        <v>34</v>
      </c>
      <c r="BV936" s="428">
        <v>0</v>
      </c>
      <c r="BW936" s="427"/>
      <c r="BX936" s="427"/>
      <c r="BY936" s="427"/>
      <c r="BZ936" s="427"/>
      <c r="CA936" s="421"/>
      <c r="CB936" s="428"/>
      <c r="CC936" s="427"/>
      <c r="CD936" s="421"/>
      <c r="CE936" s="429"/>
      <c r="CF936" s="428"/>
      <c r="CG936" s="427"/>
      <c r="CH936" s="421"/>
      <c r="CI936" s="429"/>
      <c r="CJ936" s="428"/>
      <c r="CK936" s="427"/>
      <c r="CL936" s="421"/>
      <c r="CM936" s="429"/>
      <c r="CN936" s="428"/>
      <c r="CO936" s="427"/>
      <c r="CP936" s="421"/>
      <c r="CQ936" s="429"/>
      <c r="CR936" s="428"/>
      <c r="DH936" s="427">
        <v>0</v>
      </c>
      <c r="DJ936" s="421">
        <v>12</v>
      </c>
      <c r="DK936" s="421">
        <v>1</v>
      </c>
      <c r="DL936" s="421">
        <v>0</v>
      </c>
      <c r="DM936" s="421">
        <v>2</v>
      </c>
      <c r="DN936" s="421">
        <v>1</v>
      </c>
      <c r="DO936" s="421">
        <v>0</v>
      </c>
      <c r="DP936" s="421">
        <v>34</v>
      </c>
      <c r="DQ936" s="421">
        <v>5</v>
      </c>
      <c r="DR936" s="421">
        <v>29</v>
      </c>
      <c r="DS936" s="421">
        <v>152</v>
      </c>
      <c r="DT936" s="421">
        <v>40</v>
      </c>
      <c r="DU936" s="421">
        <v>23</v>
      </c>
      <c r="DV936" s="421">
        <v>22</v>
      </c>
      <c r="DW936" s="421">
        <v>7</v>
      </c>
      <c r="DX936" s="421">
        <v>17</v>
      </c>
      <c r="DY936" s="421">
        <v>2</v>
      </c>
      <c r="DZ936" s="421">
        <v>0</v>
      </c>
      <c r="EA936" s="421">
        <v>0</v>
      </c>
      <c r="EB936" s="421">
        <v>0</v>
      </c>
      <c r="EC936" s="421">
        <v>22</v>
      </c>
      <c r="ED936" s="425">
        <v>5.8235294117647003</v>
      </c>
      <c r="EE936" s="425">
        <v>4.5</v>
      </c>
      <c r="EF936" s="425">
        <v>1.8529411764705801</v>
      </c>
      <c r="EG936" s="425">
        <v>10.588235294117601</v>
      </c>
      <c r="EH936" s="431">
        <v>1.6764705882352899</v>
      </c>
      <c r="EI936" s="425">
        <v>130.767449492629</v>
      </c>
      <c r="EJ936" s="424">
        <v>0.296296296296296</v>
      </c>
      <c r="EK936" s="424">
        <v>0.31132075471698101</v>
      </c>
      <c r="EL936" s="422">
        <v>0.451327433</v>
      </c>
      <c r="EM936" s="422">
        <v>0.16814159200000001</v>
      </c>
      <c r="EN936" s="422">
        <v>0.38053097299999999</v>
      </c>
      <c r="EO936" s="422">
        <v>7.9646019999999998E-2</v>
      </c>
      <c r="EP936" s="422">
        <v>0.38053097000000002</v>
      </c>
      <c r="EQ936" s="422">
        <v>8.3617750000000005E-2</v>
      </c>
      <c r="ER936" s="425">
        <v>0.21098116140558101</v>
      </c>
      <c r="ES936" s="431">
        <v>5.8235294117647003</v>
      </c>
      <c r="ET936" s="431">
        <v>4.6809678665572996</v>
      </c>
      <c r="EU936" s="431">
        <v>6.0183251549215804</v>
      </c>
      <c r="EV936" s="431">
        <v>5.2917831746970903</v>
      </c>
      <c r="EW936" s="431">
        <v>5.1820297656047796</v>
      </c>
      <c r="EX936" s="426">
        <v>-0.31517778337001801</v>
      </c>
    </row>
    <row r="937" spans="1:155" ht="13" customHeight="1">
      <c r="A937" s="413" t="s">
        <v>19</v>
      </c>
      <c r="B937" s="413">
        <v>9586</v>
      </c>
      <c r="C937" s="413">
        <v>571760</v>
      </c>
      <c r="D937" s="413">
        <v>15423</v>
      </c>
      <c r="E937" s="413" t="s">
        <v>3323</v>
      </c>
      <c r="F937" s="413" t="s">
        <v>3323</v>
      </c>
      <c r="G937" s="414"/>
      <c r="H937" s="415" t="s">
        <v>739</v>
      </c>
      <c r="I937" s="416" t="s">
        <v>136</v>
      </c>
      <c r="J937" s="417">
        <v>34</v>
      </c>
      <c r="K937" s="418">
        <v>1</v>
      </c>
      <c r="M937" s="419" t="s">
        <v>46</v>
      </c>
      <c r="N937" s="420">
        <v>25</v>
      </c>
      <c r="O937" s="418" t="s">
        <v>46</v>
      </c>
      <c r="P937" s="418" t="s">
        <v>2543</v>
      </c>
      <c r="Z937" s="421"/>
      <c r="AS937" s="422"/>
      <c r="AT937" s="422"/>
      <c r="AU937" s="422"/>
      <c r="AV937" s="422"/>
      <c r="AW937" s="422"/>
      <c r="AX937" s="422"/>
      <c r="AY937" s="423"/>
      <c r="AZ937" s="422"/>
      <c r="BA937" s="422"/>
      <c r="BB937" s="422"/>
      <c r="BC937" s="422"/>
      <c r="BT937" s="427">
        <v>27</v>
      </c>
      <c r="BU937" s="421">
        <v>122.1</v>
      </c>
      <c r="BV937" s="428">
        <v>2</v>
      </c>
      <c r="BW937" s="427"/>
      <c r="BX937" s="427"/>
      <c r="BY937" s="427"/>
      <c r="BZ937" s="427"/>
      <c r="CA937" s="421"/>
      <c r="CB937" s="428"/>
      <c r="CC937" s="427"/>
      <c r="CD937" s="421"/>
      <c r="CE937" s="429"/>
      <c r="CF937" s="428"/>
      <c r="CG937" s="427"/>
      <c r="CH937" s="421"/>
      <c r="CI937" s="429"/>
      <c r="CJ937" s="428"/>
      <c r="CK937" s="427"/>
      <c r="CL937" s="421"/>
      <c r="CM937" s="429"/>
      <c r="CN937" s="428"/>
      <c r="CO937" s="427"/>
      <c r="CP937" s="421"/>
      <c r="CQ937" s="429"/>
      <c r="CR937" s="428"/>
      <c r="DH937" s="427">
        <v>2</v>
      </c>
      <c r="DJ937" s="421">
        <v>27</v>
      </c>
      <c r="DK937" s="421">
        <v>23</v>
      </c>
      <c r="DL937" s="421">
        <v>0</v>
      </c>
      <c r="DM937" s="421">
        <v>5</v>
      </c>
      <c r="DN937" s="421">
        <v>10</v>
      </c>
      <c r="DO937" s="421">
        <v>0</v>
      </c>
      <c r="DP937" s="421">
        <v>122.1</v>
      </c>
      <c r="DQ937" s="421">
        <v>117</v>
      </c>
      <c r="DR937" s="421">
        <v>5.0999999046325604</v>
      </c>
      <c r="DS937" s="421">
        <v>536</v>
      </c>
      <c r="DT937" s="421">
        <v>129</v>
      </c>
      <c r="DU937" s="421">
        <v>77</v>
      </c>
      <c r="DV937" s="421">
        <v>75</v>
      </c>
      <c r="DW937" s="421">
        <v>25</v>
      </c>
      <c r="DX937" s="421">
        <v>40</v>
      </c>
      <c r="DY937" s="421">
        <v>0</v>
      </c>
      <c r="DZ937" s="421">
        <v>9</v>
      </c>
      <c r="EA937" s="421">
        <v>2</v>
      </c>
      <c r="EB937" s="421">
        <v>0</v>
      </c>
      <c r="EC937" s="421">
        <v>86</v>
      </c>
      <c r="ED937" s="425">
        <v>6.3269755426035301</v>
      </c>
      <c r="EE937" s="425">
        <v>2.94277932214117</v>
      </c>
      <c r="EF937" s="425">
        <v>1.83923707633823</v>
      </c>
      <c r="EG937" s="425">
        <v>9.4904633139052894</v>
      </c>
      <c r="EH937" s="431">
        <v>1.3814714040051601</v>
      </c>
      <c r="EI937" s="425">
        <v>106.613451777656</v>
      </c>
      <c r="EJ937" s="424">
        <v>0.26488706365503001</v>
      </c>
      <c r="EK937" s="424">
        <v>0.27659574468085102</v>
      </c>
      <c r="EL937" s="422">
        <v>0.36708860700000001</v>
      </c>
      <c r="EM937" s="422">
        <v>0.230379746</v>
      </c>
      <c r="EN937" s="422">
        <v>0.40253164499999999</v>
      </c>
      <c r="EO937" s="422">
        <v>0.10224439</v>
      </c>
      <c r="EP937" s="422">
        <v>0.43640898</v>
      </c>
      <c r="EQ937" s="422">
        <v>8.3453239999999998E-2</v>
      </c>
      <c r="ER937" s="425">
        <v>0.67153163941678495</v>
      </c>
      <c r="ES937" s="431">
        <v>5.5177112290146999</v>
      </c>
      <c r="ET937" s="431">
        <v>5.60427627636445</v>
      </c>
      <c r="EU937" s="431">
        <v>5.5882883155294296</v>
      </c>
      <c r="EV937" s="431">
        <v>4.9355376696671298</v>
      </c>
      <c r="EW937" s="431">
        <v>4.9003665017037203</v>
      </c>
      <c r="EX937" s="426">
        <v>-0.28862052410840899</v>
      </c>
    </row>
    <row r="938" spans="1:155" ht="13" customHeight="1">
      <c r="A938" s="413" t="s">
        <v>19</v>
      </c>
      <c r="B938" s="413">
        <v>11470</v>
      </c>
      <c r="C938" s="413">
        <v>672578</v>
      </c>
      <c r="D938" s="413">
        <v>22713</v>
      </c>
      <c r="E938" s="413" t="s">
        <v>213</v>
      </c>
      <c r="F938" s="413" t="s">
        <v>213</v>
      </c>
      <c r="G938" s="414"/>
      <c r="H938" s="411" t="s">
        <v>584</v>
      </c>
      <c r="I938" s="411" t="s">
        <v>597</v>
      </c>
      <c r="J938" s="413">
        <v>28</v>
      </c>
      <c r="K938" s="418">
        <v>1</v>
      </c>
      <c r="M938" s="419" t="s">
        <v>837</v>
      </c>
      <c r="O938" s="418" t="s">
        <v>46</v>
      </c>
      <c r="P938" s="418" t="s">
        <v>2543</v>
      </c>
      <c r="Z938" s="421"/>
      <c r="AS938" s="422"/>
      <c r="AT938" s="422"/>
      <c r="AU938" s="422"/>
      <c r="AV938" s="422"/>
      <c r="AW938" s="422"/>
      <c r="AX938" s="422"/>
      <c r="AY938" s="423"/>
      <c r="AZ938" s="422"/>
      <c r="BA938" s="422"/>
      <c r="BB938" s="422"/>
      <c r="BC938" s="422"/>
      <c r="BT938" s="427">
        <v>41</v>
      </c>
      <c r="BU938" s="421">
        <v>43.1</v>
      </c>
      <c r="BV938" s="428">
        <v>-3</v>
      </c>
      <c r="BW938" s="427"/>
      <c r="BX938" s="427"/>
      <c r="BY938" s="427"/>
      <c r="BZ938" s="427"/>
      <c r="CA938" s="421"/>
      <c r="CB938" s="428"/>
      <c r="CC938" s="427"/>
      <c r="CD938" s="421"/>
      <c r="CE938" s="429"/>
      <c r="CF938" s="428"/>
      <c r="CG938" s="427"/>
      <c r="CH938" s="421"/>
      <c r="CI938" s="429"/>
      <c r="CJ938" s="428"/>
      <c r="CK938" s="427"/>
      <c r="CL938" s="421"/>
      <c r="CM938" s="429"/>
      <c r="CN938" s="428"/>
      <c r="CO938" s="427"/>
      <c r="CP938" s="421"/>
      <c r="CQ938" s="429"/>
      <c r="CR938" s="428"/>
      <c r="DH938" s="427">
        <v>-3</v>
      </c>
      <c r="DJ938" s="421">
        <v>41</v>
      </c>
      <c r="DK938" s="421">
        <v>0</v>
      </c>
      <c r="DL938" s="421">
        <v>0</v>
      </c>
      <c r="DM938" s="421">
        <v>1</v>
      </c>
      <c r="DN938" s="421">
        <v>0</v>
      </c>
      <c r="DO938" s="421">
        <v>0</v>
      </c>
      <c r="DP938" s="421">
        <v>43.1</v>
      </c>
      <c r="DR938" s="421">
        <v>42.400000572204497</v>
      </c>
      <c r="DS938" s="421">
        <v>203</v>
      </c>
      <c r="DT938" s="421">
        <v>50</v>
      </c>
      <c r="DU938" s="421">
        <v>32</v>
      </c>
      <c r="DV938" s="421">
        <v>30</v>
      </c>
      <c r="DW938" s="421">
        <v>4</v>
      </c>
      <c r="DX938" s="421">
        <v>22</v>
      </c>
      <c r="DY938" s="421">
        <v>1</v>
      </c>
      <c r="DZ938" s="421">
        <v>2</v>
      </c>
      <c r="EA938" s="421">
        <v>6</v>
      </c>
      <c r="EB938" s="421">
        <v>0</v>
      </c>
      <c r="EC938" s="421">
        <v>39</v>
      </c>
      <c r="ED938" s="425">
        <v>8.1000011290038199</v>
      </c>
      <c r="EE938" s="425">
        <v>4.5692314061047199</v>
      </c>
      <c r="EF938" s="425">
        <v>0.83076934656449497</v>
      </c>
      <c r="EG938" s="425">
        <v>10.3846168320561</v>
      </c>
      <c r="EH938" s="431">
        <v>1.6615386931289899</v>
      </c>
      <c r="EI938" s="425">
        <v>128.743101258016</v>
      </c>
      <c r="EJ938" s="424">
        <v>0.27932960893854702</v>
      </c>
      <c r="EK938" s="424">
        <v>0.33823529411764702</v>
      </c>
      <c r="EL938" s="422">
        <v>0.32116788299999999</v>
      </c>
      <c r="EM938" s="422">
        <v>0.233576642</v>
      </c>
      <c r="EN938" s="422">
        <v>0.44525547399999998</v>
      </c>
      <c r="EO938" s="422">
        <v>0.11428571</v>
      </c>
      <c r="EP938" s="422">
        <v>0.38571429000000002</v>
      </c>
      <c r="EQ938" s="422">
        <v>0.12779974</v>
      </c>
      <c r="ER938" s="425">
        <v>-6.0961453563494097E-2</v>
      </c>
      <c r="ES938" s="431">
        <v>6.2307700992337098</v>
      </c>
      <c r="ET938" s="431">
        <v>5.6137845482037401</v>
      </c>
      <c r="EU938" s="431">
        <v>4.1975108232441896</v>
      </c>
      <c r="EV938" s="431">
        <v>5.1678966112801703</v>
      </c>
      <c r="EW938" s="431">
        <v>4.6420835134627403</v>
      </c>
      <c r="EX938" s="426">
        <v>0.14612090215086901</v>
      </c>
    </row>
    <row r="939" spans="1:155" ht="13" customHeight="1">
      <c r="A939" s="413" t="s">
        <v>19</v>
      </c>
      <c r="B939" s="413">
        <v>12733</v>
      </c>
      <c r="C939" s="413">
        <v>682120</v>
      </c>
      <c r="D939" s="413">
        <v>25139</v>
      </c>
      <c r="E939" s="413" t="s">
        <v>213</v>
      </c>
      <c r="F939" s="413" t="s">
        <v>213</v>
      </c>
      <c r="G939" s="414"/>
      <c r="H939" s="411" t="s">
        <v>3470</v>
      </c>
      <c r="I939" s="411" t="s">
        <v>175</v>
      </c>
      <c r="J939" s="413">
        <v>28</v>
      </c>
      <c r="K939" s="418">
        <v>1</v>
      </c>
      <c r="M939" s="419" t="s">
        <v>46</v>
      </c>
      <c r="O939" s="418" t="s">
        <v>838</v>
      </c>
      <c r="P939" s="418" t="s">
        <v>2543</v>
      </c>
      <c r="Z939" s="421"/>
      <c r="AS939" s="422"/>
      <c r="AT939" s="422"/>
      <c r="AU939" s="422"/>
      <c r="AV939" s="422"/>
      <c r="AW939" s="422"/>
      <c r="AX939" s="422"/>
      <c r="AY939" s="423"/>
      <c r="AZ939" s="422"/>
      <c r="BA939" s="422"/>
      <c r="BB939" s="422"/>
      <c r="BC939" s="422"/>
      <c r="BT939" s="427">
        <v>54</v>
      </c>
      <c r="BU939" s="421">
        <v>42.2</v>
      </c>
      <c r="BV939" s="428">
        <v>-1</v>
      </c>
      <c r="BW939" s="427"/>
      <c r="BX939" s="427"/>
      <c r="BY939" s="427"/>
      <c r="BZ939" s="427"/>
      <c r="CA939" s="421"/>
      <c r="CB939" s="428"/>
      <c r="CC939" s="427"/>
      <c r="CD939" s="421"/>
      <c r="CE939" s="429"/>
      <c r="CF939" s="428"/>
      <c r="CG939" s="427"/>
      <c r="CH939" s="421"/>
      <c r="CI939" s="429"/>
      <c r="CJ939" s="428"/>
      <c r="CK939" s="427"/>
      <c r="CL939" s="421"/>
      <c r="CM939" s="429"/>
      <c r="CN939" s="428"/>
      <c r="CO939" s="427"/>
      <c r="CP939" s="421"/>
      <c r="CQ939" s="429"/>
      <c r="CR939" s="428"/>
      <c r="DH939" s="427">
        <v>-1</v>
      </c>
      <c r="DJ939" s="421">
        <v>54</v>
      </c>
      <c r="DK939" s="421">
        <v>0</v>
      </c>
      <c r="DL939" s="421">
        <v>0</v>
      </c>
      <c r="DM939" s="421">
        <v>5</v>
      </c>
      <c r="DN939" s="421">
        <v>4</v>
      </c>
      <c r="DO939" s="421">
        <v>0</v>
      </c>
      <c r="DP939" s="421">
        <v>42.2</v>
      </c>
      <c r="DR939" s="421">
        <v>42.200000762939403</v>
      </c>
      <c r="DS939" s="421">
        <v>194</v>
      </c>
      <c r="DT939" s="421">
        <v>37</v>
      </c>
      <c r="DU939" s="421">
        <v>23</v>
      </c>
      <c r="DV939" s="421">
        <v>23</v>
      </c>
      <c r="DW939" s="421">
        <v>5</v>
      </c>
      <c r="DX939" s="421">
        <v>30</v>
      </c>
      <c r="DY939" s="421">
        <v>2</v>
      </c>
      <c r="DZ939" s="421">
        <v>6</v>
      </c>
      <c r="EA939" s="421">
        <v>2</v>
      </c>
      <c r="EB939" s="421">
        <v>0</v>
      </c>
      <c r="EC939" s="421">
        <v>45</v>
      </c>
      <c r="ED939" s="425">
        <v>9.4921906117825703</v>
      </c>
      <c r="EE939" s="425">
        <v>6.32812707452171</v>
      </c>
      <c r="EF939" s="425">
        <v>1.05468784575361</v>
      </c>
      <c r="EG939" s="425">
        <v>7.8046900585767798</v>
      </c>
      <c r="EH939" s="431">
        <v>1.5703130147887201</v>
      </c>
      <c r="EI939" s="425">
        <v>122.486985032738</v>
      </c>
      <c r="EJ939" s="424">
        <v>0.234177215189873</v>
      </c>
      <c r="EK939" s="424">
        <v>0.296296296296296</v>
      </c>
      <c r="EL939" s="422">
        <v>0.41964285699999998</v>
      </c>
      <c r="EM939" s="422">
        <v>0.16964285700000001</v>
      </c>
      <c r="EN939" s="422">
        <v>0.41071428500000001</v>
      </c>
      <c r="EO939" s="422">
        <v>5.3097350000000001E-2</v>
      </c>
      <c r="EP939" s="422">
        <v>0.42477875999999998</v>
      </c>
      <c r="EQ939" s="422">
        <v>0.12</v>
      </c>
      <c r="ER939" s="425">
        <v>1.0415022517780601</v>
      </c>
      <c r="ES939" s="431">
        <v>4.8515640904666402</v>
      </c>
      <c r="ET939" s="431">
        <v>4.3444982512935297</v>
      </c>
      <c r="EU939" s="431">
        <v>5.0812853514684502</v>
      </c>
      <c r="EV939" s="431">
        <v>5.2201053513352402</v>
      </c>
      <c r="EW939" s="431">
        <v>4.7202988006914604</v>
      </c>
      <c r="EX939" s="426">
        <v>-0.44146159291267301</v>
      </c>
    </row>
    <row r="940" spans="1:155" ht="13" customHeight="1">
      <c r="A940" s="413" t="s">
        <v>19</v>
      </c>
      <c r="B940" s="413">
        <v>10947</v>
      </c>
      <c r="C940" s="413">
        <v>663855</v>
      </c>
      <c r="D940" s="413">
        <v>19618</v>
      </c>
      <c r="E940" s="413" t="s">
        <v>3323</v>
      </c>
      <c r="F940" s="413" t="s">
        <v>3323</v>
      </c>
      <c r="G940" s="414"/>
      <c r="H940" s="415" t="s">
        <v>330</v>
      </c>
      <c r="I940" s="416" t="s">
        <v>539</v>
      </c>
      <c r="J940" s="417">
        <v>28</v>
      </c>
      <c r="K940" s="418">
        <v>1</v>
      </c>
      <c r="M940" s="419" t="s">
        <v>837</v>
      </c>
      <c r="N940" s="420">
        <v>20</v>
      </c>
      <c r="O940" s="418" t="s">
        <v>46</v>
      </c>
      <c r="P940" s="418" t="s">
        <v>4577</v>
      </c>
      <c r="Z940" s="421"/>
      <c r="AS940" s="422"/>
      <c r="AT940" s="422"/>
      <c r="AU940" s="422"/>
      <c r="AV940" s="422"/>
      <c r="AW940" s="422"/>
      <c r="AX940" s="422"/>
      <c r="AY940" s="423"/>
      <c r="AZ940" s="422"/>
      <c r="BA940" s="422"/>
      <c r="BB940" s="422"/>
      <c r="BC940" s="422"/>
      <c r="BT940" s="427">
        <v>34</v>
      </c>
      <c r="BU940" s="421">
        <v>67.099999999999994</v>
      </c>
      <c r="BV940" s="428">
        <v>-1</v>
      </c>
      <c r="BW940" s="427"/>
      <c r="BX940" s="427"/>
      <c r="BY940" s="427"/>
      <c r="BZ940" s="427"/>
      <c r="CA940" s="421"/>
      <c r="CB940" s="428"/>
      <c r="CC940" s="427"/>
      <c r="CD940" s="421"/>
      <c r="CE940" s="429"/>
      <c r="CF940" s="428"/>
      <c r="CG940" s="427"/>
      <c r="CH940" s="421"/>
      <c r="CI940" s="429"/>
      <c r="CJ940" s="428"/>
      <c r="CK940" s="427"/>
      <c r="CL940" s="421"/>
      <c r="CM940" s="429"/>
      <c r="CN940" s="428"/>
      <c r="CO940" s="427"/>
      <c r="CP940" s="421"/>
      <c r="CQ940" s="429"/>
      <c r="CR940" s="428"/>
      <c r="DH940" s="427">
        <v>-1</v>
      </c>
      <c r="DJ940" s="421">
        <v>34</v>
      </c>
      <c r="DK940" s="421">
        <v>9</v>
      </c>
      <c r="DL940" s="421">
        <v>0</v>
      </c>
      <c r="DM940" s="421">
        <v>2</v>
      </c>
      <c r="DN940" s="421">
        <v>7</v>
      </c>
      <c r="DO940" s="421">
        <v>2</v>
      </c>
      <c r="DP940" s="421">
        <v>67.099999999999994</v>
      </c>
      <c r="DQ940" s="421">
        <v>45.099998474121001</v>
      </c>
      <c r="DR940" s="421">
        <v>21.300000667572</v>
      </c>
      <c r="DS940" s="421">
        <v>314</v>
      </c>
      <c r="DT940" s="421">
        <v>80</v>
      </c>
      <c r="DU940" s="421">
        <v>56</v>
      </c>
      <c r="DV940" s="421">
        <v>52</v>
      </c>
      <c r="DW940" s="421">
        <v>6</v>
      </c>
      <c r="DX940" s="421">
        <v>32</v>
      </c>
      <c r="DY940" s="421">
        <v>1</v>
      </c>
      <c r="DZ940" s="421">
        <v>8</v>
      </c>
      <c r="EA940" s="421">
        <v>10</v>
      </c>
      <c r="EB940" s="421">
        <v>0</v>
      </c>
      <c r="EC940" s="421">
        <v>58</v>
      </c>
      <c r="ED940" s="425">
        <v>7.7524759429376502</v>
      </c>
      <c r="EE940" s="425">
        <v>4.2772281064483604</v>
      </c>
      <c r="EF940" s="425">
        <v>0.80198026995906802</v>
      </c>
      <c r="EG940" s="425">
        <v>10.6930702661209</v>
      </c>
      <c r="EH940" s="431">
        <v>1.66336648584102</v>
      </c>
      <c r="EI940" s="425">
        <v>128.82325631291201</v>
      </c>
      <c r="EJ940" s="424">
        <v>0.29197080291970801</v>
      </c>
      <c r="EK940" s="424">
        <v>0.35238095238095202</v>
      </c>
      <c r="EL940" s="422">
        <v>0.54716981099999995</v>
      </c>
      <c r="EM940" s="422">
        <v>0.207547169</v>
      </c>
      <c r="EN940" s="422">
        <v>0.24528301799999999</v>
      </c>
      <c r="EO940" s="422">
        <v>4.6296299999999999E-2</v>
      </c>
      <c r="EP940" s="422">
        <v>0.45370369999999999</v>
      </c>
      <c r="EQ940" s="422">
        <v>9.0833330000000004E-2</v>
      </c>
      <c r="ER940" s="425">
        <v>-1.3369682247027499</v>
      </c>
      <c r="ES940" s="431">
        <v>6.9504956729785796</v>
      </c>
      <c r="ET940" s="431">
        <v>4.5261038682888604</v>
      </c>
      <c r="EU940" s="431">
        <v>4.3537941051644404</v>
      </c>
      <c r="EV940" s="431">
        <v>4.3860783973638</v>
      </c>
      <c r="EW940" s="431">
        <v>4.4080789093045798</v>
      </c>
      <c r="EX940" s="426">
        <v>0.258831016719341</v>
      </c>
    </row>
    <row r="941" spans="1:155" ht="13" customHeight="1">
      <c r="A941" s="413" t="s">
        <v>19</v>
      </c>
      <c r="B941" s="413">
        <v>12407</v>
      </c>
      <c r="C941" s="413">
        <v>677955</v>
      </c>
      <c r="D941" s="413">
        <v>30250</v>
      </c>
      <c r="E941" s="413" t="s">
        <v>246</v>
      </c>
      <c r="F941" s="413" t="s">
        <v>246</v>
      </c>
      <c r="G941" s="414"/>
      <c r="H941" s="411" t="s">
        <v>100</v>
      </c>
      <c r="I941" s="411" t="s">
        <v>4005</v>
      </c>
      <c r="J941" s="413">
        <v>25</v>
      </c>
      <c r="K941" s="418">
        <v>1</v>
      </c>
      <c r="M941" s="419" t="s">
        <v>837</v>
      </c>
      <c r="O941" s="418" t="s">
        <v>46</v>
      </c>
      <c r="P941" s="418" t="s">
        <v>2543</v>
      </c>
      <c r="Z941" s="421"/>
      <c r="AS941" s="422"/>
      <c r="AT941" s="422"/>
      <c r="AU941" s="422"/>
      <c r="AV941" s="422"/>
      <c r="AW941" s="422"/>
      <c r="AX941" s="422"/>
      <c r="AY941" s="423"/>
      <c r="AZ941" s="422"/>
      <c r="BA941" s="422"/>
      <c r="BB941" s="422"/>
      <c r="BC941" s="422"/>
      <c r="BT941" s="427">
        <v>28</v>
      </c>
      <c r="BU941" s="421">
        <v>29.1</v>
      </c>
      <c r="BV941" s="428">
        <v>-1</v>
      </c>
      <c r="BW941" s="427"/>
      <c r="BX941" s="427"/>
      <c r="BY941" s="427"/>
      <c r="BZ941" s="427"/>
      <c r="CA941" s="421"/>
      <c r="CB941" s="428"/>
      <c r="CC941" s="427"/>
      <c r="CD941" s="421"/>
      <c r="CE941" s="429"/>
      <c r="CF941" s="428"/>
      <c r="CG941" s="427"/>
      <c r="CH941" s="421"/>
      <c r="CI941" s="429"/>
      <c r="CJ941" s="428"/>
      <c r="CK941" s="427"/>
      <c r="CL941" s="421"/>
      <c r="CM941" s="429"/>
      <c r="CN941" s="428"/>
      <c r="CO941" s="427"/>
      <c r="CP941" s="421"/>
      <c r="CQ941" s="429"/>
      <c r="CR941" s="428"/>
      <c r="DH941" s="427">
        <v>-1</v>
      </c>
      <c r="DJ941" s="421">
        <v>28</v>
      </c>
      <c r="DK941" s="421">
        <v>0</v>
      </c>
      <c r="DL941" s="421">
        <v>0</v>
      </c>
      <c r="DM941" s="421">
        <v>1</v>
      </c>
      <c r="DN941" s="421">
        <v>1</v>
      </c>
      <c r="DO941" s="421">
        <v>0</v>
      </c>
      <c r="DP941" s="421">
        <v>29.1</v>
      </c>
      <c r="DR941" s="421">
        <v>29.100000381469702</v>
      </c>
      <c r="DS941" s="421">
        <v>129</v>
      </c>
      <c r="DT941" s="421">
        <v>27</v>
      </c>
      <c r="DU941" s="421">
        <v>14</v>
      </c>
      <c r="DV941" s="421">
        <v>11</v>
      </c>
      <c r="DW941" s="421">
        <v>2</v>
      </c>
      <c r="DX941" s="421">
        <v>12</v>
      </c>
      <c r="DY941" s="421">
        <v>0</v>
      </c>
      <c r="DZ941" s="421">
        <v>3</v>
      </c>
      <c r="EA941" s="421">
        <v>3</v>
      </c>
      <c r="EB941" s="421">
        <v>0</v>
      </c>
      <c r="EC941" s="421">
        <v>31</v>
      </c>
      <c r="ED941" s="425">
        <v>9.5113652855899602</v>
      </c>
      <c r="EE941" s="425">
        <v>3.6818188202283699</v>
      </c>
      <c r="EF941" s="425">
        <v>0.61363647003806199</v>
      </c>
      <c r="EG941" s="425">
        <v>8.2840923455138302</v>
      </c>
      <c r="EH941" s="431">
        <v>1.3295456850824601</v>
      </c>
      <c r="EI941" s="425">
        <v>102.606144703232</v>
      </c>
      <c r="EJ941" s="424">
        <v>0.23684210526315699</v>
      </c>
      <c r="EK941" s="424">
        <v>0.30864197530864101</v>
      </c>
      <c r="EL941" s="422">
        <v>0.43902438999999999</v>
      </c>
      <c r="EM941" s="422">
        <v>0.20731707299999999</v>
      </c>
      <c r="EN941" s="422">
        <v>0.35365853600000002</v>
      </c>
      <c r="EO941" s="422">
        <v>2.4096389999999999E-2</v>
      </c>
      <c r="EP941" s="422">
        <v>0.34939758999999998</v>
      </c>
      <c r="EQ941" s="422">
        <v>0.11656442</v>
      </c>
      <c r="ER941" s="425">
        <v>-0.18237882790867199</v>
      </c>
      <c r="ES941" s="431">
        <v>3.3750005852093401</v>
      </c>
      <c r="ET941" s="431">
        <v>3.17908972335547</v>
      </c>
      <c r="EU941" s="431">
        <v>3.4427904487641401</v>
      </c>
      <c r="EV941" s="431">
        <v>4.08071043847161</v>
      </c>
      <c r="EW941" s="431">
        <v>3.7159929263114302</v>
      </c>
      <c r="EX941" s="426">
        <v>0.29457676410674999</v>
      </c>
    </row>
    <row r="942" spans="1:155" ht="13" customHeight="1">
      <c r="A942" s="413" t="s">
        <v>19</v>
      </c>
      <c r="B942" s="413">
        <v>13290</v>
      </c>
      <c r="C942" s="413">
        <v>682274</v>
      </c>
      <c r="D942" s="413">
        <v>25215</v>
      </c>
      <c r="E942" s="413" t="s">
        <v>17</v>
      </c>
      <c r="F942" s="413" t="s">
        <v>17</v>
      </c>
      <c r="G942" s="414"/>
      <c r="H942" s="411" t="s">
        <v>4362</v>
      </c>
      <c r="I942" s="411" t="s">
        <v>4363</v>
      </c>
      <c r="J942" s="413">
        <v>29</v>
      </c>
      <c r="K942" s="418">
        <v>1</v>
      </c>
      <c r="M942" s="419" t="s">
        <v>837</v>
      </c>
      <c r="O942" s="418" t="s">
        <v>46</v>
      </c>
      <c r="P942" s="418" t="s">
        <v>2543</v>
      </c>
      <c r="Z942" s="421"/>
      <c r="BT942" s="427">
        <v>18</v>
      </c>
      <c r="BU942" s="421">
        <v>19.2</v>
      </c>
      <c r="BV942" s="428">
        <v>-1</v>
      </c>
      <c r="BW942" s="427"/>
      <c r="BX942" s="427"/>
      <c r="BY942" s="427"/>
      <c r="BZ942" s="427"/>
      <c r="CA942" s="421"/>
      <c r="CB942" s="428"/>
      <c r="CC942" s="427"/>
      <c r="CD942" s="421"/>
      <c r="CE942" s="429"/>
      <c r="CF942" s="428"/>
      <c r="CG942" s="427"/>
      <c r="CH942" s="421"/>
      <c r="CI942" s="429"/>
      <c r="CJ942" s="428"/>
      <c r="CK942" s="427"/>
      <c r="CL942" s="421"/>
      <c r="CM942" s="429"/>
      <c r="CN942" s="428"/>
      <c r="CO942" s="427"/>
      <c r="CP942" s="421"/>
      <c r="CQ942" s="429"/>
      <c r="CR942" s="428"/>
      <c r="DH942" s="427">
        <v>-1</v>
      </c>
      <c r="DJ942" s="421">
        <v>18</v>
      </c>
      <c r="DK942" s="421">
        <v>0</v>
      </c>
      <c r="DL942" s="421">
        <v>0</v>
      </c>
      <c r="DM942" s="421">
        <v>0</v>
      </c>
      <c r="DN942" s="421">
        <v>0</v>
      </c>
      <c r="DO942" s="421">
        <v>0</v>
      </c>
      <c r="DP942" s="421">
        <v>19.2</v>
      </c>
      <c r="DR942" s="421">
        <v>19.2000007629394</v>
      </c>
      <c r="DS942" s="421">
        <v>84</v>
      </c>
      <c r="DT942" s="421">
        <v>17</v>
      </c>
      <c r="DU942" s="421">
        <v>13</v>
      </c>
      <c r="DV942" s="421">
        <v>10</v>
      </c>
      <c r="DW942" s="421">
        <v>4</v>
      </c>
      <c r="DX942" s="421">
        <v>9</v>
      </c>
      <c r="DY942" s="421">
        <v>0</v>
      </c>
      <c r="DZ942" s="421">
        <v>0</v>
      </c>
      <c r="EA942" s="421">
        <v>2</v>
      </c>
      <c r="EB942" s="421">
        <v>0</v>
      </c>
      <c r="EC942" s="421">
        <v>21</v>
      </c>
      <c r="ED942" s="425">
        <v>9.6101716662649892</v>
      </c>
      <c r="EE942" s="425">
        <v>4.1186449998278496</v>
      </c>
      <c r="EF942" s="425">
        <v>1.8305088888123699</v>
      </c>
      <c r="EG942" s="425">
        <v>7.7796627774526099</v>
      </c>
      <c r="EH942" s="431">
        <v>1.3220341974756</v>
      </c>
      <c r="EI942" s="425">
        <v>103.120830964232</v>
      </c>
      <c r="EJ942" s="424">
        <v>0.22666666666666599</v>
      </c>
      <c r="EK942" s="424">
        <v>0.26</v>
      </c>
      <c r="EL942" s="466">
        <v>0.37735848999999999</v>
      </c>
      <c r="EM942" s="466">
        <v>0.11320754700000001</v>
      </c>
      <c r="EN942" s="466">
        <v>0.50943396200000002</v>
      </c>
      <c r="EO942" s="466">
        <v>7.4074070000000006E-2</v>
      </c>
      <c r="EP942" s="466">
        <v>0.29629630000000001</v>
      </c>
      <c r="EQ942" s="466">
        <v>0.20317460000000001</v>
      </c>
      <c r="ER942" s="425">
        <v>-0.21740261794847801</v>
      </c>
      <c r="ES942" s="431">
        <v>4.5762722220309398</v>
      </c>
      <c r="ET942" s="431">
        <v>2.4821981166470102</v>
      </c>
      <c r="EU942" s="431">
        <v>5.01732857169117</v>
      </c>
      <c r="EV942" s="431">
        <v>4.4899746433118004</v>
      </c>
      <c r="EW942" s="431">
        <v>3.9114225173202199</v>
      </c>
      <c r="EX942" s="426">
        <v>-7.9577229917049408E-3</v>
      </c>
    </row>
    <row r="943" spans="1:155" ht="13" customHeight="1">
      <c r="A943" s="413" t="s">
        <v>19</v>
      </c>
      <c r="B943" s="413">
        <v>12569</v>
      </c>
      <c r="C943" s="413">
        <v>680684</v>
      </c>
      <c r="D943" s="413">
        <v>31318</v>
      </c>
      <c r="E943" s="413" t="s">
        <v>354</v>
      </c>
      <c r="F943" s="413" t="s">
        <v>354</v>
      </c>
      <c r="G943" s="414"/>
      <c r="H943" s="411" t="s">
        <v>4433</v>
      </c>
      <c r="I943" s="411" t="s">
        <v>3085</v>
      </c>
      <c r="J943" s="413">
        <v>25</v>
      </c>
      <c r="K943" s="418">
        <v>1</v>
      </c>
      <c r="M943" s="419" t="s">
        <v>837</v>
      </c>
      <c r="N943" s="420">
        <v>20</v>
      </c>
      <c r="P943" s="418" t="s">
        <v>4581</v>
      </c>
      <c r="Z943" s="421"/>
      <c r="BT943" s="427">
        <v>6</v>
      </c>
      <c r="BU943" s="421">
        <v>32.1</v>
      </c>
      <c r="BV943" s="428">
        <v>0</v>
      </c>
      <c r="BW943" s="427"/>
      <c r="BX943" s="427"/>
      <c r="BY943" s="427"/>
      <c r="BZ943" s="427"/>
      <c r="CA943" s="421"/>
      <c r="CB943" s="428"/>
      <c r="CC943" s="427"/>
      <c r="CD943" s="421"/>
      <c r="CE943" s="429"/>
      <c r="CF943" s="428"/>
      <c r="CG943" s="427"/>
      <c r="CH943" s="421"/>
      <c r="CI943" s="429"/>
      <c r="CJ943" s="428"/>
      <c r="CK943" s="427"/>
      <c r="CL943" s="421"/>
      <c r="CM943" s="429"/>
      <c r="CN943" s="428"/>
      <c r="CO943" s="427"/>
      <c r="CP943" s="421"/>
      <c r="CQ943" s="429"/>
      <c r="CR943" s="428"/>
      <c r="DH943" s="427">
        <v>0</v>
      </c>
      <c r="DJ943" s="421">
        <v>6</v>
      </c>
      <c r="DK943" s="421">
        <v>6</v>
      </c>
      <c r="DL943" s="421">
        <v>0</v>
      </c>
      <c r="DM943" s="421">
        <v>1</v>
      </c>
      <c r="DN943" s="421">
        <v>3</v>
      </c>
      <c r="DO943" s="421">
        <v>0</v>
      </c>
      <c r="DP943" s="421">
        <v>32.1</v>
      </c>
      <c r="DQ943" s="421">
        <v>32.099998474121001</v>
      </c>
      <c r="DS943" s="421">
        <v>139</v>
      </c>
      <c r="DT943" s="421">
        <v>38</v>
      </c>
      <c r="DU943" s="421">
        <v>23</v>
      </c>
      <c r="DV943" s="421">
        <v>23</v>
      </c>
      <c r="DW943" s="421">
        <v>10</v>
      </c>
      <c r="DX943" s="421">
        <v>11</v>
      </c>
      <c r="DY943" s="421">
        <v>0</v>
      </c>
      <c r="DZ943" s="421">
        <v>0</v>
      </c>
      <c r="EA943" s="421">
        <v>1</v>
      </c>
      <c r="EB943" s="421">
        <v>0</v>
      </c>
      <c r="EC943" s="421">
        <v>23</v>
      </c>
      <c r="ED943" s="425">
        <v>6.4020621074425597</v>
      </c>
      <c r="EE943" s="425">
        <v>3.0618557905160002</v>
      </c>
      <c r="EF943" s="425">
        <v>2.7835052641054601</v>
      </c>
      <c r="EG943" s="425">
        <v>10.5773200036007</v>
      </c>
      <c r="EH943" s="431">
        <v>1.5154639771240801</v>
      </c>
      <c r="EI943" s="425">
        <v>118.208670332281</v>
      </c>
      <c r="EJ943" s="424">
        <v>0.296875</v>
      </c>
      <c r="EK943" s="424">
        <v>0.29473684210526302</v>
      </c>
      <c r="EL943" s="466">
        <v>0.40952380900000002</v>
      </c>
      <c r="EM943" s="466">
        <v>0.18095238</v>
      </c>
      <c r="EN943" s="466">
        <v>0.40952380900000002</v>
      </c>
      <c r="EO943" s="466">
        <v>0.16190476000000001</v>
      </c>
      <c r="EP943" s="466">
        <v>0.45714285999999998</v>
      </c>
      <c r="EQ943" s="466">
        <v>9.3065690000000006E-2</v>
      </c>
      <c r="ER943" s="425">
        <v>0.18390371022854099</v>
      </c>
      <c r="ES943" s="431">
        <v>6.4020621074425597</v>
      </c>
      <c r="ET943" s="431">
        <v>7.8229938022798198</v>
      </c>
      <c r="EU943" s="431">
        <v>6.7545290570822196</v>
      </c>
      <c r="EV943" s="431">
        <v>4.7843508148293097</v>
      </c>
      <c r="EW943" s="431">
        <v>4.8698708808567499</v>
      </c>
      <c r="EX943" s="426">
        <v>-0.418998062610626</v>
      </c>
    </row>
    <row r="944" spans="1:155" ht="13" customHeight="1">
      <c r="A944" s="413" t="s">
        <v>19</v>
      </c>
      <c r="B944" s="413">
        <v>12616</v>
      </c>
      <c r="C944" s="413">
        <v>670059</v>
      </c>
      <c r="D944" s="413">
        <v>22361</v>
      </c>
      <c r="E944" s="413" t="s">
        <v>438</v>
      </c>
      <c r="F944" s="413" t="s">
        <v>438</v>
      </c>
      <c r="G944" s="414"/>
      <c r="H944" s="411" t="s">
        <v>3000</v>
      </c>
      <c r="I944" s="411" t="s">
        <v>802</v>
      </c>
      <c r="J944" s="413">
        <v>29</v>
      </c>
      <c r="K944" s="418">
        <v>1</v>
      </c>
      <c r="M944" s="419" t="s">
        <v>837</v>
      </c>
      <c r="O944" s="418" t="s">
        <v>838</v>
      </c>
      <c r="P944" s="418" t="s">
        <v>4582</v>
      </c>
      <c r="Z944" s="421"/>
      <c r="AS944" s="422"/>
      <c r="AT944" s="422"/>
      <c r="AU944" s="422"/>
      <c r="AV944" s="422"/>
      <c r="AW944" s="422"/>
      <c r="AX944" s="422"/>
      <c r="AY944" s="423"/>
      <c r="AZ944" s="422"/>
      <c r="BA944" s="422"/>
      <c r="BB944" s="422"/>
      <c r="BC944" s="422"/>
      <c r="BT944" s="427">
        <v>24</v>
      </c>
      <c r="BU944" s="421">
        <v>25.2</v>
      </c>
      <c r="BV944" s="428">
        <v>-2</v>
      </c>
      <c r="BW944" s="427"/>
      <c r="BX944" s="427"/>
      <c r="BY944" s="427"/>
      <c r="BZ944" s="427"/>
      <c r="CA944" s="421"/>
      <c r="CB944" s="428"/>
      <c r="CC944" s="427"/>
      <c r="CD944" s="421"/>
      <c r="CE944" s="429"/>
      <c r="CF944" s="428"/>
      <c r="CG944" s="427"/>
      <c r="CH944" s="421"/>
      <c r="CI944" s="429"/>
      <c r="CJ944" s="428"/>
      <c r="CK944" s="427"/>
      <c r="CL944" s="421"/>
      <c r="CM944" s="429"/>
      <c r="CN944" s="428"/>
      <c r="CO944" s="427"/>
      <c r="CP944" s="421"/>
      <c r="CQ944" s="429"/>
      <c r="CR944" s="428"/>
      <c r="DH944" s="427">
        <v>-2</v>
      </c>
      <c r="DJ944" s="421">
        <v>24</v>
      </c>
      <c r="DK944" s="421">
        <v>0</v>
      </c>
      <c r="DL944" s="421">
        <v>0</v>
      </c>
      <c r="DM944" s="421">
        <v>0</v>
      </c>
      <c r="DN944" s="421">
        <v>2</v>
      </c>
      <c r="DO944" s="421">
        <v>1</v>
      </c>
      <c r="DP944" s="421">
        <v>25.2</v>
      </c>
      <c r="DR944" s="421">
        <v>25.2000007629394</v>
      </c>
      <c r="DS944" s="421">
        <v>125</v>
      </c>
      <c r="DT944" s="421">
        <v>34</v>
      </c>
      <c r="DU944" s="421">
        <v>21</v>
      </c>
      <c r="DV944" s="421">
        <v>20</v>
      </c>
      <c r="DW944" s="421">
        <v>4</v>
      </c>
      <c r="DX944" s="421">
        <v>16</v>
      </c>
      <c r="DY944" s="421">
        <v>1</v>
      </c>
      <c r="DZ944" s="421">
        <v>2</v>
      </c>
      <c r="EA944" s="421">
        <v>3</v>
      </c>
      <c r="EB944" s="421">
        <v>0</v>
      </c>
      <c r="EC944" s="421">
        <v>18</v>
      </c>
      <c r="ED944" s="425">
        <v>6.3116898751419503</v>
      </c>
      <c r="EE944" s="425">
        <v>5.6103910001261799</v>
      </c>
      <c r="EF944" s="425">
        <v>1.4025977500315401</v>
      </c>
      <c r="EG944" s="425">
        <v>11.922080875268099</v>
      </c>
      <c r="EH944" s="431">
        <v>1.9480524305993601</v>
      </c>
      <c r="EI944" s="425">
        <v>150.338684729862</v>
      </c>
      <c r="EJ944" s="424">
        <v>0.31775700934579398</v>
      </c>
      <c r="EK944" s="424">
        <v>0.35294117647058798</v>
      </c>
      <c r="EL944" s="422">
        <v>0.534090909</v>
      </c>
      <c r="EM944" s="422">
        <v>0.181818181</v>
      </c>
      <c r="EN944" s="422">
        <v>0.284090909</v>
      </c>
      <c r="EO944" s="422">
        <v>5.6179779999999999E-2</v>
      </c>
      <c r="EP944" s="422">
        <v>0.43820225000000002</v>
      </c>
      <c r="EQ944" s="422">
        <v>0.11178862000000001</v>
      </c>
      <c r="ER944" s="425">
        <v>-2.5100757838646098E-2</v>
      </c>
      <c r="ES944" s="431">
        <v>7.0129887501577199</v>
      </c>
      <c r="ET944" s="431">
        <v>5.5996044446278903</v>
      </c>
      <c r="EU944" s="431">
        <v>5.8632456165842299</v>
      </c>
      <c r="EV944" s="431">
        <v>5.3390286188451102</v>
      </c>
      <c r="EW944" s="431">
        <v>5.1109184813471202</v>
      </c>
      <c r="EX944" s="426">
        <v>-0.45428991317749001</v>
      </c>
    </row>
    <row r="945" spans="1:193" ht="13" customHeight="1">
      <c r="A945" s="413" t="s">
        <v>19</v>
      </c>
      <c r="B945" s="413">
        <v>12506</v>
      </c>
      <c r="C945" s="413">
        <v>680880</v>
      </c>
      <c r="D945" s="413">
        <v>30002</v>
      </c>
      <c r="E945" s="413" t="s">
        <v>354</v>
      </c>
      <c r="F945" s="413" t="s">
        <v>354</v>
      </c>
      <c r="G945" s="414"/>
      <c r="H945" s="411" t="s">
        <v>4028</v>
      </c>
      <c r="I945" s="411" t="s">
        <v>493</v>
      </c>
      <c r="J945" s="413">
        <v>25</v>
      </c>
      <c r="K945" s="418">
        <v>1</v>
      </c>
      <c r="M945" s="419" t="s">
        <v>837</v>
      </c>
      <c r="N945" s="420">
        <v>20</v>
      </c>
      <c r="O945" s="418" t="s">
        <v>46</v>
      </c>
      <c r="P945" s="418" t="s">
        <v>4581</v>
      </c>
      <c r="Z945" s="421"/>
      <c r="AS945" s="422"/>
      <c r="AT945" s="422"/>
      <c r="AU945" s="422"/>
      <c r="AV945" s="422"/>
      <c r="AW945" s="422"/>
      <c r="AX945" s="422"/>
      <c r="AY945" s="423"/>
      <c r="AZ945" s="422"/>
      <c r="BA945" s="422"/>
      <c r="BB945" s="422"/>
      <c r="BC945" s="422"/>
      <c r="BT945" s="427">
        <v>22</v>
      </c>
      <c r="BU945" s="421">
        <v>23</v>
      </c>
      <c r="BV945" s="428">
        <v>-1</v>
      </c>
      <c r="BW945" s="427"/>
      <c r="BX945" s="427"/>
      <c r="BY945" s="427"/>
      <c r="BZ945" s="427"/>
      <c r="CA945" s="421"/>
      <c r="CB945" s="428"/>
      <c r="CC945" s="427"/>
      <c r="CD945" s="421"/>
      <c r="CE945" s="429"/>
      <c r="CF945" s="428"/>
      <c r="CG945" s="427"/>
      <c r="CH945" s="421"/>
      <c r="CI945" s="429"/>
      <c r="CJ945" s="428"/>
      <c r="CK945" s="427"/>
      <c r="CL945" s="421"/>
      <c r="CM945" s="429"/>
      <c r="CN945" s="428"/>
      <c r="CO945" s="427"/>
      <c r="CP945" s="421"/>
      <c r="CQ945" s="429"/>
      <c r="CR945" s="428"/>
      <c r="DH945" s="427">
        <v>-1</v>
      </c>
      <c r="DJ945" s="421">
        <v>22</v>
      </c>
      <c r="DK945" s="421">
        <v>2</v>
      </c>
      <c r="DL945" s="421">
        <v>0</v>
      </c>
      <c r="DM945" s="421">
        <v>4</v>
      </c>
      <c r="DN945" s="421">
        <v>2</v>
      </c>
      <c r="DO945" s="421">
        <v>0</v>
      </c>
      <c r="DP945" s="421">
        <v>23</v>
      </c>
      <c r="DQ945" s="421">
        <v>2.0999999046325599</v>
      </c>
      <c r="DR945" s="421">
        <v>20.2000007629394</v>
      </c>
      <c r="DS945" s="421">
        <v>103</v>
      </c>
      <c r="DT945" s="421">
        <v>26</v>
      </c>
      <c r="DU945" s="421">
        <v>14</v>
      </c>
      <c r="DV945" s="421">
        <v>13</v>
      </c>
      <c r="DW945" s="421">
        <v>3</v>
      </c>
      <c r="DX945" s="421">
        <v>9</v>
      </c>
      <c r="DY945" s="421">
        <v>0</v>
      </c>
      <c r="DZ945" s="421">
        <v>1</v>
      </c>
      <c r="EA945" s="421">
        <v>1</v>
      </c>
      <c r="EB945" s="421">
        <v>0</v>
      </c>
      <c r="EC945" s="421">
        <v>17</v>
      </c>
      <c r="ED945" s="425">
        <v>6.6521752921757997</v>
      </c>
      <c r="EE945" s="425">
        <v>3.5217398605636601</v>
      </c>
      <c r="EF945" s="425">
        <v>1.1739132868545501</v>
      </c>
      <c r="EG945" s="425">
        <v>10.173915152739401</v>
      </c>
      <c r="EH945" s="431">
        <v>1.5217394459225699</v>
      </c>
      <c r="EI945" s="425">
        <v>118.698167168616</v>
      </c>
      <c r="EJ945" s="424">
        <v>0.27956989247311798</v>
      </c>
      <c r="EK945" s="424">
        <v>0.31506849315068403</v>
      </c>
      <c r="EL945" s="422">
        <v>0.43421052599999999</v>
      </c>
      <c r="EM945" s="422">
        <v>0.17105263100000001</v>
      </c>
      <c r="EN945" s="422">
        <v>0.39473684199999998</v>
      </c>
      <c r="EO945" s="422">
        <v>0.11842105</v>
      </c>
      <c r="EP945" s="422">
        <v>0.44736841999999999</v>
      </c>
      <c r="EQ945" s="422">
        <v>0.125</v>
      </c>
      <c r="ER945" s="425">
        <v>-8.9520019282779306E-2</v>
      </c>
      <c r="ES945" s="431">
        <v>5.0869575763697297</v>
      </c>
      <c r="ET945" s="431">
        <v>5.4601344053244896</v>
      </c>
      <c r="EU945" s="431">
        <v>4.6577116596676804</v>
      </c>
      <c r="EV945" s="431">
        <v>4.9731082671903604</v>
      </c>
      <c r="EW945" s="431">
        <v>4.6101131342268404</v>
      </c>
      <c r="EX945" s="426">
        <v>1.02143138647079E-2</v>
      </c>
    </row>
    <row r="946" spans="1:193" ht="13" customHeight="1">
      <c r="A946" s="413" t="s">
        <v>19</v>
      </c>
      <c r="B946" s="413">
        <v>12833</v>
      </c>
      <c r="C946" s="413">
        <v>689690</v>
      </c>
      <c r="D946" s="413">
        <v>29628</v>
      </c>
      <c r="E946" s="413" t="s">
        <v>2170</v>
      </c>
      <c r="F946" s="413" t="s">
        <v>2170</v>
      </c>
      <c r="G946" s="414"/>
      <c r="H946" s="411" t="s">
        <v>576</v>
      </c>
      <c r="I946" s="411" t="s">
        <v>2526</v>
      </c>
      <c r="J946" s="413">
        <v>27</v>
      </c>
      <c r="K946" s="418">
        <v>1</v>
      </c>
      <c r="M946" s="419" t="s">
        <v>837</v>
      </c>
      <c r="O946" s="418" t="s">
        <v>46</v>
      </c>
      <c r="P946" s="418" t="s">
        <v>2543</v>
      </c>
      <c r="Z946" s="421"/>
      <c r="AS946" s="422"/>
      <c r="AT946" s="422"/>
      <c r="AU946" s="422"/>
      <c r="AV946" s="422"/>
      <c r="AW946" s="422"/>
      <c r="AX946" s="422"/>
      <c r="AY946" s="423"/>
      <c r="AZ946" s="422"/>
      <c r="BA946" s="422"/>
      <c r="BB946" s="422"/>
      <c r="BC946" s="422"/>
      <c r="BT946" s="427">
        <v>29</v>
      </c>
      <c r="BU946" s="421">
        <v>33.1</v>
      </c>
      <c r="BV946" s="428">
        <v>1</v>
      </c>
      <c r="BW946" s="427"/>
      <c r="BX946" s="427"/>
      <c r="BY946" s="427"/>
      <c r="BZ946" s="427"/>
      <c r="CA946" s="421"/>
      <c r="CB946" s="428"/>
      <c r="CC946" s="427"/>
      <c r="CD946" s="421"/>
      <c r="CE946" s="429"/>
      <c r="CF946" s="428"/>
      <c r="CG946" s="427"/>
      <c r="CH946" s="421"/>
      <c r="CI946" s="429"/>
      <c r="CJ946" s="428"/>
      <c r="CK946" s="427"/>
      <c r="CL946" s="421"/>
      <c r="CM946" s="429"/>
      <c r="CN946" s="428"/>
      <c r="CO946" s="427"/>
      <c r="CP946" s="421"/>
      <c r="CQ946" s="429"/>
      <c r="CR946" s="428"/>
      <c r="DH946" s="427">
        <v>1</v>
      </c>
      <c r="DJ946" s="421">
        <v>29</v>
      </c>
      <c r="DK946" s="421">
        <v>0</v>
      </c>
      <c r="DL946" s="421">
        <v>0</v>
      </c>
      <c r="DM946" s="421">
        <v>1</v>
      </c>
      <c r="DN946" s="421">
        <v>0</v>
      </c>
      <c r="DO946" s="421">
        <v>0</v>
      </c>
      <c r="DP946" s="421">
        <v>33.1</v>
      </c>
      <c r="DR946" s="421">
        <v>33.099998474121001</v>
      </c>
      <c r="DS946" s="421">
        <v>153</v>
      </c>
      <c r="DT946" s="421">
        <v>36</v>
      </c>
      <c r="DU946" s="421">
        <v>20</v>
      </c>
      <c r="DV946" s="421">
        <v>19</v>
      </c>
      <c r="DW946" s="421">
        <v>6</v>
      </c>
      <c r="DX946" s="421">
        <v>14</v>
      </c>
      <c r="DY946" s="421">
        <v>0</v>
      </c>
      <c r="DZ946" s="421">
        <v>6</v>
      </c>
      <c r="EA946" s="421">
        <v>0</v>
      </c>
      <c r="EB946" s="421">
        <v>0</v>
      </c>
      <c r="EC946" s="421">
        <v>23</v>
      </c>
      <c r="ED946" s="425">
        <v>6.2100016582493396</v>
      </c>
      <c r="EE946" s="425">
        <v>3.7800010093691601</v>
      </c>
      <c r="EF946" s="425">
        <v>1.6200004325867801</v>
      </c>
      <c r="EG946" s="425">
        <v>9.7200025955207092</v>
      </c>
      <c r="EH946" s="431">
        <v>1.5000004005433101</v>
      </c>
      <c r="EI946" s="425">
        <v>115.760789478631</v>
      </c>
      <c r="EJ946" s="424">
        <v>0.27067669172932302</v>
      </c>
      <c r="EK946" s="424">
        <v>0.28846153846153799</v>
      </c>
      <c r="EL946" s="422">
        <v>0.36363636300000002</v>
      </c>
      <c r="EM946" s="422">
        <v>0.2</v>
      </c>
      <c r="EN946" s="422">
        <v>0.436363636</v>
      </c>
      <c r="EO946" s="422">
        <v>7.2727269999999997E-2</v>
      </c>
      <c r="EP946" s="422">
        <v>0.31818182</v>
      </c>
      <c r="EQ946" s="422">
        <v>9.2150170000000003E-2</v>
      </c>
      <c r="ER946" s="425">
        <v>-0.14724926375063199</v>
      </c>
      <c r="ES946" s="431">
        <v>5.1300013698581504</v>
      </c>
      <c r="ET946" s="431">
        <v>4.9577893742922203</v>
      </c>
      <c r="EU946" s="431">
        <v>5.8959729507448202</v>
      </c>
      <c r="EV946" s="431">
        <v>5.77617070127065</v>
      </c>
      <c r="EW946" s="431">
        <v>4.9256913193062504</v>
      </c>
      <c r="EX946" s="426">
        <v>-0.431822299957275</v>
      </c>
    </row>
    <row r="947" spans="1:193" ht="13" customHeight="1">
      <c r="A947" s="413" t="s">
        <v>19</v>
      </c>
      <c r="B947" s="413">
        <v>11968</v>
      </c>
      <c r="C947" s="413">
        <v>686826</v>
      </c>
      <c r="D947" s="413">
        <v>27477</v>
      </c>
      <c r="E947" s="413" t="s">
        <v>45</v>
      </c>
      <c r="F947" s="413" t="s">
        <v>45</v>
      </c>
      <c r="G947" s="414"/>
      <c r="H947" s="411" t="s">
        <v>3532</v>
      </c>
      <c r="I947" s="411" t="s">
        <v>356</v>
      </c>
      <c r="J947" s="413">
        <v>27</v>
      </c>
      <c r="K947" s="418">
        <v>1</v>
      </c>
      <c r="M947" s="419" t="s">
        <v>837</v>
      </c>
      <c r="O947" s="418" t="s">
        <v>46</v>
      </c>
      <c r="P947" s="418" t="s">
        <v>2543</v>
      </c>
      <c r="Z947" s="421"/>
      <c r="AS947" s="422"/>
      <c r="AT947" s="422"/>
      <c r="AU947" s="422"/>
      <c r="AV947" s="422"/>
      <c r="AW947" s="422"/>
      <c r="AX947" s="422"/>
      <c r="AY947" s="423"/>
      <c r="AZ947" s="422"/>
      <c r="BA947" s="422"/>
      <c r="BB947" s="422"/>
      <c r="BC947" s="422"/>
      <c r="BT947" s="427">
        <v>12</v>
      </c>
      <c r="BU947" s="421">
        <v>22</v>
      </c>
      <c r="BV947" s="428">
        <v>0</v>
      </c>
      <c r="BW947" s="427"/>
      <c r="BX947" s="427"/>
      <c r="BY947" s="427"/>
      <c r="BZ947" s="427"/>
      <c r="CA947" s="421"/>
      <c r="CB947" s="428"/>
      <c r="CC947" s="427"/>
      <c r="CD947" s="421"/>
      <c r="CE947" s="429"/>
      <c r="CF947" s="428"/>
      <c r="CG947" s="427"/>
      <c r="CH947" s="421"/>
      <c r="CI947" s="429"/>
      <c r="CJ947" s="428"/>
      <c r="CK947" s="427"/>
      <c r="CL947" s="421"/>
      <c r="CM947" s="429"/>
      <c r="CN947" s="428"/>
      <c r="CO947" s="427"/>
      <c r="CP947" s="421"/>
      <c r="CQ947" s="429"/>
      <c r="CR947" s="428"/>
      <c r="DH947" s="427">
        <v>0</v>
      </c>
      <c r="DJ947" s="421">
        <v>12</v>
      </c>
      <c r="DK947" s="421">
        <v>0</v>
      </c>
      <c r="DL947" s="421">
        <v>0</v>
      </c>
      <c r="DM947" s="421">
        <v>0</v>
      </c>
      <c r="DN947" s="421">
        <v>0</v>
      </c>
      <c r="DO947" s="421">
        <v>1</v>
      </c>
      <c r="DP947" s="421">
        <v>22</v>
      </c>
      <c r="DR947" s="421">
        <v>22</v>
      </c>
      <c r="DS947" s="421">
        <v>98</v>
      </c>
      <c r="DT947" s="421">
        <v>23</v>
      </c>
      <c r="DU947" s="421">
        <v>14</v>
      </c>
      <c r="DV947" s="421">
        <v>14</v>
      </c>
      <c r="DW947" s="421">
        <v>3</v>
      </c>
      <c r="DX947" s="421">
        <v>10</v>
      </c>
      <c r="DY947" s="421">
        <v>0</v>
      </c>
      <c r="DZ947" s="421">
        <v>1</v>
      </c>
      <c r="EA947" s="421">
        <v>0</v>
      </c>
      <c r="EB947" s="421">
        <v>0</v>
      </c>
      <c r="EC947" s="421">
        <v>21</v>
      </c>
      <c r="ED947" s="425">
        <v>8.5909105805328601</v>
      </c>
      <c r="EE947" s="425">
        <v>4.0909098002537396</v>
      </c>
      <c r="EF947" s="425">
        <v>1.22727294007612</v>
      </c>
      <c r="EG947" s="425">
        <v>9.4090925405836092</v>
      </c>
      <c r="EH947" s="431">
        <v>1.50000026009304</v>
      </c>
      <c r="EI947" s="425">
        <v>115.760778639544</v>
      </c>
      <c r="EJ947" s="424">
        <v>0.26436781609195398</v>
      </c>
      <c r="EK947" s="424">
        <v>0.317460317460317</v>
      </c>
      <c r="EL947" s="422">
        <v>0.31818181800000001</v>
      </c>
      <c r="EM947" s="422">
        <v>0.212121212</v>
      </c>
      <c r="EN947" s="422">
        <v>0.46969696900000002</v>
      </c>
      <c r="EO947" s="422">
        <v>7.5757580000000005E-2</v>
      </c>
      <c r="EP947" s="422">
        <v>0.43939393999999998</v>
      </c>
      <c r="EQ947" s="422">
        <v>7.3349629999999999E-2</v>
      </c>
      <c r="ER947" s="425">
        <v>-0.25922051425756898</v>
      </c>
      <c r="ES947" s="431">
        <v>5.7272737203552397</v>
      </c>
      <c r="ET947" s="431">
        <v>4.1957102469712604</v>
      </c>
      <c r="EU947" s="431">
        <v>4.4996088138296999</v>
      </c>
      <c r="EV947" s="431">
        <v>4.8994236324616196</v>
      </c>
      <c r="EW947" s="431">
        <v>4.3107270704428498</v>
      </c>
      <c r="EX947" s="426">
        <v>-2.69913990050554E-2</v>
      </c>
      <c r="EY947" s="432"/>
    </row>
    <row r="948" spans="1:193" ht="13" customHeight="1">
      <c r="A948" s="413" t="s">
        <v>19</v>
      </c>
      <c r="B948" s="413">
        <v>12768</v>
      </c>
      <c r="C948" s="413">
        <v>687330</v>
      </c>
      <c r="D948" s="413">
        <v>25679</v>
      </c>
      <c r="E948" s="413" t="s">
        <v>2176</v>
      </c>
      <c r="F948" s="413" t="s">
        <v>2176</v>
      </c>
      <c r="G948" s="414"/>
      <c r="H948" s="411" t="s">
        <v>275</v>
      </c>
      <c r="I948" s="411" t="s">
        <v>105</v>
      </c>
      <c r="J948" s="413">
        <v>27</v>
      </c>
      <c r="K948" s="418">
        <v>1</v>
      </c>
      <c r="M948" s="419" t="s">
        <v>837</v>
      </c>
      <c r="O948" s="418" t="s">
        <v>838</v>
      </c>
      <c r="P948" s="418" t="s">
        <v>4577</v>
      </c>
      <c r="Z948" s="421"/>
      <c r="AS948" s="422"/>
      <c r="AT948" s="422"/>
      <c r="AU948" s="422"/>
      <c r="AV948" s="422"/>
      <c r="AW948" s="422"/>
      <c r="AX948" s="422"/>
      <c r="AY948" s="423"/>
      <c r="AZ948" s="422"/>
      <c r="BA948" s="422"/>
      <c r="BB948" s="422"/>
      <c r="BC948" s="422"/>
      <c r="BT948" s="427">
        <v>41</v>
      </c>
      <c r="BU948" s="421">
        <v>39.200000000000003</v>
      </c>
      <c r="BV948" s="428">
        <v>0</v>
      </c>
      <c r="BW948" s="427"/>
      <c r="BX948" s="427"/>
      <c r="BY948" s="427"/>
      <c r="BZ948" s="427"/>
      <c r="CA948" s="421"/>
      <c r="CB948" s="428"/>
      <c r="CC948" s="427"/>
      <c r="CD948" s="421"/>
      <c r="CE948" s="429"/>
      <c r="CF948" s="428"/>
      <c r="CG948" s="427"/>
      <c r="CH948" s="421"/>
      <c r="CI948" s="429"/>
      <c r="CJ948" s="428"/>
      <c r="CK948" s="427"/>
      <c r="CL948" s="421"/>
      <c r="CM948" s="429"/>
      <c r="CN948" s="428"/>
      <c r="CO948" s="427"/>
      <c r="CP948" s="421"/>
      <c r="CQ948" s="429"/>
      <c r="CR948" s="428"/>
      <c r="DH948" s="427">
        <v>0</v>
      </c>
      <c r="DJ948" s="421">
        <v>41</v>
      </c>
      <c r="DK948" s="421">
        <v>0</v>
      </c>
      <c r="DL948" s="421">
        <v>0</v>
      </c>
      <c r="DM948" s="421">
        <v>2</v>
      </c>
      <c r="DN948" s="421">
        <v>5</v>
      </c>
      <c r="DO948" s="421">
        <v>0</v>
      </c>
      <c r="DP948" s="421">
        <v>39.200000000000003</v>
      </c>
      <c r="DR948" s="421">
        <v>39.200000762939403</v>
      </c>
      <c r="DS948" s="421">
        <v>171</v>
      </c>
      <c r="DT948" s="421">
        <v>45</v>
      </c>
      <c r="DU948" s="421">
        <v>29</v>
      </c>
      <c r="DV948" s="421">
        <v>26</v>
      </c>
      <c r="DW948" s="421">
        <v>11</v>
      </c>
      <c r="DX948" s="421">
        <v>9</v>
      </c>
      <c r="DY948" s="421">
        <v>1</v>
      </c>
      <c r="DZ948" s="421">
        <v>0</v>
      </c>
      <c r="EA948" s="421">
        <v>1</v>
      </c>
      <c r="EB948" s="421">
        <v>1</v>
      </c>
      <c r="EC948" s="421">
        <v>35</v>
      </c>
      <c r="ED948" s="425">
        <v>7.9411785071053398</v>
      </c>
      <c r="EE948" s="425">
        <v>2.0420173303985099</v>
      </c>
      <c r="EF948" s="425">
        <v>2.4957989593759602</v>
      </c>
      <c r="EG948" s="425">
        <v>10.2100866519925</v>
      </c>
      <c r="EH948" s="431">
        <v>1.3613448869323399</v>
      </c>
      <c r="EI948" s="425">
        <v>106.187129075352</v>
      </c>
      <c r="EJ948" s="424">
        <v>0.27777777777777701</v>
      </c>
      <c r="EK948" s="424">
        <v>0.29310344827586199</v>
      </c>
      <c r="EL948" s="422">
        <v>0.42519685000000002</v>
      </c>
      <c r="EM948" s="422">
        <v>0.21259842500000001</v>
      </c>
      <c r="EN948" s="422">
        <v>0.36220472399999998</v>
      </c>
      <c r="EO948" s="422">
        <v>0.15748031000000001</v>
      </c>
      <c r="EP948" s="422">
        <v>0.52755905999999997</v>
      </c>
      <c r="EQ948" s="422">
        <v>9.5238100000000006E-2</v>
      </c>
      <c r="ER948" s="425">
        <v>-0.90344026214254602</v>
      </c>
      <c r="ES948" s="431">
        <v>5.8991611767068202</v>
      </c>
      <c r="ET948" s="431">
        <v>6.4581108886829197</v>
      </c>
      <c r="EU948" s="431">
        <v>5.6569812636198202</v>
      </c>
      <c r="EV948" s="431">
        <v>3.8399131855132</v>
      </c>
      <c r="EW948" s="431">
        <v>3.66396013256329</v>
      </c>
      <c r="EX948" s="426">
        <v>-0.51380652189254705</v>
      </c>
    </row>
    <row r="949" spans="1:193" ht="13" customHeight="1">
      <c r="A949" s="413" t="s">
        <v>19</v>
      </c>
      <c r="B949" s="413">
        <v>12636</v>
      </c>
      <c r="C949" s="413">
        <v>547184</v>
      </c>
      <c r="D949" s="413">
        <v>12791</v>
      </c>
      <c r="E949" s="413" t="s">
        <v>354</v>
      </c>
      <c r="F949" s="413" t="s">
        <v>354</v>
      </c>
      <c r="G949" s="414"/>
      <c r="H949" s="411" t="s">
        <v>275</v>
      </c>
      <c r="I949" s="411" t="s">
        <v>596</v>
      </c>
      <c r="J949" s="413">
        <v>32</v>
      </c>
      <c r="K949" s="418">
        <v>1</v>
      </c>
      <c r="M949" s="419" t="s">
        <v>837</v>
      </c>
      <c r="O949" s="418" t="s">
        <v>838</v>
      </c>
      <c r="P949" s="418" t="s">
        <v>2543</v>
      </c>
      <c r="Z949" s="421"/>
      <c r="AS949" s="422"/>
      <c r="AT949" s="422"/>
      <c r="AU949" s="422"/>
      <c r="AV949" s="422"/>
      <c r="AW949" s="422"/>
      <c r="AX949" s="422"/>
      <c r="AY949" s="423"/>
      <c r="AZ949" s="422"/>
      <c r="BA949" s="422"/>
      <c r="BB949" s="422"/>
      <c r="BC949" s="422"/>
      <c r="BT949" s="427">
        <v>42</v>
      </c>
      <c r="BU949" s="421">
        <v>39.200000000000003</v>
      </c>
      <c r="BV949" s="428">
        <v>-1</v>
      </c>
      <c r="BW949" s="427"/>
      <c r="BX949" s="427"/>
      <c r="BY949" s="427"/>
      <c r="BZ949" s="427"/>
      <c r="CA949" s="421"/>
      <c r="CB949" s="428"/>
      <c r="CC949" s="427"/>
      <c r="CD949" s="421"/>
      <c r="CE949" s="429"/>
      <c r="CF949" s="428"/>
      <c r="CG949" s="427"/>
      <c r="CH949" s="421"/>
      <c r="CI949" s="429"/>
      <c r="CJ949" s="428"/>
      <c r="CK949" s="427"/>
      <c r="CL949" s="421"/>
      <c r="CM949" s="429"/>
      <c r="CN949" s="428"/>
      <c r="CO949" s="427"/>
      <c r="CP949" s="421"/>
      <c r="CQ949" s="429"/>
      <c r="CR949" s="428"/>
      <c r="DH949" s="427">
        <v>-1</v>
      </c>
      <c r="DJ949" s="421">
        <v>42</v>
      </c>
      <c r="DK949" s="421">
        <v>0</v>
      </c>
      <c r="DL949" s="421">
        <v>0</v>
      </c>
      <c r="DM949" s="421">
        <v>4</v>
      </c>
      <c r="DN949" s="421">
        <v>4</v>
      </c>
      <c r="DO949" s="421">
        <v>2</v>
      </c>
      <c r="DP949" s="421">
        <v>39.200000000000003</v>
      </c>
      <c r="DR949" s="421">
        <v>39.200000762939403</v>
      </c>
      <c r="DS949" s="421">
        <v>166</v>
      </c>
      <c r="DT949" s="421">
        <v>32</v>
      </c>
      <c r="DU949" s="421">
        <v>17</v>
      </c>
      <c r="DV949" s="421">
        <v>14</v>
      </c>
      <c r="DW949" s="421">
        <v>5</v>
      </c>
      <c r="DX949" s="421">
        <v>19</v>
      </c>
      <c r="DY949" s="421">
        <v>3</v>
      </c>
      <c r="DZ949" s="421">
        <v>1</v>
      </c>
      <c r="EA949" s="421">
        <v>1</v>
      </c>
      <c r="EB949" s="421">
        <v>0</v>
      </c>
      <c r="EC949" s="421">
        <v>29</v>
      </c>
      <c r="ED949" s="425">
        <v>6.5798336201729901</v>
      </c>
      <c r="EE949" s="425">
        <v>4.3109254752857504</v>
      </c>
      <c r="EF949" s="425">
        <v>1.1344540724436201</v>
      </c>
      <c r="EG949" s="425">
        <v>7.2605060636391601</v>
      </c>
      <c r="EH949" s="431">
        <v>1.2857146154361001</v>
      </c>
      <c r="EI949" s="425">
        <v>100.28784412672201</v>
      </c>
      <c r="EJ949" s="424">
        <v>0.21917808219178</v>
      </c>
      <c r="EK949" s="424">
        <v>0.24107142857142799</v>
      </c>
      <c r="EL949" s="422">
        <v>0.41739130400000002</v>
      </c>
      <c r="EM949" s="422">
        <v>0.147826086</v>
      </c>
      <c r="EN949" s="422">
        <v>0.43478260800000001</v>
      </c>
      <c r="EO949" s="422">
        <v>0.10256410000000001</v>
      </c>
      <c r="EP949" s="422">
        <v>0.35897435999999999</v>
      </c>
      <c r="EQ949" s="422">
        <v>8.0547110000000005E-2</v>
      </c>
      <c r="ER949" s="425">
        <v>4.7958769753028402E-2</v>
      </c>
      <c r="ES949" s="431">
        <v>3.1764714028421301</v>
      </c>
      <c r="ET949" s="431">
        <v>4.8878957408232102</v>
      </c>
      <c r="EU949" s="431">
        <v>4.8250482771611702</v>
      </c>
      <c r="EV949" s="431">
        <v>5.1298433330189299</v>
      </c>
      <c r="EW949" s="431">
        <v>4.8526852506174096</v>
      </c>
      <c r="EX949" s="426">
        <v>-0.15854048728942799</v>
      </c>
    </row>
    <row r="950" spans="1:193" ht="13" customHeight="1">
      <c r="A950" s="413" t="s">
        <v>19</v>
      </c>
      <c r="B950" s="413">
        <v>12686</v>
      </c>
      <c r="C950" s="413">
        <v>677161</v>
      </c>
      <c r="D950" s="413">
        <v>20349</v>
      </c>
      <c r="E950" s="413" t="s">
        <v>609</v>
      </c>
      <c r="F950" s="413" t="s">
        <v>609</v>
      </c>
      <c r="G950" s="414"/>
      <c r="H950" s="411" t="s">
        <v>275</v>
      </c>
      <c r="I950" s="411" t="s">
        <v>287</v>
      </c>
      <c r="J950" s="413">
        <v>30</v>
      </c>
      <c r="K950" s="418">
        <v>1</v>
      </c>
      <c r="M950" s="419" t="s">
        <v>837</v>
      </c>
      <c r="O950" s="418" t="s">
        <v>46</v>
      </c>
      <c r="P950" s="418" t="s">
        <v>4577</v>
      </c>
      <c r="Z950" s="421"/>
      <c r="AS950" s="422"/>
      <c r="AT950" s="422"/>
      <c r="AU950" s="422"/>
      <c r="AV950" s="422"/>
      <c r="AW950" s="422"/>
      <c r="AX950" s="422"/>
      <c r="AY950" s="423"/>
      <c r="AZ950" s="422"/>
      <c r="BA950" s="422"/>
      <c r="BB950" s="422"/>
      <c r="BC950" s="422"/>
      <c r="BT950" s="427">
        <v>28</v>
      </c>
      <c r="BU950" s="421">
        <v>35.1</v>
      </c>
      <c r="BV950" s="428">
        <v>-1</v>
      </c>
      <c r="BW950" s="427"/>
      <c r="BX950" s="427"/>
      <c r="BY950" s="427"/>
      <c r="BZ950" s="427"/>
      <c r="CA950" s="421"/>
      <c r="CB950" s="428"/>
      <c r="CC950" s="427"/>
      <c r="CD950" s="421"/>
      <c r="CE950" s="429"/>
      <c r="CF950" s="428"/>
      <c r="CG950" s="427"/>
      <c r="CH950" s="421"/>
      <c r="CI950" s="429"/>
      <c r="CJ950" s="428"/>
      <c r="CK950" s="427"/>
      <c r="CL950" s="421"/>
      <c r="CM950" s="429"/>
      <c r="CN950" s="428"/>
      <c r="CO950" s="427"/>
      <c r="CP950" s="421"/>
      <c r="CQ950" s="429"/>
      <c r="CR950" s="428"/>
      <c r="DH950" s="427">
        <v>-1</v>
      </c>
      <c r="DJ950" s="421">
        <v>28</v>
      </c>
      <c r="DK950" s="421">
        <v>0</v>
      </c>
      <c r="DL950" s="421">
        <v>0</v>
      </c>
      <c r="DM950" s="421">
        <v>1</v>
      </c>
      <c r="DN950" s="421">
        <v>3</v>
      </c>
      <c r="DO950" s="421">
        <v>0</v>
      </c>
      <c r="DP950" s="421">
        <v>35.1</v>
      </c>
      <c r="DR950" s="421">
        <v>35.099998474121001</v>
      </c>
      <c r="DS950" s="421">
        <v>152</v>
      </c>
      <c r="DT950" s="421">
        <v>35</v>
      </c>
      <c r="DU950" s="421">
        <v>21</v>
      </c>
      <c r="DV950" s="421">
        <v>18</v>
      </c>
      <c r="DW950" s="421">
        <v>3</v>
      </c>
      <c r="DX950" s="421">
        <v>12</v>
      </c>
      <c r="DY950" s="421">
        <v>1</v>
      </c>
      <c r="DZ950" s="421">
        <v>3</v>
      </c>
      <c r="EA950" s="421">
        <v>1</v>
      </c>
      <c r="EB950" s="421">
        <v>0</v>
      </c>
      <c r="EC950" s="421">
        <v>35</v>
      </c>
      <c r="ED950" s="425">
        <v>8.9150956229581393</v>
      </c>
      <c r="EE950" s="425">
        <v>3.0566042135856502</v>
      </c>
      <c r="EF950" s="425">
        <v>0.76415105339641198</v>
      </c>
      <c r="EG950" s="425">
        <v>8.9150956229581393</v>
      </c>
      <c r="EH950" s="431">
        <v>1.3301888707270799</v>
      </c>
      <c r="EI950" s="425">
        <v>103.75690882329199</v>
      </c>
      <c r="EJ950" s="424">
        <v>0.25547445255474399</v>
      </c>
      <c r="EK950" s="424">
        <v>0.32323232323232298</v>
      </c>
      <c r="EL950" s="422">
        <v>0.4</v>
      </c>
      <c r="EM950" s="422">
        <v>0.23</v>
      </c>
      <c r="EN950" s="422">
        <v>0.37</v>
      </c>
      <c r="EO950" s="422">
        <v>4.9019609999999998E-2</v>
      </c>
      <c r="EP950" s="422">
        <v>0.31372549</v>
      </c>
      <c r="EQ950" s="422">
        <v>9.2624360000000003E-2</v>
      </c>
      <c r="ER950" s="425">
        <v>-0.92565307042962397</v>
      </c>
      <c r="ES950" s="431">
        <v>4.5849063203784697</v>
      </c>
      <c r="ET950" s="431">
        <v>3.3539098364363298</v>
      </c>
      <c r="EU950" s="431">
        <v>3.5321986858765899</v>
      </c>
      <c r="EV950" s="431">
        <v>4.0429557946424399</v>
      </c>
      <c r="EW950" s="431">
        <v>3.6948665330076702</v>
      </c>
      <c r="EX950" s="426">
        <v>0.369315356016159</v>
      </c>
    </row>
    <row r="951" spans="1:193" ht="13" customHeight="1">
      <c r="A951" s="413" t="s">
        <v>19</v>
      </c>
      <c r="B951" s="413">
        <v>12059</v>
      </c>
      <c r="C951" s="413">
        <v>667463</v>
      </c>
      <c r="D951" s="413">
        <v>22051</v>
      </c>
      <c r="E951" s="413" t="s">
        <v>276</v>
      </c>
      <c r="F951" s="413" t="s">
        <v>276</v>
      </c>
      <c r="G951" s="414"/>
      <c r="H951" s="411" t="s">
        <v>1767</v>
      </c>
      <c r="I951" s="411" t="s">
        <v>553</v>
      </c>
      <c r="J951" s="418">
        <v>30</v>
      </c>
      <c r="K951" s="418">
        <v>1</v>
      </c>
      <c r="M951" s="419" t="s">
        <v>46</v>
      </c>
      <c r="O951" s="418" t="s">
        <v>838</v>
      </c>
      <c r="P951" s="418" t="s">
        <v>4577</v>
      </c>
      <c r="Z951" s="421"/>
      <c r="AS951" s="422"/>
      <c r="AT951" s="422"/>
      <c r="AU951" s="422"/>
      <c r="AV951" s="422"/>
      <c r="AW951" s="422"/>
      <c r="AX951" s="422"/>
      <c r="AY951" s="423"/>
      <c r="AZ951" s="422"/>
      <c r="BA951" s="422"/>
      <c r="BB951" s="422"/>
      <c r="BC951" s="422"/>
      <c r="BT951" s="427">
        <v>51</v>
      </c>
      <c r="BU951" s="421">
        <v>48.1</v>
      </c>
      <c r="BV951" s="428">
        <v>4</v>
      </c>
      <c r="BW951" s="427"/>
      <c r="BX951" s="427"/>
      <c r="BY951" s="427"/>
      <c r="BZ951" s="427"/>
      <c r="CA951" s="421"/>
      <c r="CB951" s="428"/>
      <c r="CC951" s="427"/>
      <c r="CD951" s="421"/>
      <c r="CE951" s="429"/>
      <c r="CF951" s="428"/>
      <c r="CG951" s="427"/>
      <c r="CH951" s="421"/>
      <c r="CI951" s="429"/>
      <c r="CJ951" s="428"/>
      <c r="CK951" s="427"/>
      <c r="CL951" s="421"/>
      <c r="CM951" s="429"/>
      <c r="CN951" s="428"/>
      <c r="CO951" s="427"/>
      <c r="CP951" s="421"/>
      <c r="CQ951" s="429"/>
      <c r="CR951" s="428"/>
      <c r="DH951" s="427">
        <v>4</v>
      </c>
      <c r="DJ951" s="421">
        <v>51</v>
      </c>
      <c r="DK951" s="421">
        <v>0</v>
      </c>
      <c r="DL951" s="421">
        <v>0</v>
      </c>
      <c r="DM951" s="421">
        <v>2</v>
      </c>
      <c r="DN951" s="421">
        <v>1</v>
      </c>
      <c r="DO951" s="421">
        <v>0</v>
      </c>
      <c r="DP951" s="421">
        <v>48.1</v>
      </c>
      <c r="DR951" s="421">
        <v>48.099998474121001</v>
      </c>
      <c r="DS951" s="421">
        <v>222</v>
      </c>
      <c r="DT951" s="421">
        <v>65</v>
      </c>
      <c r="DU951" s="421">
        <v>30</v>
      </c>
      <c r="DV951" s="421">
        <v>25</v>
      </c>
      <c r="DW951" s="421">
        <v>8</v>
      </c>
      <c r="DX951" s="421">
        <v>14</v>
      </c>
      <c r="DY951" s="421">
        <v>0</v>
      </c>
      <c r="DZ951" s="421">
        <v>0</v>
      </c>
      <c r="EA951" s="421">
        <v>3</v>
      </c>
      <c r="EB951" s="421">
        <v>0</v>
      </c>
      <c r="EC951" s="421">
        <v>28</v>
      </c>
      <c r="ED951" s="425">
        <v>5.2137944751067202</v>
      </c>
      <c r="EE951" s="425">
        <v>2.6068972375533601</v>
      </c>
      <c r="EF951" s="425">
        <v>1.4896555643161999</v>
      </c>
      <c r="EG951" s="425">
        <v>12.103451460069101</v>
      </c>
      <c r="EH951" s="431">
        <v>1.63448318862472</v>
      </c>
      <c r="EI951" s="425">
        <v>126.139342520318</v>
      </c>
      <c r="EJ951" s="424">
        <v>0.3125</v>
      </c>
      <c r="EK951" s="424">
        <v>0.331395348837209</v>
      </c>
      <c r="EL951" s="422">
        <v>0.59217876999999997</v>
      </c>
      <c r="EM951" s="422">
        <v>0.19553072599999999</v>
      </c>
      <c r="EN951" s="422">
        <v>0.21229050199999999</v>
      </c>
      <c r="EO951" s="422">
        <v>0.05</v>
      </c>
      <c r="EP951" s="422">
        <v>0.43333333000000002</v>
      </c>
      <c r="EQ951" s="422">
        <v>8.6956519999999995E-2</v>
      </c>
      <c r="ER951" s="425">
        <v>-0.161215569311912</v>
      </c>
      <c r="ES951" s="431">
        <v>4.6551736384881401</v>
      </c>
      <c r="ET951" s="431">
        <v>4.8135462245696301</v>
      </c>
      <c r="EU951" s="431">
        <v>4.9980416691403704</v>
      </c>
      <c r="EV951" s="431">
        <v>4.0584942342553001</v>
      </c>
      <c r="EW951" s="431">
        <v>3.9565437044021401</v>
      </c>
      <c r="EX951" s="426">
        <v>-0.43109700083732599</v>
      </c>
      <c r="FG951" s="412"/>
      <c r="FH951" s="412"/>
      <c r="FI951" s="412"/>
      <c r="FJ951" s="412"/>
      <c r="FK951" s="412"/>
      <c r="FL951" s="412"/>
      <c r="FM951" s="412"/>
      <c r="FN951" s="412"/>
      <c r="FO951" s="412"/>
      <c r="FP951" s="412"/>
      <c r="FQ951" s="412"/>
      <c r="FR951" s="412"/>
      <c r="FS951" s="412"/>
      <c r="FT951" s="412"/>
      <c r="FU951" s="412"/>
      <c r="FV951" s="412"/>
      <c r="FW951" s="412"/>
      <c r="FX951" s="412"/>
      <c r="FY951" s="412"/>
      <c r="FZ951" s="412"/>
      <c r="GA951" s="412"/>
      <c r="GB951" s="412"/>
    </row>
    <row r="952" spans="1:193" ht="13" customHeight="1">
      <c r="A952" s="413" t="s">
        <v>19</v>
      </c>
      <c r="B952" s="413">
        <v>12900</v>
      </c>
      <c r="C952" s="413">
        <v>694361</v>
      </c>
      <c r="D952" s="413">
        <v>27787</v>
      </c>
      <c r="E952" s="413" t="s">
        <v>15</v>
      </c>
      <c r="F952" s="413" t="s">
        <v>15</v>
      </c>
      <c r="G952" s="414"/>
      <c r="H952" s="411" t="s">
        <v>4111</v>
      </c>
      <c r="I952" s="411" t="s">
        <v>108</v>
      </c>
      <c r="J952" s="413">
        <v>25</v>
      </c>
      <c r="K952" s="418">
        <v>1</v>
      </c>
      <c r="M952" s="419" t="s">
        <v>837</v>
      </c>
      <c r="O952" s="418" t="s">
        <v>46</v>
      </c>
      <c r="P952" s="418" t="s">
        <v>2543</v>
      </c>
      <c r="Z952" s="421"/>
      <c r="AS952" s="422"/>
      <c r="AT952" s="422"/>
      <c r="AU952" s="422"/>
      <c r="AV952" s="422"/>
      <c r="AW952" s="422"/>
      <c r="AX952" s="422"/>
      <c r="AY952" s="423"/>
      <c r="AZ952" s="422"/>
      <c r="BA952" s="422"/>
      <c r="BB952" s="422"/>
      <c r="BC952" s="422"/>
      <c r="BT952" s="427">
        <v>14</v>
      </c>
      <c r="BU952" s="421">
        <v>15.1</v>
      </c>
      <c r="BV952" s="428">
        <v>1</v>
      </c>
      <c r="BW952" s="427"/>
      <c r="BX952" s="427"/>
      <c r="BY952" s="427"/>
      <c r="BZ952" s="427"/>
      <c r="CA952" s="421"/>
      <c r="CB952" s="428"/>
      <c r="CC952" s="427"/>
      <c r="CD952" s="421"/>
      <c r="CE952" s="429"/>
      <c r="CF952" s="428"/>
      <c r="CG952" s="427"/>
      <c r="CH952" s="421"/>
      <c r="CI952" s="429"/>
      <c r="CJ952" s="428"/>
      <c r="CK952" s="427"/>
      <c r="CL952" s="421"/>
      <c r="CM952" s="429"/>
      <c r="CN952" s="428"/>
      <c r="CO952" s="427"/>
      <c r="CP952" s="421"/>
      <c r="CQ952" s="429"/>
      <c r="CR952" s="428"/>
      <c r="DH952" s="427">
        <v>1</v>
      </c>
      <c r="DJ952" s="421">
        <v>14</v>
      </c>
      <c r="DK952" s="421">
        <v>0</v>
      </c>
      <c r="DL952" s="421">
        <v>0</v>
      </c>
      <c r="DM952" s="421">
        <v>1</v>
      </c>
      <c r="DN952" s="421">
        <v>1</v>
      </c>
      <c r="DO952" s="421">
        <v>0</v>
      </c>
      <c r="DP952" s="421">
        <v>15.1</v>
      </c>
      <c r="DR952" s="421">
        <v>15.1000003814697</v>
      </c>
      <c r="DS952" s="421">
        <v>70</v>
      </c>
      <c r="DT952" s="421">
        <v>14</v>
      </c>
      <c r="DU952" s="421">
        <v>6</v>
      </c>
      <c r="DV952" s="421">
        <v>4</v>
      </c>
      <c r="DW952" s="421">
        <v>0</v>
      </c>
      <c r="DX952" s="421">
        <v>10</v>
      </c>
      <c r="DY952" s="421">
        <v>0</v>
      </c>
      <c r="DZ952" s="421">
        <v>2</v>
      </c>
      <c r="EA952" s="421">
        <v>0</v>
      </c>
      <c r="EB952" s="421">
        <v>0</v>
      </c>
      <c r="EC952" s="421">
        <v>21</v>
      </c>
      <c r="ED952" s="425">
        <v>12.3260895119728</v>
      </c>
      <c r="EE952" s="425">
        <v>5.8695664342727696</v>
      </c>
      <c r="EF952" s="425">
        <v>0</v>
      </c>
      <c r="EG952" s="425">
        <v>8.2173930079818795</v>
      </c>
      <c r="EH952" s="431">
        <v>1.5652177158060701</v>
      </c>
      <c r="EI952" s="425">
        <v>120.793860069651</v>
      </c>
      <c r="EJ952" s="424">
        <v>0.24137931034482701</v>
      </c>
      <c r="EK952" s="424">
        <v>0.37837837837837801</v>
      </c>
      <c r="EL952" s="422">
        <v>0.486486486</v>
      </c>
      <c r="EM952" s="422">
        <v>0.29729729700000002</v>
      </c>
      <c r="EN952" s="422">
        <v>0.21621621599999999</v>
      </c>
      <c r="EO952" s="422">
        <v>5.4054049999999999E-2</v>
      </c>
      <c r="EP952" s="422">
        <v>0.43243242999999998</v>
      </c>
      <c r="EQ952" s="422">
        <v>0.11147541</v>
      </c>
      <c r="ER952" s="425">
        <v>-0.49382471790218302</v>
      </c>
      <c r="ES952" s="431">
        <v>2.3478265737091002</v>
      </c>
      <c r="ET952" s="431">
        <v>4.3717145083462903</v>
      </c>
      <c r="EU952" s="431">
        <v>2.7446677847935899</v>
      </c>
      <c r="EV952" s="431">
        <v>3.5490874379853001</v>
      </c>
      <c r="EW952" s="431">
        <v>3.6640018784986399</v>
      </c>
      <c r="EX952" s="426">
        <v>0.25948059558868403</v>
      </c>
    </row>
    <row r="953" spans="1:193" ht="13" customHeight="1">
      <c r="A953" s="413" t="s">
        <v>19</v>
      </c>
      <c r="B953" s="413">
        <v>12038</v>
      </c>
      <c r="C953" s="413">
        <v>689017</v>
      </c>
      <c r="D953" s="413">
        <v>27487</v>
      </c>
      <c r="E953" s="413" t="s">
        <v>15</v>
      </c>
      <c r="F953" s="413" t="s">
        <v>15</v>
      </c>
      <c r="G953" s="414"/>
      <c r="H953" s="411" t="s">
        <v>4090</v>
      </c>
      <c r="I953" s="411" t="s">
        <v>4089</v>
      </c>
      <c r="J953" s="413">
        <v>27</v>
      </c>
      <c r="K953" s="418">
        <v>1</v>
      </c>
      <c r="M953" s="419" t="s">
        <v>837</v>
      </c>
      <c r="N953" s="420">
        <v>20</v>
      </c>
      <c r="O953" s="418" t="s">
        <v>46</v>
      </c>
      <c r="P953" s="418" t="s">
        <v>2543</v>
      </c>
      <c r="Z953" s="421"/>
      <c r="AS953" s="422"/>
      <c r="AT953" s="422"/>
      <c r="AU953" s="422"/>
      <c r="AV953" s="422"/>
      <c r="AW953" s="422"/>
      <c r="AX953" s="422"/>
      <c r="AY953" s="423"/>
      <c r="AZ953" s="422"/>
      <c r="BA953" s="422"/>
      <c r="BB953" s="422"/>
      <c r="BC953" s="422"/>
      <c r="BT953" s="427">
        <v>10</v>
      </c>
      <c r="BU953" s="421">
        <v>42.1</v>
      </c>
      <c r="BV953" s="428">
        <v>1</v>
      </c>
      <c r="BW953" s="427"/>
      <c r="BX953" s="427"/>
      <c r="BY953" s="427"/>
      <c r="BZ953" s="427"/>
      <c r="CA953" s="421"/>
      <c r="CB953" s="428"/>
      <c r="CC953" s="427"/>
      <c r="CD953" s="421"/>
      <c r="CE953" s="429"/>
      <c r="CF953" s="428"/>
      <c r="CG953" s="427"/>
      <c r="CH953" s="421"/>
      <c r="CI953" s="429"/>
      <c r="CJ953" s="428"/>
      <c r="CK953" s="427"/>
      <c r="CL953" s="421"/>
      <c r="CM953" s="429"/>
      <c r="CN953" s="428"/>
      <c r="CO953" s="427"/>
      <c r="CP953" s="421"/>
      <c r="CQ953" s="429"/>
      <c r="CR953" s="428"/>
      <c r="DH953" s="427">
        <v>1</v>
      </c>
      <c r="DJ953" s="421">
        <v>10</v>
      </c>
      <c r="DK953" s="421">
        <v>7</v>
      </c>
      <c r="DL953" s="421">
        <v>0</v>
      </c>
      <c r="DM953" s="421">
        <v>3</v>
      </c>
      <c r="DN953" s="421">
        <v>2</v>
      </c>
      <c r="DO953" s="421">
        <v>1</v>
      </c>
      <c r="DP953" s="421">
        <v>42.1</v>
      </c>
      <c r="DQ953" s="421">
        <v>31.2000007629394</v>
      </c>
      <c r="DR953" s="421">
        <v>10.199999809265099</v>
      </c>
      <c r="DS953" s="421">
        <v>185</v>
      </c>
      <c r="DT953" s="421">
        <v>40</v>
      </c>
      <c r="DU953" s="421">
        <v>25</v>
      </c>
      <c r="DV953" s="421">
        <v>23</v>
      </c>
      <c r="DW953" s="421">
        <v>10</v>
      </c>
      <c r="DX953" s="421">
        <v>19</v>
      </c>
      <c r="DY953" s="421">
        <v>0</v>
      </c>
      <c r="DZ953" s="421">
        <v>2</v>
      </c>
      <c r="EA953" s="421">
        <v>1</v>
      </c>
      <c r="EB953" s="421">
        <v>0</v>
      </c>
      <c r="EC953" s="421">
        <v>42</v>
      </c>
      <c r="ED953" s="425">
        <v>8.9291345287784392</v>
      </c>
      <c r="EE953" s="425">
        <v>4.0393703820664397</v>
      </c>
      <c r="EF953" s="425">
        <v>2.1259844116139099</v>
      </c>
      <c r="EG953" s="425">
        <v>8.5039376464556593</v>
      </c>
      <c r="EH953" s="431">
        <v>1.3937008920580101</v>
      </c>
      <c r="EI953" s="425">
        <v>107.557248320247</v>
      </c>
      <c r="EJ953" s="424">
        <v>0.24390243902438999</v>
      </c>
      <c r="EK953" s="424">
        <v>0.26785714285714202</v>
      </c>
      <c r="EL953" s="422">
        <v>0.31147540899999998</v>
      </c>
      <c r="EM953" s="422">
        <v>0.24590163900000001</v>
      </c>
      <c r="EN953" s="422">
        <v>0.44262295000000001</v>
      </c>
      <c r="EO953" s="422">
        <v>0.15573770000000001</v>
      </c>
      <c r="EP953" s="422">
        <v>0.49180328000000001</v>
      </c>
      <c r="EQ953" s="422">
        <v>9.1849940000000005E-2</v>
      </c>
      <c r="ER953" s="425">
        <v>-0.47869562381972502</v>
      </c>
      <c r="ES953" s="431">
        <v>4.8897641467120003</v>
      </c>
      <c r="ET953" s="431">
        <v>5.67799274674109</v>
      </c>
      <c r="EU953" s="431">
        <v>5.7107755566997396</v>
      </c>
      <c r="EV953" s="431">
        <v>4.6066199661726204</v>
      </c>
      <c r="EW953" s="431">
        <v>4.4064964839617202</v>
      </c>
      <c r="EX953" s="426">
        <v>-0.123940482735633</v>
      </c>
      <c r="GC953" s="412"/>
      <c r="GD953" s="412"/>
      <c r="GE953" s="412"/>
      <c r="GF953" s="412"/>
      <c r="GG953" s="412"/>
      <c r="GH953" s="412"/>
      <c r="GI953" s="412"/>
      <c r="GJ953" s="412"/>
      <c r="GK953" s="412"/>
    </row>
    <row r="954" spans="1:193" ht="13" customHeight="1">
      <c r="A954" s="413" t="s">
        <v>19</v>
      </c>
      <c r="B954" s="413">
        <v>10677</v>
      </c>
      <c r="C954" s="413">
        <v>596271</v>
      </c>
      <c r="D954" s="413">
        <v>11121</v>
      </c>
      <c r="E954" s="413" t="s">
        <v>3323</v>
      </c>
      <c r="F954" s="413" t="s">
        <v>3323</v>
      </c>
      <c r="G954" s="414"/>
      <c r="H954" s="411" t="s">
        <v>2316</v>
      </c>
      <c r="I954" s="411" t="s">
        <v>209</v>
      </c>
      <c r="J954" s="413">
        <v>37</v>
      </c>
      <c r="K954" s="418">
        <v>1</v>
      </c>
      <c r="M954" s="419" t="s">
        <v>837</v>
      </c>
      <c r="O954" s="418" t="s">
        <v>46</v>
      </c>
      <c r="P954" s="418" t="s">
        <v>2543</v>
      </c>
      <c r="Z954" s="421"/>
      <c r="BT954" s="427">
        <v>6</v>
      </c>
      <c r="BU954" s="421">
        <v>17.2</v>
      </c>
      <c r="BV954" s="428">
        <v>-1</v>
      </c>
      <c r="BW954" s="427"/>
      <c r="BX954" s="427"/>
      <c r="BY954" s="427"/>
      <c r="BZ954" s="427"/>
      <c r="CA954" s="421"/>
      <c r="CB954" s="428"/>
      <c r="CC954" s="427"/>
      <c r="CD954" s="421"/>
      <c r="CE954" s="429"/>
      <c r="CF954" s="428"/>
      <c r="CG954" s="427"/>
      <c r="CH954" s="421"/>
      <c r="CI954" s="429"/>
      <c r="CJ954" s="428"/>
      <c r="CK954" s="427"/>
      <c r="CL954" s="421"/>
      <c r="CM954" s="429"/>
      <c r="CN954" s="428"/>
      <c r="CO954" s="427"/>
      <c r="CP954" s="421"/>
      <c r="CQ954" s="429"/>
      <c r="CR954" s="428"/>
      <c r="DH954" s="427">
        <v>-1</v>
      </c>
      <c r="DJ954" s="421">
        <v>6</v>
      </c>
      <c r="DK954" s="421">
        <v>0</v>
      </c>
      <c r="DL954" s="421">
        <v>0</v>
      </c>
      <c r="DM954" s="421">
        <v>1</v>
      </c>
      <c r="DN954" s="421">
        <v>2</v>
      </c>
      <c r="DO954" s="421">
        <v>0</v>
      </c>
      <c r="DP954" s="421">
        <v>17.2</v>
      </c>
      <c r="DR954" s="421">
        <v>17.200000047683702</v>
      </c>
      <c r="DS954" s="421">
        <v>80</v>
      </c>
      <c r="DT954" s="421">
        <v>26</v>
      </c>
      <c r="DU954" s="421">
        <v>15</v>
      </c>
      <c r="DV954" s="421">
        <v>8</v>
      </c>
      <c r="DW954" s="421">
        <v>2</v>
      </c>
      <c r="DX954" s="421">
        <v>1</v>
      </c>
      <c r="DY954" s="421">
        <v>0</v>
      </c>
      <c r="DZ954" s="421">
        <v>1</v>
      </c>
      <c r="EA954" s="421">
        <v>1</v>
      </c>
      <c r="EB954" s="421">
        <v>0</v>
      </c>
      <c r="EC954" s="421">
        <v>7</v>
      </c>
      <c r="ED954" s="425">
        <v>3.5660378641825901</v>
      </c>
      <c r="EE954" s="425">
        <v>0.50943398059751299</v>
      </c>
      <c r="EF954" s="425">
        <v>1.01886796119502</v>
      </c>
      <c r="EG954" s="425">
        <v>13.2452834955353</v>
      </c>
      <c r="EH954" s="431">
        <v>1.5283019417925401</v>
      </c>
      <c r="EI954" s="425">
        <v>119.21005258625701</v>
      </c>
      <c r="EJ954" s="424">
        <v>0.33333333333333298</v>
      </c>
      <c r="EK954" s="424">
        <v>0.34782608695652101</v>
      </c>
      <c r="EL954" s="422">
        <v>0.408450704</v>
      </c>
      <c r="EM954" s="422">
        <v>0.23943661899999999</v>
      </c>
      <c r="EN954" s="422">
        <v>0.35211267600000001</v>
      </c>
      <c r="EO954" s="422">
        <v>0.12676055999999999</v>
      </c>
      <c r="EP954" s="422">
        <v>0.43661971999999999</v>
      </c>
      <c r="EQ954" s="422">
        <v>6.1594200000000002E-2</v>
      </c>
      <c r="ER954" s="425">
        <v>-0.53425368915554405</v>
      </c>
      <c r="ES954" s="431">
        <v>4.0754718447801004</v>
      </c>
      <c r="ET954" s="431">
        <v>8.3689684541979901</v>
      </c>
      <c r="EU954" s="431">
        <v>4.1548401749401398</v>
      </c>
      <c r="EV954" s="431">
        <v>4.8649402226220602</v>
      </c>
      <c r="EW954" s="431">
        <v>4.7510672538471201</v>
      </c>
      <c r="EX954" s="426">
        <v>2.8985366690903899E-2</v>
      </c>
    </row>
    <row r="955" spans="1:193" ht="13" customHeight="1">
      <c r="A955" s="413" t="s">
        <v>19</v>
      </c>
      <c r="B955" s="413">
        <v>13065</v>
      </c>
      <c r="C955" s="413">
        <v>676661</v>
      </c>
      <c r="D955" s="413">
        <v>23426</v>
      </c>
      <c r="E955" s="413" t="s">
        <v>13</v>
      </c>
      <c r="F955" s="413" t="s">
        <v>13</v>
      </c>
      <c r="G955" s="414"/>
      <c r="H955" s="411" t="s">
        <v>4002</v>
      </c>
      <c r="I955" s="411" t="s">
        <v>273</v>
      </c>
      <c r="J955" s="413">
        <v>26</v>
      </c>
      <c r="K955" s="418">
        <v>1</v>
      </c>
      <c r="M955" s="419" t="s">
        <v>837</v>
      </c>
      <c r="O955" s="418" t="s">
        <v>46</v>
      </c>
      <c r="P955" s="418" t="s">
        <v>2543</v>
      </c>
      <c r="Z955" s="421"/>
      <c r="AS955" s="422"/>
      <c r="AT955" s="422"/>
      <c r="AU955" s="422"/>
      <c r="AV955" s="422"/>
      <c r="AW955" s="422"/>
      <c r="AX955" s="422"/>
      <c r="AY955" s="423"/>
      <c r="AZ955" s="422"/>
      <c r="BA955" s="422"/>
      <c r="BB955" s="422"/>
      <c r="BC955" s="422"/>
      <c r="BT955" s="427">
        <v>36</v>
      </c>
      <c r="BU955" s="421">
        <v>41.1</v>
      </c>
      <c r="BV955" s="428">
        <v>0</v>
      </c>
      <c r="BW955" s="427"/>
      <c r="BX955" s="427"/>
      <c r="BY955" s="427"/>
      <c r="BZ955" s="427"/>
      <c r="CA955" s="421"/>
      <c r="CB955" s="428"/>
      <c r="CC955" s="427"/>
      <c r="CD955" s="421"/>
      <c r="CE955" s="429"/>
      <c r="CF955" s="428"/>
      <c r="CG955" s="427"/>
      <c r="CH955" s="421"/>
      <c r="CI955" s="429"/>
      <c r="CJ955" s="428"/>
      <c r="CK955" s="427"/>
      <c r="CL955" s="421"/>
      <c r="CM955" s="429"/>
      <c r="CN955" s="428"/>
      <c r="CO955" s="427"/>
      <c r="CP955" s="421"/>
      <c r="CQ955" s="429"/>
      <c r="CR955" s="428"/>
      <c r="DH955" s="427">
        <v>0</v>
      </c>
      <c r="DJ955" s="421">
        <v>36</v>
      </c>
      <c r="DK955" s="421">
        <v>0</v>
      </c>
      <c r="DL955" s="421">
        <v>0</v>
      </c>
      <c r="DM955" s="421">
        <v>1</v>
      </c>
      <c r="DN955" s="421">
        <v>1</v>
      </c>
      <c r="DO955" s="421">
        <v>1</v>
      </c>
      <c r="DP955" s="421">
        <v>41.1</v>
      </c>
      <c r="DR955" s="421">
        <v>41.099998474121001</v>
      </c>
      <c r="DS955" s="421">
        <v>170</v>
      </c>
      <c r="DT955" s="421">
        <v>41</v>
      </c>
      <c r="DU955" s="421">
        <v>23</v>
      </c>
      <c r="DV955" s="421">
        <v>22</v>
      </c>
      <c r="DW955" s="421">
        <v>7</v>
      </c>
      <c r="DX955" s="421">
        <v>12</v>
      </c>
      <c r="DY955" s="421">
        <v>0</v>
      </c>
      <c r="DZ955" s="421">
        <v>0</v>
      </c>
      <c r="EA955" s="421">
        <v>3</v>
      </c>
      <c r="EB955" s="421">
        <v>0</v>
      </c>
      <c r="EC955" s="421">
        <v>26</v>
      </c>
      <c r="ED955" s="425">
        <v>5.6612910192293899</v>
      </c>
      <c r="EE955" s="425">
        <v>2.6129035473366402</v>
      </c>
      <c r="EF955" s="425">
        <v>1.52419373594637</v>
      </c>
      <c r="EG955" s="425">
        <v>8.9274204534002006</v>
      </c>
      <c r="EH955" s="431">
        <v>1.2822582223040899</v>
      </c>
      <c r="EI955" s="425">
        <v>98.956789661938103</v>
      </c>
      <c r="EJ955" s="424">
        <v>0.259493670886075</v>
      </c>
      <c r="EK955" s="424">
        <v>0.27200000000000002</v>
      </c>
      <c r="EL955" s="422">
        <v>0.36923076900000001</v>
      </c>
      <c r="EM955" s="422">
        <v>0.25384615300000002</v>
      </c>
      <c r="EN955" s="422">
        <v>0.37692307600000002</v>
      </c>
      <c r="EO955" s="422">
        <v>9.8484849999999999E-2</v>
      </c>
      <c r="EP955" s="422">
        <v>0.52272726999999997</v>
      </c>
      <c r="EQ955" s="422">
        <v>9.1331270000000006E-2</v>
      </c>
      <c r="ER955" s="425">
        <v>0.49703260179496001</v>
      </c>
      <c r="ES955" s="431">
        <v>4.7903231701171798</v>
      </c>
      <c r="ET955" s="431">
        <v>5.9402232908290102</v>
      </c>
      <c r="EU955" s="431">
        <v>4.95048856606223</v>
      </c>
      <c r="EV955" s="431">
        <v>4.57665940956527</v>
      </c>
      <c r="EW955" s="431">
        <v>4.5735927301020398</v>
      </c>
      <c r="EX955" s="426">
        <v>-0.20253612101078</v>
      </c>
    </row>
    <row r="956" spans="1:193" ht="13" customHeight="1">
      <c r="A956" s="413" t="s">
        <v>19</v>
      </c>
      <c r="B956" s="413">
        <v>13149</v>
      </c>
      <c r="C956" s="413">
        <v>695445</v>
      </c>
      <c r="D956" s="413">
        <v>29574</v>
      </c>
      <c r="E956" s="413" t="s">
        <v>239</v>
      </c>
      <c r="F956" s="413" t="s">
        <v>239</v>
      </c>
      <c r="G956" s="414"/>
      <c r="H956" s="411" t="s">
        <v>2402</v>
      </c>
      <c r="I956" s="411" t="s">
        <v>352</v>
      </c>
      <c r="J956" s="413">
        <v>26</v>
      </c>
      <c r="K956" s="418">
        <v>1</v>
      </c>
      <c r="M956" s="419" t="s">
        <v>837</v>
      </c>
      <c r="O956" s="418" t="s">
        <v>46</v>
      </c>
      <c r="P956" s="418" t="s">
        <v>2543</v>
      </c>
      <c r="Z956" s="421"/>
      <c r="BT956" s="427">
        <v>32</v>
      </c>
      <c r="BU956" s="421">
        <v>37.1</v>
      </c>
      <c r="BV956" s="428">
        <v>0</v>
      </c>
      <c r="BW956" s="427"/>
      <c r="BX956" s="427"/>
      <c r="BY956" s="427"/>
      <c r="BZ956" s="427"/>
      <c r="CA956" s="421"/>
      <c r="CB956" s="428"/>
      <c r="CC956" s="427"/>
      <c r="CD956" s="421"/>
      <c r="CE956" s="429"/>
      <c r="CF956" s="428"/>
      <c r="CG956" s="427"/>
      <c r="CH956" s="421"/>
      <c r="CI956" s="429"/>
      <c r="CJ956" s="428"/>
      <c r="CK956" s="427"/>
      <c r="CL956" s="421"/>
      <c r="CM956" s="429"/>
      <c r="CN956" s="428"/>
      <c r="CO956" s="427"/>
      <c r="CP956" s="421"/>
      <c r="CQ956" s="429"/>
      <c r="CR956" s="428"/>
      <c r="DH956" s="427">
        <v>0</v>
      </c>
      <c r="DJ956" s="421">
        <v>32</v>
      </c>
      <c r="DK956" s="421">
        <v>0</v>
      </c>
      <c r="DL956" s="421">
        <v>0</v>
      </c>
      <c r="DM956" s="421">
        <v>4</v>
      </c>
      <c r="DN956" s="421">
        <v>1</v>
      </c>
      <c r="DO956" s="421">
        <v>0</v>
      </c>
      <c r="DP956" s="421">
        <v>37.1</v>
      </c>
      <c r="DR956" s="421">
        <v>37.099998474121001</v>
      </c>
      <c r="DS956" s="421">
        <v>148</v>
      </c>
      <c r="DT956" s="421">
        <v>32</v>
      </c>
      <c r="DU956" s="421">
        <v>17</v>
      </c>
      <c r="DV956" s="421">
        <v>17</v>
      </c>
      <c r="DW956" s="421">
        <v>7</v>
      </c>
      <c r="DX956" s="421">
        <v>9</v>
      </c>
      <c r="DY956" s="421">
        <v>1</v>
      </c>
      <c r="DZ956" s="421">
        <v>2</v>
      </c>
      <c r="EA956" s="421">
        <v>0</v>
      </c>
      <c r="EB956" s="421">
        <v>0</v>
      </c>
      <c r="EC956" s="421">
        <v>36</v>
      </c>
      <c r="ED956" s="425">
        <v>8.6785734977045905</v>
      </c>
      <c r="EE956" s="425">
        <v>2.1696433744261401</v>
      </c>
      <c r="EF956" s="425">
        <v>1.6875004023314399</v>
      </c>
      <c r="EG956" s="425">
        <v>7.7142875535151898</v>
      </c>
      <c r="EH956" s="431">
        <v>1.0982145475490299</v>
      </c>
      <c r="EI956" s="425">
        <v>85.6625319802707</v>
      </c>
      <c r="EJ956" s="424">
        <v>0.233576642335766</v>
      </c>
      <c r="EK956" s="424">
        <v>0.26595744680851002</v>
      </c>
      <c r="EL956" s="466">
        <v>0.35643564300000002</v>
      </c>
      <c r="EM956" s="466">
        <v>0.21782178199999999</v>
      </c>
      <c r="EN956" s="466">
        <v>0.42574257399999998</v>
      </c>
      <c r="EO956" s="466">
        <v>0.13861386000000001</v>
      </c>
      <c r="EP956" s="466">
        <v>0.40594058999999999</v>
      </c>
      <c r="EQ956" s="466">
        <v>8.1666669999999997E-2</v>
      </c>
      <c r="ER956" s="425">
        <v>1.2200178418410501</v>
      </c>
      <c r="ES956" s="431">
        <v>4.0982152628049402</v>
      </c>
      <c r="ET956" s="431">
        <v>5.28443300257325</v>
      </c>
      <c r="EU956" s="431">
        <v>4.5288296886853603</v>
      </c>
      <c r="EV956" s="431">
        <v>3.86715737036879</v>
      </c>
      <c r="EW956" s="431">
        <v>3.4064947858791101</v>
      </c>
      <c r="EX956" s="426">
        <v>-8.95200669765472E-2</v>
      </c>
    </row>
    <row r="957" spans="1:193" ht="13" customHeight="1">
      <c r="A957" s="413" t="s">
        <v>19</v>
      </c>
      <c r="B957" s="413">
        <v>12728</v>
      </c>
      <c r="C957" s="413">
        <v>668984</v>
      </c>
      <c r="D957" s="413">
        <v>25921</v>
      </c>
      <c r="E957" s="413" t="s">
        <v>598</v>
      </c>
      <c r="F957" s="413" t="s">
        <v>598</v>
      </c>
      <c r="G957" s="414"/>
      <c r="H957" s="411" t="s">
        <v>3504</v>
      </c>
      <c r="I957" s="411" t="s">
        <v>209</v>
      </c>
      <c r="J957" s="413">
        <v>28</v>
      </c>
      <c r="K957" s="418">
        <v>1</v>
      </c>
      <c r="M957" s="419" t="s">
        <v>837</v>
      </c>
      <c r="N957" s="420">
        <v>20</v>
      </c>
      <c r="O957" s="418" t="s">
        <v>46</v>
      </c>
      <c r="P957" s="418" t="s">
        <v>2543</v>
      </c>
      <c r="Z957" s="421"/>
      <c r="AS957" s="422"/>
      <c r="AT957" s="422"/>
      <c r="AU957" s="422"/>
      <c r="AV957" s="422"/>
      <c r="AW957" s="422"/>
      <c r="AX957" s="422"/>
      <c r="AY957" s="423"/>
      <c r="AZ957" s="422"/>
      <c r="BA957" s="422"/>
      <c r="BB957" s="422"/>
      <c r="BC957" s="422"/>
      <c r="BT957" s="427">
        <v>48</v>
      </c>
      <c r="BU957" s="421">
        <v>49.2</v>
      </c>
      <c r="BV957" s="428">
        <v>0</v>
      </c>
      <c r="BW957" s="427"/>
      <c r="BX957" s="427"/>
      <c r="BY957" s="427"/>
      <c r="BZ957" s="427"/>
      <c r="CA957" s="421"/>
      <c r="CB957" s="428"/>
      <c r="CC957" s="427"/>
      <c r="CD957" s="421"/>
      <c r="CE957" s="429"/>
      <c r="CF957" s="428"/>
      <c r="CG957" s="427"/>
      <c r="CH957" s="421"/>
      <c r="CI957" s="429"/>
      <c r="CJ957" s="428"/>
      <c r="CK957" s="427"/>
      <c r="CL957" s="421"/>
      <c r="CM957" s="429"/>
      <c r="CN957" s="428"/>
      <c r="CO957" s="427"/>
      <c r="CP957" s="421"/>
      <c r="CQ957" s="429"/>
      <c r="CR957" s="428"/>
      <c r="DH957" s="427">
        <v>0</v>
      </c>
      <c r="DJ957" s="421">
        <v>48</v>
      </c>
      <c r="DK957" s="421">
        <v>1</v>
      </c>
      <c r="DL957" s="421">
        <v>0</v>
      </c>
      <c r="DM957" s="421">
        <v>4</v>
      </c>
      <c r="DN957" s="421">
        <v>6</v>
      </c>
      <c r="DO957" s="421">
        <v>0</v>
      </c>
      <c r="DP957" s="421">
        <v>49.2</v>
      </c>
      <c r="DQ957" s="421">
        <v>1</v>
      </c>
      <c r="DR957" s="421">
        <v>48.200000762939403</v>
      </c>
      <c r="DS957" s="421">
        <v>219</v>
      </c>
      <c r="DT957" s="421">
        <v>47</v>
      </c>
      <c r="DU957" s="421">
        <v>36</v>
      </c>
      <c r="DV957" s="421">
        <v>31</v>
      </c>
      <c r="DW957" s="421">
        <v>7</v>
      </c>
      <c r="DX957" s="421">
        <v>25</v>
      </c>
      <c r="DY957" s="421">
        <v>2</v>
      </c>
      <c r="DZ957" s="421">
        <v>2</v>
      </c>
      <c r="EA957" s="421">
        <v>1</v>
      </c>
      <c r="EB957" s="421">
        <v>0</v>
      </c>
      <c r="EC957" s="421">
        <v>55</v>
      </c>
      <c r="ED957" s="425">
        <v>9.9664442288244093</v>
      </c>
      <c r="EE957" s="425">
        <v>4.5302019221929104</v>
      </c>
      <c r="EF957" s="425">
        <v>1.2684565382140101</v>
      </c>
      <c r="EG957" s="425">
        <v>8.5167796137226794</v>
      </c>
      <c r="EH957" s="431">
        <v>1.4496646151017301</v>
      </c>
      <c r="EI957" s="425">
        <v>113.076212411285</v>
      </c>
      <c r="EJ957" s="424">
        <v>0.24479166666666599</v>
      </c>
      <c r="EK957" s="424">
        <v>0.30769230769230699</v>
      </c>
      <c r="EL957" s="422">
        <v>0.39705882300000001</v>
      </c>
      <c r="EM957" s="422">
        <v>0.16911764700000001</v>
      </c>
      <c r="EN957" s="422">
        <v>0.43382352899999999</v>
      </c>
      <c r="EO957" s="422">
        <v>8.7591240000000001E-2</v>
      </c>
      <c r="EP957" s="422">
        <v>0.43795620000000002</v>
      </c>
      <c r="EQ957" s="422">
        <v>9.7560980000000005E-2</v>
      </c>
      <c r="ER957" s="425">
        <v>0.36248800835520201</v>
      </c>
      <c r="ES957" s="431">
        <v>5.61745038351921</v>
      </c>
      <c r="ET957" s="431">
        <v>3.6768985710358302</v>
      </c>
      <c r="EU957" s="431">
        <v>4.38429452119383</v>
      </c>
      <c r="EV957" s="431">
        <v>4.3836187544472596</v>
      </c>
      <c r="EW957" s="431">
        <v>3.9345317290806898</v>
      </c>
      <c r="EX957" s="426">
        <v>-0.10264129564166</v>
      </c>
    </row>
    <row r="958" spans="1:193" ht="13" customHeight="1">
      <c r="A958" s="413" t="s">
        <v>19</v>
      </c>
      <c r="B958" s="413">
        <v>10681</v>
      </c>
      <c r="C958" s="413">
        <v>643410</v>
      </c>
      <c r="D958" s="413">
        <v>15551</v>
      </c>
      <c r="E958" s="413" t="s">
        <v>16</v>
      </c>
      <c r="F958" s="470" t="s">
        <v>16</v>
      </c>
      <c r="G958" s="414"/>
      <c r="H958" s="411" t="s">
        <v>3139</v>
      </c>
      <c r="I958" s="411" t="s">
        <v>168</v>
      </c>
      <c r="J958" s="413">
        <v>34</v>
      </c>
      <c r="K958" s="418">
        <v>1</v>
      </c>
      <c r="M958" s="419" t="s">
        <v>837</v>
      </c>
      <c r="O958" s="418" t="s">
        <v>838</v>
      </c>
      <c r="P958" s="418" t="s">
        <v>2543</v>
      </c>
      <c r="Z958" s="421"/>
      <c r="AS958" s="422"/>
      <c r="AT958" s="422"/>
      <c r="AU958" s="422"/>
      <c r="AV958" s="422"/>
      <c r="AW958" s="422"/>
      <c r="AX958" s="422"/>
      <c r="AY958" s="423"/>
      <c r="AZ958" s="422"/>
      <c r="BA958" s="422"/>
      <c r="BB958" s="422"/>
      <c r="BC958" s="422"/>
      <c r="BT958" s="427">
        <v>59</v>
      </c>
      <c r="BU958" s="421">
        <v>48.1</v>
      </c>
      <c r="BV958" s="428">
        <v>-2</v>
      </c>
      <c r="BW958" s="427"/>
      <c r="BX958" s="427"/>
      <c r="BY958" s="427"/>
      <c r="BZ958" s="427"/>
      <c r="CA958" s="421"/>
      <c r="CB958" s="428"/>
      <c r="CC958" s="427"/>
      <c r="CD958" s="421"/>
      <c r="CE958" s="429"/>
      <c r="CF958" s="428"/>
      <c r="CG958" s="427"/>
      <c r="CH958" s="421"/>
      <c r="CI958" s="429"/>
      <c r="CJ958" s="428"/>
      <c r="CK958" s="427"/>
      <c r="CL958" s="421"/>
      <c r="CM958" s="429"/>
      <c r="CN958" s="428"/>
      <c r="CO958" s="427"/>
      <c r="CP958" s="421"/>
      <c r="CQ958" s="429"/>
      <c r="CR958" s="428"/>
      <c r="DH958" s="427">
        <v>-2</v>
      </c>
      <c r="DJ958" s="421">
        <v>59</v>
      </c>
      <c r="DK958" s="421">
        <v>0</v>
      </c>
      <c r="DL958" s="421">
        <v>0</v>
      </c>
      <c r="DM958" s="421">
        <v>6</v>
      </c>
      <c r="DN958" s="421">
        <v>7</v>
      </c>
      <c r="DO958" s="421">
        <v>2</v>
      </c>
      <c r="DP958" s="421">
        <v>48.1</v>
      </c>
      <c r="DR958" s="421">
        <v>48.099998474121001</v>
      </c>
      <c r="DS958" s="421">
        <v>219</v>
      </c>
      <c r="DT958" s="421">
        <v>57</v>
      </c>
      <c r="DU958" s="421">
        <v>31</v>
      </c>
      <c r="DV958" s="421">
        <v>26</v>
      </c>
      <c r="DW958" s="421">
        <v>5</v>
      </c>
      <c r="DX958" s="421">
        <v>17</v>
      </c>
      <c r="DY958" s="421">
        <v>0</v>
      </c>
      <c r="DZ958" s="421">
        <v>4</v>
      </c>
      <c r="EA958" s="421">
        <v>8</v>
      </c>
      <c r="EB958" s="421">
        <v>0</v>
      </c>
      <c r="EC958" s="421">
        <v>54</v>
      </c>
      <c r="ED958" s="425">
        <v>10.055175059134401</v>
      </c>
      <c r="EE958" s="425">
        <v>3.1655180741719402</v>
      </c>
      <c r="EF958" s="425">
        <v>0.93103472769762896</v>
      </c>
      <c r="EG958" s="425">
        <v>10.613795895752901</v>
      </c>
      <c r="EH958" s="431">
        <v>1.53103488554721</v>
      </c>
      <c r="EI958" s="425">
        <v>119.423226671691</v>
      </c>
      <c r="EJ958" s="424">
        <v>0.28787878787878701</v>
      </c>
      <c r="EK958" s="424">
        <v>0.37410071942445999</v>
      </c>
      <c r="EL958" s="422">
        <v>0.45454545400000002</v>
      </c>
      <c r="EM958" s="422">
        <v>0.19580419499999999</v>
      </c>
      <c r="EN958" s="422">
        <v>0.34965034900000003</v>
      </c>
      <c r="EO958" s="422">
        <v>5.5555559999999997E-2</v>
      </c>
      <c r="EP958" s="422">
        <v>0.33333332999999998</v>
      </c>
      <c r="EQ958" s="422">
        <v>0.12740385000000001</v>
      </c>
      <c r="ER958" s="425">
        <v>-0.305835398935912</v>
      </c>
      <c r="ES958" s="431">
        <v>4.8413805840276698</v>
      </c>
      <c r="ET958" s="431">
        <v>3.6617921471063299</v>
      </c>
      <c r="EU958" s="431">
        <v>3.5497654260551701</v>
      </c>
      <c r="EV958" s="431">
        <v>3.79990757700436</v>
      </c>
      <c r="EW958" s="431">
        <v>3.4398445923385998</v>
      </c>
      <c r="EX958" s="426">
        <v>0.59631520509719804</v>
      </c>
    </row>
    <row r="959" spans="1:193" ht="13" customHeight="1">
      <c r="A959" s="413" t="s">
        <v>19</v>
      </c>
      <c r="B959" s="413">
        <v>11044</v>
      </c>
      <c r="C959" s="413">
        <v>642528</v>
      </c>
      <c r="D959" s="413">
        <v>19753</v>
      </c>
      <c r="E959" s="413" t="s">
        <v>16</v>
      </c>
      <c r="F959" s="413" t="s">
        <v>16</v>
      </c>
      <c r="G959" s="414"/>
      <c r="H959" s="411" t="s">
        <v>1154</v>
      </c>
      <c r="I959" s="411" t="s">
        <v>616</v>
      </c>
      <c r="J959" s="413">
        <v>30</v>
      </c>
      <c r="K959" s="418">
        <v>1</v>
      </c>
      <c r="M959" s="419" t="s">
        <v>837</v>
      </c>
      <c r="O959" s="418" t="s">
        <v>838</v>
      </c>
      <c r="P959" s="418" t="s">
        <v>4582</v>
      </c>
      <c r="Z959" s="421"/>
      <c r="AS959" s="422"/>
      <c r="AT959" s="422"/>
      <c r="AU959" s="422"/>
      <c r="AV959" s="422"/>
      <c r="AW959" s="422"/>
      <c r="AX959" s="422"/>
      <c r="AY959" s="423"/>
      <c r="AZ959" s="422"/>
      <c r="BA959" s="422"/>
      <c r="BB959" s="422"/>
      <c r="BC959" s="422"/>
      <c r="BT959" s="427">
        <v>30</v>
      </c>
      <c r="BU959" s="421">
        <v>29.2</v>
      </c>
      <c r="BV959" s="428">
        <v>3</v>
      </c>
      <c r="BW959" s="427"/>
      <c r="BX959" s="427"/>
      <c r="BY959" s="427"/>
      <c r="BZ959" s="427"/>
      <c r="CA959" s="421"/>
      <c r="CB959" s="428"/>
      <c r="CC959" s="427"/>
      <c r="CD959" s="421"/>
      <c r="CE959" s="429"/>
      <c r="CF959" s="428"/>
      <c r="CG959" s="427"/>
      <c r="CH959" s="421"/>
      <c r="CI959" s="429"/>
      <c r="CJ959" s="428"/>
      <c r="CK959" s="427"/>
      <c r="CL959" s="421"/>
      <c r="CM959" s="429"/>
      <c r="CN959" s="428"/>
      <c r="CO959" s="427"/>
      <c r="CP959" s="421"/>
      <c r="CQ959" s="429"/>
      <c r="CR959" s="428"/>
      <c r="DH959" s="427">
        <v>3</v>
      </c>
      <c r="DJ959" s="421">
        <v>30</v>
      </c>
      <c r="DK959" s="421">
        <v>0</v>
      </c>
      <c r="DL959" s="421">
        <v>0</v>
      </c>
      <c r="DM959" s="421">
        <v>0</v>
      </c>
      <c r="DN959" s="421">
        <v>1</v>
      </c>
      <c r="DO959" s="421">
        <v>1</v>
      </c>
      <c r="DP959" s="421">
        <v>29.2</v>
      </c>
      <c r="DR959" s="421">
        <v>29.2000007629394</v>
      </c>
      <c r="DS959" s="421">
        <v>135</v>
      </c>
      <c r="DT959" s="421">
        <v>34</v>
      </c>
      <c r="DU959" s="421">
        <v>15</v>
      </c>
      <c r="DV959" s="421">
        <v>14</v>
      </c>
      <c r="DW959" s="421">
        <v>7</v>
      </c>
      <c r="DX959" s="421">
        <v>10</v>
      </c>
      <c r="DY959" s="421">
        <v>3</v>
      </c>
      <c r="DZ959" s="421">
        <v>3</v>
      </c>
      <c r="EA959" s="421">
        <v>1</v>
      </c>
      <c r="EB959" s="421">
        <v>0</v>
      </c>
      <c r="EC959" s="421">
        <v>25</v>
      </c>
      <c r="ED959" s="425">
        <v>7.5842717759107297</v>
      </c>
      <c r="EE959" s="425">
        <v>3.0337087103642899</v>
      </c>
      <c r="EF959" s="425">
        <v>2.1235960972550001</v>
      </c>
      <c r="EG959" s="425">
        <v>10.314609615238499</v>
      </c>
      <c r="EH959" s="431">
        <v>1.4831464806225401</v>
      </c>
      <c r="EI959" s="425">
        <v>115.687852716303</v>
      </c>
      <c r="EJ959" s="424">
        <v>0.27868852459016302</v>
      </c>
      <c r="EK959" s="424">
        <v>0.3</v>
      </c>
      <c r="EL959" s="422">
        <v>0.50526315700000002</v>
      </c>
      <c r="EM959" s="422">
        <v>0.21052631499999999</v>
      </c>
      <c r="EN959" s="422">
        <v>0.28421052600000002</v>
      </c>
      <c r="EO959" s="422">
        <v>6.1855670000000001E-2</v>
      </c>
      <c r="EP959" s="422">
        <v>0.35051546</v>
      </c>
      <c r="EQ959" s="422">
        <v>0.12579957</v>
      </c>
      <c r="ER959" s="425">
        <v>-2.39228251824904E-2</v>
      </c>
      <c r="ES959" s="431">
        <v>4.24719219451001</v>
      </c>
      <c r="ET959" s="431">
        <v>3.76440256485715</v>
      </c>
      <c r="EU959" s="431">
        <v>5.8326021785133699</v>
      </c>
      <c r="EV959" s="431">
        <v>4.1684008751627504</v>
      </c>
      <c r="EW959" s="431">
        <v>3.9212416387824298</v>
      </c>
      <c r="EX959" s="426">
        <v>-0.53692793846130304</v>
      </c>
    </row>
    <row r="960" spans="1:193" ht="13" customHeight="1">
      <c r="A960" s="413" t="s">
        <v>19</v>
      </c>
      <c r="B960" s="413">
        <v>12205</v>
      </c>
      <c r="C960" s="413">
        <v>669674</v>
      </c>
      <c r="D960" s="413">
        <v>25379</v>
      </c>
      <c r="E960" s="413" t="s">
        <v>2168</v>
      </c>
      <c r="F960" s="413" t="s">
        <v>2168</v>
      </c>
      <c r="G960" s="414"/>
      <c r="H960" s="411" t="s">
        <v>1002</v>
      </c>
      <c r="I960" s="411" t="s">
        <v>72</v>
      </c>
      <c r="J960" s="418">
        <v>29</v>
      </c>
      <c r="K960" s="418">
        <v>1</v>
      </c>
      <c r="M960" s="419" t="s">
        <v>46</v>
      </c>
      <c r="O960" s="418" t="s">
        <v>46</v>
      </c>
      <c r="P960" s="418" t="s">
        <v>4581</v>
      </c>
      <c r="Z960" s="421"/>
      <c r="AS960" s="422"/>
      <c r="AT960" s="422"/>
      <c r="AU960" s="422"/>
      <c r="AV960" s="422"/>
      <c r="AW960" s="422"/>
      <c r="AX960" s="422"/>
      <c r="AY960" s="423"/>
      <c r="AZ960" s="422"/>
      <c r="BA960" s="422"/>
      <c r="BB960" s="422"/>
      <c r="BC960" s="422"/>
      <c r="BT960" s="427">
        <v>39</v>
      </c>
      <c r="BU960" s="421">
        <v>40.1</v>
      </c>
      <c r="BV960" s="428">
        <v>0</v>
      </c>
      <c r="BW960" s="427"/>
      <c r="BX960" s="427"/>
      <c r="BY960" s="427"/>
      <c r="BZ960" s="427"/>
      <c r="CA960" s="421"/>
      <c r="CB960" s="428"/>
      <c r="CC960" s="427"/>
      <c r="CD960" s="421"/>
      <c r="CE960" s="429"/>
      <c r="CF960" s="428"/>
      <c r="CG960" s="427"/>
      <c r="CH960" s="421"/>
      <c r="CI960" s="429"/>
      <c r="CJ960" s="428"/>
      <c r="CK960" s="427"/>
      <c r="CL960" s="421"/>
      <c r="CM960" s="429"/>
      <c r="CN960" s="428"/>
      <c r="CO960" s="427"/>
      <c r="CP960" s="421"/>
      <c r="CQ960" s="429"/>
      <c r="CR960" s="428"/>
      <c r="DH960" s="427">
        <v>0</v>
      </c>
      <c r="DJ960" s="421">
        <v>39</v>
      </c>
      <c r="DK960" s="421">
        <v>0</v>
      </c>
      <c r="DL960" s="421">
        <v>0</v>
      </c>
      <c r="DM960" s="421">
        <v>2</v>
      </c>
      <c r="DN960" s="421">
        <v>3</v>
      </c>
      <c r="DO960" s="421">
        <v>0</v>
      </c>
      <c r="DP960" s="421">
        <v>40.1</v>
      </c>
      <c r="DR960" s="421">
        <v>40.099998474121001</v>
      </c>
      <c r="DS960" s="421">
        <v>189</v>
      </c>
      <c r="DT960" s="421">
        <v>48</v>
      </c>
      <c r="DU960" s="421">
        <v>31</v>
      </c>
      <c r="DV960" s="421">
        <v>24</v>
      </c>
      <c r="DW960" s="421">
        <v>7</v>
      </c>
      <c r="DX960" s="421">
        <v>22</v>
      </c>
      <c r="DY960" s="421">
        <v>1</v>
      </c>
      <c r="DZ960" s="421">
        <v>2</v>
      </c>
      <c r="EA960" s="421">
        <v>5</v>
      </c>
      <c r="EB960" s="421">
        <v>0</v>
      </c>
      <c r="EC960" s="421">
        <v>33</v>
      </c>
      <c r="ED960" s="425">
        <v>7.3636372922329603</v>
      </c>
      <c r="EE960" s="425">
        <v>4.9090915281553</v>
      </c>
      <c r="EF960" s="425">
        <v>1.5619836680494099</v>
      </c>
      <c r="EG960" s="425">
        <v>10.7107451523388</v>
      </c>
      <c r="EH960" s="431">
        <v>1.73553740894379</v>
      </c>
      <c r="EI960" s="425">
        <v>135.37475817307501</v>
      </c>
      <c r="EJ960" s="424">
        <v>0.29090909090909001</v>
      </c>
      <c r="EK960" s="424">
        <v>0.32800000000000001</v>
      </c>
      <c r="EL960" s="422">
        <v>0.396946564</v>
      </c>
      <c r="EM960" s="422">
        <v>0.23664122100000001</v>
      </c>
      <c r="EN960" s="422">
        <v>0.36641221299999999</v>
      </c>
      <c r="EO960" s="422">
        <v>8.3333329999999997E-2</v>
      </c>
      <c r="EP960" s="422">
        <v>0.42424242000000001</v>
      </c>
      <c r="EQ960" s="422">
        <v>7.7608140000000006E-2</v>
      </c>
      <c r="ER960" s="425">
        <v>-0.83138994922591902</v>
      </c>
      <c r="ES960" s="431">
        <v>5.3553725761694198</v>
      </c>
      <c r="ET960" s="431">
        <v>5.0458108968772901</v>
      </c>
      <c r="EU960" s="431">
        <v>5.5409311947100903</v>
      </c>
      <c r="EV960" s="431">
        <v>5.1196069948981098</v>
      </c>
      <c r="EW960" s="431">
        <v>4.84882354816465</v>
      </c>
      <c r="EX960" s="426">
        <v>-0.36369562149047802</v>
      </c>
    </row>
    <row r="961" spans="1:160" ht="13" customHeight="1">
      <c r="A961" s="413" t="s">
        <v>19</v>
      </c>
      <c r="B961" s="413">
        <v>10096</v>
      </c>
      <c r="C961" s="413">
        <v>605347</v>
      </c>
      <c r="D961" s="413">
        <v>14527</v>
      </c>
      <c r="E961" s="413" t="s">
        <v>29</v>
      </c>
      <c r="F961" s="413" t="s">
        <v>29</v>
      </c>
      <c r="G961" s="414"/>
      <c r="H961" s="411" t="s">
        <v>121</v>
      </c>
      <c r="I961" s="411" t="s">
        <v>548</v>
      </c>
      <c r="J961" s="413">
        <v>32</v>
      </c>
      <c r="K961" s="418">
        <v>1</v>
      </c>
      <c r="M961" s="419" t="s">
        <v>837</v>
      </c>
      <c r="O961" s="418" t="s">
        <v>838</v>
      </c>
      <c r="P961" s="418" t="s">
        <v>2543</v>
      </c>
      <c r="Z961" s="421"/>
      <c r="AS961" s="422"/>
      <c r="AT961" s="422"/>
      <c r="AU961" s="422"/>
      <c r="AV961" s="422"/>
      <c r="AW961" s="422"/>
      <c r="AX961" s="422"/>
      <c r="AY961" s="423"/>
      <c r="AZ961" s="422"/>
      <c r="BA961" s="422"/>
      <c r="BB961" s="422"/>
      <c r="BC961" s="422"/>
      <c r="BT961" s="427">
        <v>26</v>
      </c>
      <c r="BU961" s="421">
        <v>24.2</v>
      </c>
      <c r="BV961" s="428">
        <v>-1</v>
      </c>
      <c r="BW961" s="427"/>
      <c r="BX961" s="427"/>
      <c r="BY961" s="427"/>
      <c r="BZ961" s="427"/>
      <c r="CA961" s="421"/>
      <c r="CB961" s="428"/>
      <c r="CC961" s="427"/>
      <c r="CD961" s="421"/>
      <c r="CE961" s="429"/>
      <c r="CF961" s="428"/>
      <c r="CG961" s="427"/>
      <c r="CH961" s="421"/>
      <c r="CI961" s="429"/>
      <c r="CJ961" s="428"/>
      <c r="CK961" s="427"/>
      <c r="CL961" s="421"/>
      <c r="CM961" s="429"/>
      <c r="CN961" s="428"/>
      <c r="CO961" s="427"/>
      <c r="CP961" s="421"/>
      <c r="CQ961" s="429"/>
      <c r="CR961" s="428"/>
      <c r="DH961" s="427">
        <v>-1</v>
      </c>
      <c r="DJ961" s="421">
        <v>26</v>
      </c>
      <c r="DK961" s="421">
        <v>0</v>
      </c>
      <c r="DL961" s="421">
        <v>0</v>
      </c>
      <c r="DM961" s="421">
        <v>6</v>
      </c>
      <c r="DN961" s="421">
        <v>0</v>
      </c>
      <c r="DO961" s="421">
        <v>1</v>
      </c>
      <c r="DP961" s="421">
        <v>24.2</v>
      </c>
      <c r="DR961" s="421">
        <v>24.2000007629394</v>
      </c>
      <c r="DS961" s="421">
        <v>106</v>
      </c>
      <c r="DT961" s="421">
        <v>25</v>
      </c>
      <c r="DU961" s="421">
        <v>18</v>
      </c>
      <c r="DV961" s="421">
        <v>18</v>
      </c>
      <c r="DW961" s="421">
        <v>1</v>
      </c>
      <c r="DX961" s="421">
        <v>7</v>
      </c>
      <c r="DY961" s="421">
        <v>0</v>
      </c>
      <c r="DZ961" s="421">
        <v>3</v>
      </c>
      <c r="EA961" s="421">
        <v>3</v>
      </c>
      <c r="EB961" s="421">
        <v>0</v>
      </c>
      <c r="EC961" s="421">
        <v>17</v>
      </c>
      <c r="ED961" s="425">
        <v>6.2027043014485903</v>
      </c>
      <c r="EE961" s="425">
        <v>2.5540547123611801</v>
      </c>
      <c r="EF961" s="425">
        <v>0.36486495890873999</v>
      </c>
      <c r="EG961" s="425">
        <v>9.1216239727185098</v>
      </c>
      <c r="EH961" s="431">
        <v>1.29729763167552</v>
      </c>
      <c r="EI961" s="425">
        <v>100.117438620097</v>
      </c>
      <c r="EJ961" s="424">
        <v>0.26041666666666602</v>
      </c>
      <c r="EK961" s="424">
        <v>0.30769230769230699</v>
      </c>
      <c r="EL961" s="422">
        <v>0.46835442999999999</v>
      </c>
      <c r="EM961" s="422">
        <v>0.227848101</v>
      </c>
      <c r="EN961" s="422">
        <v>0.30379746800000001</v>
      </c>
      <c r="EO961" s="422">
        <v>6.3291139999999996E-2</v>
      </c>
      <c r="EP961" s="422">
        <v>0.50632911000000003</v>
      </c>
      <c r="EQ961" s="422">
        <v>8.2474229999999996E-2</v>
      </c>
      <c r="ER961" s="425">
        <v>-0.307154542608919</v>
      </c>
      <c r="ES961" s="431">
        <v>6.5675692603573301</v>
      </c>
      <c r="ET961" s="431">
        <v>5.5844926752408002</v>
      </c>
      <c r="EU961" s="431">
        <v>3.5008371726538501</v>
      </c>
      <c r="EV961" s="431">
        <v>4.4739440332804001</v>
      </c>
      <c r="EW961" s="431">
        <v>4.2004864834844797</v>
      </c>
      <c r="EX961" s="426">
        <v>0.291261106729507</v>
      </c>
      <c r="FD961" s="412"/>
    </row>
    <row r="962" spans="1:160" ht="13" customHeight="1">
      <c r="A962" s="413" t="s">
        <v>19</v>
      </c>
      <c r="B962" s="413">
        <v>12859</v>
      </c>
      <c r="C962" s="413">
        <v>687922</v>
      </c>
      <c r="D962" s="413">
        <v>26058</v>
      </c>
      <c r="E962" s="413" t="s">
        <v>470</v>
      </c>
      <c r="F962" s="413" t="s">
        <v>470</v>
      </c>
      <c r="G962" s="414"/>
      <c r="H962" s="411" t="s">
        <v>24</v>
      </c>
      <c r="I962" s="411" t="s">
        <v>2987</v>
      </c>
      <c r="J962" s="413">
        <v>28</v>
      </c>
      <c r="K962" s="418">
        <v>1</v>
      </c>
      <c r="M962" s="419" t="s">
        <v>46</v>
      </c>
      <c r="N962" s="420">
        <v>20</v>
      </c>
      <c r="O962" s="418" t="s">
        <v>46</v>
      </c>
      <c r="P962" s="418" t="s">
        <v>2543</v>
      </c>
      <c r="Z962" s="421"/>
      <c r="AS962" s="422"/>
      <c r="AT962" s="422"/>
      <c r="AU962" s="422"/>
      <c r="AV962" s="422"/>
      <c r="AW962" s="422"/>
      <c r="AX962" s="422"/>
      <c r="AY962" s="423"/>
      <c r="AZ962" s="422"/>
      <c r="BA962" s="422"/>
      <c r="BB962" s="422"/>
      <c r="BC962" s="422"/>
      <c r="BT962" s="427">
        <v>6</v>
      </c>
      <c r="BU962" s="421">
        <v>24.1</v>
      </c>
      <c r="BV962" s="428">
        <v>0</v>
      </c>
      <c r="BW962" s="427"/>
      <c r="BX962" s="427"/>
      <c r="BY962" s="427"/>
      <c r="BZ962" s="427"/>
      <c r="CA962" s="421"/>
      <c r="CB962" s="428"/>
      <c r="CC962" s="427"/>
      <c r="CD962" s="421"/>
      <c r="CE962" s="429"/>
      <c r="CF962" s="428"/>
      <c r="CG962" s="427"/>
      <c r="CH962" s="421"/>
      <c r="CI962" s="429"/>
      <c r="CJ962" s="428"/>
      <c r="CK962" s="427"/>
      <c r="CL962" s="421"/>
      <c r="CM962" s="429"/>
      <c r="CN962" s="428"/>
      <c r="CO962" s="427"/>
      <c r="CP962" s="421"/>
      <c r="CQ962" s="429"/>
      <c r="CR962" s="428"/>
      <c r="DH962" s="427">
        <v>0</v>
      </c>
      <c r="DJ962" s="421">
        <v>6</v>
      </c>
      <c r="DK962" s="421">
        <v>5</v>
      </c>
      <c r="DL962" s="421">
        <v>0</v>
      </c>
      <c r="DM962" s="421">
        <v>3</v>
      </c>
      <c r="DN962" s="421">
        <v>3</v>
      </c>
      <c r="DO962" s="421">
        <v>0</v>
      </c>
      <c r="DP962" s="421">
        <v>24.1</v>
      </c>
      <c r="DQ962" s="421">
        <v>19.2000007629394</v>
      </c>
      <c r="DR962" s="421">
        <v>4.1999998092651296</v>
      </c>
      <c r="DS962" s="421">
        <v>108</v>
      </c>
      <c r="DT962" s="421">
        <v>25</v>
      </c>
      <c r="DU962" s="421">
        <v>18</v>
      </c>
      <c r="DV962" s="421">
        <v>18</v>
      </c>
      <c r="DW962" s="421">
        <v>5</v>
      </c>
      <c r="DX962" s="421">
        <v>12</v>
      </c>
      <c r="DY962" s="421">
        <v>0</v>
      </c>
      <c r="DZ962" s="421">
        <v>0</v>
      </c>
      <c r="EA962" s="421">
        <v>1</v>
      </c>
      <c r="EB962" s="421">
        <v>0</v>
      </c>
      <c r="EC962" s="421">
        <v>23</v>
      </c>
      <c r="ED962" s="425">
        <v>8.50685042640613</v>
      </c>
      <c r="EE962" s="425">
        <v>4.4383567442118901</v>
      </c>
      <c r="EF962" s="425">
        <v>1.84931531008828</v>
      </c>
      <c r="EG962" s="425">
        <v>9.2465765504414392</v>
      </c>
      <c r="EH962" s="431">
        <v>1.5205481438503701</v>
      </c>
      <c r="EI962" s="425">
        <v>118.60524365737101</v>
      </c>
      <c r="EJ962" s="424">
        <v>0.26041666666666602</v>
      </c>
      <c r="EK962" s="424">
        <v>0.29411764705882298</v>
      </c>
      <c r="EL962" s="422">
        <v>0.32876712299999999</v>
      </c>
      <c r="EM962" s="422">
        <v>0.23287671200000001</v>
      </c>
      <c r="EN962" s="422">
        <v>0.43835616399999999</v>
      </c>
      <c r="EO962" s="422">
        <v>0.10958904</v>
      </c>
      <c r="EP962" s="422">
        <v>0.43835615999999999</v>
      </c>
      <c r="EQ962" s="422">
        <v>0.11415525</v>
      </c>
      <c r="ER962" s="425">
        <v>9.0487619333837394E-2</v>
      </c>
      <c r="ES962" s="431">
        <v>6.65753511631784</v>
      </c>
      <c r="ET962" s="431">
        <v>5.9103172912902204</v>
      </c>
      <c r="EU962" s="431">
        <v>5.3962464816307998</v>
      </c>
      <c r="EV962" s="431">
        <v>4.7525914044078599</v>
      </c>
      <c r="EW962" s="431">
        <v>4.6885279056697904</v>
      </c>
      <c r="EX962" s="426">
        <v>-4.3893292546272202E-2</v>
      </c>
    </row>
    <row r="963" spans="1:160" ht="13" customHeight="1">
      <c r="A963" s="413" t="s">
        <v>19</v>
      </c>
      <c r="B963" s="413">
        <v>10402</v>
      </c>
      <c r="C963" s="413">
        <v>608566</v>
      </c>
      <c r="D963" s="413">
        <v>15038</v>
      </c>
      <c r="E963" s="413" t="s">
        <v>246</v>
      </c>
      <c r="F963" s="413" t="s">
        <v>246</v>
      </c>
      <c r="G963" s="414"/>
      <c r="H963" s="415" t="s">
        <v>982</v>
      </c>
      <c r="I963" s="416" t="s">
        <v>913</v>
      </c>
      <c r="J963" s="417">
        <v>30</v>
      </c>
      <c r="K963" s="418">
        <v>1</v>
      </c>
      <c r="M963" s="419" t="s">
        <v>837</v>
      </c>
      <c r="N963" s="420">
        <v>20</v>
      </c>
      <c r="P963" s="418" t="s">
        <v>4577</v>
      </c>
      <c r="Z963" s="421"/>
      <c r="AS963" s="422"/>
      <c r="AT963" s="422"/>
      <c r="AU963" s="422"/>
      <c r="AV963" s="422"/>
      <c r="AW963" s="422"/>
      <c r="AX963" s="422"/>
      <c r="AY963" s="423"/>
      <c r="AZ963" s="422"/>
      <c r="BA963" s="422"/>
      <c r="BB963" s="422"/>
      <c r="BC963" s="422"/>
      <c r="BT963" s="427">
        <v>26</v>
      </c>
      <c r="BU963" s="421">
        <v>126.1</v>
      </c>
      <c r="BV963" s="428">
        <v>-5</v>
      </c>
      <c r="BW963" s="427"/>
      <c r="BX963" s="427"/>
      <c r="BY963" s="427"/>
      <c r="BZ963" s="427"/>
      <c r="CA963" s="421"/>
      <c r="CB963" s="428"/>
      <c r="CC963" s="427"/>
      <c r="CD963" s="421"/>
      <c r="CE963" s="429"/>
      <c r="CF963" s="428"/>
      <c r="CG963" s="427"/>
      <c r="CH963" s="421"/>
      <c r="CI963" s="429"/>
      <c r="CJ963" s="428"/>
      <c r="CK963" s="427"/>
      <c r="CL963" s="421"/>
      <c r="CM963" s="429"/>
      <c r="CN963" s="428"/>
      <c r="CO963" s="427"/>
      <c r="CP963" s="421"/>
      <c r="CQ963" s="429"/>
      <c r="CR963" s="428"/>
      <c r="DH963" s="427">
        <v>-5</v>
      </c>
      <c r="DJ963" s="421">
        <v>26</v>
      </c>
      <c r="DK963" s="421">
        <v>26</v>
      </c>
      <c r="DL963" s="421">
        <v>0</v>
      </c>
      <c r="DM963" s="421">
        <v>3</v>
      </c>
      <c r="DN963" s="421">
        <v>16</v>
      </c>
      <c r="DO963" s="421">
        <v>0</v>
      </c>
      <c r="DP963" s="421">
        <v>126.1</v>
      </c>
      <c r="DQ963" s="421">
        <v>126.09999847412099</v>
      </c>
      <c r="DS963" s="421">
        <v>591</v>
      </c>
      <c r="DT963" s="421">
        <v>168</v>
      </c>
      <c r="DU963" s="421">
        <v>106</v>
      </c>
      <c r="DV963" s="421">
        <v>94</v>
      </c>
      <c r="DW963" s="421">
        <v>23</v>
      </c>
      <c r="DX963" s="421">
        <v>48</v>
      </c>
      <c r="DY963" s="421">
        <v>1</v>
      </c>
      <c r="DZ963" s="421">
        <v>6</v>
      </c>
      <c r="EA963" s="421">
        <v>6</v>
      </c>
      <c r="EB963" s="421">
        <v>0</v>
      </c>
      <c r="EC963" s="421">
        <v>83</v>
      </c>
      <c r="ED963" s="425">
        <v>5.9129289979528599</v>
      </c>
      <c r="EE963" s="425">
        <v>3.41952520363539</v>
      </c>
      <c r="EF963" s="425">
        <v>1.63852249340862</v>
      </c>
      <c r="EG963" s="425">
        <v>11.9683382127238</v>
      </c>
      <c r="EH963" s="431">
        <v>1.7097626018176899</v>
      </c>
      <c r="EI963" s="425">
        <v>131.94894383745799</v>
      </c>
      <c r="EJ963" s="424">
        <v>0.31284916201117302</v>
      </c>
      <c r="EK963" s="424">
        <v>0.33642691415313197</v>
      </c>
      <c r="EL963" s="422">
        <v>0.37053571400000002</v>
      </c>
      <c r="EM963" s="422">
        <v>0.21875</v>
      </c>
      <c r="EN963" s="422">
        <v>0.41071428500000001</v>
      </c>
      <c r="EO963" s="422">
        <v>0.11013216000000001</v>
      </c>
      <c r="EP963" s="422">
        <v>0.48237885000000003</v>
      </c>
      <c r="EQ963" s="422">
        <v>8.3373260000000005E-2</v>
      </c>
      <c r="ER963" s="425">
        <v>0.30675768340236997</v>
      </c>
      <c r="ES963" s="431">
        <v>6.6965701904526398</v>
      </c>
      <c r="ET963" s="431">
        <v>5.78581144979323</v>
      </c>
      <c r="EU963" s="431">
        <v>5.4710646560424303</v>
      </c>
      <c r="EV963" s="431">
        <v>5.3498926633838</v>
      </c>
      <c r="EW963" s="431">
        <v>5.2647077365877104</v>
      </c>
      <c r="EX963" s="426">
        <v>0.29890877008438099</v>
      </c>
    </row>
    <row r="964" spans="1:160" ht="13" customHeight="1">
      <c r="A964" s="413" t="s">
        <v>19</v>
      </c>
      <c r="B964" s="413">
        <v>10787</v>
      </c>
      <c r="C964" s="413">
        <v>641835</v>
      </c>
      <c r="D964" s="413">
        <v>15042</v>
      </c>
      <c r="E964" s="413" t="s">
        <v>3323</v>
      </c>
      <c r="F964" s="413" t="s">
        <v>3323</v>
      </c>
      <c r="G964" s="414"/>
      <c r="H964" s="411" t="s">
        <v>1112</v>
      </c>
      <c r="I964" s="411" t="s">
        <v>175</v>
      </c>
      <c r="J964" s="418">
        <v>33</v>
      </c>
      <c r="K964" s="418">
        <v>1</v>
      </c>
      <c r="M964" s="419" t="s">
        <v>46</v>
      </c>
      <c r="O964" s="418" t="s">
        <v>46</v>
      </c>
      <c r="P964" s="418" t="s">
        <v>4581</v>
      </c>
      <c r="Z964" s="421"/>
      <c r="AS964" s="422"/>
      <c r="AT964" s="422"/>
      <c r="AU964" s="422"/>
      <c r="AV964" s="422"/>
      <c r="AW964" s="422"/>
      <c r="AX964" s="422"/>
      <c r="AY964" s="423"/>
      <c r="AZ964" s="422"/>
      <c r="BA964" s="422"/>
      <c r="BB964" s="422"/>
      <c r="BC964" s="422"/>
      <c r="BT964" s="427">
        <v>15</v>
      </c>
      <c r="BU964" s="421">
        <v>16.2</v>
      </c>
      <c r="BV964" s="428">
        <v>0</v>
      </c>
      <c r="BW964" s="427"/>
      <c r="BX964" s="427"/>
      <c r="BY964" s="427"/>
      <c r="BZ964" s="427"/>
      <c r="CA964" s="421"/>
      <c r="CB964" s="428"/>
      <c r="CC964" s="427"/>
      <c r="CD964" s="421"/>
      <c r="CE964" s="429"/>
      <c r="CF964" s="428"/>
      <c r="CG964" s="427"/>
      <c r="CH964" s="421"/>
      <c r="CI964" s="429"/>
      <c r="CJ964" s="428"/>
      <c r="CK964" s="427"/>
      <c r="CL964" s="421"/>
      <c r="CM964" s="429"/>
      <c r="CN964" s="428"/>
      <c r="CO964" s="427"/>
      <c r="CP964" s="421"/>
      <c r="CQ964" s="429"/>
      <c r="CR964" s="428"/>
      <c r="DH964" s="427">
        <v>0</v>
      </c>
      <c r="DJ964" s="421">
        <v>15</v>
      </c>
      <c r="DK964" s="421">
        <v>0</v>
      </c>
      <c r="DL964" s="421">
        <v>0</v>
      </c>
      <c r="DM964" s="421">
        <v>0</v>
      </c>
      <c r="DN964" s="421">
        <v>0</v>
      </c>
      <c r="DO964" s="421">
        <v>0</v>
      </c>
      <c r="DP964" s="421">
        <v>16.2</v>
      </c>
      <c r="DR964" s="421">
        <v>16.200000286102199</v>
      </c>
      <c r="DS964" s="421">
        <v>74</v>
      </c>
      <c r="DT964" s="421">
        <v>17</v>
      </c>
      <c r="DU964" s="421">
        <v>7</v>
      </c>
      <c r="DV964" s="421">
        <v>7</v>
      </c>
      <c r="DW964" s="421">
        <v>2</v>
      </c>
      <c r="DX964" s="421">
        <v>5</v>
      </c>
      <c r="DY964" s="421">
        <v>0</v>
      </c>
      <c r="DZ964" s="421">
        <v>2</v>
      </c>
      <c r="EA964" s="421">
        <v>1</v>
      </c>
      <c r="EB964" s="421">
        <v>0</v>
      </c>
      <c r="EC964" s="421">
        <v>15</v>
      </c>
      <c r="ED964" s="425">
        <v>8.1000016994479793</v>
      </c>
      <c r="EE964" s="425">
        <v>2.7000005664826601</v>
      </c>
      <c r="EF964" s="425">
        <v>1.0800002265930599</v>
      </c>
      <c r="EG964" s="425">
        <v>9.1800019260410508</v>
      </c>
      <c r="EH964" s="431">
        <v>1.32000027694707</v>
      </c>
      <c r="EI964" s="425">
        <v>101.869488912175</v>
      </c>
      <c r="EJ964" s="424">
        <v>0.25373134328358199</v>
      </c>
      <c r="EK964" s="424">
        <v>0.3</v>
      </c>
      <c r="EL964" s="422">
        <v>0.55769230700000005</v>
      </c>
      <c r="EM964" s="422">
        <v>0.115384615</v>
      </c>
      <c r="EN964" s="422">
        <v>0.32692307599999998</v>
      </c>
      <c r="EO964" s="422">
        <v>5.7692309999999997E-2</v>
      </c>
      <c r="EP964" s="422">
        <v>0.44230768999999998</v>
      </c>
      <c r="EQ964" s="422">
        <v>9.3023259999999997E-2</v>
      </c>
      <c r="ER964" s="425">
        <v>-0.14727235413996201</v>
      </c>
      <c r="ES964" s="431">
        <v>3.78000079307572</v>
      </c>
      <c r="ET964" s="431">
        <v>2.97179061498605</v>
      </c>
      <c r="EU964" s="431">
        <v>4.1559724277496697</v>
      </c>
      <c r="EV964" s="431">
        <v>4.1686125263508496</v>
      </c>
      <c r="EW964" s="431">
        <v>3.6249470396477599</v>
      </c>
      <c r="EX964" s="426">
        <v>3.8666401058435398E-2</v>
      </c>
    </row>
    <row r="965" spans="1:160" ht="13" customHeight="1">
      <c r="A965" s="413" t="s">
        <v>19</v>
      </c>
      <c r="B965" s="413">
        <v>13019</v>
      </c>
      <c r="C965" s="413">
        <v>800049</v>
      </c>
      <c r="D965" s="413">
        <v>31900</v>
      </c>
      <c r="E965" s="413" t="s">
        <v>686</v>
      </c>
      <c r="F965" s="413" t="s">
        <v>686</v>
      </c>
      <c r="G965" s="414"/>
      <c r="H965" s="411" t="s">
        <v>4145</v>
      </c>
      <c r="I965" s="411" t="s">
        <v>613</v>
      </c>
      <c r="J965" s="413">
        <v>24</v>
      </c>
      <c r="K965" s="418">
        <v>1</v>
      </c>
      <c r="M965" s="419" t="s">
        <v>837</v>
      </c>
      <c r="N965" s="420">
        <v>25</v>
      </c>
      <c r="P965" s="418" t="s">
        <v>2543</v>
      </c>
      <c r="Z965" s="421"/>
      <c r="AS965" s="422"/>
      <c r="AT965" s="422"/>
      <c r="AU965" s="422"/>
      <c r="AV965" s="422"/>
      <c r="AW965" s="422"/>
      <c r="AX965" s="422"/>
      <c r="AY965" s="423"/>
      <c r="AZ965" s="422"/>
      <c r="BA965" s="422"/>
      <c r="BB965" s="422"/>
      <c r="BC965" s="422"/>
      <c r="BT965" s="427">
        <v>6</v>
      </c>
      <c r="BU965" s="421">
        <v>30</v>
      </c>
      <c r="BV965" s="428">
        <v>1</v>
      </c>
      <c r="BW965" s="427"/>
      <c r="BX965" s="427"/>
      <c r="BY965" s="427"/>
      <c r="BZ965" s="427"/>
      <c r="CA965" s="421"/>
      <c r="CB965" s="428"/>
      <c r="CC965" s="427"/>
      <c r="CD965" s="421"/>
      <c r="CE965" s="429"/>
      <c r="CF965" s="428"/>
      <c r="CG965" s="427"/>
      <c r="CH965" s="421"/>
      <c r="CI965" s="429"/>
      <c r="CJ965" s="428"/>
      <c r="CK965" s="427"/>
      <c r="CL965" s="421"/>
      <c r="CM965" s="429"/>
      <c r="CN965" s="428"/>
      <c r="CO965" s="427"/>
      <c r="CP965" s="421"/>
      <c r="CQ965" s="429"/>
      <c r="CR965" s="428"/>
      <c r="DH965" s="427">
        <v>1</v>
      </c>
      <c r="DJ965" s="421">
        <v>6</v>
      </c>
      <c r="DK965" s="421">
        <v>6</v>
      </c>
      <c r="DL965" s="421">
        <v>0</v>
      </c>
      <c r="DM965" s="421">
        <v>0</v>
      </c>
      <c r="DN965" s="421">
        <v>4</v>
      </c>
      <c r="DO965" s="421">
        <v>0</v>
      </c>
      <c r="DP965" s="421">
        <v>30</v>
      </c>
      <c r="DQ965" s="421">
        <v>30</v>
      </c>
      <c r="DS965" s="421">
        <v>139</v>
      </c>
      <c r="DT965" s="421">
        <v>33</v>
      </c>
      <c r="DU965" s="421">
        <v>21</v>
      </c>
      <c r="DV965" s="421">
        <v>16</v>
      </c>
      <c r="DW965" s="421">
        <v>4</v>
      </c>
      <c r="DX965" s="421">
        <v>12</v>
      </c>
      <c r="DY965" s="421">
        <v>0</v>
      </c>
      <c r="DZ965" s="421">
        <v>1</v>
      </c>
      <c r="EA965" s="421">
        <v>2</v>
      </c>
      <c r="EB965" s="421">
        <v>0</v>
      </c>
      <c r="EC965" s="421">
        <v>19</v>
      </c>
      <c r="ED965" s="425">
        <v>5.7</v>
      </c>
      <c r="EE965" s="425">
        <v>3.6</v>
      </c>
      <c r="EF965" s="425">
        <v>1.2</v>
      </c>
      <c r="EG965" s="425">
        <v>9.9</v>
      </c>
      <c r="EH965" s="431">
        <v>1.5</v>
      </c>
      <c r="EI965" s="425">
        <v>115.760758567165</v>
      </c>
      <c r="EJ965" s="424">
        <v>0.26190476190476097</v>
      </c>
      <c r="EK965" s="424">
        <v>0.28155339805825202</v>
      </c>
      <c r="EL965" s="422">
        <v>0.429906542</v>
      </c>
      <c r="EM965" s="422">
        <v>0.19626168199999999</v>
      </c>
      <c r="EN965" s="422">
        <v>0.37383177499999998</v>
      </c>
      <c r="EO965" s="422">
        <v>8.4112149999999997E-2</v>
      </c>
      <c r="EP965" s="422">
        <v>0.31775701000000001</v>
      </c>
      <c r="EQ965" s="422">
        <v>9.2024540000000002E-2</v>
      </c>
      <c r="ER965" s="425">
        <v>-0.48087678354060598</v>
      </c>
      <c r="ES965" s="431">
        <v>4.8</v>
      </c>
      <c r="ET965" s="431">
        <v>5.2386350310443701</v>
      </c>
      <c r="EU965" s="431">
        <v>4.9026388804117804</v>
      </c>
      <c r="EV965" s="431">
        <v>5.2250442345936996</v>
      </c>
      <c r="EW965" s="431">
        <v>5.2760718454925204</v>
      </c>
      <c r="EX965" s="426">
        <v>0.127144515514373</v>
      </c>
    </row>
    <row r="966" spans="1:160" ht="13" customHeight="1">
      <c r="A966" s="413" t="s">
        <v>19</v>
      </c>
      <c r="B966" s="413">
        <v>9575</v>
      </c>
      <c r="C966" s="413">
        <v>621121</v>
      </c>
      <c r="D966" s="413">
        <v>14120</v>
      </c>
      <c r="E966" s="413" t="s">
        <v>614</v>
      </c>
      <c r="F966" s="413" t="s">
        <v>614</v>
      </c>
      <c r="G966" s="414"/>
      <c r="H966" s="411" t="s">
        <v>2252</v>
      </c>
      <c r="I966" s="411" t="s">
        <v>521</v>
      </c>
      <c r="J966" s="413">
        <v>31</v>
      </c>
      <c r="K966" s="418">
        <v>1</v>
      </c>
      <c r="M966" s="419" t="s">
        <v>837</v>
      </c>
      <c r="N966" s="420">
        <v>20</v>
      </c>
      <c r="O966" s="418" t="s">
        <v>46</v>
      </c>
      <c r="P966" s="418" t="s">
        <v>4582</v>
      </c>
      <c r="R966" s="418" t="s">
        <v>4580</v>
      </c>
      <c r="Z966" s="421"/>
      <c r="BT966" s="427">
        <v>16</v>
      </c>
      <c r="BU966" s="421">
        <v>55.1</v>
      </c>
      <c r="BV966" s="428">
        <v>0</v>
      </c>
      <c r="BW966" s="427"/>
      <c r="BX966" s="427"/>
      <c r="BY966" s="427"/>
      <c r="BZ966" s="427"/>
      <c r="CA966" s="421"/>
      <c r="CB966" s="428"/>
      <c r="CC966" s="427"/>
      <c r="CD966" s="421"/>
      <c r="CE966" s="429"/>
      <c r="CF966" s="428"/>
      <c r="CG966" s="427"/>
      <c r="CH966" s="421"/>
      <c r="CI966" s="429"/>
      <c r="CJ966" s="428"/>
      <c r="CK966" s="427"/>
      <c r="CL966" s="421"/>
      <c r="CM966" s="429"/>
      <c r="CN966" s="428"/>
      <c r="CO966" s="427"/>
      <c r="CP966" s="421"/>
      <c r="CQ966" s="429"/>
      <c r="CR966" s="428"/>
      <c r="DH966" s="427">
        <v>0</v>
      </c>
      <c r="DJ966" s="421">
        <v>16</v>
      </c>
      <c r="DK966" s="421">
        <v>13</v>
      </c>
      <c r="DL966" s="421">
        <v>0</v>
      </c>
      <c r="DM966" s="421">
        <v>2</v>
      </c>
      <c r="DN966" s="421">
        <v>5</v>
      </c>
      <c r="DO966" s="421">
        <v>0</v>
      </c>
      <c r="DP966" s="421">
        <v>55.1</v>
      </c>
      <c r="DQ966" s="421">
        <v>51.099998474121001</v>
      </c>
      <c r="DR966" s="421">
        <v>4</v>
      </c>
      <c r="DS966" s="421">
        <v>274</v>
      </c>
      <c r="DT966" s="421">
        <v>61</v>
      </c>
      <c r="DU966" s="421">
        <v>45</v>
      </c>
      <c r="DV966" s="421">
        <v>40</v>
      </c>
      <c r="DW966" s="421">
        <v>10</v>
      </c>
      <c r="DX966" s="421">
        <v>39</v>
      </c>
      <c r="DY966" s="421">
        <v>0</v>
      </c>
      <c r="DZ966" s="421">
        <v>7</v>
      </c>
      <c r="EA966" s="421">
        <v>1</v>
      </c>
      <c r="EB966" s="421">
        <v>0</v>
      </c>
      <c r="EC966" s="421">
        <v>61</v>
      </c>
      <c r="ED966" s="425">
        <v>9.9216869749893508</v>
      </c>
      <c r="EE966" s="425">
        <v>6.3433736397472797</v>
      </c>
      <c r="EF966" s="425">
        <v>1.6265060614736599</v>
      </c>
      <c r="EG966" s="425">
        <v>9.9216869749893508</v>
      </c>
      <c r="EH966" s="431">
        <v>1.8072289571929601</v>
      </c>
      <c r="EI966" s="425">
        <v>140.96681626255699</v>
      </c>
      <c r="EJ966" s="424">
        <v>0.26754385964912197</v>
      </c>
      <c r="EK966" s="424">
        <v>0.32484076433121001</v>
      </c>
      <c r="EL966" s="466">
        <v>0.46385542099999999</v>
      </c>
      <c r="EM966" s="466">
        <v>0.16867469800000001</v>
      </c>
      <c r="EN966" s="466">
        <v>0.367469879</v>
      </c>
      <c r="EO966" s="466">
        <v>0.11377246000000001</v>
      </c>
      <c r="EP966" s="466">
        <v>0.49700599000000001</v>
      </c>
      <c r="EQ966" s="466">
        <v>9.5902349999999997E-2</v>
      </c>
      <c r="ER966" s="425">
        <v>-6.2376947774033603E-2</v>
      </c>
      <c r="ES966" s="431">
        <v>6.5060242458946496</v>
      </c>
      <c r="ET966" s="431">
        <v>5.4174042797744004</v>
      </c>
      <c r="EU966" s="431">
        <v>5.7745264912468297</v>
      </c>
      <c r="EV966" s="431">
        <v>5.1248284935544701</v>
      </c>
      <c r="EW966" s="431">
        <v>4.9393872937710599</v>
      </c>
      <c r="EX966" s="426">
        <v>-0.190852507483214</v>
      </c>
    </row>
    <row r="967" spans="1:160" ht="13" customHeight="1">
      <c r="A967" s="413" t="s">
        <v>19</v>
      </c>
      <c r="B967" s="413">
        <v>11192</v>
      </c>
      <c r="C967" s="413">
        <v>657240</v>
      </c>
      <c r="D967" s="413">
        <v>16703</v>
      </c>
      <c r="E967" s="413" t="s">
        <v>129</v>
      </c>
      <c r="F967" s="413" t="s">
        <v>129</v>
      </c>
      <c r="G967" s="414"/>
      <c r="H967" s="411" t="s">
        <v>1814</v>
      </c>
      <c r="I967" s="411" t="s">
        <v>1815</v>
      </c>
      <c r="J967" s="418">
        <v>33</v>
      </c>
      <c r="K967" s="418">
        <v>1</v>
      </c>
      <c r="M967" s="419" t="s">
        <v>837</v>
      </c>
      <c r="O967" s="418" t="s">
        <v>838</v>
      </c>
      <c r="P967" s="418" t="s">
        <v>2543</v>
      </c>
      <c r="Z967" s="421"/>
      <c r="AS967" s="422"/>
      <c r="AT967" s="422"/>
      <c r="AU967" s="422"/>
      <c r="AV967" s="422"/>
      <c r="AW967" s="422"/>
      <c r="AX967" s="422"/>
      <c r="AY967" s="423"/>
      <c r="AZ967" s="422"/>
      <c r="BA967" s="422"/>
      <c r="BB967" s="422"/>
      <c r="BC967" s="422"/>
      <c r="BT967" s="427">
        <v>21</v>
      </c>
      <c r="BU967" s="421">
        <v>18.2</v>
      </c>
      <c r="BV967" s="428">
        <v>0</v>
      </c>
      <c r="BW967" s="427"/>
      <c r="BX967" s="427"/>
      <c r="BY967" s="427"/>
      <c r="BZ967" s="427"/>
      <c r="CA967" s="421"/>
      <c r="CB967" s="428"/>
      <c r="CC967" s="427"/>
      <c r="CD967" s="421"/>
      <c r="CE967" s="429"/>
      <c r="CF967" s="428"/>
      <c r="CG967" s="427"/>
      <c r="CH967" s="421"/>
      <c r="CI967" s="429"/>
      <c r="CJ967" s="428"/>
      <c r="CK967" s="427"/>
      <c r="CL967" s="421"/>
      <c r="CM967" s="429"/>
      <c r="CN967" s="428"/>
      <c r="CO967" s="427"/>
      <c r="CP967" s="421"/>
      <c r="CQ967" s="429"/>
      <c r="CR967" s="428"/>
      <c r="DH967" s="427">
        <v>0</v>
      </c>
      <c r="DJ967" s="421">
        <v>21</v>
      </c>
      <c r="DK967" s="421">
        <v>0</v>
      </c>
      <c r="DL967" s="421">
        <v>0</v>
      </c>
      <c r="DM967" s="421">
        <v>0</v>
      </c>
      <c r="DN967" s="421">
        <v>1</v>
      </c>
      <c r="DO967" s="421">
        <v>0</v>
      </c>
      <c r="DP967" s="421">
        <v>18.2</v>
      </c>
      <c r="DR967" s="421">
        <v>18.2000007629394</v>
      </c>
      <c r="DS967" s="421">
        <v>88</v>
      </c>
      <c r="DT967" s="421">
        <v>23</v>
      </c>
      <c r="DU967" s="421">
        <v>13</v>
      </c>
      <c r="DV967" s="421">
        <v>12</v>
      </c>
      <c r="DW967" s="421">
        <v>2</v>
      </c>
      <c r="DX967" s="421">
        <v>11</v>
      </c>
      <c r="DY967" s="421">
        <v>2</v>
      </c>
      <c r="DZ967" s="421">
        <v>0</v>
      </c>
      <c r="EA967" s="421">
        <v>1</v>
      </c>
      <c r="EB967" s="421">
        <v>0</v>
      </c>
      <c r="EC967" s="421">
        <v>15</v>
      </c>
      <c r="ED967" s="425">
        <v>7.2321445814204903</v>
      </c>
      <c r="EE967" s="425">
        <v>5.3035726930416898</v>
      </c>
      <c r="EF967" s="425">
        <v>0.96428594418939895</v>
      </c>
      <c r="EG967" s="425">
        <v>11.089288358178001</v>
      </c>
      <c r="EH967" s="431">
        <v>1.82142900569108</v>
      </c>
      <c r="EI967" s="425">
        <v>140.56666891669201</v>
      </c>
      <c r="EJ967" s="424">
        <v>0.29870129870129802</v>
      </c>
      <c r="EK967" s="424">
        <v>0.35</v>
      </c>
      <c r="EL967" s="422">
        <v>0.44262295000000001</v>
      </c>
      <c r="EM967" s="422">
        <v>0.295081967</v>
      </c>
      <c r="EN967" s="422">
        <v>0.26229508099999999</v>
      </c>
      <c r="EO967" s="422">
        <v>9.6774189999999996E-2</v>
      </c>
      <c r="EP967" s="422">
        <v>0.51612902999999999</v>
      </c>
      <c r="EQ967" s="422">
        <v>7.0821529999999994E-2</v>
      </c>
      <c r="ER967" s="425">
        <v>-7.3093287711900101E-2</v>
      </c>
      <c r="ES967" s="431">
        <v>5.7857156651363901</v>
      </c>
      <c r="ET967" s="431">
        <v>6.9145646407334898</v>
      </c>
      <c r="EU967" s="431">
        <v>4.6895440127169197</v>
      </c>
      <c r="EV967" s="431">
        <v>4.6182331519749003</v>
      </c>
      <c r="EW967" s="431">
        <v>4.8602841524984299</v>
      </c>
      <c r="EX967" s="426">
        <v>-9.5247514545917497E-2</v>
      </c>
    </row>
    <row r="968" spans="1:160" ht="13" customHeight="1">
      <c r="A968" s="413" t="s">
        <v>19</v>
      </c>
      <c r="B968" s="413">
        <v>9173</v>
      </c>
      <c r="C968" s="413">
        <v>571945</v>
      </c>
      <c r="D968" s="413">
        <v>9803</v>
      </c>
      <c r="E968" s="413" t="s">
        <v>276</v>
      </c>
      <c r="F968" s="413" t="s">
        <v>276</v>
      </c>
      <c r="G968" s="414"/>
      <c r="H968" s="415" t="s">
        <v>1172</v>
      </c>
      <c r="I968" s="416" t="s">
        <v>435</v>
      </c>
      <c r="J968" s="417">
        <v>36</v>
      </c>
      <c r="K968" s="418">
        <v>1</v>
      </c>
      <c r="M968" s="419" t="s">
        <v>837</v>
      </c>
      <c r="N968" s="420">
        <v>25</v>
      </c>
      <c r="P968" s="418" t="s">
        <v>2543</v>
      </c>
      <c r="Z968" s="421"/>
      <c r="AS968" s="422"/>
      <c r="AT968" s="422"/>
      <c r="AU968" s="422"/>
      <c r="AV968" s="422"/>
      <c r="AW968" s="422"/>
      <c r="AX968" s="422"/>
      <c r="AY968" s="423"/>
      <c r="AZ968" s="422"/>
      <c r="BA968" s="422"/>
      <c r="BB968" s="422"/>
      <c r="BC968" s="422"/>
      <c r="BT968" s="427">
        <v>31</v>
      </c>
      <c r="BU968" s="421">
        <v>156.1</v>
      </c>
      <c r="BV968" s="428">
        <v>-1</v>
      </c>
      <c r="BW968" s="427"/>
      <c r="BX968" s="427"/>
      <c r="BY968" s="427"/>
      <c r="BZ968" s="427"/>
      <c r="CA968" s="421"/>
      <c r="CB968" s="428"/>
      <c r="CC968" s="427"/>
      <c r="CD968" s="421"/>
      <c r="CE968" s="429"/>
      <c r="CF968" s="428"/>
      <c r="CG968" s="427"/>
      <c r="CH968" s="421"/>
      <c r="CI968" s="429"/>
      <c r="CJ968" s="428"/>
      <c r="CK968" s="427"/>
      <c r="CL968" s="421"/>
      <c r="CM968" s="429"/>
      <c r="CN968" s="428"/>
      <c r="CO968" s="427"/>
      <c r="CP968" s="421"/>
      <c r="CQ968" s="429"/>
      <c r="CR968" s="428"/>
      <c r="DH968" s="427">
        <v>-1</v>
      </c>
      <c r="DJ968" s="421">
        <v>31</v>
      </c>
      <c r="DK968" s="421">
        <v>31</v>
      </c>
      <c r="DL968" s="421">
        <v>0</v>
      </c>
      <c r="DM968" s="421">
        <v>8</v>
      </c>
      <c r="DN968" s="421">
        <v>11</v>
      </c>
      <c r="DO968" s="421">
        <v>0</v>
      </c>
      <c r="DP968" s="421">
        <v>156.1</v>
      </c>
      <c r="DQ968" s="421">
        <v>156.100006103515</v>
      </c>
      <c r="DS968" s="421">
        <v>669</v>
      </c>
      <c r="DT968" s="421">
        <v>169</v>
      </c>
      <c r="DU968" s="421">
        <v>87</v>
      </c>
      <c r="DV968" s="421">
        <v>84</v>
      </c>
      <c r="DW968" s="421">
        <v>29</v>
      </c>
      <c r="DX968" s="421">
        <v>37</v>
      </c>
      <c r="DY968" s="421">
        <v>1</v>
      </c>
      <c r="DZ968" s="421">
        <v>3</v>
      </c>
      <c r="EA968" s="421">
        <v>1</v>
      </c>
      <c r="EB968" s="421">
        <v>0</v>
      </c>
      <c r="EC968" s="421">
        <v>100</v>
      </c>
      <c r="ED968" s="425">
        <v>5.7569298248268099</v>
      </c>
      <c r="EE968" s="425">
        <v>2.1300640351859199</v>
      </c>
      <c r="EF968" s="425">
        <v>1.6695096491997701</v>
      </c>
      <c r="EG968" s="425">
        <v>9.7292114039573203</v>
      </c>
      <c r="EH968" s="431">
        <v>1.3176972710159101</v>
      </c>
      <c r="EI968" s="425">
        <v>101.691757103124</v>
      </c>
      <c r="EJ968" s="424">
        <v>0.26868044515103301</v>
      </c>
      <c r="EK968" s="424">
        <v>0.28000000000000003</v>
      </c>
      <c r="EL968" s="422">
        <v>0.401904761</v>
      </c>
      <c r="EM968" s="422">
        <v>0.171428571</v>
      </c>
      <c r="EN968" s="422">
        <v>0.42666666600000003</v>
      </c>
      <c r="EO968" s="422">
        <v>0.12665406000000001</v>
      </c>
      <c r="EP968" s="422">
        <v>0.41776938000000002</v>
      </c>
      <c r="EQ968" s="422">
        <v>7.0076520000000003E-2</v>
      </c>
      <c r="ER968" s="425">
        <v>1.03871060661946</v>
      </c>
      <c r="ES968" s="431">
        <v>4.83582105285452</v>
      </c>
      <c r="ET968" s="431">
        <v>5.4637268883616201</v>
      </c>
      <c r="EU968" s="431">
        <v>5.0357590559379597</v>
      </c>
      <c r="EV968" s="431">
        <v>4.8333972124835798</v>
      </c>
      <c r="EW968" s="431">
        <v>4.8331420246473202</v>
      </c>
      <c r="EX968" s="426">
        <v>0.294881671667099</v>
      </c>
    </row>
    <row r="969" spans="1:160" ht="13" customHeight="1">
      <c r="A969" s="413" t="s">
        <v>19</v>
      </c>
      <c r="B969" s="413">
        <v>12926</v>
      </c>
      <c r="C969" s="413">
        <v>683627</v>
      </c>
      <c r="D969" s="413">
        <v>26952</v>
      </c>
      <c r="E969" s="413" t="s">
        <v>246</v>
      </c>
      <c r="F969" s="413" t="s">
        <v>246</v>
      </c>
      <c r="G969" s="414"/>
      <c r="H969" s="411" t="s">
        <v>202</v>
      </c>
      <c r="I969" s="411" t="s">
        <v>110</v>
      </c>
      <c r="J969" s="413">
        <v>23</v>
      </c>
      <c r="K969" s="418">
        <v>1</v>
      </c>
      <c r="M969" s="419" t="s">
        <v>837</v>
      </c>
      <c r="N969" s="420">
        <v>20</v>
      </c>
      <c r="O969" s="418" t="s">
        <v>46</v>
      </c>
      <c r="P969" s="418" t="s">
        <v>2543</v>
      </c>
      <c r="Z969" s="421"/>
      <c r="AS969" s="422"/>
      <c r="AT969" s="422"/>
      <c r="AU969" s="422"/>
      <c r="AV969" s="422"/>
      <c r="AW969" s="422"/>
      <c r="AX969" s="422"/>
      <c r="AY969" s="423"/>
      <c r="AZ969" s="422"/>
      <c r="BA969" s="422"/>
      <c r="BB969" s="422"/>
      <c r="BC969" s="422"/>
      <c r="BT969" s="427">
        <v>17</v>
      </c>
      <c r="BU969" s="421">
        <v>34.200000000000003</v>
      </c>
      <c r="BV969" s="428">
        <v>2</v>
      </c>
      <c r="BW969" s="427"/>
      <c r="BX969" s="427"/>
      <c r="BY969" s="427"/>
      <c r="BZ969" s="427"/>
      <c r="CA969" s="421"/>
      <c r="CB969" s="428"/>
      <c r="CC969" s="427"/>
      <c r="CD969" s="421"/>
      <c r="CE969" s="429"/>
      <c r="CF969" s="428"/>
      <c r="CG969" s="427"/>
      <c r="CH969" s="421"/>
      <c r="CI969" s="429"/>
      <c r="CJ969" s="428"/>
      <c r="CK969" s="427"/>
      <c r="CL969" s="421"/>
      <c r="CM969" s="429"/>
      <c r="CN969" s="428"/>
      <c r="CO969" s="427"/>
      <c r="CP969" s="421"/>
      <c r="CQ969" s="429"/>
      <c r="CR969" s="428"/>
      <c r="DH969" s="427">
        <v>2</v>
      </c>
      <c r="DJ969" s="421">
        <v>17</v>
      </c>
      <c r="DK969" s="421">
        <v>1</v>
      </c>
      <c r="DL969" s="421">
        <v>0</v>
      </c>
      <c r="DM969" s="421">
        <v>1</v>
      </c>
      <c r="DN969" s="421">
        <v>1</v>
      </c>
      <c r="DO969" s="421">
        <v>0</v>
      </c>
      <c r="DP969" s="421">
        <v>34.200000000000003</v>
      </c>
      <c r="DQ969" s="421">
        <v>5</v>
      </c>
      <c r="DR969" s="421">
        <v>29.2000007629394</v>
      </c>
      <c r="DS969" s="421">
        <v>160</v>
      </c>
      <c r="DT969" s="421">
        <v>52</v>
      </c>
      <c r="DU969" s="421">
        <v>30</v>
      </c>
      <c r="DV969" s="421">
        <v>28</v>
      </c>
      <c r="DW969" s="421">
        <v>12</v>
      </c>
      <c r="DX969" s="421">
        <v>6</v>
      </c>
      <c r="DY969" s="421">
        <v>0</v>
      </c>
      <c r="DZ969" s="421">
        <v>2</v>
      </c>
      <c r="EA969" s="421">
        <v>1</v>
      </c>
      <c r="EB969" s="421">
        <v>1</v>
      </c>
      <c r="EC969" s="421">
        <v>24</v>
      </c>
      <c r="ED969" s="425">
        <v>6.2307696878557701</v>
      </c>
      <c r="EE969" s="425">
        <v>1.5576924219639401</v>
      </c>
      <c r="EF969" s="425">
        <v>3.1153848439278802</v>
      </c>
      <c r="EG969" s="425">
        <v>13.500000990354099</v>
      </c>
      <c r="EH969" s="431">
        <v>1.6730770458131199</v>
      </c>
      <c r="EI969" s="425">
        <v>129.117778643093</v>
      </c>
      <c r="EJ969" s="424">
        <v>0.34210526315789402</v>
      </c>
      <c r="EK969" s="424">
        <v>0.34482758620689602</v>
      </c>
      <c r="EL969" s="422">
        <v>0.40799999999999997</v>
      </c>
      <c r="EM969" s="422">
        <v>0.20799999999999999</v>
      </c>
      <c r="EN969" s="422">
        <v>0.38400000000000001</v>
      </c>
      <c r="EO969" s="422">
        <v>0.109375</v>
      </c>
      <c r="EP969" s="422">
        <v>0.53125</v>
      </c>
      <c r="EQ969" s="422">
        <v>0.10147299999999999</v>
      </c>
      <c r="ER969" s="425">
        <v>-0.70075883905271596</v>
      </c>
      <c r="ES969" s="431">
        <v>7.2692313024983903</v>
      </c>
      <c r="ET969" s="431">
        <v>7.4846014897286501</v>
      </c>
      <c r="EU969" s="431">
        <v>6.9436648007680803</v>
      </c>
      <c r="EV969" s="431">
        <v>4.5784701873704403</v>
      </c>
      <c r="EW969" s="431">
        <v>4.2740710437879299</v>
      </c>
      <c r="EX969" s="426">
        <v>-0.55400758981704701</v>
      </c>
    </row>
    <row r="970" spans="1:160" ht="13" customHeight="1">
      <c r="A970" s="413" t="s">
        <v>19</v>
      </c>
      <c r="B970" s="413">
        <v>10178</v>
      </c>
      <c r="C970" s="413">
        <v>594580</v>
      </c>
      <c r="D970" s="413">
        <v>14874</v>
      </c>
      <c r="E970" s="413" t="s">
        <v>188</v>
      </c>
      <c r="F970" s="413" t="s">
        <v>188</v>
      </c>
      <c r="G970" s="414"/>
      <c r="H970" s="411" t="s">
        <v>2260</v>
      </c>
      <c r="I970" s="411" t="s">
        <v>72</v>
      </c>
      <c r="J970" s="418">
        <v>33</v>
      </c>
      <c r="K970" s="418">
        <v>1</v>
      </c>
      <c r="M970" s="419" t="s">
        <v>46</v>
      </c>
      <c r="O970" s="418" t="s">
        <v>838</v>
      </c>
      <c r="P970" s="418" t="s">
        <v>4577</v>
      </c>
      <c r="Z970" s="421"/>
      <c r="AS970" s="422"/>
      <c r="AT970" s="422"/>
      <c r="AU970" s="422"/>
      <c r="AV970" s="422"/>
      <c r="AW970" s="422"/>
      <c r="AX970" s="422"/>
      <c r="AY970" s="423"/>
      <c r="AZ970" s="422"/>
      <c r="BA970" s="422"/>
      <c r="BB970" s="422"/>
      <c r="BC970" s="422"/>
      <c r="BT970" s="427">
        <v>23</v>
      </c>
      <c r="BU970" s="421">
        <v>18.100000000000001</v>
      </c>
      <c r="BV970" s="428">
        <v>-1</v>
      </c>
      <c r="BW970" s="427"/>
      <c r="BX970" s="427"/>
      <c r="BY970" s="427"/>
      <c r="BZ970" s="427"/>
      <c r="CA970" s="421"/>
      <c r="CB970" s="428"/>
      <c r="CC970" s="427"/>
      <c r="CD970" s="421"/>
      <c r="CE970" s="429"/>
      <c r="CF970" s="428"/>
      <c r="CG970" s="427"/>
      <c r="CH970" s="421"/>
      <c r="CI970" s="429"/>
      <c r="CJ970" s="428"/>
      <c r="CK970" s="427"/>
      <c r="CL970" s="421"/>
      <c r="CM970" s="429"/>
      <c r="CN970" s="428"/>
      <c r="CO970" s="427"/>
      <c r="CP970" s="421"/>
      <c r="CQ970" s="429"/>
      <c r="CR970" s="428"/>
      <c r="DH970" s="427">
        <v>-1</v>
      </c>
      <c r="DJ970" s="421">
        <v>23</v>
      </c>
      <c r="DK970" s="421">
        <v>0</v>
      </c>
      <c r="DL970" s="421">
        <v>0</v>
      </c>
      <c r="DM970" s="421">
        <v>1</v>
      </c>
      <c r="DN970" s="421">
        <v>0</v>
      </c>
      <c r="DO970" s="421">
        <v>0</v>
      </c>
      <c r="DP970" s="421">
        <v>18.100000000000001</v>
      </c>
      <c r="DR970" s="421">
        <v>18.100000381469702</v>
      </c>
      <c r="DS970" s="421">
        <v>81</v>
      </c>
      <c r="DT970" s="421">
        <v>16</v>
      </c>
      <c r="DU970" s="421">
        <v>16</v>
      </c>
      <c r="DV970" s="421">
        <v>13</v>
      </c>
      <c r="DW970" s="421">
        <v>4</v>
      </c>
      <c r="DX970" s="421">
        <v>10</v>
      </c>
      <c r="DY970" s="421">
        <v>0</v>
      </c>
      <c r="DZ970" s="421">
        <v>0</v>
      </c>
      <c r="EA970" s="421">
        <v>4</v>
      </c>
      <c r="EB970" s="421">
        <v>0</v>
      </c>
      <c r="EC970" s="421">
        <v>22</v>
      </c>
      <c r="ED970" s="425">
        <v>10.800005243477299</v>
      </c>
      <c r="EE970" s="425">
        <v>4.9090932924896897</v>
      </c>
      <c r="EF970" s="425">
        <v>1.9636373169958701</v>
      </c>
      <c r="EG970" s="425">
        <v>7.8545492679835096</v>
      </c>
      <c r="EH970" s="431">
        <v>1.41818250671924</v>
      </c>
      <c r="EI970" s="425">
        <v>109.446588509669</v>
      </c>
      <c r="EJ970" s="424">
        <v>0.22535211267605601</v>
      </c>
      <c r="EK970" s="424">
        <v>0.266666666666666</v>
      </c>
      <c r="EL970" s="422">
        <v>0.36170212699999998</v>
      </c>
      <c r="EM970" s="422">
        <v>0.191489361</v>
      </c>
      <c r="EN970" s="422">
        <v>0.44680850999999999</v>
      </c>
      <c r="EO970" s="422">
        <v>8.1632650000000001E-2</v>
      </c>
      <c r="EP970" s="422">
        <v>0.51020407999999995</v>
      </c>
      <c r="EQ970" s="422">
        <v>0.12951807000000001</v>
      </c>
      <c r="ER970" s="425">
        <v>7.7412838275919493E-2</v>
      </c>
      <c r="ES970" s="431">
        <v>6.3818212802365997</v>
      </c>
      <c r="ET970" s="431">
        <v>3.8647954697700002</v>
      </c>
      <c r="EU970" s="431">
        <v>5.2087004927963196</v>
      </c>
      <c r="EV970" s="431">
        <v>4.1384027547065498</v>
      </c>
      <c r="EW970" s="431">
        <v>3.8390964462069399</v>
      </c>
      <c r="EX970" s="426">
        <v>-8.9408174157142598E-2</v>
      </c>
    </row>
    <row r="971" spans="1:160" ht="13" customHeight="1">
      <c r="A971" s="413" t="s">
        <v>19</v>
      </c>
      <c r="B971" s="413">
        <v>10027</v>
      </c>
      <c r="C971" s="413">
        <v>593423</v>
      </c>
      <c r="D971" s="413">
        <v>14309</v>
      </c>
      <c r="E971" s="413" t="s">
        <v>345</v>
      </c>
      <c r="F971" s="413" t="s">
        <v>345</v>
      </c>
      <c r="G971" s="414"/>
      <c r="H971" s="415" t="s">
        <v>821</v>
      </c>
      <c r="I971" s="416" t="s">
        <v>952</v>
      </c>
      <c r="J971" s="417">
        <v>32</v>
      </c>
      <c r="K971" s="418">
        <v>1</v>
      </c>
      <c r="M971" s="419" t="s">
        <v>837</v>
      </c>
      <c r="N971" s="420">
        <v>20</v>
      </c>
      <c r="O971" s="418" t="s">
        <v>46</v>
      </c>
      <c r="P971" s="418" t="s">
        <v>4581</v>
      </c>
      <c r="Z971" s="421"/>
      <c r="AS971" s="422"/>
      <c r="AT971" s="422"/>
      <c r="AU971" s="422"/>
      <c r="AV971" s="422"/>
      <c r="AW971" s="422"/>
      <c r="AX971" s="422"/>
      <c r="AY971" s="423"/>
      <c r="AZ971" s="422"/>
      <c r="BA971" s="422"/>
      <c r="BB971" s="422"/>
      <c r="BC971" s="422"/>
      <c r="BT971" s="427">
        <v>9</v>
      </c>
      <c r="BU971" s="421">
        <v>38.200000000000003</v>
      </c>
      <c r="BV971" s="428">
        <v>-1</v>
      </c>
      <c r="BW971" s="427"/>
      <c r="BX971" s="427"/>
      <c r="BY971" s="427"/>
      <c r="BZ971" s="427"/>
      <c r="CA971" s="421"/>
      <c r="CB971" s="428"/>
      <c r="CC971" s="427"/>
      <c r="CD971" s="421"/>
      <c r="CE971" s="429"/>
      <c r="CF971" s="428"/>
      <c r="CG971" s="427"/>
      <c r="CH971" s="421"/>
      <c r="CI971" s="429"/>
      <c r="CJ971" s="428"/>
      <c r="CK971" s="427"/>
      <c r="CL971" s="421"/>
      <c r="CM971" s="429"/>
      <c r="CN971" s="428"/>
      <c r="CO971" s="427"/>
      <c r="CP971" s="421"/>
      <c r="CQ971" s="429"/>
      <c r="CR971" s="428"/>
      <c r="DH971" s="427">
        <v>-1</v>
      </c>
      <c r="DJ971" s="421">
        <v>9</v>
      </c>
      <c r="DK971" s="421">
        <v>7</v>
      </c>
      <c r="DL971" s="421">
        <v>0</v>
      </c>
      <c r="DM971" s="421">
        <v>3</v>
      </c>
      <c r="DN971" s="421">
        <v>2</v>
      </c>
      <c r="DO971" s="421">
        <v>0</v>
      </c>
      <c r="DP971" s="421">
        <v>38.200000000000003</v>
      </c>
      <c r="DQ971" s="421">
        <v>33.200000762939403</v>
      </c>
      <c r="DR971" s="421">
        <v>5</v>
      </c>
      <c r="DS971" s="421">
        <v>178</v>
      </c>
      <c r="DT971" s="421">
        <v>48</v>
      </c>
      <c r="DU971" s="421">
        <v>29</v>
      </c>
      <c r="DV971" s="421">
        <v>27</v>
      </c>
      <c r="DW971" s="421">
        <v>8</v>
      </c>
      <c r="DX971" s="421">
        <v>14</v>
      </c>
      <c r="DY971" s="421">
        <v>0</v>
      </c>
      <c r="DZ971" s="421">
        <v>1</v>
      </c>
      <c r="EA971" s="421">
        <v>1</v>
      </c>
      <c r="EB971" s="421">
        <v>0</v>
      </c>
      <c r="EC971" s="421">
        <v>32</v>
      </c>
      <c r="ED971" s="425">
        <v>7.4482763519468804</v>
      </c>
      <c r="EE971" s="425">
        <v>3.2586209039767602</v>
      </c>
      <c r="EF971" s="425">
        <v>1.8620690879867201</v>
      </c>
      <c r="EG971" s="425">
        <v>11.172414527920299</v>
      </c>
      <c r="EH971" s="431">
        <v>1.60344838132189</v>
      </c>
      <c r="EI971" s="425">
        <v>123.744267296744</v>
      </c>
      <c r="EJ971" s="424">
        <v>0.29447852760736198</v>
      </c>
      <c r="EK971" s="424">
        <v>0.32520325203251998</v>
      </c>
      <c r="EL971" s="422">
        <v>0.41538461500000001</v>
      </c>
      <c r="EM971" s="422">
        <v>0.17692307600000001</v>
      </c>
      <c r="EN971" s="422">
        <v>0.40769230699999998</v>
      </c>
      <c r="EO971" s="422">
        <v>0.11450382000000001</v>
      </c>
      <c r="EP971" s="422">
        <v>0.40458015000000003</v>
      </c>
      <c r="EQ971" s="422">
        <v>0.11283498</v>
      </c>
      <c r="ER971" s="425">
        <v>0.16274399199108899</v>
      </c>
      <c r="ES971" s="431">
        <v>6.2844831719551797</v>
      </c>
      <c r="ET971" s="431">
        <v>5.2887721870337101</v>
      </c>
      <c r="EU971" s="431">
        <v>5.3342482203961001</v>
      </c>
      <c r="EV971" s="431">
        <v>4.7579278246135104</v>
      </c>
      <c r="EW971" s="431">
        <v>4.6275881893782396</v>
      </c>
      <c r="EX971" s="426">
        <v>-1.7172642052173601E-2</v>
      </c>
    </row>
    <row r="972" spans="1:160" ht="13" customHeight="1">
      <c r="A972" s="413" t="s">
        <v>19</v>
      </c>
      <c r="B972" s="413">
        <v>8270</v>
      </c>
      <c r="C972" s="413">
        <v>450203</v>
      </c>
      <c r="D972" s="413">
        <v>4676</v>
      </c>
      <c r="E972" s="413" t="s">
        <v>239</v>
      </c>
      <c r="F972" s="413" t="s">
        <v>239</v>
      </c>
      <c r="G972" s="414"/>
      <c r="H972" s="415" t="s">
        <v>499</v>
      </c>
      <c r="I972" s="416" t="s">
        <v>636</v>
      </c>
      <c r="J972" s="417">
        <v>41</v>
      </c>
      <c r="K972" s="418">
        <v>1</v>
      </c>
      <c r="M972" s="419" t="s">
        <v>837</v>
      </c>
      <c r="N972" s="420">
        <v>25</v>
      </c>
      <c r="O972" s="418" t="s">
        <v>46</v>
      </c>
      <c r="P972" s="418" t="s">
        <v>2543</v>
      </c>
      <c r="Z972" s="421"/>
      <c r="AS972" s="422"/>
      <c r="AT972" s="422"/>
      <c r="AU972" s="422"/>
      <c r="AV972" s="422"/>
      <c r="AW972" s="422"/>
      <c r="AX972" s="422"/>
      <c r="AY972" s="423"/>
      <c r="AZ972" s="422"/>
      <c r="BA972" s="422"/>
      <c r="BB972" s="422"/>
      <c r="BC972" s="422"/>
      <c r="BT972" s="427">
        <v>33</v>
      </c>
      <c r="BU972" s="421">
        <v>142</v>
      </c>
      <c r="BV972" s="428">
        <v>0</v>
      </c>
      <c r="BW972" s="427"/>
      <c r="BX972" s="427"/>
      <c r="BY972" s="427"/>
      <c r="BZ972" s="427"/>
      <c r="CA972" s="421"/>
      <c r="CB972" s="428"/>
      <c r="CC972" s="427"/>
      <c r="CD972" s="421"/>
      <c r="CE972" s="429"/>
      <c r="CF972" s="428"/>
      <c r="CG972" s="427"/>
      <c r="CH972" s="421"/>
      <c r="CI972" s="429"/>
      <c r="CJ972" s="428"/>
      <c r="CK972" s="427"/>
      <c r="CL972" s="421"/>
      <c r="CM972" s="429"/>
      <c r="CN972" s="428"/>
      <c r="CO972" s="427"/>
      <c r="CP972" s="421"/>
      <c r="CQ972" s="429"/>
      <c r="CR972" s="428"/>
      <c r="DH972" s="427">
        <v>0</v>
      </c>
      <c r="DJ972" s="421">
        <v>33</v>
      </c>
      <c r="DK972" s="421">
        <v>27</v>
      </c>
      <c r="DL972" s="421">
        <v>0</v>
      </c>
      <c r="DM972" s="421">
        <v>9</v>
      </c>
      <c r="DN972" s="421">
        <v>11</v>
      </c>
      <c r="DO972" s="421">
        <v>0</v>
      </c>
      <c r="DP972" s="421">
        <v>142</v>
      </c>
      <c r="DQ972" s="421">
        <v>125.199998497962</v>
      </c>
      <c r="DR972" s="421">
        <v>16.100000381469702</v>
      </c>
      <c r="DS972" s="421">
        <v>654</v>
      </c>
      <c r="DT972" s="421">
        <v>152</v>
      </c>
      <c r="DU972" s="421">
        <v>94</v>
      </c>
      <c r="DV972" s="421">
        <v>92</v>
      </c>
      <c r="DW972" s="421">
        <v>23</v>
      </c>
      <c r="DX972" s="421">
        <v>72</v>
      </c>
      <c r="DY972" s="421">
        <v>2</v>
      </c>
      <c r="DZ972" s="421">
        <v>14</v>
      </c>
      <c r="EA972" s="421">
        <v>3</v>
      </c>
      <c r="EB972" s="421">
        <v>2</v>
      </c>
      <c r="EC972" s="421">
        <v>149</v>
      </c>
      <c r="ED972" s="425">
        <v>9.4436621621023509</v>
      </c>
      <c r="EE972" s="425">
        <v>4.5633803736333496</v>
      </c>
      <c r="EF972" s="425">
        <v>1.45774650824398</v>
      </c>
      <c r="EG972" s="425">
        <v>9.6338030110037405</v>
      </c>
      <c r="EH972" s="431">
        <v>1.57746482051523</v>
      </c>
      <c r="EI972" s="425">
        <v>123.0273489038</v>
      </c>
      <c r="EJ972" s="424">
        <v>0.26760563380281599</v>
      </c>
      <c r="EK972" s="424">
        <v>0.32575757575757502</v>
      </c>
      <c r="EL972" s="422">
        <v>0.44309927300000002</v>
      </c>
      <c r="EM972" s="422">
        <v>0.21307506000000001</v>
      </c>
      <c r="EN972" s="422">
        <v>0.343825665</v>
      </c>
      <c r="EO972" s="422">
        <v>8.5918850000000005E-2</v>
      </c>
      <c r="EP972" s="422">
        <v>0.43436754</v>
      </c>
      <c r="EQ972" s="422">
        <v>0.11564093</v>
      </c>
      <c r="ER972" s="425">
        <v>-0.24287674142768101</v>
      </c>
      <c r="ES972" s="431">
        <v>5.8309860329759404</v>
      </c>
      <c r="ET972" s="431">
        <v>4.62158597523654</v>
      </c>
      <c r="EU972" s="431">
        <v>4.9599159124658501</v>
      </c>
      <c r="EV972" s="431">
        <v>4.3960861139253202</v>
      </c>
      <c r="EW972" s="431">
        <v>4.3946514510299197</v>
      </c>
      <c r="EX972" s="426">
        <v>0.31662597879767401</v>
      </c>
    </row>
    <row r="973" spans="1:160" ht="13" customHeight="1">
      <c r="A973" s="413" t="s">
        <v>19</v>
      </c>
      <c r="B973" s="413">
        <v>9779</v>
      </c>
      <c r="C973" s="413">
        <v>593576</v>
      </c>
      <c r="D973" s="413">
        <v>11804</v>
      </c>
      <c r="E973" s="413" t="s">
        <v>3323</v>
      </c>
      <c r="F973" s="413" t="s">
        <v>3323</v>
      </c>
      <c r="G973" s="414"/>
      <c r="H973" s="415" t="s">
        <v>860</v>
      </c>
      <c r="I973" s="416" t="s">
        <v>4320</v>
      </c>
      <c r="J973" s="417">
        <v>36</v>
      </c>
      <c r="K973" s="418">
        <v>1</v>
      </c>
      <c r="M973" s="419" t="s">
        <v>837</v>
      </c>
      <c r="O973" s="418" t="s">
        <v>838</v>
      </c>
      <c r="P973" s="418" t="s">
        <v>2543</v>
      </c>
      <c r="Z973" s="421"/>
      <c r="AS973" s="422"/>
      <c r="AT973" s="422"/>
      <c r="AU973" s="422"/>
      <c r="AV973" s="422"/>
      <c r="AW973" s="422"/>
      <c r="AX973" s="422"/>
      <c r="AY973" s="423"/>
      <c r="AZ973" s="422"/>
      <c r="BA973" s="422"/>
      <c r="BB973" s="422"/>
      <c r="BC973" s="422"/>
      <c r="BT973" s="427">
        <v>35</v>
      </c>
      <c r="BU973" s="421">
        <v>26.2</v>
      </c>
      <c r="BV973" s="428">
        <v>-1</v>
      </c>
      <c r="BW973" s="427"/>
      <c r="BX973" s="427"/>
      <c r="BY973" s="427"/>
      <c r="BZ973" s="427"/>
      <c r="CA973" s="421"/>
      <c r="CB973" s="428"/>
      <c r="CC973" s="427"/>
      <c r="CD973" s="421"/>
      <c r="CE973" s="429"/>
      <c r="CF973" s="428"/>
      <c r="CG973" s="427"/>
      <c r="CH973" s="421"/>
      <c r="CI973" s="429"/>
      <c r="CJ973" s="428"/>
      <c r="CK973" s="427"/>
      <c r="CL973" s="421"/>
      <c r="CM973" s="429"/>
      <c r="CN973" s="428"/>
      <c r="CO973" s="427"/>
      <c r="CP973" s="421"/>
      <c r="CQ973" s="429"/>
      <c r="CR973" s="428"/>
      <c r="DH973" s="427">
        <v>-1</v>
      </c>
      <c r="DJ973" s="421">
        <v>35</v>
      </c>
      <c r="DK973" s="421">
        <v>0</v>
      </c>
      <c r="DL973" s="421">
        <v>0</v>
      </c>
      <c r="DM973" s="421">
        <v>3</v>
      </c>
      <c r="DN973" s="421">
        <v>2</v>
      </c>
      <c r="DO973" s="421">
        <v>0</v>
      </c>
      <c r="DP973" s="421">
        <v>26.2</v>
      </c>
      <c r="DR973" s="421">
        <v>26.199999809265101</v>
      </c>
      <c r="DS973" s="421">
        <v>124</v>
      </c>
      <c r="DT973" s="421">
        <v>29</v>
      </c>
      <c r="DU973" s="421">
        <v>25</v>
      </c>
      <c r="DV973" s="421">
        <v>20</v>
      </c>
      <c r="DW973" s="421">
        <v>6</v>
      </c>
      <c r="DX973" s="421">
        <v>16</v>
      </c>
      <c r="DY973" s="421">
        <v>1</v>
      </c>
      <c r="DZ973" s="421">
        <v>1</v>
      </c>
      <c r="EA973" s="421">
        <v>4</v>
      </c>
      <c r="EB973" s="421">
        <v>1</v>
      </c>
      <c r="EC973" s="421">
        <v>35</v>
      </c>
      <c r="ED973" s="425">
        <v>11.812502393872</v>
      </c>
      <c r="EE973" s="425">
        <v>5.4000010943414898</v>
      </c>
      <c r="EF973" s="425">
        <v>2.0250004103780599</v>
      </c>
      <c r="EG973" s="425">
        <v>9.7875019834939607</v>
      </c>
      <c r="EH973" s="431">
        <v>1.6875003419817101</v>
      </c>
      <c r="EI973" s="425">
        <v>131.44153386142699</v>
      </c>
      <c r="EJ973" s="424">
        <v>0.27102803738317699</v>
      </c>
      <c r="EK973" s="424">
        <v>0.34848484848484801</v>
      </c>
      <c r="EL973" s="422">
        <v>0.26086956500000003</v>
      </c>
      <c r="EM973" s="422">
        <v>0.21739130400000001</v>
      </c>
      <c r="EN973" s="422">
        <v>0.52173913000000005</v>
      </c>
      <c r="EO973" s="422">
        <v>0.13888888999999999</v>
      </c>
      <c r="EP973" s="422">
        <v>0.44444444</v>
      </c>
      <c r="EQ973" s="422">
        <v>0.12204007</v>
      </c>
      <c r="ER973" s="425">
        <v>1.5195085309054199E-2</v>
      </c>
      <c r="ES973" s="431">
        <v>6.7500013679268704</v>
      </c>
      <c r="ET973" s="431">
        <v>4.8259676493089101</v>
      </c>
      <c r="EU973" s="431">
        <v>5.3484726621211403</v>
      </c>
      <c r="EV973" s="431">
        <v>4.5049079122770603</v>
      </c>
      <c r="EW973" s="431">
        <v>3.91214662596132</v>
      </c>
      <c r="EX973" s="426">
        <v>-0.13361683487892101</v>
      </c>
    </row>
    <row r="974" spans="1:160" ht="13" customHeight="1">
      <c r="A974" s="413" t="s">
        <v>19</v>
      </c>
      <c r="B974" s="471">
        <v>12868</v>
      </c>
      <c r="C974" s="471">
        <v>693312</v>
      </c>
      <c r="D974" s="471">
        <v>27775</v>
      </c>
      <c r="E974" s="471" t="s">
        <v>438</v>
      </c>
      <c r="F974" s="413" t="s">
        <v>438</v>
      </c>
      <c r="G974" s="414"/>
      <c r="H974" s="411" t="s">
        <v>3652</v>
      </c>
      <c r="I974" s="411" t="s">
        <v>547</v>
      </c>
      <c r="J974" s="413">
        <v>26</v>
      </c>
      <c r="K974" s="418">
        <v>1</v>
      </c>
      <c r="M974" s="419" t="s">
        <v>837</v>
      </c>
      <c r="O974" s="418" t="s">
        <v>46</v>
      </c>
      <c r="P974" s="418" t="s">
        <v>2543</v>
      </c>
      <c r="Z974" s="421"/>
      <c r="AS974" s="422"/>
      <c r="AT974" s="422"/>
      <c r="AU974" s="422"/>
      <c r="AV974" s="422"/>
      <c r="AW974" s="422"/>
      <c r="AX974" s="422"/>
      <c r="AY974" s="423"/>
      <c r="AZ974" s="422"/>
      <c r="BA974" s="422"/>
      <c r="BB974" s="422"/>
      <c r="BC974" s="422"/>
      <c r="BT974" s="427">
        <v>31</v>
      </c>
      <c r="BU974" s="421">
        <v>38</v>
      </c>
      <c r="BV974" s="428">
        <v>-1</v>
      </c>
      <c r="BW974" s="427"/>
      <c r="BX974" s="427"/>
      <c r="BY974" s="427"/>
      <c r="BZ974" s="427"/>
      <c r="CA974" s="421"/>
      <c r="CB974" s="428"/>
      <c r="CC974" s="427"/>
      <c r="CD974" s="421"/>
      <c r="CE974" s="429"/>
      <c r="CF974" s="428"/>
      <c r="CG974" s="427"/>
      <c r="CH974" s="421"/>
      <c r="CI974" s="429"/>
      <c r="CJ974" s="428"/>
      <c r="CK974" s="427"/>
      <c r="CL974" s="421"/>
      <c r="CM974" s="429"/>
      <c r="CN974" s="428"/>
      <c r="CO974" s="427"/>
      <c r="CP974" s="421"/>
      <c r="CQ974" s="429"/>
      <c r="CR974" s="428"/>
      <c r="DH974" s="427">
        <v>-1</v>
      </c>
      <c r="DJ974" s="421">
        <v>31</v>
      </c>
      <c r="DK974" s="421">
        <v>0</v>
      </c>
      <c r="DL974" s="421">
        <v>0</v>
      </c>
      <c r="DM974" s="421">
        <v>1</v>
      </c>
      <c r="DN974" s="421">
        <v>2</v>
      </c>
      <c r="DO974" s="421">
        <v>0</v>
      </c>
      <c r="DP974" s="421">
        <v>38</v>
      </c>
      <c r="DR974" s="421">
        <v>38</v>
      </c>
      <c r="DS974" s="421">
        <v>167</v>
      </c>
      <c r="DT974" s="421">
        <v>34</v>
      </c>
      <c r="DU974" s="421">
        <v>21</v>
      </c>
      <c r="DV974" s="421">
        <v>20</v>
      </c>
      <c r="DW974" s="421">
        <v>3</v>
      </c>
      <c r="DX974" s="421">
        <v>18</v>
      </c>
      <c r="DY974" s="421">
        <v>0</v>
      </c>
      <c r="DZ974" s="421">
        <v>2</v>
      </c>
      <c r="EA974" s="421">
        <v>1</v>
      </c>
      <c r="EB974" s="421">
        <v>0</v>
      </c>
      <c r="EC974" s="421">
        <v>34</v>
      </c>
      <c r="ED974" s="425">
        <v>8.0526331957030397</v>
      </c>
      <c r="EE974" s="425">
        <v>4.2631587506663102</v>
      </c>
      <c r="EF974" s="425">
        <v>0.710526458444386</v>
      </c>
      <c r="EG974" s="425">
        <v>8.0526331957030397</v>
      </c>
      <c r="EH974" s="431">
        <v>1.3684213273743699</v>
      </c>
      <c r="EI974" s="425">
        <v>105.60632726423</v>
      </c>
      <c r="EJ974" s="424">
        <v>0.23129251700680201</v>
      </c>
      <c r="EK974" s="424">
        <v>0.28181818181818102</v>
      </c>
      <c r="EL974" s="422">
        <v>0.42857142799999998</v>
      </c>
      <c r="EM974" s="422">
        <v>0.14285714199999999</v>
      </c>
      <c r="EN974" s="422">
        <v>0.42857142799999998</v>
      </c>
      <c r="EO974" s="422">
        <v>7.0796460000000005E-2</v>
      </c>
      <c r="EP974" s="422">
        <v>0.38938053</v>
      </c>
      <c r="EQ974" s="422">
        <v>0.12883436000000001</v>
      </c>
      <c r="ER974" s="425">
        <v>-0.11532110720928999</v>
      </c>
      <c r="ES974" s="431">
        <v>4.7368430562958999</v>
      </c>
      <c r="ET974" s="431">
        <v>4.1433473968263703</v>
      </c>
      <c r="EU974" s="431">
        <v>3.9517618512183001</v>
      </c>
      <c r="EV974" s="431">
        <v>4.8729881611906203</v>
      </c>
      <c r="EW974" s="431">
        <v>4.3899384364933001</v>
      </c>
      <c r="EX974" s="426">
        <v>0.17082376778125699</v>
      </c>
      <c r="EY974" s="432"/>
    </row>
    <row r="975" spans="1:160" ht="13" customHeight="1">
      <c r="A975" s="413" t="s">
        <v>19</v>
      </c>
      <c r="B975" s="413">
        <v>12096</v>
      </c>
      <c r="C975" s="413">
        <v>641927</v>
      </c>
      <c r="D975" s="413">
        <v>21224</v>
      </c>
      <c r="E975" s="413" t="s">
        <v>567</v>
      </c>
      <c r="F975" s="413" t="s">
        <v>567</v>
      </c>
      <c r="G975" s="414"/>
      <c r="H975" s="411" t="s">
        <v>2462</v>
      </c>
      <c r="I975" s="411" t="s">
        <v>334</v>
      </c>
      <c r="J975" s="418">
        <v>29</v>
      </c>
      <c r="K975" s="418">
        <v>1</v>
      </c>
      <c r="M975" s="419" t="s">
        <v>837</v>
      </c>
      <c r="N975" s="420">
        <v>25</v>
      </c>
      <c r="P975" s="418" t="s">
        <v>4577</v>
      </c>
      <c r="S975" s="418" t="s">
        <v>4579</v>
      </c>
      <c r="Z975" s="421"/>
      <c r="AS975" s="422"/>
      <c r="AT975" s="422"/>
      <c r="AU975" s="422"/>
      <c r="AV975" s="422"/>
      <c r="AW975" s="422"/>
      <c r="AX975" s="422"/>
      <c r="AY975" s="423"/>
      <c r="AZ975" s="422"/>
      <c r="BA975" s="422"/>
      <c r="BB975" s="422"/>
      <c r="BC975" s="422"/>
      <c r="BT975" s="427">
        <v>27</v>
      </c>
      <c r="BU975" s="421">
        <v>146.1</v>
      </c>
      <c r="BV975" s="428">
        <v>2</v>
      </c>
      <c r="BW975" s="427"/>
      <c r="BX975" s="427"/>
      <c r="BY975" s="427"/>
      <c r="BZ975" s="427"/>
      <c r="CA975" s="421"/>
      <c r="CB975" s="428"/>
      <c r="CC975" s="427"/>
      <c r="CD975" s="421"/>
      <c r="CE975" s="429"/>
      <c r="CF975" s="428"/>
      <c r="CG975" s="427"/>
      <c r="CH975" s="421"/>
      <c r="CI975" s="429"/>
      <c r="CJ975" s="428"/>
      <c r="CK975" s="427"/>
      <c r="CL975" s="421"/>
      <c r="CM975" s="429"/>
      <c r="CN975" s="428"/>
      <c r="CO975" s="427"/>
      <c r="CP975" s="421"/>
      <c r="CQ975" s="429"/>
      <c r="CR975" s="428"/>
      <c r="DH975" s="427">
        <v>2</v>
      </c>
      <c r="DJ975" s="421">
        <v>27</v>
      </c>
      <c r="DK975" s="421">
        <v>27</v>
      </c>
      <c r="DL975" s="421">
        <v>1</v>
      </c>
      <c r="DM975" s="421">
        <v>6</v>
      </c>
      <c r="DN975" s="421">
        <v>9</v>
      </c>
      <c r="DO975" s="421">
        <v>0</v>
      </c>
      <c r="DP975" s="421">
        <v>146.1</v>
      </c>
      <c r="DQ975" s="421">
        <v>146.100006103515</v>
      </c>
      <c r="DS975" s="421">
        <v>624</v>
      </c>
      <c r="DT975" s="421">
        <v>159</v>
      </c>
      <c r="DU975" s="421">
        <v>84</v>
      </c>
      <c r="DV975" s="421">
        <v>83</v>
      </c>
      <c r="DW975" s="421">
        <v>30</v>
      </c>
      <c r="DX975" s="421">
        <v>31</v>
      </c>
      <c r="DY975" s="421">
        <v>0</v>
      </c>
      <c r="DZ975" s="421">
        <v>5</v>
      </c>
      <c r="EA975" s="421">
        <v>1</v>
      </c>
      <c r="EB975" s="421">
        <v>2</v>
      </c>
      <c r="EC975" s="421">
        <v>120</v>
      </c>
      <c r="ED975" s="425">
        <v>7.3804102793077897</v>
      </c>
      <c r="EE975" s="425">
        <v>1.9066059888211799</v>
      </c>
      <c r="EF975" s="425">
        <v>1.8451025698269401</v>
      </c>
      <c r="EG975" s="425">
        <v>9.7790436200828292</v>
      </c>
      <c r="EH975" s="431">
        <v>1.2984055121004401</v>
      </c>
      <c r="EI975" s="425">
        <v>101.277754835694</v>
      </c>
      <c r="EJ975" s="424">
        <v>0.27040816326530598</v>
      </c>
      <c r="EK975" s="424">
        <v>0.29452054794520499</v>
      </c>
      <c r="EL975" s="422">
        <v>0.29956896500000002</v>
      </c>
      <c r="EM975" s="422">
        <v>0.18534482699999999</v>
      </c>
      <c r="EN975" s="422">
        <v>0.51508620599999999</v>
      </c>
      <c r="EO975" s="422">
        <v>0.10897436000000001</v>
      </c>
      <c r="EP975" s="422">
        <v>0.39102564000000001</v>
      </c>
      <c r="EQ975" s="422">
        <v>0.11672326</v>
      </c>
      <c r="ER975" s="425">
        <v>0.32009471777280502</v>
      </c>
      <c r="ES975" s="431">
        <v>5.1047837765212201</v>
      </c>
      <c r="ET975" s="431">
        <v>4.4568614190096199</v>
      </c>
      <c r="EU975" s="431">
        <v>4.89907022491309</v>
      </c>
      <c r="EV975" s="431">
        <v>4.7520849788276998</v>
      </c>
      <c r="EW975" s="431">
        <v>4.5064679197031303</v>
      </c>
      <c r="EX975" s="426">
        <v>1.1659905910491899</v>
      </c>
    </row>
    <row r="976" spans="1:160" ht="13" customHeight="1">
      <c r="A976" s="413" t="s">
        <v>19</v>
      </c>
      <c r="B976" s="413">
        <v>13228</v>
      </c>
      <c r="C976" s="413">
        <v>829272</v>
      </c>
      <c r="D976" s="413">
        <v>35324</v>
      </c>
      <c r="E976" s="413" t="s">
        <v>2169</v>
      </c>
      <c r="F976" s="413" t="s">
        <v>2169</v>
      </c>
      <c r="G976" s="414"/>
      <c r="H976" s="411" t="s">
        <v>4472</v>
      </c>
      <c r="I976" s="411" t="s">
        <v>4473</v>
      </c>
      <c r="J976" s="413">
        <v>27</v>
      </c>
      <c r="K976" s="418">
        <v>1</v>
      </c>
      <c r="M976" s="419" t="s">
        <v>46</v>
      </c>
      <c r="N976" s="420">
        <v>20</v>
      </c>
      <c r="O976" s="418" t="s">
        <v>46</v>
      </c>
      <c r="P976" s="418" t="s">
        <v>2543</v>
      </c>
      <c r="Z976" s="421"/>
      <c r="BT976" s="427">
        <v>23</v>
      </c>
      <c r="BU976" s="421">
        <v>38.200000000000003</v>
      </c>
      <c r="BV976" s="428">
        <v>2</v>
      </c>
      <c r="BW976" s="427"/>
      <c r="BX976" s="427"/>
      <c r="BY976" s="427"/>
      <c r="BZ976" s="427"/>
      <c r="CA976" s="421"/>
      <c r="CB976" s="428"/>
      <c r="CC976" s="427"/>
      <c r="CD976" s="421"/>
      <c r="CE976" s="429"/>
      <c r="CF976" s="428"/>
      <c r="CG976" s="427"/>
      <c r="CH976" s="421"/>
      <c r="CI976" s="429"/>
      <c r="CJ976" s="428"/>
      <c r="CK976" s="427"/>
      <c r="CL976" s="421"/>
      <c r="CM976" s="429"/>
      <c r="CN976" s="428"/>
      <c r="CO976" s="427"/>
      <c r="CP976" s="421"/>
      <c r="CQ976" s="429"/>
      <c r="CR976" s="428"/>
      <c r="DH976" s="427">
        <v>2</v>
      </c>
      <c r="DJ976" s="421">
        <v>23</v>
      </c>
      <c r="DK976" s="421">
        <v>2</v>
      </c>
      <c r="DL976" s="421">
        <v>0</v>
      </c>
      <c r="DM976" s="421">
        <v>1</v>
      </c>
      <c r="DN976" s="421">
        <v>1</v>
      </c>
      <c r="DO976" s="421">
        <v>0</v>
      </c>
      <c r="DP976" s="421">
        <v>38.200000000000003</v>
      </c>
      <c r="DQ976" s="421">
        <v>6.1999998092651296</v>
      </c>
      <c r="DR976" s="421">
        <v>32</v>
      </c>
      <c r="DS976" s="421">
        <v>173</v>
      </c>
      <c r="DT976" s="421">
        <v>43</v>
      </c>
      <c r="DU976" s="421">
        <v>30</v>
      </c>
      <c r="DV976" s="421">
        <v>30</v>
      </c>
      <c r="DW976" s="421">
        <v>9</v>
      </c>
      <c r="DX976" s="421">
        <v>17</v>
      </c>
      <c r="DY976" s="421">
        <v>0</v>
      </c>
      <c r="DZ976" s="421">
        <v>3</v>
      </c>
      <c r="EA976" s="421">
        <v>1</v>
      </c>
      <c r="EB976" s="421">
        <v>0</v>
      </c>
      <c r="EC976" s="421">
        <v>30</v>
      </c>
      <c r="ED976" s="425">
        <v>6.9827597688411398</v>
      </c>
      <c r="EE976" s="425">
        <v>3.9568972023433102</v>
      </c>
      <c r="EF976" s="425">
        <v>2.0948279306523401</v>
      </c>
      <c r="EG976" s="425">
        <v>10.008622335338901</v>
      </c>
      <c r="EH976" s="431">
        <v>1.55172439307581</v>
      </c>
      <c r="EI976" s="425">
        <v>119.752528553087</v>
      </c>
      <c r="EJ976" s="424">
        <v>0.28104575163398599</v>
      </c>
      <c r="EK976" s="424">
        <v>0.29824561403508698</v>
      </c>
      <c r="EL976" s="466">
        <v>0.36363636300000002</v>
      </c>
      <c r="EM976" s="466">
        <v>0.21487603299999999</v>
      </c>
      <c r="EN976" s="466">
        <v>0.42148760299999999</v>
      </c>
      <c r="EO976" s="466">
        <v>0.10569106</v>
      </c>
      <c r="EP976" s="466">
        <v>0.41463414999999998</v>
      </c>
      <c r="EQ976" s="466">
        <v>9.9406530000000007E-2</v>
      </c>
      <c r="ER976" s="425">
        <v>0.31008990631418498</v>
      </c>
      <c r="ES976" s="431">
        <v>6.9827597688411398</v>
      </c>
      <c r="ET976" s="431">
        <v>5.2737301524464897</v>
      </c>
      <c r="EU976" s="431">
        <v>6.1618347802429403</v>
      </c>
      <c r="EV976" s="431">
        <v>5.1695588790896299</v>
      </c>
      <c r="EW976" s="431">
        <v>4.7477859591153599</v>
      </c>
      <c r="EX976" s="426">
        <v>-0.51676484011113599</v>
      </c>
    </row>
    <row r="977" spans="1:160" ht="13" customHeight="1">
      <c r="A977" s="413" t="s">
        <v>19</v>
      </c>
      <c r="B977" s="413">
        <v>13323</v>
      </c>
      <c r="C977" s="413">
        <v>701487</v>
      </c>
      <c r="D977" s="413">
        <v>30179</v>
      </c>
      <c r="E977" s="413" t="s">
        <v>567</v>
      </c>
      <c r="F977" s="413" t="s">
        <v>567</v>
      </c>
      <c r="G977" s="414"/>
      <c r="H977" s="411" t="s">
        <v>4532</v>
      </c>
      <c r="I977" s="411" t="s">
        <v>4533</v>
      </c>
      <c r="J977" s="413">
        <v>25</v>
      </c>
      <c r="K977" s="418">
        <v>1</v>
      </c>
      <c r="M977" s="419" t="s">
        <v>837</v>
      </c>
      <c r="N977" s="420">
        <v>20</v>
      </c>
      <c r="O977" s="418" t="s">
        <v>46</v>
      </c>
      <c r="P977" s="418" t="s">
        <v>2543</v>
      </c>
      <c r="Z977" s="421"/>
      <c r="BT977" s="427">
        <v>14</v>
      </c>
      <c r="BU977" s="421">
        <v>30</v>
      </c>
      <c r="BV977" s="428">
        <v>0</v>
      </c>
      <c r="BW977" s="427"/>
      <c r="BX977" s="427"/>
      <c r="BY977" s="427"/>
      <c r="BZ977" s="427"/>
      <c r="CA977" s="421"/>
      <c r="CB977" s="428"/>
      <c r="CC977" s="427"/>
      <c r="CD977" s="421"/>
      <c r="CE977" s="429"/>
      <c r="CF977" s="428"/>
      <c r="CG977" s="427"/>
      <c r="CH977" s="421"/>
      <c r="CI977" s="429"/>
      <c r="CJ977" s="428"/>
      <c r="CK977" s="427"/>
      <c r="CL977" s="421"/>
      <c r="CM977" s="429"/>
      <c r="CN977" s="428"/>
      <c r="CO977" s="427"/>
      <c r="CP977" s="421"/>
      <c r="CQ977" s="429"/>
      <c r="CR977" s="428"/>
      <c r="DH977" s="427">
        <v>0</v>
      </c>
      <c r="DJ977" s="421">
        <v>14</v>
      </c>
      <c r="DK977" s="421">
        <v>3</v>
      </c>
      <c r="DL977" s="421">
        <v>0</v>
      </c>
      <c r="DM977" s="421">
        <v>0</v>
      </c>
      <c r="DN977" s="421">
        <v>3</v>
      </c>
      <c r="DO977" s="421">
        <v>0</v>
      </c>
      <c r="DP977" s="421">
        <v>30</v>
      </c>
      <c r="DQ977" s="421">
        <v>8</v>
      </c>
      <c r="DR977" s="421">
        <v>22</v>
      </c>
      <c r="DS977" s="421">
        <v>133</v>
      </c>
      <c r="DT977" s="421">
        <v>38</v>
      </c>
      <c r="DU977" s="421">
        <v>22</v>
      </c>
      <c r="DV977" s="421">
        <v>17</v>
      </c>
      <c r="DW977" s="421">
        <v>5</v>
      </c>
      <c r="DX977" s="421">
        <v>7</v>
      </c>
      <c r="DY977" s="421">
        <v>0</v>
      </c>
      <c r="DZ977" s="421">
        <v>0</v>
      </c>
      <c r="EA977" s="421">
        <v>0</v>
      </c>
      <c r="EB977" s="421">
        <v>0</v>
      </c>
      <c r="EC977" s="421">
        <v>27</v>
      </c>
      <c r="ED977" s="425">
        <v>8.10000025749207</v>
      </c>
      <c r="EE977" s="425">
        <v>2.1000000667571999</v>
      </c>
      <c r="EF977" s="425">
        <v>1.5000000476837101</v>
      </c>
      <c r="EG977" s="425">
        <v>11.400000362396201</v>
      </c>
      <c r="EH977" s="431">
        <v>1.5000000476837101</v>
      </c>
      <c r="EI977" s="425">
        <v>117.00245852860201</v>
      </c>
      <c r="EJ977" s="424">
        <v>0.30158730158730102</v>
      </c>
      <c r="EK977" s="424">
        <v>0.35106382978723399</v>
      </c>
      <c r="EL977" s="466">
        <v>0.34693877499999998</v>
      </c>
      <c r="EM977" s="466">
        <v>0.26530612199999998</v>
      </c>
      <c r="EN977" s="466">
        <v>0.38775510200000002</v>
      </c>
      <c r="EO977" s="466">
        <v>0.10101010000000001</v>
      </c>
      <c r="EP977" s="466">
        <v>0.39393939</v>
      </c>
      <c r="EQ977" s="466">
        <v>0.10275229</v>
      </c>
      <c r="ER977" s="425">
        <v>-0.186080819836281</v>
      </c>
      <c r="ES977" s="431">
        <v>5.1000001621246298</v>
      </c>
      <c r="ET977" s="431">
        <v>4.8677037449445004</v>
      </c>
      <c r="EU977" s="431">
        <v>4.2026389143202003</v>
      </c>
      <c r="EV977" s="431">
        <v>3.98892399399922</v>
      </c>
      <c r="EW977" s="431">
        <v>3.8744945545459801</v>
      </c>
      <c r="EX977" s="426">
        <v>0.11947056651115399</v>
      </c>
    </row>
    <row r="978" spans="1:160" ht="13" customHeight="1">
      <c r="A978" s="413" t="s">
        <v>19</v>
      </c>
      <c r="B978" s="413">
        <v>12268</v>
      </c>
      <c r="C978" s="413">
        <v>672391</v>
      </c>
      <c r="D978" s="413">
        <v>20061</v>
      </c>
      <c r="E978" s="413" t="s">
        <v>614</v>
      </c>
      <c r="F978" s="413" t="s">
        <v>614</v>
      </c>
      <c r="G978" s="414"/>
      <c r="H978" s="411" t="s">
        <v>2413</v>
      </c>
      <c r="I978" s="411" t="s">
        <v>2414</v>
      </c>
      <c r="J978" s="418">
        <v>33</v>
      </c>
      <c r="K978" s="418">
        <v>1</v>
      </c>
      <c r="M978" s="419" t="s">
        <v>837</v>
      </c>
      <c r="O978" s="418" t="s">
        <v>838</v>
      </c>
      <c r="P978" s="418" t="s">
        <v>4582</v>
      </c>
      <c r="Z978" s="421"/>
      <c r="AS978" s="422"/>
      <c r="AT978" s="422"/>
      <c r="AU978" s="422"/>
      <c r="AV978" s="422"/>
      <c r="AW978" s="422"/>
      <c r="AX978" s="422"/>
      <c r="AY978" s="423"/>
      <c r="AZ978" s="422"/>
      <c r="BA978" s="422"/>
      <c r="BB978" s="422"/>
      <c r="BC978" s="422"/>
      <c r="BT978" s="427">
        <v>49</v>
      </c>
      <c r="BU978" s="421">
        <v>46</v>
      </c>
      <c r="BV978" s="428">
        <v>0</v>
      </c>
      <c r="BW978" s="427"/>
      <c r="BX978" s="427"/>
      <c r="BY978" s="427"/>
      <c r="BZ978" s="427"/>
      <c r="CA978" s="421"/>
      <c r="CB978" s="428"/>
      <c r="CC978" s="427"/>
      <c r="CD978" s="421"/>
      <c r="CE978" s="429"/>
      <c r="CF978" s="428"/>
      <c r="CG978" s="427"/>
      <c r="CH978" s="421"/>
      <c r="CI978" s="429"/>
      <c r="CJ978" s="428"/>
      <c r="CK978" s="427"/>
      <c r="CL978" s="421"/>
      <c r="CM978" s="429"/>
      <c r="CN978" s="428"/>
      <c r="CO978" s="427"/>
      <c r="CP978" s="421"/>
      <c r="CQ978" s="429"/>
      <c r="CR978" s="428"/>
      <c r="DH978" s="427">
        <v>0</v>
      </c>
      <c r="DJ978" s="421">
        <v>49</v>
      </c>
      <c r="DK978" s="421">
        <v>0</v>
      </c>
      <c r="DL978" s="421">
        <v>0</v>
      </c>
      <c r="DM978" s="421">
        <v>2</v>
      </c>
      <c r="DN978" s="421">
        <v>2</v>
      </c>
      <c r="DO978" s="421">
        <v>1</v>
      </c>
      <c r="DP978" s="421">
        <v>46</v>
      </c>
      <c r="DR978" s="421">
        <v>46</v>
      </c>
      <c r="DS978" s="421">
        <v>194</v>
      </c>
      <c r="DT978" s="421">
        <v>35</v>
      </c>
      <c r="DU978" s="421">
        <v>26</v>
      </c>
      <c r="DV978" s="421">
        <v>25</v>
      </c>
      <c r="DW978" s="421">
        <v>8</v>
      </c>
      <c r="DX978" s="421">
        <v>27</v>
      </c>
      <c r="DY978" s="421">
        <v>1</v>
      </c>
      <c r="DZ978" s="421">
        <v>0</v>
      </c>
      <c r="EA978" s="421">
        <v>2</v>
      </c>
      <c r="EB978" s="421">
        <v>0</v>
      </c>
      <c r="EC978" s="421">
        <v>49</v>
      </c>
      <c r="ED978" s="425">
        <v>9.5869581117975091</v>
      </c>
      <c r="EE978" s="425">
        <v>5.2826095718067902</v>
      </c>
      <c r="EF978" s="425">
        <v>1.5652176509057101</v>
      </c>
      <c r="EG978" s="425">
        <v>6.8478272227125103</v>
      </c>
      <c r="EH978" s="431">
        <v>1.34782631050214</v>
      </c>
      <c r="EI978" s="425">
        <v>105.132657990113</v>
      </c>
      <c r="EJ978" s="424">
        <v>0.209580838323353</v>
      </c>
      <c r="EK978" s="424">
        <v>0.24545454545454501</v>
      </c>
      <c r="EL978" s="422">
        <v>0.40517241300000001</v>
      </c>
      <c r="EM978" s="422">
        <v>0.11206896500000001</v>
      </c>
      <c r="EN978" s="422">
        <v>0.48275862000000003</v>
      </c>
      <c r="EO978" s="422">
        <v>7.6271190000000003E-2</v>
      </c>
      <c r="EP978" s="422">
        <v>0.37288136</v>
      </c>
      <c r="EQ978" s="422">
        <v>0.12547528999999999</v>
      </c>
      <c r="ER978" s="425">
        <v>0.53887249899006495</v>
      </c>
      <c r="ES978" s="431">
        <v>4.8913051590803596</v>
      </c>
      <c r="ET978" s="431">
        <v>3.3765352216065501</v>
      </c>
      <c r="EU978" s="431">
        <v>5.0272768752561898</v>
      </c>
      <c r="EV978" s="431">
        <v>4.6433860480124096</v>
      </c>
      <c r="EW978" s="431">
        <v>4.2756825714031397</v>
      </c>
      <c r="EX978" s="426">
        <v>-0.31677234172821001</v>
      </c>
    </row>
    <row r="979" spans="1:160" ht="13" customHeight="1">
      <c r="A979" s="413" t="s">
        <v>19</v>
      </c>
      <c r="B979" s="413">
        <v>10575</v>
      </c>
      <c r="C979" s="413">
        <v>663978</v>
      </c>
      <c r="D979" s="413">
        <v>20099</v>
      </c>
      <c r="E979" s="413" t="s">
        <v>3323</v>
      </c>
      <c r="F979" s="413" t="s">
        <v>3323</v>
      </c>
      <c r="G979" s="414"/>
      <c r="H979" s="415" t="s">
        <v>1251</v>
      </c>
      <c r="I979" s="416" t="s">
        <v>545</v>
      </c>
      <c r="J979" s="417">
        <v>29</v>
      </c>
      <c r="K979" s="418">
        <v>1</v>
      </c>
      <c r="M979" s="419" t="s">
        <v>837</v>
      </c>
      <c r="N979" s="420">
        <v>25</v>
      </c>
      <c r="O979" s="418" t="s">
        <v>46</v>
      </c>
      <c r="P979" s="418" t="s">
        <v>2543</v>
      </c>
      <c r="Z979" s="421"/>
      <c r="AS979" s="422"/>
      <c r="AT979" s="422"/>
      <c r="AU979" s="422"/>
      <c r="AV979" s="422"/>
      <c r="AW979" s="422"/>
      <c r="AX979" s="422"/>
      <c r="AY979" s="423"/>
      <c r="AZ979" s="422"/>
      <c r="BA979" s="422"/>
      <c r="BB979" s="422"/>
      <c r="BC979" s="422"/>
      <c r="BT979" s="427">
        <v>33</v>
      </c>
      <c r="BU979" s="421">
        <v>158</v>
      </c>
      <c r="BV979" s="428">
        <v>3</v>
      </c>
      <c r="BW979" s="427"/>
      <c r="BX979" s="427"/>
      <c r="BY979" s="427"/>
      <c r="BZ979" s="427"/>
      <c r="CA979" s="421"/>
      <c r="CB979" s="428"/>
      <c r="CC979" s="427"/>
      <c r="CD979" s="421"/>
      <c r="CE979" s="429"/>
      <c r="CF979" s="428"/>
      <c r="CG979" s="427"/>
      <c r="CH979" s="421"/>
      <c r="CI979" s="429"/>
      <c r="CJ979" s="428"/>
      <c r="CK979" s="427"/>
      <c r="CL979" s="421"/>
      <c r="CM979" s="429"/>
      <c r="CN979" s="428"/>
      <c r="CO979" s="427"/>
      <c r="CP979" s="421"/>
      <c r="CQ979" s="429"/>
      <c r="CR979" s="428"/>
      <c r="DH979" s="427">
        <v>3</v>
      </c>
      <c r="DJ979" s="421">
        <v>33</v>
      </c>
      <c r="DK979" s="421">
        <v>28</v>
      </c>
      <c r="DL979" s="421">
        <v>0</v>
      </c>
      <c r="DM979" s="421">
        <v>5</v>
      </c>
      <c r="DN979" s="421">
        <v>12</v>
      </c>
      <c r="DO979" s="421">
        <v>1</v>
      </c>
      <c r="DP979" s="421">
        <v>158</v>
      </c>
      <c r="DQ979" s="421">
        <v>145.09999847412101</v>
      </c>
      <c r="DR979" s="421">
        <v>12.199999809265099</v>
      </c>
      <c r="DS979" s="421">
        <v>670</v>
      </c>
      <c r="DT979" s="421">
        <v>166</v>
      </c>
      <c r="DU979" s="421">
        <v>98</v>
      </c>
      <c r="DV979" s="421">
        <v>94</v>
      </c>
      <c r="DW979" s="421">
        <v>31</v>
      </c>
      <c r="DX979" s="421">
        <v>37</v>
      </c>
      <c r="DY979" s="421">
        <v>0</v>
      </c>
      <c r="DZ979" s="421">
        <v>3</v>
      </c>
      <c r="EA979" s="421">
        <v>5</v>
      </c>
      <c r="EB979" s="421">
        <v>0</v>
      </c>
      <c r="EC979" s="421">
        <v>112</v>
      </c>
      <c r="ED979" s="425">
        <v>6.3797469124582298</v>
      </c>
      <c r="EE979" s="425">
        <v>2.1075949621513801</v>
      </c>
      <c r="EF979" s="425">
        <v>1.76582280612683</v>
      </c>
      <c r="EG979" s="425">
        <v>9.4556963166791697</v>
      </c>
      <c r="EH979" s="431">
        <v>1.2848101420922799</v>
      </c>
      <c r="EI979" s="425">
        <v>100.217293725698</v>
      </c>
      <c r="EJ979" s="424">
        <v>0.263492063492063</v>
      </c>
      <c r="EK979" s="424">
        <v>0.27720739219712498</v>
      </c>
      <c r="EL979" s="422">
        <v>0.36666666599999997</v>
      </c>
      <c r="EM979" s="422">
        <v>0.188235294</v>
      </c>
      <c r="EN979" s="422">
        <v>0.445098039</v>
      </c>
      <c r="EO979" s="422">
        <v>0.10231659999999999</v>
      </c>
      <c r="EP979" s="422">
        <v>0.45559845999999998</v>
      </c>
      <c r="EQ979" s="422">
        <v>9.2751360000000005E-2</v>
      </c>
      <c r="ER979" s="425">
        <v>0.26430676842753997</v>
      </c>
      <c r="ES979" s="431">
        <v>5.3544304443845903</v>
      </c>
      <c r="ET979" s="431">
        <v>5.0847363417876803</v>
      </c>
      <c r="EU979" s="431">
        <v>5.0283772998810399</v>
      </c>
      <c r="EV979" s="431">
        <v>4.6928678752578703</v>
      </c>
      <c r="EW979" s="431">
        <v>4.6372814108249196</v>
      </c>
      <c r="EX979" s="426">
        <v>0.70159424841403895</v>
      </c>
      <c r="EZ979" s="412"/>
      <c r="FA979" s="412"/>
    </row>
    <row r="980" spans="1:160" ht="13" customHeight="1">
      <c r="A980" s="413" t="s">
        <v>19</v>
      </c>
      <c r="B980" s="413">
        <v>13286</v>
      </c>
      <c r="C980" s="413">
        <v>687223</v>
      </c>
      <c r="D980" s="413">
        <v>31612</v>
      </c>
      <c r="E980" s="413" t="s">
        <v>246</v>
      </c>
      <c r="F980" s="413" t="s">
        <v>246</v>
      </c>
      <c r="G980" s="414"/>
      <c r="H980" s="411" t="s">
        <v>4444</v>
      </c>
      <c r="I980" s="411" t="s">
        <v>724</v>
      </c>
      <c r="J980" s="413">
        <v>24</v>
      </c>
      <c r="K980" s="418">
        <v>1</v>
      </c>
      <c r="M980" s="419" t="s">
        <v>46</v>
      </c>
      <c r="N980" s="420">
        <v>20</v>
      </c>
      <c r="O980" s="418" t="s">
        <v>46</v>
      </c>
      <c r="P980" s="418" t="s">
        <v>2543</v>
      </c>
      <c r="Z980" s="421"/>
      <c r="BT980" s="427">
        <v>9</v>
      </c>
      <c r="BU980" s="421">
        <v>34.1</v>
      </c>
      <c r="BV980" s="428">
        <v>-2</v>
      </c>
      <c r="BW980" s="427"/>
      <c r="BX980" s="427"/>
      <c r="BY980" s="427"/>
      <c r="BZ980" s="427"/>
      <c r="CA980" s="421"/>
      <c r="CB980" s="428"/>
      <c r="CC980" s="427"/>
      <c r="CD980" s="421"/>
      <c r="CE980" s="429"/>
      <c r="CF980" s="428"/>
      <c r="CG980" s="427"/>
      <c r="CH980" s="421"/>
      <c r="CI980" s="429"/>
      <c r="CJ980" s="428"/>
      <c r="CK980" s="427"/>
      <c r="CL980" s="421"/>
      <c r="CM980" s="429"/>
      <c r="CN980" s="428"/>
      <c r="CO980" s="427"/>
      <c r="CP980" s="421"/>
      <c r="CQ980" s="429"/>
      <c r="CR980" s="428"/>
      <c r="DH980" s="427">
        <v>-2</v>
      </c>
      <c r="DJ980" s="421">
        <v>9</v>
      </c>
      <c r="DK980" s="421">
        <v>7</v>
      </c>
      <c r="DL980" s="421">
        <v>0</v>
      </c>
      <c r="DM980" s="421">
        <v>0</v>
      </c>
      <c r="DN980" s="421">
        <v>4</v>
      </c>
      <c r="DO980" s="421">
        <v>0</v>
      </c>
      <c r="DP980" s="421">
        <v>34.1</v>
      </c>
      <c r="DQ980" s="421">
        <v>30.2000007629394</v>
      </c>
      <c r="DR980" s="421">
        <v>3.20000004768371</v>
      </c>
      <c r="DS980" s="421">
        <v>175</v>
      </c>
      <c r="DT980" s="421">
        <v>45</v>
      </c>
      <c r="DU980" s="421">
        <v>35</v>
      </c>
      <c r="DV980" s="421">
        <v>34</v>
      </c>
      <c r="DW980" s="421">
        <v>10</v>
      </c>
      <c r="DX980" s="421">
        <v>25</v>
      </c>
      <c r="DY980" s="421">
        <v>0</v>
      </c>
      <c r="DZ980" s="421">
        <v>3</v>
      </c>
      <c r="EA980" s="421">
        <v>1</v>
      </c>
      <c r="EB980" s="421">
        <v>0</v>
      </c>
      <c r="EC980" s="421">
        <v>27</v>
      </c>
      <c r="ED980" s="425">
        <v>7.0776705582322901</v>
      </c>
      <c r="EE980" s="425">
        <v>6.5533986650299001</v>
      </c>
      <c r="EF980" s="425">
        <v>2.6213594660119601</v>
      </c>
      <c r="EG980" s="425">
        <v>11.796117597053801</v>
      </c>
      <c r="EH980" s="431">
        <v>2.0388351402315199</v>
      </c>
      <c r="EI980" s="425">
        <v>157.344734951063</v>
      </c>
      <c r="EJ980" s="424">
        <v>0.30612244897959101</v>
      </c>
      <c r="EK980" s="424">
        <v>0.31818181818181801</v>
      </c>
      <c r="EL980" s="466">
        <v>0.31623931599999999</v>
      </c>
      <c r="EM980" s="466">
        <v>0.19658119600000001</v>
      </c>
      <c r="EN980" s="466">
        <v>0.48717948700000002</v>
      </c>
      <c r="EO980" s="466">
        <v>0.14166666999999999</v>
      </c>
      <c r="EP980" s="466">
        <v>0.4</v>
      </c>
      <c r="EQ980" s="466">
        <v>7.5177300000000002E-2</v>
      </c>
      <c r="ER980" s="425">
        <v>-0.47510209092105099</v>
      </c>
      <c r="ES980" s="431">
        <v>8.9126221844406608</v>
      </c>
      <c r="ET980" s="431">
        <v>6.5212440488958201</v>
      </c>
      <c r="EU980" s="431">
        <v>7.7961668199886001</v>
      </c>
      <c r="EV980" s="431">
        <v>6.5694529847942</v>
      </c>
      <c r="EW980" s="431">
        <v>6.0033633622194698</v>
      </c>
      <c r="EX980" s="426">
        <v>-0.59917050600051802</v>
      </c>
    </row>
    <row r="981" spans="1:160" ht="13" customHeight="1">
      <c r="A981" s="413" t="s">
        <v>19</v>
      </c>
      <c r="B981" s="413">
        <v>12585</v>
      </c>
      <c r="C981" s="413">
        <v>680730</v>
      </c>
      <c r="D981" s="413">
        <v>27636</v>
      </c>
      <c r="E981" s="413" t="s">
        <v>2169</v>
      </c>
      <c r="F981" s="413" t="s">
        <v>2169</v>
      </c>
      <c r="G981" s="414"/>
      <c r="H981" s="411" t="s">
        <v>323</v>
      </c>
      <c r="I981" s="411" t="s">
        <v>1942</v>
      </c>
      <c r="J981" s="413">
        <v>25</v>
      </c>
      <c r="K981" s="418">
        <v>1</v>
      </c>
      <c r="M981" s="419" t="s">
        <v>46</v>
      </c>
      <c r="N981" s="420">
        <v>25</v>
      </c>
      <c r="O981" s="418" t="s">
        <v>46</v>
      </c>
      <c r="P981" s="418" t="s">
        <v>2543</v>
      </c>
      <c r="Z981" s="421"/>
      <c r="AS981" s="422"/>
      <c r="AT981" s="422"/>
      <c r="AU981" s="422"/>
      <c r="AV981" s="422"/>
      <c r="AW981" s="422"/>
      <c r="AX981" s="422"/>
      <c r="AY981" s="423"/>
      <c r="AZ981" s="422"/>
      <c r="BA981" s="422"/>
      <c r="BB981" s="422"/>
      <c r="BC981" s="422"/>
      <c r="BT981" s="427">
        <v>33</v>
      </c>
      <c r="BU981" s="421">
        <v>164.2</v>
      </c>
      <c r="BV981" s="428">
        <v>-4</v>
      </c>
      <c r="BW981" s="427"/>
      <c r="BX981" s="427"/>
      <c r="BY981" s="427"/>
      <c r="BZ981" s="427"/>
      <c r="CA981" s="421"/>
      <c r="CB981" s="428"/>
      <c r="CC981" s="427"/>
      <c r="CD981" s="421"/>
      <c r="CE981" s="429"/>
      <c r="CF981" s="428"/>
      <c r="CG981" s="427"/>
      <c r="CH981" s="421"/>
      <c r="CI981" s="429"/>
      <c r="CJ981" s="428"/>
      <c r="CK981" s="427"/>
      <c r="CL981" s="421"/>
      <c r="CM981" s="429"/>
      <c r="CN981" s="428"/>
      <c r="CO981" s="427"/>
      <c r="CP981" s="421"/>
      <c r="CQ981" s="429"/>
      <c r="CR981" s="428"/>
      <c r="DH981" s="427">
        <v>-4</v>
      </c>
      <c r="DJ981" s="421">
        <v>33</v>
      </c>
      <c r="DK981" s="421">
        <v>30</v>
      </c>
      <c r="DL981" s="421">
        <v>0</v>
      </c>
      <c r="DM981" s="421">
        <v>9</v>
      </c>
      <c r="DN981" s="421">
        <v>16</v>
      </c>
      <c r="DO981" s="421">
        <v>1</v>
      </c>
      <c r="DP981" s="421">
        <v>164.2</v>
      </c>
      <c r="DQ981" s="421">
        <v>158.100006103515</v>
      </c>
      <c r="DR981" s="421">
        <v>6.0999999046325604</v>
      </c>
      <c r="DS981" s="421">
        <v>725</v>
      </c>
      <c r="DT981" s="421">
        <v>178</v>
      </c>
      <c r="DU981" s="421">
        <v>116</v>
      </c>
      <c r="DV981" s="421">
        <v>104</v>
      </c>
      <c r="DW981" s="421">
        <v>25</v>
      </c>
      <c r="DX981" s="421">
        <v>58</v>
      </c>
      <c r="DY981" s="421">
        <v>0</v>
      </c>
      <c r="DZ981" s="421">
        <v>4</v>
      </c>
      <c r="EA981" s="421">
        <v>3</v>
      </c>
      <c r="EB981" s="421">
        <v>0</v>
      </c>
      <c r="EC981" s="421">
        <v>103</v>
      </c>
      <c r="ED981" s="425">
        <v>5.6295548732292202</v>
      </c>
      <c r="EE981" s="425">
        <v>3.1700406082261599</v>
      </c>
      <c r="EF981" s="425">
        <v>1.36639681389058</v>
      </c>
      <c r="EG981" s="425">
        <v>9.7287453149009906</v>
      </c>
      <c r="EH981" s="431">
        <v>1.4331984359030101</v>
      </c>
      <c r="EI981" s="425">
        <v>110.605425411605</v>
      </c>
      <c r="EJ981" s="424">
        <v>0.26847662141779699</v>
      </c>
      <c r="EK981" s="424">
        <v>0.285981308411214</v>
      </c>
      <c r="EL981" s="422">
        <v>0.369369369</v>
      </c>
      <c r="EM981" s="422">
        <v>0.23243243199999999</v>
      </c>
      <c r="EN981" s="422">
        <v>0.398198198</v>
      </c>
      <c r="EO981" s="422">
        <v>9.6428570000000005E-2</v>
      </c>
      <c r="EP981" s="422">
        <v>0.5</v>
      </c>
      <c r="EQ981" s="422">
        <v>9.3830810000000001E-2</v>
      </c>
      <c r="ER981" s="425">
        <v>7.2898989066110201E-3</v>
      </c>
      <c r="ES981" s="431">
        <v>5.6842107457848501</v>
      </c>
      <c r="ET981" s="431">
        <v>5.9475623492372103</v>
      </c>
      <c r="EU981" s="431">
        <v>4.9881990059079104</v>
      </c>
      <c r="EV981" s="431">
        <v>5.0837780832155799</v>
      </c>
      <c r="EW981" s="431">
        <v>5.2020086631834896</v>
      </c>
      <c r="EX981" s="426">
        <v>0.87169729173183397</v>
      </c>
    </row>
    <row r="982" spans="1:160" ht="13" customHeight="1">
      <c r="A982" s="413" t="s">
        <v>19</v>
      </c>
      <c r="B982" s="413">
        <v>11193</v>
      </c>
      <c r="C982" s="413">
        <v>606303</v>
      </c>
      <c r="D982" s="413">
        <v>14332</v>
      </c>
      <c r="E982" s="413" t="s">
        <v>3323</v>
      </c>
      <c r="F982" s="413" t="s">
        <v>3323</v>
      </c>
      <c r="G982" s="414"/>
      <c r="H982" s="411" t="s">
        <v>1853</v>
      </c>
      <c r="I982" s="411" t="s">
        <v>1775</v>
      </c>
      <c r="J982" s="418">
        <v>31</v>
      </c>
      <c r="K982" s="418">
        <v>1</v>
      </c>
      <c r="M982" s="419" t="s">
        <v>837</v>
      </c>
      <c r="O982" s="418" t="s">
        <v>838</v>
      </c>
      <c r="P982" s="418" t="s">
        <v>2543</v>
      </c>
      <c r="Z982" s="421"/>
      <c r="AS982" s="422"/>
      <c r="AT982" s="422"/>
      <c r="AU982" s="422"/>
      <c r="AV982" s="422"/>
      <c r="AW982" s="422"/>
      <c r="AX982" s="422"/>
      <c r="AY982" s="423"/>
      <c r="AZ982" s="422"/>
      <c r="BA982" s="422"/>
      <c r="BB982" s="422"/>
      <c r="BC982" s="422"/>
      <c r="BT982" s="427">
        <v>30</v>
      </c>
      <c r="BU982" s="421">
        <v>26.1</v>
      </c>
      <c r="BV982" s="428">
        <v>-1</v>
      </c>
      <c r="BW982" s="427"/>
      <c r="BX982" s="427"/>
      <c r="BY982" s="427"/>
      <c r="BZ982" s="427"/>
      <c r="CA982" s="421"/>
      <c r="CB982" s="428"/>
      <c r="CC982" s="427"/>
      <c r="CD982" s="421"/>
      <c r="CE982" s="429"/>
      <c r="CF982" s="428"/>
      <c r="CG982" s="427"/>
      <c r="CH982" s="421"/>
      <c r="CI982" s="429"/>
      <c r="CJ982" s="428"/>
      <c r="CK982" s="427"/>
      <c r="CL982" s="421"/>
      <c r="CM982" s="429"/>
      <c r="CN982" s="428"/>
      <c r="CO982" s="427"/>
      <c r="CP982" s="421"/>
      <c r="CQ982" s="429"/>
      <c r="CR982" s="428"/>
      <c r="DH982" s="427">
        <v>-1</v>
      </c>
      <c r="DJ982" s="421">
        <v>30</v>
      </c>
      <c r="DK982" s="421">
        <v>0</v>
      </c>
      <c r="DL982" s="421">
        <v>0</v>
      </c>
      <c r="DM982" s="421">
        <v>0</v>
      </c>
      <c r="DN982" s="421">
        <v>1</v>
      </c>
      <c r="DO982" s="421">
        <v>1</v>
      </c>
      <c r="DP982" s="421">
        <v>26.1</v>
      </c>
      <c r="DR982" s="421">
        <v>25.400000810623101</v>
      </c>
      <c r="DS982" s="421">
        <v>117</v>
      </c>
      <c r="DT982" s="421">
        <v>31</v>
      </c>
      <c r="DU982" s="421">
        <v>20</v>
      </c>
      <c r="DV982" s="421">
        <v>20</v>
      </c>
      <c r="DW982" s="421">
        <v>4</v>
      </c>
      <c r="DX982" s="421">
        <v>9</v>
      </c>
      <c r="DY982" s="421">
        <v>1</v>
      </c>
      <c r="DZ982" s="421">
        <v>2</v>
      </c>
      <c r="EA982" s="421">
        <v>0</v>
      </c>
      <c r="EB982" s="421">
        <v>0</v>
      </c>
      <c r="EC982" s="421">
        <v>24</v>
      </c>
      <c r="ED982" s="425">
        <v>8.2025332298825795</v>
      </c>
      <c r="EE982" s="425">
        <v>3.07594996120597</v>
      </c>
      <c r="EF982" s="425">
        <v>1.3670888716470899</v>
      </c>
      <c r="EG982" s="425">
        <v>10.594938755265</v>
      </c>
      <c r="EH982" s="431">
        <v>1.5189876351634399</v>
      </c>
      <c r="EI982" s="425">
        <v>117.22610726711</v>
      </c>
      <c r="EJ982" s="424">
        <v>0.29245283018867901</v>
      </c>
      <c r="EK982" s="424">
        <v>0.34615384615384598</v>
      </c>
      <c r="EL982" s="422">
        <v>0.31707317000000002</v>
      </c>
      <c r="EM982" s="422">
        <v>0.19512195099999999</v>
      </c>
      <c r="EN982" s="422">
        <v>0.487804878</v>
      </c>
      <c r="EO982" s="422">
        <v>0.17073171000000001</v>
      </c>
      <c r="EP982" s="422">
        <v>0.40243901999999998</v>
      </c>
      <c r="EQ982" s="422">
        <v>9.5768370000000005E-2</v>
      </c>
      <c r="ER982" s="425">
        <v>-0.25868938674118402</v>
      </c>
      <c r="ES982" s="431">
        <v>6.8354443582354802</v>
      </c>
      <c r="ET982" s="431">
        <v>7.4017198990921598</v>
      </c>
      <c r="EU982" s="431">
        <v>4.5410357762712996</v>
      </c>
      <c r="EV982" s="431">
        <v>4.9083330861559196</v>
      </c>
      <c r="EW982" s="431">
        <v>4.1628312349458403</v>
      </c>
      <c r="EX982" s="426">
        <v>-7.7567416476085699E-2</v>
      </c>
    </row>
    <row r="983" spans="1:160" ht="13" customHeight="1">
      <c r="A983" s="413" t="s">
        <v>19</v>
      </c>
      <c r="B983" s="413">
        <v>13338</v>
      </c>
      <c r="C983" s="413">
        <v>666711</v>
      </c>
      <c r="D983" s="413">
        <v>21951</v>
      </c>
      <c r="E983" s="413" t="s">
        <v>2175</v>
      </c>
      <c r="F983" s="413" t="s">
        <v>2175</v>
      </c>
      <c r="G983" s="414"/>
      <c r="H983" s="411" t="s">
        <v>2484</v>
      </c>
      <c r="I983" s="411" t="s">
        <v>1775</v>
      </c>
      <c r="J983" s="413">
        <v>28</v>
      </c>
      <c r="K983" s="418">
        <v>1</v>
      </c>
      <c r="M983" s="419" t="s">
        <v>837</v>
      </c>
      <c r="O983" s="418" t="s">
        <v>46</v>
      </c>
      <c r="P983" s="418" t="s">
        <v>2543</v>
      </c>
      <c r="Z983" s="421"/>
      <c r="BT983" s="427">
        <v>17</v>
      </c>
      <c r="BU983" s="421">
        <v>22.1</v>
      </c>
      <c r="BV983" s="428">
        <v>-1</v>
      </c>
      <c r="BW983" s="427"/>
      <c r="BX983" s="427"/>
      <c r="BY983" s="427"/>
      <c r="BZ983" s="427"/>
      <c r="CA983" s="421"/>
      <c r="CB983" s="428"/>
      <c r="CC983" s="427"/>
      <c r="CD983" s="421"/>
      <c r="CE983" s="429"/>
      <c r="CF983" s="428"/>
      <c r="CG983" s="427"/>
      <c r="CH983" s="421"/>
      <c r="CI983" s="429"/>
      <c r="CJ983" s="428"/>
      <c r="CK983" s="427"/>
      <c r="CL983" s="421"/>
      <c r="CM983" s="429"/>
      <c r="CN983" s="428"/>
      <c r="CO983" s="427"/>
      <c r="CP983" s="421"/>
      <c r="CQ983" s="429"/>
      <c r="CR983" s="428"/>
      <c r="DH983" s="427">
        <v>-1</v>
      </c>
      <c r="DJ983" s="421">
        <v>17</v>
      </c>
      <c r="DK983" s="421">
        <v>0</v>
      </c>
      <c r="DL983" s="421">
        <v>0</v>
      </c>
      <c r="DM983" s="421">
        <v>3</v>
      </c>
      <c r="DN983" s="421">
        <v>1</v>
      </c>
      <c r="DO983" s="421">
        <v>0</v>
      </c>
      <c r="DP983" s="421">
        <v>22.1</v>
      </c>
      <c r="DR983" s="421">
        <v>22.100000381469702</v>
      </c>
      <c r="DS983" s="421">
        <v>86</v>
      </c>
      <c r="DT983" s="421">
        <v>15</v>
      </c>
      <c r="DU983" s="421">
        <v>7</v>
      </c>
      <c r="DV983" s="421">
        <v>6</v>
      </c>
      <c r="DW983" s="421">
        <v>2</v>
      </c>
      <c r="DX983" s="421">
        <v>8</v>
      </c>
      <c r="DY983" s="421">
        <v>1</v>
      </c>
      <c r="DZ983" s="421">
        <v>0</v>
      </c>
      <c r="EA983" s="421">
        <v>0</v>
      </c>
      <c r="EB983" s="421">
        <v>1</v>
      </c>
      <c r="EC983" s="421">
        <v>17</v>
      </c>
      <c r="ED983" s="425">
        <v>6.8507478288673997</v>
      </c>
      <c r="EE983" s="425">
        <v>3.2238813312317101</v>
      </c>
      <c r="EF983" s="425">
        <v>0.80597033280792896</v>
      </c>
      <c r="EG983" s="425">
        <v>6.0447774960594698</v>
      </c>
      <c r="EH983" s="431">
        <v>1.0298509808101299</v>
      </c>
      <c r="EI983" s="425">
        <v>79.477553833146899</v>
      </c>
      <c r="EJ983" s="424">
        <v>0.19230769230769201</v>
      </c>
      <c r="EK983" s="424">
        <v>0.22033898305084701</v>
      </c>
      <c r="EL983" s="466">
        <v>0.53333333299999997</v>
      </c>
      <c r="EM983" s="466">
        <v>8.3333332999999996E-2</v>
      </c>
      <c r="EN983" s="466">
        <v>0.383333333</v>
      </c>
      <c r="EO983" s="466">
        <v>6.5573770000000003E-2</v>
      </c>
      <c r="EP983" s="466">
        <v>0.42622950999999998</v>
      </c>
      <c r="EQ983" s="466">
        <v>9.4637219999999994E-2</v>
      </c>
      <c r="ER983" s="425">
        <v>0.41621947770061402</v>
      </c>
      <c r="ES983" s="431">
        <v>2.4179109984237801</v>
      </c>
      <c r="ET983" s="431">
        <v>3.3772253441165399</v>
      </c>
      <c r="EU983" s="431">
        <v>3.85239028735216</v>
      </c>
      <c r="EV983" s="431">
        <v>4.2760392954609001</v>
      </c>
      <c r="EW983" s="431">
        <v>4.1283705642641904</v>
      </c>
      <c r="EX983" s="426">
        <v>1.9863307476043701E-2</v>
      </c>
    </row>
    <row r="984" spans="1:160" ht="13" customHeight="1">
      <c r="A984" s="413" t="s">
        <v>19</v>
      </c>
      <c r="B984" s="413">
        <v>13078</v>
      </c>
      <c r="C984" s="413">
        <v>678821</v>
      </c>
      <c r="D984" s="413">
        <v>24203</v>
      </c>
      <c r="E984" s="413" t="s">
        <v>246</v>
      </c>
      <c r="F984" s="413" t="s">
        <v>246</v>
      </c>
      <c r="G984" s="414"/>
      <c r="H984" s="411" t="s">
        <v>125</v>
      </c>
      <c r="I984" s="411" t="s">
        <v>589</v>
      </c>
      <c r="J984" s="413">
        <v>24</v>
      </c>
      <c r="K984" s="418">
        <v>1</v>
      </c>
      <c r="M984" s="419" t="s">
        <v>46</v>
      </c>
      <c r="O984" s="418" t="s">
        <v>838</v>
      </c>
      <c r="P984" s="418" t="s">
        <v>4577</v>
      </c>
      <c r="Z984" s="421"/>
      <c r="AS984" s="422"/>
      <c r="AT984" s="422"/>
      <c r="AU984" s="422"/>
      <c r="AV984" s="422"/>
      <c r="AW984" s="422"/>
      <c r="AX984" s="422"/>
      <c r="AY984" s="423"/>
      <c r="AZ984" s="422"/>
      <c r="BA984" s="422"/>
      <c r="BB984" s="422"/>
      <c r="BC984" s="422"/>
      <c r="BT984" s="427">
        <v>22</v>
      </c>
      <c r="BU984" s="421">
        <v>19</v>
      </c>
      <c r="BV984" s="428">
        <v>0</v>
      </c>
      <c r="BW984" s="427"/>
      <c r="BX984" s="427"/>
      <c r="BY984" s="427"/>
      <c r="BZ984" s="427"/>
      <c r="CA984" s="421"/>
      <c r="CB984" s="428"/>
      <c r="CC984" s="427"/>
      <c r="CD984" s="421"/>
      <c r="CE984" s="429"/>
      <c r="CF984" s="428"/>
      <c r="CG984" s="427"/>
      <c r="CH984" s="421"/>
      <c r="CI984" s="429"/>
      <c r="CJ984" s="428"/>
      <c r="CK984" s="427"/>
      <c r="CL984" s="421"/>
      <c r="CM984" s="429"/>
      <c r="CN984" s="428"/>
      <c r="CO984" s="427"/>
      <c r="CP984" s="421"/>
      <c r="CQ984" s="429"/>
      <c r="CR984" s="428"/>
      <c r="DH984" s="427">
        <v>0</v>
      </c>
      <c r="DJ984" s="421">
        <v>22</v>
      </c>
      <c r="DK984" s="421">
        <v>0</v>
      </c>
      <c r="DL984" s="421">
        <v>0</v>
      </c>
      <c r="DM984" s="421">
        <v>1</v>
      </c>
      <c r="DN984" s="421">
        <v>3</v>
      </c>
      <c r="DO984" s="421">
        <v>0</v>
      </c>
      <c r="DP984" s="421">
        <v>19</v>
      </c>
      <c r="DR984" s="421">
        <v>19</v>
      </c>
      <c r="DS984" s="421">
        <v>101</v>
      </c>
      <c r="DT984" s="421">
        <v>26</v>
      </c>
      <c r="DU984" s="421">
        <v>22</v>
      </c>
      <c r="DV984" s="421">
        <v>20</v>
      </c>
      <c r="DW984" s="421">
        <v>6</v>
      </c>
      <c r="DX984" s="421">
        <v>18</v>
      </c>
      <c r="DY984" s="421">
        <v>0</v>
      </c>
      <c r="DZ984" s="421">
        <v>2</v>
      </c>
      <c r="EA984" s="421">
        <v>1</v>
      </c>
      <c r="EB984" s="421">
        <v>1</v>
      </c>
      <c r="EC984" s="421">
        <v>16</v>
      </c>
      <c r="ED984" s="425">
        <v>7.5789496508998804</v>
      </c>
      <c r="EE984" s="425">
        <v>8.52631835726236</v>
      </c>
      <c r="EF984" s="425">
        <v>2.8421061190874499</v>
      </c>
      <c r="EG984" s="425">
        <v>12.3157931827123</v>
      </c>
      <c r="EH984" s="431">
        <v>2.31579017110829</v>
      </c>
      <c r="EI984" s="425">
        <v>178.71841792658799</v>
      </c>
      <c r="EJ984" s="424">
        <v>0.32098765432098703</v>
      </c>
      <c r="EK984" s="424">
        <v>0.338983050847457</v>
      </c>
      <c r="EL984" s="422">
        <v>0.307692307</v>
      </c>
      <c r="EM984" s="422">
        <v>0.261538461</v>
      </c>
      <c r="EN984" s="422">
        <v>0.43076923</v>
      </c>
      <c r="EO984" s="422">
        <v>9.2307689999999998E-2</v>
      </c>
      <c r="EP984" s="422">
        <v>0.50769231000000004</v>
      </c>
      <c r="EQ984" s="422">
        <v>7.3394500000000001E-2</v>
      </c>
      <c r="ER984" s="425">
        <v>-0.325301780774298</v>
      </c>
      <c r="ES984" s="431">
        <v>9.4736870636248494</v>
      </c>
      <c r="ET984" s="431">
        <v>8.5847559262773903</v>
      </c>
      <c r="EU984" s="431">
        <v>8.7149212623241894</v>
      </c>
      <c r="EV984" s="431">
        <v>6.8817897859325097</v>
      </c>
      <c r="EW984" s="431">
        <v>6.1182577471309898</v>
      </c>
      <c r="EX984" s="426">
        <v>-0.74787068367004395</v>
      </c>
    </row>
    <row r="985" spans="1:160" ht="13" customHeight="1">
      <c r="A985" s="413" t="s">
        <v>19</v>
      </c>
      <c r="B985" s="413">
        <v>10644</v>
      </c>
      <c r="C985" s="413">
        <v>672335</v>
      </c>
      <c r="D985" s="413">
        <v>19614</v>
      </c>
      <c r="E985" s="413" t="s">
        <v>17</v>
      </c>
      <c r="F985" s="413" t="s">
        <v>17</v>
      </c>
      <c r="G985" s="414"/>
      <c r="H985" s="415" t="s">
        <v>3326</v>
      </c>
      <c r="I985" s="416" t="s">
        <v>1857</v>
      </c>
      <c r="J985" s="417">
        <v>29</v>
      </c>
      <c r="K985" s="418">
        <v>1</v>
      </c>
      <c r="M985" s="419" t="s">
        <v>46</v>
      </c>
      <c r="O985" s="418" t="s">
        <v>46</v>
      </c>
      <c r="P985" s="418" t="s">
        <v>2543</v>
      </c>
      <c r="Z985" s="421"/>
      <c r="AS985" s="422"/>
      <c r="AT985" s="422"/>
      <c r="AU985" s="422"/>
      <c r="AV985" s="422"/>
      <c r="AW985" s="422"/>
      <c r="AX985" s="422"/>
      <c r="AY985" s="423"/>
      <c r="AZ985" s="422"/>
      <c r="BA985" s="422"/>
      <c r="BB985" s="422"/>
      <c r="BC985" s="422"/>
      <c r="BT985" s="427">
        <v>19</v>
      </c>
      <c r="BU985" s="421">
        <v>21.2</v>
      </c>
      <c r="BV985" s="428">
        <v>1</v>
      </c>
      <c r="BW985" s="427"/>
      <c r="BX985" s="427"/>
      <c r="BY985" s="427"/>
      <c r="BZ985" s="427"/>
      <c r="CA985" s="421"/>
      <c r="CB985" s="428"/>
      <c r="CC985" s="427"/>
      <c r="CD985" s="421"/>
      <c r="CE985" s="429"/>
      <c r="CF985" s="428"/>
      <c r="CG985" s="427"/>
      <c r="CH985" s="421"/>
      <c r="CI985" s="429"/>
      <c r="CJ985" s="428"/>
      <c r="CK985" s="427"/>
      <c r="CL985" s="421"/>
      <c r="CM985" s="429"/>
      <c r="CN985" s="428"/>
      <c r="CO985" s="427"/>
      <c r="CP985" s="421"/>
      <c r="CQ985" s="429"/>
      <c r="CR985" s="428"/>
      <c r="DH985" s="427">
        <v>1</v>
      </c>
      <c r="DJ985" s="421">
        <v>19</v>
      </c>
      <c r="DK985" s="421">
        <v>0</v>
      </c>
      <c r="DL985" s="421">
        <v>0</v>
      </c>
      <c r="DM985" s="421">
        <v>0</v>
      </c>
      <c r="DN985" s="421">
        <v>0</v>
      </c>
      <c r="DO985" s="421">
        <v>0</v>
      </c>
      <c r="DP985" s="421">
        <v>21.2</v>
      </c>
      <c r="DR985" s="421">
        <v>21.2000007629394</v>
      </c>
      <c r="DS985" s="421">
        <v>110</v>
      </c>
      <c r="DT985" s="421">
        <v>28</v>
      </c>
      <c r="DU985" s="421">
        <v>22</v>
      </c>
      <c r="DV985" s="421">
        <v>20</v>
      </c>
      <c r="DW985" s="421">
        <v>3</v>
      </c>
      <c r="DX985" s="421">
        <v>18</v>
      </c>
      <c r="DY985" s="421">
        <v>1</v>
      </c>
      <c r="DZ985" s="421">
        <v>2</v>
      </c>
      <c r="EA985" s="421">
        <v>1</v>
      </c>
      <c r="EB985" s="421">
        <v>1</v>
      </c>
      <c r="EC985" s="421">
        <v>21</v>
      </c>
      <c r="ED985" s="425">
        <v>8.7230787148563902</v>
      </c>
      <c r="EE985" s="425">
        <v>7.4769246127340496</v>
      </c>
      <c r="EF985" s="425">
        <v>1.2461541021223399</v>
      </c>
      <c r="EG985" s="425">
        <v>11.630771619808501</v>
      </c>
      <c r="EH985" s="431">
        <v>2.1230773591713898</v>
      </c>
      <c r="EI985" s="425">
        <v>165.60350851525001</v>
      </c>
      <c r="EJ985" s="424">
        <v>0.31111111111111101</v>
      </c>
      <c r="EK985" s="424">
        <v>0.37878787878787801</v>
      </c>
      <c r="EL985" s="422">
        <v>0.58208955200000001</v>
      </c>
      <c r="EM985" s="422">
        <v>0.16417910399999999</v>
      </c>
      <c r="EN985" s="422">
        <v>0.253731343</v>
      </c>
      <c r="EO985" s="422">
        <v>2.8985509999999999E-2</v>
      </c>
      <c r="EP985" s="422">
        <v>0.44927536000000001</v>
      </c>
      <c r="EQ985" s="422">
        <v>9.6109840000000002E-2</v>
      </c>
      <c r="ER985" s="425">
        <v>-1.31270444927</v>
      </c>
      <c r="ES985" s="431">
        <v>8.3076940141489501</v>
      </c>
      <c r="ET985" s="431">
        <v>3.8340778986017399</v>
      </c>
      <c r="EU985" s="431">
        <v>5.7667419848922803</v>
      </c>
      <c r="EV985" s="431">
        <v>5.1764650143755198</v>
      </c>
      <c r="EW985" s="431">
        <v>5.05880406918725</v>
      </c>
      <c r="EX985" s="426">
        <v>-0.218741580843925</v>
      </c>
    </row>
    <row r="986" spans="1:160" ht="13" customHeight="1">
      <c r="A986" s="413" t="s">
        <v>19</v>
      </c>
      <c r="B986" s="413">
        <v>13028</v>
      </c>
      <c r="C986" s="413">
        <v>656848</v>
      </c>
      <c r="D986" s="413">
        <v>20827</v>
      </c>
      <c r="E986" s="413" t="s">
        <v>3323</v>
      </c>
      <c r="F986" s="413" t="s">
        <v>3323</v>
      </c>
      <c r="G986" s="414"/>
      <c r="H986" s="411" t="s">
        <v>3942</v>
      </c>
      <c r="I986" s="411" t="s">
        <v>596</v>
      </c>
      <c r="J986" s="413">
        <v>31</v>
      </c>
      <c r="K986" s="418">
        <v>1</v>
      </c>
      <c r="M986" s="419" t="s">
        <v>837</v>
      </c>
      <c r="O986" s="418" t="s">
        <v>46</v>
      </c>
      <c r="P986" s="418" t="s">
        <v>2543</v>
      </c>
      <c r="Z986" s="421"/>
      <c r="AS986" s="422"/>
      <c r="AT986" s="422"/>
      <c r="AU986" s="422"/>
      <c r="AV986" s="422"/>
      <c r="AW986" s="422"/>
      <c r="AX986" s="422"/>
      <c r="AY986" s="423"/>
      <c r="AZ986" s="422"/>
      <c r="BA986" s="422"/>
      <c r="BB986" s="422"/>
      <c r="BC986" s="422"/>
      <c r="BT986" s="427">
        <v>15</v>
      </c>
      <c r="BU986" s="421">
        <v>18</v>
      </c>
      <c r="BV986" s="428">
        <v>0</v>
      </c>
      <c r="BW986" s="427"/>
      <c r="BX986" s="427"/>
      <c r="BY986" s="427"/>
      <c r="BZ986" s="427"/>
      <c r="CA986" s="421"/>
      <c r="CB986" s="428"/>
      <c r="CC986" s="427"/>
      <c r="CD986" s="421"/>
      <c r="CE986" s="429"/>
      <c r="CF986" s="428"/>
      <c r="CG986" s="427"/>
      <c r="CH986" s="421"/>
      <c r="CI986" s="429"/>
      <c r="CJ986" s="428"/>
      <c r="CK986" s="427"/>
      <c r="CL986" s="421"/>
      <c r="CM986" s="429"/>
      <c r="CN986" s="428"/>
      <c r="CO986" s="427"/>
      <c r="CP986" s="421"/>
      <c r="CQ986" s="429"/>
      <c r="CR986" s="428"/>
      <c r="DH986" s="427">
        <v>0</v>
      </c>
      <c r="DJ986" s="421">
        <v>15</v>
      </c>
      <c r="DK986" s="421">
        <v>0</v>
      </c>
      <c r="DL986" s="421">
        <v>0</v>
      </c>
      <c r="DM986" s="421">
        <v>0</v>
      </c>
      <c r="DN986" s="421">
        <v>0</v>
      </c>
      <c r="DO986" s="421">
        <v>0</v>
      </c>
      <c r="DP986" s="421">
        <v>18</v>
      </c>
      <c r="DR986" s="421">
        <v>17.300000190734799</v>
      </c>
      <c r="DS986" s="421">
        <v>79</v>
      </c>
      <c r="DT986" s="421">
        <v>18</v>
      </c>
      <c r="DU986" s="421">
        <v>11</v>
      </c>
      <c r="DV986" s="421">
        <v>8</v>
      </c>
      <c r="DW986" s="421">
        <v>3</v>
      </c>
      <c r="DX986" s="421">
        <v>7</v>
      </c>
      <c r="DY986" s="421">
        <v>2</v>
      </c>
      <c r="DZ986" s="421">
        <v>0</v>
      </c>
      <c r="EA986" s="421">
        <v>2</v>
      </c>
      <c r="EB986" s="421">
        <v>0</v>
      </c>
      <c r="EC986" s="421">
        <v>17</v>
      </c>
      <c r="ED986" s="425">
        <v>8.5000018013851992</v>
      </c>
      <c r="EE986" s="425">
        <v>3.5000007417468399</v>
      </c>
      <c r="EF986" s="425">
        <v>1.5000003178915</v>
      </c>
      <c r="EG986" s="425">
        <v>9.0000019073490307</v>
      </c>
      <c r="EH986" s="431">
        <v>1.38888918323287</v>
      </c>
      <c r="EI986" s="425">
        <v>107.185910277845</v>
      </c>
      <c r="EJ986" s="424">
        <v>0.25</v>
      </c>
      <c r="EK986" s="424">
        <v>0.28846153846153799</v>
      </c>
      <c r="EL986" s="422">
        <v>0.277777777</v>
      </c>
      <c r="EM986" s="422">
        <v>0.277777777</v>
      </c>
      <c r="EN986" s="422">
        <v>0.44444444399999999</v>
      </c>
      <c r="EO986" s="422">
        <v>0.10909091</v>
      </c>
      <c r="EP986" s="422">
        <v>0.52727272999999997</v>
      </c>
      <c r="EQ986" s="422">
        <v>0.11585366</v>
      </c>
      <c r="ER986" s="425">
        <v>0.61138288823258302</v>
      </c>
      <c r="ES986" s="431">
        <v>4.0000008477106803</v>
      </c>
      <c r="ET986" s="431">
        <v>6.5355781916911599</v>
      </c>
      <c r="EU986" s="431">
        <v>4.5804169643073003</v>
      </c>
      <c r="EV986" s="431">
        <v>4.4694889616471896</v>
      </c>
      <c r="EW986" s="431">
        <v>4.1583707915300403</v>
      </c>
      <c r="EX986" s="426">
        <v>-2.99963830038905E-2</v>
      </c>
    </row>
    <row r="987" spans="1:160" ht="13" customHeight="1">
      <c r="A987" s="413" t="s">
        <v>19</v>
      </c>
      <c r="B987" s="413">
        <v>11052</v>
      </c>
      <c r="C987" s="413">
        <v>623465</v>
      </c>
      <c r="D987" s="413">
        <v>17734</v>
      </c>
      <c r="E987" s="413" t="s">
        <v>15</v>
      </c>
      <c r="F987" s="413" t="s">
        <v>15</v>
      </c>
      <c r="G987" s="414"/>
      <c r="H987" s="415" t="s">
        <v>587</v>
      </c>
      <c r="I987" s="416" t="s">
        <v>236</v>
      </c>
      <c r="J987" s="417">
        <v>30</v>
      </c>
      <c r="K987" s="418">
        <v>1</v>
      </c>
      <c r="M987" s="419" t="s">
        <v>837</v>
      </c>
      <c r="O987" s="418" t="s">
        <v>838</v>
      </c>
      <c r="P987" s="418" t="s">
        <v>4581</v>
      </c>
      <c r="Z987" s="421"/>
      <c r="AS987" s="422"/>
      <c r="AT987" s="422"/>
      <c r="AU987" s="422"/>
      <c r="AV987" s="422"/>
      <c r="AW987" s="422"/>
      <c r="AX987" s="422"/>
      <c r="AY987" s="423"/>
      <c r="AZ987" s="422"/>
      <c r="BA987" s="422"/>
      <c r="BB987" s="422"/>
      <c r="BC987" s="422"/>
      <c r="BT987" s="427">
        <v>7</v>
      </c>
      <c r="BU987" s="421">
        <v>5.2</v>
      </c>
      <c r="BV987" s="428">
        <v>0</v>
      </c>
      <c r="BW987" s="427"/>
      <c r="BX987" s="427"/>
      <c r="BY987" s="427"/>
      <c r="BZ987" s="427"/>
      <c r="CA987" s="421"/>
      <c r="CB987" s="428"/>
      <c r="CC987" s="427"/>
      <c r="CD987" s="421"/>
      <c r="CE987" s="429"/>
      <c r="CF987" s="428"/>
      <c r="CG987" s="427"/>
      <c r="CH987" s="421"/>
      <c r="CI987" s="429"/>
      <c r="CJ987" s="428"/>
      <c r="CK987" s="427"/>
      <c r="CL987" s="421"/>
      <c r="CM987" s="429"/>
      <c r="CN987" s="428"/>
      <c r="CO987" s="427"/>
      <c r="CP987" s="421"/>
      <c r="CQ987" s="429"/>
      <c r="CR987" s="428"/>
      <c r="DH987" s="427">
        <v>0</v>
      </c>
      <c r="DJ987" s="421">
        <v>7</v>
      </c>
      <c r="DK987" s="421">
        <v>0</v>
      </c>
      <c r="DL987" s="421">
        <v>0</v>
      </c>
      <c r="DM987" s="421">
        <v>0</v>
      </c>
      <c r="DN987" s="421">
        <v>0</v>
      </c>
      <c r="DO987" s="421">
        <v>1</v>
      </c>
      <c r="DP987" s="421">
        <v>5.2</v>
      </c>
      <c r="DR987" s="421">
        <v>5.1999998092651296</v>
      </c>
      <c r="DS987" s="421">
        <v>22</v>
      </c>
      <c r="DT987" s="421">
        <v>4</v>
      </c>
      <c r="DU987" s="421">
        <v>0</v>
      </c>
      <c r="DV987" s="421">
        <v>0</v>
      </c>
      <c r="DW987" s="421">
        <v>0</v>
      </c>
      <c r="DX987" s="421">
        <v>2</v>
      </c>
      <c r="DY987" s="421">
        <v>0</v>
      </c>
      <c r="DZ987" s="421">
        <v>0</v>
      </c>
      <c r="EA987" s="421">
        <v>0</v>
      </c>
      <c r="EB987" s="421">
        <v>0</v>
      </c>
      <c r="EC987" s="421">
        <v>6</v>
      </c>
      <c r="ED987" s="425">
        <v>9.5294144376346406</v>
      </c>
      <c r="EE987" s="425">
        <v>3.17647147921154</v>
      </c>
      <c r="EF987" s="425">
        <v>0</v>
      </c>
      <c r="EG987" s="425">
        <v>6.3529429584230899</v>
      </c>
      <c r="EH987" s="431">
        <v>1.0588238264038401</v>
      </c>
      <c r="EI987" s="425">
        <v>81.713499555665607</v>
      </c>
      <c r="EJ987" s="424">
        <v>0.2</v>
      </c>
      <c r="EK987" s="424">
        <v>0.28571428571428498</v>
      </c>
      <c r="EL987" s="422">
        <v>0.64285714199999999</v>
      </c>
      <c r="EM987" s="422">
        <v>0.21428571399999999</v>
      </c>
      <c r="EN987" s="422">
        <v>0.14285714199999999</v>
      </c>
      <c r="EO987" s="422">
        <v>0</v>
      </c>
      <c r="EP987" s="422">
        <v>0.28571428999999998</v>
      </c>
      <c r="EQ987" s="422">
        <v>0.11956522</v>
      </c>
      <c r="ER987" s="425">
        <v>0.17873538255664201</v>
      </c>
      <c r="ES987" s="431">
        <v>0</v>
      </c>
      <c r="ET987" s="431">
        <v>2.2144573708335602</v>
      </c>
      <c r="EU987" s="431">
        <v>2.0771483873412602</v>
      </c>
      <c r="EV987" s="431">
        <v>2.6213146631416002</v>
      </c>
      <c r="EW987" s="431">
        <v>2.72566340332388</v>
      </c>
      <c r="EX987" s="426">
        <v>0.223591223359107</v>
      </c>
      <c r="EZ987" s="412"/>
      <c r="FA987" s="412"/>
      <c r="FD987" s="412"/>
    </row>
    <row r="988" spans="1:160" ht="13" customHeight="1">
      <c r="A988" s="413" t="s">
        <v>19</v>
      </c>
      <c r="B988" s="413">
        <v>11307</v>
      </c>
      <c r="C988" s="413">
        <v>663455</v>
      </c>
      <c r="D988" s="413">
        <v>21453</v>
      </c>
      <c r="E988" s="413" t="s">
        <v>2169</v>
      </c>
      <c r="F988" s="413" t="s">
        <v>2169</v>
      </c>
      <c r="G988" s="414"/>
      <c r="H988" s="411" t="s">
        <v>2971</v>
      </c>
      <c r="I988" s="411" t="s">
        <v>2972</v>
      </c>
      <c r="J988" s="413">
        <v>27</v>
      </c>
      <c r="K988" s="418">
        <v>1</v>
      </c>
      <c r="M988" s="419" t="s">
        <v>46</v>
      </c>
      <c r="O988" s="418" t="s">
        <v>838</v>
      </c>
      <c r="P988" s="418" t="s">
        <v>2543</v>
      </c>
      <c r="Z988" s="421"/>
      <c r="BT988" s="427">
        <v>32</v>
      </c>
      <c r="BU988" s="421">
        <v>28.1</v>
      </c>
      <c r="BV988" s="428">
        <v>2</v>
      </c>
      <c r="BW988" s="427"/>
      <c r="BX988" s="427"/>
      <c r="BY988" s="427"/>
      <c r="BZ988" s="427"/>
      <c r="CA988" s="421"/>
      <c r="CB988" s="428"/>
      <c r="CC988" s="427"/>
      <c r="CD988" s="421"/>
      <c r="CE988" s="429"/>
      <c r="CF988" s="428"/>
      <c r="CG988" s="427"/>
      <c r="CH988" s="421"/>
      <c r="CI988" s="429"/>
      <c r="CJ988" s="428"/>
      <c r="CK988" s="427"/>
      <c r="CL988" s="421"/>
      <c r="CM988" s="429"/>
      <c r="CN988" s="428"/>
      <c r="CO988" s="427"/>
      <c r="CP988" s="421"/>
      <c r="CQ988" s="429"/>
      <c r="CR988" s="428"/>
      <c r="DH988" s="427">
        <v>2</v>
      </c>
      <c r="DJ988" s="421">
        <v>32</v>
      </c>
      <c r="DK988" s="421">
        <v>0</v>
      </c>
      <c r="DL988" s="421">
        <v>0</v>
      </c>
      <c r="DM988" s="421">
        <v>2</v>
      </c>
      <c r="DN988" s="421">
        <v>0</v>
      </c>
      <c r="DO988" s="421">
        <v>0</v>
      </c>
      <c r="DP988" s="421">
        <v>28.1</v>
      </c>
      <c r="DR988" s="421">
        <v>28.100000381469702</v>
      </c>
      <c r="DS988" s="421">
        <v>123</v>
      </c>
      <c r="DT988" s="421">
        <v>22</v>
      </c>
      <c r="DU988" s="421">
        <v>16</v>
      </c>
      <c r="DV988" s="421">
        <v>14</v>
      </c>
      <c r="DW988" s="421">
        <v>7</v>
      </c>
      <c r="DX988" s="421">
        <v>17</v>
      </c>
      <c r="DY988" s="421">
        <v>0</v>
      </c>
      <c r="DZ988" s="421">
        <v>2</v>
      </c>
      <c r="EA988" s="421">
        <v>2</v>
      </c>
      <c r="EB988" s="421">
        <v>0</v>
      </c>
      <c r="EC988" s="421">
        <v>34</v>
      </c>
      <c r="ED988" s="425">
        <v>10.800001938764099</v>
      </c>
      <c r="EE988" s="425">
        <v>5.4000009693820603</v>
      </c>
      <c r="EF988" s="425">
        <v>2.2235298109220198</v>
      </c>
      <c r="EG988" s="425">
        <v>6.9882365486120799</v>
      </c>
      <c r="EH988" s="431">
        <v>1.37647083533268</v>
      </c>
      <c r="EI988" s="425">
        <v>106.227538695794</v>
      </c>
      <c r="EJ988" s="424">
        <v>0.21153846153846101</v>
      </c>
      <c r="EK988" s="424">
        <v>0.238095238095238</v>
      </c>
      <c r="EL988" s="466">
        <v>0.27142857100000001</v>
      </c>
      <c r="EM988" s="466">
        <v>0.22857142799999999</v>
      </c>
      <c r="EN988" s="466">
        <v>0.5</v>
      </c>
      <c r="EO988" s="466">
        <v>0.15714286</v>
      </c>
      <c r="EP988" s="466">
        <v>0.44285713999999998</v>
      </c>
      <c r="EQ988" s="466">
        <v>0.11600000000000001</v>
      </c>
      <c r="ER988" s="425">
        <v>0.63931193253613094</v>
      </c>
      <c r="ES988" s="431">
        <v>4.4470596218440503</v>
      </c>
      <c r="ET988" s="431">
        <v>6.6699224019475603</v>
      </c>
      <c r="EU988" s="431">
        <v>5.9595021323762598</v>
      </c>
      <c r="EV988" s="431">
        <v>4.6523186229149598</v>
      </c>
      <c r="EW988" s="431">
        <v>4.0812528062439704</v>
      </c>
      <c r="EX988" s="426">
        <v>-0.46460318565368602</v>
      </c>
    </row>
    <row r="989" spans="1:160" ht="13" customHeight="1">
      <c r="A989" s="413" t="s">
        <v>19</v>
      </c>
      <c r="B989" s="413">
        <v>13316</v>
      </c>
      <c r="C989" s="413">
        <v>676571</v>
      </c>
      <c r="D989" s="413">
        <v>23394</v>
      </c>
      <c r="E989" s="413" t="s">
        <v>2169</v>
      </c>
      <c r="F989" s="413" t="s">
        <v>29</v>
      </c>
      <c r="G989" s="414"/>
      <c r="H989" s="411" t="s">
        <v>4490</v>
      </c>
      <c r="I989" s="411" t="s">
        <v>4491</v>
      </c>
      <c r="J989" s="413">
        <v>28</v>
      </c>
      <c r="K989" s="418">
        <v>1</v>
      </c>
      <c r="M989" s="419" t="s">
        <v>46</v>
      </c>
      <c r="O989" s="418" t="s">
        <v>838</v>
      </c>
      <c r="P989" s="418" t="s">
        <v>2543</v>
      </c>
      <c r="Z989" s="421"/>
      <c r="BT989" s="427">
        <v>28</v>
      </c>
      <c r="BU989" s="421">
        <v>24.2</v>
      </c>
      <c r="BV989" s="428">
        <v>0</v>
      </c>
      <c r="BW989" s="427"/>
      <c r="BX989" s="427"/>
      <c r="BY989" s="427"/>
      <c r="BZ989" s="427"/>
      <c r="CA989" s="421"/>
      <c r="CB989" s="428"/>
      <c r="CC989" s="427"/>
      <c r="CD989" s="421"/>
      <c r="CE989" s="429"/>
      <c r="CF989" s="428"/>
      <c r="CG989" s="427"/>
      <c r="CH989" s="421"/>
      <c r="CI989" s="429"/>
      <c r="CJ989" s="428"/>
      <c r="CK989" s="427"/>
      <c r="CL989" s="421"/>
      <c r="CM989" s="429"/>
      <c r="CN989" s="428"/>
      <c r="CO989" s="427"/>
      <c r="CP989" s="421"/>
      <c r="CQ989" s="429"/>
      <c r="CR989" s="428"/>
      <c r="DH989" s="427">
        <v>0</v>
      </c>
      <c r="DJ989" s="421">
        <v>28</v>
      </c>
      <c r="DK989" s="421">
        <v>0</v>
      </c>
      <c r="DL989" s="421">
        <v>0</v>
      </c>
      <c r="DM989" s="421">
        <v>2</v>
      </c>
      <c r="DN989" s="421">
        <v>1</v>
      </c>
      <c r="DO989" s="421">
        <v>1</v>
      </c>
      <c r="DP989" s="421">
        <v>24.2</v>
      </c>
      <c r="DR989" s="421">
        <v>24.2000007629394</v>
      </c>
      <c r="DS989" s="421">
        <v>110</v>
      </c>
      <c r="DT989" s="421">
        <v>23</v>
      </c>
      <c r="DU989" s="421">
        <v>10</v>
      </c>
      <c r="DV989" s="421">
        <v>10</v>
      </c>
      <c r="DW989" s="421">
        <v>2</v>
      </c>
      <c r="DX989" s="421">
        <v>13</v>
      </c>
      <c r="DY989" s="421">
        <v>0</v>
      </c>
      <c r="DZ989" s="421">
        <v>2</v>
      </c>
      <c r="EA989" s="421">
        <v>0</v>
      </c>
      <c r="EB989" s="421">
        <v>0</v>
      </c>
      <c r="EC989" s="421">
        <v>27</v>
      </c>
      <c r="ED989" s="425">
        <v>9.8513538905359894</v>
      </c>
      <c r="EE989" s="425">
        <v>4.7432444658136204</v>
      </c>
      <c r="EF989" s="425">
        <v>0.72972991781748098</v>
      </c>
      <c r="EG989" s="425">
        <v>8.3918940549010301</v>
      </c>
      <c r="EH989" s="431">
        <v>1.45945983563496</v>
      </c>
      <c r="EI989" s="425">
        <v>112.632118447609</v>
      </c>
      <c r="EJ989" s="424">
        <v>0.24210526315789399</v>
      </c>
      <c r="EK989" s="424">
        <v>0.31818181818181801</v>
      </c>
      <c r="EL989" s="466">
        <v>0.42647058799999998</v>
      </c>
      <c r="EM989" s="466">
        <v>0.20588235199999999</v>
      </c>
      <c r="EN989" s="466">
        <v>0.36764705800000003</v>
      </c>
      <c r="EO989" s="466">
        <v>4.4117650000000001E-2</v>
      </c>
      <c r="EP989" s="466">
        <v>0.41176470999999998</v>
      </c>
      <c r="EQ989" s="466">
        <v>0.10501193</v>
      </c>
      <c r="ER989" s="425">
        <v>-0.46808516236671899</v>
      </c>
      <c r="ES989" s="431">
        <v>3.6486495890874</v>
      </c>
      <c r="ET989" s="431">
        <v>3.8209313775184799</v>
      </c>
      <c r="EU989" s="431">
        <v>3.8251615805727299</v>
      </c>
      <c r="EV989" s="431">
        <v>4.3337468626433804</v>
      </c>
      <c r="EW989" s="431">
        <v>4.0085136591694503</v>
      </c>
      <c r="EX989" s="426">
        <v>0.15923006832599601</v>
      </c>
    </row>
    <row r="990" spans="1:160" ht="13" customHeight="1">
      <c r="A990" s="413" t="s">
        <v>19</v>
      </c>
      <c r="B990" s="413">
        <v>9358</v>
      </c>
      <c r="C990" s="413">
        <v>519151</v>
      </c>
      <c r="D990" s="413">
        <v>7005</v>
      </c>
      <c r="E990" s="413" t="s">
        <v>129</v>
      </c>
      <c r="F990" s="413" t="s">
        <v>129</v>
      </c>
      <c r="G990" s="414"/>
      <c r="H990" s="415" t="s">
        <v>771</v>
      </c>
      <c r="I990" s="416" t="s">
        <v>549</v>
      </c>
      <c r="J990" s="417">
        <v>36</v>
      </c>
      <c r="K990" s="418">
        <v>1</v>
      </c>
      <c r="M990" s="419" t="s">
        <v>837</v>
      </c>
      <c r="O990" s="418" t="s">
        <v>838</v>
      </c>
      <c r="P990" s="418" t="s">
        <v>2543</v>
      </c>
      <c r="Z990" s="421"/>
      <c r="AS990" s="422"/>
      <c r="AT990" s="422"/>
      <c r="AU990" s="422"/>
      <c r="AV990" s="422"/>
      <c r="AW990" s="422"/>
      <c r="AX990" s="422"/>
      <c r="AY990" s="423"/>
      <c r="AZ990" s="422"/>
      <c r="BA990" s="422"/>
      <c r="BB990" s="422"/>
      <c r="BC990" s="422"/>
      <c r="BT990" s="427">
        <v>44</v>
      </c>
      <c r="BU990" s="421">
        <v>41.1</v>
      </c>
      <c r="BV990" s="428">
        <v>0</v>
      </c>
      <c r="BW990" s="427"/>
      <c r="BX990" s="427"/>
      <c r="BY990" s="427"/>
      <c r="BZ990" s="427"/>
      <c r="CA990" s="421"/>
      <c r="CB990" s="428"/>
      <c r="CC990" s="427"/>
      <c r="CD990" s="421"/>
      <c r="CE990" s="429"/>
      <c r="CF990" s="428"/>
      <c r="CG990" s="427"/>
      <c r="CH990" s="421"/>
      <c r="CI990" s="429"/>
      <c r="CJ990" s="428"/>
      <c r="CK990" s="427"/>
      <c r="CL990" s="421"/>
      <c r="CM990" s="429"/>
      <c r="CN990" s="428"/>
      <c r="CO990" s="427"/>
      <c r="CP990" s="421"/>
      <c r="CQ990" s="429"/>
      <c r="CR990" s="428"/>
      <c r="DH990" s="427">
        <v>0</v>
      </c>
      <c r="DJ990" s="421">
        <v>44</v>
      </c>
      <c r="DK990" s="421">
        <v>0</v>
      </c>
      <c r="DL990" s="421">
        <v>0</v>
      </c>
      <c r="DM990" s="421">
        <v>2</v>
      </c>
      <c r="DN990" s="421">
        <v>3</v>
      </c>
      <c r="DO990" s="421">
        <v>5</v>
      </c>
      <c r="DP990" s="421">
        <v>41.1</v>
      </c>
      <c r="DR990" s="421">
        <v>41.099998474121001</v>
      </c>
      <c r="DS990" s="421">
        <v>182</v>
      </c>
      <c r="DT990" s="421">
        <v>46</v>
      </c>
      <c r="DU990" s="421">
        <v>24</v>
      </c>
      <c r="DV990" s="421">
        <v>20</v>
      </c>
      <c r="DW990" s="421">
        <v>6</v>
      </c>
      <c r="DX990" s="421">
        <v>17</v>
      </c>
      <c r="DY990" s="421">
        <v>0</v>
      </c>
      <c r="DZ990" s="421">
        <v>2</v>
      </c>
      <c r="EA990" s="421">
        <v>0</v>
      </c>
      <c r="EB990" s="421">
        <v>0</v>
      </c>
      <c r="EC990" s="421">
        <v>28</v>
      </c>
      <c r="ED990" s="425">
        <v>6.0967743811076396</v>
      </c>
      <c r="EE990" s="425">
        <v>3.7016130171010699</v>
      </c>
      <c r="EF990" s="425">
        <v>1.3064516530944901</v>
      </c>
      <c r="EG990" s="425">
        <v>10.0161293403911</v>
      </c>
      <c r="EH990" s="431">
        <v>1.5241935952769099</v>
      </c>
      <c r="EI990" s="425">
        <v>117.62787119498</v>
      </c>
      <c r="EJ990" s="424">
        <v>0.28220858895705497</v>
      </c>
      <c r="EK990" s="424">
        <v>0.31007751937984401</v>
      </c>
      <c r="EL990" s="422">
        <v>0.515151515</v>
      </c>
      <c r="EM990" s="422">
        <v>0.20454545399999999</v>
      </c>
      <c r="EN990" s="422">
        <v>0.28030303000000001</v>
      </c>
      <c r="EO990" s="422">
        <v>6.6666669999999997E-2</v>
      </c>
      <c r="EP990" s="422">
        <v>0.49629630000000002</v>
      </c>
      <c r="EQ990" s="422">
        <v>6.9591529999999999E-2</v>
      </c>
      <c r="ER990" s="425">
        <v>1.06529438989693</v>
      </c>
      <c r="ES990" s="431">
        <v>4.3548388436483201</v>
      </c>
      <c r="ET990" s="431">
        <v>5.0350699495557096</v>
      </c>
      <c r="EU990" s="431">
        <v>5.0472625951241001</v>
      </c>
      <c r="EV990" s="431">
        <v>4.5403290773970602</v>
      </c>
      <c r="EW990" s="431">
        <v>4.50565646193634</v>
      </c>
      <c r="EX990" s="426">
        <v>-0.34408134222030601</v>
      </c>
    </row>
    <row r="991" spans="1:160" ht="13" customHeight="1">
      <c r="A991" s="413" t="s">
        <v>19</v>
      </c>
      <c r="B991" s="413">
        <v>10573</v>
      </c>
      <c r="C991" s="413">
        <v>615698</v>
      </c>
      <c r="D991" s="413">
        <v>19312</v>
      </c>
      <c r="E991" s="413" t="s">
        <v>3323</v>
      </c>
      <c r="F991" s="413" t="s">
        <v>555</v>
      </c>
      <c r="G991" s="414"/>
      <c r="H991" s="415" t="s">
        <v>1037</v>
      </c>
      <c r="I991" s="416" t="s">
        <v>1038</v>
      </c>
      <c r="J991" s="417">
        <v>30</v>
      </c>
      <c r="K991" s="418">
        <v>1</v>
      </c>
      <c r="M991" s="419" t="s">
        <v>837</v>
      </c>
      <c r="N991" s="420">
        <v>20</v>
      </c>
      <c r="P991" s="418" t="s">
        <v>2543</v>
      </c>
      <c r="Z991" s="421"/>
      <c r="AS991" s="422"/>
      <c r="AT991" s="422"/>
      <c r="AU991" s="422"/>
      <c r="AV991" s="422"/>
      <c r="AW991" s="422"/>
      <c r="AX991" s="422"/>
      <c r="AY991" s="423"/>
      <c r="AZ991" s="422"/>
      <c r="BA991" s="422"/>
      <c r="BB991" s="422"/>
      <c r="BC991" s="422"/>
      <c r="BT991" s="427">
        <v>26</v>
      </c>
      <c r="BU991" s="421">
        <v>117.2</v>
      </c>
      <c r="BV991" s="428">
        <v>-5</v>
      </c>
      <c r="BW991" s="427"/>
      <c r="BX991" s="427"/>
      <c r="BY991" s="427"/>
      <c r="BZ991" s="427"/>
      <c r="CA991" s="421"/>
      <c r="CB991" s="428"/>
      <c r="CC991" s="427"/>
      <c r="CD991" s="421"/>
      <c r="CE991" s="429"/>
      <c r="CF991" s="428"/>
      <c r="CG991" s="427"/>
      <c r="CH991" s="421"/>
      <c r="CI991" s="429"/>
      <c r="CJ991" s="428"/>
      <c r="CK991" s="427"/>
      <c r="CL991" s="421"/>
      <c r="CM991" s="429"/>
      <c r="CN991" s="428"/>
      <c r="CO991" s="427"/>
      <c r="CP991" s="421"/>
      <c r="CQ991" s="429"/>
      <c r="CR991" s="428"/>
      <c r="DH991" s="427">
        <v>-5</v>
      </c>
      <c r="DJ991" s="421">
        <v>26</v>
      </c>
      <c r="DK991" s="421">
        <v>26</v>
      </c>
      <c r="DL991" s="421">
        <v>0</v>
      </c>
      <c r="DM991" s="421">
        <v>4</v>
      </c>
      <c r="DN991" s="421">
        <v>12</v>
      </c>
      <c r="DO991" s="421">
        <v>0</v>
      </c>
      <c r="DP991" s="421">
        <v>117.2</v>
      </c>
      <c r="DQ991" s="421">
        <v>117.199996948242</v>
      </c>
      <c r="DS991" s="421">
        <v>513</v>
      </c>
      <c r="DT991" s="421">
        <v>136</v>
      </c>
      <c r="DU991" s="421">
        <v>81</v>
      </c>
      <c r="DV991" s="421">
        <v>79</v>
      </c>
      <c r="DW991" s="421">
        <v>22</v>
      </c>
      <c r="DX991" s="421">
        <v>35</v>
      </c>
      <c r="DY991" s="421">
        <v>0</v>
      </c>
      <c r="DZ991" s="421">
        <v>5</v>
      </c>
      <c r="EA991" s="421">
        <v>3</v>
      </c>
      <c r="EB991" s="421">
        <v>0</v>
      </c>
      <c r="EC991" s="421">
        <v>85</v>
      </c>
      <c r="ED991" s="425">
        <v>6.50141662380332</v>
      </c>
      <c r="EE991" s="425">
        <v>2.6770539039190102</v>
      </c>
      <c r="EF991" s="425">
        <v>1.68271959674909</v>
      </c>
      <c r="EG991" s="425">
        <v>10.4022665980853</v>
      </c>
      <c r="EH991" s="431">
        <v>1.45325783355603</v>
      </c>
      <c r="EI991" s="425">
        <v>112.153486137415</v>
      </c>
      <c r="EJ991" s="424">
        <v>0.28752642706130999</v>
      </c>
      <c r="EK991" s="424">
        <v>0.31147540983606498</v>
      </c>
      <c r="EL991" s="422">
        <v>0.33854166600000002</v>
      </c>
      <c r="EM991" s="422">
        <v>0.22916666599999999</v>
      </c>
      <c r="EN991" s="422">
        <v>0.43229166600000002</v>
      </c>
      <c r="EO991" s="422">
        <v>0.12371134</v>
      </c>
      <c r="EP991" s="422">
        <v>0.44329897000000001</v>
      </c>
      <c r="EQ991" s="422">
        <v>8.6241280000000003E-2</v>
      </c>
      <c r="ER991" s="425">
        <v>0.33566548307092797</v>
      </c>
      <c r="ES991" s="431">
        <v>6.0424930974172097</v>
      </c>
      <c r="ET991" s="431">
        <v>5.9552461067168698</v>
      </c>
      <c r="EU991" s="431">
        <v>5.14163799572888</v>
      </c>
      <c r="EV991" s="431">
        <v>4.8861660328590304</v>
      </c>
      <c r="EW991" s="431">
        <v>4.84428582103991</v>
      </c>
      <c r="EX991" s="426">
        <v>0.36646756529808</v>
      </c>
    </row>
    <row r="992" spans="1:160" ht="13" customHeight="1">
      <c r="A992" s="413" t="s">
        <v>19</v>
      </c>
      <c r="B992" s="413">
        <v>11713</v>
      </c>
      <c r="C992" s="413">
        <v>670990</v>
      </c>
      <c r="D992" s="413">
        <v>19444</v>
      </c>
      <c r="E992" s="413" t="s">
        <v>438</v>
      </c>
      <c r="F992" s="413" t="s">
        <v>438</v>
      </c>
      <c r="G992" s="414"/>
      <c r="H992" s="411" t="s">
        <v>3350</v>
      </c>
      <c r="I992" s="411" t="s">
        <v>1865</v>
      </c>
      <c r="J992" s="418">
        <v>30</v>
      </c>
      <c r="K992" s="418">
        <v>1</v>
      </c>
      <c r="M992" s="419" t="s">
        <v>837</v>
      </c>
      <c r="O992" s="418" t="s">
        <v>46</v>
      </c>
      <c r="P992" s="418" t="s">
        <v>2543</v>
      </c>
      <c r="Z992" s="421"/>
      <c r="AS992" s="422"/>
      <c r="AT992" s="422"/>
      <c r="AU992" s="422"/>
      <c r="AV992" s="422"/>
      <c r="AW992" s="422"/>
      <c r="AX992" s="422"/>
      <c r="AY992" s="423"/>
      <c r="AZ992" s="422"/>
      <c r="BA992" s="422"/>
      <c r="BB992" s="422"/>
      <c r="BC992" s="422"/>
      <c r="BT992" s="427">
        <v>24</v>
      </c>
      <c r="BU992" s="421">
        <v>33.1</v>
      </c>
      <c r="BV992" s="428">
        <v>0</v>
      </c>
      <c r="BW992" s="427"/>
      <c r="BX992" s="427"/>
      <c r="BY992" s="427"/>
      <c r="BZ992" s="427"/>
      <c r="CA992" s="421"/>
      <c r="CB992" s="428"/>
      <c r="CC992" s="427"/>
      <c r="CD992" s="421"/>
      <c r="CE992" s="429"/>
      <c r="CF992" s="428"/>
      <c r="CG992" s="427"/>
      <c r="CH992" s="421"/>
      <c r="CI992" s="429"/>
      <c r="CJ992" s="428"/>
      <c r="CK992" s="427"/>
      <c r="CL992" s="421"/>
      <c r="CM992" s="429"/>
      <c r="CN992" s="428"/>
      <c r="CO992" s="427"/>
      <c r="CP992" s="421"/>
      <c r="CQ992" s="429"/>
      <c r="CR992" s="428"/>
      <c r="DH992" s="427">
        <v>0</v>
      </c>
      <c r="DJ992" s="421">
        <v>24</v>
      </c>
      <c r="DK992" s="421">
        <v>0</v>
      </c>
      <c r="DL992" s="421">
        <v>0</v>
      </c>
      <c r="DM992" s="421">
        <v>3</v>
      </c>
      <c r="DN992" s="421">
        <v>3</v>
      </c>
      <c r="DO992" s="421">
        <v>0</v>
      </c>
      <c r="DP992" s="421">
        <v>33.1</v>
      </c>
      <c r="DR992" s="421">
        <v>33.099998474121001</v>
      </c>
      <c r="DS992" s="421">
        <v>155</v>
      </c>
      <c r="DT992" s="421">
        <v>33</v>
      </c>
      <c r="DU992" s="421">
        <v>25</v>
      </c>
      <c r="DV992" s="421">
        <v>20</v>
      </c>
      <c r="DW992" s="421">
        <v>4</v>
      </c>
      <c r="DX992" s="421">
        <v>16</v>
      </c>
      <c r="DY992" s="421">
        <v>1</v>
      </c>
      <c r="DZ992" s="421">
        <v>4</v>
      </c>
      <c r="EA992" s="421">
        <v>4</v>
      </c>
      <c r="EB992" s="421">
        <v>0</v>
      </c>
      <c r="EC992" s="421">
        <v>45</v>
      </c>
      <c r="ED992" s="425">
        <v>12.150001853943101</v>
      </c>
      <c r="EE992" s="425">
        <v>4.3200006591797804</v>
      </c>
      <c r="EF992" s="425">
        <v>1.08000016479494</v>
      </c>
      <c r="EG992" s="425">
        <v>8.9100013595583096</v>
      </c>
      <c r="EH992" s="431">
        <v>1.4700002243042301</v>
      </c>
      <c r="EI992" s="425">
        <v>113.445560706241</v>
      </c>
      <c r="EJ992" s="424">
        <v>0.24444444444444399</v>
      </c>
      <c r="EK992" s="424">
        <v>0.337209302325581</v>
      </c>
      <c r="EL992" s="422">
        <v>0.36666666599999997</v>
      </c>
      <c r="EM992" s="422">
        <v>0.266666666</v>
      </c>
      <c r="EN992" s="422">
        <v>0.36666666599999997</v>
      </c>
      <c r="EO992" s="422">
        <v>0.13333333</v>
      </c>
      <c r="EP992" s="422">
        <v>0.45555556000000003</v>
      </c>
      <c r="EQ992" s="422">
        <v>0.12251656</v>
      </c>
      <c r="ER992" s="425">
        <v>7.0501961696622702E-3</v>
      </c>
      <c r="ES992" s="431">
        <v>5.4000008239747297</v>
      </c>
      <c r="ET992" s="431">
        <v>4.7706408353180301</v>
      </c>
      <c r="EU992" s="431">
        <v>3.7959723144531399</v>
      </c>
      <c r="EV992" s="431">
        <v>3.7623582848041202</v>
      </c>
      <c r="EW992" s="431">
        <v>3.3397346349764998</v>
      </c>
      <c r="EX992" s="426">
        <v>0.170423343777656</v>
      </c>
    </row>
    <row r="993" spans="1:193" ht="13" customHeight="1">
      <c r="A993" s="413" t="s">
        <v>19</v>
      </c>
      <c r="B993" s="413">
        <v>12715</v>
      </c>
      <c r="C993" s="413">
        <v>669308</v>
      </c>
      <c r="D993" s="413">
        <v>22253</v>
      </c>
      <c r="E993" s="413" t="s">
        <v>2170</v>
      </c>
      <c r="F993" s="413" t="s">
        <v>2170</v>
      </c>
      <c r="G993" s="414"/>
      <c r="H993" s="411" t="s">
        <v>109</v>
      </c>
      <c r="I993" s="411" t="s">
        <v>104</v>
      </c>
      <c r="J993" s="413">
        <v>27</v>
      </c>
      <c r="K993" s="418">
        <v>1</v>
      </c>
      <c r="M993" s="419" t="s">
        <v>837</v>
      </c>
      <c r="N993" s="420">
        <v>20</v>
      </c>
      <c r="O993" s="418" t="s">
        <v>46</v>
      </c>
      <c r="P993" s="418" t="s">
        <v>4577</v>
      </c>
      <c r="Z993" s="421"/>
      <c r="AS993" s="422"/>
      <c r="AT993" s="422"/>
      <c r="AU993" s="422"/>
      <c r="AV993" s="422"/>
      <c r="AW993" s="422"/>
      <c r="AX993" s="422"/>
      <c r="AY993" s="423"/>
      <c r="AZ993" s="422"/>
      <c r="BA993" s="422"/>
      <c r="BB993" s="422"/>
      <c r="BC993" s="422"/>
      <c r="BT993" s="427">
        <v>19</v>
      </c>
      <c r="BU993" s="421">
        <v>27</v>
      </c>
      <c r="BV993" s="428">
        <v>1</v>
      </c>
      <c r="BW993" s="427"/>
      <c r="BX993" s="427"/>
      <c r="BY993" s="427"/>
      <c r="BZ993" s="427"/>
      <c r="CA993" s="421"/>
      <c r="CB993" s="428"/>
      <c r="CC993" s="427"/>
      <c r="CD993" s="421"/>
      <c r="CE993" s="429"/>
      <c r="CF993" s="428"/>
      <c r="CG993" s="427"/>
      <c r="CH993" s="421"/>
      <c r="CI993" s="429"/>
      <c r="CJ993" s="428"/>
      <c r="CK993" s="427"/>
      <c r="CL993" s="421"/>
      <c r="CM993" s="429"/>
      <c r="CN993" s="428"/>
      <c r="CO993" s="427"/>
      <c r="CP993" s="421"/>
      <c r="CQ993" s="429"/>
      <c r="CR993" s="428"/>
      <c r="DH993" s="427">
        <v>1</v>
      </c>
      <c r="DJ993" s="421">
        <v>19</v>
      </c>
      <c r="DK993" s="421">
        <v>1</v>
      </c>
      <c r="DL993" s="421">
        <v>0</v>
      </c>
      <c r="DM993" s="421">
        <v>0</v>
      </c>
      <c r="DN993" s="421">
        <v>1</v>
      </c>
      <c r="DO993" s="421">
        <v>0</v>
      </c>
      <c r="DP993" s="421">
        <v>27</v>
      </c>
      <c r="DQ993" s="421">
        <v>2.20000004768371</v>
      </c>
      <c r="DR993" s="421">
        <v>24.100000381469702</v>
      </c>
      <c r="DS993" s="421">
        <v>117</v>
      </c>
      <c r="DT993" s="421">
        <v>20</v>
      </c>
      <c r="DU993" s="421">
        <v>16</v>
      </c>
      <c r="DV993" s="421">
        <v>16</v>
      </c>
      <c r="DW993" s="421">
        <v>4</v>
      </c>
      <c r="DX993" s="421">
        <v>17</v>
      </c>
      <c r="DY993" s="421">
        <v>0</v>
      </c>
      <c r="DZ993" s="421">
        <v>3</v>
      </c>
      <c r="EA993" s="421">
        <v>1</v>
      </c>
      <c r="EB993" s="421">
        <v>0</v>
      </c>
      <c r="EC993" s="421">
        <v>25</v>
      </c>
      <c r="ED993" s="425">
        <v>8.3333356880853895</v>
      </c>
      <c r="EE993" s="425">
        <v>5.6666682678980704</v>
      </c>
      <c r="EF993" s="425">
        <v>1.33333371009366</v>
      </c>
      <c r="EG993" s="425">
        <v>6.6666685504683096</v>
      </c>
      <c r="EH993" s="431">
        <v>1.37037075759626</v>
      </c>
      <c r="EI993" s="425">
        <v>105.75677227840301</v>
      </c>
      <c r="EJ993" s="424">
        <v>0.20618556701030899</v>
      </c>
      <c r="EK993" s="424">
        <v>0.23529411764705799</v>
      </c>
      <c r="EL993" s="422">
        <v>0.31428571399999999</v>
      </c>
      <c r="EM993" s="422">
        <v>0.257142857</v>
      </c>
      <c r="EN993" s="422">
        <v>0.42857142799999998</v>
      </c>
      <c r="EO993" s="422">
        <v>0.11111111</v>
      </c>
      <c r="EP993" s="422">
        <v>0.43055556</v>
      </c>
      <c r="EQ993" s="422">
        <v>8.7044529999999995E-2</v>
      </c>
      <c r="ER993" s="425">
        <v>0.92063749360662595</v>
      </c>
      <c r="ES993" s="431">
        <v>5.3333348403746497</v>
      </c>
      <c r="ET993" s="431">
        <v>6.3747358008076596</v>
      </c>
      <c r="EU993" s="431">
        <v>5.4322691589064203</v>
      </c>
      <c r="EV993" s="431">
        <v>5.2194587457760004</v>
      </c>
      <c r="EW993" s="431">
        <v>4.8891417113172997</v>
      </c>
      <c r="EX993" s="426">
        <v>-0.25561241805553397</v>
      </c>
      <c r="FE993" s="412"/>
      <c r="FF993" s="412"/>
    </row>
    <row r="994" spans="1:193" ht="13" customHeight="1">
      <c r="A994" s="413" t="s">
        <v>19</v>
      </c>
      <c r="B994" s="413">
        <v>13072</v>
      </c>
      <c r="C994" s="413">
        <v>687377</v>
      </c>
      <c r="D994" s="413">
        <v>26247</v>
      </c>
      <c r="E994" s="413" t="s">
        <v>2169</v>
      </c>
      <c r="F994" s="413" t="s">
        <v>29</v>
      </c>
      <c r="G994" s="414"/>
      <c r="H994" s="411" t="s">
        <v>4078</v>
      </c>
      <c r="I994" s="411" t="s">
        <v>183</v>
      </c>
      <c r="J994" s="413">
        <v>27</v>
      </c>
      <c r="K994" s="418">
        <v>1</v>
      </c>
      <c r="M994" s="419" t="s">
        <v>837</v>
      </c>
      <c r="O994" s="418" t="s">
        <v>46</v>
      </c>
      <c r="P994" s="418" t="s">
        <v>4581</v>
      </c>
      <c r="Z994" s="421"/>
      <c r="AS994" s="422"/>
      <c r="AT994" s="422"/>
      <c r="AU994" s="422"/>
      <c r="AV994" s="422"/>
      <c r="AW994" s="422"/>
      <c r="AX994" s="422"/>
      <c r="AY994" s="423"/>
      <c r="AZ994" s="422"/>
      <c r="BA994" s="422"/>
      <c r="BB994" s="422"/>
      <c r="BC994" s="422"/>
      <c r="BT994" s="427">
        <v>22</v>
      </c>
      <c r="BU994" s="421">
        <v>24.1</v>
      </c>
      <c r="BV994" s="428">
        <v>0</v>
      </c>
      <c r="BW994" s="427"/>
      <c r="BX994" s="427"/>
      <c r="BY994" s="427"/>
      <c r="BZ994" s="427"/>
      <c r="CA994" s="421"/>
      <c r="CB994" s="428"/>
      <c r="CC994" s="427"/>
      <c r="CD994" s="421"/>
      <c r="CE994" s="429"/>
      <c r="CF994" s="428"/>
      <c r="CG994" s="427"/>
      <c r="CH994" s="421"/>
      <c r="CI994" s="429"/>
      <c r="CJ994" s="428"/>
      <c r="CK994" s="427"/>
      <c r="CL994" s="421"/>
      <c r="CM994" s="429"/>
      <c r="CN994" s="428"/>
      <c r="CO994" s="427"/>
      <c r="CP994" s="421"/>
      <c r="CQ994" s="429"/>
      <c r="CR994" s="428"/>
      <c r="DH994" s="427">
        <v>0</v>
      </c>
      <c r="DJ994" s="421">
        <v>22</v>
      </c>
      <c r="DK994" s="421">
        <v>0</v>
      </c>
      <c r="DL994" s="421">
        <v>0</v>
      </c>
      <c r="DM994" s="421">
        <v>0</v>
      </c>
      <c r="DN994" s="421">
        <v>0</v>
      </c>
      <c r="DO994" s="421">
        <v>0</v>
      </c>
      <c r="DP994" s="421">
        <v>24.1</v>
      </c>
      <c r="DR994" s="421">
        <v>24.100000381469702</v>
      </c>
      <c r="DS994" s="421">
        <v>120</v>
      </c>
      <c r="DT994" s="421">
        <v>28</v>
      </c>
      <c r="DU994" s="421">
        <v>19</v>
      </c>
      <c r="DV994" s="421">
        <v>19</v>
      </c>
      <c r="DW994" s="421">
        <v>6</v>
      </c>
      <c r="DX994" s="421">
        <v>17</v>
      </c>
      <c r="DY994" s="421">
        <v>0</v>
      </c>
      <c r="DZ994" s="421">
        <v>1</v>
      </c>
      <c r="EA994" s="421">
        <v>0</v>
      </c>
      <c r="EB994" s="421">
        <v>1</v>
      </c>
      <c r="EC994" s="421">
        <v>25</v>
      </c>
      <c r="ED994" s="425">
        <v>9.2465772752270095</v>
      </c>
      <c r="EE994" s="425">
        <v>6.2876725471543704</v>
      </c>
      <c r="EF994" s="425">
        <v>2.2191785460544802</v>
      </c>
      <c r="EG994" s="425">
        <v>10.356166548254199</v>
      </c>
      <c r="EH994" s="431">
        <v>1.8493154550454001</v>
      </c>
      <c r="EI994" s="425">
        <v>142.718773270692</v>
      </c>
      <c r="EJ994" s="424">
        <v>0.27450980392156799</v>
      </c>
      <c r="EK994" s="424">
        <v>0.309859154929577</v>
      </c>
      <c r="EL994" s="422">
        <v>0.37662337600000001</v>
      </c>
      <c r="EM994" s="422">
        <v>0.14285714199999999</v>
      </c>
      <c r="EN994" s="422">
        <v>0.48051948</v>
      </c>
      <c r="EO994" s="422">
        <v>0.11688311999999999</v>
      </c>
      <c r="EP994" s="422">
        <v>0.32467531999999999</v>
      </c>
      <c r="EQ994" s="422">
        <v>0.11952191</v>
      </c>
      <c r="ER994" s="425">
        <v>-0.66230680946221698</v>
      </c>
      <c r="ES994" s="431">
        <v>7.0273987291725302</v>
      </c>
      <c r="ET994" s="431">
        <v>5.7662255461153098</v>
      </c>
      <c r="EU994" s="431">
        <v>6.5058359318278498</v>
      </c>
      <c r="EV994" s="431">
        <v>5.6447432276691298</v>
      </c>
      <c r="EW994" s="431">
        <v>4.8708298516209698</v>
      </c>
      <c r="EX994" s="426">
        <v>-0.32413381338119501</v>
      </c>
    </row>
    <row r="995" spans="1:193" ht="13" customHeight="1">
      <c r="A995" s="413" t="s">
        <v>19</v>
      </c>
      <c r="B995" s="413">
        <v>11444</v>
      </c>
      <c r="C995" s="413">
        <v>680689</v>
      </c>
      <c r="D995" s="413">
        <v>24581</v>
      </c>
      <c r="E995" s="413" t="s">
        <v>188</v>
      </c>
      <c r="F995" s="413" t="s">
        <v>188</v>
      </c>
      <c r="G995" s="414"/>
      <c r="H995" s="411" t="s">
        <v>3458</v>
      </c>
      <c r="I995" s="411" t="s">
        <v>3459</v>
      </c>
      <c r="J995" s="413">
        <v>25</v>
      </c>
      <c r="K995" s="418">
        <v>1</v>
      </c>
      <c r="M995" s="419" t="s">
        <v>837</v>
      </c>
      <c r="O995" s="418" t="s">
        <v>46</v>
      </c>
      <c r="P995" s="418" t="s">
        <v>2543</v>
      </c>
      <c r="Z995" s="421"/>
      <c r="AS995" s="422"/>
      <c r="AT995" s="422"/>
      <c r="AU995" s="422"/>
      <c r="AV995" s="422"/>
      <c r="AW995" s="422"/>
      <c r="AX995" s="422"/>
      <c r="AY995" s="423"/>
      <c r="AZ995" s="422"/>
      <c r="BA995" s="422"/>
      <c r="BB995" s="422"/>
      <c r="BC995" s="422"/>
      <c r="BT995" s="427">
        <v>34</v>
      </c>
      <c r="BU995" s="421">
        <v>37.200000000000003</v>
      </c>
      <c r="BV995" s="428">
        <v>1</v>
      </c>
      <c r="BW995" s="427"/>
      <c r="BX995" s="427"/>
      <c r="BY995" s="427"/>
      <c r="BZ995" s="427"/>
      <c r="CA995" s="421"/>
      <c r="CB995" s="428"/>
      <c r="CC995" s="427"/>
      <c r="CD995" s="421"/>
      <c r="CE995" s="429"/>
      <c r="CF995" s="428"/>
      <c r="CG995" s="427"/>
      <c r="CH995" s="421"/>
      <c r="CI995" s="429"/>
      <c r="CJ995" s="428"/>
      <c r="CK995" s="427"/>
      <c r="CL995" s="421"/>
      <c r="CM995" s="429"/>
      <c r="CN995" s="428"/>
      <c r="CO995" s="427"/>
      <c r="CP995" s="421"/>
      <c r="CQ995" s="429"/>
      <c r="CR995" s="428"/>
      <c r="DH995" s="427">
        <v>1</v>
      </c>
      <c r="DJ995" s="421">
        <v>34</v>
      </c>
      <c r="DK995" s="421">
        <v>0</v>
      </c>
      <c r="DL995" s="421">
        <v>0</v>
      </c>
      <c r="DM995" s="421">
        <v>0</v>
      </c>
      <c r="DN995" s="421">
        <v>3</v>
      </c>
      <c r="DO995" s="421">
        <v>0</v>
      </c>
      <c r="DP995" s="421">
        <v>37.200000000000003</v>
      </c>
      <c r="DR995" s="421">
        <v>37.200000762939403</v>
      </c>
      <c r="DS995" s="421">
        <v>172</v>
      </c>
      <c r="DT995" s="421">
        <v>37</v>
      </c>
      <c r="DU995" s="421">
        <v>25</v>
      </c>
      <c r="DV995" s="421">
        <v>19</v>
      </c>
      <c r="DW995" s="421">
        <v>2</v>
      </c>
      <c r="DX995" s="421">
        <v>21</v>
      </c>
      <c r="DY995" s="421">
        <v>4</v>
      </c>
      <c r="DZ995" s="421">
        <v>2</v>
      </c>
      <c r="EA995" s="421">
        <v>0</v>
      </c>
      <c r="EB995" s="421">
        <v>0</v>
      </c>
      <c r="EC995" s="421">
        <v>30</v>
      </c>
      <c r="ED995" s="425">
        <v>7.1681420768901196</v>
      </c>
      <c r="EE995" s="425">
        <v>5.0176994538230799</v>
      </c>
      <c r="EF995" s="425">
        <v>0.47787613845934102</v>
      </c>
      <c r="EG995" s="425">
        <v>8.8407085614978094</v>
      </c>
      <c r="EH995" s="431">
        <v>1.5398231128134301</v>
      </c>
      <c r="EI995" s="425">
        <v>118.834061065691</v>
      </c>
      <c r="EJ995" s="424">
        <v>0.24832214765100599</v>
      </c>
      <c r="EK995" s="424">
        <v>0.29914529914529903</v>
      </c>
      <c r="EL995" s="422">
        <v>0.53781512600000003</v>
      </c>
      <c r="EM995" s="422">
        <v>0.210084033</v>
      </c>
      <c r="EN995" s="422">
        <v>0.25210083999999999</v>
      </c>
      <c r="EO995" s="422">
        <v>5.8823529999999999E-2</v>
      </c>
      <c r="EP995" s="422">
        <v>0.46218487000000003</v>
      </c>
      <c r="EQ995" s="422">
        <v>7.8635010000000005E-2</v>
      </c>
      <c r="ER995" s="425">
        <v>-0.56939686932434797</v>
      </c>
      <c r="ES995" s="431">
        <v>4.5398233153637397</v>
      </c>
      <c r="ET995" s="431">
        <v>4.9207430548904796</v>
      </c>
      <c r="EU995" s="431">
        <v>4.0651758163049401</v>
      </c>
      <c r="EV995" s="431">
        <v>4.6028958650638696</v>
      </c>
      <c r="EW995" s="431">
        <v>4.5922298200519904</v>
      </c>
      <c r="EX995" s="426">
        <v>0.127938002347946</v>
      </c>
      <c r="GC995" s="412"/>
      <c r="GD995" s="412"/>
      <c r="GE995" s="412"/>
      <c r="GF995" s="412"/>
      <c r="GG995" s="412"/>
      <c r="GH995" s="412"/>
      <c r="GI995" s="412"/>
      <c r="GJ995" s="412"/>
      <c r="GK995" s="412"/>
    </row>
    <row r="996" spans="1:193" ht="13" customHeight="1">
      <c r="A996" s="413" t="s">
        <v>19</v>
      </c>
      <c r="B996" s="413">
        <v>8287</v>
      </c>
      <c r="C996" s="413">
        <v>502085</v>
      </c>
      <c r="D996" s="413">
        <v>8241</v>
      </c>
      <c r="E996" s="413" t="s">
        <v>13</v>
      </c>
      <c r="F996" s="413" t="s">
        <v>13</v>
      </c>
      <c r="G996" s="414"/>
      <c r="H996" s="411" t="s">
        <v>214</v>
      </c>
      <c r="I996" s="411" t="s">
        <v>617</v>
      </c>
      <c r="J996" s="418">
        <v>40</v>
      </c>
      <c r="K996" s="418">
        <v>1</v>
      </c>
      <c r="M996" s="419" t="s">
        <v>837</v>
      </c>
      <c r="O996" s="418" t="s">
        <v>838</v>
      </c>
      <c r="P996" s="418" t="s">
        <v>2543</v>
      </c>
      <c r="Z996" s="421"/>
      <c r="AS996" s="422"/>
      <c r="AT996" s="422"/>
      <c r="AU996" s="422"/>
      <c r="AV996" s="422"/>
      <c r="AW996" s="422"/>
      <c r="AX996" s="422"/>
      <c r="AY996" s="423"/>
      <c r="AZ996" s="422"/>
      <c r="BA996" s="422"/>
      <c r="BB996" s="422"/>
      <c r="BC996" s="422"/>
      <c r="BT996" s="427">
        <v>20</v>
      </c>
      <c r="BU996" s="421">
        <v>17.2</v>
      </c>
      <c r="BV996" s="428">
        <v>1</v>
      </c>
      <c r="BW996" s="427"/>
      <c r="BX996" s="427"/>
      <c r="BY996" s="427"/>
      <c r="BZ996" s="427"/>
      <c r="CA996" s="421"/>
      <c r="CB996" s="428"/>
      <c r="CC996" s="427"/>
      <c r="CD996" s="421"/>
      <c r="CE996" s="429"/>
      <c r="CF996" s="428"/>
      <c r="CG996" s="427"/>
      <c r="CH996" s="421"/>
      <c r="CI996" s="429"/>
      <c r="CJ996" s="428"/>
      <c r="CK996" s="427"/>
      <c r="CL996" s="421"/>
      <c r="CM996" s="429"/>
      <c r="CN996" s="428"/>
      <c r="CO996" s="427"/>
      <c r="CP996" s="421"/>
      <c r="CQ996" s="429"/>
      <c r="CR996" s="428"/>
      <c r="DH996" s="427">
        <v>1</v>
      </c>
      <c r="DJ996" s="421">
        <v>20</v>
      </c>
      <c r="DK996" s="421">
        <v>0</v>
      </c>
      <c r="DL996" s="421">
        <v>0</v>
      </c>
      <c r="DM996" s="421">
        <v>2</v>
      </c>
      <c r="DN996" s="421">
        <v>0</v>
      </c>
      <c r="DO996" s="421">
        <v>2</v>
      </c>
      <c r="DP996" s="421">
        <v>17.2</v>
      </c>
      <c r="DR996" s="421">
        <v>17.2000007629394</v>
      </c>
      <c r="DS996" s="421">
        <v>78</v>
      </c>
      <c r="DT996" s="421">
        <v>18</v>
      </c>
      <c r="DU996" s="421">
        <v>9</v>
      </c>
      <c r="DV996" s="421">
        <v>8</v>
      </c>
      <c r="DW996" s="421">
        <v>4</v>
      </c>
      <c r="DX996" s="421">
        <v>8</v>
      </c>
      <c r="DY996" s="421">
        <v>1</v>
      </c>
      <c r="DZ996" s="421">
        <v>0</v>
      </c>
      <c r="EA996" s="421">
        <v>0</v>
      </c>
      <c r="EB996" s="421">
        <v>0</v>
      </c>
      <c r="EC996" s="421">
        <v>22</v>
      </c>
      <c r="ED996" s="425">
        <v>11.207548783147301</v>
      </c>
      <c r="EE996" s="425">
        <v>4.0754722847808598</v>
      </c>
      <c r="EF996" s="425">
        <v>2.0377361423904299</v>
      </c>
      <c r="EG996" s="425">
        <v>9.16981264075695</v>
      </c>
      <c r="EH996" s="431">
        <v>1.47169832505975</v>
      </c>
      <c r="EI996" s="425">
        <v>113.576609660629</v>
      </c>
      <c r="EJ996" s="424">
        <v>0.25714285714285701</v>
      </c>
      <c r="EK996" s="424">
        <v>0.31818181818181801</v>
      </c>
      <c r="EL996" s="422">
        <v>0.4375</v>
      </c>
      <c r="EM996" s="422">
        <v>0.20833333300000001</v>
      </c>
      <c r="EN996" s="422">
        <v>0.35416666600000002</v>
      </c>
      <c r="EO996" s="422">
        <v>0.10416667</v>
      </c>
      <c r="EP996" s="422">
        <v>0.39583332999999998</v>
      </c>
      <c r="EQ996" s="422">
        <v>9.5394740000000006E-2</v>
      </c>
      <c r="ER996" s="425">
        <v>0.23031484068889399</v>
      </c>
      <c r="ES996" s="431">
        <v>4.0754722847808598</v>
      </c>
      <c r="ET996" s="431">
        <v>4.5245754492354102</v>
      </c>
      <c r="EU996" s="431">
        <v>4.9472932292032796</v>
      </c>
      <c r="EV996" s="431">
        <v>3.4875195246800499</v>
      </c>
      <c r="EW996" s="431">
        <v>3.3875128076239198</v>
      </c>
      <c r="EX996" s="426">
        <v>-0.11563921719789499</v>
      </c>
    </row>
    <row r="997" spans="1:193" ht="13" customHeight="1">
      <c r="A997" s="413" t="s">
        <v>19</v>
      </c>
      <c r="B997" s="413">
        <v>9546</v>
      </c>
      <c r="C997" s="413">
        <v>593958</v>
      </c>
      <c r="D997" s="413">
        <v>13164</v>
      </c>
      <c r="E997" s="413" t="s">
        <v>45</v>
      </c>
      <c r="F997" s="413" t="s">
        <v>1121</v>
      </c>
      <c r="G997" s="414"/>
      <c r="H997" s="415" t="s">
        <v>165</v>
      </c>
      <c r="I997" s="416" t="s">
        <v>296</v>
      </c>
      <c r="J997" s="417">
        <v>32</v>
      </c>
      <c r="K997" s="418">
        <v>1</v>
      </c>
      <c r="M997" s="419" t="s">
        <v>46</v>
      </c>
      <c r="N997" s="420">
        <v>25</v>
      </c>
      <c r="P997" s="418" t="s">
        <v>4577</v>
      </c>
      <c r="Z997" s="421"/>
      <c r="BT997" s="427">
        <v>29</v>
      </c>
      <c r="BU997" s="421">
        <v>154.1</v>
      </c>
      <c r="BV997" s="428">
        <v>-2</v>
      </c>
      <c r="BW997" s="427"/>
      <c r="BX997" s="427"/>
      <c r="BY997" s="427"/>
      <c r="BZ997" s="427"/>
      <c r="CA997" s="421"/>
      <c r="CB997" s="428"/>
      <c r="CC997" s="427"/>
      <c r="CD997" s="421"/>
      <c r="CE997" s="429"/>
      <c r="CF997" s="428"/>
      <c r="CG997" s="427"/>
      <c r="CH997" s="421"/>
      <c r="CI997" s="429"/>
      <c r="CJ997" s="428"/>
      <c r="CK997" s="427"/>
      <c r="CL997" s="421"/>
      <c r="CM997" s="429"/>
      <c r="CN997" s="428"/>
      <c r="CO997" s="427"/>
      <c r="CP997" s="421"/>
      <c r="CQ997" s="429"/>
      <c r="CR997" s="428"/>
      <c r="DH997" s="427">
        <v>-2</v>
      </c>
      <c r="DJ997" s="421">
        <v>29</v>
      </c>
      <c r="DK997" s="421">
        <v>29</v>
      </c>
      <c r="DL997" s="421">
        <v>0</v>
      </c>
      <c r="DM997" s="421">
        <v>9</v>
      </c>
      <c r="DN997" s="421">
        <v>9</v>
      </c>
      <c r="DO997" s="421">
        <v>0</v>
      </c>
      <c r="DP997" s="421">
        <v>154.1</v>
      </c>
      <c r="DQ997" s="421">
        <v>154.100006103515</v>
      </c>
      <c r="DS997" s="421">
        <v>694</v>
      </c>
      <c r="DT997" s="421">
        <v>178</v>
      </c>
      <c r="DU997" s="421">
        <v>94</v>
      </c>
      <c r="DV997" s="421">
        <v>86</v>
      </c>
      <c r="DW997" s="421">
        <v>25</v>
      </c>
      <c r="DX997" s="421">
        <v>60</v>
      </c>
      <c r="DY997" s="421">
        <v>2</v>
      </c>
      <c r="DZ997" s="421">
        <v>1</v>
      </c>
      <c r="EA997" s="421">
        <v>4</v>
      </c>
      <c r="EB997" s="421">
        <v>1</v>
      </c>
      <c r="EC997" s="421">
        <v>143</v>
      </c>
      <c r="ED997" s="425">
        <v>8.3390931473962393</v>
      </c>
      <c r="EE997" s="425">
        <v>3.4989202017047201</v>
      </c>
      <c r="EF997" s="425">
        <v>1.4578834173769599</v>
      </c>
      <c r="EG997" s="425">
        <v>10.380129931723999</v>
      </c>
      <c r="EH997" s="431">
        <v>1.5421166814920799</v>
      </c>
      <c r="EI997" s="425">
        <v>119.011064565735</v>
      </c>
      <c r="EJ997" s="424">
        <v>0.281200631911532</v>
      </c>
      <c r="EK997" s="424">
        <v>0.32903225806451603</v>
      </c>
      <c r="EL997" s="466">
        <v>0.371607515</v>
      </c>
      <c r="EM997" s="466">
        <v>0.21711899700000001</v>
      </c>
      <c r="EN997" s="466">
        <v>0.41127348600000002</v>
      </c>
      <c r="EO997" s="466">
        <v>8.1632650000000001E-2</v>
      </c>
      <c r="EP997" s="466">
        <v>0.35102041</v>
      </c>
      <c r="EQ997" s="466">
        <v>9.4907409999999998E-2</v>
      </c>
      <c r="ER997" s="425">
        <v>0.38266181000761401</v>
      </c>
      <c r="ES997" s="431">
        <v>5.0151189557767601</v>
      </c>
      <c r="ET997" s="431">
        <v>4.5381486409620102</v>
      </c>
      <c r="EU997" s="431">
        <v>4.5744171855570501</v>
      </c>
      <c r="EV997" s="431">
        <v>4.43663353790852</v>
      </c>
      <c r="EW997" s="431">
        <v>4.4817110395926703</v>
      </c>
      <c r="EX997" s="426">
        <v>1.2657014131546001</v>
      </c>
    </row>
    <row r="998" spans="1:193" ht="13" customHeight="1">
      <c r="A998" s="413" t="s">
        <v>19</v>
      </c>
      <c r="B998" s="413">
        <v>12291</v>
      </c>
      <c r="C998" s="413">
        <v>660730</v>
      </c>
      <c r="D998" s="413">
        <v>20962</v>
      </c>
      <c r="E998" s="413" t="s">
        <v>3323</v>
      </c>
      <c r="F998" s="413" t="s">
        <v>17</v>
      </c>
      <c r="G998" s="414"/>
      <c r="H998" s="411" t="s">
        <v>3447</v>
      </c>
      <c r="I998" s="411" t="s">
        <v>2952</v>
      </c>
      <c r="J998" s="413">
        <v>27</v>
      </c>
      <c r="K998" s="418">
        <v>1</v>
      </c>
      <c r="M998" s="419" t="s">
        <v>837</v>
      </c>
      <c r="N998" s="420">
        <v>20</v>
      </c>
      <c r="O998" s="418" t="s">
        <v>46</v>
      </c>
      <c r="P998" s="418" t="s">
        <v>2543</v>
      </c>
      <c r="Z998" s="421"/>
      <c r="AS998" s="422"/>
      <c r="AT998" s="422"/>
      <c r="AU998" s="422"/>
      <c r="AV998" s="422"/>
      <c r="AW998" s="422"/>
      <c r="AX998" s="422"/>
      <c r="AY998" s="423"/>
      <c r="AZ998" s="422"/>
      <c r="BA998" s="422"/>
      <c r="BB998" s="422"/>
      <c r="BC998" s="422"/>
      <c r="BT998" s="427">
        <v>7</v>
      </c>
      <c r="BU998" s="421">
        <v>19.2</v>
      </c>
      <c r="BV998" s="428">
        <v>0</v>
      </c>
      <c r="BW998" s="427"/>
      <c r="BX998" s="427"/>
      <c r="BY998" s="427"/>
      <c r="BZ998" s="427"/>
      <c r="CA998" s="421"/>
      <c r="CB998" s="428"/>
      <c r="CC998" s="427"/>
      <c r="CD998" s="421"/>
      <c r="CE998" s="429"/>
      <c r="CF998" s="428"/>
      <c r="CG998" s="427"/>
      <c r="CH998" s="421"/>
      <c r="CI998" s="429"/>
      <c r="CJ998" s="428"/>
      <c r="CK998" s="427"/>
      <c r="CL998" s="421"/>
      <c r="CM998" s="429"/>
      <c r="CN998" s="428"/>
      <c r="CO998" s="427"/>
      <c r="CP998" s="421"/>
      <c r="CQ998" s="429"/>
      <c r="CR998" s="428"/>
      <c r="DH998" s="427">
        <v>0</v>
      </c>
      <c r="DJ998" s="421">
        <v>7</v>
      </c>
      <c r="DK998" s="421">
        <v>2</v>
      </c>
      <c r="DL998" s="421">
        <v>0</v>
      </c>
      <c r="DM998" s="421">
        <v>0</v>
      </c>
      <c r="DN998" s="421">
        <v>2</v>
      </c>
      <c r="DO998" s="421">
        <v>0</v>
      </c>
      <c r="DP998" s="421">
        <v>19.2</v>
      </c>
      <c r="DQ998" s="421">
        <v>9</v>
      </c>
      <c r="DR998" s="421">
        <v>10.199999809265099</v>
      </c>
      <c r="DS998" s="421">
        <v>90</v>
      </c>
      <c r="DT998" s="421">
        <v>26</v>
      </c>
      <c r="DU998" s="421">
        <v>20</v>
      </c>
      <c r="DV998" s="421">
        <v>20</v>
      </c>
      <c r="DW998" s="421">
        <v>9</v>
      </c>
      <c r="DX998" s="421">
        <v>7</v>
      </c>
      <c r="DY998" s="421">
        <v>0</v>
      </c>
      <c r="DZ998" s="421">
        <v>1</v>
      </c>
      <c r="EA998" s="421">
        <v>0</v>
      </c>
      <c r="EB998" s="421">
        <v>0</v>
      </c>
      <c r="EC998" s="421">
        <v>18</v>
      </c>
      <c r="ED998" s="425">
        <v>8.2372884018878096</v>
      </c>
      <c r="EE998" s="425">
        <v>3.2033899340674798</v>
      </c>
      <c r="EF998" s="425">
        <v>4.1186442009439004</v>
      </c>
      <c r="EG998" s="425">
        <v>11.898305469393501</v>
      </c>
      <c r="EH998" s="431">
        <v>1.6779661559401</v>
      </c>
      <c r="EI998" s="425">
        <v>129.62136423929201</v>
      </c>
      <c r="EJ998" s="424">
        <v>0.31707317073170699</v>
      </c>
      <c r="EK998" s="424">
        <v>0.30909090909090903</v>
      </c>
      <c r="EL998" s="422">
        <v>0.1875</v>
      </c>
      <c r="EM998" s="422">
        <v>0.1875</v>
      </c>
      <c r="EN998" s="422">
        <v>0.625</v>
      </c>
      <c r="EO998" s="422">
        <v>0.203125</v>
      </c>
      <c r="EP998" s="422">
        <v>0.484375</v>
      </c>
      <c r="EQ998" s="422">
        <v>8.6309520000000001E-2</v>
      </c>
      <c r="ER998" s="425">
        <v>-1.0250237602808201</v>
      </c>
      <c r="ES998" s="431">
        <v>9.1525426687642302</v>
      </c>
      <c r="ET998" s="431">
        <v>8.6075922706879293</v>
      </c>
      <c r="EU998" s="431">
        <v>8.4749554371909195</v>
      </c>
      <c r="EV998" s="431">
        <v>5.6616753780462901</v>
      </c>
      <c r="EW998" s="431">
        <v>4.9863318006978696</v>
      </c>
      <c r="EX998" s="426">
        <v>-0.51379007101058904</v>
      </c>
    </row>
    <row r="999" spans="1:193" ht="13" customHeight="1">
      <c r="A999" s="413" t="s">
        <v>19</v>
      </c>
      <c r="B999" s="413">
        <v>11301</v>
      </c>
      <c r="C999" s="413">
        <v>669020</v>
      </c>
      <c r="D999" s="413">
        <v>22200</v>
      </c>
      <c r="E999" s="413" t="s">
        <v>246</v>
      </c>
      <c r="F999" s="413" t="s">
        <v>246</v>
      </c>
      <c r="G999" s="414"/>
      <c r="H999" s="411" t="s">
        <v>4343</v>
      </c>
      <c r="I999" s="411" t="s">
        <v>549</v>
      </c>
      <c r="J999" s="413">
        <v>27</v>
      </c>
      <c r="K999" s="418">
        <v>1</v>
      </c>
      <c r="M999" s="419" t="s">
        <v>46</v>
      </c>
      <c r="N999" s="420">
        <v>20</v>
      </c>
      <c r="O999" s="418" t="s">
        <v>46</v>
      </c>
      <c r="P999" s="418" t="s">
        <v>2543</v>
      </c>
      <c r="Z999" s="421"/>
      <c r="AS999" s="422"/>
      <c r="AT999" s="422"/>
      <c r="AU999" s="422"/>
      <c r="AV999" s="422"/>
      <c r="AW999" s="422"/>
      <c r="AX999" s="422"/>
      <c r="AY999" s="423"/>
      <c r="AZ999" s="422"/>
      <c r="BA999" s="422"/>
      <c r="BB999" s="422"/>
      <c r="BC999" s="422"/>
      <c r="BT999" s="427">
        <v>31</v>
      </c>
      <c r="BU999" s="421">
        <v>42.1</v>
      </c>
      <c r="BV999" s="428">
        <v>0</v>
      </c>
      <c r="BW999" s="427"/>
      <c r="BX999" s="427"/>
      <c r="BY999" s="427"/>
      <c r="BZ999" s="427"/>
      <c r="CA999" s="421"/>
      <c r="CB999" s="428"/>
      <c r="CC999" s="427"/>
      <c r="CD999" s="421"/>
      <c r="CE999" s="429"/>
      <c r="CF999" s="428"/>
      <c r="CG999" s="427"/>
      <c r="CH999" s="421"/>
      <c r="CI999" s="429"/>
      <c r="CJ999" s="428"/>
      <c r="CK999" s="427"/>
      <c r="CL999" s="421"/>
      <c r="CM999" s="429"/>
      <c r="CN999" s="428"/>
      <c r="CO999" s="427"/>
      <c r="CP999" s="421"/>
      <c r="CQ999" s="429"/>
      <c r="CR999" s="428"/>
      <c r="DH999" s="427">
        <v>0</v>
      </c>
      <c r="DJ999" s="421">
        <v>31</v>
      </c>
      <c r="DK999" s="421">
        <v>1</v>
      </c>
      <c r="DL999" s="421">
        <v>0</v>
      </c>
      <c r="DM999" s="421">
        <v>1</v>
      </c>
      <c r="DN999" s="421">
        <v>0</v>
      </c>
      <c r="DO999" s="421">
        <v>0</v>
      </c>
      <c r="DP999" s="421">
        <v>42.1</v>
      </c>
      <c r="DQ999" s="421">
        <v>1</v>
      </c>
      <c r="DR999" s="421">
        <v>41.099998474121001</v>
      </c>
      <c r="DS999" s="421">
        <v>193</v>
      </c>
      <c r="DT999" s="421">
        <v>55</v>
      </c>
      <c r="DU999" s="421">
        <v>35</v>
      </c>
      <c r="DV999" s="421">
        <v>33</v>
      </c>
      <c r="DW999" s="421">
        <v>11</v>
      </c>
      <c r="DX999" s="421">
        <v>20</v>
      </c>
      <c r="DY999" s="421">
        <v>0</v>
      </c>
      <c r="DZ999" s="421">
        <v>0</v>
      </c>
      <c r="EA999" s="421">
        <v>1</v>
      </c>
      <c r="EB999" s="421">
        <v>1</v>
      </c>
      <c r="EC999" s="421">
        <v>25</v>
      </c>
      <c r="ED999" s="425">
        <v>5.3149612685029304</v>
      </c>
      <c r="EE999" s="425">
        <v>4.2519690148023397</v>
      </c>
      <c r="EF999" s="425">
        <v>2.33858295814129</v>
      </c>
      <c r="EG999" s="425">
        <v>11.6929147907064</v>
      </c>
      <c r="EH999" s="431">
        <v>1.77165375616764</v>
      </c>
      <c r="EI999" s="425">
        <v>136.72532182155601</v>
      </c>
      <c r="EJ999" s="424">
        <v>0.31791907514450801</v>
      </c>
      <c r="EK999" s="424">
        <v>0.321167883211678</v>
      </c>
      <c r="EL999" s="422">
        <v>0.47945205400000002</v>
      </c>
      <c r="EM999" s="422">
        <v>0.19178082099999999</v>
      </c>
      <c r="EN999" s="422">
        <v>0.32876712299999999</v>
      </c>
      <c r="EO999" s="422">
        <v>9.4594590000000006E-2</v>
      </c>
      <c r="EP999" s="422">
        <v>0.38513513999999999</v>
      </c>
      <c r="EQ999" s="422">
        <v>7.2271390000000005E-2</v>
      </c>
      <c r="ER999" s="425">
        <v>1.8406451761620599</v>
      </c>
      <c r="ES999" s="431">
        <v>7.0157488744238696</v>
      </c>
      <c r="ET999" s="431">
        <v>5.6485506007895196</v>
      </c>
      <c r="EU999" s="431">
        <v>6.7501458763271103</v>
      </c>
      <c r="EV999" s="431">
        <v>5.1203801549365302</v>
      </c>
      <c r="EW999" s="431">
        <v>5.10237834603958</v>
      </c>
      <c r="EX999" s="426">
        <v>-0.67644397914409604</v>
      </c>
    </row>
    <row r="1000" spans="1:193" ht="13" customHeight="1">
      <c r="A1000" s="413" t="s">
        <v>19</v>
      </c>
      <c r="B1000" s="413">
        <v>11253</v>
      </c>
      <c r="C1000" s="413">
        <v>605447</v>
      </c>
      <c r="D1000" s="413">
        <v>16122</v>
      </c>
      <c r="E1000" s="413" t="s">
        <v>13</v>
      </c>
      <c r="F1000" s="413" t="s">
        <v>13</v>
      </c>
      <c r="G1000" s="414"/>
      <c r="H1000" s="415" t="s">
        <v>923</v>
      </c>
      <c r="I1000" s="416" t="s">
        <v>539</v>
      </c>
      <c r="J1000" s="417">
        <v>32</v>
      </c>
      <c r="K1000" s="418">
        <v>1</v>
      </c>
      <c r="M1000" s="419" t="s">
        <v>837</v>
      </c>
      <c r="O1000" s="418" t="s">
        <v>838</v>
      </c>
      <c r="P1000" s="418" t="s">
        <v>4577</v>
      </c>
      <c r="Z1000" s="421"/>
      <c r="AS1000" s="422"/>
      <c r="AT1000" s="422"/>
      <c r="AU1000" s="422"/>
      <c r="AV1000" s="422"/>
      <c r="AW1000" s="422"/>
      <c r="AX1000" s="422"/>
      <c r="AY1000" s="423"/>
      <c r="AZ1000" s="422"/>
      <c r="BA1000" s="422"/>
      <c r="BB1000" s="422"/>
      <c r="BC1000" s="422"/>
      <c r="BT1000" s="427">
        <v>49</v>
      </c>
      <c r="BU1000" s="421">
        <v>42.2</v>
      </c>
      <c r="BV1000" s="428">
        <v>-1</v>
      </c>
      <c r="BW1000" s="427"/>
      <c r="BX1000" s="427"/>
      <c r="BY1000" s="427"/>
      <c r="BZ1000" s="427"/>
      <c r="CA1000" s="421"/>
      <c r="CB1000" s="428"/>
      <c r="CC1000" s="427"/>
      <c r="CD1000" s="421"/>
      <c r="CE1000" s="429"/>
      <c r="CF1000" s="428"/>
      <c r="CG1000" s="427"/>
      <c r="CH1000" s="421"/>
      <c r="CI1000" s="429"/>
      <c r="CJ1000" s="428"/>
      <c r="CK1000" s="427"/>
      <c r="CL1000" s="421"/>
      <c r="CM1000" s="429"/>
      <c r="CN1000" s="428"/>
      <c r="CO1000" s="427"/>
      <c r="CP1000" s="421"/>
      <c r="CQ1000" s="429"/>
      <c r="CR1000" s="428"/>
      <c r="DH1000" s="427">
        <v>-1</v>
      </c>
      <c r="DJ1000" s="421">
        <v>49</v>
      </c>
      <c r="DK1000" s="421">
        <v>0</v>
      </c>
      <c r="DL1000" s="421">
        <v>0</v>
      </c>
      <c r="DM1000" s="421">
        <v>2</v>
      </c>
      <c r="DN1000" s="421">
        <v>4</v>
      </c>
      <c r="DO1000" s="421">
        <v>8</v>
      </c>
      <c r="DP1000" s="421">
        <v>42.2</v>
      </c>
      <c r="DR1000" s="421">
        <v>42.200000762939403</v>
      </c>
      <c r="DS1000" s="421">
        <v>187</v>
      </c>
      <c r="DT1000" s="421">
        <v>45</v>
      </c>
      <c r="DU1000" s="421">
        <v>40</v>
      </c>
      <c r="DV1000" s="421">
        <v>39</v>
      </c>
      <c r="DW1000" s="421">
        <v>10</v>
      </c>
      <c r="DX1000" s="421">
        <v>17</v>
      </c>
      <c r="DY1000" s="421">
        <v>1</v>
      </c>
      <c r="DZ1000" s="421">
        <v>3</v>
      </c>
      <c r="EA1000" s="421">
        <v>0</v>
      </c>
      <c r="EB1000" s="421">
        <v>1</v>
      </c>
      <c r="EC1000" s="421">
        <v>47</v>
      </c>
      <c r="ED1000" s="425">
        <v>9.9140639773106507</v>
      </c>
      <c r="EE1000" s="425">
        <v>3.5859380343464</v>
      </c>
      <c r="EF1000" s="425">
        <v>2.1093753143214098</v>
      </c>
      <c r="EG1000" s="425">
        <v>9.4921889144463698</v>
      </c>
      <c r="EH1000" s="431">
        <v>1.4531252165325299</v>
      </c>
      <c r="EI1000" s="425">
        <v>112.143251572588</v>
      </c>
      <c r="EJ1000" s="424">
        <v>0.269461077844311</v>
      </c>
      <c r="EK1000" s="424">
        <v>0.31818181818181801</v>
      </c>
      <c r="EL1000" s="422">
        <v>0.37815125999999999</v>
      </c>
      <c r="EM1000" s="422">
        <v>0.15966386499999999</v>
      </c>
      <c r="EN1000" s="422">
        <v>0.462184873</v>
      </c>
      <c r="EO1000" s="422">
        <v>0.1</v>
      </c>
      <c r="EP1000" s="422">
        <v>0.39166666999999999</v>
      </c>
      <c r="EQ1000" s="422">
        <v>0.11840228</v>
      </c>
      <c r="ER1000" s="425">
        <v>-0.58307647271107099</v>
      </c>
      <c r="ES1000" s="431">
        <v>8.22656372585352</v>
      </c>
      <c r="ET1000" s="431">
        <v>3.9299190732834099</v>
      </c>
      <c r="EU1000" s="431">
        <v>5.3859725490212904</v>
      </c>
      <c r="EV1000" s="431">
        <v>4.3265791300657197</v>
      </c>
      <c r="EW1000" s="431">
        <v>3.6589434633857101</v>
      </c>
      <c r="EX1000" s="426">
        <v>-0.36917144060134799</v>
      </c>
    </row>
    <row r="1001" spans="1:193" ht="13" customHeight="1">
      <c r="A1001" s="413" t="s">
        <v>19</v>
      </c>
      <c r="B1001" s="413">
        <v>9987</v>
      </c>
      <c r="C1001" s="413">
        <v>605452</v>
      </c>
      <c r="D1001" s="413">
        <v>12972</v>
      </c>
      <c r="E1001" s="413" t="s">
        <v>13</v>
      </c>
      <c r="F1001" s="413" t="s">
        <v>13</v>
      </c>
      <c r="G1001" s="414"/>
      <c r="H1001" s="411" t="s">
        <v>599</v>
      </c>
      <c r="I1001" s="411" t="s">
        <v>536</v>
      </c>
      <c r="J1001" s="418">
        <v>32</v>
      </c>
      <c r="K1001" s="418">
        <v>1</v>
      </c>
      <c r="M1001" s="419" t="s">
        <v>837</v>
      </c>
      <c r="N1001" s="420">
        <v>20</v>
      </c>
      <c r="O1001" s="418" t="s">
        <v>46</v>
      </c>
      <c r="P1001" s="418" t="s">
        <v>4577</v>
      </c>
      <c r="Z1001" s="421"/>
      <c r="AS1001" s="422"/>
      <c r="AT1001" s="422"/>
      <c r="AU1001" s="422"/>
      <c r="AV1001" s="422"/>
      <c r="AW1001" s="422"/>
      <c r="AX1001" s="422"/>
      <c r="AY1001" s="423"/>
      <c r="AZ1001" s="422"/>
      <c r="BA1001" s="422"/>
      <c r="BB1001" s="422"/>
      <c r="BC1001" s="422"/>
      <c r="BT1001" s="427">
        <v>37</v>
      </c>
      <c r="BU1001" s="421">
        <v>51</v>
      </c>
      <c r="BV1001" s="428">
        <v>-1</v>
      </c>
      <c r="BW1001" s="427"/>
      <c r="BX1001" s="427"/>
      <c r="BY1001" s="427"/>
      <c r="BZ1001" s="427"/>
      <c r="CA1001" s="421"/>
      <c r="CB1001" s="428"/>
      <c r="CC1001" s="427"/>
      <c r="CD1001" s="421"/>
      <c r="CE1001" s="429"/>
      <c r="CF1001" s="428"/>
      <c r="CG1001" s="427"/>
      <c r="CH1001" s="421"/>
      <c r="CI1001" s="429"/>
      <c r="CJ1001" s="428"/>
      <c r="CK1001" s="427"/>
      <c r="CL1001" s="421"/>
      <c r="CM1001" s="429"/>
      <c r="CN1001" s="428"/>
      <c r="CO1001" s="427"/>
      <c r="CP1001" s="421"/>
      <c r="CQ1001" s="429"/>
      <c r="CR1001" s="428"/>
      <c r="DH1001" s="427">
        <v>-1</v>
      </c>
      <c r="DJ1001" s="421">
        <v>37</v>
      </c>
      <c r="DK1001" s="421">
        <v>1</v>
      </c>
      <c r="DL1001" s="421">
        <v>0</v>
      </c>
      <c r="DM1001" s="421">
        <v>2</v>
      </c>
      <c r="DN1001" s="421">
        <v>1</v>
      </c>
      <c r="DO1001" s="421">
        <v>0</v>
      </c>
      <c r="DP1001" s="421">
        <v>51</v>
      </c>
      <c r="DQ1001" s="421">
        <v>2</v>
      </c>
      <c r="DR1001" s="421">
        <v>49</v>
      </c>
      <c r="DS1001" s="421">
        <v>228</v>
      </c>
      <c r="DT1001" s="421">
        <v>57</v>
      </c>
      <c r="DU1001" s="421">
        <v>30</v>
      </c>
      <c r="DV1001" s="421">
        <v>29</v>
      </c>
      <c r="DW1001" s="421">
        <v>8</v>
      </c>
      <c r="DX1001" s="421">
        <v>18</v>
      </c>
      <c r="DY1001" s="421">
        <v>1</v>
      </c>
      <c r="DZ1001" s="421">
        <v>3</v>
      </c>
      <c r="EA1001" s="421">
        <v>0</v>
      </c>
      <c r="EB1001" s="421">
        <v>0</v>
      </c>
      <c r="EC1001" s="421">
        <v>39</v>
      </c>
      <c r="ED1001" s="425">
        <v>6.8823539707488903</v>
      </c>
      <c r="EE1001" s="425">
        <v>3.1764710634225599</v>
      </c>
      <c r="EF1001" s="425">
        <v>1.4117649170766899</v>
      </c>
      <c r="EG1001" s="425">
        <v>10.058825034171401</v>
      </c>
      <c r="EH1001" s="431">
        <v>1.47058845528822</v>
      </c>
      <c r="EI1001" s="425">
        <v>113.49095674952</v>
      </c>
      <c r="EJ1001" s="424">
        <v>0.27536231884057899</v>
      </c>
      <c r="EK1001" s="424">
        <v>0.30625000000000002</v>
      </c>
      <c r="EL1001" s="422">
        <v>0.45454545400000002</v>
      </c>
      <c r="EM1001" s="422">
        <v>0.181818181</v>
      </c>
      <c r="EN1001" s="422">
        <v>0.36363636300000002</v>
      </c>
      <c r="EO1001" s="422">
        <v>0.11904762000000001</v>
      </c>
      <c r="EP1001" s="422">
        <v>0.43452381000000001</v>
      </c>
      <c r="EQ1001" s="422">
        <v>9.8607890000000004E-2</v>
      </c>
      <c r="ER1001" s="425">
        <v>0.28205810577859602</v>
      </c>
      <c r="ES1001" s="431">
        <v>5.1176478244030204</v>
      </c>
      <c r="ET1001" s="431">
        <v>6.2439101002127</v>
      </c>
      <c r="EU1001" s="431">
        <v>4.88107051402047</v>
      </c>
      <c r="EV1001" s="431">
        <v>4.6557418712570504</v>
      </c>
      <c r="EW1001" s="431">
        <v>4.3555301146136998</v>
      </c>
      <c r="EX1001" s="426">
        <v>-0.14643354713916701</v>
      </c>
    </row>
    <row r="1002" spans="1:193" ht="13" customHeight="1">
      <c r="A1002" s="413" t="s">
        <v>19</v>
      </c>
      <c r="B1002" s="413">
        <v>13009</v>
      </c>
      <c r="C1002" s="413">
        <v>688297</v>
      </c>
      <c r="D1002" s="413">
        <v>31261</v>
      </c>
      <c r="E1002" s="413" t="s">
        <v>276</v>
      </c>
      <c r="F1002" s="413" t="s">
        <v>276</v>
      </c>
      <c r="G1002" s="414"/>
      <c r="H1002" s="411" t="s">
        <v>4087</v>
      </c>
      <c r="I1002" s="411" t="s">
        <v>545</v>
      </c>
      <c r="J1002" s="413">
        <v>28</v>
      </c>
      <c r="K1002" s="418">
        <v>1</v>
      </c>
      <c r="M1002" s="419" t="s">
        <v>837</v>
      </c>
      <c r="O1002" s="418" t="s">
        <v>838</v>
      </c>
      <c r="P1002" s="418" t="s">
        <v>2543</v>
      </c>
      <c r="Z1002" s="421"/>
      <c r="AS1002" s="422"/>
      <c r="AT1002" s="422"/>
      <c r="AU1002" s="422"/>
      <c r="AV1002" s="422"/>
      <c r="AW1002" s="422"/>
      <c r="AX1002" s="422"/>
      <c r="AY1002" s="423"/>
      <c r="AZ1002" s="422"/>
      <c r="BA1002" s="422"/>
      <c r="BB1002" s="422"/>
      <c r="BC1002" s="422"/>
      <c r="BT1002" s="427">
        <v>20</v>
      </c>
      <c r="BU1002" s="421">
        <v>20.2</v>
      </c>
      <c r="BV1002" s="428">
        <v>-1</v>
      </c>
      <c r="BW1002" s="427"/>
      <c r="BX1002" s="427"/>
      <c r="BY1002" s="427"/>
      <c r="BZ1002" s="427"/>
      <c r="CA1002" s="421"/>
      <c r="CB1002" s="428"/>
      <c r="CC1002" s="427"/>
      <c r="CD1002" s="421"/>
      <c r="CE1002" s="429"/>
      <c r="CF1002" s="428"/>
      <c r="CG1002" s="427"/>
      <c r="CH1002" s="421"/>
      <c r="CI1002" s="429"/>
      <c r="CJ1002" s="428"/>
      <c r="CK1002" s="427"/>
      <c r="CL1002" s="421"/>
      <c r="CM1002" s="429"/>
      <c r="CN1002" s="428"/>
      <c r="CO1002" s="427"/>
      <c r="CP1002" s="421"/>
      <c r="CQ1002" s="429"/>
      <c r="CR1002" s="428"/>
      <c r="DH1002" s="427">
        <v>-1</v>
      </c>
      <c r="DJ1002" s="421">
        <v>20</v>
      </c>
      <c r="DK1002" s="421">
        <v>0</v>
      </c>
      <c r="DL1002" s="421">
        <v>0</v>
      </c>
      <c r="DM1002" s="421">
        <v>1</v>
      </c>
      <c r="DN1002" s="421">
        <v>3</v>
      </c>
      <c r="DO1002" s="421">
        <v>0</v>
      </c>
      <c r="DP1002" s="421">
        <v>20.2</v>
      </c>
      <c r="DR1002" s="421">
        <v>20.2000007629394</v>
      </c>
      <c r="DS1002" s="421">
        <v>101</v>
      </c>
      <c r="DT1002" s="421">
        <v>26</v>
      </c>
      <c r="DU1002" s="421">
        <v>21</v>
      </c>
      <c r="DV1002" s="421">
        <v>18</v>
      </c>
      <c r="DW1002" s="421">
        <v>2</v>
      </c>
      <c r="DX1002" s="421">
        <v>12</v>
      </c>
      <c r="DY1002" s="421">
        <v>1</v>
      </c>
      <c r="DZ1002" s="421">
        <v>1</v>
      </c>
      <c r="EA1002" s="421">
        <v>3</v>
      </c>
      <c r="EB1002" s="421">
        <v>0</v>
      </c>
      <c r="EC1002" s="421">
        <v>15</v>
      </c>
      <c r="ED1002" s="425">
        <v>6.5322600740802104</v>
      </c>
      <c r="EE1002" s="425">
        <v>5.2258080592641702</v>
      </c>
      <c r="EF1002" s="425">
        <v>0.870968009877361</v>
      </c>
      <c r="EG1002" s="425">
        <v>11.322584128405699</v>
      </c>
      <c r="EH1002" s="431">
        <v>1.83871024307443</v>
      </c>
      <c r="EI1002" s="425">
        <v>141.90032834900899</v>
      </c>
      <c r="EJ1002" s="424">
        <v>0.29545454545454503</v>
      </c>
      <c r="EK1002" s="424">
        <v>0.338028169014084</v>
      </c>
      <c r="EL1002" s="422">
        <v>0.47887323900000001</v>
      </c>
      <c r="EM1002" s="422">
        <v>0.183098591</v>
      </c>
      <c r="EN1002" s="422">
        <v>0.33802816899999999</v>
      </c>
      <c r="EO1002" s="422">
        <v>0.10958904</v>
      </c>
      <c r="EP1002" s="422">
        <v>0.46575341999999997</v>
      </c>
      <c r="EQ1002" s="422">
        <v>8.3756349999999993E-2</v>
      </c>
      <c r="ER1002" s="425">
        <v>-0.51884806485788404</v>
      </c>
      <c r="ES1002" s="431">
        <v>7.8387120888962496</v>
      </c>
      <c r="ET1002" s="431">
        <v>5.8858234735153996</v>
      </c>
      <c r="EU1002" s="431">
        <v>4.8295211218399796</v>
      </c>
      <c r="EV1002" s="431">
        <v>5.3619388521768601</v>
      </c>
      <c r="EW1002" s="431">
        <v>5.0966541904138998</v>
      </c>
      <c r="EX1002" s="426">
        <v>-0.108926683664321</v>
      </c>
    </row>
    <row r="1003" spans="1:193" ht="13" customHeight="1">
      <c r="A1003" s="413" t="s">
        <v>19</v>
      </c>
      <c r="B1003" s="413">
        <v>11863</v>
      </c>
      <c r="C1003" s="413">
        <v>671131</v>
      </c>
      <c r="D1003" s="413">
        <v>26215</v>
      </c>
      <c r="E1003" s="413" t="s">
        <v>2169</v>
      </c>
      <c r="F1003" s="413" t="s">
        <v>29</v>
      </c>
      <c r="G1003" s="414"/>
      <c r="H1003" s="411" t="s">
        <v>3516</v>
      </c>
      <c r="I1003" s="411" t="s">
        <v>279</v>
      </c>
      <c r="J1003" s="413">
        <v>26</v>
      </c>
      <c r="K1003" s="418">
        <v>1</v>
      </c>
      <c r="M1003" s="419" t="s">
        <v>837</v>
      </c>
      <c r="O1003" s="418" t="s">
        <v>46</v>
      </c>
      <c r="P1003" s="418" t="s">
        <v>2543</v>
      </c>
      <c r="Z1003" s="421"/>
      <c r="BT1003" s="427">
        <v>63</v>
      </c>
      <c r="BU1003" s="421">
        <v>73.099999999999994</v>
      </c>
      <c r="BV1003" s="428">
        <v>-1</v>
      </c>
      <c r="BW1003" s="427"/>
      <c r="BX1003" s="427"/>
      <c r="BY1003" s="427"/>
      <c r="BZ1003" s="427"/>
      <c r="CA1003" s="421"/>
      <c r="CB1003" s="428"/>
      <c r="CC1003" s="427"/>
      <c r="CD1003" s="421"/>
      <c r="CE1003" s="429"/>
      <c r="CF1003" s="428"/>
      <c r="CG1003" s="427"/>
      <c r="CH1003" s="421"/>
      <c r="CI1003" s="429"/>
      <c r="CJ1003" s="428"/>
      <c r="CK1003" s="427"/>
      <c r="CL1003" s="421"/>
      <c r="CM1003" s="429"/>
      <c r="CN1003" s="428"/>
      <c r="CO1003" s="427"/>
      <c r="CP1003" s="421"/>
      <c r="CQ1003" s="429"/>
      <c r="CR1003" s="428"/>
      <c r="DH1003" s="427">
        <v>-1</v>
      </c>
      <c r="DJ1003" s="421">
        <v>63</v>
      </c>
      <c r="DK1003" s="421">
        <v>0</v>
      </c>
      <c r="DL1003" s="421">
        <v>0</v>
      </c>
      <c r="DM1003" s="421">
        <v>4</v>
      </c>
      <c r="DN1003" s="421">
        <v>2</v>
      </c>
      <c r="DO1003" s="421">
        <v>0</v>
      </c>
      <c r="DP1003" s="421">
        <v>73.099999999999994</v>
      </c>
      <c r="DR1003" s="421">
        <v>73.099998474121094</v>
      </c>
      <c r="DS1003" s="421">
        <v>330</v>
      </c>
      <c r="DT1003" s="421">
        <v>87</v>
      </c>
      <c r="DU1003" s="421">
        <v>49</v>
      </c>
      <c r="DV1003" s="421">
        <v>47</v>
      </c>
      <c r="DW1003" s="421">
        <v>16</v>
      </c>
      <c r="DX1003" s="421">
        <v>24</v>
      </c>
      <c r="DY1003" s="421">
        <v>0</v>
      </c>
      <c r="DZ1003" s="421">
        <v>7</v>
      </c>
      <c r="EA1003" s="421">
        <v>6</v>
      </c>
      <c r="EB1003" s="421">
        <v>0</v>
      </c>
      <c r="EC1003" s="421">
        <v>65</v>
      </c>
      <c r="ED1003" s="425">
        <v>7.9772741104948004</v>
      </c>
      <c r="EE1003" s="425">
        <v>2.94545505618269</v>
      </c>
      <c r="EF1003" s="425">
        <v>1.9636367041217899</v>
      </c>
      <c r="EG1003" s="425">
        <v>10.6772745786622</v>
      </c>
      <c r="EH1003" s="431">
        <v>1.5136366260938801</v>
      </c>
      <c r="EI1003" s="425">
        <v>116.813149354449</v>
      </c>
      <c r="EJ1003" s="424">
        <v>0.29096989966555098</v>
      </c>
      <c r="EK1003" s="424">
        <v>0.32568807339449501</v>
      </c>
      <c r="EL1003" s="466">
        <v>0.40517241300000001</v>
      </c>
      <c r="EM1003" s="466">
        <v>0.17241379300000001</v>
      </c>
      <c r="EN1003" s="466">
        <v>0.42241379299999998</v>
      </c>
      <c r="EO1003" s="466">
        <v>9.8290600000000006E-2</v>
      </c>
      <c r="EP1003" s="466">
        <v>0.49145298999999998</v>
      </c>
      <c r="EQ1003" s="466">
        <v>0.11194030000000001</v>
      </c>
      <c r="ER1003" s="425">
        <v>0.95156976152754902</v>
      </c>
      <c r="ES1003" s="431">
        <v>5.7681828183577801</v>
      </c>
      <c r="ET1003" s="431">
        <v>4.8126820663230596</v>
      </c>
      <c r="EU1003" s="431">
        <v>5.4677907998897499</v>
      </c>
      <c r="EV1003" s="431">
        <v>4.69183784987547</v>
      </c>
      <c r="EW1003" s="431">
        <v>4.0483634668104003</v>
      </c>
      <c r="EX1003" s="426">
        <v>-0.49021300673484802</v>
      </c>
      <c r="GC1003" s="412"/>
      <c r="GD1003" s="412"/>
      <c r="GE1003" s="412"/>
      <c r="GF1003" s="412"/>
      <c r="GG1003" s="412"/>
      <c r="GH1003" s="412"/>
      <c r="GI1003" s="412"/>
      <c r="GJ1003" s="412"/>
      <c r="GK1003" s="412"/>
    </row>
    <row r="1004" spans="1:193" ht="13" customHeight="1">
      <c r="A1004" s="413" t="s">
        <v>19</v>
      </c>
      <c r="B1004" s="413">
        <v>12807</v>
      </c>
      <c r="C1004" s="413">
        <v>674285</v>
      </c>
      <c r="D1004" s="413">
        <v>23135</v>
      </c>
      <c r="E1004" s="413" t="s">
        <v>2169</v>
      </c>
      <c r="F1004" s="413" t="s">
        <v>29</v>
      </c>
      <c r="G1004" s="414"/>
      <c r="H1004" s="411" t="s">
        <v>3413</v>
      </c>
      <c r="I1004" s="411" t="s">
        <v>296</v>
      </c>
      <c r="J1004" s="413">
        <v>27</v>
      </c>
      <c r="K1004" s="418">
        <v>1</v>
      </c>
      <c r="M1004" s="419" t="s">
        <v>837</v>
      </c>
      <c r="O1004" s="418" t="s">
        <v>838</v>
      </c>
      <c r="P1004" s="418" t="s">
        <v>2543</v>
      </c>
      <c r="Z1004" s="421"/>
      <c r="AS1004" s="422"/>
      <c r="AT1004" s="422"/>
      <c r="AU1004" s="422"/>
      <c r="AV1004" s="422"/>
      <c r="AW1004" s="422"/>
      <c r="AX1004" s="422"/>
      <c r="AY1004" s="423"/>
      <c r="AZ1004" s="422"/>
      <c r="BA1004" s="422"/>
      <c r="BB1004" s="422"/>
      <c r="BC1004" s="422"/>
      <c r="BT1004" s="427">
        <v>30</v>
      </c>
      <c r="BU1004" s="421">
        <v>29</v>
      </c>
      <c r="BV1004" s="428">
        <v>-1</v>
      </c>
      <c r="BW1004" s="427"/>
      <c r="BX1004" s="427"/>
      <c r="BY1004" s="427"/>
      <c r="BZ1004" s="427"/>
      <c r="CA1004" s="421"/>
      <c r="CB1004" s="428"/>
      <c r="CC1004" s="427"/>
      <c r="CD1004" s="421"/>
      <c r="CE1004" s="429"/>
      <c r="CF1004" s="428"/>
      <c r="CG1004" s="427"/>
      <c r="CH1004" s="421"/>
      <c r="CI1004" s="429"/>
      <c r="CJ1004" s="428"/>
      <c r="CK1004" s="427"/>
      <c r="CL1004" s="421"/>
      <c r="CM1004" s="429"/>
      <c r="CN1004" s="428"/>
      <c r="CO1004" s="427"/>
      <c r="CP1004" s="421"/>
      <c r="CQ1004" s="429"/>
      <c r="CR1004" s="428"/>
      <c r="DH1004" s="427">
        <v>-1</v>
      </c>
      <c r="DJ1004" s="421">
        <v>30</v>
      </c>
      <c r="DK1004" s="421">
        <v>0</v>
      </c>
      <c r="DL1004" s="421">
        <v>0</v>
      </c>
      <c r="DM1004" s="421">
        <v>0</v>
      </c>
      <c r="DN1004" s="421">
        <v>1</v>
      </c>
      <c r="DO1004" s="421">
        <v>0</v>
      </c>
      <c r="DP1004" s="421">
        <v>29</v>
      </c>
      <c r="DR1004" s="421">
        <v>29</v>
      </c>
      <c r="DS1004" s="421">
        <v>150</v>
      </c>
      <c r="DT1004" s="421">
        <v>47</v>
      </c>
      <c r="DU1004" s="421">
        <v>29</v>
      </c>
      <c r="DV1004" s="421">
        <v>27</v>
      </c>
      <c r="DW1004" s="421">
        <v>7</v>
      </c>
      <c r="DX1004" s="421">
        <v>16</v>
      </c>
      <c r="DY1004" s="421">
        <v>0</v>
      </c>
      <c r="DZ1004" s="421">
        <v>1</v>
      </c>
      <c r="EA1004" s="421">
        <v>3</v>
      </c>
      <c r="EB1004" s="421">
        <v>1</v>
      </c>
      <c r="EC1004" s="421">
        <v>23</v>
      </c>
      <c r="ED1004" s="425">
        <v>7.1379319734155002</v>
      </c>
      <c r="EE1004" s="425">
        <v>4.9655178945499099</v>
      </c>
      <c r="EF1004" s="425">
        <v>2.1724140788655801</v>
      </c>
      <c r="EG1004" s="425">
        <v>14.586208815240299</v>
      </c>
      <c r="EH1004" s="431">
        <v>2.1724140788655801</v>
      </c>
      <c r="EI1004" s="425">
        <v>167.65353446098001</v>
      </c>
      <c r="EJ1004" s="424">
        <v>0.35338345864661602</v>
      </c>
      <c r="EK1004" s="424">
        <v>0.38834951456310601</v>
      </c>
      <c r="EL1004" s="422">
        <v>0.50925925900000002</v>
      </c>
      <c r="EM1004" s="422">
        <v>0.19444444399999999</v>
      </c>
      <c r="EN1004" s="422">
        <v>0.29629629600000001</v>
      </c>
      <c r="EO1004" s="422">
        <v>9.0909089999999998E-2</v>
      </c>
      <c r="EP1004" s="422">
        <v>0.44545455</v>
      </c>
      <c r="EQ1004" s="422">
        <v>8.9908260000000004E-2</v>
      </c>
      <c r="ER1004" s="425">
        <v>0.35946364897428301</v>
      </c>
      <c r="ES1004" s="431">
        <v>8.3793114470529808</v>
      </c>
      <c r="ET1004" s="431">
        <v>6.0564208278552698</v>
      </c>
      <c r="EU1004" s="431">
        <v>6.4463174767783897</v>
      </c>
      <c r="EV1004" s="431">
        <v>5.0096872360906897</v>
      </c>
      <c r="EW1004" s="431">
        <v>4.7401443702303299</v>
      </c>
      <c r="EX1004" s="426">
        <v>-0.48548284173011702</v>
      </c>
    </row>
    <row r="1005" spans="1:193" ht="13" customHeight="1">
      <c r="A1005" s="413" t="s">
        <v>19</v>
      </c>
      <c r="B1005" s="413">
        <v>11894</v>
      </c>
      <c r="C1005" s="413">
        <v>680704</v>
      </c>
      <c r="D1005" s="413">
        <v>20517</v>
      </c>
      <c r="E1005" s="413" t="s">
        <v>470</v>
      </c>
      <c r="F1005" s="413" t="s">
        <v>470</v>
      </c>
      <c r="G1005" s="414"/>
      <c r="H1005" s="411" t="s">
        <v>2450</v>
      </c>
      <c r="I1005" s="411" t="s">
        <v>220</v>
      </c>
      <c r="J1005" s="418">
        <v>28</v>
      </c>
      <c r="K1005" s="418">
        <v>1</v>
      </c>
      <c r="M1005" s="419" t="s">
        <v>837</v>
      </c>
      <c r="O1005" s="418" t="s">
        <v>838</v>
      </c>
      <c r="P1005" s="418" t="s">
        <v>4581</v>
      </c>
      <c r="Z1005" s="421"/>
      <c r="BT1005" s="427">
        <v>19</v>
      </c>
      <c r="BU1005" s="421">
        <v>16.100000000000001</v>
      </c>
      <c r="BV1005" s="428">
        <v>0</v>
      </c>
      <c r="BW1005" s="427"/>
      <c r="BX1005" s="427"/>
      <c r="BY1005" s="427"/>
      <c r="BZ1005" s="427"/>
      <c r="CA1005" s="421"/>
      <c r="CB1005" s="428"/>
      <c r="CC1005" s="427"/>
      <c r="CD1005" s="421"/>
      <c r="CE1005" s="429"/>
      <c r="CF1005" s="428"/>
      <c r="CG1005" s="427"/>
      <c r="CH1005" s="421"/>
      <c r="CI1005" s="429"/>
      <c r="CJ1005" s="428"/>
      <c r="CK1005" s="427"/>
      <c r="CL1005" s="421"/>
      <c r="CM1005" s="429"/>
      <c r="CN1005" s="428"/>
      <c r="CO1005" s="427"/>
      <c r="CP1005" s="421"/>
      <c r="CQ1005" s="429"/>
      <c r="CR1005" s="428"/>
      <c r="DH1005" s="427">
        <v>0</v>
      </c>
      <c r="DJ1005" s="421">
        <v>19</v>
      </c>
      <c r="DK1005" s="421">
        <v>0</v>
      </c>
      <c r="DL1005" s="421">
        <v>0</v>
      </c>
      <c r="DM1005" s="421">
        <v>0</v>
      </c>
      <c r="DN1005" s="421">
        <v>2</v>
      </c>
      <c r="DO1005" s="421">
        <v>1</v>
      </c>
      <c r="DP1005" s="421">
        <v>16.100000000000001</v>
      </c>
      <c r="DR1005" s="421">
        <v>16.100000381469702</v>
      </c>
      <c r="DS1005" s="421">
        <v>69</v>
      </c>
      <c r="DT1005" s="421">
        <v>11</v>
      </c>
      <c r="DU1005" s="421">
        <v>7</v>
      </c>
      <c r="DV1005" s="421">
        <v>4</v>
      </c>
      <c r="DW1005" s="421">
        <v>2</v>
      </c>
      <c r="DX1005" s="421">
        <v>8</v>
      </c>
      <c r="DY1005" s="421">
        <v>0</v>
      </c>
      <c r="DZ1005" s="421">
        <v>2</v>
      </c>
      <c r="EA1005" s="421">
        <v>1</v>
      </c>
      <c r="EB1005" s="421">
        <v>0</v>
      </c>
      <c r="EC1005" s="421">
        <v>16</v>
      </c>
      <c r="ED1005" s="425">
        <v>8.8163292760511993</v>
      </c>
      <c r="EE1005" s="425">
        <v>4.4081646380255997</v>
      </c>
      <c r="EF1005" s="425">
        <v>1.1020411595063999</v>
      </c>
      <c r="EG1005" s="425">
        <v>6.0612263772851902</v>
      </c>
      <c r="EH1005" s="431">
        <v>1.1632656683678599</v>
      </c>
      <c r="EI1005" s="425">
        <v>90.736625862865694</v>
      </c>
      <c r="EJ1005" s="424">
        <v>0.186440677966101</v>
      </c>
      <c r="EK1005" s="424">
        <v>0.219512195121951</v>
      </c>
      <c r="EL1005" s="466">
        <v>0.37209302300000002</v>
      </c>
      <c r="EM1005" s="466">
        <v>0.16279069700000001</v>
      </c>
      <c r="EN1005" s="466">
        <v>0.46511627900000002</v>
      </c>
      <c r="EO1005" s="466">
        <v>4.6511629999999998E-2</v>
      </c>
      <c r="EP1005" s="466">
        <v>0.41860465000000002</v>
      </c>
      <c r="EQ1005" s="466">
        <v>0.14827586000000001</v>
      </c>
      <c r="ER1005" s="425">
        <v>-0.15625705077149801</v>
      </c>
      <c r="ES1005" s="431">
        <v>2.2040823190127998</v>
      </c>
      <c r="ET1005" s="431">
        <v>4.2663310781666199</v>
      </c>
      <c r="EU1005" s="431">
        <v>4.6053604264203098</v>
      </c>
      <c r="EV1005" s="431">
        <v>4.9014470683817501</v>
      </c>
      <c r="EW1005" s="431">
        <v>4.2102240644393998</v>
      </c>
      <c r="EX1005" s="426">
        <v>4.5804895460605601E-2</v>
      </c>
    </row>
    <row r="1006" spans="1:193" ht="13" customHeight="1">
      <c r="A1006" s="413" t="s">
        <v>19</v>
      </c>
      <c r="B1006" s="413">
        <v>11355</v>
      </c>
      <c r="C1006" s="413">
        <v>669422</v>
      </c>
      <c r="D1006" s="413">
        <v>22284</v>
      </c>
      <c r="E1006" s="413" t="s">
        <v>15</v>
      </c>
      <c r="F1006" s="413" t="s">
        <v>15</v>
      </c>
      <c r="G1006" s="414"/>
      <c r="H1006" s="411" t="s">
        <v>3967</v>
      </c>
      <c r="I1006" s="411" t="s">
        <v>531</v>
      </c>
      <c r="J1006" s="413">
        <v>26</v>
      </c>
      <c r="K1006" s="418">
        <v>1</v>
      </c>
      <c r="M1006" s="419" t="s">
        <v>837</v>
      </c>
      <c r="N1006" s="420">
        <v>20</v>
      </c>
      <c r="O1006" s="418" t="s">
        <v>46</v>
      </c>
      <c r="P1006" s="418" t="s">
        <v>2543</v>
      </c>
      <c r="Z1006" s="421"/>
      <c r="BT1006" s="427">
        <v>10</v>
      </c>
      <c r="BU1006" s="421">
        <v>29.2</v>
      </c>
      <c r="BV1006" s="428">
        <v>-1</v>
      </c>
      <c r="BW1006" s="427"/>
      <c r="BX1006" s="427"/>
      <c r="BY1006" s="427"/>
      <c r="BZ1006" s="427"/>
      <c r="CA1006" s="421"/>
      <c r="CB1006" s="428"/>
      <c r="CC1006" s="427"/>
      <c r="CD1006" s="421"/>
      <c r="CE1006" s="429"/>
      <c r="CF1006" s="428"/>
      <c r="CG1006" s="427"/>
      <c r="CH1006" s="421"/>
      <c r="CI1006" s="429"/>
      <c r="CJ1006" s="428"/>
      <c r="CK1006" s="427"/>
      <c r="CL1006" s="421"/>
      <c r="CM1006" s="429"/>
      <c r="CN1006" s="428"/>
      <c r="CO1006" s="427"/>
      <c r="CP1006" s="421"/>
      <c r="CQ1006" s="429"/>
      <c r="CR1006" s="428"/>
      <c r="DH1006" s="427">
        <v>-1</v>
      </c>
      <c r="DJ1006" s="421">
        <v>10</v>
      </c>
      <c r="DK1006" s="421">
        <v>1</v>
      </c>
      <c r="DL1006" s="421">
        <v>0</v>
      </c>
      <c r="DM1006" s="421">
        <v>2</v>
      </c>
      <c r="DN1006" s="421">
        <v>1</v>
      </c>
      <c r="DO1006" s="421">
        <v>1</v>
      </c>
      <c r="DP1006" s="421">
        <v>29.2</v>
      </c>
      <c r="DQ1006" s="421">
        <v>4</v>
      </c>
      <c r="DR1006" s="421">
        <v>25.2000007629394</v>
      </c>
      <c r="DS1006" s="421">
        <v>129</v>
      </c>
      <c r="DT1006" s="421">
        <v>35</v>
      </c>
      <c r="DU1006" s="421">
        <v>23</v>
      </c>
      <c r="DV1006" s="421">
        <v>21</v>
      </c>
      <c r="DW1006" s="421">
        <v>6</v>
      </c>
      <c r="DX1006" s="421">
        <v>8</v>
      </c>
      <c r="DY1006" s="421">
        <v>0</v>
      </c>
      <c r="DZ1006" s="421">
        <v>2</v>
      </c>
      <c r="EA1006" s="421">
        <v>1</v>
      </c>
      <c r="EB1006" s="421">
        <v>0</v>
      </c>
      <c r="EC1006" s="421">
        <v>24</v>
      </c>
      <c r="ED1006" s="425">
        <v>7.2808995005489301</v>
      </c>
      <c r="EE1006" s="425">
        <v>2.4269665001829699</v>
      </c>
      <c r="EF1006" s="425">
        <v>1.8202248751372301</v>
      </c>
      <c r="EG1006" s="425">
        <v>10.617978438300501</v>
      </c>
      <c r="EH1006" s="431">
        <v>1.4494383264981601</v>
      </c>
      <c r="EI1006" s="425">
        <v>111.8587201145</v>
      </c>
      <c r="EJ1006" s="424">
        <v>0.29411764705882298</v>
      </c>
      <c r="EK1006" s="424">
        <v>0.325842696629213</v>
      </c>
      <c r="EL1006" s="422">
        <v>0.42553191400000001</v>
      </c>
      <c r="EM1006" s="422">
        <v>0.223404255</v>
      </c>
      <c r="EN1006" s="422">
        <v>0.35106382899999999</v>
      </c>
      <c r="EO1006" s="422">
        <v>8.4210530000000006E-2</v>
      </c>
      <c r="EP1006" s="422">
        <v>0.36842105000000003</v>
      </c>
      <c r="EQ1006" s="422">
        <v>9.5703129999999997E-2</v>
      </c>
      <c r="ER1006" s="425">
        <v>0.52484106200455305</v>
      </c>
      <c r="ES1006" s="431">
        <v>6.3707870629803098</v>
      </c>
      <c r="ET1006" s="431">
        <v>5.0090746535443698</v>
      </c>
      <c r="EU1006" s="431">
        <v>5.1584442972309299</v>
      </c>
      <c r="EV1006" s="431">
        <v>4.2442711576064402</v>
      </c>
      <c r="EW1006" s="431">
        <v>4.0271197904712803</v>
      </c>
      <c r="EX1006" s="426">
        <v>-0.116190798580646</v>
      </c>
    </row>
    <row r="1007" spans="1:193" ht="13" customHeight="1">
      <c r="A1007" s="413" t="s">
        <v>19</v>
      </c>
      <c r="B1007" s="413">
        <v>13269</v>
      </c>
      <c r="C1007" s="413">
        <v>687606</v>
      </c>
      <c r="D1007" s="413">
        <v>25501</v>
      </c>
      <c r="E1007" s="413" t="s">
        <v>470</v>
      </c>
      <c r="F1007" s="413" t="s">
        <v>470</v>
      </c>
      <c r="G1007" s="414"/>
      <c r="H1007" s="411" t="s">
        <v>4364</v>
      </c>
      <c r="I1007" s="411" t="s">
        <v>688</v>
      </c>
      <c r="J1007" s="413">
        <v>27</v>
      </c>
      <c r="K1007" s="418">
        <v>1</v>
      </c>
      <c r="M1007" s="419" t="s">
        <v>837</v>
      </c>
      <c r="N1007" s="420">
        <v>20</v>
      </c>
      <c r="O1007" s="418" t="s">
        <v>46</v>
      </c>
      <c r="P1007" s="418" t="s">
        <v>4577</v>
      </c>
      <c r="Z1007" s="421"/>
      <c r="AS1007" s="422"/>
      <c r="AT1007" s="422"/>
      <c r="AU1007" s="422"/>
      <c r="AV1007" s="422"/>
      <c r="AW1007" s="422"/>
      <c r="AX1007" s="422"/>
      <c r="AY1007" s="423"/>
      <c r="AZ1007" s="422"/>
      <c r="BA1007" s="422"/>
      <c r="BB1007" s="422"/>
      <c r="BC1007" s="422"/>
      <c r="BT1007" s="427">
        <v>13</v>
      </c>
      <c r="BU1007" s="421">
        <v>24.2</v>
      </c>
      <c r="BV1007" s="428">
        <v>0</v>
      </c>
      <c r="BW1007" s="427"/>
      <c r="BX1007" s="427"/>
      <c r="BY1007" s="427"/>
      <c r="BZ1007" s="427"/>
      <c r="CA1007" s="421"/>
      <c r="CB1007" s="428"/>
      <c r="CC1007" s="427"/>
      <c r="CD1007" s="421"/>
      <c r="CE1007" s="429"/>
      <c r="CF1007" s="428"/>
      <c r="CG1007" s="427"/>
      <c r="CH1007" s="421"/>
      <c r="CI1007" s="429"/>
      <c r="CJ1007" s="428"/>
      <c r="CK1007" s="427"/>
      <c r="CL1007" s="421"/>
      <c r="CM1007" s="429"/>
      <c r="CN1007" s="428"/>
      <c r="CO1007" s="427"/>
      <c r="CP1007" s="421"/>
      <c r="CQ1007" s="429"/>
      <c r="CR1007" s="428"/>
      <c r="DH1007" s="427">
        <v>0</v>
      </c>
      <c r="DJ1007" s="421">
        <v>13</v>
      </c>
      <c r="DK1007" s="421">
        <v>2</v>
      </c>
      <c r="DL1007" s="421">
        <v>0</v>
      </c>
      <c r="DM1007" s="421">
        <v>0</v>
      </c>
      <c r="DN1007" s="421">
        <v>0</v>
      </c>
      <c r="DO1007" s="421">
        <v>0</v>
      </c>
      <c r="DP1007" s="421">
        <v>24.2</v>
      </c>
      <c r="DQ1007" s="421">
        <v>4.1999998092651296</v>
      </c>
      <c r="DR1007" s="421">
        <v>20</v>
      </c>
      <c r="DS1007" s="421">
        <v>110</v>
      </c>
      <c r="DT1007" s="421">
        <v>27</v>
      </c>
      <c r="DU1007" s="421">
        <v>16</v>
      </c>
      <c r="DV1007" s="421">
        <v>12</v>
      </c>
      <c r="DW1007" s="421">
        <v>4</v>
      </c>
      <c r="DX1007" s="421">
        <v>8</v>
      </c>
      <c r="DY1007" s="421">
        <v>0</v>
      </c>
      <c r="DZ1007" s="421">
        <v>1</v>
      </c>
      <c r="EA1007" s="421">
        <v>0</v>
      </c>
      <c r="EB1007" s="421">
        <v>0</v>
      </c>
      <c r="EC1007" s="421">
        <v>28</v>
      </c>
      <c r="ED1007" s="425">
        <v>10.2162172695074</v>
      </c>
      <c r="EE1007" s="425">
        <v>2.9189192198592702</v>
      </c>
      <c r="EF1007" s="425">
        <v>1.45945960992963</v>
      </c>
      <c r="EG1007" s="425">
        <v>9.8513523670250507</v>
      </c>
      <c r="EH1007" s="431">
        <v>1.41891906520936</v>
      </c>
      <c r="EI1007" s="425">
        <v>110.678009203375</v>
      </c>
      <c r="EJ1007" s="424">
        <v>0.26732673267326701</v>
      </c>
      <c r="EK1007" s="424">
        <v>0.33333333333333298</v>
      </c>
      <c r="EL1007" s="422">
        <v>0.397260273</v>
      </c>
      <c r="EM1007" s="422">
        <v>0.20547945200000001</v>
      </c>
      <c r="EN1007" s="422">
        <v>0.397260273</v>
      </c>
      <c r="EO1007" s="422">
        <v>0.10958904</v>
      </c>
      <c r="EP1007" s="422">
        <v>0.35616438</v>
      </c>
      <c r="EQ1007" s="422">
        <v>0.11160713999999999</v>
      </c>
      <c r="ER1007" s="425">
        <v>0.258657514487454</v>
      </c>
      <c r="ES1007" s="431">
        <v>4.3783788297889101</v>
      </c>
      <c r="ET1007" s="431">
        <v>3.9141404157430801</v>
      </c>
      <c r="EU1007" s="431">
        <v>4.0684047423112704</v>
      </c>
      <c r="EV1007" s="431">
        <v>3.7729580815854802</v>
      </c>
      <c r="EW1007" s="431">
        <v>3.4259921030845502</v>
      </c>
      <c r="EX1007" s="426">
        <v>0.13244384154677299</v>
      </c>
      <c r="GC1007" s="412"/>
      <c r="GD1007" s="412"/>
      <c r="GE1007" s="412"/>
      <c r="GF1007" s="412"/>
      <c r="GG1007" s="412"/>
      <c r="GH1007" s="412"/>
      <c r="GI1007" s="412"/>
      <c r="GJ1007" s="412"/>
      <c r="GK1007" s="412"/>
    </row>
    <row r="1008" spans="1:193" ht="13" customHeight="1">
      <c r="A1008" s="413" t="s">
        <v>19</v>
      </c>
      <c r="B1008" s="413">
        <v>11593</v>
      </c>
      <c r="C1008" s="413">
        <v>605463</v>
      </c>
      <c r="D1008" s="413">
        <v>13652</v>
      </c>
      <c r="E1008" s="413" t="s">
        <v>3323</v>
      </c>
      <c r="F1008" s="413" t="s">
        <v>1121</v>
      </c>
      <c r="G1008" s="414"/>
      <c r="H1008" s="411" t="s">
        <v>524</v>
      </c>
      <c r="I1008" s="411" t="s">
        <v>2329</v>
      </c>
      <c r="J1008" s="413">
        <v>33</v>
      </c>
      <c r="K1008" s="418">
        <v>1</v>
      </c>
      <c r="M1008" s="419" t="s">
        <v>837</v>
      </c>
      <c r="O1008" s="418" t="s">
        <v>46</v>
      </c>
      <c r="P1008" s="418" t="s">
        <v>2543</v>
      </c>
      <c r="Z1008" s="421"/>
      <c r="AS1008" s="422"/>
      <c r="AT1008" s="422"/>
      <c r="AU1008" s="422"/>
      <c r="AV1008" s="422"/>
      <c r="AW1008" s="422"/>
      <c r="AX1008" s="422"/>
      <c r="AY1008" s="423"/>
      <c r="AZ1008" s="422"/>
      <c r="BA1008" s="422"/>
      <c r="BB1008" s="422"/>
      <c r="BC1008" s="422"/>
      <c r="BT1008" s="427">
        <v>24</v>
      </c>
      <c r="BU1008" s="421">
        <v>27.1</v>
      </c>
      <c r="BV1008" s="428">
        <v>-3</v>
      </c>
      <c r="BW1008" s="427"/>
      <c r="BX1008" s="427"/>
      <c r="BY1008" s="427"/>
      <c r="BZ1008" s="427"/>
      <c r="CA1008" s="421"/>
      <c r="CB1008" s="428"/>
      <c r="CC1008" s="427"/>
      <c r="CD1008" s="421"/>
      <c r="CE1008" s="429"/>
      <c r="CF1008" s="428"/>
      <c r="CG1008" s="427"/>
      <c r="CH1008" s="421"/>
      <c r="CI1008" s="429"/>
      <c r="CJ1008" s="428"/>
      <c r="CK1008" s="427"/>
      <c r="CL1008" s="421"/>
      <c r="CM1008" s="429"/>
      <c r="CN1008" s="428"/>
      <c r="CO1008" s="427"/>
      <c r="CP1008" s="421"/>
      <c r="CQ1008" s="429"/>
      <c r="CR1008" s="428"/>
      <c r="DH1008" s="427">
        <v>-3</v>
      </c>
      <c r="DJ1008" s="421">
        <v>24</v>
      </c>
      <c r="DK1008" s="421">
        <v>0</v>
      </c>
      <c r="DL1008" s="421">
        <v>0</v>
      </c>
      <c r="DM1008" s="421">
        <v>1</v>
      </c>
      <c r="DN1008" s="421">
        <v>2</v>
      </c>
      <c r="DO1008" s="421">
        <v>0</v>
      </c>
      <c r="DP1008" s="421">
        <v>27.1</v>
      </c>
      <c r="DR1008" s="421">
        <v>27.100000381469702</v>
      </c>
      <c r="DS1008" s="421">
        <v>134</v>
      </c>
      <c r="DT1008" s="421">
        <v>34</v>
      </c>
      <c r="DU1008" s="421">
        <v>25</v>
      </c>
      <c r="DV1008" s="421">
        <v>24</v>
      </c>
      <c r="DW1008" s="421">
        <v>6</v>
      </c>
      <c r="DX1008" s="421">
        <v>18</v>
      </c>
      <c r="DY1008" s="421">
        <v>0</v>
      </c>
      <c r="DZ1008" s="421">
        <v>1</v>
      </c>
      <c r="EA1008" s="421">
        <v>0</v>
      </c>
      <c r="EB1008" s="421">
        <v>0</v>
      </c>
      <c r="EC1008" s="421">
        <v>24</v>
      </c>
      <c r="ED1008" s="425">
        <v>7.9024407706187896</v>
      </c>
      <c r="EE1008" s="425">
        <v>5.9268305779640897</v>
      </c>
      <c r="EF1008" s="425">
        <v>1.9756101926546901</v>
      </c>
      <c r="EG1008" s="425">
        <v>11.1951244250432</v>
      </c>
      <c r="EH1008" s="431">
        <v>1.9024394447785899</v>
      </c>
      <c r="EI1008" s="425">
        <v>147.87854033485999</v>
      </c>
      <c r="EJ1008" s="424">
        <v>0.29565217391304299</v>
      </c>
      <c r="EK1008" s="424">
        <v>0.32941176470588202</v>
      </c>
      <c r="EL1008" s="422">
        <v>0.43181818100000002</v>
      </c>
      <c r="EM1008" s="422">
        <v>0.17045454500000001</v>
      </c>
      <c r="EN1008" s="422">
        <v>0.39772727200000002</v>
      </c>
      <c r="EO1008" s="422">
        <v>0.10989011</v>
      </c>
      <c r="EP1008" s="422">
        <v>0.43956044</v>
      </c>
      <c r="EQ1008" s="422">
        <v>0.10614525</v>
      </c>
      <c r="ER1008" s="425">
        <v>0.28505282479252803</v>
      </c>
      <c r="ES1008" s="431">
        <v>7.9024407706187896</v>
      </c>
      <c r="ET1008" s="431">
        <v>6.4601558013924896</v>
      </c>
      <c r="EU1008" s="431">
        <v>6.3188997463554601</v>
      </c>
      <c r="EV1008" s="431">
        <v>5.43950225498119</v>
      </c>
      <c r="EW1008" s="431">
        <v>5.04809447008458</v>
      </c>
      <c r="EX1008" s="426">
        <v>-0.56494113802909796</v>
      </c>
    </row>
    <row r="1009" spans="1:154" ht="13" customHeight="1">
      <c r="A1009" s="413" t="s">
        <v>19</v>
      </c>
      <c r="B1009" s="413">
        <v>12333</v>
      </c>
      <c r="C1009" s="413">
        <v>676664</v>
      </c>
      <c r="D1009" s="413">
        <v>23429</v>
      </c>
      <c r="E1009" s="413" t="s">
        <v>3323</v>
      </c>
      <c r="F1009" s="413" t="s">
        <v>2170</v>
      </c>
      <c r="G1009" s="414"/>
      <c r="H1009" s="411" t="s">
        <v>3022</v>
      </c>
      <c r="I1009" s="411" t="s">
        <v>223</v>
      </c>
      <c r="J1009" s="413">
        <v>29</v>
      </c>
      <c r="K1009" s="418">
        <v>1</v>
      </c>
      <c r="M1009" s="419" t="s">
        <v>46</v>
      </c>
      <c r="N1009" s="420">
        <v>25</v>
      </c>
      <c r="P1009" s="418" t="s">
        <v>2543</v>
      </c>
      <c r="Z1009" s="421"/>
      <c r="AS1009" s="422"/>
      <c r="AT1009" s="422"/>
      <c r="AU1009" s="422"/>
      <c r="AV1009" s="422"/>
      <c r="AW1009" s="422"/>
      <c r="AX1009" s="422"/>
      <c r="AY1009" s="423"/>
      <c r="AZ1009" s="422"/>
      <c r="BA1009" s="422"/>
      <c r="BB1009" s="422"/>
      <c r="BC1009" s="422"/>
      <c r="BT1009" s="427">
        <v>27</v>
      </c>
      <c r="BU1009" s="421">
        <v>135.19999999999999</v>
      </c>
      <c r="BV1009" s="428">
        <v>2</v>
      </c>
      <c r="BW1009" s="427"/>
      <c r="BX1009" s="427"/>
      <c r="BY1009" s="427"/>
      <c r="BZ1009" s="427"/>
      <c r="CA1009" s="421"/>
      <c r="CB1009" s="428"/>
      <c r="CC1009" s="427"/>
      <c r="CD1009" s="421"/>
      <c r="CE1009" s="429"/>
      <c r="CF1009" s="428"/>
      <c r="CG1009" s="427"/>
      <c r="CH1009" s="421"/>
      <c r="CI1009" s="429"/>
      <c r="CJ1009" s="428"/>
      <c r="CK1009" s="427"/>
      <c r="CL1009" s="421"/>
      <c r="CM1009" s="429"/>
      <c r="CN1009" s="428"/>
      <c r="CO1009" s="427"/>
      <c r="CP1009" s="421"/>
      <c r="CQ1009" s="429"/>
      <c r="CR1009" s="428"/>
      <c r="DH1009" s="427">
        <v>2</v>
      </c>
      <c r="DJ1009" s="421">
        <v>27</v>
      </c>
      <c r="DK1009" s="421">
        <v>27</v>
      </c>
      <c r="DL1009" s="421">
        <v>0</v>
      </c>
      <c r="DM1009" s="421">
        <v>9</v>
      </c>
      <c r="DN1009" s="421">
        <v>11</v>
      </c>
      <c r="DO1009" s="421">
        <v>0</v>
      </c>
      <c r="DP1009" s="421">
        <v>135.19999999999999</v>
      </c>
      <c r="DQ1009" s="421">
        <v>135.200000762939</v>
      </c>
      <c r="DS1009" s="421">
        <v>583</v>
      </c>
      <c r="DT1009" s="421">
        <v>143</v>
      </c>
      <c r="DU1009" s="421">
        <v>79</v>
      </c>
      <c r="DV1009" s="421">
        <v>76</v>
      </c>
      <c r="DW1009" s="421">
        <v>30</v>
      </c>
      <c r="DX1009" s="421">
        <v>36</v>
      </c>
      <c r="DY1009" s="421">
        <v>0</v>
      </c>
      <c r="DZ1009" s="421">
        <v>6</v>
      </c>
      <c r="EA1009" s="421">
        <v>1</v>
      </c>
      <c r="EB1009" s="421">
        <v>0</v>
      </c>
      <c r="EC1009" s="421">
        <v>117</v>
      </c>
      <c r="ED1009" s="425">
        <v>7.7616709071666996</v>
      </c>
      <c r="EE1009" s="425">
        <v>2.38820643297437</v>
      </c>
      <c r="EF1009" s="425">
        <v>1.9901720274786401</v>
      </c>
      <c r="EG1009" s="425">
        <v>9.4864866643148602</v>
      </c>
      <c r="EH1009" s="431">
        <v>1.3194103441432401</v>
      </c>
      <c r="EI1009" s="425">
        <v>102.68430145139099</v>
      </c>
      <c r="EJ1009" s="424">
        <v>0.264325323475046</v>
      </c>
      <c r="EK1009" s="424">
        <v>0.28680203045685199</v>
      </c>
      <c r="EL1009" s="422">
        <v>0.29285714200000001</v>
      </c>
      <c r="EM1009" s="422">
        <v>0.2</v>
      </c>
      <c r="EN1009" s="422">
        <v>0.50714285699999995</v>
      </c>
      <c r="EO1009" s="422">
        <v>9.4339619999999999E-2</v>
      </c>
      <c r="EP1009" s="422">
        <v>0.39386791999999998</v>
      </c>
      <c r="EQ1009" s="422">
        <v>8.7489430000000007E-2</v>
      </c>
      <c r="ER1009" s="425">
        <v>0.34356007937111699</v>
      </c>
      <c r="ES1009" s="431">
        <v>5.0417691362792203</v>
      </c>
      <c r="ET1009" s="431">
        <v>4.2950078231064701</v>
      </c>
      <c r="EU1009" s="431">
        <v>5.2145963313339196</v>
      </c>
      <c r="EV1009" s="431">
        <v>4.7605736348419496</v>
      </c>
      <c r="EW1009" s="431">
        <v>4.5022027786391501</v>
      </c>
      <c r="EX1009" s="426">
        <v>0.47515861690044398</v>
      </c>
    </row>
    <row r="1010" spans="1:154" ht="13" customHeight="1">
      <c r="A1010" s="413" t="s">
        <v>19</v>
      </c>
      <c r="B1010" s="413">
        <v>10657</v>
      </c>
      <c r="C1010" s="413">
        <v>623149</v>
      </c>
      <c r="D1010" s="413">
        <v>13892</v>
      </c>
      <c r="E1010" s="413" t="s">
        <v>239</v>
      </c>
      <c r="F1010" s="413" t="s">
        <v>239</v>
      </c>
      <c r="G1010" s="414"/>
      <c r="H1010" s="415" t="s">
        <v>1091</v>
      </c>
      <c r="I1010" s="416" t="s">
        <v>166</v>
      </c>
      <c r="J1010" s="417">
        <v>35</v>
      </c>
      <c r="K1010" s="418">
        <v>1</v>
      </c>
      <c r="M1010" s="419" t="s">
        <v>837</v>
      </c>
      <c r="O1010" s="418" t="s">
        <v>838</v>
      </c>
      <c r="P1010" s="418" t="s">
        <v>4581</v>
      </c>
      <c r="Z1010" s="421"/>
      <c r="AS1010" s="422"/>
      <c r="AT1010" s="422"/>
      <c r="AU1010" s="422"/>
      <c r="AV1010" s="422"/>
      <c r="AW1010" s="422"/>
      <c r="AX1010" s="422"/>
      <c r="AY1010" s="423"/>
      <c r="AZ1010" s="422"/>
      <c r="BA1010" s="422"/>
      <c r="BB1010" s="422"/>
      <c r="BC1010" s="422"/>
      <c r="BT1010" s="427">
        <v>22</v>
      </c>
      <c r="BU1010" s="421">
        <v>19.2</v>
      </c>
      <c r="BV1010" s="428">
        <v>0</v>
      </c>
      <c r="BW1010" s="427"/>
      <c r="BX1010" s="427"/>
      <c r="BY1010" s="427"/>
      <c r="BZ1010" s="427"/>
      <c r="CA1010" s="421"/>
      <c r="CB1010" s="428"/>
      <c r="CC1010" s="427"/>
      <c r="CD1010" s="421"/>
      <c r="CE1010" s="429"/>
      <c r="CF1010" s="428"/>
      <c r="CG1010" s="427"/>
      <c r="CH1010" s="421"/>
      <c r="CI1010" s="429"/>
      <c r="CJ1010" s="428"/>
      <c r="CK1010" s="427"/>
      <c r="CL1010" s="421"/>
      <c r="CM1010" s="429"/>
      <c r="CN1010" s="428"/>
      <c r="CO1010" s="427"/>
      <c r="CP1010" s="421"/>
      <c r="CQ1010" s="429"/>
      <c r="CR1010" s="428"/>
      <c r="DH1010" s="427">
        <v>0</v>
      </c>
      <c r="DJ1010" s="421">
        <v>22</v>
      </c>
      <c r="DK1010" s="421">
        <v>0</v>
      </c>
      <c r="DL1010" s="421">
        <v>0</v>
      </c>
      <c r="DM1010" s="421">
        <v>1</v>
      </c>
      <c r="DN1010" s="421">
        <v>1</v>
      </c>
      <c r="DO1010" s="421">
        <v>2</v>
      </c>
      <c r="DP1010" s="421">
        <v>19.2</v>
      </c>
      <c r="DR1010" s="421">
        <v>19.200000286102199</v>
      </c>
      <c r="DS1010" s="421">
        <v>81</v>
      </c>
      <c r="DT1010" s="421">
        <v>18</v>
      </c>
      <c r="DU1010" s="421">
        <v>11</v>
      </c>
      <c r="DV1010" s="421">
        <v>10</v>
      </c>
      <c r="DW1010" s="421">
        <v>4</v>
      </c>
      <c r="DX1010" s="421">
        <v>6</v>
      </c>
      <c r="DY1010" s="421">
        <v>0</v>
      </c>
      <c r="DZ1010" s="421">
        <v>0</v>
      </c>
      <c r="EA1010" s="421">
        <v>0</v>
      </c>
      <c r="EB1010" s="421">
        <v>0</v>
      </c>
      <c r="EC1010" s="421">
        <v>20</v>
      </c>
      <c r="ED1010" s="425">
        <v>9.1525453317109804</v>
      </c>
      <c r="EE1010" s="425">
        <v>2.7457635995132899</v>
      </c>
      <c r="EF1010" s="425">
        <v>1.8305090663421899</v>
      </c>
      <c r="EG1010" s="425">
        <v>8.2372907985398793</v>
      </c>
      <c r="EH1010" s="431">
        <v>1.2203393775614599</v>
      </c>
      <c r="EI1010" s="425">
        <v>95.188468583343806</v>
      </c>
      <c r="EJ1010" s="424">
        <v>0.24</v>
      </c>
      <c r="EK1010" s="424">
        <v>0.27450980392156799</v>
      </c>
      <c r="EL1010" s="422">
        <v>0.14545454499999999</v>
      </c>
      <c r="EM1010" s="422">
        <v>0.16363636300000001</v>
      </c>
      <c r="EN1010" s="422">
        <v>0.69090909</v>
      </c>
      <c r="EO1010" s="422">
        <v>0.14545454999999999</v>
      </c>
      <c r="EP1010" s="422">
        <v>0.36363635999999999</v>
      </c>
      <c r="EQ1010" s="422">
        <v>0.10094636999999999</v>
      </c>
      <c r="ER1010" s="425">
        <v>0.37002348781602901</v>
      </c>
      <c r="ES1010" s="431">
        <v>4.5762726658554902</v>
      </c>
      <c r="ET1010" s="431">
        <v>3.78511784076405</v>
      </c>
      <c r="EU1010" s="431">
        <v>4.6613964356969397</v>
      </c>
      <c r="EV1010" s="431">
        <v>4.9964076928560504</v>
      </c>
      <c r="EW1010" s="431">
        <v>4.3943410731335701</v>
      </c>
      <c r="EX1010" s="426">
        <v>2.8312481939792598E-2</v>
      </c>
    </row>
    <row r="1011" spans="1:154" ht="13" customHeight="1">
      <c r="A1011" s="413" t="s">
        <v>19</v>
      </c>
      <c r="B1011" s="413">
        <v>13142</v>
      </c>
      <c r="C1011" s="413">
        <v>693313</v>
      </c>
      <c r="D1011" s="413">
        <v>30084</v>
      </c>
      <c r="E1011" s="413" t="s">
        <v>2175</v>
      </c>
      <c r="F1011" s="413" t="s">
        <v>2175</v>
      </c>
      <c r="G1011" s="414"/>
      <c r="H1011" s="411" t="s">
        <v>4396</v>
      </c>
      <c r="I1011" s="411" t="s">
        <v>724</v>
      </c>
      <c r="J1011" s="413">
        <v>26</v>
      </c>
      <c r="K1011" s="418">
        <v>1</v>
      </c>
      <c r="M1011" s="419" t="s">
        <v>837</v>
      </c>
      <c r="N1011" s="420">
        <v>20</v>
      </c>
      <c r="O1011" s="418" t="s">
        <v>46</v>
      </c>
      <c r="Z1011" s="421"/>
      <c r="AS1011" s="422"/>
      <c r="AT1011" s="422"/>
      <c r="AU1011" s="422"/>
      <c r="AV1011" s="422"/>
      <c r="AW1011" s="422"/>
      <c r="AX1011" s="422"/>
      <c r="AY1011" s="423"/>
      <c r="AZ1011" s="422"/>
      <c r="BA1011" s="422"/>
      <c r="BB1011" s="422"/>
      <c r="BC1011" s="422"/>
      <c r="BT1011" s="427">
        <v>16</v>
      </c>
      <c r="BU1011" s="421">
        <v>36</v>
      </c>
      <c r="BV1011" s="428">
        <v>0</v>
      </c>
      <c r="BW1011" s="427"/>
      <c r="BX1011" s="427"/>
      <c r="BY1011" s="427"/>
      <c r="BZ1011" s="427"/>
      <c r="CA1011" s="421"/>
      <c r="CB1011" s="428"/>
      <c r="CC1011" s="427"/>
      <c r="CD1011" s="421"/>
      <c r="CE1011" s="429"/>
      <c r="CF1011" s="428"/>
      <c r="CG1011" s="427"/>
      <c r="CH1011" s="421"/>
      <c r="CI1011" s="429"/>
      <c r="CJ1011" s="428"/>
      <c r="CK1011" s="427"/>
      <c r="CL1011" s="421"/>
      <c r="CM1011" s="429"/>
      <c r="CN1011" s="428"/>
      <c r="CO1011" s="427"/>
      <c r="CP1011" s="421"/>
      <c r="CQ1011" s="429"/>
      <c r="CR1011" s="428"/>
      <c r="DH1011" s="427">
        <v>0</v>
      </c>
      <c r="DJ1011" s="421">
        <v>16</v>
      </c>
      <c r="DK1011" s="421">
        <v>3</v>
      </c>
      <c r="DL1011" s="421">
        <v>0</v>
      </c>
      <c r="DM1011" s="421">
        <v>1</v>
      </c>
      <c r="DN1011" s="421">
        <v>3</v>
      </c>
      <c r="DO1011" s="421">
        <v>0</v>
      </c>
      <c r="DP1011" s="421">
        <v>36</v>
      </c>
      <c r="DQ1011" s="421">
        <v>9.1000003814697195</v>
      </c>
      <c r="DR1011" s="421">
        <v>26.2000007629394</v>
      </c>
      <c r="DS1011" s="421">
        <v>156</v>
      </c>
      <c r="DT1011" s="421">
        <v>37</v>
      </c>
      <c r="DU1011" s="421">
        <v>21</v>
      </c>
      <c r="DV1011" s="421">
        <v>19</v>
      </c>
      <c r="DW1011" s="421">
        <v>9</v>
      </c>
      <c r="DX1011" s="421">
        <v>13</v>
      </c>
      <c r="DY1011" s="421">
        <v>0</v>
      </c>
      <c r="DZ1011" s="421">
        <v>1</v>
      </c>
      <c r="EA1011" s="421">
        <v>0</v>
      </c>
      <c r="EB1011" s="421">
        <v>0</v>
      </c>
      <c r="EC1011" s="421">
        <v>26</v>
      </c>
      <c r="ED1011" s="425">
        <v>6.5000001721912</v>
      </c>
      <c r="EE1011" s="425">
        <v>3.2500000860956</v>
      </c>
      <c r="EF1011" s="425">
        <v>2.2500000596046399</v>
      </c>
      <c r="EG1011" s="425">
        <v>9.2500002450413206</v>
      </c>
      <c r="EH1011" s="431">
        <v>1.3888889256818799</v>
      </c>
      <c r="EI1011" s="425">
        <v>107.18589040164601</v>
      </c>
      <c r="EJ1011" s="424">
        <v>0.26056338028169002</v>
      </c>
      <c r="EK1011" s="424">
        <v>0.26168224299065401</v>
      </c>
      <c r="EL1011" s="422">
        <v>0.5</v>
      </c>
      <c r="EM1011" s="422">
        <v>0.175438596</v>
      </c>
      <c r="EN1011" s="422">
        <v>0.32456140300000003</v>
      </c>
      <c r="EO1011" s="422">
        <v>0.15517241000000001</v>
      </c>
      <c r="EP1011" s="422">
        <v>0.44827586000000003</v>
      </c>
      <c r="EQ1011" s="422">
        <v>8.681672E-2</v>
      </c>
      <c r="ER1011" s="425">
        <v>-0.39676966145133502</v>
      </c>
      <c r="ES1011" s="431">
        <v>4.7500001258320301</v>
      </c>
      <c r="ET1011" s="431">
        <v>6.06896063792649</v>
      </c>
      <c r="EU1011" s="431">
        <v>6.1081945147043397</v>
      </c>
      <c r="EV1011" s="431">
        <v>4.4428263755468302</v>
      </c>
      <c r="EW1011" s="431">
        <v>4.4168769437912703</v>
      </c>
      <c r="EX1011" s="426">
        <v>-0.63901542127132405</v>
      </c>
    </row>
    <row r="1012" spans="1:154" ht="13" customHeight="1">
      <c r="A1012" s="413" t="s">
        <v>19</v>
      </c>
      <c r="B1012" s="413">
        <v>12752</v>
      </c>
      <c r="C1012" s="413">
        <v>681006</v>
      </c>
      <c r="D1012" s="413">
        <v>25957</v>
      </c>
      <c r="E1012" s="413" t="s">
        <v>686</v>
      </c>
      <c r="F1012" s="413" t="s">
        <v>686</v>
      </c>
      <c r="G1012" s="414"/>
      <c r="H1012" s="411" t="s">
        <v>4372</v>
      </c>
      <c r="I1012" s="411" t="s">
        <v>533</v>
      </c>
      <c r="J1012" s="413">
        <v>27</v>
      </c>
      <c r="K1012" s="418">
        <v>1</v>
      </c>
      <c r="M1012" s="419" t="s">
        <v>46</v>
      </c>
      <c r="O1012" s="418" t="s">
        <v>838</v>
      </c>
      <c r="P1012" s="418" t="s">
        <v>2543</v>
      </c>
      <c r="Z1012" s="421"/>
      <c r="AS1012" s="422"/>
      <c r="AT1012" s="422"/>
      <c r="AU1012" s="422"/>
      <c r="AV1012" s="422"/>
      <c r="AW1012" s="422"/>
      <c r="AX1012" s="422"/>
      <c r="AY1012" s="423"/>
      <c r="AZ1012" s="422"/>
      <c r="BA1012" s="422"/>
      <c r="BB1012" s="422"/>
      <c r="BC1012" s="422"/>
      <c r="BT1012" s="427">
        <v>31</v>
      </c>
      <c r="BU1012" s="421">
        <v>30.2</v>
      </c>
      <c r="BV1012" s="428">
        <v>-1</v>
      </c>
      <c r="BW1012" s="427"/>
      <c r="BX1012" s="427"/>
      <c r="BY1012" s="427"/>
      <c r="BZ1012" s="427"/>
      <c r="CA1012" s="421"/>
      <c r="CB1012" s="428"/>
      <c r="CC1012" s="427"/>
      <c r="CD1012" s="421"/>
      <c r="CE1012" s="429"/>
      <c r="CF1012" s="428"/>
      <c r="CG1012" s="427"/>
      <c r="CH1012" s="421"/>
      <c r="CI1012" s="429"/>
      <c r="CJ1012" s="428"/>
      <c r="CK1012" s="427"/>
      <c r="CL1012" s="421"/>
      <c r="CM1012" s="429"/>
      <c r="CN1012" s="428"/>
      <c r="CO1012" s="427"/>
      <c r="CP1012" s="421"/>
      <c r="CQ1012" s="429"/>
      <c r="CR1012" s="428"/>
      <c r="DH1012" s="427">
        <v>-1</v>
      </c>
      <c r="DJ1012" s="421">
        <v>31</v>
      </c>
      <c r="DK1012" s="421">
        <v>0</v>
      </c>
      <c r="DL1012" s="421">
        <v>0</v>
      </c>
      <c r="DM1012" s="421">
        <v>4</v>
      </c>
      <c r="DN1012" s="421">
        <v>2</v>
      </c>
      <c r="DO1012" s="421">
        <v>0</v>
      </c>
      <c r="DP1012" s="421">
        <v>30.2</v>
      </c>
      <c r="DR1012" s="421">
        <v>30.2000007629394</v>
      </c>
      <c r="DS1012" s="421">
        <v>151</v>
      </c>
      <c r="DT1012" s="421">
        <v>34</v>
      </c>
      <c r="DU1012" s="421">
        <v>28</v>
      </c>
      <c r="DV1012" s="421">
        <v>25</v>
      </c>
      <c r="DW1012" s="421">
        <v>5</v>
      </c>
      <c r="DX1012" s="421">
        <v>22</v>
      </c>
      <c r="DY1012" s="421">
        <v>2</v>
      </c>
      <c r="DZ1012" s="421">
        <v>3</v>
      </c>
      <c r="EA1012" s="421">
        <v>3</v>
      </c>
      <c r="EB1012" s="421">
        <v>0</v>
      </c>
      <c r="EC1012" s="421">
        <v>36</v>
      </c>
      <c r="ED1012" s="425">
        <v>10.565219581690901</v>
      </c>
      <c r="EE1012" s="425">
        <v>6.4565230777000497</v>
      </c>
      <c r="EF1012" s="425">
        <v>1.46739160856819</v>
      </c>
      <c r="EG1012" s="425">
        <v>9.9782629382637094</v>
      </c>
      <c r="EH1012" s="431">
        <v>1.8260873351070801</v>
      </c>
      <c r="EI1012" s="425">
        <v>140.92617008126001</v>
      </c>
      <c r="EJ1012" s="424">
        <v>0.26984126984126899</v>
      </c>
      <c r="EK1012" s="424">
        <v>0.34117647058823503</v>
      </c>
      <c r="EL1012" s="422">
        <v>0.539325842</v>
      </c>
      <c r="EM1012" s="422">
        <v>0.191011235</v>
      </c>
      <c r="EN1012" s="422">
        <v>0.269662921</v>
      </c>
      <c r="EO1012" s="422">
        <v>6.6666669999999997E-2</v>
      </c>
      <c r="EP1012" s="422">
        <v>0.44444444</v>
      </c>
      <c r="EQ1012" s="422">
        <v>0.10423453000000001</v>
      </c>
      <c r="ER1012" s="425">
        <v>0.159646871216645</v>
      </c>
      <c r="ES1012" s="431">
        <v>7.3369580428409602</v>
      </c>
      <c r="ET1012" s="431">
        <v>4.4640503633073703</v>
      </c>
      <c r="EU1012" s="431">
        <v>5.3533639778037196</v>
      </c>
      <c r="EV1012" s="431">
        <v>4.44042780077055</v>
      </c>
      <c r="EW1012" s="431">
        <v>4.3205485829037</v>
      </c>
      <c r="EX1012" s="426">
        <v>-0.41816240549087502</v>
      </c>
    </row>
    <row r="1013" spans="1:154" ht="13" customHeight="1">
      <c r="A1013" s="413" t="s">
        <v>19</v>
      </c>
      <c r="B1013" s="413">
        <v>12334</v>
      </c>
      <c r="C1013" s="413">
        <v>676092</v>
      </c>
      <c r="D1013" s="413">
        <v>23307</v>
      </c>
      <c r="E1013" s="413" t="s">
        <v>598</v>
      </c>
      <c r="F1013" s="413" t="s">
        <v>598</v>
      </c>
      <c r="G1013" s="414"/>
      <c r="H1013" s="411" t="s">
        <v>3019</v>
      </c>
      <c r="I1013" s="411" t="s">
        <v>569</v>
      </c>
      <c r="J1013" s="413">
        <v>29</v>
      </c>
      <c r="K1013" s="418">
        <v>1</v>
      </c>
      <c r="M1013" s="419" t="s">
        <v>837</v>
      </c>
      <c r="O1013" s="418" t="s">
        <v>46</v>
      </c>
      <c r="P1013" s="418" t="s">
        <v>4577</v>
      </c>
      <c r="Z1013" s="421"/>
      <c r="AS1013" s="422"/>
      <c r="AT1013" s="422"/>
      <c r="AU1013" s="422"/>
      <c r="AV1013" s="422"/>
      <c r="AW1013" s="422"/>
      <c r="AX1013" s="422"/>
      <c r="AY1013" s="423"/>
      <c r="AZ1013" s="422"/>
      <c r="BA1013" s="422"/>
      <c r="BB1013" s="422"/>
      <c r="BC1013" s="422"/>
      <c r="BT1013" s="427">
        <v>24</v>
      </c>
      <c r="BU1013" s="421">
        <v>26.1</v>
      </c>
      <c r="BV1013" s="428">
        <v>0</v>
      </c>
      <c r="BW1013" s="427"/>
      <c r="BX1013" s="427"/>
      <c r="BY1013" s="427"/>
      <c r="BZ1013" s="427"/>
      <c r="CA1013" s="421"/>
      <c r="CB1013" s="428"/>
      <c r="CC1013" s="427"/>
      <c r="CD1013" s="421"/>
      <c r="CE1013" s="429"/>
      <c r="CF1013" s="428"/>
      <c r="CG1013" s="427"/>
      <c r="CH1013" s="421"/>
      <c r="CI1013" s="429"/>
      <c r="CJ1013" s="428"/>
      <c r="CK1013" s="427"/>
      <c r="CL1013" s="421"/>
      <c r="CM1013" s="429"/>
      <c r="CN1013" s="428"/>
      <c r="CO1013" s="427"/>
      <c r="CP1013" s="421"/>
      <c r="CQ1013" s="429"/>
      <c r="CR1013" s="428"/>
      <c r="DH1013" s="427">
        <v>0</v>
      </c>
      <c r="DJ1013" s="421">
        <v>24</v>
      </c>
      <c r="DK1013" s="421">
        <v>0</v>
      </c>
      <c r="DL1013" s="421">
        <v>0</v>
      </c>
      <c r="DM1013" s="421">
        <v>2</v>
      </c>
      <c r="DN1013" s="421">
        <v>1</v>
      </c>
      <c r="DO1013" s="421">
        <v>0</v>
      </c>
      <c r="DP1013" s="421">
        <v>26.1</v>
      </c>
      <c r="DR1013" s="421">
        <v>26.100000381469702</v>
      </c>
      <c r="DS1013" s="421">
        <v>119</v>
      </c>
      <c r="DT1013" s="421">
        <v>32</v>
      </c>
      <c r="DU1013" s="421">
        <v>20</v>
      </c>
      <c r="DV1013" s="421">
        <v>16</v>
      </c>
      <c r="DW1013" s="421">
        <v>3</v>
      </c>
      <c r="DX1013" s="421">
        <v>6</v>
      </c>
      <c r="DY1013" s="421">
        <v>1</v>
      </c>
      <c r="DZ1013" s="421">
        <v>2</v>
      </c>
      <c r="EA1013" s="421">
        <v>1</v>
      </c>
      <c r="EB1013" s="421">
        <v>0</v>
      </c>
      <c r="EC1013" s="421">
        <v>24</v>
      </c>
      <c r="ED1013" s="425">
        <v>8.2025326357651505</v>
      </c>
      <c r="EE1013" s="425">
        <v>2.0506331589412801</v>
      </c>
      <c r="EF1013" s="425">
        <v>1.02531657947064</v>
      </c>
      <c r="EG1013" s="425">
        <v>10.936710181020199</v>
      </c>
      <c r="EH1013" s="431">
        <v>1.44303814888461</v>
      </c>
      <c r="EI1013" s="425">
        <v>112.559337201876</v>
      </c>
      <c r="EJ1013" s="424">
        <v>0.28828828828828801</v>
      </c>
      <c r="EK1013" s="424">
        <v>0.34523809523809501</v>
      </c>
      <c r="EL1013" s="422">
        <v>0.4</v>
      </c>
      <c r="EM1013" s="422">
        <v>0.22352941100000001</v>
      </c>
      <c r="EN1013" s="422">
        <v>0.37647058799999999</v>
      </c>
      <c r="EO1013" s="422">
        <v>0.12643678</v>
      </c>
      <c r="EP1013" s="422">
        <v>0.47126436999999999</v>
      </c>
      <c r="EQ1013" s="422">
        <v>0.11111111</v>
      </c>
      <c r="ER1013" s="425">
        <v>0.815757464645817</v>
      </c>
      <c r="ES1013" s="431">
        <v>5.4683550905100997</v>
      </c>
      <c r="ET1013" s="431">
        <v>5.5789996840096796</v>
      </c>
      <c r="EU1013" s="431">
        <v>3.70559253567325</v>
      </c>
      <c r="EV1013" s="431">
        <v>4.0981645514322</v>
      </c>
      <c r="EW1013" s="431">
        <v>3.7159259639930098</v>
      </c>
      <c r="EX1013" s="426">
        <v>0.22689989209175099</v>
      </c>
    </row>
    <row r="1014" spans="1:154" ht="13" customHeight="1">
      <c r="A1014" s="413" t="s">
        <v>19</v>
      </c>
      <c r="B1014" s="413">
        <v>12751</v>
      </c>
      <c r="C1014" s="413">
        <v>666277</v>
      </c>
      <c r="D1014" s="413">
        <v>21863</v>
      </c>
      <c r="E1014" s="413" t="s">
        <v>686</v>
      </c>
      <c r="F1014" s="413" t="s">
        <v>686</v>
      </c>
      <c r="G1014" s="414"/>
      <c r="H1014" s="411" t="s">
        <v>3419</v>
      </c>
      <c r="I1014" s="411" t="s">
        <v>112</v>
      </c>
      <c r="J1014" s="413">
        <v>26</v>
      </c>
      <c r="K1014" s="418">
        <v>1</v>
      </c>
      <c r="M1014" s="419" t="s">
        <v>837</v>
      </c>
      <c r="O1014" s="418" t="s">
        <v>46</v>
      </c>
      <c r="P1014" s="418" t="s">
        <v>2543</v>
      </c>
      <c r="Z1014" s="421"/>
      <c r="AS1014" s="422"/>
      <c r="AT1014" s="422"/>
      <c r="AU1014" s="422"/>
      <c r="AV1014" s="422"/>
      <c r="AW1014" s="422"/>
      <c r="AX1014" s="422"/>
      <c r="AY1014" s="423"/>
      <c r="AZ1014" s="422"/>
      <c r="BA1014" s="422"/>
      <c r="BB1014" s="422"/>
      <c r="BC1014" s="422"/>
      <c r="BT1014" s="427">
        <v>24</v>
      </c>
      <c r="BU1014" s="421">
        <v>36.200000000000003</v>
      </c>
      <c r="BV1014" s="428">
        <v>1</v>
      </c>
      <c r="BW1014" s="427"/>
      <c r="BX1014" s="427"/>
      <c r="BY1014" s="427"/>
      <c r="BZ1014" s="427"/>
      <c r="CA1014" s="421"/>
      <c r="CB1014" s="428"/>
      <c r="CC1014" s="427"/>
      <c r="CD1014" s="421"/>
      <c r="CE1014" s="429"/>
      <c r="CF1014" s="428"/>
      <c r="CG1014" s="427"/>
      <c r="CH1014" s="421"/>
      <c r="CI1014" s="429"/>
      <c r="CJ1014" s="428"/>
      <c r="CK1014" s="427"/>
      <c r="CL1014" s="421"/>
      <c r="CM1014" s="429"/>
      <c r="CN1014" s="428"/>
      <c r="CO1014" s="427"/>
      <c r="CP1014" s="421"/>
      <c r="CQ1014" s="429"/>
      <c r="CR1014" s="428"/>
      <c r="DH1014" s="427">
        <v>1</v>
      </c>
      <c r="DJ1014" s="421">
        <v>24</v>
      </c>
      <c r="DK1014" s="421">
        <v>0</v>
      </c>
      <c r="DL1014" s="421">
        <v>0</v>
      </c>
      <c r="DM1014" s="421">
        <v>2</v>
      </c>
      <c r="DN1014" s="421">
        <v>0</v>
      </c>
      <c r="DO1014" s="421">
        <v>1</v>
      </c>
      <c r="DP1014" s="421">
        <v>36.200000000000003</v>
      </c>
      <c r="DR1014" s="421">
        <v>36.200000762939403</v>
      </c>
      <c r="DS1014" s="421">
        <v>173</v>
      </c>
      <c r="DT1014" s="421">
        <v>46</v>
      </c>
      <c r="DU1014" s="421">
        <v>36</v>
      </c>
      <c r="DV1014" s="421">
        <v>34</v>
      </c>
      <c r="DW1014" s="421">
        <v>10</v>
      </c>
      <c r="DX1014" s="421">
        <v>19</v>
      </c>
      <c r="DY1014" s="421">
        <v>1</v>
      </c>
      <c r="DZ1014" s="421">
        <v>2</v>
      </c>
      <c r="EA1014" s="421">
        <v>3</v>
      </c>
      <c r="EB1014" s="421">
        <v>1</v>
      </c>
      <c r="EC1014" s="421">
        <v>36</v>
      </c>
      <c r="ED1014" s="425">
        <v>8.8363642492373504</v>
      </c>
      <c r="EE1014" s="425">
        <v>4.6636366870974904</v>
      </c>
      <c r="EF1014" s="425">
        <v>2.4545456247881501</v>
      </c>
      <c r="EG1014" s="425">
        <v>11.2909098740255</v>
      </c>
      <c r="EH1014" s="431">
        <v>1.77272739568033</v>
      </c>
      <c r="EI1014" s="425">
        <v>136.80817870449999</v>
      </c>
      <c r="EJ1014" s="424">
        <v>0.30263157894736797</v>
      </c>
      <c r="EK1014" s="424">
        <v>0.339622641509433</v>
      </c>
      <c r="EL1014" s="422">
        <v>0.44347826000000001</v>
      </c>
      <c r="EM1014" s="422">
        <v>0.25217391300000003</v>
      </c>
      <c r="EN1014" s="422">
        <v>0.30434782599999999</v>
      </c>
      <c r="EO1014" s="422">
        <v>0.14655172</v>
      </c>
      <c r="EP1014" s="422">
        <v>0.43965516999999998</v>
      </c>
      <c r="EQ1014" s="422">
        <v>0.10404624</v>
      </c>
      <c r="ER1014" s="425">
        <v>2.4032521721310598</v>
      </c>
      <c r="ES1014" s="431">
        <v>8.3454551242797201</v>
      </c>
      <c r="ET1014" s="431">
        <v>7.45320844233916</v>
      </c>
      <c r="EU1014" s="431">
        <v>6.4359724426269604</v>
      </c>
      <c r="EV1014" s="431">
        <v>4.3622397682678899</v>
      </c>
      <c r="EW1014" s="431">
        <v>4.2530446521092298</v>
      </c>
      <c r="EX1014" s="426">
        <v>-0.68585872650146396</v>
      </c>
    </row>
    <row r="1015" spans="1:154" ht="13" customHeight="1">
      <c r="A1015" s="413" t="s">
        <v>19</v>
      </c>
      <c r="B1015" s="413">
        <v>12925</v>
      </c>
      <c r="C1015" s="413">
        <v>687765</v>
      </c>
      <c r="D1015" s="413">
        <v>27707</v>
      </c>
      <c r="E1015" s="413" t="s">
        <v>354</v>
      </c>
      <c r="F1015" s="413" t="s">
        <v>354</v>
      </c>
      <c r="G1015" s="414"/>
      <c r="H1015" s="411" t="s">
        <v>4080</v>
      </c>
      <c r="I1015" s="411" t="s">
        <v>144</v>
      </c>
      <c r="J1015" s="413">
        <v>27</v>
      </c>
      <c r="K1015" s="418">
        <v>1</v>
      </c>
      <c r="M1015" s="419" t="s">
        <v>837</v>
      </c>
      <c r="N1015" s="420">
        <v>20</v>
      </c>
      <c r="O1015" s="418" t="s">
        <v>46</v>
      </c>
      <c r="P1015" s="418" t="s">
        <v>2543</v>
      </c>
      <c r="Z1015" s="421"/>
      <c r="BT1015" s="427">
        <v>32</v>
      </c>
      <c r="BU1015" s="421">
        <v>84.2</v>
      </c>
      <c r="BV1015" s="428">
        <v>-2</v>
      </c>
      <c r="BW1015" s="427"/>
      <c r="BX1015" s="427"/>
      <c r="BY1015" s="427"/>
      <c r="BZ1015" s="427"/>
      <c r="CA1015" s="421"/>
      <c r="CB1015" s="428"/>
      <c r="CC1015" s="427"/>
      <c r="CD1015" s="421"/>
      <c r="CE1015" s="429"/>
      <c r="CF1015" s="428"/>
      <c r="CG1015" s="427"/>
      <c r="CH1015" s="421"/>
      <c r="CI1015" s="429"/>
      <c r="CJ1015" s="428"/>
      <c r="CK1015" s="427"/>
      <c r="CL1015" s="421"/>
      <c r="CM1015" s="429"/>
      <c r="CN1015" s="428"/>
      <c r="CO1015" s="427"/>
      <c r="CP1015" s="421"/>
      <c r="CQ1015" s="429"/>
      <c r="CR1015" s="428"/>
      <c r="DH1015" s="427">
        <v>-2</v>
      </c>
      <c r="DJ1015" s="421">
        <v>32</v>
      </c>
      <c r="DK1015" s="421">
        <v>8</v>
      </c>
      <c r="DL1015" s="421">
        <v>0</v>
      </c>
      <c r="DM1015" s="421">
        <v>3</v>
      </c>
      <c r="DN1015" s="421">
        <v>6</v>
      </c>
      <c r="DO1015" s="421">
        <v>1</v>
      </c>
      <c r="DP1015" s="421">
        <v>84.2</v>
      </c>
      <c r="DQ1015" s="421">
        <v>39</v>
      </c>
      <c r="DR1015" s="421">
        <v>45.200000762939403</v>
      </c>
      <c r="DS1015" s="421">
        <v>375</v>
      </c>
      <c r="DT1015" s="421">
        <v>96</v>
      </c>
      <c r="DU1015" s="421">
        <v>57</v>
      </c>
      <c r="DV1015" s="421">
        <v>48</v>
      </c>
      <c r="DW1015" s="421">
        <v>16</v>
      </c>
      <c r="DX1015" s="421">
        <v>26</v>
      </c>
      <c r="DY1015" s="421">
        <v>2</v>
      </c>
      <c r="DZ1015" s="421">
        <v>4</v>
      </c>
      <c r="EA1015" s="421">
        <v>1</v>
      </c>
      <c r="EB1015" s="421">
        <v>0</v>
      </c>
      <c r="EC1015" s="421">
        <v>66</v>
      </c>
      <c r="ED1015" s="425">
        <v>7.0157488744238696</v>
      </c>
      <c r="EE1015" s="425">
        <v>2.7637798596215202</v>
      </c>
      <c r="EF1015" s="425">
        <v>1.7007876059209299</v>
      </c>
      <c r="EG1015" s="425">
        <v>10.2047256355256</v>
      </c>
      <c r="EH1015" s="431">
        <v>1.4409450550163501</v>
      </c>
      <c r="EI1015" s="425">
        <v>112.39607245472099</v>
      </c>
      <c r="EJ1015" s="424">
        <v>0.27826086956521701</v>
      </c>
      <c r="EK1015" s="424">
        <v>0.30418250950570302</v>
      </c>
      <c r="EL1015" s="466">
        <v>0.43478260800000001</v>
      </c>
      <c r="EM1015" s="466">
        <v>0.22463768100000001</v>
      </c>
      <c r="EN1015" s="466">
        <v>0.34057970999999998</v>
      </c>
      <c r="EO1015" s="466">
        <v>0.11827957</v>
      </c>
      <c r="EP1015" s="466">
        <v>0.42652329999999999</v>
      </c>
      <c r="EQ1015" s="466">
        <v>0.11890694</v>
      </c>
      <c r="ER1015" s="425">
        <v>0.50195120748847399</v>
      </c>
      <c r="ES1015" s="431">
        <v>5.1023628177628098</v>
      </c>
      <c r="ET1015" s="431">
        <v>5.6549033896719001</v>
      </c>
      <c r="EU1015" s="431">
        <v>5.0966023705706398</v>
      </c>
      <c r="EV1015" s="431">
        <v>4.3516760307128797</v>
      </c>
      <c r="EW1015" s="431">
        <v>4.3278380385385899</v>
      </c>
      <c r="EX1015" s="426">
        <v>-4.6833455562591497E-2</v>
      </c>
    </row>
    <row r="1016" spans="1:154" ht="13" customHeight="1">
      <c r="A1016" s="413" t="s">
        <v>19</v>
      </c>
      <c r="B1016" s="413">
        <v>10606</v>
      </c>
      <c r="C1016" s="413">
        <v>592773</v>
      </c>
      <c r="D1016" s="413">
        <v>15947</v>
      </c>
      <c r="E1016" s="413" t="s">
        <v>345</v>
      </c>
      <c r="F1016" s="413" t="s">
        <v>345</v>
      </c>
      <c r="G1016" s="414"/>
      <c r="H1016" s="415" t="s">
        <v>794</v>
      </c>
      <c r="I1016" s="416" t="s">
        <v>804</v>
      </c>
      <c r="J1016" s="417">
        <v>33</v>
      </c>
      <c r="K1016" s="418">
        <v>1</v>
      </c>
      <c r="M1016" s="419" t="s">
        <v>837</v>
      </c>
      <c r="O1016" s="418" t="s">
        <v>838</v>
      </c>
      <c r="P1016" s="418" t="s">
        <v>2543</v>
      </c>
      <c r="Z1016" s="421"/>
      <c r="AS1016" s="422"/>
      <c r="AT1016" s="422"/>
      <c r="AU1016" s="422"/>
      <c r="AV1016" s="422"/>
      <c r="AW1016" s="422"/>
      <c r="AX1016" s="422"/>
      <c r="AY1016" s="423"/>
      <c r="AZ1016" s="422"/>
      <c r="BA1016" s="422"/>
      <c r="BB1016" s="422"/>
      <c r="BC1016" s="422"/>
      <c r="BT1016" s="427">
        <v>65</v>
      </c>
      <c r="BU1016" s="421">
        <v>56</v>
      </c>
      <c r="BV1016" s="428">
        <v>1</v>
      </c>
      <c r="BW1016" s="427"/>
      <c r="BX1016" s="427"/>
      <c r="BY1016" s="427"/>
      <c r="BZ1016" s="427"/>
      <c r="CA1016" s="421"/>
      <c r="CB1016" s="428"/>
      <c r="CC1016" s="427"/>
      <c r="CD1016" s="421"/>
      <c r="CE1016" s="429"/>
      <c r="CF1016" s="428"/>
      <c r="CG1016" s="427"/>
      <c r="CH1016" s="421"/>
      <c r="CI1016" s="429"/>
      <c r="CJ1016" s="428"/>
      <c r="CK1016" s="427"/>
      <c r="CL1016" s="421"/>
      <c r="CM1016" s="429"/>
      <c r="CN1016" s="428"/>
      <c r="CO1016" s="427"/>
      <c r="CP1016" s="421"/>
      <c r="CQ1016" s="429"/>
      <c r="CR1016" s="428"/>
      <c r="DH1016" s="427">
        <v>1</v>
      </c>
      <c r="DJ1016" s="421">
        <v>65</v>
      </c>
      <c r="DK1016" s="421">
        <v>0</v>
      </c>
      <c r="DL1016" s="421">
        <v>0</v>
      </c>
      <c r="DM1016" s="421">
        <v>4</v>
      </c>
      <c r="DN1016" s="421">
        <v>6</v>
      </c>
      <c r="DO1016" s="421">
        <v>3</v>
      </c>
      <c r="DP1016" s="421">
        <v>56</v>
      </c>
      <c r="DR1016" s="421">
        <v>56</v>
      </c>
      <c r="DS1016" s="421">
        <v>255</v>
      </c>
      <c r="DT1016" s="421">
        <v>56</v>
      </c>
      <c r="DU1016" s="421">
        <v>39</v>
      </c>
      <c r="DV1016" s="421">
        <v>33</v>
      </c>
      <c r="DW1016" s="421">
        <v>7</v>
      </c>
      <c r="DX1016" s="421">
        <v>32</v>
      </c>
      <c r="DY1016" s="421">
        <v>0</v>
      </c>
      <c r="DZ1016" s="421">
        <v>0</v>
      </c>
      <c r="EA1016" s="421">
        <v>5</v>
      </c>
      <c r="EB1016" s="421">
        <v>0</v>
      </c>
      <c r="EC1016" s="421">
        <v>58</v>
      </c>
      <c r="ED1016" s="425">
        <v>9.3214311113169792</v>
      </c>
      <c r="EE1016" s="425">
        <v>5.1428585441748798</v>
      </c>
      <c r="EF1016" s="425">
        <v>1.1250003065382499</v>
      </c>
      <c r="EG1016" s="425">
        <v>9.0000024523060507</v>
      </c>
      <c r="EH1016" s="431">
        <v>1.5714289996089901</v>
      </c>
      <c r="EI1016" s="425">
        <v>121.27320868611901</v>
      </c>
      <c r="EJ1016" s="424">
        <v>0.25112107623318303</v>
      </c>
      <c r="EK1016" s="424">
        <v>0.310126582278481</v>
      </c>
      <c r="EL1016" s="422">
        <v>0.32727272699999999</v>
      </c>
      <c r="EM1016" s="422">
        <v>0.18787878699999999</v>
      </c>
      <c r="EN1016" s="422">
        <v>0.48484848400000002</v>
      </c>
      <c r="EO1016" s="422">
        <v>0.10909091</v>
      </c>
      <c r="EP1016" s="422">
        <v>0.43636364</v>
      </c>
      <c r="EQ1016" s="422">
        <v>0.13358419999999999</v>
      </c>
      <c r="ER1016" s="425">
        <v>-0.14028197937055201</v>
      </c>
      <c r="ES1016" s="431">
        <v>5.3035728736803502</v>
      </c>
      <c r="ET1016" s="431">
        <v>4.4090260124599396</v>
      </c>
      <c r="EU1016" s="431">
        <v>4.4038297020660098</v>
      </c>
      <c r="EV1016" s="431">
        <v>4.9814070246382602</v>
      </c>
      <c r="EW1016" s="431">
        <v>4.4523699175445302</v>
      </c>
      <c r="EX1016" s="426">
        <v>6.67739138007164E-2</v>
      </c>
    </row>
    <row r="1017" spans="1:154" ht="13" customHeight="1">
      <c r="A1017" s="413" t="s">
        <v>19</v>
      </c>
      <c r="B1017" s="413">
        <v>11202</v>
      </c>
      <c r="C1017" s="413">
        <v>657006</v>
      </c>
      <c r="D1017" s="413">
        <v>17312</v>
      </c>
      <c r="E1017" s="413" t="s">
        <v>129</v>
      </c>
      <c r="F1017" s="413" t="s">
        <v>129</v>
      </c>
      <c r="G1017" s="414"/>
      <c r="H1017" s="411" t="s">
        <v>2306</v>
      </c>
      <c r="I1017" s="411" t="s">
        <v>564</v>
      </c>
      <c r="J1017" s="418">
        <v>29</v>
      </c>
      <c r="K1017" s="418">
        <v>1</v>
      </c>
      <c r="M1017" s="419" t="s">
        <v>46</v>
      </c>
      <c r="N1017" s="420">
        <v>20</v>
      </c>
      <c r="P1017" s="418" t="s">
        <v>4581</v>
      </c>
      <c r="Z1017" s="421"/>
      <c r="AS1017" s="422"/>
      <c r="AT1017" s="422"/>
      <c r="AU1017" s="422"/>
      <c r="AV1017" s="422"/>
      <c r="AW1017" s="422"/>
      <c r="AX1017" s="422"/>
      <c r="AY1017" s="423"/>
      <c r="AZ1017" s="422"/>
      <c r="BA1017" s="422"/>
      <c r="BB1017" s="422"/>
      <c r="BC1017" s="422"/>
      <c r="BT1017" s="427">
        <v>4</v>
      </c>
      <c r="BU1017" s="421">
        <v>22.2</v>
      </c>
      <c r="BV1017" s="428">
        <v>0</v>
      </c>
      <c r="BW1017" s="427"/>
      <c r="BX1017" s="427"/>
      <c r="BY1017" s="427"/>
      <c r="BZ1017" s="427"/>
      <c r="CA1017" s="421"/>
      <c r="CB1017" s="428"/>
      <c r="CC1017" s="427"/>
      <c r="CD1017" s="421"/>
      <c r="CE1017" s="429"/>
      <c r="CF1017" s="428"/>
      <c r="CG1017" s="427"/>
      <c r="CH1017" s="421"/>
      <c r="CI1017" s="429"/>
      <c r="CJ1017" s="428"/>
      <c r="CK1017" s="427"/>
      <c r="CL1017" s="421"/>
      <c r="CM1017" s="429"/>
      <c r="CN1017" s="428"/>
      <c r="CO1017" s="427"/>
      <c r="CP1017" s="421"/>
      <c r="CQ1017" s="429"/>
      <c r="CR1017" s="428"/>
      <c r="DH1017" s="427">
        <v>0</v>
      </c>
      <c r="DJ1017" s="421">
        <v>4</v>
      </c>
      <c r="DK1017" s="421">
        <v>4</v>
      </c>
      <c r="DL1017" s="421">
        <v>0</v>
      </c>
      <c r="DM1017" s="421">
        <v>3</v>
      </c>
      <c r="DN1017" s="421">
        <v>1</v>
      </c>
      <c r="DO1017" s="421">
        <v>0</v>
      </c>
      <c r="DP1017" s="421">
        <v>22.2</v>
      </c>
      <c r="DQ1017" s="421">
        <v>22.2000007629394</v>
      </c>
      <c r="DS1017" s="421">
        <v>92</v>
      </c>
      <c r="DT1017" s="421">
        <v>21</v>
      </c>
      <c r="DU1017" s="421">
        <v>12</v>
      </c>
      <c r="DV1017" s="421">
        <v>12</v>
      </c>
      <c r="DW1017" s="421">
        <v>5</v>
      </c>
      <c r="DX1017" s="421">
        <v>5</v>
      </c>
      <c r="DY1017" s="421">
        <v>0</v>
      </c>
      <c r="DZ1017" s="421">
        <v>1</v>
      </c>
      <c r="EA1017" s="421">
        <v>0</v>
      </c>
      <c r="EB1017" s="421">
        <v>0</v>
      </c>
      <c r="EC1017" s="421">
        <v>21</v>
      </c>
      <c r="ED1017" s="425">
        <v>8.3382355279988492</v>
      </c>
      <c r="EE1017" s="425">
        <v>1.98529417333306</v>
      </c>
      <c r="EF1017" s="425">
        <v>1.98529417333306</v>
      </c>
      <c r="EG1017" s="425">
        <v>8.3382355279988492</v>
      </c>
      <c r="EH1017" s="431">
        <v>1.1470588557035399</v>
      </c>
      <c r="EI1017" s="425">
        <v>88.522935504951604</v>
      </c>
      <c r="EJ1017" s="424">
        <v>0.24418604651162701</v>
      </c>
      <c r="EK1017" s="424">
        <v>0.266666666666666</v>
      </c>
      <c r="EL1017" s="422">
        <v>0.41538461500000001</v>
      </c>
      <c r="EM1017" s="422">
        <v>0.23076922999999999</v>
      </c>
      <c r="EN1017" s="422">
        <v>0.353846153</v>
      </c>
      <c r="EO1017" s="422">
        <v>9.2307689999999998E-2</v>
      </c>
      <c r="EP1017" s="422">
        <v>0.47692308</v>
      </c>
      <c r="EQ1017" s="422">
        <v>8.9456869999999994E-2</v>
      </c>
      <c r="ER1017" s="425">
        <v>1.5429336362536E-2</v>
      </c>
      <c r="ES1017" s="431">
        <v>4.76470601599934</v>
      </c>
      <c r="ET1017" s="431">
        <v>4.87787144394217</v>
      </c>
      <c r="EU1017" s="431">
        <v>4.94479579389301</v>
      </c>
      <c r="EV1017" s="431">
        <v>3.64162630261825</v>
      </c>
      <c r="EW1017" s="431">
        <v>3.7741312723518798</v>
      </c>
      <c r="EX1017" s="426">
        <v>4.9067750573158202E-2</v>
      </c>
    </row>
    <row r="1018" spans="1:154" ht="13" customHeight="1">
      <c r="A1018" s="413" t="s">
        <v>19</v>
      </c>
      <c r="B1018" s="413">
        <v>10325</v>
      </c>
      <c r="C1018" s="413">
        <v>592779</v>
      </c>
      <c r="D1018" s="413">
        <v>16727</v>
      </c>
      <c r="E1018" s="413" t="s">
        <v>3323</v>
      </c>
      <c r="F1018" s="413" t="s">
        <v>15</v>
      </c>
      <c r="G1018" s="414"/>
      <c r="H1018" s="411" t="s">
        <v>317</v>
      </c>
      <c r="I1018" s="411" t="s">
        <v>397</v>
      </c>
      <c r="J1018" s="413">
        <v>33</v>
      </c>
      <c r="K1018" s="418">
        <v>1</v>
      </c>
      <c r="M1018" s="419" t="s">
        <v>837</v>
      </c>
      <c r="O1018" s="418" t="s">
        <v>838</v>
      </c>
      <c r="P1018" s="418" t="s">
        <v>4582</v>
      </c>
      <c r="Z1018" s="421"/>
      <c r="BT1018" s="427">
        <v>43</v>
      </c>
      <c r="BU1018" s="421">
        <v>37.200000000000003</v>
      </c>
      <c r="BV1018" s="428">
        <v>-1</v>
      </c>
      <c r="BW1018" s="427"/>
      <c r="BX1018" s="427"/>
      <c r="BY1018" s="427"/>
      <c r="BZ1018" s="427"/>
      <c r="CA1018" s="421"/>
      <c r="CB1018" s="428"/>
      <c r="CC1018" s="427"/>
      <c r="CD1018" s="421"/>
      <c r="CE1018" s="429"/>
      <c r="CF1018" s="428"/>
      <c r="CG1018" s="427"/>
      <c r="CH1018" s="421"/>
      <c r="CI1018" s="429"/>
      <c r="CJ1018" s="428"/>
      <c r="CK1018" s="427"/>
      <c r="CL1018" s="421"/>
      <c r="CM1018" s="429"/>
      <c r="CN1018" s="428"/>
      <c r="CO1018" s="427"/>
      <c r="CP1018" s="421"/>
      <c r="CQ1018" s="429"/>
      <c r="CR1018" s="428"/>
      <c r="DH1018" s="427">
        <v>-1</v>
      </c>
      <c r="DJ1018" s="421">
        <v>43</v>
      </c>
      <c r="DK1018" s="421">
        <v>0</v>
      </c>
      <c r="DL1018" s="421">
        <v>0</v>
      </c>
      <c r="DM1018" s="421">
        <v>2</v>
      </c>
      <c r="DN1018" s="421">
        <v>2</v>
      </c>
      <c r="DO1018" s="421">
        <v>0</v>
      </c>
      <c r="DP1018" s="421">
        <v>37.200000000000003</v>
      </c>
      <c r="DR1018" s="421">
        <v>37.200000047683702</v>
      </c>
      <c r="DS1018" s="421">
        <v>159</v>
      </c>
      <c r="DT1018" s="421">
        <v>32</v>
      </c>
      <c r="DU1018" s="421">
        <v>11</v>
      </c>
      <c r="DV1018" s="421">
        <v>11</v>
      </c>
      <c r="DW1018" s="421">
        <v>3</v>
      </c>
      <c r="DX1018" s="421">
        <v>13</v>
      </c>
      <c r="DY1018" s="421">
        <v>2</v>
      </c>
      <c r="DZ1018" s="421">
        <v>4</v>
      </c>
      <c r="EA1018" s="421">
        <v>1</v>
      </c>
      <c r="EB1018" s="421">
        <v>0</v>
      </c>
      <c r="EC1018" s="421">
        <v>44</v>
      </c>
      <c r="ED1018" s="425">
        <v>10.513276643206099</v>
      </c>
      <c r="EE1018" s="425">
        <v>3.10619537185634</v>
      </c>
      <c r="EF1018" s="425">
        <v>0.71681431658223405</v>
      </c>
      <c r="EG1018" s="425">
        <v>7.6460193768771596</v>
      </c>
      <c r="EH1018" s="431">
        <v>1.1946905276370501</v>
      </c>
      <c r="EI1018" s="425">
        <v>93.012000878204404</v>
      </c>
      <c r="EJ1018" s="424">
        <v>0.22535211267605601</v>
      </c>
      <c r="EK1018" s="424">
        <v>0.30526315789473601</v>
      </c>
      <c r="EL1018" s="466">
        <v>0.37113402000000001</v>
      </c>
      <c r="EM1018" s="466">
        <v>0.13402061800000001</v>
      </c>
      <c r="EN1018" s="466">
        <v>0.49484536000000001</v>
      </c>
      <c r="EO1018" s="466">
        <v>4.0816329999999998E-2</v>
      </c>
      <c r="EP1018" s="466">
        <v>0.32653061</v>
      </c>
      <c r="EQ1018" s="466">
        <v>0.14590164</v>
      </c>
      <c r="ER1018" s="425">
        <v>-0.44262847138828199</v>
      </c>
      <c r="ES1018" s="431">
        <v>2.6283191608015199</v>
      </c>
      <c r="ET1018" s="431">
        <v>2.6408302059419402</v>
      </c>
      <c r="EU1018" s="431">
        <v>3.18906957052898</v>
      </c>
      <c r="EV1018" s="431">
        <v>4.1184483430607504</v>
      </c>
      <c r="EW1018" s="431">
        <v>3.28957866547155</v>
      </c>
      <c r="EX1018" s="426">
        <v>0.68424083665013302</v>
      </c>
    </row>
    <row r="1019" spans="1:154" ht="13" customHeight="1">
      <c r="A1019" s="413" t="s">
        <v>19</v>
      </c>
      <c r="B1019" s="413">
        <v>10311</v>
      </c>
      <c r="C1019" s="413">
        <v>608717</v>
      </c>
      <c r="D1019" s="413">
        <v>13761</v>
      </c>
      <c r="E1019" s="413" t="s">
        <v>3323</v>
      </c>
      <c r="F1019" s="413" t="s">
        <v>15</v>
      </c>
      <c r="G1019" s="414"/>
      <c r="H1019" s="415" t="s">
        <v>744</v>
      </c>
      <c r="I1019" s="416" t="s">
        <v>545</v>
      </c>
      <c r="J1019" s="417">
        <v>34</v>
      </c>
      <c r="K1019" s="418">
        <v>1</v>
      </c>
      <c r="M1019" s="419" t="s">
        <v>837</v>
      </c>
      <c r="O1019" s="418" t="s">
        <v>46</v>
      </c>
      <c r="P1019" s="418" t="s">
        <v>2543</v>
      </c>
      <c r="Z1019" s="421"/>
      <c r="AS1019" s="422"/>
      <c r="AT1019" s="422"/>
      <c r="AU1019" s="422"/>
      <c r="AV1019" s="422"/>
      <c r="AW1019" s="422"/>
      <c r="AX1019" s="422"/>
      <c r="AY1019" s="423"/>
      <c r="AZ1019" s="422"/>
      <c r="BA1019" s="422"/>
      <c r="BB1019" s="422"/>
      <c r="BC1019" s="422"/>
      <c r="BT1019" s="427">
        <v>15</v>
      </c>
      <c r="BU1019" s="421">
        <v>21</v>
      </c>
      <c r="BV1019" s="428">
        <v>-1</v>
      </c>
      <c r="BW1019" s="427"/>
      <c r="BX1019" s="427"/>
      <c r="BY1019" s="427"/>
      <c r="BZ1019" s="427"/>
      <c r="CA1019" s="421"/>
      <c r="CB1019" s="428"/>
      <c r="CC1019" s="427"/>
      <c r="CD1019" s="421"/>
      <c r="CE1019" s="429"/>
      <c r="CF1019" s="428"/>
      <c r="CG1019" s="427"/>
      <c r="CH1019" s="421"/>
      <c r="CI1019" s="429"/>
      <c r="CJ1019" s="428"/>
      <c r="CK1019" s="427"/>
      <c r="CL1019" s="421"/>
      <c r="CM1019" s="429"/>
      <c r="CN1019" s="428"/>
      <c r="CO1019" s="427"/>
      <c r="CP1019" s="421"/>
      <c r="CQ1019" s="429"/>
      <c r="CR1019" s="428"/>
      <c r="DH1019" s="427">
        <v>-1</v>
      </c>
      <c r="DJ1019" s="421">
        <v>15</v>
      </c>
      <c r="DK1019" s="421">
        <v>0</v>
      </c>
      <c r="DL1019" s="421">
        <v>0</v>
      </c>
      <c r="DM1019" s="421">
        <v>0</v>
      </c>
      <c r="DN1019" s="421">
        <v>0</v>
      </c>
      <c r="DO1019" s="421">
        <v>0</v>
      </c>
      <c r="DP1019" s="421">
        <v>21</v>
      </c>
      <c r="DR1019" s="421">
        <v>21</v>
      </c>
      <c r="DS1019" s="421">
        <v>104</v>
      </c>
      <c r="DT1019" s="421">
        <v>32</v>
      </c>
      <c r="DU1019" s="421">
        <v>20</v>
      </c>
      <c r="DV1019" s="421">
        <v>18</v>
      </c>
      <c r="DW1019" s="421">
        <v>4</v>
      </c>
      <c r="DX1019" s="421">
        <v>10</v>
      </c>
      <c r="DY1019" s="421">
        <v>0</v>
      </c>
      <c r="DZ1019" s="421">
        <v>0</v>
      </c>
      <c r="EA1019" s="421">
        <v>0</v>
      </c>
      <c r="EB1019" s="421">
        <v>0</v>
      </c>
      <c r="EC1019" s="421">
        <v>22</v>
      </c>
      <c r="ED1019" s="425">
        <v>9.4285722849321107</v>
      </c>
      <c r="EE1019" s="425">
        <v>4.2857146749691397</v>
      </c>
      <c r="EF1019" s="425">
        <v>1.71428586998765</v>
      </c>
      <c r="EG1019" s="425">
        <v>13.7142869599012</v>
      </c>
      <c r="EH1019" s="431">
        <v>2.0000001816522599</v>
      </c>
      <c r="EI1019" s="425">
        <v>155.806192588606</v>
      </c>
      <c r="EJ1019" s="424">
        <v>0.340425531914893</v>
      </c>
      <c r="EK1019" s="424">
        <v>0.41176470588235198</v>
      </c>
      <c r="EL1019" s="422">
        <v>0.48611111099999998</v>
      </c>
      <c r="EM1019" s="422">
        <v>0.16666666599999999</v>
      </c>
      <c r="EN1019" s="422">
        <v>0.34722222200000002</v>
      </c>
      <c r="EO1019" s="422">
        <v>9.7222219999999998E-2</v>
      </c>
      <c r="EP1019" s="422">
        <v>0.36111111000000001</v>
      </c>
      <c r="EQ1019" s="422">
        <v>0.11922141</v>
      </c>
      <c r="ER1019" s="425">
        <v>-0.92598937022058503</v>
      </c>
      <c r="ES1019" s="431">
        <v>7.7142864149444597</v>
      </c>
      <c r="ET1019" s="431">
        <v>5.0426616723338897</v>
      </c>
      <c r="EU1019" s="431">
        <v>4.9454961876209698</v>
      </c>
      <c r="EV1019" s="431">
        <v>4.3047866242330999</v>
      </c>
      <c r="EW1019" s="431">
        <v>4.0231892239180098</v>
      </c>
      <c r="EX1019" s="426">
        <v>-5.6330885738134301E-2</v>
      </c>
    </row>
    <row r="1020" spans="1:154" ht="13" customHeight="1">
      <c r="A1020" s="413" t="s">
        <v>19</v>
      </c>
      <c r="B1020" s="413">
        <v>12857</v>
      </c>
      <c r="C1020" s="413">
        <v>676702</v>
      </c>
      <c r="D1020" s="413">
        <v>23455</v>
      </c>
      <c r="E1020" s="413" t="s">
        <v>3323</v>
      </c>
      <c r="F1020" s="413" t="s">
        <v>555</v>
      </c>
      <c r="G1020" s="414"/>
      <c r="H1020" s="411" t="s">
        <v>744</v>
      </c>
      <c r="I1020" s="411" t="s">
        <v>163</v>
      </c>
      <c r="J1020" s="413">
        <v>28</v>
      </c>
      <c r="K1020" s="418">
        <v>1</v>
      </c>
      <c r="M1020" s="419" t="s">
        <v>837</v>
      </c>
      <c r="O1020" s="418" t="s">
        <v>838</v>
      </c>
      <c r="P1020" s="418" t="s">
        <v>2543</v>
      </c>
      <c r="Z1020" s="421"/>
      <c r="AS1020" s="422"/>
      <c r="AT1020" s="422"/>
      <c r="AU1020" s="422"/>
      <c r="AV1020" s="422"/>
      <c r="AW1020" s="422"/>
      <c r="AX1020" s="422"/>
      <c r="AY1020" s="423"/>
      <c r="AZ1020" s="422"/>
      <c r="BA1020" s="422"/>
      <c r="BB1020" s="422"/>
      <c r="BC1020" s="422"/>
      <c r="BT1020" s="427">
        <v>15</v>
      </c>
      <c r="BU1020" s="421">
        <v>19</v>
      </c>
      <c r="BV1020" s="428">
        <v>0</v>
      </c>
      <c r="BW1020" s="427"/>
      <c r="BX1020" s="427"/>
      <c r="BY1020" s="427"/>
      <c r="BZ1020" s="427"/>
      <c r="CA1020" s="421"/>
      <c r="CB1020" s="428"/>
      <c r="CC1020" s="427"/>
      <c r="CD1020" s="421"/>
      <c r="CE1020" s="429"/>
      <c r="CF1020" s="428"/>
      <c r="CG1020" s="427"/>
      <c r="CH1020" s="421"/>
      <c r="CI1020" s="429"/>
      <c r="CJ1020" s="428"/>
      <c r="CK1020" s="427"/>
      <c r="CL1020" s="421"/>
      <c r="CM1020" s="429"/>
      <c r="CN1020" s="428"/>
      <c r="CO1020" s="427"/>
      <c r="CP1020" s="421"/>
      <c r="CQ1020" s="429"/>
      <c r="CR1020" s="428"/>
      <c r="DH1020" s="427">
        <v>0</v>
      </c>
      <c r="DJ1020" s="421">
        <v>15</v>
      </c>
      <c r="DK1020" s="421">
        <v>0</v>
      </c>
      <c r="DL1020" s="421">
        <v>0</v>
      </c>
      <c r="DM1020" s="421">
        <v>1</v>
      </c>
      <c r="DN1020" s="421">
        <v>1</v>
      </c>
      <c r="DO1020" s="421">
        <v>1</v>
      </c>
      <c r="DP1020" s="421">
        <v>19</v>
      </c>
      <c r="DR1020" s="421">
        <v>18.3000004291534</v>
      </c>
      <c r="DS1020" s="421">
        <v>89</v>
      </c>
      <c r="DT1020" s="421">
        <v>23</v>
      </c>
      <c r="DU1020" s="421">
        <v>12</v>
      </c>
      <c r="DV1020" s="421">
        <v>11</v>
      </c>
      <c r="DW1020" s="421">
        <v>3</v>
      </c>
      <c r="DX1020" s="421">
        <v>7</v>
      </c>
      <c r="DY1020" s="421">
        <v>0</v>
      </c>
      <c r="DZ1020" s="421">
        <v>3</v>
      </c>
      <c r="EA1020" s="421">
        <v>0</v>
      </c>
      <c r="EB1020" s="421">
        <v>0</v>
      </c>
      <c r="EC1020" s="421">
        <v>16</v>
      </c>
      <c r="ED1020" s="425">
        <v>7.5789488900734501</v>
      </c>
      <c r="EE1020" s="425">
        <v>3.3157901394071301</v>
      </c>
      <c r="EF1020" s="425">
        <v>1.42105291688877</v>
      </c>
      <c r="EG1020" s="425">
        <v>10.894739029480499</v>
      </c>
      <c r="EH1020" s="431">
        <v>1.57894768543196</v>
      </c>
      <c r="EI1020" s="425">
        <v>121.85345453565</v>
      </c>
      <c r="EJ1020" s="424">
        <v>0.291139240506329</v>
      </c>
      <c r="EK1020" s="424">
        <v>0.33333333333333298</v>
      </c>
      <c r="EL1020" s="422">
        <v>0.322580645</v>
      </c>
      <c r="EM1020" s="422">
        <v>0.22580645099999999</v>
      </c>
      <c r="EN1020" s="422">
        <v>0.45161290300000001</v>
      </c>
      <c r="EO1020" s="422">
        <v>6.3492060000000003E-2</v>
      </c>
      <c r="EP1020" s="422">
        <v>0.41269841000000002</v>
      </c>
      <c r="EQ1020" s="422">
        <v>8.7463559999999996E-2</v>
      </c>
      <c r="ER1020" s="425">
        <v>4.1329430767865598E-2</v>
      </c>
      <c r="ES1020" s="431">
        <v>5.2105273619254904</v>
      </c>
      <c r="ET1020" s="431">
        <v>5.7337908567447702</v>
      </c>
      <c r="EU1020" s="431">
        <v>5.0833410257778704</v>
      </c>
      <c r="EV1020" s="431">
        <v>5.30284172446994</v>
      </c>
      <c r="EW1020" s="431">
        <v>4.4491970035346498</v>
      </c>
      <c r="EX1020" s="426">
        <v>-7.9003013670444405E-2</v>
      </c>
    </row>
    <row r="1021" spans="1:154" ht="13" customHeight="1">
      <c r="A1021" s="413" t="s">
        <v>19</v>
      </c>
      <c r="B1021" s="413">
        <v>9637</v>
      </c>
      <c r="C1021" s="413">
        <v>573186</v>
      </c>
      <c r="D1021" s="413">
        <v>13431</v>
      </c>
      <c r="E1021" s="413" t="s">
        <v>16</v>
      </c>
      <c r="F1021" s="413" t="s">
        <v>16</v>
      </c>
      <c r="G1021" s="414"/>
      <c r="H1021" s="415" t="s">
        <v>746</v>
      </c>
      <c r="I1021" s="416" t="s">
        <v>173</v>
      </c>
      <c r="J1021" s="417">
        <v>34</v>
      </c>
      <c r="K1021" s="418">
        <v>1</v>
      </c>
      <c r="M1021" s="419" t="s">
        <v>837</v>
      </c>
      <c r="N1021" s="420">
        <v>20</v>
      </c>
      <c r="P1021" s="418" t="s">
        <v>4577</v>
      </c>
      <c r="Z1021" s="421"/>
      <c r="AS1021" s="422"/>
      <c r="AT1021" s="422"/>
      <c r="AU1021" s="422"/>
      <c r="AV1021" s="422"/>
      <c r="AW1021" s="422"/>
      <c r="AX1021" s="422"/>
      <c r="AY1021" s="423"/>
      <c r="AZ1021" s="422"/>
      <c r="BA1021" s="422"/>
      <c r="BB1021" s="422"/>
      <c r="BC1021" s="422"/>
      <c r="BT1021" s="427">
        <v>9</v>
      </c>
      <c r="BU1021" s="421">
        <v>39</v>
      </c>
      <c r="BV1021" s="428">
        <v>0</v>
      </c>
      <c r="BW1021" s="427"/>
      <c r="BX1021" s="427"/>
      <c r="BY1021" s="427"/>
      <c r="BZ1021" s="427"/>
      <c r="CA1021" s="421"/>
      <c r="CB1021" s="428"/>
      <c r="CC1021" s="427"/>
      <c r="CD1021" s="421"/>
      <c r="CE1021" s="429"/>
      <c r="CF1021" s="428"/>
      <c r="CG1021" s="427"/>
      <c r="CH1021" s="421"/>
      <c r="CI1021" s="429"/>
      <c r="CJ1021" s="428"/>
      <c r="CK1021" s="427"/>
      <c r="CL1021" s="421"/>
      <c r="CM1021" s="429"/>
      <c r="CN1021" s="428"/>
      <c r="CO1021" s="427"/>
      <c r="CP1021" s="421"/>
      <c r="CQ1021" s="429"/>
      <c r="CR1021" s="428"/>
      <c r="DH1021" s="427">
        <v>0</v>
      </c>
      <c r="DJ1021" s="421">
        <v>9</v>
      </c>
      <c r="DK1021" s="421">
        <v>9</v>
      </c>
      <c r="DL1021" s="421">
        <v>0</v>
      </c>
      <c r="DM1021" s="421">
        <v>3</v>
      </c>
      <c r="DN1021" s="421">
        <v>2</v>
      </c>
      <c r="DO1021" s="421">
        <v>0</v>
      </c>
      <c r="DP1021" s="421">
        <v>39</v>
      </c>
      <c r="DQ1021" s="421">
        <v>39</v>
      </c>
      <c r="DS1021" s="421">
        <v>175</v>
      </c>
      <c r="DT1021" s="421">
        <v>44</v>
      </c>
      <c r="DU1021" s="421">
        <v>27</v>
      </c>
      <c r="DV1021" s="421">
        <v>27</v>
      </c>
      <c r="DW1021" s="421">
        <v>6</v>
      </c>
      <c r="DX1021" s="421">
        <v>16</v>
      </c>
      <c r="DY1021" s="421">
        <v>0</v>
      </c>
      <c r="DZ1021" s="421">
        <v>2</v>
      </c>
      <c r="EA1021" s="421">
        <v>1</v>
      </c>
      <c r="EB1021" s="421">
        <v>0</v>
      </c>
      <c r="EC1021" s="421">
        <v>26</v>
      </c>
      <c r="ED1021" s="425">
        <v>6.0000005868765598</v>
      </c>
      <c r="EE1021" s="425">
        <v>3.6923080534624901</v>
      </c>
      <c r="EF1021" s="425">
        <v>1.38461552004843</v>
      </c>
      <c r="EG1021" s="425">
        <v>10.1538471470218</v>
      </c>
      <c r="EH1021" s="431">
        <v>1.5384616889427001</v>
      </c>
      <c r="EI1021" s="425">
        <v>120.002529490797</v>
      </c>
      <c r="EJ1021" s="424">
        <v>0.28025477707006302</v>
      </c>
      <c r="EK1021" s="424">
        <v>0.30399999999999999</v>
      </c>
      <c r="EL1021" s="422">
        <v>0.46511627900000002</v>
      </c>
      <c r="EM1021" s="422">
        <v>0.17829457300000001</v>
      </c>
      <c r="EN1021" s="422">
        <v>0.356589147</v>
      </c>
      <c r="EO1021" s="422">
        <v>0.10687023</v>
      </c>
      <c r="EP1021" s="422">
        <v>0.49618320999999999</v>
      </c>
      <c r="EQ1021" s="422">
        <v>8.2269499999999995E-2</v>
      </c>
      <c r="ER1021" s="425">
        <v>-7.0341486088601607E-2</v>
      </c>
      <c r="ES1021" s="431">
        <v>6.2307698402179597</v>
      </c>
      <c r="ET1021" s="431">
        <v>5.86918997058822</v>
      </c>
      <c r="EU1021" s="431">
        <v>5.1872544656687198</v>
      </c>
      <c r="EV1021" s="431">
        <v>5.00579251764447</v>
      </c>
      <c r="EW1021" s="431">
        <v>5.1226894707851498</v>
      </c>
      <c r="EX1021" s="426">
        <v>7.2148516774177496E-2</v>
      </c>
    </row>
    <row r="1022" spans="1:154" ht="13" customHeight="1">
      <c r="A1022" s="413" t="s">
        <v>19</v>
      </c>
      <c r="B1022" s="413">
        <v>10370</v>
      </c>
      <c r="C1022" s="413">
        <v>608718</v>
      </c>
      <c r="D1022" s="413">
        <v>13942</v>
      </c>
      <c r="E1022" s="413" t="s">
        <v>188</v>
      </c>
      <c r="F1022" s="413" t="s">
        <v>188</v>
      </c>
      <c r="G1022" s="414"/>
      <c r="H1022" s="415" t="s">
        <v>1026</v>
      </c>
      <c r="I1022" s="416" t="s">
        <v>243</v>
      </c>
      <c r="J1022" s="417">
        <v>35</v>
      </c>
      <c r="K1022" s="418">
        <v>1</v>
      </c>
      <c r="M1022" s="419" t="s">
        <v>46</v>
      </c>
      <c r="N1022" s="420">
        <v>20</v>
      </c>
      <c r="O1022" s="418" t="s">
        <v>46</v>
      </c>
      <c r="P1022" s="418" t="s">
        <v>2543</v>
      </c>
      <c r="Z1022" s="421"/>
      <c r="BT1022" s="427">
        <v>48</v>
      </c>
      <c r="BU1022" s="421">
        <v>67.2</v>
      </c>
      <c r="BV1022" s="428">
        <v>1</v>
      </c>
      <c r="BW1022" s="427"/>
      <c r="BX1022" s="427"/>
      <c r="BY1022" s="427"/>
      <c r="BZ1022" s="427"/>
      <c r="CA1022" s="421"/>
      <c r="CB1022" s="428"/>
      <c r="CC1022" s="427"/>
      <c r="CD1022" s="421"/>
      <c r="CE1022" s="429"/>
      <c r="CF1022" s="428"/>
      <c r="CG1022" s="427"/>
      <c r="CH1022" s="421"/>
      <c r="CI1022" s="429"/>
      <c r="CJ1022" s="428"/>
      <c r="CK1022" s="427"/>
      <c r="CL1022" s="421"/>
      <c r="CM1022" s="429"/>
      <c r="CN1022" s="428"/>
      <c r="CO1022" s="427"/>
      <c r="CP1022" s="421"/>
      <c r="CQ1022" s="429"/>
      <c r="CR1022" s="428"/>
      <c r="DH1022" s="427">
        <v>1</v>
      </c>
      <c r="DJ1022" s="421">
        <v>48</v>
      </c>
      <c r="DK1022" s="421">
        <v>3</v>
      </c>
      <c r="DL1022" s="421">
        <v>0</v>
      </c>
      <c r="DM1022" s="421">
        <v>1</v>
      </c>
      <c r="DN1022" s="421">
        <v>2</v>
      </c>
      <c r="DO1022" s="421">
        <v>0</v>
      </c>
      <c r="DP1022" s="421">
        <v>67.2</v>
      </c>
      <c r="DQ1022" s="421">
        <v>8</v>
      </c>
      <c r="DR1022" s="421">
        <v>59.200000762939403</v>
      </c>
      <c r="DS1022" s="421">
        <v>291</v>
      </c>
      <c r="DT1022" s="421">
        <v>69</v>
      </c>
      <c r="DU1022" s="421">
        <v>38</v>
      </c>
      <c r="DV1022" s="421">
        <v>34</v>
      </c>
      <c r="DW1022" s="421">
        <v>11</v>
      </c>
      <c r="DX1022" s="421">
        <v>18</v>
      </c>
      <c r="DY1022" s="421">
        <v>1</v>
      </c>
      <c r="DZ1022" s="421">
        <v>2</v>
      </c>
      <c r="EA1022" s="421">
        <v>2</v>
      </c>
      <c r="EB1022" s="421">
        <v>0</v>
      </c>
      <c r="EC1022" s="421">
        <v>53</v>
      </c>
      <c r="ED1022" s="425">
        <v>7.0492617460788001</v>
      </c>
      <c r="EE1022" s="425">
        <v>2.3940888948946801</v>
      </c>
      <c r="EF1022" s="425">
        <v>1.46305432465786</v>
      </c>
      <c r="EG1022" s="425">
        <v>9.1773407637629703</v>
      </c>
      <c r="EH1022" s="431">
        <v>1.2857144065175099</v>
      </c>
      <c r="EI1022" s="425">
        <v>99.223516666134003</v>
      </c>
      <c r="EJ1022" s="424">
        <v>0.25461254612546103</v>
      </c>
      <c r="EK1022" s="424">
        <v>0.28019323671497498</v>
      </c>
      <c r="EL1022" s="466">
        <v>0.43661971799999999</v>
      </c>
      <c r="EM1022" s="466">
        <v>0.183098591</v>
      </c>
      <c r="EN1022" s="466">
        <v>0.38028169000000001</v>
      </c>
      <c r="EO1022" s="466">
        <v>7.798165E-2</v>
      </c>
      <c r="EP1022" s="466">
        <v>0.32110092000000001</v>
      </c>
      <c r="EQ1022" s="466">
        <v>9.058927E-2</v>
      </c>
      <c r="ER1022" s="425">
        <v>-1.48132035430057</v>
      </c>
      <c r="ES1022" s="431">
        <v>4.5221679125788503</v>
      </c>
      <c r="ET1022" s="431">
        <v>4.08883967186833</v>
      </c>
      <c r="EU1022" s="431">
        <v>4.5694698853795899</v>
      </c>
      <c r="EV1022" s="431">
        <v>4.30177713017674</v>
      </c>
      <c r="EW1022" s="431">
        <v>4.0868492236099803</v>
      </c>
      <c r="EX1022" s="426">
        <v>7.7727979049086501E-2</v>
      </c>
    </row>
    <row r="1023" spans="1:154" ht="13" customHeight="1">
      <c r="A1023" s="413" t="s">
        <v>19</v>
      </c>
      <c r="B1023" s="413">
        <v>12903</v>
      </c>
      <c r="C1023" s="413">
        <v>678906</v>
      </c>
      <c r="D1023" s="413">
        <v>24282</v>
      </c>
      <c r="E1023" s="413" t="s">
        <v>2175</v>
      </c>
      <c r="F1023" s="413" t="s">
        <v>2175</v>
      </c>
      <c r="G1023" s="414"/>
      <c r="H1023" s="411" t="s">
        <v>4017</v>
      </c>
      <c r="I1023" s="411" t="s">
        <v>4016</v>
      </c>
      <c r="J1023" s="413">
        <v>26</v>
      </c>
      <c r="K1023" s="418">
        <v>1</v>
      </c>
      <c r="M1023" s="419" t="s">
        <v>837</v>
      </c>
      <c r="N1023" s="420">
        <v>20</v>
      </c>
      <c r="O1023" s="418" t="s">
        <v>46</v>
      </c>
      <c r="P1023" s="418" t="s">
        <v>2543</v>
      </c>
      <c r="Z1023" s="421"/>
      <c r="BT1023" s="427">
        <v>8</v>
      </c>
      <c r="BU1023" s="421">
        <v>29.2</v>
      </c>
      <c r="BV1023" s="428">
        <v>-1</v>
      </c>
      <c r="BW1023" s="427"/>
      <c r="BX1023" s="427"/>
      <c r="BY1023" s="427"/>
      <c r="BZ1023" s="427"/>
      <c r="CA1023" s="421"/>
      <c r="CB1023" s="428"/>
      <c r="CC1023" s="427"/>
      <c r="CD1023" s="421"/>
      <c r="CE1023" s="429"/>
      <c r="CF1023" s="428"/>
      <c r="CG1023" s="427"/>
      <c r="CH1023" s="421"/>
      <c r="CI1023" s="429"/>
      <c r="CJ1023" s="428"/>
      <c r="CK1023" s="427"/>
      <c r="CL1023" s="421"/>
      <c r="CM1023" s="429"/>
      <c r="CN1023" s="428"/>
      <c r="CO1023" s="427"/>
      <c r="CP1023" s="421"/>
      <c r="CQ1023" s="429"/>
      <c r="CR1023" s="428"/>
      <c r="DH1023" s="427">
        <v>-1</v>
      </c>
      <c r="DJ1023" s="421">
        <v>8</v>
      </c>
      <c r="DK1023" s="421">
        <v>7</v>
      </c>
      <c r="DL1023" s="421">
        <v>0</v>
      </c>
      <c r="DM1023" s="421">
        <v>2</v>
      </c>
      <c r="DN1023" s="421">
        <v>4</v>
      </c>
      <c r="DO1023" s="421">
        <v>0</v>
      </c>
      <c r="DP1023" s="421">
        <v>29.2</v>
      </c>
      <c r="DQ1023" s="421">
        <v>24.2000007629394</v>
      </c>
      <c r="DR1023" s="421">
        <v>5</v>
      </c>
      <c r="DS1023" s="421">
        <v>139</v>
      </c>
      <c r="DT1023" s="421">
        <v>29</v>
      </c>
      <c r="DU1023" s="421">
        <v>24</v>
      </c>
      <c r="DV1023" s="421">
        <v>21</v>
      </c>
      <c r="DW1023" s="421">
        <v>2</v>
      </c>
      <c r="DX1023" s="421">
        <v>17</v>
      </c>
      <c r="DY1023" s="421">
        <v>0</v>
      </c>
      <c r="DZ1023" s="421">
        <v>7</v>
      </c>
      <c r="EA1023" s="421">
        <v>0</v>
      </c>
      <c r="EB1023" s="421">
        <v>0</v>
      </c>
      <c r="EC1023" s="421">
        <v>39</v>
      </c>
      <c r="ED1023" s="425">
        <v>11.831461688392</v>
      </c>
      <c r="EE1023" s="425">
        <v>5.15730381288882</v>
      </c>
      <c r="EF1023" s="425">
        <v>0.60674162504574403</v>
      </c>
      <c r="EG1023" s="425">
        <v>8.7977535631632904</v>
      </c>
      <c r="EH1023" s="431">
        <v>1.5505619306724501</v>
      </c>
      <c r="EI1023" s="425">
        <v>119.662816866675</v>
      </c>
      <c r="EJ1023" s="424">
        <v>0.25217391304347803</v>
      </c>
      <c r="EK1023" s="424">
        <v>0.36486486486486402</v>
      </c>
      <c r="EL1023" s="466">
        <v>0.37333333299999999</v>
      </c>
      <c r="EM1023" s="466">
        <v>0.24</v>
      </c>
      <c r="EN1023" s="466">
        <v>0.38666666599999999</v>
      </c>
      <c r="EO1023" s="466">
        <v>3.9473679999999997E-2</v>
      </c>
      <c r="EP1023" s="466">
        <v>0.31578947000000002</v>
      </c>
      <c r="EQ1023" s="466">
        <v>0.11692845</v>
      </c>
      <c r="ER1023" s="425">
        <v>6.7303311275874203E-2</v>
      </c>
      <c r="ES1023" s="431">
        <v>6.3707870629803098</v>
      </c>
      <c r="ET1023" s="431">
        <v>3.8778921802847899</v>
      </c>
      <c r="EU1023" s="431">
        <v>3.8101295749070498</v>
      </c>
      <c r="EV1023" s="431">
        <v>4.4408818689815304</v>
      </c>
      <c r="EW1023" s="431">
        <v>3.9980078232054002</v>
      </c>
      <c r="EX1023" s="426">
        <v>0.336428962647914</v>
      </c>
    </row>
    <row r="1024" spans="1:154" ht="13" customHeight="1">
      <c r="A1024" s="413" t="s">
        <v>19</v>
      </c>
      <c r="B1024" s="413">
        <v>11889</v>
      </c>
      <c r="C1024" s="413">
        <v>657044</v>
      </c>
      <c r="D1024" s="413">
        <v>16647</v>
      </c>
      <c r="E1024" s="413" t="s">
        <v>45</v>
      </c>
      <c r="F1024" s="413" t="s">
        <v>1121</v>
      </c>
      <c r="G1024" s="414"/>
      <c r="H1024" s="411" t="s">
        <v>1920</v>
      </c>
      <c r="I1024" s="411" t="s">
        <v>549</v>
      </c>
      <c r="J1024" s="418">
        <v>33</v>
      </c>
      <c r="K1024" s="418">
        <v>1</v>
      </c>
      <c r="M1024" s="419" t="s">
        <v>837</v>
      </c>
      <c r="O1024" s="418" t="s">
        <v>838</v>
      </c>
      <c r="P1024" s="418" t="s">
        <v>4577</v>
      </c>
      <c r="Z1024" s="421"/>
      <c r="BT1024" s="427">
        <v>48</v>
      </c>
      <c r="BU1024" s="421">
        <v>41.1</v>
      </c>
      <c r="BV1024" s="428">
        <v>-1</v>
      </c>
      <c r="BW1024" s="427"/>
      <c r="BX1024" s="427"/>
      <c r="BY1024" s="427"/>
      <c r="BZ1024" s="427"/>
      <c r="CA1024" s="421"/>
      <c r="CB1024" s="428"/>
      <c r="CC1024" s="427"/>
      <c r="CD1024" s="421"/>
      <c r="CE1024" s="429"/>
      <c r="CF1024" s="428"/>
      <c r="CG1024" s="427"/>
      <c r="CH1024" s="421"/>
      <c r="CI1024" s="429"/>
      <c r="CJ1024" s="428"/>
      <c r="CK1024" s="427"/>
      <c r="CL1024" s="421"/>
      <c r="CM1024" s="429"/>
      <c r="CN1024" s="428"/>
      <c r="CO1024" s="427"/>
      <c r="CP1024" s="421"/>
      <c r="CQ1024" s="429"/>
      <c r="CR1024" s="428"/>
      <c r="DH1024" s="427">
        <v>-1</v>
      </c>
      <c r="DJ1024" s="421">
        <v>48</v>
      </c>
      <c r="DK1024" s="421">
        <v>0</v>
      </c>
      <c r="DL1024" s="421">
        <v>0</v>
      </c>
      <c r="DM1024" s="421">
        <v>3</v>
      </c>
      <c r="DN1024" s="421">
        <v>2</v>
      </c>
      <c r="DO1024" s="421">
        <v>1</v>
      </c>
      <c r="DP1024" s="421">
        <v>41.1</v>
      </c>
      <c r="DR1024" s="421">
        <v>41.099998474121001</v>
      </c>
      <c r="DS1024" s="421">
        <v>175</v>
      </c>
      <c r="DT1024" s="421">
        <v>42</v>
      </c>
      <c r="DU1024" s="421">
        <v>21</v>
      </c>
      <c r="DV1024" s="421">
        <v>18</v>
      </c>
      <c r="DW1024" s="421">
        <v>4</v>
      </c>
      <c r="DX1024" s="421">
        <v>13</v>
      </c>
      <c r="DY1024" s="421">
        <v>2</v>
      </c>
      <c r="DZ1024" s="421">
        <v>2</v>
      </c>
      <c r="EA1024" s="421">
        <v>0</v>
      </c>
      <c r="EB1024" s="421">
        <v>1</v>
      </c>
      <c r="EC1024" s="421">
        <v>36</v>
      </c>
      <c r="ED1024" s="425">
        <v>7.8387120888962496</v>
      </c>
      <c r="EE1024" s="425">
        <v>2.83064603210142</v>
      </c>
      <c r="EF1024" s="425">
        <v>0.870968009877361</v>
      </c>
      <c r="EG1024" s="425">
        <v>9.1451641037122897</v>
      </c>
      <c r="EH1024" s="431">
        <v>1.3306455706459599</v>
      </c>
      <c r="EI1024" s="425">
        <v>102.691027094677</v>
      </c>
      <c r="EJ1024" s="424">
        <v>0.26250000000000001</v>
      </c>
      <c r="EK1024" s="424">
        <v>0.31666666666666599</v>
      </c>
      <c r="EL1024" s="466">
        <v>0.49193548300000001</v>
      </c>
      <c r="EM1024" s="466">
        <v>0.19354838699999999</v>
      </c>
      <c r="EN1024" s="466">
        <v>0.31451612899999998</v>
      </c>
      <c r="EO1024" s="466">
        <v>8.0645159999999994E-2</v>
      </c>
      <c r="EP1024" s="466">
        <v>0.40322581000000002</v>
      </c>
      <c r="EQ1024" s="466">
        <v>0.11367127</v>
      </c>
      <c r="ER1024" s="425">
        <v>-0.57187448578824496</v>
      </c>
      <c r="ES1024" s="431">
        <v>3.9193560444481199</v>
      </c>
      <c r="ET1024" s="431">
        <v>3.63874610493178</v>
      </c>
      <c r="EU1024" s="431">
        <v>3.7408111094932801</v>
      </c>
      <c r="EV1024" s="431">
        <v>3.9375133460502099</v>
      </c>
      <c r="EW1024" s="431">
        <v>3.7571364924494599</v>
      </c>
      <c r="EX1024" s="426">
        <v>0.22317607700824699</v>
      </c>
    </row>
    <row r="1025" spans="1:154" ht="13" customHeight="1">
      <c r="A1025" s="413" t="s">
        <v>19</v>
      </c>
      <c r="B1025" s="413">
        <v>11247</v>
      </c>
      <c r="C1025" s="413">
        <v>663423</v>
      </c>
      <c r="D1025" s="413">
        <v>17948</v>
      </c>
      <c r="E1025" s="413" t="s">
        <v>598</v>
      </c>
      <c r="F1025" s="413" t="s">
        <v>598</v>
      </c>
      <c r="G1025" s="414"/>
      <c r="H1025" s="415" t="s">
        <v>268</v>
      </c>
      <c r="I1025" s="416" t="s">
        <v>961</v>
      </c>
      <c r="J1025" s="417">
        <v>31</v>
      </c>
      <c r="K1025" s="418">
        <v>1</v>
      </c>
      <c r="M1025" s="419" t="s">
        <v>837</v>
      </c>
      <c r="O1025" s="418" t="s">
        <v>46</v>
      </c>
      <c r="P1025" s="418" t="s">
        <v>4581</v>
      </c>
      <c r="Z1025" s="421"/>
      <c r="AS1025" s="422"/>
      <c r="AT1025" s="422"/>
      <c r="AU1025" s="422"/>
      <c r="AV1025" s="422"/>
      <c r="AW1025" s="422"/>
      <c r="AX1025" s="422"/>
      <c r="AY1025" s="423"/>
      <c r="AZ1025" s="422"/>
      <c r="BA1025" s="422"/>
      <c r="BB1025" s="422"/>
      <c r="BC1025" s="422"/>
      <c r="BT1025" s="427">
        <v>33</v>
      </c>
      <c r="BU1025" s="421">
        <v>42.1</v>
      </c>
      <c r="BV1025" s="428">
        <v>0</v>
      </c>
      <c r="BW1025" s="427"/>
      <c r="BX1025" s="427"/>
      <c r="BY1025" s="427"/>
      <c r="BZ1025" s="427"/>
      <c r="CA1025" s="421"/>
      <c r="CB1025" s="428"/>
      <c r="CC1025" s="427"/>
      <c r="CD1025" s="421"/>
      <c r="CE1025" s="429"/>
      <c r="CF1025" s="428"/>
      <c r="CG1025" s="427"/>
      <c r="CH1025" s="421"/>
      <c r="CI1025" s="429"/>
      <c r="CJ1025" s="428"/>
      <c r="CK1025" s="427"/>
      <c r="CL1025" s="421"/>
      <c r="CM1025" s="429"/>
      <c r="CN1025" s="428"/>
      <c r="CO1025" s="427"/>
      <c r="CP1025" s="421"/>
      <c r="CQ1025" s="429"/>
      <c r="CR1025" s="428"/>
      <c r="DH1025" s="427">
        <v>0</v>
      </c>
      <c r="DJ1025" s="421">
        <v>33</v>
      </c>
      <c r="DK1025" s="421">
        <v>0</v>
      </c>
      <c r="DL1025" s="421">
        <v>0</v>
      </c>
      <c r="DM1025" s="421">
        <v>2</v>
      </c>
      <c r="DN1025" s="421">
        <v>0</v>
      </c>
      <c r="DO1025" s="421">
        <v>0</v>
      </c>
      <c r="DP1025" s="421">
        <v>42.1</v>
      </c>
      <c r="DR1025" s="421">
        <v>42.099998474121001</v>
      </c>
      <c r="DS1025" s="421">
        <v>180</v>
      </c>
      <c r="DT1025" s="421">
        <v>41</v>
      </c>
      <c r="DU1025" s="421">
        <v>23</v>
      </c>
      <c r="DV1025" s="421">
        <v>22</v>
      </c>
      <c r="DW1025" s="421">
        <v>6</v>
      </c>
      <c r="DX1025" s="421">
        <v>14</v>
      </c>
      <c r="DY1025" s="421">
        <v>2</v>
      </c>
      <c r="DZ1025" s="421">
        <v>4</v>
      </c>
      <c r="EA1025" s="421">
        <v>1</v>
      </c>
      <c r="EB1025" s="421">
        <v>0</v>
      </c>
      <c r="EC1025" s="421">
        <v>32</v>
      </c>
      <c r="ED1025" s="425">
        <v>6.8031504236837499</v>
      </c>
      <c r="EE1025" s="425">
        <v>2.9763783103616399</v>
      </c>
      <c r="EF1025" s="425">
        <v>1.2755907044407</v>
      </c>
      <c r="EG1025" s="425">
        <v>8.7165364803448107</v>
      </c>
      <c r="EH1025" s="431">
        <v>1.2992127545229399</v>
      </c>
      <c r="EI1025" s="425">
        <v>101.340721065732</v>
      </c>
      <c r="EJ1025" s="424">
        <v>0.25308641975308599</v>
      </c>
      <c r="EK1025" s="424">
        <v>0.282258064516129</v>
      </c>
      <c r="EL1025" s="422">
        <v>0.43410852700000002</v>
      </c>
      <c r="EM1025" s="422">
        <v>0.170542635</v>
      </c>
      <c r="EN1025" s="422">
        <v>0.39534883700000001</v>
      </c>
      <c r="EO1025" s="422">
        <v>6.9230769999999997E-2</v>
      </c>
      <c r="EP1025" s="422">
        <v>0.42307692000000002</v>
      </c>
      <c r="EQ1025" s="422">
        <v>9.7560980000000005E-2</v>
      </c>
      <c r="ER1025" s="425">
        <v>0.58604289618855498</v>
      </c>
      <c r="ES1025" s="431">
        <v>4.67716591628258</v>
      </c>
      <c r="ET1025" s="431">
        <v>4.7389268165110696</v>
      </c>
      <c r="EU1025" s="431">
        <v>4.7422716193371102</v>
      </c>
      <c r="EV1025" s="431">
        <v>4.7572008683148903</v>
      </c>
      <c r="EW1025" s="431">
        <v>4.30068722048612</v>
      </c>
      <c r="EX1025" s="426">
        <v>-0.287156581878662</v>
      </c>
    </row>
    <row r="1026" spans="1:154" ht="13" customHeight="1">
      <c r="A1026" s="413" t="s">
        <v>19</v>
      </c>
      <c r="B1026" s="413">
        <v>11082</v>
      </c>
      <c r="C1026" s="413">
        <v>622786</v>
      </c>
      <c r="D1026" s="413">
        <v>16300</v>
      </c>
      <c r="E1026" s="413" t="s">
        <v>686</v>
      </c>
      <c r="F1026" s="413" t="s">
        <v>686</v>
      </c>
      <c r="G1026" s="414"/>
      <c r="H1026" s="415" t="s">
        <v>1156</v>
      </c>
      <c r="I1026" s="416" t="s">
        <v>225</v>
      </c>
      <c r="J1026" s="417">
        <v>30</v>
      </c>
      <c r="K1026" s="418">
        <v>1</v>
      </c>
      <c r="M1026" s="419" t="s">
        <v>837</v>
      </c>
      <c r="O1026" s="418" t="s">
        <v>838</v>
      </c>
      <c r="P1026" s="418" t="s">
        <v>4581</v>
      </c>
      <c r="Z1026" s="421"/>
      <c r="BT1026" s="427">
        <v>20</v>
      </c>
      <c r="BU1026" s="421">
        <v>19.100000000000001</v>
      </c>
      <c r="BV1026" s="428">
        <v>0</v>
      </c>
      <c r="BW1026" s="427"/>
      <c r="BX1026" s="427"/>
      <c r="BY1026" s="427"/>
      <c r="BZ1026" s="427"/>
      <c r="CA1026" s="421"/>
      <c r="CB1026" s="428"/>
      <c r="CC1026" s="427"/>
      <c r="CD1026" s="421"/>
      <c r="CE1026" s="429"/>
      <c r="CF1026" s="428"/>
      <c r="CG1026" s="427"/>
      <c r="CH1026" s="421"/>
      <c r="CI1026" s="429"/>
      <c r="CJ1026" s="428"/>
      <c r="CK1026" s="427"/>
      <c r="CL1026" s="421"/>
      <c r="CM1026" s="429"/>
      <c r="CN1026" s="428"/>
      <c r="CO1026" s="427"/>
      <c r="CP1026" s="421"/>
      <c r="CQ1026" s="429"/>
      <c r="CR1026" s="428"/>
      <c r="DH1026" s="427">
        <v>0</v>
      </c>
      <c r="DJ1026" s="421">
        <v>20</v>
      </c>
      <c r="DK1026" s="421">
        <v>0</v>
      </c>
      <c r="DL1026" s="421">
        <v>0</v>
      </c>
      <c r="DM1026" s="421">
        <v>2</v>
      </c>
      <c r="DN1026" s="421">
        <v>1</v>
      </c>
      <c r="DO1026" s="421">
        <v>4</v>
      </c>
      <c r="DP1026" s="421">
        <v>19.100000000000001</v>
      </c>
      <c r="DR1026" s="421">
        <v>19.100000381469702</v>
      </c>
      <c r="DS1026" s="421">
        <v>80</v>
      </c>
      <c r="DT1026" s="421">
        <v>17</v>
      </c>
      <c r="DU1026" s="421">
        <v>12</v>
      </c>
      <c r="DV1026" s="421">
        <v>11</v>
      </c>
      <c r="DW1026" s="421">
        <v>1</v>
      </c>
      <c r="DX1026" s="421">
        <v>8</v>
      </c>
      <c r="DY1026" s="421">
        <v>1</v>
      </c>
      <c r="DZ1026" s="421">
        <v>0</v>
      </c>
      <c r="EA1026" s="421">
        <v>0</v>
      </c>
      <c r="EB1026" s="421">
        <v>0</v>
      </c>
      <c r="EC1026" s="421">
        <v>10</v>
      </c>
      <c r="ED1026" s="425">
        <v>4.6551731792274298</v>
      </c>
      <c r="EE1026" s="425">
        <v>3.7241385433819398</v>
      </c>
      <c r="EF1026" s="425">
        <v>0.46551731792274298</v>
      </c>
      <c r="EG1026" s="425">
        <v>7.9137944046866302</v>
      </c>
      <c r="EH1026" s="431">
        <v>1.2931036608965001</v>
      </c>
      <c r="EI1026" s="425">
        <v>99.793773794239101</v>
      </c>
      <c r="EJ1026" s="424">
        <v>0.23611111111111099</v>
      </c>
      <c r="EK1026" s="424">
        <v>0.26229508196721302</v>
      </c>
      <c r="EL1026" s="422">
        <v>0.43333333299999999</v>
      </c>
      <c r="EM1026" s="422">
        <v>0.2</v>
      </c>
      <c r="EN1026" s="422">
        <v>0.36666666599999997</v>
      </c>
      <c r="EO1026" s="422">
        <v>1.6129029999999999E-2</v>
      </c>
      <c r="EP1026" s="422">
        <v>0.25806452000000002</v>
      </c>
      <c r="EQ1026" s="422">
        <v>7.2368420000000003E-2</v>
      </c>
      <c r="ER1026" s="425">
        <v>-0.22072301895354399</v>
      </c>
      <c r="ES1026" s="431">
        <v>5.1206904971501697</v>
      </c>
      <c r="ET1026" s="431">
        <v>3.3458997840542501</v>
      </c>
      <c r="EU1026" s="431">
        <v>4.0152827031547398</v>
      </c>
      <c r="EV1026" s="431">
        <v>5.0973357264524504</v>
      </c>
      <c r="EW1026" s="431">
        <v>5.2310144413471198</v>
      </c>
      <c r="EX1026" s="426">
        <v>0.17769156396388999</v>
      </c>
    </row>
    <row r="1027" spans="1:154" ht="13" customHeight="1">
      <c r="A1027" s="413" t="s">
        <v>19</v>
      </c>
      <c r="B1027" s="413">
        <v>9454</v>
      </c>
      <c r="C1027" s="413">
        <v>543859</v>
      </c>
      <c r="D1027" s="413">
        <v>10315</v>
      </c>
      <c r="E1027" s="413" t="s">
        <v>567</v>
      </c>
      <c r="F1027" s="413" t="s">
        <v>567</v>
      </c>
      <c r="G1027" s="414"/>
      <c r="H1027" s="411" t="s">
        <v>3332</v>
      </c>
      <c r="I1027" s="411" t="s">
        <v>596</v>
      </c>
      <c r="J1027" s="413">
        <v>35</v>
      </c>
      <c r="K1027" s="418">
        <v>1</v>
      </c>
      <c r="M1027" s="419" t="s">
        <v>837</v>
      </c>
      <c r="O1027" s="418" t="s">
        <v>46</v>
      </c>
      <c r="P1027" s="418" t="s">
        <v>4581</v>
      </c>
      <c r="Z1027" s="421"/>
      <c r="AS1027" s="422"/>
      <c r="AT1027" s="422"/>
      <c r="AU1027" s="422"/>
      <c r="AV1027" s="422"/>
      <c r="AW1027" s="422"/>
      <c r="AX1027" s="422"/>
      <c r="AY1027" s="423"/>
      <c r="AZ1027" s="422"/>
      <c r="BA1027" s="422"/>
      <c r="BB1027" s="422"/>
      <c r="BC1027" s="422"/>
      <c r="BT1027" s="427">
        <v>21</v>
      </c>
      <c r="BU1027" s="421">
        <v>24</v>
      </c>
      <c r="BV1027" s="428">
        <v>0</v>
      </c>
      <c r="BW1027" s="427"/>
      <c r="BX1027" s="427"/>
      <c r="BY1027" s="427"/>
      <c r="BZ1027" s="427"/>
      <c r="CA1027" s="421"/>
      <c r="CB1027" s="428"/>
      <c r="CC1027" s="427"/>
      <c r="CD1027" s="421"/>
      <c r="CE1027" s="429"/>
      <c r="CF1027" s="428"/>
      <c r="CG1027" s="427"/>
      <c r="CH1027" s="421"/>
      <c r="CI1027" s="429"/>
      <c r="CJ1027" s="428"/>
      <c r="CK1027" s="427"/>
      <c r="CL1027" s="421"/>
      <c r="CM1027" s="429"/>
      <c r="CN1027" s="428"/>
      <c r="CO1027" s="427"/>
      <c r="CP1027" s="421"/>
      <c r="CQ1027" s="429"/>
      <c r="CR1027" s="428"/>
      <c r="DH1027" s="427">
        <v>0</v>
      </c>
      <c r="DJ1027" s="421">
        <v>21</v>
      </c>
      <c r="DK1027" s="421">
        <v>0</v>
      </c>
      <c r="DL1027" s="421">
        <v>0</v>
      </c>
      <c r="DM1027" s="421">
        <v>2</v>
      </c>
      <c r="DN1027" s="421">
        <v>1</v>
      </c>
      <c r="DO1027" s="421">
        <v>0</v>
      </c>
      <c r="DP1027" s="421">
        <v>24</v>
      </c>
      <c r="DR1027" s="421">
        <v>24</v>
      </c>
      <c r="DS1027" s="421">
        <v>103</v>
      </c>
      <c r="DT1027" s="421">
        <v>20</v>
      </c>
      <c r="DU1027" s="421">
        <v>13</v>
      </c>
      <c r="DV1027" s="421">
        <v>13</v>
      </c>
      <c r="DW1027" s="421">
        <v>3</v>
      </c>
      <c r="DX1027" s="421">
        <v>8</v>
      </c>
      <c r="DY1027" s="421">
        <v>0</v>
      </c>
      <c r="DZ1027" s="421">
        <v>5</v>
      </c>
      <c r="EA1027" s="421">
        <v>1</v>
      </c>
      <c r="EB1027" s="421">
        <v>0</v>
      </c>
      <c r="EC1027" s="421">
        <v>19</v>
      </c>
      <c r="ED1027" s="425">
        <v>7.1250011324884301</v>
      </c>
      <c r="EE1027" s="425">
        <v>3.0000004768372301</v>
      </c>
      <c r="EF1027" s="425">
        <v>1.1250001788139601</v>
      </c>
      <c r="EG1027" s="425">
        <v>7.5000011920930802</v>
      </c>
      <c r="EH1027" s="431">
        <v>1.1666668521033601</v>
      </c>
      <c r="EI1027" s="425">
        <v>91.001923760406299</v>
      </c>
      <c r="EJ1027" s="424">
        <v>0.22222222222222199</v>
      </c>
      <c r="EK1027" s="424">
        <v>0.25</v>
      </c>
      <c r="EL1027" s="422">
        <v>0.32394366099999999</v>
      </c>
      <c r="EM1027" s="422">
        <v>0.25352112599999999</v>
      </c>
      <c r="EN1027" s="422">
        <v>0.42253521100000002</v>
      </c>
      <c r="EO1027" s="422">
        <v>8.4507040000000005E-2</v>
      </c>
      <c r="EP1027" s="422">
        <v>0.43661971999999999</v>
      </c>
      <c r="EQ1027" s="422">
        <v>8.0604529999999994E-2</v>
      </c>
      <c r="ER1027" s="425">
        <v>0.14414950556969</v>
      </c>
      <c r="ES1027" s="431">
        <v>4.8750007748605002</v>
      </c>
      <c r="ET1027" s="431">
        <v>5.3819204253413302</v>
      </c>
      <c r="EU1027" s="431">
        <v>4.8026391453213497</v>
      </c>
      <c r="EV1027" s="431">
        <v>5.10489421290906</v>
      </c>
      <c r="EW1027" s="431">
        <v>4.3383099611255096</v>
      </c>
      <c r="EX1027" s="426">
        <v>-9.8775066435336997E-2</v>
      </c>
    </row>
    <row r="1028" spans="1:154" ht="13" customHeight="1">
      <c r="A1028" s="413" t="s">
        <v>19</v>
      </c>
      <c r="B1028" s="413">
        <v>12067</v>
      </c>
      <c r="C1028" s="413">
        <v>623437</v>
      </c>
      <c r="D1028" s="413">
        <v>15145</v>
      </c>
      <c r="E1028" s="413" t="s">
        <v>567</v>
      </c>
      <c r="F1028" s="413" t="s">
        <v>567</v>
      </c>
      <c r="G1028" s="414"/>
      <c r="H1028" s="411" t="s">
        <v>1921</v>
      </c>
      <c r="I1028" s="411" t="s">
        <v>564</v>
      </c>
      <c r="J1028" s="418">
        <v>34</v>
      </c>
      <c r="K1028" s="418">
        <v>1</v>
      </c>
      <c r="M1028" s="419" t="s">
        <v>837</v>
      </c>
      <c r="N1028" s="420">
        <v>20</v>
      </c>
      <c r="O1028" s="418" t="s">
        <v>46</v>
      </c>
      <c r="P1028" s="418" t="s">
        <v>4577</v>
      </c>
      <c r="S1028" s="418" t="s">
        <v>4579</v>
      </c>
      <c r="Z1028" s="421"/>
      <c r="AS1028" s="422"/>
      <c r="AT1028" s="422"/>
      <c r="AU1028" s="422"/>
      <c r="AV1028" s="422"/>
      <c r="AW1028" s="422"/>
      <c r="AX1028" s="422"/>
      <c r="AY1028" s="423"/>
      <c r="AZ1028" s="422"/>
      <c r="BA1028" s="422"/>
      <c r="BB1028" s="422"/>
      <c r="BC1028" s="422"/>
      <c r="BT1028" s="427">
        <v>54</v>
      </c>
      <c r="BU1028" s="421">
        <v>60</v>
      </c>
      <c r="BV1028" s="428">
        <v>-2</v>
      </c>
      <c r="BW1028" s="427"/>
      <c r="BX1028" s="427"/>
      <c r="BY1028" s="427"/>
      <c r="BZ1028" s="427"/>
      <c r="CA1028" s="421"/>
      <c r="CB1028" s="428"/>
      <c r="CC1028" s="427"/>
      <c r="CD1028" s="421"/>
      <c r="CE1028" s="429"/>
      <c r="CF1028" s="428"/>
      <c r="CG1028" s="427"/>
      <c r="CH1028" s="421"/>
      <c r="CI1028" s="429"/>
      <c r="CJ1028" s="428"/>
      <c r="CK1028" s="427"/>
      <c r="CL1028" s="421"/>
      <c r="CM1028" s="429"/>
      <c r="CN1028" s="428"/>
      <c r="CO1028" s="427"/>
      <c r="CP1028" s="421"/>
      <c r="CQ1028" s="429"/>
      <c r="CR1028" s="428"/>
      <c r="DH1028" s="427">
        <v>-2</v>
      </c>
      <c r="DJ1028" s="421">
        <v>54</v>
      </c>
      <c r="DK1028" s="421">
        <v>1</v>
      </c>
      <c r="DL1028" s="421">
        <v>0</v>
      </c>
      <c r="DM1028" s="421">
        <v>1</v>
      </c>
      <c r="DN1028" s="421">
        <v>5</v>
      </c>
      <c r="DO1028" s="421">
        <v>4</v>
      </c>
      <c r="DP1028" s="421">
        <v>60</v>
      </c>
      <c r="DQ1028" s="421">
        <v>1</v>
      </c>
      <c r="DR1028" s="421">
        <v>59</v>
      </c>
      <c r="DS1028" s="421">
        <v>268</v>
      </c>
      <c r="DT1028" s="421">
        <v>68</v>
      </c>
      <c r="DU1028" s="421">
        <v>32</v>
      </c>
      <c r="DV1028" s="421">
        <v>26</v>
      </c>
      <c r="DW1028" s="421">
        <v>2</v>
      </c>
      <c r="DX1028" s="421">
        <v>18</v>
      </c>
      <c r="DY1028" s="421">
        <v>3</v>
      </c>
      <c r="DZ1028" s="421">
        <v>4</v>
      </c>
      <c r="EA1028" s="421">
        <v>0</v>
      </c>
      <c r="EB1028" s="421">
        <v>0</v>
      </c>
      <c r="EC1028" s="421">
        <v>49</v>
      </c>
      <c r="ED1028" s="425">
        <v>7.3500009346009403</v>
      </c>
      <c r="EE1028" s="425">
        <v>2.7000003433227899</v>
      </c>
      <c r="EF1028" s="425">
        <v>0.30000003814697701</v>
      </c>
      <c r="EG1028" s="425">
        <v>10.2000012969972</v>
      </c>
      <c r="EH1028" s="431">
        <v>1.43333351559111</v>
      </c>
      <c r="EI1028" s="425">
        <v>111.80235992296799</v>
      </c>
      <c r="EJ1028" s="424">
        <v>0.276422764227642</v>
      </c>
      <c r="EK1028" s="424">
        <v>0.33846153846153798</v>
      </c>
      <c r="EL1028" s="422">
        <v>0.476923076</v>
      </c>
      <c r="EM1028" s="422">
        <v>0.266666666</v>
      </c>
      <c r="EN1028" s="422">
        <v>0.256410256</v>
      </c>
      <c r="EO1028" s="422">
        <v>5.5837560000000001E-2</v>
      </c>
      <c r="EP1028" s="422">
        <v>0.44670051</v>
      </c>
      <c r="EQ1028" s="422">
        <v>7.8571429999999998E-2</v>
      </c>
      <c r="ER1028" s="425">
        <v>-1.00468250429118</v>
      </c>
      <c r="ES1028" s="431">
        <v>3.9000004959107</v>
      </c>
      <c r="ET1028" s="431">
        <v>4.3277649904314703</v>
      </c>
      <c r="EU1028" s="431">
        <v>3.0359722010294501</v>
      </c>
      <c r="EV1028" s="431">
        <v>3.8874756556674201</v>
      </c>
      <c r="EW1028" s="431">
        <v>3.8577746164432098</v>
      </c>
      <c r="EX1028" s="426">
        <v>0.91838819161057395</v>
      </c>
    </row>
    <row r="1029" spans="1:154" ht="13" customHeight="1">
      <c r="A1029" s="413" t="s">
        <v>19</v>
      </c>
      <c r="B1029" s="413">
        <v>9672</v>
      </c>
      <c r="C1029" s="413">
        <v>595014</v>
      </c>
      <c r="D1029" s="413">
        <v>12572</v>
      </c>
      <c r="E1029" s="413" t="s">
        <v>15</v>
      </c>
      <c r="F1029" s="413" t="s">
        <v>15</v>
      </c>
      <c r="G1029" s="414"/>
      <c r="H1029" s="415" t="s">
        <v>849</v>
      </c>
      <c r="I1029" s="416" t="s">
        <v>208</v>
      </c>
      <c r="J1029" s="417">
        <v>37</v>
      </c>
      <c r="K1029" s="418">
        <v>1</v>
      </c>
      <c r="M1029" s="419" t="s">
        <v>837</v>
      </c>
      <c r="O1029" s="418" t="s">
        <v>838</v>
      </c>
      <c r="P1029" s="418" t="s">
        <v>4581</v>
      </c>
      <c r="Z1029" s="421"/>
      <c r="AS1029" s="422"/>
      <c r="AT1029" s="422"/>
      <c r="AU1029" s="422"/>
      <c r="AV1029" s="422"/>
      <c r="AW1029" s="422"/>
      <c r="AX1029" s="422"/>
      <c r="AY1029" s="423"/>
      <c r="AZ1029" s="422"/>
      <c r="BA1029" s="422"/>
      <c r="BB1029" s="422"/>
      <c r="BC1029" s="422"/>
      <c r="BT1029" s="427">
        <v>32</v>
      </c>
      <c r="BU1029" s="421">
        <v>26.2</v>
      </c>
      <c r="BV1029" s="428">
        <v>-1</v>
      </c>
      <c r="BW1029" s="427"/>
      <c r="BX1029" s="427"/>
      <c r="BY1029" s="427"/>
      <c r="BZ1029" s="427"/>
      <c r="CA1029" s="421"/>
      <c r="CB1029" s="428"/>
      <c r="CC1029" s="427"/>
      <c r="CD1029" s="421"/>
      <c r="CE1029" s="429"/>
      <c r="CF1029" s="428"/>
      <c r="CG1029" s="427"/>
      <c r="CH1029" s="421"/>
      <c r="CI1029" s="429"/>
      <c r="CJ1029" s="428"/>
      <c r="CK1029" s="427"/>
      <c r="CL1029" s="421"/>
      <c r="CM1029" s="429"/>
      <c r="CN1029" s="428"/>
      <c r="CO1029" s="427"/>
      <c r="CP1029" s="421"/>
      <c r="CQ1029" s="429"/>
      <c r="CR1029" s="428"/>
      <c r="DH1029" s="427">
        <v>-1</v>
      </c>
      <c r="DJ1029" s="421">
        <v>32</v>
      </c>
      <c r="DK1029" s="421">
        <v>0</v>
      </c>
      <c r="DL1029" s="421">
        <v>0</v>
      </c>
      <c r="DM1029" s="421">
        <v>2</v>
      </c>
      <c r="DN1029" s="421">
        <v>7</v>
      </c>
      <c r="DO1029" s="421">
        <v>2</v>
      </c>
      <c r="DP1029" s="421">
        <v>26.2</v>
      </c>
      <c r="DR1029" s="421">
        <v>26.2000007629394</v>
      </c>
      <c r="DS1029" s="421">
        <v>129</v>
      </c>
      <c r="DT1029" s="421">
        <v>30</v>
      </c>
      <c r="DU1029" s="421">
        <v>18</v>
      </c>
      <c r="DV1029" s="421">
        <v>16</v>
      </c>
      <c r="DW1029" s="421">
        <v>4</v>
      </c>
      <c r="DX1029" s="421">
        <v>19</v>
      </c>
      <c r="DY1029" s="421">
        <v>4</v>
      </c>
      <c r="DZ1029" s="421">
        <v>2</v>
      </c>
      <c r="EA1029" s="421">
        <v>1</v>
      </c>
      <c r="EB1029" s="421">
        <v>0</v>
      </c>
      <c r="EC1029" s="421">
        <v>36</v>
      </c>
      <c r="ED1029" s="425">
        <v>12.1500020277503</v>
      </c>
      <c r="EE1029" s="425">
        <v>6.4125010702015697</v>
      </c>
      <c r="EF1029" s="425">
        <v>1.3500002253055901</v>
      </c>
      <c r="EG1029" s="425">
        <v>10.125001689791899</v>
      </c>
      <c r="EH1029" s="431">
        <v>1.8375003066659401</v>
      </c>
      <c r="EI1029" s="425">
        <v>141.80695291136601</v>
      </c>
      <c r="EJ1029" s="424">
        <v>0.27777777777777701</v>
      </c>
      <c r="EK1029" s="424">
        <v>0.38235294117647001</v>
      </c>
      <c r="EL1029" s="422">
        <v>0.33333333300000001</v>
      </c>
      <c r="EM1029" s="422">
        <v>0.18055555500000001</v>
      </c>
      <c r="EN1029" s="422">
        <v>0.48611111099999998</v>
      </c>
      <c r="EO1029" s="422">
        <v>6.9444439999999996E-2</v>
      </c>
      <c r="EP1029" s="422">
        <v>0.375</v>
      </c>
      <c r="EQ1029" s="422">
        <v>0.10526315999999999</v>
      </c>
      <c r="ER1029" s="425">
        <v>0.33607053001231302</v>
      </c>
      <c r="ES1029" s="431">
        <v>5.4000009012223797</v>
      </c>
      <c r="ET1029" s="431">
        <v>3.6681008003470001</v>
      </c>
      <c r="EU1029" s="431">
        <v>4.7484724828601301</v>
      </c>
      <c r="EV1029" s="431">
        <v>4.8220902656692504</v>
      </c>
      <c r="EW1029" s="431">
        <v>4.1227652930887801</v>
      </c>
      <c r="EX1029" s="426">
        <v>-5.0801295787096003E-2</v>
      </c>
    </row>
    <row r="1030" spans="1:154" ht="13" customHeight="1">
      <c r="A1030" s="413" t="s">
        <v>19</v>
      </c>
      <c r="B1030" s="413">
        <v>10997</v>
      </c>
      <c r="C1030" s="413">
        <v>642152</v>
      </c>
      <c r="D1030" s="413">
        <v>15043</v>
      </c>
      <c r="E1030" s="413" t="s">
        <v>3323</v>
      </c>
      <c r="F1030" s="413" t="s">
        <v>13</v>
      </c>
      <c r="G1030" s="414"/>
      <c r="H1030" s="411" t="s">
        <v>1151</v>
      </c>
      <c r="I1030" s="411" t="s">
        <v>1152</v>
      </c>
      <c r="J1030" s="413">
        <v>33</v>
      </c>
      <c r="K1030" s="418">
        <v>1</v>
      </c>
      <c r="M1030" s="419" t="s">
        <v>837</v>
      </c>
      <c r="N1030" s="420">
        <v>7</v>
      </c>
      <c r="O1030" s="418" t="s">
        <v>838</v>
      </c>
      <c r="P1030" s="418" t="s">
        <v>2543</v>
      </c>
      <c r="Z1030" s="421"/>
      <c r="AS1030" s="422"/>
      <c r="AT1030" s="422"/>
      <c r="AU1030" s="422"/>
      <c r="AV1030" s="422"/>
      <c r="AW1030" s="422"/>
      <c r="AX1030" s="422"/>
      <c r="AY1030" s="423"/>
      <c r="AZ1030" s="422"/>
      <c r="BA1030" s="422"/>
      <c r="BB1030" s="422"/>
      <c r="BC1030" s="422"/>
      <c r="BT1030" s="427">
        <v>47</v>
      </c>
      <c r="BU1030" s="421">
        <v>47.2</v>
      </c>
      <c r="BV1030" s="428">
        <v>-2</v>
      </c>
      <c r="BW1030" s="427"/>
      <c r="BX1030" s="427"/>
      <c r="BY1030" s="427"/>
      <c r="BZ1030" s="427"/>
      <c r="CA1030" s="421"/>
      <c r="CB1030" s="428"/>
      <c r="CC1030" s="427"/>
      <c r="CD1030" s="421"/>
      <c r="CE1030" s="429"/>
      <c r="CF1030" s="428"/>
      <c r="CG1030" s="427"/>
      <c r="CH1030" s="421"/>
      <c r="CI1030" s="429"/>
      <c r="CJ1030" s="428"/>
      <c r="CK1030" s="427"/>
      <c r="CL1030" s="421"/>
      <c r="CM1030" s="429"/>
      <c r="CN1030" s="428"/>
      <c r="CO1030" s="427"/>
      <c r="CP1030" s="421"/>
      <c r="CQ1030" s="429"/>
      <c r="CR1030" s="428"/>
      <c r="DH1030" s="427">
        <v>-2</v>
      </c>
      <c r="DJ1030" s="421">
        <v>47</v>
      </c>
      <c r="DK1030" s="421">
        <v>2</v>
      </c>
      <c r="DL1030" s="421">
        <v>0</v>
      </c>
      <c r="DM1030" s="421">
        <v>3</v>
      </c>
      <c r="DN1030" s="421">
        <v>2</v>
      </c>
      <c r="DO1030" s="421">
        <v>0</v>
      </c>
      <c r="DP1030" s="421">
        <v>47.2</v>
      </c>
      <c r="DQ1030" s="421">
        <v>2</v>
      </c>
      <c r="DR1030" s="421">
        <v>45.200000762939403</v>
      </c>
      <c r="DS1030" s="421">
        <v>207</v>
      </c>
      <c r="DT1030" s="421">
        <v>46</v>
      </c>
      <c r="DU1030" s="421">
        <v>23</v>
      </c>
      <c r="DV1030" s="421">
        <v>21</v>
      </c>
      <c r="DW1030" s="421">
        <v>6</v>
      </c>
      <c r="DX1030" s="421">
        <v>18</v>
      </c>
      <c r="DY1030" s="421">
        <v>1</v>
      </c>
      <c r="DZ1030" s="421">
        <v>6</v>
      </c>
      <c r="EA1030" s="421">
        <v>2</v>
      </c>
      <c r="EB1030" s="421">
        <v>1</v>
      </c>
      <c r="EC1030" s="421">
        <v>37</v>
      </c>
      <c r="ED1030" s="425">
        <v>6.9860153371267</v>
      </c>
      <c r="EE1030" s="425">
        <v>3.3986020558994698</v>
      </c>
      <c r="EF1030" s="425">
        <v>1.13286735196649</v>
      </c>
      <c r="EG1030" s="425">
        <v>8.6853163650764404</v>
      </c>
      <c r="EH1030" s="431">
        <v>1.34265760233065</v>
      </c>
      <c r="EI1030" s="425">
        <v>103.618041694512</v>
      </c>
      <c r="EJ1030" s="424">
        <v>0.25136612021857901</v>
      </c>
      <c r="EK1030" s="424">
        <v>0.28571428571428498</v>
      </c>
      <c r="EL1030" s="422">
        <v>0.33802816899999999</v>
      </c>
      <c r="EM1030" s="422">
        <v>0.190140845</v>
      </c>
      <c r="EN1030" s="422">
        <v>0.47183098499999998</v>
      </c>
      <c r="EO1030" s="422">
        <v>9.5890409999999995E-2</v>
      </c>
      <c r="EP1030" s="422">
        <v>0.30821917999999998</v>
      </c>
      <c r="EQ1030" s="422">
        <v>0.10463734</v>
      </c>
      <c r="ER1030" s="425">
        <v>0.44950182246128501</v>
      </c>
      <c r="ES1030" s="431">
        <v>3.9650357318827201</v>
      </c>
      <c r="ET1030" s="431">
        <v>5.0495529789314499</v>
      </c>
      <c r="EU1030" s="431">
        <v>4.7303781165127701</v>
      </c>
      <c r="EV1030" s="431">
        <v>5.2611656817063404</v>
      </c>
      <c r="EW1030" s="431">
        <v>4.5787787484467302</v>
      </c>
      <c r="EX1030" s="426">
        <v>-1.9921623170375798E-3</v>
      </c>
    </row>
    <row r="1031" spans="1:154" ht="13" customHeight="1">
      <c r="A1031" s="413" t="s">
        <v>19</v>
      </c>
      <c r="B1031" s="413">
        <v>9931</v>
      </c>
      <c r="C1031" s="413">
        <v>570632</v>
      </c>
      <c r="D1031" s="413">
        <v>11589</v>
      </c>
      <c r="E1031" s="413" t="s">
        <v>3323</v>
      </c>
      <c r="F1031" s="413" t="s">
        <v>18</v>
      </c>
      <c r="G1031" s="414"/>
      <c r="H1031" s="415" t="s">
        <v>4319</v>
      </c>
      <c r="I1031" s="416" t="s">
        <v>3351</v>
      </c>
      <c r="J1031" s="417">
        <v>33</v>
      </c>
      <c r="K1031" s="418">
        <v>1</v>
      </c>
      <c r="M1031" s="419" t="s">
        <v>837</v>
      </c>
      <c r="N1031" s="420">
        <v>20</v>
      </c>
      <c r="O1031" s="418" t="s">
        <v>46</v>
      </c>
      <c r="P1031" s="418" t="s">
        <v>2543</v>
      </c>
      <c r="Z1031" s="421"/>
      <c r="AS1031" s="422"/>
      <c r="AT1031" s="422"/>
      <c r="AU1031" s="422"/>
      <c r="AV1031" s="422"/>
      <c r="AW1031" s="422"/>
      <c r="AX1031" s="422"/>
      <c r="AY1031" s="423"/>
      <c r="AZ1031" s="422"/>
      <c r="BA1031" s="422"/>
      <c r="BB1031" s="422"/>
      <c r="BC1031" s="422"/>
      <c r="BT1031" s="427">
        <v>19</v>
      </c>
      <c r="BU1031" s="421">
        <v>55</v>
      </c>
      <c r="BV1031" s="428">
        <v>-1</v>
      </c>
      <c r="BW1031" s="427"/>
      <c r="BX1031" s="427"/>
      <c r="BY1031" s="427"/>
      <c r="BZ1031" s="427"/>
      <c r="CA1031" s="421"/>
      <c r="CB1031" s="428"/>
      <c r="CC1031" s="427"/>
      <c r="CD1031" s="421"/>
      <c r="CE1031" s="429"/>
      <c r="CF1031" s="428"/>
      <c r="CG1031" s="427"/>
      <c r="CH1031" s="421"/>
      <c r="CI1031" s="429"/>
      <c r="CJ1031" s="428"/>
      <c r="CK1031" s="427"/>
      <c r="CL1031" s="421"/>
      <c r="CM1031" s="429"/>
      <c r="CN1031" s="428"/>
      <c r="CO1031" s="427"/>
      <c r="CP1031" s="421"/>
      <c r="CQ1031" s="429"/>
      <c r="CR1031" s="428"/>
      <c r="DH1031" s="427">
        <v>-1</v>
      </c>
      <c r="DJ1031" s="421">
        <v>19</v>
      </c>
      <c r="DK1031" s="421">
        <v>6</v>
      </c>
      <c r="DL1031" s="421">
        <v>0</v>
      </c>
      <c r="DM1031" s="421">
        <v>0</v>
      </c>
      <c r="DN1031" s="421">
        <v>1</v>
      </c>
      <c r="DO1031" s="421">
        <v>1</v>
      </c>
      <c r="DP1031" s="421">
        <v>55</v>
      </c>
      <c r="DQ1031" s="421">
        <v>22.099999904632501</v>
      </c>
      <c r="DR1031" s="421">
        <v>32.199999809265101</v>
      </c>
      <c r="DS1031" s="421">
        <v>245</v>
      </c>
      <c r="DT1031" s="421">
        <v>57</v>
      </c>
      <c r="DU1031" s="421">
        <v>29</v>
      </c>
      <c r="DV1031" s="421">
        <v>28</v>
      </c>
      <c r="DW1031" s="421">
        <v>8</v>
      </c>
      <c r="DX1031" s="421">
        <v>23</v>
      </c>
      <c r="DY1031" s="421">
        <v>1</v>
      </c>
      <c r="DZ1031" s="421">
        <v>3</v>
      </c>
      <c r="EA1031" s="421">
        <v>2</v>
      </c>
      <c r="EB1031" s="421">
        <v>0</v>
      </c>
      <c r="EC1031" s="421">
        <v>34</v>
      </c>
      <c r="ED1031" s="425">
        <v>5.5636365565780803</v>
      </c>
      <c r="EE1031" s="425">
        <v>3.7636364941557598</v>
      </c>
      <c r="EF1031" s="425">
        <v>1.30909095448896</v>
      </c>
      <c r="EG1031" s="425">
        <v>9.3272730507338402</v>
      </c>
      <c r="EH1031" s="431">
        <v>1.4545455049877301</v>
      </c>
      <c r="EI1031" s="425">
        <v>113.26126857736</v>
      </c>
      <c r="EJ1031" s="424">
        <v>0.26027397260273899</v>
      </c>
      <c r="EK1031" s="424">
        <v>0.27683615819209001</v>
      </c>
      <c r="EL1031" s="422">
        <v>0.35164835100000003</v>
      </c>
      <c r="EM1031" s="422">
        <v>0.23076922999999999</v>
      </c>
      <c r="EN1031" s="422">
        <v>0.41758241699999998</v>
      </c>
      <c r="EO1031" s="422">
        <v>0.12972972999999999</v>
      </c>
      <c r="EP1031" s="422">
        <v>0.4</v>
      </c>
      <c r="EQ1031" s="422">
        <v>8.2441109999999998E-2</v>
      </c>
      <c r="ER1031" s="425">
        <v>-0.61536524497664502</v>
      </c>
      <c r="ES1031" s="431">
        <v>4.5818183407113597</v>
      </c>
      <c r="ET1031" s="431">
        <v>6.8805975034149904</v>
      </c>
      <c r="EU1031" s="431">
        <v>5.2086995583526301</v>
      </c>
      <c r="EV1031" s="431">
        <v>5.4482832973588096</v>
      </c>
      <c r="EW1031" s="431">
        <v>5.2535382232422299</v>
      </c>
      <c r="EX1031" s="426">
        <v>-7.3915612068958497E-2</v>
      </c>
    </row>
    <row r="1032" spans="1:154" ht="13" customHeight="1">
      <c r="A1032" s="413" t="s">
        <v>19</v>
      </c>
      <c r="B1032" s="471">
        <v>12869</v>
      </c>
      <c r="C1032" s="471">
        <v>685107</v>
      </c>
      <c r="D1032" s="471">
        <v>27453</v>
      </c>
      <c r="E1032" s="471" t="s">
        <v>3323</v>
      </c>
      <c r="F1032" s="413" t="s">
        <v>276</v>
      </c>
      <c r="G1032" s="414"/>
      <c r="H1032" s="411" t="s">
        <v>3651</v>
      </c>
      <c r="I1032" s="411" t="s">
        <v>110</v>
      </c>
      <c r="J1032" s="413">
        <v>27</v>
      </c>
      <c r="K1032" s="418">
        <v>1</v>
      </c>
      <c r="M1032" s="419" t="s">
        <v>46</v>
      </c>
      <c r="N1032" s="420">
        <v>7</v>
      </c>
      <c r="O1032" s="418" t="s">
        <v>838</v>
      </c>
      <c r="P1032" s="418" t="s">
        <v>2543</v>
      </c>
      <c r="Z1032" s="421"/>
      <c r="AS1032" s="422"/>
      <c r="AT1032" s="422"/>
      <c r="AU1032" s="422"/>
      <c r="AV1032" s="422"/>
      <c r="AW1032" s="422"/>
      <c r="AX1032" s="422"/>
      <c r="AY1032" s="423"/>
      <c r="AZ1032" s="422"/>
      <c r="BA1032" s="422"/>
      <c r="BB1032" s="422"/>
      <c r="BC1032" s="422"/>
      <c r="BT1032" s="427">
        <v>26</v>
      </c>
      <c r="BU1032" s="421">
        <v>25</v>
      </c>
      <c r="BV1032" s="428">
        <v>-1</v>
      </c>
      <c r="BW1032" s="427"/>
      <c r="BX1032" s="427"/>
      <c r="BY1032" s="427"/>
      <c r="BZ1032" s="427"/>
      <c r="CA1032" s="421"/>
      <c r="CB1032" s="428"/>
      <c r="CC1032" s="427"/>
      <c r="CD1032" s="421"/>
      <c r="CE1032" s="429"/>
      <c r="CF1032" s="428"/>
      <c r="CG1032" s="427"/>
      <c r="CH1032" s="421"/>
      <c r="CI1032" s="429"/>
      <c r="CJ1032" s="428"/>
      <c r="CK1032" s="427"/>
      <c r="CL1032" s="421"/>
      <c r="CM1032" s="429"/>
      <c r="CN1032" s="428"/>
      <c r="CO1032" s="427"/>
      <c r="CP1032" s="421"/>
      <c r="CQ1032" s="429"/>
      <c r="CR1032" s="428"/>
      <c r="DH1032" s="427">
        <v>-1</v>
      </c>
      <c r="DJ1032" s="421">
        <v>26</v>
      </c>
      <c r="DK1032" s="421">
        <v>1</v>
      </c>
      <c r="DL1032" s="421">
        <v>0</v>
      </c>
      <c r="DM1032" s="421">
        <v>0</v>
      </c>
      <c r="DN1032" s="421">
        <v>0</v>
      </c>
      <c r="DO1032" s="421">
        <v>0</v>
      </c>
      <c r="DP1032" s="421">
        <v>25</v>
      </c>
      <c r="DQ1032" s="421">
        <v>2</v>
      </c>
      <c r="DR1032" s="421">
        <v>23</v>
      </c>
      <c r="DS1032" s="421">
        <v>117</v>
      </c>
      <c r="DT1032" s="421">
        <v>28</v>
      </c>
      <c r="DU1032" s="421">
        <v>13</v>
      </c>
      <c r="DV1032" s="421">
        <v>13</v>
      </c>
      <c r="DW1032" s="421">
        <v>4</v>
      </c>
      <c r="DX1032" s="421">
        <v>11</v>
      </c>
      <c r="DY1032" s="421">
        <v>0</v>
      </c>
      <c r="DZ1032" s="421">
        <v>2</v>
      </c>
      <c r="EA1032" s="421">
        <v>1</v>
      </c>
      <c r="EB1032" s="421">
        <v>0</v>
      </c>
      <c r="EC1032" s="421">
        <v>25</v>
      </c>
      <c r="ED1032" s="425">
        <v>9.0000027465828598</v>
      </c>
      <c r="EE1032" s="425">
        <v>3.9600012084964602</v>
      </c>
      <c r="EF1032" s="425">
        <v>1.44000043945325</v>
      </c>
      <c r="EG1032" s="425">
        <v>10.080003076172799</v>
      </c>
      <c r="EH1032" s="431">
        <v>1.56000047607436</v>
      </c>
      <c r="EI1032" s="425">
        <v>120.391225650338</v>
      </c>
      <c r="EJ1032" s="424">
        <v>0.269230769230769</v>
      </c>
      <c r="EK1032" s="424">
        <v>0.32</v>
      </c>
      <c r="EL1032" s="422">
        <v>0.49350649299999999</v>
      </c>
      <c r="EM1032" s="422">
        <v>0.19480519399999999</v>
      </c>
      <c r="EN1032" s="422">
        <v>0.311688311</v>
      </c>
      <c r="EO1032" s="422">
        <v>0.11392405</v>
      </c>
      <c r="EP1032" s="422">
        <v>0.46835442999999999</v>
      </c>
      <c r="EQ1032" s="422">
        <v>0.11180124</v>
      </c>
      <c r="ER1032" s="425">
        <v>9.3195848007145005E-2</v>
      </c>
      <c r="ES1032" s="431">
        <v>4.6800014282230897</v>
      </c>
      <c r="ET1032" s="431">
        <v>5.5751882933615198</v>
      </c>
      <c r="EU1032" s="431">
        <v>4.77597271423355</v>
      </c>
      <c r="EV1032" s="431">
        <v>4.1761043861792499</v>
      </c>
      <c r="EW1032" s="431">
        <v>3.9570577978552799</v>
      </c>
      <c r="EX1032" s="426">
        <v>-0.19466033577919001</v>
      </c>
    </row>
    <row r="1033" spans="1:154" ht="13" customHeight="1">
      <c r="A1033" s="413" t="s">
        <v>19</v>
      </c>
      <c r="B1033" s="413">
        <v>12076</v>
      </c>
      <c r="C1033" s="413">
        <v>663399</v>
      </c>
      <c r="D1033" s="413">
        <v>18347</v>
      </c>
      <c r="E1033" s="413" t="s">
        <v>345</v>
      </c>
      <c r="F1033" s="413" t="s">
        <v>345</v>
      </c>
      <c r="G1033" s="414"/>
      <c r="H1033" s="411" t="s">
        <v>1933</v>
      </c>
      <c r="I1033" s="411" t="s">
        <v>544</v>
      </c>
      <c r="J1033" s="413">
        <v>31</v>
      </c>
      <c r="K1033" s="418">
        <v>1</v>
      </c>
      <c r="M1033" s="419" t="s">
        <v>46</v>
      </c>
      <c r="N1033" s="420">
        <v>20</v>
      </c>
      <c r="O1033" s="418" t="s">
        <v>46</v>
      </c>
      <c r="P1033" s="418" t="s">
        <v>4577</v>
      </c>
      <c r="Z1033" s="421"/>
      <c r="BT1033" s="427">
        <v>11</v>
      </c>
      <c r="BU1033" s="421">
        <v>31.1</v>
      </c>
      <c r="BV1033" s="428">
        <v>0</v>
      </c>
      <c r="BW1033" s="427"/>
      <c r="BX1033" s="427"/>
      <c r="BY1033" s="427"/>
      <c r="BZ1033" s="427"/>
      <c r="CA1033" s="421"/>
      <c r="CB1033" s="428"/>
      <c r="CC1033" s="427"/>
      <c r="CD1033" s="421"/>
      <c r="CE1033" s="429"/>
      <c r="CF1033" s="428"/>
      <c r="CG1033" s="427"/>
      <c r="CH1033" s="421"/>
      <c r="CI1033" s="429"/>
      <c r="CJ1033" s="428"/>
      <c r="CK1033" s="427"/>
      <c r="CL1033" s="421"/>
      <c r="CM1033" s="429"/>
      <c r="CN1033" s="428"/>
      <c r="CO1033" s="427"/>
      <c r="CP1033" s="421"/>
      <c r="CQ1033" s="429"/>
      <c r="CR1033" s="428"/>
      <c r="DH1033" s="427">
        <v>0</v>
      </c>
      <c r="DJ1033" s="421">
        <v>11</v>
      </c>
      <c r="DK1033" s="421">
        <v>1</v>
      </c>
      <c r="DL1033" s="421">
        <v>0</v>
      </c>
      <c r="DM1033" s="421">
        <v>0</v>
      </c>
      <c r="DN1033" s="421">
        <v>0</v>
      </c>
      <c r="DO1033" s="421">
        <v>0</v>
      </c>
      <c r="DP1033" s="421">
        <v>31.1</v>
      </c>
      <c r="DQ1033" s="421">
        <v>3</v>
      </c>
      <c r="DR1033" s="421">
        <v>28.100000381469702</v>
      </c>
      <c r="DS1033" s="421">
        <v>134</v>
      </c>
      <c r="DT1033" s="421">
        <v>29</v>
      </c>
      <c r="DU1033" s="421">
        <v>12</v>
      </c>
      <c r="DV1033" s="421">
        <v>12</v>
      </c>
      <c r="DW1033" s="421">
        <v>4</v>
      </c>
      <c r="DX1033" s="421">
        <v>11</v>
      </c>
      <c r="DY1033" s="421">
        <v>0</v>
      </c>
      <c r="DZ1033" s="421">
        <v>1</v>
      </c>
      <c r="EA1033" s="421">
        <v>0</v>
      </c>
      <c r="EB1033" s="421">
        <v>0</v>
      </c>
      <c r="EC1033" s="421">
        <v>22</v>
      </c>
      <c r="ED1033" s="425">
        <v>6.3191495772777202</v>
      </c>
      <c r="EE1033" s="425">
        <v>3.1595747886388601</v>
      </c>
      <c r="EF1033" s="425">
        <v>1.1489362867777599</v>
      </c>
      <c r="EG1033" s="425">
        <v>8.3297880791388206</v>
      </c>
      <c r="EH1033" s="431">
        <v>1.2765958741975201</v>
      </c>
      <c r="EI1033" s="425">
        <v>98.519804520545904</v>
      </c>
      <c r="EJ1033" s="424">
        <v>0.23770491803278601</v>
      </c>
      <c r="EK1033" s="424">
        <v>0.26041666666666602</v>
      </c>
      <c r="EL1033" s="466">
        <v>0.37373737299999998</v>
      </c>
      <c r="EM1033" s="466">
        <v>0.20202020200000001</v>
      </c>
      <c r="EN1033" s="466">
        <v>0.42424242400000001</v>
      </c>
      <c r="EO1033" s="466">
        <v>0.1</v>
      </c>
      <c r="EP1033" s="466">
        <v>0.4</v>
      </c>
      <c r="EQ1033" s="466">
        <v>9.161793E-2</v>
      </c>
      <c r="ER1033" s="425">
        <v>0.51632960109304005</v>
      </c>
      <c r="ES1033" s="431">
        <v>3.4468088603333</v>
      </c>
      <c r="ET1033" s="431">
        <v>5.5235564868050098</v>
      </c>
      <c r="EU1033" s="431">
        <v>4.5402276753623898</v>
      </c>
      <c r="EV1033" s="431">
        <v>4.9473267163474004</v>
      </c>
      <c r="EW1033" s="431">
        <v>4.6398825789849303</v>
      </c>
      <c r="EX1033" s="426">
        <v>-6.6674675443209694E-2</v>
      </c>
    </row>
    <row r="1034" spans="1:154" ht="13" customHeight="1">
      <c r="A1034" s="413" t="s">
        <v>19</v>
      </c>
      <c r="B1034" s="413">
        <v>9321</v>
      </c>
      <c r="C1034" s="413">
        <v>592836</v>
      </c>
      <c r="D1034" s="413">
        <v>11836</v>
      </c>
      <c r="E1034" s="413" t="s">
        <v>13</v>
      </c>
      <c r="F1034" s="413" t="s">
        <v>13</v>
      </c>
      <c r="G1034" s="414"/>
      <c r="H1034" s="411" t="s">
        <v>206</v>
      </c>
      <c r="I1034" s="411" t="s">
        <v>1935</v>
      </c>
      <c r="J1034" s="418">
        <v>32</v>
      </c>
      <c r="K1034" s="418">
        <v>1</v>
      </c>
      <c r="M1034" s="419" t="s">
        <v>837</v>
      </c>
      <c r="N1034" s="420">
        <v>25</v>
      </c>
      <c r="O1034" s="418" t="s">
        <v>46</v>
      </c>
      <c r="P1034" s="418" t="s">
        <v>2543</v>
      </c>
      <c r="R1034" s="418" t="s">
        <v>4580</v>
      </c>
      <c r="Z1034" s="421"/>
      <c r="AS1034" s="422"/>
      <c r="AT1034" s="422"/>
      <c r="AU1034" s="422"/>
      <c r="AV1034" s="422"/>
      <c r="AW1034" s="422"/>
      <c r="AX1034" s="422"/>
      <c r="AY1034" s="423"/>
      <c r="AZ1034" s="422"/>
      <c r="BA1034" s="422"/>
      <c r="BB1034" s="422"/>
      <c r="BC1034" s="422"/>
      <c r="BT1034" s="427">
        <v>34</v>
      </c>
      <c r="BU1034" s="421">
        <v>123.2</v>
      </c>
      <c r="BV1034" s="428">
        <v>3</v>
      </c>
      <c r="BW1034" s="427"/>
      <c r="BX1034" s="427"/>
      <c r="BY1034" s="427"/>
      <c r="BZ1034" s="427"/>
      <c r="CA1034" s="421"/>
      <c r="CB1034" s="428"/>
      <c r="CC1034" s="427"/>
      <c r="CD1034" s="421"/>
      <c r="CE1034" s="429"/>
      <c r="CF1034" s="428"/>
      <c r="CG1034" s="427"/>
      <c r="CH1034" s="421"/>
      <c r="CI1034" s="429"/>
      <c r="CJ1034" s="428"/>
      <c r="CK1034" s="427"/>
      <c r="CL1034" s="421"/>
      <c r="CM1034" s="429"/>
      <c r="CN1034" s="428"/>
      <c r="CO1034" s="427"/>
      <c r="CP1034" s="421"/>
      <c r="CQ1034" s="429"/>
      <c r="CR1034" s="428"/>
      <c r="DH1034" s="427">
        <v>3</v>
      </c>
      <c r="DJ1034" s="421">
        <v>34</v>
      </c>
      <c r="DK1034" s="421">
        <v>21</v>
      </c>
      <c r="DL1034" s="421">
        <v>0</v>
      </c>
      <c r="DM1034" s="421">
        <v>5</v>
      </c>
      <c r="DN1034" s="421">
        <v>8</v>
      </c>
      <c r="DO1034" s="421">
        <v>1</v>
      </c>
      <c r="DP1034" s="421">
        <v>123.2</v>
      </c>
      <c r="DQ1034" s="421">
        <v>103.199996948242</v>
      </c>
      <c r="DR1034" s="421">
        <v>20</v>
      </c>
      <c r="DS1034" s="421">
        <v>538</v>
      </c>
      <c r="DT1034" s="421">
        <v>132</v>
      </c>
      <c r="DU1034" s="421">
        <v>62</v>
      </c>
      <c r="DV1034" s="421">
        <v>56</v>
      </c>
      <c r="DW1034" s="421">
        <v>21</v>
      </c>
      <c r="DX1034" s="421">
        <v>42</v>
      </c>
      <c r="DY1034" s="421">
        <v>0</v>
      </c>
      <c r="DZ1034" s="421">
        <v>4</v>
      </c>
      <c r="EA1034" s="421">
        <v>1</v>
      </c>
      <c r="EB1034" s="421">
        <v>0</v>
      </c>
      <c r="EC1034" s="421">
        <v>86</v>
      </c>
      <c r="ED1034" s="425">
        <v>6.25876033305516</v>
      </c>
      <c r="EE1034" s="425">
        <v>3.0566038835850802</v>
      </c>
      <c r="EF1034" s="425">
        <v>1.5283019417925401</v>
      </c>
      <c r="EG1034" s="425">
        <v>9.6064693484102506</v>
      </c>
      <c r="EH1034" s="431">
        <v>1.40700813688837</v>
      </c>
      <c r="EI1034" s="425">
        <v>108.58421949091399</v>
      </c>
      <c r="EJ1034" s="424">
        <v>0.26829268292682901</v>
      </c>
      <c r="EK1034" s="424">
        <v>0.28831168831168802</v>
      </c>
      <c r="EL1034" s="422">
        <v>0.44776119399999997</v>
      </c>
      <c r="EM1034" s="422">
        <v>0.17910447700000001</v>
      </c>
      <c r="EN1034" s="422">
        <v>0.37313432800000002</v>
      </c>
      <c r="EO1034" s="422">
        <v>7.389163E-2</v>
      </c>
      <c r="EP1034" s="422">
        <v>0.41379310000000002</v>
      </c>
      <c r="EQ1034" s="422">
        <v>7.3714840000000004E-2</v>
      </c>
      <c r="ER1034" s="425">
        <v>1.5316368856665499E-2</v>
      </c>
      <c r="ES1034" s="431">
        <v>4.0754718447801004</v>
      </c>
      <c r="ET1034" s="431">
        <v>4.5341558885036397</v>
      </c>
      <c r="EU1034" s="431">
        <v>5.0685868385515498</v>
      </c>
      <c r="EV1034" s="431">
        <v>4.7311523440263903</v>
      </c>
      <c r="EW1034" s="431">
        <v>4.7935071393361603</v>
      </c>
      <c r="EX1034" s="426">
        <v>0.51194456964731205</v>
      </c>
    </row>
    <row r="1035" spans="1:154" ht="13" customHeight="1">
      <c r="A1035" s="413" t="s">
        <v>19</v>
      </c>
      <c r="B1035" s="413">
        <v>12378</v>
      </c>
      <c r="C1035" s="413">
        <v>687888</v>
      </c>
      <c r="D1035" s="413">
        <v>26056</v>
      </c>
      <c r="E1035" s="413" t="s">
        <v>614</v>
      </c>
      <c r="F1035" s="413" t="s">
        <v>614</v>
      </c>
      <c r="G1035" s="414"/>
      <c r="H1035" s="411" t="s">
        <v>3510</v>
      </c>
      <c r="I1035" s="411" t="s">
        <v>544</v>
      </c>
      <c r="J1035" s="413">
        <v>28</v>
      </c>
      <c r="K1035" s="418">
        <v>1</v>
      </c>
      <c r="M1035" s="419" t="s">
        <v>46</v>
      </c>
      <c r="N1035" s="420">
        <v>25</v>
      </c>
      <c r="P1035" s="418" t="s">
        <v>4581</v>
      </c>
      <c r="Z1035" s="421"/>
      <c r="BT1035" s="427">
        <v>9</v>
      </c>
      <c r="BU1035" s="421">
        <v>53.2</v>
      </c>
      <c r="BV1035" s="428">
        <v>-1</v>
      </c>
      <c r="BW1035" s="427"/>
      <c r="BX1035" s="427"/>
      <c r="BY1035" s="427"/>
      <c r="BZ1035" s="427"/>
      <c r="CA1035" s="421"/>
      <c r="CB1035" s="428"/>
      <c r="CC1035" s="427"/>
      <c r="CD1035" s="421"/>
      <c r="CE1035" s="429"/>
      <c r="CF1035" s="428"/>
      <c r="CG1035" s="427"/>
      <c r="CH1035" s="421"/>
      <c r="CI1035" s="429"/>
      <c r="CJ1035" s="428"/>
      <c r="CK1035" s="427"/>
      <c r="CL1035" s="421"/>
      <c r="CM1035" s="429"/>
      <c r="CN1035" s="428"/>
      <c r="CO1035" s="427"/>
      <c r="CP1035" s="421"/>
      <c r="CQ1035" s="429"/>
      <c r="CR1035" s="428"/>
      <c r="DH1035" s="427">
        <v>-1</v>
      </c>
      <c r="DJ1035" s="421">
        <v>9</v>
      </c>
      <c r="DK1035" s="421">
        <v>9</v>
      </c>
      <c r="DL1035" s="421">
        <v>0</v>
      </c>
      <c r="DM1035" s="421">
        <v>1</v>
      </c>
      <c r="DN1035" s="421">
        <v>3</v>
      </c>
      <c r="DO1035" s="421">
        <v>0</v>
      </c>
      <c r="DP1035" s="421">
        <v>53.2</v>
      </c>
      <c r="DQ1035" s="421">
        <v>53.200000762939403</v>
      </c>
      <c r="DS1035" s="421">
        <v>212</v>
      </c>
      <c r="DT1035" s="421">
        <v>46</v>
      </c>
      <c r="DU1035" s="421">
        <v>20</v>
      </c>
      <c r="DV1035" s="421">
        <v>20</v>
      </c>
      <c r="DW1035" s="421">
        <v>10</v>
      </c>
      <c r="DX1035" s="421">
        <v>4</v>
      </c>
      <c r="DY1035" s="421">
        <v>0</v>
      </c>
      <c r="DZ1035" s="421">
        <v>3</v>
      </c>
      <c r="EA1035" s="421">
        <v>0</v>
      </c>
      <c r="EB1035" s="421">
        <v>0</v>
      </c>
      <c r="EC1035" s="421">
        <v>52</v>
      </c>
      <c r="ED1035" s="425">
        <v>8.7204973076528791</v>
      </c>
      <c r="EE1035" s="425">
        <v>0.67080748520406797</v>
      </c>
      <c r="EF1035" s="425">
        <v>1.6770187130101699</v>
      </c>
      <c r="EG1035" s="425">
        <v>7.7142860798467803</v>
      </c>
      <c r="EH1035" s="431">
        <v>0.93167706278342699</v>
      </c>
      <c r="EI1035" s="425">
        <v>72.672335623387298</v>
      </c>
      <c r="EJ1035" s="424">
        <v>0.224390243902439</v>
      </c>
      <c r="EK1035" s="424">
        <v>0.251748251748251</v>
      </c>
      <c r="EL1035" s="466">
        <v>0.44736842100000002</v>
      </c>
      <c r="EM1035" s="466">
        <v>0.19736842099999999</v>
      </c>
      <c r="EN1035" s="466">
        <v>0.355263157</v>
      </c>
      <c r="EO1035" s="466">
        <v>7.1895420000000002E-2</v>
      </c>
      <c r="EP1035" s="466">
        <v>0.38562091999999998</v>
      </c>
      <c r="EQ1035" s="466">
        <v>0.11288344</v>
      </c>
      <c r="ER1035" s="425">
        <v>0.27273580045895601</v>
      </c>
      <c r="ES1035" s="431">
        <v>3.3540374260203398</v>
      </c>
      <c r="ET1035" s="431">
        <v>3.2806482787054798</v>
      </c>
      <c r="EU1035" s="431">
        <v>4.0117486527615398</v>
      </c>
      <c r="EV1035" s="431">
        <v>3.1407688011345498</v>
      </c>
      <c r="EW1035" s="431">
        <v>3.2102459938585799</v>
      </c>
      <c r="EX1035" s="426">
        <v>0.82662832736968905</v>
      </c>
    </row>
    <row r="1036" spans="1:154" ht="13" customHeight="1">
      <c r="A1036" s="413" t="s">
        <v>19</v>
      </c>
      <c r="B1036" s="413">
        <v>10426</v>
      </c>
      <c r="C1036" s="413">
        <v>666214</v>
      </c>
      <c r="D1036" s="413">
        <v>19962</v>
      </c>
      <c r="E1036" s="413" t="s">
        <v>3323</v>
      </c>
      <c r="F1036" s="413" t="s">
        <v>555</v>
      </c>
      <c r="G1036" s="414"/>
      <c r="H1036" s="411" t="s">
        <v>2911</v>
      </c>
      <c r="I1036" s="411" t="s">
        <v>554</v>
      </c>
      <c r="J1036" s="413">
        <v>27</v>
      </c>
      <c r="K1036" s="418">
        <v>1</v>
      </c>
      <c r="M1036" s="419" t="s">
        <v>46</v>
      </c>
      <c r="N1036" s="420">
        <v>20</v>
      </c>
      <c r="O1036" s="418" t="s">
        <v>46</v>
      </c>
      <c r="P1036" s="418" t="s">
        <v>2543</v>
      </c>
      <c r="Z1036" s="421"/>
      <c r="BT1036" s="427">
        <v>39</v>
      </c>
      <c r="BU1036" s="421">
        <v>98</v>
      </c>
      <c r="BV1036" s="428">
        <v>-4</v>
      </c>
      <c r="BW1036" s="427"/>
      <c r="BX1036" s="427"/>
      <c r="BY1036" s="427"/>
      <c r="BZ1036" s="427"/>
      <c r="CA1036" s="421"/>
      <c r="CB1036" s="428"/>
      <c r="CC1036" s="427"/>
      <c r="CD1036" s="421"/>
      <c r="CE1036" s="429"/>
      <c r="CF1036" s="428"/>
      <c r="CG1036" s="427"/>
      <c r="CH1036" s="421"/>
      <c r="CI1036" s="429"/>
      <c r="CJ1036" s="428"/>
      <c r="CK1036" s="427"/>
      <c r="CL1036" s="421"/>
      <c r="CM1036" s="429"/>
      <c r="CN1036" s="428"/>
      <c r="CO1036" s="427"/>
      <c r="CP1036" s="421"/>
      <c r="CQ1036" s="429"/>
      <c r="CR1036" s="428"/>
      <c r="DH1036" s="427">
        <v>-4</v>
      </c>
      <c r="DJ1036" s="421">
        <v>39</v>
      </c>
      <c r="DK1036" s="421">
        <v>13</v>
      </c>
      <c r="DL1036" s="421">
        <v>0</v>
      </c>
      <c r="DM1036" s="421">
        <v>5</v>
      </c>
      <c r="DN1036" s="421">
        <v>7</v>
      </c>
      <c r="DO1036" s="421">
        <v>0</v>
      </c>
      <c r="DP1036" s="421">
        <v>98</v>
      </c>
      <c r="DQ1036" s="421">
        <v>61</v>
      </c>
      <c r="DR1036" s="421">
        <v>37</v>
      </c>
      <c r="DS1036" s="421">
        <v>442</v>
      </c>
      <c r="DT1036" s="421">
        <v>110</v>
      </c>
      <c r="DU1036" s="421">
        <v>66</v>
      </c>
      <c r="DV1036" s="421">
        <v>61</v>
      </c>
      <c r="DW1036" s="421">
        <v>11</v>
      </c>
      <c r="DX1036" s="421">
        <v>43</v>
      </c>
      <c r="DY1036" s="421">
        <v>3</v>
      </c>
      <c r="DZ1036" s="421">
        <v>1</v>
      </c>
      <c r="EA1036" s="421">
        <v>5</v>
      </c>
      <c r="EB1036" s="421">
        <v>0</v>
      </c>
      <c r="EC1036" s="421">
        <v>92</v>
      </c>
      <c r="ED1036" s="425">
        <v>8.4489804962584891</v>
      </c>
      <c r="EE1036" s="425">
        <v>3.9489800145556</v>
      </c>
      <c r="EF1036" s="425">
        <v>1.01020418977003</v>
      </c>
      <c r="EG1036" s="425">
        <v>10.1020418977003</v>
      </c>
      <c r="EH1036" s="431">
        <v>1.56122465691733</v>
      </c>
      <c r="EI1036" s="425">
        <v>120.705320152672</v>
      </c>
      <c r="EJ1036" s="424">
        <v>0.276381909547738</v>
      </c>
      <c r="EK1036" s="424">
        <v>0.33559322033898298</v>
      </c>
      <c r="EL1036" s="466">
        <v>0.38410596000000002</v>
      </c>
      <c r="EM1036" s="466">
        <v>0.21523178800000001</v>
      </c>
      <c r="EN1036" s="466">
        <v>0.40066225100000002</v>
      </c>
      <c r="EO1036" s="466">
        <v>9.4771240000000007E-2</v>
      </c>
      <c r="EP1036" s="466">
        <v>0.42810458000000001</v>
      </c>
      <c r="EQ1036" s="466">
        <v>0.10848018</v>
      </c>
      <c r="ER1036" s="425">
        <v>-5.95518285340043E-2</v>
      </c>
      <c r="ES1036" s="431">
        <v>5.6020414159974798</v>
      </c>
      <c r="ET1036" s="431">
        <v>4.4802371525162004</v>
      </c>
      <c r="EU1036" s="431">
        <v>4.0645437417155499</v>
      </c>
      <c r="EV1036" s="431">
        <v>4.5090160943146396</v>
      </c>
      <c r="EW1036" s="431">
        <v>4.4359939182357104</v>
      </c>
      <c r="EX1036" s="426">
        <v>1.1379903107881499</v>
      </c>
    </row>
    <row r="1037" spans="1:154" ht="13" customHeight="1">
      <c r="A1037" s="413" t="s">
        <v>19</v>
      </c>
      <c r="B1037" s="413">
        <v>12984</v>
      </c>
      <c r="C1037" s="413">
        <v>687931</v>
      </c>
      <c r="D1037" s="413">
        <v>31676</v>
      </c>
      <c r="E1037" s="413" t="s">
        <v>2175</v>
      </c>
      <c r="F1037" s="413" t="s">
        <v>2175</v>
      </c>
      <c r="G1037" s="414"/>
      <c r="H1037" s="411" t="s">
        <v>4537</v>
      </c>
      <c r="I1037" s="411" t="s">
        <v>724</v>
      </c>
      <c r="J1037" s="413">
        <v>24</v>
      </c>
      <c r="K1037" s="418">
        <v>1</v>
      </c>
      <c r="M1037" s="419" t="s">
        <v>46</v>
      </c>
      <c r="N1037" s="420">
        <v>20</v>
      </c>
      <c r="P1037" s="418" t="s">
        <v>4577</v>
      </c>
      <c r="Z1037" s="421"/>
      <c r="BT1037" s="427">
        <v>5</v>
      </c>
      <c r="BU1037" s="421">
        <v>23.1</v>
      </c>
      <c r="BV1037" s="428">
        <v>1</v>
      </c>
      <c r="BW1037" s="427"/>
      <c r="BX1037" s="427"/>
      <c r="BY1037" s="427"/>
      <c r="BZ1037" s="427"/>
      <c r="CA1037" s="421"/>
      <c r="CB1037" s="428"/>
      <c r="CC1037" s="427"/>
      <c r="CD1037" s="421"/>
      <c r="CE1037" s="429"/>
      <c r="CF1037" s="428"/>
      <c r="CG1037" s="427"/>
      <c r="CH1037" s="421"/>
      <c r="CI1037" s="429"/>
      <c r="CJ1037" s="428"/>
      <c r="CK1037" s="427"/>
      <c r="CL1037" s="421"/>
      <c r="CM1037" s="429"/>
      <c r="CN1037" s="428"/>
      <c r="CO1037" s="427"/>
      <c r="CP1037" s="421"/>
      <c r="CQ1037" s="429"/>
      <c r="CR1037" s="428"/>
      <c r="DH1037" s="427">
        <v>1</v>
      </c>
      <c r="DJ1037" s="421">
        <v>5</v>
      </c>
      <c r="DK1037" s="421">
        <v>5</v>
      </c>
      <c r="DL1037" s="421">
        <v>0</v>
      </c>
      <c r="DM1037" s="421">
        <v>2</v>
      </c>
      <c r="DN1037" s="421">
        <v>1</v>
      </c>
      <c r="DO1037" s="421">
        <v>0</v>
      </c>
      <c r="DP1037" s="421">
        <v>23.1</v>
      </c>
      <c r="DQ1037" s="421">
        <v>23.100000381469702</v>
      </c>
      <c r="DS1037" s="421">
        <v>102</v>
      </c>
      <c r="DT1037" s="421">
        <v>22</v>
      </c>
      <c r="DU1037" s="421">
        <v>14</v>
      </c>
      <c r="DV1037" s="421">
        <v>13</v>
      </c>
      <c r="DW1037" s="421">
        <v>6</v>
      </c>
      <c r="DX1037" s="421">
        <v>12</v>
      </c>
      <c r="DY1037" s="421">
        <v>0</v>
      </c>
      <c r="DZ1037" s="421">
        <v>2</v>
      </c>
      <c r="EA1037" s="421">
        <v>2</v>
      </c>
      <c r="EB1037" s="421">
        <v>0</v>
      </c>
      <c r="EC1037" s="421">
        <v>16</v>
      </c>
      <c r="ED1037" s="425">
        <v>6.1714289077447502</v>
      </c>
      <c r="EE1037" s="425">
        <v>4.6285716808085597</v>
      </c>
      <c r="EF1037" s="425">
        <v>2.3142858404042799</v>
      </c>
      <c r="EG1037" s="425">
        <v>8.4857147481490394</v>
      </c>
      <c r="EH1037" s="431">
        <v>1.4571429365508399</v>
      </c>
      <c r="EI1037" s="425">
        <v>112.453314450608</v>
      </c>
      <c r="EJ1037" s="424">
        <v>0.25</v>
      </c>
      <c r="EK1037" s="424">
        <v>0.24242424242424199</v>
      </c>
      <c r="EL1037" s="466">
        <v>0.43661971799999999</v>
      </c>
      <c r="EM1037" s="466">
        <v>0.15492957700000001</v>
      </c>
      <c r="EN1037" s="466">
        <v>0.408450704</v>
      </c>
      <c r="EO1037" s="466">
        <v>0.125</v>
      </c>
      <c r="EP1037" s="466">
        <v>0.48611111000000001</v>
      </c>
      <c r="EQ1037" s="466">
        <v>0.10539216</v>
      </c>
      <c r="ER1037" s="425">
        <v>0.33283487772049802</v>
      </c>
      <c r="ES1037" s="431">
        <v>5.0142859875426096</v>
      </c>
      <c r="ET1037" s="431">
        <v>6.8686107347079703</v>
      </c>
      <c r="EU1037" s="431">
        <v>6.9074009907002401</v>
      </c>
      <c r="EV1037" s="431">
        <v>5.4807859038183304</v>
      </c>
      <c r="EW1037" s="431">
        <v>5.45932601218139</v>
      </c>
      <c r="EX1037" s="426">
        <v>-0.41508272290229797</v>
      </c>
    </row>
    <row r="1038" spans="1:154" ht="13" customHeight="1">
      <c r="A1038" s="413" t="s">
        <v>19</v>
      </c>
      <c r="B1038" s="413">
        <v>10144</v>
      </c>
      <c r="C1038" s="413">
        <v>592866</v>
      </c>
      <c r="D1038" s="413">
        <v>16977</v>
      </c>
      <c r="E1038" s="413" t="s">
        <v>2169</v>
      </c>
      <c r="F1038" s="413" t="s">
        <v>29</v>
      </c>
      <c r="G1038" s="414"/>
      <c r="H1038" s="415" t="s">
        <v>102</v>
      </c>
      <c r="I1038" s="416" t="s">
        <v>551</v>
      </c>
      <c r="J1038" s="417">
        <v>33</v>
      </c>
      <c r="K1038" s="418">
        <v>1</v>
      </c>
      <c r="M1038" s="419" t="s">
        <v>837</v>
      </c>
      <c r="N1038" s="420">
        <v>20</v>
      </c>
      <c r="P1038" s="418" t="s">
        <v>4581</v>
      </c>
      <c r="Z1038" s="421"/>
      <c r="AS1038" s="422"/>
      <c r="AT1038" s="422"/>
      <c r="AU1038" s="422"/>
      <c r="AV1038" s="422"/>
      <c r="AW1038" s="422"/>
      <c r="AX1038" s="422"/>
      <c r="AY1038" s="423"/>
      <c r="AZ1038" s="422"/>
      <c r="BA1038" s="422"/>
      <c r="BB1038" s="422"/>
      <c r="BC1038" s="422"/>
      <c r="BT1038" s="427">
        <v>17</v>
      </c>
      <c r="BU1038" s="421">
        <v>82.2</v>
      </c>
      <c r="BV1038" s="428">
        <v>0</v>
      </c>
      <c r="BW1038" s="427"/>
      <c r="BX1038" s="427"/>
      <c r="BY1038" s="427"/>
      <c r="BZ1038" s="427"/>
      <c r="CA1038" s="421"/>
      <c r="CB1038" s="428"/>
      <c r="CC1038" s="427"/>
      <c r="CD1038" s="421"/>
      <c r="CE1038" s="429"/>
      <c r="CF1038" s="428"/>
      <c r="CG1038" s="427"/>
      <c r="CH1038" s="421"/>
      <c r="CI1038" s="429"/>
      <c r="CJ1038" s="428"/>
      <c r="CK1038" s="427"/>
      <c r="CL1038" s="421"/>
      <c r="CM1038" s="429"/>
      <c r="CN1038" s="428"/>
      <c r="CO1038" s="427"/>
      <c r="CP1038" s="421"/>
      <c r="CQ1038" s="429"/>
      <c r="CR1038" s="428"/>
      <c r="DH1038" s="427">
        <v>0</v>
      </c>
      <c r="DJ1038" s="421">
        <v>17</v>
      </c>
      <c r="DK1038" s="421">
        <v>17</v>
      </c>
      <c r="DL1038" s="421">
        <v>0</v>
      </c>
      <c r="DM1038" s="421">
        <v>3</v>
      </c>
      <c r="DN1038" s="421">
        <v>10</v>
      </c>
      <c r="DO1038" s="421">
        <v>0</v>
      </c>
      <c r="DP1038" s="421">
        <v>82.2</v>
      </c>
      <c r="DQ1038" s="421">
        <v>82.199996948242102</v>
      </c>
      <c r="DS1038" s="421">
        <v>373</v>
      </c>
      <c r="DT1038" s="421">
        <v>106</v>
      </c>
      <c r="DU1038" s="421">
        <v>59</v>
      </c>
      <c r="DV1038" s="421">
        <v>57</v>
      </c>
      <c r="DW1038" s="421">
        <v>11</v>
      </c>
      <c r="DX1038" s="421">
        <v>21</v>
      </c>
      <c r="DY1038" s="421">
        <v>0</v>
      </c>
      <c r="DZ1038" s="421">
        <v>2</v>
      </c>
      <c r="EA1038" s="421">
        <v>1</v>
      </c>
      <c r="EB1038" s="421">
        <v>0</v>
      </c>
      <c r="EC1038" s="421">
        <v>65</v>
      </c>
      <c r="ED1038" s="425">
        <v>7.0766131209285197</v>
      </c>
      <c r="EE1038" s="425">
        <v>2.28629039291536</v>
      </c>
      <c r="EF1038" s="425">
        <v>1.1975806820032799</v>
      </c>
      <c r="EG1038" s="425">
        <v>11.540322935668</v>
      </c>
      <c r="EH1038" s="431">
        <v>1.5362903698426</v>
      </c>
      <c r="EI1038" s="425">
        <v>118.561425728274</v>
      </c>
      <c r="EJ1038" s="424">
        <v>0.30285714285714199</v>
      </c>
      <c r="EK1038" s="424">
        <v>0.34671532846715297</v>
      </c>
      <c r="EL1038" s="422">
        <v>0.32974910299999999</v>
      </c>
      <c r="EM1038" s="422">
        <v>0.254480286</v>
      </c>
      <c r="EN1038" s="422">
        <v>0.41577060900000001</v>
      </c>
      <c r="EO1038" s="422">
        <v>8.4210530000000006E-2</v>
      </c>
      <c r="EP1038" s="422">
        <v>0.40701754000000001</v>
      </c>
      <c r="EQ1038" s="422">
        <v>8.2872929999999997E-2</v>
      </c>
      <c r="ER1038" s="425">
        <v>-0.77359340851669101</v>
      </c>
      <c r="ES1038" s="431">
        <v>6.2056453521988502</v>
      </c>
      <c r="ET1038" s="431">
        <v>4.4471531269249596</v>
      </c>
      <c r="EU1038" s="431">
        <v>4.1279077281316798</v>
      </c>
      <c r="EV1038" s="431">
        <v>4.56156821502704</v>
      </c>
      <c r="EW1038" s="431">
        <v>4.5928527626467499</v>
      </c>
      <c r="EX1038" s="426">
        <v>1.1744958162307699</v>
      </c>
    </row>
    <row r="1039" spans="1:154" ht="13" customHeight="1">
      <c r="A1039" s="413" t="s">
        <v>19</v>
      </c>
      <c r="B1039" s="413">
        <v>10846</v>
      </c>
      <c r="C1039" s="413">
        <v>669060</v>
      </c>
      <c r="D1039" s="413">
        <v>19990</v>
      </c>
      <c r="E1039" s="413" t="s">
        <v>164</v>
      </c>
      <c r="F1039" s="413" t="s">
        <v>164</v>
      </c>
      <c r="G1039" s="414"/>
      <c r="H1039" s="415" t="s">
        <v>143</v>
      </c>
      <c r="I1039" s="416" t="s">
        <v>1045</v>
      </c>
      <c r="J1039" s="417">
        <v>27</v>
      </c>
      <c r="K1039" s="418">
        <v>1</v>
      </c>
      <c r="M1039" s="419" t="s">
        <v>837</v>
      </c>
      <c r="N1039" s="420">
        <v>20</v>
      </c>
      <c r="O1039" s="418" t="s">
        <v>46</v>
      </c>
      <c r="P1039" s="418" t="s">
        <v>2543</v>
      </c>
      <c r="Z1039" s="421"/>
      <c r="AS1039" s="422"/>
      <c r="AT1039" s="422"/>
      <c r="AU1039" s="422"/>
      <c r="AV1039" s="422"/>
      <c r="AW1039" s="422"/>
      <c r="AX1039" s="422"/>
      <c r="AY1039" s="423"/>
      <c r="AZ1039" s="422"/>
      <c r="BA1039" s="422"/>
      <c r="BB1039" s="422"/>
      <c r="BC1039" s="422"/>
      <c r="BT1039" s="427">
        <v>20</v>
      </c>
      <c r="BU1039" s="421">
        <v>47.1</v>
      </c>
      <c r="BV1039" s="428">
        <v>-3</v>
      </c>
      <c r="BW1039" s="427"/>
      <c r="BX1039" s="427"/>
      <c r="BY1039" s="427"/>
      <c r="BZ1039" s="427"/>
      <c r="CA1039" s="421"/>
      <c r="CB1039" s="428"/>
      <c r="CC1039" s="427"/>
      <c r="CD1039" s="421"/>
      <c r="CE1039" s="429"/>
      <c r="CF1039" s="428"/>
      <c r="CG1039" s="427"/>
      <c r="CH1039" s="421"/>
      <c r="CI1039" s="429"/>
      <c r="CJ1039" s="428"/>
      <c r="CK1039" s="427"/>
      <c r="CL1039" s="421"/>
      <c r="CM1039" s="429"/>
      <c r="CN1039" s="428"/>
      <c r="CO1039" s="427"/>
      <c r="CP1039" s="421"/>
      <c r="CQ1039" s="429"/>
      <c r="CR1039" s="428"/>
      <c r="DH1039" s="427">
        <v>-3</v>
      </c>
      <c r="DJ1039" s="421">
        <v>20</v>
      </c>
      <c r="DK1039" s="421">
        <v>5</v>
      </c>
      <c r="DL1039" s="421">
        <v>0</v>
      </c>
      <c r="DM1039" s="421">
        <v>0</v>
      </c>
      <c r="DN1039" s="421">
        <v>2</v>
      </c>
      <c r="DO1039" s="421">
        <v>0</v>
      </c>
      <c r="DP1039" s="421">
        <v>47.1</v>
      </c>
      <c r="DQ1039" s="421">
        <v>21.2000007629394</v>
      </c>
      <c r="DR1039" s="421">
        <v>25.2000007629394</v>
      </c>
      <c r="DS1039" s="421">
        <v>224</v>
      </c>
      <c r="DT1039" s="421">
        <v>67</v>
      </c>
      <c r="DU1039" s="421">
        <v>37</v>
      </c>
      <c r="DV1039" s="421">
        <v>35</v>
      </c>
      <c r="DW1039" s="421">
        <v>11</v>
      </c>
      <c r="DX1039" s="421">
        <v>19</v>
      </c>
      <c r="DY1039" s="421">
        <v>0</v>
      </c>
      <c r="DZ1039" s="421">
        <v>2</v>
      </c>
      <c r="EA1039" s="421">
        <v>0</v>
      </c>
      <c r="EB1039" s="421">
        <v>0</v>
      </c>
      <c r="EC1039" s="421">
        <v>28</v>
      </c>
      <c r="ED1039" s="425">
        <v>5.3239442340629699</v>
      </c>
      <c r="EE1039" s="425">
        <v>3.6126764445427302</v>
      </c>
      <c r="EF1039" s="425">
        <v>2.0915495205247301</v>
      </c>
      <c r="EG1039" s="425">
        <v>12.7394379886506</v>
      </c>
      <c r="EH1039" s="431">
        <v>1.81690160368815</v>
      </c>
      <c r="EI1039" s="425">
        <v>141.72129851885001</v>
      </c>
      <c r="EJ1039" s="424">
        <v>0.330049261083743</v>
      </c>
      <c r="EK1039" s="424">
        <v>0.34146341463414598</v>
      </c>
      <c r="EL1039" s="422">
        <v>0.33136094599999999</v>
      </c>
      <c r="EM1039" s="422">
        <v>0.26035502900000002</v>
      </c>
      <c r="EN1039" s="422">
        <v>0.408284023</v>
      </c>
      <c r="EO1039" s="422">
        <v>0.10857143</v>
      </c>
      <c r="EP1039" s="422">
        <v>0.45142856999999997</v>
      </c>
      <c r="EQ1039" s="422">
        <v>7.0257609999999998E-2</v>
      </c>
      <c r="ER1039" s="425">
        <v>1.0976800713942201</v>
      </c>
      <c r="ES1039" s="431">
        <v>6.6549302925787099</v>
      </c>
      <c r="ET1039" s="431">
        <v>8.1429132518964504</v>
      </c>
      <c r="EU1039" s="431">
        <v>6.3049866387825997</v>
      </c>
      <c r="EV1039" s="431">
        <v>5.5314191700012003</v>
      </c>
      <c r="EW1039" s="431">
        <v>5.36329958843453</v>
      </c>
      <c r="EX1039" s="426">
        <v>-0.50493431836366598</v>
      </c>
    </row>
    <row r="1040" spans="1:154" ht="13" customHeight="1">
      <c r="A1040" s="413" t="s">
        <v>19</v>
      </c>
      <c r="B1040" s="413">
        <v>9272</v>
      </c>
      <c r="C1040" s="413">
        <v>458677</v>
      </c>
      <c r="D1040" s="413">
        <v>4301</v>
      </c>
      <c r="E1040" s="413" t="s">
        <v>609</v>
      </c>
      <c r="F1040" s="413" t="s">
        <v>609</v>
      </c>
      <c r="G1040" s="414"/>
      <c r="H1040" s="415" t="s">
        <v>143</v>
      </c>
      <c r="I1040" s="416" t="s">
        <v>564</v>
      </c>
      <c r="J1040" s="417">
        <v>37</v>
      </c>
      <c r="K1040" s="418">
        <v>1</v>
      </c>
      <c r="M1040" s="419" t="s">
        <v>46</v>
      </c>
      <c r="O1040" s="418" t="s">
        <v>838</v>
      </c>
      <c r="P1040" s="418" t="s">
        <v>2543</v>
      </c>
      <c r="Z1040" s="421"/>
      <c r="AS1040" s="422"/>
      <c r="AT1040" s="422"/>
      <c r="AU1040" s="422"/>
      <c r="AV1040" s="422"/>
      <c r="AW1040" s="422"/>
      <c r="AX1040" s="422"/>
      <c r="AY1040" s="423"/>
      <c r="AZ1040" s="422"/>
      <c r="BA1040" s="422"/>
      <c r="BB1040" s="422"/>
      <c r="BC1040" s="422"/>
      <c r="BT1040" s="427">
        <v>61</v>
      </c>
      <c r="BU1040" s="421">
        <v>48.1</v>
      </c>
      <c r="BV1040" s="428">
        <v>0</v>
      </c>
      <c r="BW1040" s="427"/>
      <c r="BX1040" s="427"/>
      <c r="BY1040" s="427"/>
      <c r="BZ1040" s="427"/>
      <c r="CA1040" s="421"/>
      <c r="CB1040" s="428"/>
      <c r="CC1040" s="427"/>
      <c r="CD1040" s="421"/>
      <c r="CE1040" s="429"/>
      <c r="CF1040" s="428"/>
      <c r="CG1040" s="427"/>
      <c r="CH1040" s="421"/>
      <c r="CI1040" s="429"/>
      <c r="CJ1040" s="428"/>
      <c r="CK1040" s="427"/>
      <c r="CL1040" s="421"/>
      <c r="CM1040" s="429"/>
      <c r="CN1040" s="428"/>
      <c r="CO1040" s="427"/>
      <c r="CP1040" s="421"/>
      <c r="CQ1040" s="429"/>
      <c r="CR1040" s="428"/>
      <c r="DH1040" s="427">
        <v>0</v>
      </c>
      <c r="DJ1040" s="421">
        <v>61</v>
      </c>
      <c r="DK1040" s="421">
        <v>0</v>
      </c>
      <c r="DL1040" s="421">
        <v>0</v>
      </c>
      <c r="DM1040" s="421">
        <v>4</v>
      </c>
      <c r="DN1040" s="421">
        <v>1</v>
      </c>
      <c r="DO1040" s="421">
        <v>0</v>
      </c>
      <c r="DP1040" s="421">
        <v>48.1</v>
      </c>
      <c r="DR1040" s="421">
        <v>48.099998474121001</v>
      </c>
      <c r="DS1040" s="421">
        <v>207</v>
      </c>
      <c r="DT1040" s="421">
        <v>48</v>
      </c>
      <c r="DU1040" s="421">
        <v>22</v>
      </c>
      <c r="DV1040" s="421">
        <v>18</v>
      </c>
      <c r="DW1040" s="421">
        <v>3</v>
      </c>
      <c r="DX1040" s="421">
        <v>20</v>
      </c>
      <c r="DY1040" s="421">
        <v>3</v>
      </c>
      <c r="DZ1040" s="421">
        <v>2</v>
      </c>
      <c r="EA1040" s="421">
        <v>3</v>
      </c>
      <c r="EB1040" s="421">
        <v>0</v>
      </c>
      <c r="EC1040" s="421">
        <v>57</v>
      </c>
      <c r="ED1040" s="425">
        <v>10.6137967334446</v>
      </c>
      <c r="EE1040" s="425">
        <v>3.72413920471742</v>
      </c>
      <c r="EF1040" s="425">
        <v>0.55862088070761395</v>
      </c>
      <c r="EG1040" s="425">
        <v>8.9379340913218304</v>
      </c>
      <c r="EH1040" s="431">
        <v>1.40689703289325</v>
      </c>
      <c r="EI1040" s="425">
        <v>109.740271008188</v>
      </c>
      <c r="EJ1040" s="424">
        <v>0.25945945945945897</v>
      </c>
      <c r="EK1040" s="424">
        <v>0.36</v>
      </c>
      <c r="EL1040" s="422">
        <v>0.46031746000000001</v>
      </c>
      <c r="EM1040" s="422">
        <v>0.19047618999999999</v>
      </c>
      <c r="EN1040" s="422">
        <v>0.34920634900000003</v>
      </c>
      <c r="EO1040" s="422">
        <v>7.03125E-2</v>
      </c>
      <c r="EP1040" s="422">
        <v>0.359375</v>
      </c>
      <c r="EQ1040" s="422">
        <v>0.14878048999999999</v>
      </c>
      <c r="ER1040" s="425">
        <v>-0.276945646509209</v>
      </c>
      <c r="ES1040" s="431">
        <v>3.3517252842456799</v>
      </c>
      <c r="ET1040" s="431">
        <v>3.6764053343019301</v>
      </c>
      <c r="EU1040" s="431">
        <v>2.94976525350924</v>
      </c>
      <c r="EV1040" s="431">
        <v>3.5464422166392802</v>
      </c>
      <c r="EW1040" s="431">
        <v>3.3653365340291899</v>
      </c>
      <c r="EX1040" s="426">
        <v>1.0215524435043299</v>
      </c>
    </row>
    <row r="1041" spans="1:160" ht="13" customHeight="1">
      <c r="A1041" s="413" t="s">
        <v>19</v>
      </c>
      <c r="B1041" s="413">
        <v>12307</v>
      </c>
      <c r="C1041" s="413">
        <v>621051</v>
      </c>
      <c r="D1041" s="413">
        <v>20353</v>
      </c>
      <c r="E1041" s="413" t="s">
        <v>164</v>
      </c>
      <c r="F1041" s="413" t="s">
        <v>164</v>
      </c>
      <c r="G1041" s="414"/>
      <c r="H1041" s="411" t="s">
        <v>143</v>
      </c>
      <c r="I1041" s="411" t="s">
        <v>56</v>
      </c>
      <c r="J1041" s="413">
        <v>30</v>
      </c>
      <c r="K1041" s="418">
        <v>1</v>
      </c>
      <c r="M1041" s="419" t="s">
        <v>837</v>
      </c>
      <c r="O1041" s="418" t="s">
        <v>838</v>
      </c>
      <c r="P1041" s="418" t="s">
        <v>2543</v>
      </c>
      <c r="S1041" s="418" t="s">
        <v>4579</v>
      </c>
      <c r="Z1041" s="421"/>
      <c r="AS1041" s="422"/>
      <c r="AT1041" s="422"/>
      <c r="AU1041" s="422"/>
      <c r="AV1041" s="422"/>
      <c r="AW1041" s="422"/>
      <c r="AX1041" s="422"/>
      <c r="AY1041" s="423"/>
      <c r="AZ1041" s="422"/>
      <c r="BA1041" s="422"/>
      <c r="BB1041" s="422"/>
      <c r="BC1041" s="422"/>
      <c r="BT1041" s="427">
        <v>59</v>
      </c>
      <c r="BU1041" s="421">
        <v>55.1</v>
      </c>
      <c r="BV1041" s="428">
        <v>-2</v>
      </c>
      <c r="BW1041" s="427"/>
      <c r="BX1041" s="427"/>
      <c r="BY1041" s="427"/>
      <c r="BZ1041" s="427"/>
      <c r="CA1041" s="421"/>
      <c r="CB1041" s="428"/>
      <c r="CC1041" s="427"/>
      <c r="CD1041" s="421"/>
      <c r="CE1041" s="429"/>
      <c r="CF1041" s="428"/>
      <c r="CG1041" s="427"/>
      <c r="CH1041" s="421"/>
      <c r="CI1041" s="429"/>
      <c r="CJ1041" s="428"/>
      <c r="CK1041" s="427"/>
      <c r="CL1041" s="421"/>
      <c r="CM1041" s="429"/>
      <c r="CN1041" s="428"/>
      <c r="CO1041" s="427"/>
      <c r="CP1041" s="421"/>
      <c r="CQ1041" s="429"/>
      <c r="CR1041" s="428"/>
      <c r="DH1041" s="427">
        <v>-2</v>
      </c>
      <c r="DJ1041" s="421">
        <v>59</v>
      </c>
      <c r="DK1041" s="421">
        <v>0</v>
      </c>
      <c r="DL1041" s="421">
        <v>0</v>
      </c>
      <c r="DM1041" s="421">
        <v>2</v>
      </c>
      <c r="DN1041" s="421">
        <v>2</v>
      </c>
      <c r="DO1041" s="421">
        <v>2</v>
      </c>
      <c r="DP1041" s="421">
        <v>55.1</v>
      </c>
      <c r="DR1041" s="421">
        <v>55.099998474121001</v>
      </c>
      <c r="DS1041" s="421">
        <v>241</v>
      </c>
      <c r="DT1041" s="421">
        <v>50</v>
      </c>
      <c r="DU1041" s="421">
        <v>21</v>
      </c>
      <c r="DV1041" s="421">
        <v>21</v>
      </c>
      <c r="DW1041" s="421">
        <v>7</v>
      </c>
      <c r="DX1041" s="421">
        <v>22</v>
      </c>
      <c r="DY1041" s="421">
        <v>2</v>
      </c>
      <c r="DZ1041" s="421">
        <v>3</v>
      </c>
      <c r="EA1041" s="421">
        <v>2</v>
      </c>
      <c r="EB1041" s="421">
        <v>0</v>
      </c>
      <c r="EC1041" s="421">
        <v>51</v>
      </c>
      <c r="ED1041" s="425">
        <v>8.2951826291331603</v>
      </c>
      <c r="EE1041" s="425">
        <v>3.5783140753123401</v>
      </c>
      <c r="EF1041" s="425">
        <v>1.13855447850847</v>
      </c>
      <c r="EG1041" s="425">
        <v>8.13253198934623</v>
      </c>
      <c r="EH1041" s="431">
        <v>1.3012051182953901</v>
      </c>
      <c r="EI1041" s="425">
        <v>101.496128700566</v>
      </c>
      <c r="EJ1041" s="424">
        <v>0.23148148148148101</v>
      </c>
      <c r="EK1041" s="424">
        <v>0.272151898734177</v>
      </c>
      <c r="EL1041" s="422">
        <v>0.27272727200000002</v>
      </c>
      <c r="EM1041" s="422">
        <v>0.18787878699999999</v>
      </c>
      <c r="EN1041" s="422">
        <v>0.53939393899999999</v>
      </c>
      <c r="EO1041" s="422">
        <v>5.4545450000000002E-2</v>
      </c>
      <c r="EP1041" s="422">
        <v>0.36363635999999999</v>
      </c>
      <c r="EQ1041" s="422">
        <v>0.10882957</v>
      </c>
      <c r="ER1041" s="425">
        <v>9.9916704933995196E-2</v>
      </c>
      <c r="ES1041" s="431">
        <v>3.4156634355254099</v>
      </c>
      <c r="ET1041" s="431">
        <v>3.6707580805432798</v>
      </c>
      <c r="EU1041" s="431">
        <v>4.2925989855632398</v>
      </c>
      <c r="EV1041" s="431">
        <v>5.1279104556809196</v>
      </c>
      <c r="EW1041" s="431">
        <v>4.3894162968459396</v>
      </c>
      <c r="EX1041" s="426">
        <v>0.415879786014556</v>
      </c>
    </row>
    <row r="1042" spans="1:160" ht="13" customHeight="1">
      <c r="A1042" s="413" t="s">
        <v>19</v>
      </c>
      <c r="B1042" s="413">
        <v>11404</v>
      </c>
      <c r="C1042" s="413">
        <v>668390</v>
      </c>
      <c r="D1042" s="413">
        <v>22113</v>
      </c>
      <c r="E1042" s="413" t="s">
        <v>14</v>
      </c>
      <c r="F1042" s="413" t="s">
        <v>14</v>
      </c>
      <c r="G1042" s="414"/>
      <c r="H1042" s="411" t="s">
        <v>3439</v>
      </c>
      <c r="I1042" s="411" t="s">
        <v>244</v>
      </c>
      <c r="J1042" s="413">
        <v>25</v>
      </c>
      <c r="K1042" s="418">
        <v>1</v>
      </c>
      <c r="M1042" s="419" t="s">
        <v>837</v>
      </c>
      <c r="O1042" s="418" t="s">
        <v>46</v>
      </c>
      <c r="P1042" s="418" t="s">
        <v>4577</v>
      </c>
      <c r="Z1042" s="421"/>
      <c r="BT1042" s="427">
        <v>33</v>
      </c>
      <c r="BU1042" s="421">
        <v>41.2</v>
      </c>
      <c r="BV1042" s="428">
        <v>1</v>
      </c>
      <c r="BW1042" s="427"/>
      <c r="BX1042" s="427"/>
      <c r="BY1042" s="427"/>
      <c r="BZ1042" s="427"/>
      <c r="CA1042" s="421"/>
      <c r="CB1042" s="428"/>
      <c r="CC1042" s="427"/>
      <c r="CD1042" s="421"/>
      <c r="CE1042" s="429"/>
      <c r="CF1042" s="428"/>
      <c r="CG1042" s="427"/>
      <c r="CH1042" s="421"/>
      <c r="CI1042" s="429"/>
      <c r="CJ1042" s="428"/>
      <c r="CK1042" s="427"/>
      <c r="CL1042" s="421"/>
      <c r="CM1042" s="429"/>
      <c r="CN1042" s="428"/>
      <c r="CO1042" s="427"/>
      <c r="CP1042" s="421"/>
      <c r="CQ1042" s="429"/>
      <c r="CR1042" s="428"/>
      <c r="DH1042" s="427">
        <v>1</v>
      </c>
      <c r="DJ1042" s="421">
        <v>33</v>
      </c>
      <c r="DK1042" s="421">
        <v>0</v>
      </c>
      <c r="DL1042" s="421">
        <v>0</v>
      </c>
      <c r="DM1042" s="421">
        <v>0</v>
      </c>
      <c r="DN1042" s="421">
        <v>1</v>
      </c>
      <c r="DO1042" s="421">
        <v>0</v>
      </c>
      <c r="DP1042" s="421">
        <v>41.2</v>
      </c>
      <c r="DR1042" s="421">
        <v>41.200000762939403</v>
      </c>
      <c r="DS1042" s="421">
        <v>162</v>
      </c>
      <c r="DT1042" s="421">
        <v>23</v>
      </c>
      <c r="DU1042" s="421">
        <v>8</v>
      </c>
      <c r="DV1042" s="421">
        <v>7</v>
      </c>
      <c r="DW1042" s="421">
        <v>3</v>
      </c>
      <c r="DX1042" s="421">
        <v>17</v>
      </c>
      <c r="DY1042" s="421">
        <v>2</v>
      </c>
      <c r="DZ1042" s="421">
        <v>4</v>
      </c>
      <c r="EA1042" s="421">
        <v>1</v>
      </c>
      <c r="EB1042" s="421">
        <v>0</v>
      </c>
      <c r="EC1042" s="421">
        <v>35</v>
      </c>
      <c r="ED1042" s="425">
        <v>7.5600011535646203</v>
      </c>
      <c r="EE1042" s="425">
        <v>3.6720005603028198</v>
      </c>
      <c r="EF1042" s="425">
        <v>0.64800009887696797</v>
      </c>
      <c r="EG1042" s="425">
        <v>4.9680007580567498</v>
      </c>
      <c r="EH1042" s="431">
        <v>0.96000014648439702</v>
      </c>
      <c r="EI1042" s="425">
        <v>74.881582503907097</v>
      </c>
      <c r="EJ1042" s="424">
        <v>0.16312056737588601</v>
      </c>
      <c r="EK1042" s="424">
        <v>0.19417475728155301</v>
      </c>
      <c r="EL1042" s="466">
        <v>0.47115384599999999</v>
      </c>
      <c r="EM1042" s="466">
        <v>0.16346153799999999</v>
      </c>
      <c r="EN1042" s="466">
        <v>0.36538461500000002</v>
      </c>
      <c r="EO1042" s="466">
        <v>0.10377358</v>
      </c>
      <c r="EP1042" s="466">
        <v>0.48113208000000002</v>
      </c>
      <c r="EQ1042" s="466">
        <v>0.10016155</v>
      </c>
      <c r="ER1042" s="425">
        <v>0.50935220557446204</v>
      </c>
      <c r="ES1042" s="431">
        <v>1.5120002307129199</v>
      </c>
      <c r="ET1042" s="431">
        <v>4.2161919526948104</v>
      </c>
      <c r="EU1042" s="431">
        <v>3.9039723309326302</v>
      </c>
      <c r="EV1042" s="431">
        <v>4.3740976649284997</v>
      </c>
      <c r="EW1042" s="431">
        <v>4.1308900367849102</v>
      </c>
      <c r="EX1042" s="426">
        <v>0.21031358838081299</v>
      </c>
    </row>
    <row r="1043" spans="1:160" ht="13" customHeight="1">
      <c r="A1043" s="413" t="s">
        <v>19</v>
      </c>
      <c r="B1043" s="413">
        <v>13169</v>
      </c>
      <c r="C1043" s="413">
        <v>664991</v>
      </c>
      <c r="D1043" s="413">
        <v>21623</v>
      </c>
      <c r="E1043" s="413" t="s">
        <v>17</v>
      </c>
      <c r="F1043" s="413" t="s">
        <v>17</v>
      </c>
      <c r="G1043" s="414"/>
      <c r="H1043" s="411" t="s">
        <v>4338</v>
      </c>
      <c r="I1043" s="411" t="s">
        <v>493</v>
      </c>
      <c r="J1043" s="413">
        <v>28</v>
      </c>
      <c r="K1043" s="418">
        <v>1</v>
      </c>
      <c r="M1043" s="419" t="s">
        <v>46</v>
      </c>
      <c r="O1043" s="418" t="s">
        <v>46</v>
      </c>
      <c r="P1043" s="418" t="s">
        <v>2543</v>
      </c>
      <c r="Z1043" s="421"/>
      <c r="AS1043" s="422"/>
      <c r="AT1043" s="422"/>
      <c r="AU1043" s="422"/>
      <c r="AV1043" s="422"/>
      <c r="AW1043" s="422"/>
      <c r="AX1043" s="422"/>
      <c r="AY1043" s="423"/>
      <c r="AZ1043" s="422"/>
      <c r="BA1043" s="422"/>
      <c r="BB1043" s="422"/>
      <c r="BC1043" s="422"/>
      <c r="BT1043" s="427">
        <v>21</v>
      </c>
      <c r="BU1043" s="421">
        <v>26.2</v>
      </c>
      <c r="BV1043" s="428">
        <v>-1</v>
      </c>
      <c r="BW1043" s="427"/>
      <c r="BX1043" s="427"/>
      <c r="BY1043" s="427"/>
      <c r="BZ1043" s="427"/>
      <c r="CA1043" s="421"/>
      <c r="CB1043" s="428"/>
      <c r="CC1043" s="427"/>
      <c r="CD1043" s="421"/>
      <c r="CE1043" s="429"/>
      <c r="CF1043" s="428"/>
      <c r="CG1043" s="427"/>
      <c r="CH1043" s="421"/>
      <c r="CI1043" s="429"/>
      <c r="CJ1043" s="428"/>
      <c r="CK1043" s="427"/>
      <c r="CL1043" s="421"/>
      <c r="CM1043" s="429"/>
      <c r="CN1043" s="428"/>
      <c r="CO1043" s="427"/>
      <c r="CP1043" s="421"/>
      <c r="CQ1043" s="429"/>
      <c r="CR1043" s="428"/>
      <c r="DH1043" s="427">
        <v>-1</v>
      </c>
      <c r="DJ1043" s="421">
        <v>21</v>
      </c>
      <c r="DK1043" s="421">
        <v>0</v>
      </c>
      <c r="DL1043" s="421">
        <v>0</v>
      </c>
      <c r="DM1043" s="421">
        <v>3</v>
      </c>
      <c r="DN1043" s="421">
        <v>1</v>
      </c>
      <c r="DO1043" s="421">
        <v>0</v>
      </c>
      <c r="DP1043" s="421">
        <v>26.2</v>
      </c>
      <c r="DR1043" s="421">
        <v>26.2000007629394</v>
      </c>
      <c r="DS1043" s="421">
        <v>133</v>
      </c>
      <c r="DT1043" s="421">
        <v>35</v>
      </c>
      <c r="DU1043" s="421">
        <v>20</v>
      </c>
      <c r="DV1043" s="421">
        <v>16</v>
      </c>
      <c r="DW1043" s="421">
        <v>2</v>
      </c>
      <c r="DX1043" s="421">
        <v>15</v>
      </c>
      <c r="DY1043" s="421">
        <v>1</v>
      </c>
      <c r="DZ1043" s="421">
        <v>1</v>
      </c>
      <c r="EA1043" s="421">
        <v>3</v>
      </c>
      <c r="EB1043" s="421">
        <v>0</v>
      </c>
      <c r="EC1043" s="421">
        <v>31</v>
      </c>
      <c r="ED1043" s="425">
        <v>10.462501746118299</v>
      </c>
      <c r="EE1043" s="425">
        <v>5.0625008448959798</v>
      </c>
      <c r="EF1043" s="425">
        <v>0.67500011265279702</v>
      </c>
      <c r="EG1043" s="425">
        <v>11.812501971423901</v>
      </c>
      <c r="EH1043" s="431">
        <v>1.8750003129244299</v>
      </c>
      <c r="EI1043" s="425">
        <v>146.25309292011099</v>
      </c>
      <c r="EJ1043" s="424">
        <v>0.29914529914529903</v>
      </c>
      <c r="EK1043" s="424">
        <v>0.39285714285714202</v>
      </c>
      <c r="EL1043" s="422">
        <v>0.5</v>
      </c>
      <c r="EM1043" s="422">
        <v>0.16279069700000001</v>
      </c>
      <c r="EN1043" s="422">
        <v>0.33720930199999999</v>
      </c>
      <c r="EO1043" s="422">
        <v>3.488372E-2</v>
      </c>
      <c r="EP1043" s="422">
        <v>0.37209302</v>
      </c>
      <c r="EQ1043" s="422">
        <v>0.11516315000000001</v>
      </c>
      <c r="ER1043" s="425">
        <v>3.54363869727626E-2</v>
      </c>
      <c r="ES1043" s="431">
        <v>5.4000009012223797</v>
      </c>
      <c r="ET1043" s="431">
        <v>3.4446029785051002</v>
      </c>
      <c r="EU1043" s="431">
        <v>3.58597228884698</v>
      </c>
      <c r="EV1043" s="431">
        <v>4.28768427296243</v>
      </c>
      <c r="EW1043" s="431">
        <v>3.9876748621845399</v>
      </c>
      <c r="EX1043" s="426">
        <v>0.22168233990669201</v>
      </c>
    </row>
    <row r="1044" spans="1:160" ht="13" customHeight="1">
      <c r="A1044" s="413" t="s">
        <v>19</v>
      </c>
      <c r="B1044" s="413">
        <v>11542</v>
      </c>
      <c r="C1044" s="413">
        <v>663765</v>
      </c>
      <c r="D1044" s="413">
        <v>18674</v>
      </c>
      <c r="E1044" s="413" t="s">
        <v>45</v>
      </c>
      <c r="F1044" s="413" t="s">
        <v>1121</v>
      </c>
      <c r="G1044" s="414"/>
      <c r="H1044" s="411" t="s">
        <v>1949</v>
      </c>
      <c r="I1044" s="411" t="s">
        <v>247</v>
      </c>
      <c r="J1044" s="418">
        <v>28</v>
      </c>
      <c r="K1044" s="418">
        <v>1</v>
      </c>
      <c r="M1044" s="419" t="s">
        <v>837</v>
      </c>
      <c r="O1044" s="418" t="s">
        <v>46</v>
      </c>
      <c r="P1044" s="418" t="s">
        <v>2543</v>
      </c>
      <c r="Z1044" s="421"/>
      <c r="AS1044" s="422"/>
      <c r="AT1044" s="422"/>
      <c r="AU1044" s="422"/>
      <c r="AV1044" s="422"/>
      <c r="AW1044" s="422"/>
      <c r="AX1044" s="422"/>
      <c r="AY1044" s="423"/>
      <c r="AZ1044" s="422"/>
      <c r="BA1044" s="422"/>
      <c r="BB1044" s="422"/>
      <c r="BC1044" s="422"/>
      <c r="BT1044" s="427">
        <v>22</v>
      </c>
      <c r="BU1044" s="421">
        <v>36.1</v>
      </c>
      <c r="BV1044" s="428">
        <v>0</v>
      </c>
      <c r="BW1044" s="427"/>
      <c r="BX1044" s="427"/>
      <c r="BY1044" s="427"/>
      <c r="BZ1044" s="427"/>
      <c r="CA1044" s="421"/>
      <c r="CB1044" s="428"/>
      <c r="CC1044" s="427"/>
      <c r="CD1044" s="421"/>
      <c r="CE1044" s="429"/>
      <c r="CF1044" s="428"/>
      <c r="CG1044" s="427"/>
      <c r="CH1044" s="421"/>
      <c r="CI1044" s="429"/>
      <c r="CJ1044" s="428"/>
      <c r="CK1044" s="427"/>
      <c r="CL1044" s="421"/>
      <c r="CM1044" s="429"/>
      <c r="CN1044" s="428"/>
      <c r="CO1044" s="427"/>
      <c r="CP1044" s="421"/>
      <c r="CQ1044" s="429"/>
      <c r="CR1044" s="428"/>
      <c r="DH1044" s="427">
        <v>0</v>
      </c>
      <c r="DJ1044" s="421">
        <v>22</v>
      </c>
      <c r="DK1044" s="421">
        <v>0</v>
      </c>
      <c r="DL1044" s="421">
        <v>0</v>
      </c>
      <c r="DM1044" s="421">
        <v>0</v>
      </c>
      <c r="DN1044" s="421">
        <v>4</v>
      </c>
      <c r="DO1044" s="421">
        <v>3</v>
      </c>
      <c r="DP1044" s="421">
        <v>36.1</v>
      </c>
      <c r="DR1044" s="421">
        <v>36.099998474121001</v>
      </c>
      <c r="DS1044" s="421">
        <v>170</v>
      </c>
      <c r="DT1044" s="421">
        <v>45</v>
      </c>
      <c r="DU1044" s="421">
        <v>28</v>
      </c>
      <c r="DV1044" s="421">
        <v>26</v>
      </c>
      <c r="DW1044" s="421">
        <v>3</v>
      </c>
      <c r="DX1044" s="421">
        <v>13</v>
      </c>
      <c r="DY1044" s="421">
        <v>1</v>
      </c>
      <c r="DZ1044" s="421">
        <v>3</v>
      </c>
      <c r="EA1044" s="421">
        <v>1</v>
      </c>
      <c r="EB1044" s="421">
        <v>0</v>
      </c>
      <c r="EC1044" s="421">
        <v>23</v>
      </c>
      <c r="ED1044" s="425">
        <v>5.6972485039735101</v>
      </c>
      <c r="EE1044" s="425">
        <v>3.2201839370285001</v>
      </c>
      <c r="EF1044" s="425">
        <v>0.74311937008350204</v>
      </c>
      <c r="EG1044" s="425">
        <v>11.146790551252501</v>
      </c>
      <c r="EH1044" s="431">
        <v>1.5963304986978899</v>
      </c>
      <c r="EI1044" s="425">
        <v>123.19495296877901</v>
      </c>
      <c r="EJ1044" s="424">
        <v>0.29220779220779203</v>
      </c>
      <c r="EK1044" s="424">
        <v>0.328125</v>
      </c>
      <c r="EL1044" s="422">
        <v>0.4453125</v>
      </c>
      <c r="EM1044" s="422">
        <v>0.234375</v>
      </c>
      <c r="EN1044" s="422">
        <v>0.3203125</v>
      </c>
      <c r="EO1044" s="422">
        <v>6.8702289999999999E-2</v>
      </c>
      <c r="EP1044" s="422">
        <v>0.33587785999999997</v>
      </c>
      <c r="EQ1044" s="422">
        <v>6.2399999999999997E-2</v>
      </c>
      <c r="ER1044" s="425">
        <v>-1.1981864402498701</v>
      </c>
      <c r="ES1044" s="431">
        <v>6.4403678740570101</v>
      </c>
      <c r="ET1044" s="431">
        <v>4.96502754092751</v>
      </c>
      <c r="EU1044" s="431">
        <v>4.2644127386867297</v>
      </c>
      <c r="EV1044" s="431">
        <v>4.9308522257724396</v>
      </c>
      <c r="EW1044" s="431">
        <v>4.7067995160884797</v>
      </c>
      <c r="EX1044" s="426">
        <v>-5.0984364934265596E-3</v>
      </c>
    </row>
    <row r="1045" spans="1:160" ht="13" customHeight="1">
      <c r="A1045" s="413" t="s">
        <v>19</v>
      </c>
      <c r="B1045" s="413">
        <v>13272</v>
      </c>
      <c r="C1045" s="413">
        <v>684974</v>
      </c>
      <c r="D1045" s="413">
        <v>33248</v>
      </c>
      <c r="E1045" s="413" t="s">
        <v>563</v>
      </c>
      <c r="F1045" s="413" t="s">
        <v>563</v>
      </c>
      <c r="G1045" s="414"/>
      <c r="H1045" s="411" t="s">
        <v>4458</v>
      </c>
      <c r="I1045" s="411" t="s">
        <v>199</v>
      </c>
      <c r="J1045" s="413">
        <v>25</v>
      </c>
      <c r="K1045" s="418">
        <v>1</v>
      </c>
      <c r="M1045" s="419" t="s">
        <v>837</v>
      </c>
      <c r="O1045" s="418" t="s">
        <v>838</v>
      </c>
      <c r="P1045" s="418" t="s">
        <v>2543</v>
      </c>
      <c r="Z1045" s="421"/>
      <c r="BT1045" s="427">
        <v>8</v>
      </c>
      <c r="BU1045" s="421">
        <v>8.1999999999999993</v>
      </c>
      <c r="BV1045" s="428">
        <v>0</v>
      </c>
      <c r="BW1045" s="427"/>
      <c r="BX1045" s="427"/>
      <c r="BY1045" s="427"/>
      <c r="BZ1045" s="427"/>
      <c r="CA1045" s="421"/>
      <c r="CB1045" s="428"/>
      <c r="CC1045" s="427"/>
      <c r="CD1045" s="421"/>
      <c r="CE1045" s="429"/>
      <c r="CF1045" s="428"/>
      <c r="CG1045" s="427"/>
      <c r="CH1045" s="421"/>
      <c r="CI1045" s="429"/>
      <c r="CJ1045" s="428"/>
      <c r="CK1045" s="427"/>
      <c r="CL1045" s="421"/>
      <c r="CM1045" s="429"/>
      <c r="CN1045" s="428"/>
      <c r="CO1045" s="427"/>
      <c r="CP1045" s="421"/>
      <c r="CQ1045" s="429"/>
      <c r="CR1045" s="428"/>
      <c r="DH1045" s="427">
        <v>0</v>
      </c>
      <c r="DJ1045" s="421">
        <v>8</v>
      </c>
      <c r="DK1045" s="421">
        <v>0</v>
      </c>
      <c r="DL1045" s="421">
        <v>0</v>
      </c>
      <c r="DM1045" s="421">
        <v>0</v>
      </c>
      <c r="DN1045" s="421">
        <v>0</v>
      </c>
      <c r="DO1045" s="421">
        <v>0</v>
      </c>
      <c r="DP1045" s="421">
        <v>8.1999999999999993</v>
      </c>
      <c r="DR1045" s="421">
        <v>8.1999998092651296</v>
      </c>
      <c r="DS1045" s="421">
        <v>41</v>
      </c>
      <c r="DT1045" s="421">
        <v>8</v>
      </c>
      <c r="DU1045" s="421">
        <v>7</v>
      </c>
      <c r="DV1045" s="421">
        <v>7</v>
      </c>
      <c r="DW1045" s="421">
        <v>1</v>
      </c>
      <c r="DX1045" s="421">
        <v>9</v>
      </c>
      <c r="DY1045" s="421">
        <v>0</v>
      </c>
      <c r="DZ1045" s="421">
        <v>1</v>
      </c>
      <c r="EA1045" s="421">
        <v>0</v>
      </c>
      <c r="EB1045" s="421">
        <v>0</v>
      </c>
      <c r="EC1045" s="421">
        <v>7</v>
      </c>
      <c r="ED1045" s="425">
        <v>7.2692321023999904</v>
      </c>
      <c r="EE1045" s="425">
        <v>9.34615556022856</v>
      </c>
      <c r="EF1045" s="425">
        <v>1.0384617289142799</v>
      </c>
      <c r="EG1045" s="425">
        <v>8.3076938313142694</v>
      </c>
      <c r="EH1045" s="431">
        <v>1.96153882128253</v>
      </c>
      <c r="EI1045" s="425">
        <v>151.37948127374</v>
      </c>
      <c r="EJ1045" s="424">
        <v>0.25806451612903197</v>
      </c>
      <c r="EK1045" s="424">
        <v>0.30434782608695599</v>
      </c>
      <c r="EL1045" s="466">
        <v>0.43478260800000001</v>
      </c>
      <c r="EM1045" s="466">
        <v>0.130434782</v>
      </c>
      <c r="EN1045" s="466">
        <v>0.43478260800000001</v>
      </c>
      <c r="EO1045" s="466">
        <v>4.1666670000000003E-2</v>
      </c>
      <c r="EP1045" s="466">
        <v>0.29166667000000002</v>
      </c>
      <c r="EQ1045" s="466">
        <v>9.0909089999999998E-2</v>
      </c>
      <c r="ER1045" s="425">
        <v>-0.40877817708676001</v>
      </c>
      <c r="ES1045" s="431">
        <v>7.2692321023999904</v>
      </c>
      <c r="ET1045" s="431">
        <v>4.3672567698342499</v>
      </c>
      <c r="EU1045" s="431">
        <v>6.48212667358003</v>
      </c>
      <c r="EV1045" s="431">
        <v>6.7611313581758496</v>
      </c>
      <c r="EW1045" s="431">
        <v>6.6150525306824397</v>
      </c>
      <c r="EX1045" s="426">
        <v>-0.15020850300788799</v>
      </c>
    </row>
    <row r="1046" spans="1:160" ht="13" customHeight="1">
      <c r="A1046" s="413" t="s">
        <v>19</v>
      </c>
      <c r="B1046" s="413">
        <v>13128</v>
      </c>
      <c r="C1046" s="413">
        <v>687064</v>
      </c>
      <c r="D1046" s="413">
        <v>27819</v>
      </c>
      <c r="E1046" s="413" t="s">
        <v>17</v>
      </c>
      <c r="F1046" s="413" t="s">
        <v>17</v>
      </c>
      <c r="G1046" s="414"/>
      <c r="H1046" s="411" t="s">
        <v>608</v>
      </c>
      <c r="I1046" s="411" t="s">
        <v>544</v>
      </c>
      <c r="J1046" s="413">
        <v>26</v>
      </c>
      <c r="K1046" s="418">
        <v>1</v>
      </c>
      <c r="M1046" s="419" t="s">
        <v>837</v>
      </c>
      <c r="N1046" s="420">
        <v>20</v>
      </c>
      <c r="P1046" s="418" t="s">
        <v>4581</v>
      </c>
      <c r="Z1046" s="421"/>
      <c r="AS1046" s="422"/>
      <c r="AT1046" s="422"/>
      <c r="AU1046" s="422"/>
      <c r="AV1046" s="422"/>
      <c r="AW1046" s="422"/>
      <c r="AX1046" s="422"/>
      <c r="AY1046" s="423"/>
      <c r="AZ1046" s="422"/>
      <c r="BA1046" s="422"/>
      <c r="BB1046" s="422"/>
      <c r="BC1046" s="422"/>
      <c r="BT1046" s="427">
        <v>12</v>
      </c>
      <c r="BU1046" s="421">
        <v>57.2</v>
      </c>
      <c r="BV1046" s="428">
        <v>0</v>
      </c>
      <c r="BW1046" s="427"/>
      <c r="BX1046" s="427"/>
      <c r="BY1046" s="427"/>
      <c r="BZ1046" s="427"/>
      <c r="CA1046" s="421"/>
      <c r="CB1046" s="428"/>
      <c r="CC1046" s="427"/>
      <c r="CD1046" s="421"/>
      <c r="CE1046" s="429"/>
      <c r="CF1046" s="428"/>
      <c r="CG1046" s="427"/>
      <c r="CH1046" s="421"/>
      <c r="CI1046" s="429"/>
      <c r="CJ1046" s="428"/>
      <c r="CK1046" s="427"/>
      <c r="CL1046" s="421"/>
      <c r="CM1046" s="429"/>
      <c r="CN1046" s="428"/>
      <c r="CO1046" s="427"/>
      <c r="CP1046" s="421"/>
      <c r="CQ1046" s="429"/>
      <c r="CR1046" s="428"/>
      <c r="DH1046" s="427">
        <v>0</v>
      </c>
      <c r="DJ1046" s="421">
        <v>12</v>
      </c>
      <c r="DK1046" s="421">
        <v>12</v>
      </c>
      <c r="DL1046" s="421">
        <v>0</v>
      </c>
      <c r="DM1046" s="421">
        <v>1</v>
      </c>
      <c r="DN1046" s="421">
        <v>7</v>
      </c>
      <c r="DO1046" s="421">
        <v>0</v>
      </c>
      <c r="DP1046" s="421">
        <v>57.2</v>
      </c>
      <c r="DQ1046" s="421">
        <v>57.200000762939403</v>
      </c>
      <c r="DS1046" s="421">
        <v>256</v>
      </c>
      <c r="DT1046" s="421">
        <v>67</v>
      </c>
      <c r="DU1046" s="421">
        <v>42</v>
      </c>
      <c r="DV1046" s="421">
        <v>40</v>
      </c>
      <c r="DW1046" s="421">
        <v>12</v>
      </c>
      <c r="DX1046" s="421">
        <v>22</v>
      </c>
      <c r="DY1046" s="421">
        <v>0</v>
      </c>
      <c r="DZ1046" s="421">
        <v>0</v>
      </c>
      <c r="EA1046" s="421">
        <v>0</v>
      </c>
      <c r="EB1046" s="421">
        <v>0</v>
      </c>
      <c r="EC1046" s="421">
        <v>47</v>
      </c>
      <c r="ED1046" s="425">
        <v>7.3352604390959302</v>
      </c>
      <c r="EE1046" s="425">
        <v>3.4335261629810701</v>
      </c>
      <c r="EF1046" s="425">
        <v>1.8728324525351301</v>
      </c>
      <c r="EG1046" s="425">
        <v>10.4566478599878</v>
      </c>
      <c r="EH1046" s="431">
        <v>1.54335266921876</v>
      </c>
      <c r="EI1046" s="425">
        <v>120.384033956612</v>
      </c>
      <c r="EJ1046" s="424">
        <v>0.28632478632478597</v>
      </c>
      <c r="EK1046" s="424">
        <v>0.314285714285714</v>
      </c>
      <c r="EL1046" s="422">
        <v>0.44021739100000001</v>
      </c>
      <c r="EM1046" s="422">
        <v>0.17934782599999999</v>
      </c>
      <c r="EN1046" s="422">
        <v>0.38043478200000003</v>
      </c>
      <c r="EO1046" s="422">
        <v>0.10160428000000001</v>
      </c>
      <c r="EP1046" s="422">
        <v>0.42245989</v>
      </c>
      <c r="EQ1046" s="422">
        <v>9.5642930000000001E-2</v>
      </c>
      <c r="ER1046" s="425">
        <v>-0.25345978909109601</v>
      </c>
      <c r="ES1046" s="431">
        <v>6.2427748417837696</v>
      </c>
      <c r="ET1046" s="431">
        <v>4.4099157797916897</v>
      </c>
      <c r="EU1046" s="431">
        <v>5.3556254908237904</v>
      </c>
      <c r="EV1046" s="431">
        <v>4.5219771493406702</v>
      </c>
      <c r="EW1046" s="431">
        <v>4.6721195231117401</v>
      </c>
      <c r="EX1046" s="426">
        <v>-6.5523639321327196E-2</v>
      </c>
    </row>
    <row r="1047" spans="1:160" ht="13" customHeight="1">
      <c r="A1047" s="413" t="s">
        <v>19</v>
      </c>
      <c r="B1047" s="413">
        <v>10371</v>
      </c>
      <c r="C1047" s="413">
        <v>642239</v>
      </c>
      <c r="D1047" s="413">
        <v>15094</v>
      </c>
      <c r="E1047" s="413" t="s">
        <v>563</v>
      </c>
      <c r="F1047" s="413" t="s">
        <v>563</v>
      </c>
      <c r="G1047" s="414"/>
      <c r="H1047" s="411" t="s">
        <v>2840</v>
      </c>
      <c r="I1047" s="411" t="s">
        <v>1638</v>
      </c>
      <c r="J1047" s="413">
        <v>33</v>
      </c>
      <c r="K1047" s="418">
        <v>1</v>
      </c>
      <c r="M1047" s="419" t="s">
        <v>46</v>
      </c>
      <c r="N1047" s="420">
        <v>7</v>
      </c>
      <c r="O1047" s="418" t="s">
        <v>838</v>
      </c>
      <c r="P1047" s="418" t="s">
        <v>4581</v>
      </c>
      <c r="Z1047" s="421"/>
      <c r="BT1047" s="427">
        <v>26</v>
      </c>
      <c r="BU1047" s="421">
        <v>22</v>
      </c>
      <c r="BV1047" s="428">
        <v>0</v>
      </c>
      <c r="BW1047" s="427"/>
      <c r="BX1047" s="427"/>
      <c r="BY1047" s="427"/>
      <c r="BZ1047" s="427"/>
      <c r="CA1047" s="421"/>
      <c r="CB1047" s="428"/>
      <c r="CC1047" s="427"/>
      <c r="CD1047" s="421"/>
      <c r="CE1047" s="429"/>
      <c r="CF1047" s="428"/>
      <c r="CG1047" s="427"/>
      <c r="CH1047" s="421"/>
      <c r="CI1047" s="429"/>
      <c r="CJ1047" s="428"/>
      <c r="CK1047" s="427"/>
      <c r="CL1047" s="421"/>
      <c r="CM1047" s="429"/>
      <c r="CN1047" s="428"/>
      <c r="CO1047" s="427"/>
      <c r="CP1047" s="421"/>
      <c r="CQ1047" s="429"/>
      <c r="CR1047" s="428"/>
      <c r="DH1047" s="427">
        <v>0</v>
      </c>
      <c r="DJ1047" s="421">
        <v>26</v>
      </c>
      <c r="DK1047" s="421">
        <v>1</v>
      </c>
      <c r="DL1047" s="421">
        <v>0</v>
      </c>
      <c r="DM1047" s="421">
        <v>2</v>
      </c>
      <c r="DN1047" s="421">
        <v>1</v>
      </c>
      <c r="DO1047" s="421">
        <v>0</v>
      </c>
      <c r="DP1047" s="421">
        <v>22</v>
      </c>
      <c r="DQ1047" s="421">
        <v>1</v>
      </c>
      <c r="DR1047" s="421">
        <v>21</v>
      </c>
      <c r="DS1047" s="421">
        <v>93</v>
      </c>
      <c r="DT1047" s="421">
        <v>16</v>
      </c>
      <c r="DU1047" s="421">
        <v>7</v>
      </c>
      <c r="DV1047" s="421">
        <v>6</v>
      </c>
      <c r="DW1047" s="421">
        <v>3</v>
      </c>
      <c r="DX1047" s="421">
        <v>10</v>
      </c>
      <c r="DY1047" s="421">
        <v>3</v>
      </c>
      <c r="DZ1047" s="421">
        <v>1</v>
      </c>
      <c r="EA1047" s="421">
        <v>2</v>
      </c>
      <c r="EB1047" s="421">
        <v>0</v>
      </c>
      <c r="EC1047" s="421">
        <v>20</v>
      </c>
      <c r="ED1047" s="425">
        <v>8.1818210191972902</v>
      </c>
      <c r="EE1047" s="425">
        <v>4.0909105095986398</v>
      </c>
      <c r="EF1047" s="425">
        <v>1.2272731528795899</v>
      </c>
      <c r="EG1047" s="425">
        <v>6.5454568153578299</v>
      </c>
      <c r="EH1047" s="431">
        <v>1.18181859166183</v>
      </c>
      <c r="EI1047" s="425">
        <v>91.205477773035298</v>
      </c>
      <c r="EJ1047" s="424">
        <v>0.19512195121951201</v>
      </c>
      <c r="EK1047" s="424">
        <v>0.22033898305084701</v>
      </c>
      <c r="EL1047" s="466">
        <v>0.40983606500000003</v>
      </c>
      <c r="EM1047" s="466">
        <v>0.114754098</v>
      </c>
      <c r="EN1047" s="466">
        <v>0.47540983599999997</v>
      </c>
      <c r="EO1047" s="466">
        <v>4.8387100000000002E-2</v>
      </c>
      <c r="EP1047" s="466">
        <v>0.24193548000000001</v>
      </c>
      <c r="EQ1047" s="466">
        <v>0.14985591000000001</v>
      </c>
      <c r="ER1047" s="425">
        <v>-1.0677265728588001E-2</v>
      </c>
      <c r="ES1047" s="431">
        <v>2.4545463057591799</v>
      </c>
      <c r="ET1047" s="431">
        <v>3.2110005356889899</v>
      </c>
      <c r="EU1047" s="431">
        <v>4.5905181727135203</v>
      </c>
      <c r="EV1047" s="431">
        <v>4.8501690106424098</v>
      </c>
      <c r="EW1047" s="431">
        <v>4.3034958009665303</v>
      </c>
      <c r="EX1047" s="426">
        <v>-1.8283866345882398E-2</v>
      </c>
    </row>
    <row r="1048" spans="1:160" ht="13" customHeight="1">
      <c r="A1048" s="413" t="s">
        <v>19</v>
      </c>
      <c r="B1048" s="413">
        <v>9631</v>
      </c>
      <c r="C1048" s="413">
        <v>595751</v>
      </c>
      <c r="D1048" s="413">
        <v>12180</v>
      </c>
      <c r="E1048" s="413" t="s">
        <v>2169</v>
      </c>
      <c r="F1048" s="413" t="s">
        <v>2169</v>
      </c>
      <c r="G1048" s="414"/>
      <c r="H1048" s="415" t="s">
        <v>491</v>
      </c>
      <c r="I1048" s="416" t="s">
        <v>548</v>
      </c>
      <c r="J1048" s="417">
        <v>32</v>
      </c>
      <c r="K1048" s="418">
        <v>2</v>
      </c>
      <c r="L1048" s="418" t="s">
        <v>837</v>
      </c>
      <c r="T1048" s="418" t="s">
        <v>4581</v>
      </c>
      <c r="U1048" s="418" t="s">
        <v>4581</v>
      </c>
      <c r="V1048" s="418" t="s">
        <v>4586</v>
      </c>
      <c r="X1048" s="418">
        <v>9</v>
      </c>
      <c r="Z1048" s="421">
        <v>14</v>
      </c>
      <c r="AA1048" s="421">
        <v>39</v>
      </c>
      <c r="AB1048" s="421">
        <v>39</v>
      </c>
      <c r="AC1048" s="421">
        <v>10</v>
      </c>
      <c r="AD1048" s="421">
        <v>8</v>
      </c>
      <c r="AE1048" s="421">
        <v>2</v>
      </c>
      <c r="AF1048" s="421">
        <v>0</v>
      </c>
      <c r="AG1048" s="421">
        <v>0</v>
      </c>
      <c r="AH1048" s="421">
        <v>3</v>
      </c>
      <c r="AI1048" s="421">
        <v>3</v>
      </c>
      <c r="AJ1048" s="421">
        <v>1</v>
      </c>
      <c r="AK1048" s="421">
        <v>0</v>
      </c>
      <c r="AL1048" s="421">
        <v>0</v>
      </c>
      <c r="AM1048" s="421">
        <v>0</v>
      </c>
      <c r="AN1048" s="421">
        <v>14</v>
      </c>
      <c r="AO1048" s="421">
        <v>0</v>
      </c>
      <c r="AP1048" s="421">
        <v>0</v>
      </c>
      <c r="AQ1048" s="421">
        <v>0</v>
      </c>
      <c r="AR1048" s="421">
        <v>0</v>
      </c>
      <c r="AS1048" s="422">
        <v>0</v>
      </c>
      <c r="AT1048" s="422">
        <v>0.35897435799999999</v>
      </c>
      <c r="AU1048" s="422">
        <v>0.36</v>
      </c>
      <c r="AV1048" s="422">
        <v>0.36</v>
      </c>
      <c r="AW1048" s="422">
        <v>0.08</v>
      </c>
      <c r="AX1048" s="422">
        <v>0.44</v>
      </c>
      <c r="AY1048" s="425">
        <v>113.3</v>
      </c>
      <c r="AZ1048" s="422">
        <v>0.22794117999999999</v>
      </c>
      <c r="BA1048" s="422">
        <v>0.44</v>
      </c>
      <c r="BB1048" s="422">
        <v>0.65205882000000004</v>
      </c>
      <c r="BC1048" s="422">
        <v>0.36</v>
      </c>
      <c r="BD1048" s="424">
        <v>0.4</v>
      </c>
      <c r="BE1048" s="424">
        <v>0.256410256</v>
      </c>
      <c r="BF1048" s="424">
        <v>0.256410256</v>
      </c>
      <c r="BG1048" s="424">
        <v>0.307692307</v>
      </c>
      <c r="BH1048" s="424">
        <v>0.56410256299999995</v>
      </c>
      <c r="BI1048" s="424">
        <v>5.1282051000000002E-2</v>
      </c>
      <c r="BJ1048" s="424">
        <v>0.24520785991962099</v>
      </c>
      <c r="BK1048" s="425">
        <v>33.031353007137902</v>
      </c>
      <c r="BL1048" s="425">
        <v>-2.1487045611341302</v>
      </c>
      <c r="BM1048" s="425">
        <v>2.4594715882937499</v>
      </c>
      <c r="BN1048" s="425">
        <v>53.569224481650103</v>
      </c>
      <c r="BO1048" s="425">
        <v>0.118180095926134</v>
      </c>
      <c r="BP1048" s="425">
        <v>5.6307777762412997E-2</v>
      </c>
      <c r="BQ1048" s="425">
        <v>-2.59158227216385</v>
      </c>
      <c r="BR1048" s="425">
        <v>-2.0900187368591099</v>
      </c>
      <c r="BS1048" s="426">
        <v>-0.26515129959348099</v>
      </c>
      <c r="BT1048" s="427"/>
      <c r="BU1048" s="421"/>
      <c r="BV1048" s="428"/>
      <c r="BW1048" s="427">
        <v>14</v>
      </c>
      <c r="BX1048" s="427">
        <v>91.2</v>
      </c>
      <c r="BY1048" s="427">
        <v>-3</v>
      </c>
      <c r="BZ1048" s="427">
        <v>0</v>
      </c>
      <c r="CA1048" s="421">
        <v>-1</v>
      </c>
      <c r="CB1048" s="428">
        <v>-2</v>
      </c>
      <c r="CC1048" s="427"/>
      <c r="CD1048" s="421"/>
      <c r="CE1048" s="429"/>
      <c r="CF1048" s="428"/>
      <c r="CG1048" s="427"/>
      <c r="CH1048" s="421"/>
      <c r="CI1048" s="429"/>
      <c r="CJ1048" s="428"/>
      <c r="CK1048" s="427"/>
      <c r="CL1048" s="421"/>
      <c r="CM1048" s="429"/>
      <c r="CN1048" s="428"/>
      <c r="CO1048" s="427"/>
      <c r="CP1048" s="421"/>
      <c r="CQ1048" s="429"/>
      <c r="CR1048" s="428"/>
      <c r="DH1048" s="427">
        <v>-3</v>
      </c>
      <c r="DI1048" s="426">
        <v>-1.79890948534011</v>
      </c>
      <c r="EL1048" s="422"/>
      <c r="EM1048" s="422"/>
      <c r="EN1048" s="422"/>
      <c r="EO1048" s="422"/>
      <c r="EP1048" s="422"/>
      <c r="EQ1048" s="422"/>
    </row>
    <row r="1049" spans="1:160" ht="13" customHeight="1">
      <c r="A1049" s="413" t="s">
        <v>19</v>
      </c>
      <c r="B1049" s="413">
        <v>11334</v>
      </c>
      <c r="C1049" s="413">
        <v>677943</v>
      </c>
      <c r="D1049" s="413">
        <v>23790</v>
      </c>
      <c r="E1049" s="413" t="s">
        <v>188</v>
      </c>
      <c r="F1049" s="413" t="s">
        <v>188</v>
      </c>
      <c r="G1049" s="414"/>
      <c r="H1049" s="411" t="s">
        <v>4492</v>
      </c>
      <c r="I1049" s="411" t="s">
        <v>108</v>
      </c>
      <c r="J1049" s="413">
        <v>25</v>
      </c>
      <c r="K1049" s="418">
        <v>2</v>
      </c>
      <c r="L1049" s="418" t="s">
        <v>837</v>
      </c>
      <c r="T1049" s="418" t="s">
        <v>4581</v>
      </c>
      <c r="U1049" s="418" t="s">
        <v>4581</v>
      </c>
      <c r="V1049" s="418" t="s">
        <v>4586</v>
      </c>
      <c r="Z1049" s="421">
        <v>7</v>
      </c>
      <c r="AA1049" s="421">
        <v>10</v>
      </c>
      <c r="AB1049" s="421">
        <v>10</v>
      </c>
      <c r="AC1049" s="421">
        <v>1</v>
      </c>
      <c r="AD1049" s="421">
        <v>1</v>
      </c>
      <c r="AE1049" s="421">
        <v>0</v>
      </c>
      <c r="AF1049" s="421">
        <v>0</v>
      </c>
      <c r="AG1049" s="421">
        <v>0</v>
      </c>
      <c r="AH1049" s="421">
        <v>0</v>
      </c>
      <c r="AI1049" s="421">
        <v>0</v>
      </c>
      <c r="AJ1049" s="421">
        <v>0</v>
      </c>
      <c r="AK1049" s="421">
        <v>0</v>
      </c>
      <c r="AL1049" s="421">
        <v>0</v>
      </c>
      <c r="AM1049" s="421">
        <v>0</v>
      </c>
      <c r="AN1049" s="421">
        <v>6</v>
      </c>
      <c r="AO1049" s="421">
        <v>0</v>
      </c>
      <c r="AP1049" s="421">
        <v>0</v>
      </c>
      <c r="AQ1049" s="421">
        <v>0</v>
      </c>
      <c r="AR1049" s="421">
        <v>1</v>
      </c>
      <c r="AS1049" s="422">
        <v>0</v>
      </c>
      <c r="AT1049" s="422">
        <v>0.6</v>
      </c>
      <c r="AU1049" s="422">
        <v>0.25</v>
      </c>
      <c r="AV1049" s="422">
        <v>0</v>
      </c>
      <c r="AW1049" s="422">
        <v>0</v>
      </c>
      <c r="AX1049" s="422">
        <v>0.25</v>
      </c>
      <c r="AY1049" s="425">
        <v>101.2</v>
      </c>
      <c r="AZ1049" s="422">
        <v>0.15909091</v>
      </c>
      <c r="BA1049" s="422">
        <v>0.33333333300000001</v>
      </c>
      <c r="BB1049" s="422">
        <v>0.50757575600000004</v>
      </c>
      <c r="BC1049" s="422">
        <v>0.33333333300000001</v>
      </c>
      <c r="BD1049" s="424">
        <v>0.25</v>
      </c>
      <c r="BE1049" s="424">
        <v>0.1</v>
      </c>
      <c r="BF1049" s="424">
        <v>0.1</v>
      </c>
      <c r="BG1049" s="424">
        <v>0.1</v>
      </c>
      <c r="BH1049" s="424">
        <v>0.2</v>
      </c>
      <c r="BI1049" s="424">
        <v>0</v>
      </c>
      <c r="BJ1049" s="424">
        <v>8.8241112232208194E-2</v>
      </c>
      <c r="BK1049" s="425">
        <v>0</v>
      </c>
      <c r="BL1049" s="425">
        <v>-1.82538344336145</v>
      </c>
      <c r="BM1049" s="425">
        <v>-0.64379981530302199</v>
      </c>
      <c r="BN1049" s="425">
        <v>-58.851304213860601</v>
      </c>
      <c r="BO1049" s="425">
        <v>5.5014440830720903E-3</v>
      </c>
      <c r="BP1049" s="425">
        <v>-9.1543751768767799E-3</v>
      </c>
      <c r="BQ1049" s="425">
        <v>-1.7490898137673001</v>
      </c>
      <c r="BR1049" s="425">
        <v>-1.89200571130433</v>
      </c>
      <c r="BS1049" s="426">
        <v>-0.17895377746927199</v>
      </c>
      <c r="BT1049" s="427"/>
      <c r="BU1049" s="421"/>
      <c r="BV1049" s="428"/>
      <c r="BW1049" s="427">
        <v>7</v>
      </c>
      <c r="BX1049" s="427">
        <v>26</v>
      </c>
      <c r="BY1049" s="427">
        <v>0</v>
      </c>
      <c r="BZ1049" s="427">
        <v>0</v>
      </c>
      <c r="CA1049" s="421">
        <v>0</v>
      </c>
      <c r="CB1049" s="428">
        <v>1</v>
      </c>
      <c r="CC1049" s="427"/>
      <c r="CD1049" s="421"/>
      <c r="CE1049" s="429"/>
      <c r="CF1049" s="428"/>
      <c r="CG1049" s="427"/>
      <c r="CH1049" s="421"/>
      <c r="CI1049" s="429"/>
      <c r="CJ1049" s="428"/>
      <c r="CK1049" s="427"/>
      <c r="CL1049" s="421"/>
      <c r="CM1049" s="429"/>
      <c r="CN1049" s="428"/>
      <c r="CO1049" s="427"/>
      <c r="CP1049" s="421"/>
      <c r="CQ1049" s="429"/>
      <c r="CR1049" s="428"/>
      <c r="DH1049" s="427">
        <v>0</v>
      </c>
      <c r="DI1049" s="426">
        <v>-0.18973691016435601</v>
      </c>
      <c r="EL1049" s="422"/>
      <c r="EM1049" s="422"/>
      <c r="EN1049" s="422"/>
      <c r="EO1049" s="422"/>
      <c r="EP1049" s="422"/>
      <c r="EQ1049" s="422"/>
    </row>
    <row r="1050" spans="1:160" ht="13" customHeight="1">
      <c r="A1050" s="413" t="s">
        <v>19</v>
      </c>
      <c r="B1050" s="413">
        <v>9971</v>
      </c>
      <c r="C1050" s="413">
        <v>605131</v>
      </c>
      <c r="D1050" s="413">
        <v>12158</v>
      </c>
      <c r="E1050" s="413" t="s">
        <v>15</v>
      </c>
      <c r="F1050" s="413" t="s">
        <v>15</v>
      </c>
      <c r="G1050" s="414"/>
      <c r="H1050" s="415" t="s">
        <v>383</v>
      </c>
      <c r="I1050" s="416" t="s">
        <v>595</v>
      </c>
      <c r="J1050" s="417">
        <v>35</v>
      </c>
      <c r="K1050" s="418">
        <v>2</v>
      </c>
      <c r="L1050" s="418" t="s">
        <v>837</v>
      </c>
      <c r="T1050" s="418" t="s">
        <v>4581</v>
      </c>
      <c r="U1050" s="418" t="s">
        <v>4581</v>
      </c>
      <c r="V1050" s="418" t="s">
        <v>4586</v>
      </c>
      <c r="X1050" s="418">
        <v>7</v>
      </c>
      <c r="Z1050" s="421">
        <v>13</v>
      </c>
      <c r="AA1050" s="421">
        <v>44</v>
      </c>
      <c r="AB1050" s="421">
        <v>42</v>
      </c>
      <c r="AC1050" s="421">
        <v>9</v>
      </c>
      <c r="AD1050" s="421">
        <v>6</v>
      </c>
      <c r="AE1050" s="421">
        <v>3</v>
      </c>
      <c r="AF1050" s="421">
        <v>0</v>
      </c>
      <c r="AG1050" s="421">
        <v>0</v>
      </c>
      <c r="AH1050" s="421">
        <v>4</v>
      </c>
      <c r="AI1050" s="421">
        <v>2</v>
      </c>
      <c r="AJ1050" s="421">
        <v>0</v>
      </c>
      <c r="AK1050" s="421">
        <v>0</v>
      </c>
      <c r="AL1050" s="421">
        <v>1</v>
      </c>
      <c r="AM1050" s="421">
        <v>0</v>
      </c>
      <c r="AN1050" s="421">
        <v>14</v>
      </c>
      <c r="AO1050" s="421">
        <v>0</v>
      </c>
      <c r="AP1050" s="421">
        <v>0</v>
      </c>
      <c r="AQ1050" s="421">
        <v>1</v>
      </c>
      <c r="AR1050" s="421">
        <v>1</v>
      </c>
      <c r="AS1050" s="422">
        <v>2.2727272E-2</v>
      </c>
      <c r="AT1050" s="422">
        <v>0.31818181800000001</v>
      </c>
      <c r="AU1050" s="422">
        <v>0.37931034000000002</v>
      </c>
      <c r="AV1050" s="422">
        <v>0.24137931000000001</v>
      </c>
      <c r="AW1050" s="422">
        <v>3.4482760000000001E-2</v>
      </c>
      <c r="AX1050" s="422">
        <v>0.20689655000000001</v>
      </c>
      <c r="AY1050" s="423">
        <v>105.2</v>
      </c>
      <c r="AZ1050" s="422">
        <v>0.11585366</v>
      </c>
      <c r="BA1050" s="422">
        <v>0.46428571400000002</v>
      </c>
      <c r="BB1050" s="422">
        <v>0.81271776799999995</v>
      </c>
      <c r="BC1050" s="422">
        <v>0.25</v>
      </c>
      <c r="BD1050" s="424">
        <v>0.321428571</v>
      </c>
      <c r="BE1050" s="424">
        <v>0.21428571399999999</v>
      </c>
      <c r="BF1050" s="424">
        <v>0.232558139</v>
      </c>
      <c r="BG1050" s="424">
        <v>0.28571428500000001</v>
      </c>
      <c r="BH1050" s="424">
        <v>0.51827242399999995</v>
      </c>
      <c r="BI1050" s="424">
        <v>7.1428570999999996E-2</v>
      </c>
      <c r="BJ1050" s="424">
        <v>0.22655109472052901</v>
      </c>
      <c r="BK1050" s="425">
        <v>46.007955951223899</v>
      </c>
      <c r="BL1050" s="425">
        <v>-3.0906770595641002</v>
      </c>
      <c r="BM1050" s="425">
        <v>2.1082909038929998</v>
      </c>
      <c r="BN1050" s="425">
        <v>41.2785714852482</v>
      </c>
      <c r="BO1050" s="425">
        <v>-0.17313097314119499</v>
      </c>
      <c r="BP1050" s="425">
        <v>-0.158491318114101</v>
      </c>
      <c r="BQ1050" s="425">
        <v>-2.5788829599798802</v>
      </c>
      <c r="BR1050" s="425">
        <v>-3.2209802980826399</v>
      </c>
      <c r="BS1050" s="426">
        <v>-0.26385200102762302</v>
      </c>
      <c r="BT1050" s="427"/>
      <c r="BU1050" s="421"/>
      <c r="BV1050" s="428"/>
      <c r="BW1050" s="427">
        <v>12</v>
      </c>
      <c r="BX1050" s="427">
        <v>103</v>
      </c>
      <c r="BY1050" s="427">
        <v>1</v>
      </c>
      <c r="BZ1050" s="427">
        <v>-2</v>
      </c>
      <c r="CA1050" s="421">
        <v>1</v>
      </c>
      <c r="CB1050" s="428">
        <v>1</v>
      </c>
      <c r="CC1050" s="427">
        <v>1</v>
      </c>
      <c r="CD1050" s="421">
        <v>1</v>
      </c>
      <c r="CE1050" s="429">
        <v>-1</v>
      </c>
      <c r="CF1050" s="428">
        <v>-1</v>
      </c>
      <c r="CG1050" s="427"/>
      <c r="CH1050" s="421"/>
      <c r="CI1050" s="429"/>
      <c r="CJ1050" s="428"/>
      <c r="CK1050" s="427"/>
      <c r="CL1050" s="421"/>
      <c r="CM1050" s="429"/>
      <c r="CN1050" s="428"/>
      <c r="CO1050" s="427"/>
      <c r="CP1050" s="421"/>
      <c r="CQ1050" s="429"/>
      <c r="CR1050" s="428"/>
      <c r="DH1050" s="427">
        <v>0</v>
      </c>
      <c r="DI1050" s="426">
        <v>-0.82157501578330905</v>
      </c>
      <c r="EL1050" s="422"/>
      <c r="EM1050" s="422"/>
      <c r="EN1050" s="422"/>
      <c r="EO1050" s="422"/>
      <c r="EP1050" s="422"/>
      <c r="EQ1050" s="422"/>
    </row>
    <row r="1051" spans="1:160" ht="13" customHeight="1">
      <c r="A1051" s="413" t="s">
        <v>19</v>
      </c>
      <c r="B1051" s="413">
        <v>9664</v>
      </c>
      <c r="C1051" s="413">
        <v>571466</v>
      </c>
      <c r="D1051" s="413">
        <v>10200</v>
      </c>
      <c r="E1051" s="413" t="s">
        <v>14</v>
      </c>
      <c r="F1051" s="413" t="s">
        <v>14</v>
      </c>
      <c r="G1051" s="414"/>
      <c r="H1051" s="415" t="s">
        <v>706</v>
      </c>
      <c r="I1051" s="416" t="s">
        <v>578</v>
      </c>
      <c r="J1051" s="417">
        <v>34</v>
      </c>
      <c r="K1051" s="418">
        <v>2</v>
      </c>
      <c r="L1051" s="418" t="s">
        <v>46</v>
      </c>
      <c r="T1051" s="418" t="s">
        <v>4581</v>
      </c>
      <c r="U1051" s="418" t="s">
        <v>4581</v>
      </c>
      <c r="V1051" s="418" t="s">
        <v>4586</v>
      </c>
      <c r="Y1051" s="419">
        <v>8</v>
      </c>
      <c r="Z1051" s="421">
        <v>8</v>
      </c>
      <c r="AA1051" s="421">
        <v>15</v>
      </c>
      <c r="AB1051" s="421">
        <v>13</v>
      </c>
      <c r="AC1051" s="421">
        <v>3</v>
      </c>
      <c r="AD1051" s="421">
        <v>3</v>
      </c>
      <c r="AE1051" s="421">
        <v>0</v>
      </c>
      <c r="AF1051" s="421">
        <v>0</v>
      </c>
      <c r="AG1051" s="421">
        <v>0</v>
      </c>
      <c r="AH1051" s="421">
        <v>0</v>
      </c>
      <c r="AI1051" s="421">
        <v>0</v>
      </c>
      <c r="AJ1051" s="421">
        <v>0</v>
      </c>
      <c r="AK1051" s="421">
        <v>0</v>
      </c>
      <c r="AL1051" s="421">
        <v>1</v>
      </c>
      <c r="AM1051" s="421">
        <v>0</v>
      </c>
      <c r="AN1051" s="421">
        <v>4</v>
      </c>
      <c r="AO1051" s="421">
        <v>1</v>
      </c>
      <c r="AP1051" s="421">
        <v>0</v>
      </c>
      <c r="AQ1051" s="421">
        <v>0</v>
      </c>
      <c r="AR1051" s="421">
        <v>2</v>
      </c>
      <c r="AS1051" s="466">
        <v>6.6666665999999999E-2</v>
      </c>
      <c r="AT1051" s="466">
        <v>0.266666666</v>
      </c>
      <c r="AU1051" s="466">
        <v>0.55555555999999995</v>
      </c>
      <c r="AV1051" s="466">
        <v>0.11111111</v>
      </c>
      <c r="AW1051" s="466">
        <v>0</v>
      </c>
      <c r="AX1051" s="466">
        <v>0.11111111</v>
      </c>
      <c r="AY1051" s="425">
        <v>100.2</v>
      </c>
      <c r="AZ1051" s="466">
        <v>1.7241380000000001E-2</v>
      </c>
      <c r="BA1051" s="466">
        <v>0.55555555499999998</v>
      </c>
      <c r="BB1051" s="466">
        <v>1.09386973</v>
      </c>
      <c r="BC1051" s="466">
        <v>0.222222222</v>
      </c>
      <c r="BD1051" s="424">
        <v>0.33333333300000001</v>
      </c>
      <c r="BE1051" s="424">
        <v>0.23076922999999999</v>
      </c>
      <c r="BF1051" s="424">
        <v>0.33333333300000001</v>
      </c>
      <c r="BG1051" s="424">
        <v>0.23076922999999999</v>
      </c>
      <c r="BH1051" s="424">
        <v>0.56410256299999995</v>
      </c>
      <c r="BI1051" s="424">
        <v>0</v>
      </c>
      <c r="BJ1051" s="424">
        <v>0.27073552211125601</v>
      </c>
      <c r="BK1051" s="425">
        <v>0</v>
      </c>
      <c r="BL1051" s="425">
        <v>-0.51553118863667302</v>
      </c>
      <c r="BM1051" s="425">
        <v>1.2568442534509701</v>
      </c>
      <c r="BN1051" s="425">
        <v>72.446190804947307</v>
      </c>
      <c r="BO1051" s="425">
        <v>-0.18548680491604</v>
      </c>
      <c r="BP1051" s="425">
        <v>-4.92244670167565E-2</v>
      </c>
      <c r="BQ1051" s="425">
        <v>-0.22596980660746799</v>
      </c>
      <c r="BR1051" s="425">
        <v>-0.53632345778460599</v>
      </c>
      <c r="BS1051" s="426">
        <v>-2.3119539184387999E-2</v>
      </c>
      <c r="BT1051" s="427"/>
      <c r="BU1051" s="421"/>
      <c r="BV1051" s="428"/>
      <c r="BW1051" s="427">
        <v>7</v>
      </c>
      <c r="BX1051" s="427">
        <v>38.1</v>
      </c>
      <c r="BY1051" s="427">
        <v>0</v>
      </c>
      <c r="BZ1051" s="427">
        <v>0</v>
      </c>
      <c r="CA1051" s="421">
        <v>0</v>
      </c>
      <c r="CB1051" s="428">
        <v>0</v>
      </c>
      <c r="CC1051" s="427"/>
      <c r="CD1051" s="421"/>
      <c r="CE1051" s="429"/>
      <c r="CF1051" s="428"/>
      <c r="CG1051" s="427"/>
      <c r="CH1051" s="421"/>
      <c r="CI1051" s="429"/>
      <c r="CJ1051" s="428"/>
      <c r="CK1051" s="427"/>
      <c r="CL1051" s="421"/>
      <c r="CM1051" s="429"/>
      <c r="CN1051" s="428"/>
      <c r="CO1051" s="427"/>
      <c r="CP1051" s="421"/>
      <c r="CQ1051" s="429"/>
      <c r="CR1051" s="428"/>
      <c r="DH1051" s="427">
        <v>0</v>
      </c>
      <c r="DI1051" s="426">
        <v>-0.20589056611060999</v>
      </c>
    </row>
    <row r="1052" spans="1:160" ht="13" customHeight="1">
      <c r="A1052" s="413" t="s">
        <v>19</v>
      </c>
      <c r="B1052" s="413">
        <v>9265</v>
      </c>
      <c r="C1052" s="413">
        <v>542963</v>
      </c>
      <c r="D1052" s="413">
        <v>10655</v>
      </c>
      <c r="E1052" s="413" t="s">
        <v>686</v>
      </c>
      <c r="F1052" s="413" t="s">
        <v>686</v>
      </c>
      <c r="G1052" s="414"/>
      <c r="H1052" s="411" t="s">
        <v>1637</v>
      </c>
      <c r="I1052" s="411" t="s">
        <v>1638</v>
      </c>
      <c r="J1052" s="418">
        <v>35</v>
      </c>
      <c r="K1052" s="418">
        <v>2</v>
      </c>
      <c r="L1052" s="418" t="s">
        <v>46</v>
      </c>
      <c r="T1052" s="418" t="s">
        <v>4581</v>
      </c>
      <c r="U1052" s="418" t="s">
        <v>4581</v>
      </c>
      <c r="V1052" s="418" t="s">
        <v>4586</v>
      </c>
      <c r="X1052" s="418">
        <v>7</v>
      </c>
      <c r="Z1052" s="421">
        <v>3</v>
      </c>
      <c r="AA1052" s="421">
        <v>7</v>
      </c>
      <c r="AB1052" s="421">
        <v>7</v>
      </c>
      <c r="AC1052" s="421">
        <v>3</v>
      </c>
      <c r="AD1052" s="421">
        <v>3</v>
      </c>
      <c r="AE1052" s="421">
        <v>0</v>
      </c>
      <c r="AF1052" s="421">
        <v>0</v>
      </c>
      <c r="AG1052" s="421">
        <v>0</v>
      </c>
      <c r="AH1052" s="421">
        <v>0</v>
      </c>
      <c r="AI1052" s="421">
        <v>1</v>
      </c>
      <c r="AJ1052" s="421">
        <v>0</v>
      </c>
      <c r="AK1052" s="421">
        <v>0</v>
      </c>
      <c r="AL1052" s="421">
        <v>0</v>
      </c>
      <c r="AM1052" s="421">
        <v>0</v>
      </c>
      <c r="AN1052" s="421">
        <v>1</v>
      </c>
      <c r="AO1052" s="421">
        <v>0</v>
      </c>
      <c r="AP1052" s="421">
        <v>0</v>
      </c>
      <c r="AQ1052" s="421">
        <v>0</v>
      </c>
      <c r="AR1052" s="421">
        <v>0</v>
      </c>
      <c r="AS1052" s="466">
        <v>0</v>
      </c>
      <c r="AT1052" s="466">
        <v>0.14285714199999999</v>
      </c>
      <c r="AU1052" s="466">
        <v>0</v>
      </c>
      <c r="AV1052" s="466">
        <v>0.83333332999999998</v>
      </c>
      <c r="AW1052" s="466">
        <v>0</v>
      </c>
      <c r="AX1052" s="466">
        <v>0.16666666999999999</v>
      </c>
      <c r="AY1052" s="425">
        <v>95.1</v>
      </c>
      <c r="AZ1052" s="466">
        <v>0.31578947000000002</v>
      </c>
      <c r="BA1052" s="466">
        <v>0</v>
      </c>
      <c r="BB1052" s="466">
        <v>-0.31578947000000002</v>
      </c>
      <c r="BC1052" s="466">
        <v>0.6</v>
      </c>
      <c r="BD1052" s="424">
        <v>0.5</v>
      </c>
      <c r="BE1052" s="424">
        <v>0.42857142799999998</v>
      </c>
      <c r="BF1052" s="424">
        <v>0.42857142799999998</v>
      </c>
      <c r="BG1052" s="424">
        <v>0.42857142799999998</v>
      </c>
      <c r="BH1052" s="424">
        <v>0.85714285599999995</v>
      </c>
      <c r="BI1052" s="424">
        <v>0</v>
      </c>
      <c r="BJ1052" s="424">
        <v>0.37817619528089202</v>
      </c>
      <c r="BK1052" s="425">
        <v>0</v>
      </c>
      <c r="BL1052" s="425">
        <v>0.370046193809001</v>
      </c>
      <c r="BM1052" s="425">
        <v>1.1971547334499</v>
      </c>
      <c r="BN1052" s="425">
        <v>143.29018973722299</v>
      </c>
      <c r="BO1052" s="425">
        <v>-1.47647868091993E-2</v>
      </c>
      <c r="BP1052" s="425">
        <v>-0.11466425750404501</v>
      </c>
      <c r="BQ1052" s="425">
        <v>-8.4130994179532695E-2</v>
      </c>
      <c r="BR1052" s="425">
        <v>0.24451626288214201</v>
      </c>
      <c r="BS1052" s="426">
        <v>-8.6076535876937407E-3</v>
      </c>
      <c r="BT1052" s="427"/>
      <c r="BU1052" s="421"/>
      <c r="BV1052" s="428"/>
      <c r="BW1052" s="427">
        <v>3</v>
      </c>
      <c r="BX1052" s="427">
        <v>17</v>
      </c>
      <c r="BY1052" s="427">
        <v>-1</v>
      </c>
      <c r="BZ1052" s="427">
        <v>-1</v>
      </c>
      <c r="CA1052" s="421">
        <v>0</v>
      </c>
      <c r="CB1052" s="428">
        <v>0</v>
      </c>
      <c r="CC1052" s="427"/>
      <c r="CD1052" s="421"/>
      <c r="CE1052" s="429"/>
      <c r="CF1052" s="428"/>
      <c r="CG1052" s="427"/>
      <c r="CH1052" s="421"/>
      <c r="CI1052" s="429"/>
      <c r="CJ1052" s="428"/>
      <c r="CK1052" s="427"/>
      <c r="CL1052" s="421"/>
      <c r="CM1052" s="429"/>
      <c r="CN1052" s="428"/>
      <c r="CO1052" s="427"/>
      <c r="CP1052" s="421"/>
      <c r="CQ1052" s="429"/>
      <c r="CR1052" s="428"/>
      <c r="DH1052" s="427">
        <v>-1</v>
      </c>
      <c r="DI1052" s="426">
        <v>-0.56150422245263998</v>
      </c>
    </row>
    <row r="1053" spans="1:160" ht="13" customHeight="1">
      <c r="A1053" s="413" t="s">
        <v>19</v>
      </c>
      <c r="B1053" s="413">
        <v>9096</v>
      </c>
      <c r="C1053" s="413">
        <v>518595</v>
      </c>
      <c r="D1053" s="413">
        <v>7739</v>
      </c>
      <c r="E1053" s="413" t="s">
        <v>18</v>
      </c>
      <c r="F1053" s="413" t="s">
        <v>18</v>
      </c>
      <c r="G1053" s="414"/>
      <c r="H1053" s="415" t="s">
        <v>2186</v>
      </c>
      <c r="I1053" s="416" t="s">
        <v>118</v>
      </c>
      <c r="J1053" s="417">
        <v>36</v>
      </c>
      <c r="K1053" s="418">
        <v>2</v>
      </c>
      <c r="L1053" s="418" t="s">
        <v>837</v>
      </c>
      <c r="T1053" s="418" t="s">
        <v>2543</v>
      </c>
      <c r="U1053" s="418" t="s">
        <v>4577</v>
      </c>
      <c r="V1053" s="418" t="s">
        <v>4586</v>
      </c>
      <c r="Z1053" s="421">
        <v>69</v>
      </c>
      <c r="AA1053" s="421">
        <v>231</v>
      </c>
      <c r="AB1053" s="421">
        <v>213</v>
      </c>
      <c r="AC1053" s="421">
        <v>42</v>
      </c>
      <c r="AD1053" s="421">
        <v>23</v>
      </c>
      <c r="AE1053" s="421">
        <v>13</v>
      </c>
      <c r="AF1053" s="421">
        <v>0</v>
      </c>
      <c r="AG1053" s="421">
        <v>6</v>
      </c>
      <c r="AH1053" s="421">
        <v>16</v>
      </c>
      <c r="AI1053" s="421">
        <v>21</v>
      </c>
      <c r="AJ1053" s="421">
        <v>0</v>
      </c>
      <c r="AK1053" s="421">
        <v>0</v>
      </c>
      <c r="AL1053" s="421">
        <v>13</v>
      </c>
      <c r="AM1053" s="421">
        <v>0</v>
      </c>
      <c r="AN1053" s="421">
        <v>74</v>
      </c>
      <c r="AO1053" s="421">
        <v>4</v>
      </c>
      <c r="AP1053" s="421">
        <v>1</v>
      </c>
      <c r="AQ1053" s="421">
        <v>0</v>
      </c>
      <c r="AR1053" s="421">
        <v>5</v>
      </c>
      <c r="AS1053" s="422">
        <v>5.6277055999999999E-2</v>
      </c>
      <c r="AT1053" s="422">
        <v>0.32034632000000002</v>
      </c>
      <c r="AU1053" s="422">
        <v>0.41428570999999997</v>
      </c>
      <c r="AV1053" s="422">
        <v>0.20714286000000001</v>
      </c>
      <c r="AW1053" s="422">
        <v>0.11428571</v>
      </c>
      <c r="AX1053" s="422">
        <v>0.37857142999999999</v>
      </c>
      <c r="AY1053" s="423">
        <v>106.2</v>
      </c>
      <c r="AZ1053" s="422">
        <v>0.16494845</v>
      </c>
      <c r="BA1053" s="422">
        <v>0.37142857099999999</v>
      </c>
      <c r="BB1053" s="422">
        <v>0.57790869199999995</v>
      </c>
      <c r="BC1053" s="422">
        <v>0.42142857099999997</v>
      </c>
      <c r="BD1053" s="424">
        <v>0.26865671600000002</v>
      </c>
      <c r="BE1053" s="424">
        <v>0.197183098</v>
      </c>
      <c r="BF1053" s="424">
        <v>0.255411255</v>
      </c>
      <c r="BG1053" s="424">
        <v>0.342723004</v>
      </c>
      <c r="BH1053" s="424">
        <v>0.59813425899999995</v>
      </c>
      <c r="BI1053" s="424">
        <v>0.145539906</v>
      </c>
      <c r="BJ1053" s="424">
        <v>0.26265513690519099</v>
      </c>
      <c r="BK1053" s="425">
        <v>89.900574382596503</v>
      </c>
      <c r="BL1053" s="425">
        <v>-9.4546720768988894</v>
      </c>
      <c r="BM1053" s="425">
        <v>17.839909731250899</v>
      </c>
      <c r="BN1053" s="425">
        <v>64.295754374491906</v>
      </c>
      <c r="BO1053" s="425">
        <v>-5.8326872529966899E-2</v>
      </c>
      <c r="BP1053" s="425">
        <v>-1.61490236967802</v>
      </c>
      <c r="BQ1053" s="425">
        <v>-3.0476417296298601</v>
      </c>
      <c r="BR1053" s="425">
        <v>-11.3351239572943</v>
      </c>
      <c r="BS1053" s="426">
        <v>-0.311811889588196</v>
      </c>
      <c r="BT1053" s="427"/>
      <c r="BU1053" s="421"/>
      <c r="BV1053" s="428"/>
      <c r="BW1053" s="427">
        <v>58</v>
      </c>
      <c r="BX1053" s="427">
        <v>475</v>
      </c>
      <c r="BY1053" s="427">
        <v>-4</v>
      </c>
      <c r="BZ1053" s="427">
        <v>-1</v>
      </c>
      <c r="CA1053" s="421">
        <v>0</v>
      </c>
      <c r="CB1053" s="428">
        <v>-3</v>
      </c>
      <c r="CC1053" s="427"/>
      <c r="CD1053" s="421"/>
      <c r="CE1053" s="429"/>
      <c r="CF1053" s="428"/>
      <c r="CG1053" s="427"/>
      <c r="CH1053" s="421"/>
      <c r="CI1053" s="429"/>
      <c r="CJ1053" s="428"/>
      <c r="CK1053" s="427"/>
      <c r="CL1053" s="421"/>
      <c r="CM1053" s="429"/>
      <c r="CN1053" s="428"/>
      <c r="CO1053" s="427"/>
      <c r="CP1053" s="421"/>
      <c r="CQ1053" s="429"/>
      <c r="CR1053" s="428"/>
      <c r="DH1053" s="427">
        <v>-4</v>
      </c>
      <c r="DI1053" s="426">
        <v>0.33732128143310502</v>
      </c>
      <c r="EL1053" s="422"/>
      <c r="EM1053" s="422"/>
      <c r="EN1053" s="422"/>
      <c r="EO1053" s="422"/>
      <c r="EP1053" s="422"/>
      <c r="EQ1053" s="422"/>
      <c r="FD1053" s="412"/>
    </row>
    <row r="1054" spans="1:160" ht="13" customHeight="1">
      <c r="A1054" s="413" t="s">
        <v>19</v>
      </c>
      <c r="B1054" s="413">
        <v>12913</v>
      </c>
      <c r="C1054" s="413">
        <v>676439</v>
      </c>
      <c r="D1054" s="413">
        <v>23372</v>
      </c>
      <c r="E1054" s="413" t="s">
        <v>3323</v>
      </c>
      <c r="F1054" s="413" t="s">
        <v>3323</v>
      </c>
      <c r="G1054" s="414"/>
      <c r="H1054" s="411" t="s">
        <v>3997</v>
      </c>
      <c r="I1054" s="411" t="s">
        <v>163</v>
      </c>
      <c r="J1054" s="413">
        <v>28</v>
      </c>
      <c r="K1054" s="418">
        <v>2</v>
      </c>
      <c r="L1054" s="418" t="s">
        <v>46</v>
      </c>
      <c r="T1054" s="418" t="s">
        <v>4581</v>
      </c>
      <c r="U1054" s="418" t="s">
        <v>4581</v>
      </c>
      <c r="V1054" s="418" t="s">
        <v>4586</v>
      </c>
      <c r="Z1054" s="421">
        <v>38</v>
      </c>
      <c r="AA1054" s="421">
        <v>105</v>
      </c>
      <c r="AB1054" s="421">
        <v>88</v>
      </c>
      <c r="AC1054" s="421">
        <v>13</v>
      </c>
      <c r="AD1054" s="421">
        <v>8</v>
      </c>
      <c r="AE1054" s="421">
        <v>5</v>
      </c>
      <c r="AF1054" s="421">
        <v>0</v>
      </c>
      <c r="AG1054" s="421">
        <v>0</v>
      </c>
      <c r="AH1054" s="421">
        <v>5</v>
      </c>
      <c r="AI1054" s="421">
        <v>8</v>
      </c>
      <c r="AJ1054" s="421">
        <v>1</v>
      </c>
      <c r="AK1054" s="421">
        <v>0</v>
      </c>
      <c r="AL1054" s="421">
        <v>15</v>
      </c>
      <c r="AM1054" s="421">
        <v>0</v>
      </c>
      <c r="AN1054" s="421">
        <v>29</v>
      </c>
      <c r="AO1054" s="421">
        <v>0</v>
      </c>
      <c r="AP1054" s="421">
        <v>2</v>
      </c>
      <c r="AQ1054" s="421">
        <v>0</v>
      </c>
      <c r="AR1054" s="421">
        <v>0</v>
      </c>
      <c r="AS1054" s="422">
        <v>0.14285714199999999</v>
      </c>
      <c r="AT1054" s="422">
        <v>0.27619047600000002</v>
      </c>
      <c r="AU1054" s="422">
        <v>0.32786884999999999</v>
      </c>
      <c r="AV1054" s="422">
        <v>0.36065574</v>
      </c>
      <c r="AW1054" s="422">
        <v>8.1967209999999999E-2</v>
      </c>
      <c r="AX1054" s="422">
        <v>0.32786884999999999</v>
      </c>
      <c r="AY1054" s="423">
        <v>108.7</v>
      </c>
      <c r="AZ1054" s="422">
        <v>0.11949686</v>
      </c>
      <c r="BA1054" s="422">
        <v>0.44262295000000001</v>
      </c>
      <c r="BB1054" s="422">
        <v>0.76574903999999999</v>
      </c>
      <c r="BC1054" s="422">
        <v>0.37704917999999998</v>
      </c>
      <c r="BD1054" s="424">
        <v>0.21311475399999999</v>
      </c>
      <c r="BE1054" s="424">
        <v>0.14772727199999999</v>
      </c>
      <c r="BF1054" s="424">
        <v>0.266666666</v>
      </c>
      <c r="BG1054" s="424">
        <v>0.20454545399999999</v>
      </c>
      <c r="BH1054" s="424">
        <v>0.47121212000000001</v>
      </c>
      <c r="BI1054" s="424">
        <v>5.6818182000000002E-2</v>
      </c>
      <c r="BJ1054" s="424">
        <v>0.225632313319614</v>
      </c>
      <c r="BK1054" s="425">
        <v>35.096815240799401</v>
      </c>
      <c r="BL1054" s="425">
        <v>-7.4538062635889704</v>
      </c>
      <c r="BM1054" s="425">
        <v>4.9528218310245702</v>
      </c>
      <c r="BN1054" s="425">
        <v>39.130253834025602</v>
      </c>
      <c r="BO1054" s="425">
        <v>0.55052029254864498</v>
      </c>
      <c r="BP1054" s="425">
        <v>-0.282282431609928</v>
      </c>
      <c r="BQ1054" s="425">
        <v>-4.00538295084485</v>
      </c>
      <c r="BR1054" s="425">
        <v>-7.8158471977418698</v>
      </c>
      <c r="BS1054" s="426">
        <v>-0.40980080246471701</v>
      </c>
      <c r="BT1054" s="427"/>
      <c r="BU1054" s="421"/>
      <c r="BV1054" s="428"/>
      <c r="BW1054" s="427">
        <v>34</v>
      </c>
      <c r="BX1054" s="427">
        <v>233.1</v>
      </c>
      <c r="BY1054" s="427">
        <v>-1</v>
      </c>
      <c r="BZ1054" s="427">
        <v>-2</v>
      </c>
      <c r="CA1054" s="421">
        <v>0</v>
      </c>
      <c r="CB1054" s="428">
        <v>0</v>
      </c>
      <c r="CC1054" s="427">
        <v>1</v>
      </c>
      <c r="CD1054" s="421">
        <v>2</v>
      </c>
      <c r="CE1054" s="429">
        <v>0</v>
      </c>
      <c r="CF1054" s="428">
        <v>0</v>
      </c>
      <c r="CG1054" s="427"/>
      <c r="CH1054" s="421"/>
      <c r="CI1054" s="429"/>
      <c r="CJ1054" s="428"/>
      <c r="CK1054" s="427"/>
      <c r="CL1054" s="421"/>
      <c r="CM1054" s="429"/>
      <c r="CN1054" s="428"/>
      <c r="CO1054" s="427"/>
      <c r="CP1054" s="421"/>
      <c r="CQ1054" s="429"/>
      <c r="CR1054" s="428"/>
      <c r="DH1054" s="427">
        <v>-1</v>
      </c>
      <c r="DI1054" s="426">
        <v>0.20020772702991901</v>
      </c>
      <c r="EL1054" s="422"/>
      <c r="EM1054" s="422"/>
      <c r="EN1054" s="422"/>
      <c r="EO1054" s="422"/>
      <c r="EP1054" s="422"/>
      <c r="EQ1054" s="422"/>
    </row>
    <row r="1055" spans="1:160" ht="13" customHeight="1">
      <c r="A1055" s="413" t="s">
        <v>19</v>
      </c>
      <c r="B1055" s="413">
        <v>13353</v>
      </c>
      <c r="C1055" s="413">
        <v>804668</v>
      </c>
      <c r="D1055" s="413">
        <v>31991</v>
      </c>
      <c r="E1055" s="413" t="s">
        <v>438</v>
      </c>
      <c r="F1055" s="413" t="s">
        <v>438</v>
      </c>
      <c r="G1055" s="414"/>
      <c r="H1055" s="411" t="s">
        <v>445</v>
      </c>
      <c r="I1055" s="411" t="s">
        <v>526</v>
      </c>
      <c r="J1055" s="413">
        <v>24</v>
      </c>
      <c r="K1055" s="418">
        <v>2</v>
      </c>
      <c r="L1055" s="418" t="s">
        <v>837</v>
      </c>
      <c r="T1055" s="418" t="s">
        <v>4581</v>
      </c>
      <c r="U1055" s="418" t="s">
        <v>4581</v>
      </c>
      <c r="V1055" s="418" t="s">
        <v>4586</v>
      </c>
      <c r="X1055" s="418">
        <v>8</v>
      </c>
      <c r="Y1055" s="419">
        <v>7</v>
      </c>
      <c r="Z1055" s="421">
        <v>7</v>
      </c>
      <c r="AA1055" s="421">
        <v>17</v>
      </c>
      <c r="AB1055" s="421">
        <v>15</v>
      </c>
      <c r="AC1055" s="421">
        <v>3</v>
      </c>
      <c r="AD1055" s="421">
        <v>1</v>
      </c>
      <c r="AE1055" s="421">
        <v>2</v>
      </c>
      <c r="AF1055" s="421">
        <v>0</v>
      </c>
      <c r="AG1055" s="421">
        <v>0</v>
      </c>
      <c r="AH1055" s="421">
        <v>0</v>
      </c>
      <c r="AI1055" s="421">
        <v>0</v>
      </c>
      <c r="AJ1055" s="421">
        <v>0</v>
      </c>
      <c r="AK1055" s="421">
        <v>0</v>
      </c>
      <c r="AL1055" s="421">
        <v>2</v>
      </c>
      <c r="AM1055" s="421">
        <v>0</v>
      </c>
      <c r="AN1055" s="421">
        <v>7</v>
      </c>
      <c r="AO1055" s="421">
        <v>0</v>
      </c>
      <c r="AP1055" s="421">
        <v>0</v>
      </c>
      <c r="AQ1055" s="421">
        <v>0</v>
      </c>
      <c r="AR1055" s="421">
        <v>0</v>
      </c>
      <c r="AS1055" s="422">
        <v>0.117647058</v>
      </c>
      <c r="AT1055" s="422">
        <v>0.41176470500000001</v>
      </c>
      <c r="AU1055" s="422">
        <v>0.25</v>
      </c>
      <c r="AV1055" s="422">
        <v>0.25</v>
      </c>
      <c r="AW1055" s="422">
        <v>0.125</v>
      </c>
      <c r="AX1055" s="422">
        <v>0.625</v>
      </c>
      <c r="AY1055" s="423">
        <v>108.6</v>
      </c>
      <c r="AZ1055" s="422">
        <v>0.25333333000000002</v>
      </c>
      <c r="BA1055" s="422">
        <v>0.5</v>
      </c>
      <c r="BB1055" s="422">
        <v>0.74666666999999998</v>
      </c>
      <c r="BC1055" s="422">
        <v>0.375</v>
      </c>
      <c r="BD1055" s="424">
        <v>0.375</v>
      </c>
      <c r="BE1055" s="424">
        <v>0.2</v>
      </c>
      <c r="BF1055" s="424">
        <v>0.29411764699999998</v>
      </c>
      <c r="BG1055" s="424">
        <v>0.33333333300000001</v>
      </c>
      <c r="BH1055" s="424">
        <v>0.62745097999999999</v>
      </c>
      <c r="BI1055" s="424">
        <v>0.133333333</v>
      </c>
      <c r="BJ1055" s="424">
        <v>0.28054333434385398</v>
      </c>
      <c r="BK1055" s="425">
        <v>85.881518076203307</v>
      </c>
      <c r="BL1055" s="425">
        <v>-0.44889613279411</v>
      </c>
      <c r="BM1055" s="425">
        <v>1.55979603490522</v>
      </c>
      <c r="BN1055" s="425">
        <v>75.870195916276401</v>
      </c>
      <c r="BO1055" s="425">
        <v>7.6691277343765102E-2</v>
      </c>
      <c r="BP1055" s="425">
        <v>-0.409174242056906</v>
      </c>
      <c r="BQ1055" s="425">
        <v>-7.4313944357348505E-2</v>
      </c>
      <c r="BR1055" s="425">
        <v>-0.89538880569198498</v>
      </c>
      <c r="BS1055" s="426">
        <v>-7.6032465324036404E-3</v>
      </c>
      <c r="BT1055" s="427"/>
      <c r="BU1055" s="421"/>
      <c r="BV1055" s="428"/>
      <c r="BW1055" s="427">
        <v>1</v>
      </c>
      <c r="BX1055" s="427">
        <v>9</v>
      </c>
      <c r="BY1055" s="427">
        <v>0</v>
      </c>
      <c r="BZ1055" s="427">
        <v>0</v>
      </c>
      <c r="CA1055" s="421">
        <v>0</v>
      </c>
      <c r="CB1055" s="428">
        <v>0</v>
      </c>
      <c r="CC1055" s="427">
        <v>6</v>
      </c>
      <c r="CD1055" s="421">
        <v>33</v>
      </c>
      <c r="CE1055" s="429">
        <v>-1</v>
      </c>
      <c r="CF1055" s="428">
        <v>1</v>
      </c>
      <c r="CG1055" s="427"/>
      <c r="CH1055" s="421"/>
      <c r="CI1055" s="429"/>
      <c r="CJ1055" s="428"/>
      <c r="CK1055" s="427"/>
      <c r="CL1055" s="421"/>
      <c r="CM1055" s="429"/>
      <c r="CN1055" s="428"/>
      <c r="CO1055" s="427"/>
      <c r="CP1055" s="421"/>
      <c r="CQ1055" s="429"/>
      <c r="CR1055" s="428"/>
      <c r="DH1055" s="427">
        <v>-1</v>
      </c>
      <c r="DI1055" s="426">
        <v>0.25556508824229202</v>
      </c>
      <c r="EL1055" s="422"/>
      <c r="EM1055" s="422"/>
      <c r="EN1055" s="422"/>
      <c r="EO1055" s="422"/>
      <c r="EP1055" s="422"/>
      <c r="EQ1055" s="422"/>
    </row>
    <row r="1056" spans="1:160" ht="13" customHeight="1">
      <c r="A1056" s="413" t="s">
        <v>19</v>
      </c>
      <c r="B1056" s="413">
        <v>10578</v>
      </c>
      <c r="C1056" s="413">
        <v>605244</v>
      </c>
      <c r="D1056" s="413">
        <v>16925</v>
      </c>
      <c r="E1056" s="413" t="s">
        <v>45</v>
      </c>
      <c r="F1056" s="413" t="s">
        <v>45</v>
      </c>
      <c r="G1056" s="414"/>
      <c r="H1056" s="411" t="s">
        <v>528</v>
      </c>
      <c r="I1056" s="411" t="s">
        <v>2297</v>
      </c>
      <c r="J1056" s="418">
        <v>32</v>
      </c>
      <c r="K1056" s="418">
        <v>2</v>
      </c>
      <c r="L1056" s="418" t="s">
        <v>837</v>
      </c>
      <c r="T1056" s="418" t="s">
        <v>4581</v>
      </c>
      <c r="U1056" s="418" t="s">
        <v>4581</v>
      </c>
      <c r="V1056" s="418" t="s">
        <v>4586</v>
      </c>
      <c r="Z1056" s="421">
        <v>2</v>
      </c>
      <c r="AA1056" s="421">
        <v>4</v>
      </c>
      <c r="AB1056" s="421">
        <v>4</v>
      </c>
      <c r="AC1056" s="421">
        <v>0</v>
      </c>
      <c r="AD1056" s="421">
        <v>0</v>
      </c>
      <c r="AE1056" s="421">
        <v>0</v>
      </c>
      <c r="AF1056" s="421">
        <v>0</v>
      </c>
      <c r="AG1056" s="421">
        <v>0</v>
      </c>
      <c r="AH1056" s="421">
        <v>0</v>
      </c>
      <c r="AI1056" s="421">
        <v>0</v>
      </c>
      <c r="AJ1056" s="421">
        <v>0</v>
      </c>
      <c r="AK1056" s="421">
        <v>0</v>
      </c>
      <c r="AL1056" s="421">
        <v>0</v>
      </c>
      <c r="AM1056" s="421">
        <v>0</v>
      </c>
      <c r="AN1056" s="421">
        <v>3</v>
      </c>
      <c r="AO1056" s="421">
        <v>0</v>
      </c>
      <c r="AP1056" s="421">
        <v>0</v>
      </c>
      <c r="AQ1056" s="421">
        <v>0</v>
      </c>
      <c r="AR1056" s="421">
        <v>0</v>
      </c>
      <c r="AS1056" s="422">
        <v>0</v>
      </c>
      <c r="AT1056" s="422">
        <v>0.75</v>
      </c>
      <c r="AU1056" s="422">
        <v>1</v>
      </c>
      <c r="AV1056" s="422">
        <v>0</v>
      </c>
      <c r="AW1056" s="422">
        <v>0</v>
      </c>
      <c r="AX1056" s="422">
        <v>0</v>
      </c>
      <c r="AY1056" s="423">
        <v>91.3</v>
      </c>
      <c r="AZ1056" s="422">
        <v>6.25E-2</v>
      </c>
      <c r="BA1056" s="422">
        <v>0</v>
      </c>
      <c r="BB1056" s="422">
        <v>-6.25E-2</v>
      </c>
      <c r="BC1056" s="422">
        <v>1</v>
      </c>
      <c r="BD1056" s="424">
        <v>0</v>
      </c>
      <c r="BE1056" s="424">
        <v>0</v>
      </c>
      <c r="BF1056" s="424">
        <v>0</v>
      </c>
      <c r="BG1056" s="424">
        <v>0</v>
      </c>
      <c r="BH1056" s="424">
        <v>0</v>
      </c>
      <c r="BI1056" s="424">
        <v>0</v>
      </c>
      <c r="BJ1056" s="424">
        <v>0</v>
      </c>
      <c r="BK1056" s="425">
        <v>0</v>
      </c>
      <c r="BL1056" s="425">
        <v>-1.01672983024232</v>
      </c>
      <c r="BM1056" s="425">
        <v>-0.54409637901895103</v>
      </c>
      <c r="BN1056" s="425">
        <v>-100</v>
      </c>
      <c r="BO1056" s="425">
        <v>-1.68520030859818E-3</v>
      </c>
      <c r="BP1056" s="425">
        <v>0</v>
      </c>
      <c r="BQ1056" s="425">
        <v>-0.69594837114177999</v>
      </c>
      <c r="BR1056" s="425">
        <v>-1.02124726626985</v>
      </c>
      <c r="BS1056" s="426">
        <v>-7.1204228027124797E-2</v>
      </c>
      <c r="BT1056" s="427"/>
      <c r="BU1056" s="421"/>
      <c r="BV1056" s="428"/>
      <c r="BW1056" s="427">
        <v>2</v>
      </c>
      <c r="BX1056" s="427">
        <v>10</v>
      </c>
      <c r="BY1056" s="427">
        <v>0</v>
      </c>
      <c r="BZ1056" s="427">
        <v>0</v>
      </c>
      <c r="CA1056" s="421">
        <v>0</v>
      </c>
      <c r="CB1056" s="428">
        <v>0</v>
      </c>
      <c r="CC1056" s="427"/>
      <c r="CD1056" s="421"/>
      <c r="CE1056" s="429"/>
      <c r="CF1056" s="428"/>
      <c r="CG1056" s="427"/>
      <c r="CH1056" s="421"/>
      <c r="CI1056" s="429"/>
      <c r="CJ1056" s="428"/>
      <c r="CK1056" s="427"/>
      <c r="CL1056" s="421"/>
      <c r="CM1056" s="429"/>
      <c r="CN1056" s="428"/>
      <c r="CO1056" s="427"/>
      <c r="CP1056" s="421"/>
      <c r="CQ1056" s="429"/>
      <c r="CR1056" s="428"/>
      <c r="DH1056" s="427">
        <v>0</v>
      </c>
      <c r="DI1056" s="426">
        <v>0.19223777204751899</v>
      </c>
      <c r="EL1056" s="422"/>
      <c r="EM1056" s="422"/>
      <c r="EN1056" s="422"/>
      <c r="EO1056" s="422"/>
      <c r="EP1056" s="422"/>
      <c r="EQ1056" s="422"/>
    </row>
    <row r="1057" spans="1:156" ht="13" customHeight="1">
      <c r="A1057" s="413" t="s">
        <v>19</v>
      </c>
      <c r="B1057" s="413">
        <v>13070</v>
      </c>
      <c r="C1057" s="413">
        <v>681508</v>
      </c>
      <c r="D1057" s="413">
        <v>24759</v>
      </c>
      <c r="E1057" s="413" t="s">
        <v>567</v>
      </c>
      <c r="F1057" s="413" t="s">
        <v>567</v>
      </c>
      <c r="G1057" s="414"/>
      <c r="H1057" s="411" t="s">
        <v>4036</v>
      </c>
      <c r="I1057" s="411" t="s">
        <v>1823</v>
      </c>
      <c r="J1057" s="413">
        <v>29</v>
      </c>
      <c r="K1057" s="418">
        <v>2</v>
      </c>
      <c r="L1057" s="418" t="s">
        <v>2543</v>
      </c>
      <c r="T1057" s="418" t="s">
        <v>4581</v>
      </c>
      <c r="U1057" s="418" t="s">
        <v>2543</v>
      </c>
      <c r="V1057" s="418" t="s">
        <v>4585</v>
      </c>
      <c r="X1057" s="418">
        <v>32</v>
      </c>
      <c r="Z1057" s="421">
        <v>45</v>
      </c>
      <c r="AA1057" s="421">
        <v>110</v>
      </c>
      <c r="AB1057" s="421">
        <v>95</v>
      </c>
      <c r="AC1057" s="421">
        <v>15</v>
      </c>
      <c r="AD1057" s="421">
        <v>12</v>
      </c>
      <c r="AE1057" s="421">
        <v>1</v>
      </c>
      <c r="AF1057" s="421">
        <v>0</v>
      </c>
      <c r="AG1057" s="421">
        <v>2</v>
      </c>
      <c r="AH1057" s="421">
        <v>15</v>
      </c>
      <c r="AI1057" s="421">
        <v>11</v>
      </c>
      <c r="AJ1057" s="421">
        <v>2</v>
      </c>
      <c r="AK1057" s="421">
        <v>0</v>
      </c>
      <c r="AL1057" s="421">
        <v>10</v>
      </c>
      <c r="AM1057" s="421">
        <v>0</v>
      </c>
      <c r="AN1057" s="421">
        <v>20</v>
      </c>
      <c r="AO1057" s="421">
        <v>3</v>
      </c>
      <c r="AP1057" s="421">
        <v>1</v>
      </c>
      <c r="AQ1057" s="421">
        <v>1</v>
      </c>
      <c r="AR1057" s="421">
        <v>1</v>
      </c>
      <c r="AS1057" s="466">
        <v>9.0909089999999998E-2</v>
      </c>
      <c r="AT1057" s="466">
        <v>0.181818181</v>
      </c>
      <c r="AU1057" s="466">
        <v>0.33766234000000001</v>
      </c>
      <c r="AV1057" s="466">
        <v>0.33766234000000001</v>
      </c>
      <c r="AW1057" s="466">
        <v>1.298701E-2</v>
      </c>
      <c r="AX1057" s="466">
        <v>0.31168831000000002</v>
      </c>
      <c r="AY1057" s="425">
        <v>108.5</v>
      </c>
      <c r="AZ1057" s="466">
        <v>6.2084260000000002E-2</v>
      </c>
      <c r="BA1057" s="466">
        <v>0.40789473599999998</v>
      </c>
      <c r="BB1057" s="466">
        <v>0.75370521199999996</v>
      </c>
      <c r="BC1057" s="466">
        <v>0.47368420999999999</v>
      </c>
      <c r="BD1057" s="424">
        <v>0.175675675</v>
      </c>
      <c r="BE1057" s="424">
        <v>0.15789473600000001</v>
      </c>
      <c r="BF1057" s="424">
        <v>0.25688073300000003</v>
      </c>
      <c r="BG1057" s="424">
        <v>0.23157894700000001</v>
      </c>
      <c r="BH1057" s="424">
        <v>0.48845968000000001</v>
      </c>
      <c r="BI1057" s="424">
        <v>7.3684210999999999E-2</v>
      </c>
      <c r="BJ1057" s="424">
        <v>0.229335286748518</v>
      </c>
      <c r="BK1057" s="425">
        <v>45.515027966477</v>
      </c>
      <c r="BL1057" s="425">
        <v>-7.4780352371546499</v>
      </c>
      <c r="BM1057" s="425">
        <v>5.5193846714881101</v>
      </c>
      <c r="BN1057" s="425">
        <v>41.7614662556078</v>
      </c>
      <c r="BO1057" s="425">
        <v>4.0819062804994401E-2</v>
      </c>
      <c r="BP1057" s="425">
        <v>0.15642406512051801</v>
      </c>
      <c r="BQ1057" s="425">
        <v>-7.0145797575625597</v>
      </c>
      <c r="BR1057" s="425">
        <v>-7.3935844511526696</v>
      </c>
      <c r="BS1057" s="426">
        <v>-0.71767929530822305</v>
      </c>
      <c r="BT1057" s="427"/>
      <c r="BU1057" s="421"/>
      <c r="BV1057" s="428"/>
      <c r="BW1057" s="427">
        <v>19</v>
      </c>
      <c r="BX1057" s="427">
        <v>122</v>
      </c>
      <c r="BY1057" s="427">
        <v>-2</v>
      </c>
      <c r="BZ1057" s="427">
        <v>-1</v>
      </c>
      <c r="CA1057" s="421">
        <v>0</v>
      </c>
      <c r="CB1057" s="428">
        <v>-3</v>
      </c>
      <c r="CC1057" s="427">
        <v>7</v>
      </c>
      <c r="CD1057" s="421">
        <v>20.2</v>
      </c>
      <c r="CE1057" s="429">
        <v>0</v>
      </c>
      <c r="CF1057" s="428">
        <v>0</v>
      </c>
      <c r="CG1057" s="427">
        <v>2</v>
      </c>
      <c r="CH1057" s="421">
        <v>12</v>
      </c>
      <c r="CI1057" s="429">
        <v>0</v>
      </c>
      <c r="CJ1057" s="428">
        <v>-1</v>
      </c>
      <c r="CK1057" s="427"/>
      <c r="CL1057" s="421"/>
      <c r="CM1057" s="429"/>
      <c r="CN1057" s="428"/>
      <c r="CO1057" s="427"/>
      <c r="CP1057" s="421"/>
      <c r="CQ1057" s="429"/>
      <c r="CR1057" s="428"/>
      <c r="CS1057" s="427">
        <v>1</v>
      </c>
      <c r="CT1057" s="421">
        <v>4</v>
      </c>
      <c r="CU1057" s="429">
        <v>1</v>
      </c>
      <c r="CV1057" s="429">
        <v>0</v>
      </c>
      <c r="CW1057" s="428">
        <v>0</v>
      </c>
      <c r="DH1057" s="427">
        <v>-1</v>
      </c>
      <c r="DI1057" s="426">
        <v>-3.40678623318672</v>
      </c>
    </row>
    <row r="1058" spans="1:156" ht="13" customHeight="1">
      <c r="A1058" s="413" t="s">
        <v>19</v>
      </c>
      <c r="B1058" s="413">
        <v>13278</v>
      </c>
      <c r="C1058" s="413">
        <v>668974</v>
      </c>
      <c r="D1058" s="413">
        <v>26106</v>
      </c>
      <c r="E1058" s="413" t="s">
        <v>17</v>
      </c>
      <c r="F1058" s="413" t="s">
        <v>17</v>
      </c>
      <c r="G1058" s="414"/>
      <c r="H1058" s="411" t="s">
        <v>4375</v>
      </c>
      <c r="I1058" s="411" t="s">
        <v>4376</v>
      </c>
      <c r="J1058" s="413">
        <v>27</v>
      </c>
      <c r="K1058" s="418">
        <v>2</v>
      </c>
      <c r="L1058" s="418" t="s">
        <v>837</v>
      </c>
      <c r="T1058" s="418" t="s">
        <v>4581</v>
      </c>
      <c r="U1058" s="418" t="s">
        <v>4581</v>
      </c>
      <c r="V1058" s="418" t="s">
        <v>4586</v>
      </c>
      <c r="X1058" s="418">
        <v>4</v>
      </c>
      <c r="Z1058" s="421">
        <v>16</v>
      </c>
      <c r="AA1058" s="421">
        <v>47</v>
      </c>
      <c r="AB1058" s="421">
        <v>41</v>
      </c>
      <c r="AC1058" s="421">
        <v>3</v>
      </c>
      <c r="AD1058" s="421">
        <v>3</v>
      </c>
      <c r="AE1058" s="421">
        <v>0</v>
      </c>
      <c r="AF1058" s="421">
        <v>0</v>
      </c>
      <c r="AG1058" s="421">
        <v>0</v>
      </c>
      <c r="AH1058" s="421">
        <v>2</v>
      </c>
      <c r="AI1058" s="421">
        <v>3</v>
      </c>
      <c r="AJ1058" s="421">
        <v>0</v>
      </c>
      <c r="AK1058" s="421">
        <v>0</v>
      </c>
      <c r="AL1058" s="421">
        <v>2</v>
      </c>
      <c r="AM1058" s="421">
        <v>0</v>
      </c>
      <c r="AN1058" s="421">
        <v>18</v>
      </c>
      <c r="AO1058" s="421">
        <v>1</v>
      </c>
      <c r="AP1058" s="421">
        <v>1</v>
      </c>
      <c r="AQ1058" s="421">
        <v>2</v>
      </c>
      <c r="AR1058" s="421">
        <v>0</v>
      </c>
      <c r="AS1058" s="422">
        <v>4.2553190999999997E-2</v>
      </c>
      <c r="AT1058" s="422">
        <v>0.38297872300000002</v>
      </c>
      <c r="AU1058" s="422">
        <v>0.34615384999999999</v>
      </c>
      <c r="AV1058" s="422">
        <v>0.19230769</v>
      </c>
      <c r="AW1058" s="422">
        <v>0</v>
      </c>
      <c r="AX1058" s="422">
        <v>0.34615384999999999</v>
      </c>
      <c r="AY1058" s="423">
        <v>105.1</v>
      </c>
      <c r="AZ1058" s="422">
        <v>0.16393442999999999</v>
      </c>
      <c r="BA1058" s="422">
        <v>0.54166666600000002</v>
      </c>
      <c r="BB1058" s="422">
        <v>0.91939890199999996</v>
      </c>
      <c r="BC1058" s="422">
        <v>0.33333333300000001</v>
      </c>
      <c r="BD1058" s="424">
        <v>0.125</v>
      </c>
      <c r="BE1058" s="424">
        <v>7.3170731000000003E-2</v>
      </c>
      <c r="BF1058" s="424">
        <v>0.133333333</v>
      </c>
      <c r="BG1058" s="424">
        <v>7.3170731000000003E-2</v>
      </c>
      <c r="BH1058" s="424">
        <v>0.20650406399999999</v>
      </c>
      <c r="BI1058" s="424">
        <v>0</v>
      </c>
      <c r="BJ1058" s="424">
        <v>0.105611929628584</v>
      </c>
      <c r="BK1058" s="425">
        <v>0</v>
      </c>
      <c r="BL1058" s="425">
        <v>-7.9164332725550297</v>
      </c>
      <c r="BM1058" s="425">
        <v>-2.3629902206803899</v>
      </c>
      <c r="BN1058" s="425">
        <v>-41.270849068423402</v>
      </c>
      <c r="BO1058" s="425">
        <v>0.31120875431880501</v>
      </c>
      <c r="BP1058" s="425">
        <v>-0.28163585253059797</v>
      </c>
      <c r="BQ1058" s="425">
        <v>-5.7182403729739804</v>
      </c>
      <c r="BR1058" s="425">
        <v>-8.1068230789597404</v>
      </c>
      <c r="BS1058" s="426">
        <v>-0.58504755282802801</v>
      </c>
      <c r="BT1058" s="427"/>
      <c r="BU1058" s="421"/>
      <c r="BV1058" s="428"/>
      <c r="BW1058" s="427">
        <v>16</v>
      </c>
      <c r="BX1058" s="427">
        <v>120.2</v>
      </c>
      <c r="BY1058" s="427">
        <v>-2</v>
      </c>
      <c r="BZ1058" s="427">
        <v>-1</v>
      </c>
      <c r="CA1058" s="421">
        <v>1</v>
      </c>
      <c r="CB1058" s="428">
        <v>1</v>
      </c>
      <c r="CC1058" s="427"/>
      <c r="CD1058" s="421"/>
      <c r="CE1058" s="429"/>
      <c r="CF1058" s="428"/>
      <c r="CG1058" s="427"/>
      <c r="CH1058" s="421"/>
      <c r="CI1058" s="429"/>
      <c r="CJ1058" s="428"/>
      <c r="CK1058" s="427"/>
      <c r="CL1058" s="421"/>
      <c r="CM1058" s="429"/>
      <c r="CN1058" s="428"/>
      <c r="CO1058" s="427"/>
      <c r="CP1058" s="421"/>
      <c r="CQ1058" s="429"/>
      <c r="CR1058" s="428"/>
      <c r="DH1058" s="427">
        <v>-2</v>
      </c>
      <c r="DI1058" s="426">
        <v>0.77101749181747403</v>
      </c>
      <c r="EL1058" s="422"/>
      <c r="EM1058" s="422"/>
      <c r="EN1058" s="422"/>
      <c r="EO1058" s="422"/>
      <c r="EP1058" s="422"/>
      <c r="EQ1058" s="422"/>
    </row>
    <row r="1059" spans="1:156" ht="13" customHeight="1">
      <c r="A1059" s="413" t="s">
        <v>19</v>
      </c>
      <c r="B1059" s="413">
        <v>12292</v>
      </c>
      <c r="C1059" s="413">
        <v>645444</v>
      </c>
      <c r="D1059" s="413">
        <v>17040</v>
      </c>
      <c r="E1059" s="413" t="s">
        <v>45</v>
      </c>
      <c r="F1059" s="413" t="s">
        <v>45</v>
      </c>
      <c r="G1059" s="414"/>
      <c r="H1059" s="411" t="s">
        <v>25</v>
      </c>
      <c r="I1059" s="411" t="s">
        <v>565</v>
      </c>
      <c r="J1059" s="413">
        <v>28</v>
      </c>
      <c r="K1059" s="418">
        <v>2</v>
      </c>
      <c r="L1059" s="418" t="s">
        <v>2543</v>
      </c>
      <c r="T1059" s="418" t="s">
        <v>4581</v>
      </c>
      <c r="U1059" s="418" t="s">
        <v>4577</v>
      </c>
      <c r="V1059" s="418" t="s">
        <v>4586</v>
      </c>
      <c r="X1059" s="418">
        <v>50</v>
      </c>
      <c r="Z1059" s="421">
        <v>58</v>
      </c>
      <c r="AA1059" s="421">
        <v>204</v>
      </c>
      <c r="AB1059" s="421">
        <v>166</v>
      </c>
      <c r="AC1059" s="421">
        <v>31</v>
      </c>
      <c r="AD1059" s="421">
        <v>23</v>
      </c>
      <c r="AE1059" s="421">
        <v>6</v>
      </c>
      <c r="AF1059" s="421">
        <v>0</v>
      </c>
      <c r="AG1059" s="421">
        <v>2</v>
      </c>
      <c r="AH1059" s="421">
        <v>21</v>
      </c>
      <c r="AI1059" s="421">
        <v>17</v>
      </c>
      <c r="AJ1059" s="421">
        <v>0</v>
      </c>
      <c r="AK1059" s="421">
        <v>0</v>
      </c>
      <c r="AL1059" s="421">
        <v>23</v>
      </c>
      <c r="AM1059" s="421">
        <v>0</v>
      </c>
      <c r="AN1059" s="421">
        <v>47</v>
      </c>
      <c r="AO1059" s="421">
        <v>1</v>
      </c>
      <c r="AP1059" s="421">
        <v>3</v>
      </c>
      <c r="AQ1059" s="421">
        <v>11</v>
      </c>
      <c r="AR1059" s="421">
        <v>2</v>
      </c>
      <c r="AS1059" s="466">
        <v>0.112745098</v>
      </c>
      <c r="AT1059" s="466">
        <v>0.23039215599999999</v>
      </c>
      <c r="AU1059" s="466">
        <v>0.39097744000000001</v>
      </c>
      <c r="AV1059" s="466">
        <v>0.2406015</v>
      </c>
      <c r="AW1059" s="466">
        <v>7.5188E-3</v>
      </c>
      <c r="AX1059" s="466">
        <v>0.22556391000000001</v>
      </c>
      <c r="AY1059" s="425">
        <v>106.1</v>
      </c>
      <c r="AZ1059" s="466">
        <v>7.4941450000000007E-2</v>
      </c>
      <c r="BA1059" s="466">
        <v>0.39669421399999999</v>
      </c>
      <c r="BB1059" s="466">
        <v>0.71844697800000001</v>
      </c>
      <c r="BC1059" s="466">
        <v>0.43801652800000002</v>
      </c>
      <c r="BD1059" s="424">
        <v>0.241666666</v>
      </c>
      <c r="BE1059" s="424">
        <v>0.186746987</v>
      </c>
      <c r="BF1059" s="424">
        <v>0.28497409299999998</v>
      </c>
      <c r="BG1059" s="424">
        <v>0.25903614400000002</v>
      </c>
      <c r="BH1059" s="424">
        <v>0.54401023699999995</v>
      </c>
      <c r="BI1059" s="424">
        <v>7.2289157000000007E-2</v>
      </c>
      <c r="BJ1059" s="424">
        <v>0.25133975954253401</v>
      </c>
      <c r="BK1059" s="425">
        <v>46.562269193473099</v>
      </c>
      <c r="BL1059" s="425">
        <v>-10.2237495244068</v>
      </c>
      <c r="BM1059" s="425">
        <v>13.8805564879851</v>
      </c>
      <c r="BN1059" s="425">
        <v>56.765260467756299</v>
      </c>
      <c r="BO1059" s="425">
        <v>-0.29595570674405602</v>
      </c>
      <c r="BP1059" s="425">
        <v>-1.28593907970935</v>
      </c>
      <c r="BQ1059" s="425">
        <v>-2.7320981141699199</v>
      </c>
      <c r="BR1059" s="425">
        <v>-11.740077841520099</v>
      </c>
      <c r="BS1059" s="426">
        <v>-0.27952782875929899</v>
      </c>
      <c r="BT1059" s="427"/>
      <c r="BU1059" s="421"/>
      <c r="BV1059" s="428"/>
      <c r="BW1059" s="427">
        <v>57</v>
      </c>
      <c r="BX1059" s="427">
        <v>486.2</v>
      </c>
      <c r="BY1059" s="427">
        <v>0</v>
      </c>
      <c r="BZ1059" s="427">
        <v>-1</v>
      </c>
      <c r="CA1059" s="421">
        <v>1</v>
      </c>
      <c r="CB1059" s="428">
        <v>0</v>
      </c>
      <c r="CC1059" s="427"/>
      <c r="CD1059" s="421"/>
      <c r="CE1059" s="429"/>
      <c r="CF1059" s="428"/>
      <c r="CG1059" s="427"/>
      <c r="CH1059" s="421"/>
      <c r="CI1059" s="429"/>
      <c r="CJ1059" s="428"/>
      <c r="CK1059" s="427"/>
      <c r="CL1059" s="421"/>
      <c r="CM1059" s="429"/>
      <c r="CN1059" s="428"/>
      <c r="CO1059" s="427"/>
      <c r="CP1059" s="421"/>
      <c r="CQ1059" s="429"/>
      <c r="CR1059" s="428"/>
      <c r="DH1059" s="427">
        <v>0</v>
      </c>
      <c r="DI1059" s="426">
        <v>2.2218624502420399</v>
      </c>
    </row>
    <row r="1060" spans="1:156" ht="13" customHeight="1">
      <c r="A1060" s="413" t="s">
        <v>19</v>
      </c>
      <c r="B1060" s="413">
        <v>11849</v>
      </c>
      <c r="C1060" s="413">
        <v>669087</v>
      </c>
      <c r="D1060" s="413">
        <v>22209</v>
      </c>
      <c r="E1060" s="413" t="s">
        <v>2175</v>
      </c>
      <c r="F1060" s="413" t="s">
        <v>2175</v>
      </c>
      <c r="G1060" s="414"/>
      <c r="H1060" s="411" t="s">
        <v>1746</v>
      </c>
      <c r="I1060" s="411" t="s">
        <v>72</v>
      </c>
      <c r="J1060" s="418">
        <v>27</v>
      </c>
      <c r="K1060" s="418">
        <v>2</v>
      </c>
      <c r="L1060" s="418" t="s">
        <v>837</v>
      </c>
      <c r="T1060" s="418" t="s">
        <v>4584</v>
      </c>
      <c r="U1060" s="418" t="s">
        <v>4577</v>
      </c>
      <c r="V1060" s="418" t="s">
        <v>4585</v>
      </c>
      <c r="X1060" s="418">
        <v>17</v>
      </c>
      <c r="Z1060" s="421">
        <v>20</v>
      </c>
      <c r="AA1060" s="421">
        <v>58</v>
      </c>
      <c r="AB1060" s="421">
        <v>53</v>
      </c>
      <c r="AC1060" s="421">
        <v>11</v>
      </c>
      <c r="AD1060" s="421">
        <v>8</v>
      </c>
      <c r="AE1060" s="421">
        <v>1</v>
      </c>
      <c r="AF1060" s="421">
        <v>0</v>
      </c>
      <c r="AG1060" s="421">
        <v>2</v>
      </c>
      <c r="AH1060" s="421">
        <v>5</v>
      </c>
      <c r="AI1060" s="421">
        <v>4</v>
      </c>
      <c r="AJ1060" s="421">
        <v>0</v>
      </c>
      <c r="AK1060" s="421">
        <v>0</v>
      </c>
      <c r="AL1060" s="421">
        <v>4</v>
      </c>
      <c r="AM1060" s="421">
        <v>0</v>
      </c>
      <c r="AN1060" s="421">
        <v>25</v>
      </c>
      <c r="AO1060" s="421">
        <v>0</v>
      </c>
      <c r="AP1060" s="421">
        <v>1</v>
      </c>
      <c r="AQ1060" s="421">
        <v>0</v>
      </c>
      <c r="AR1060" s="421">
        <v>2</v>
      </c>
      <c r="AS1060" s="466">
        <v>6.8965517000000004E-2</v>
      </c>
      <c r="AT1060" s="466">
        <v>0.431034482</v>
      </c>
      <c r="AU1060" s="466">
        <v>0.37931034000000002</v>
      </c>
      <c r="AV1060" s="466">
        <v>0.31034483000000002</v>
      </c>
      <c r="AW1060" s="466">
        <v>0.13793103000000001</v>
      </c>
      <c r="AX1060" s="466">
        <v>0.37931034000000002</v>
      </c>
      <c r="AY1060" s="425">
        <v>104.9</v>
      </c>
      <c r="AZ1060" s="466">
        <v>0.17672414</v>
      </c>
      <c r="BA1060" s="466">
        <v>0.48275862000000003</v>
      </c>
      <c r="BB1060" s="466">
        <v>0.78879310000000002</v>
      </c>
      <c r="BC1060" s="466">
        <v>0.31034482699999999</v>
      </c>
      <c r="BD1060" s="424">
        <v>0.33333333300000001</v>
      </c>
      <c r="BE1060" s="424">
        <v>0.207547169</v>
      </c>
      <c r="BF1060" s="424">
        <v>0.25862068900000001</v>
      </c>
      <c r="BG1060" s="424">
        <v>0.339622641</v>
      </c>
      <c r="BH1060" s="424">
        <v>0.59824332999999996</v>
      </c>
      <c r="BI1060" s="424">
        <v>0.132075472</v>
      </c>
      <c r="BJ1060" s="424">
        <v>0.26124123047137998</v>
      </c>
      <c r="BK1060" s="425">
        <v>85.071315482611396</v>
      </c>
      <c r="BL1060" s="425">
        <v>-2.4404825577163698</v>
      </c>
      <c r="BM1060" s="425">
        <v>4.4127024850225398</v>
      </c>
      <c r="BN1060" s="425">
        <v>66.925038719360501</v>
      </c>
      <c r="BO1060" s="425">
        <v>0.117794898408977</v>
      </c>
      <c r="BP1060" s="425">
        <v>-1.0676439739763699</v>
      </c>
      <c r="BQ1060" s="425">
        <v>-1.72038960499927</v>
      </c>
      <c r="BR1060" s="425">
        <v>-3.3414456592524</v>
      </c>
      <c r="BS1060" s="426">
        <v>-0.17601738693473801</v>
      </c>
      <c r="BT1060" s="427"/>
      <c r="BU1060" s="421"/>
      <c r="BV1060" s="428"/>
      <c r="BW1060" s="427">
        <v>20</v>
      </c>
      <c r="BX1060" s="427">
        <v>148.1</v>
      </c>
      <c r="BY1060" s="427">
        <v>-1</v>
      </c>
      <c r="BZ1060" s="427">
        <v>-1</v>
      </c>
      <c r="CA1060" s="421">
        <v>-1</v>
      </c>
      <c r="CB1060" s="428">
        <v>1</v>
      </c>
      <c r="CC1060" s="427"/>
      <c r="CD1060" s="421"/>
      <c r="CE1060" s="429"/>
      <c r="CF1060" s="428"/>
      <c r="CG1060" s="427"/>
      <c r="CH1060" s="421"/>
      <c r="CI1060" s="429"/>
      <c r="CJ1060" s="428"/>
      <c r="CK1060" s="427"/>
      <c r="CL1060" s="421"/>
      <c r="CM1060" s="429"/>
      <c r="CN1060" s="428"/>
      <c r="CO1060" s="427"/>
      <c r="CP1060" s="421"/>
      <c r="CQ1060" s="429"/>
      <c r="CR1060" s="428"/>
      <c r="DH1060" s="427">
        <v>-1</v>
      </c>
      <c r="DI1060" s="426">
        <v>-0.30833023041486701</v>
      </c>
    </row>
    <row r="1061" spans="1:156" ht="13" customHeight="1">
      <c r="A1061" s="413" t="s">
        <v>19</v>
      </c>
      <c r="B1061" s="413">
        <v>11392</v>
      </c>
      <c r="C1061" s="413">
        <v>668800</v>
      </c>
      <c r="D1061" s="413">
        <v>19514</v>
      </c>
      <c r="E1061" s="413" t="s">
        <v>2175</v>
      </c>
      <c r="F1061" s="413" t="s">
        <v>2175</v>
      </c>
      <c r="G1061" s="414"/>
      <c r="H1061" s="415" t="s">
        <v>1191</v>
      </c>
      <c r="I1061" s="416" t="s">
        <v>136</v>
      </c>
      <c r="J1061" s="417">
        <v>30</v>
      </c>
      <c r="K1061" s="418">
        <v>2</v>
      </c>
      <c r="L1061" s="418" t="s">
        <v>837</v>
      </c>
      <c r="T1061" s="418" t="s">
        <v>2543</v>
      </c>
      <c r="U1061" s="418" t="s">
        <v>4581</v>
      </c>
      <c r="V1061" s="418" t="s">
        <v>4586</v>
      </c>
      <c r="X1061" s="418">
        <v>25</v>
      </c>
      <c r="Z1061" s="421">
        <v>33</v>
      </c>
      <c r="AA1061" s="421">
        <v>88</v>
      </c>
      <c r="AB1061" s="421">
        <v>77</v>
      </c>
      <c r="AC1061" s="421">
        <v>17</v>
      </c>
      <c r="AD1061" s="421">
        <v>14</v>
      </c>
      <c r="AE1061" s="421">
        <v>1</v>
      </c>
      <c r="AF1061" s="421">
        <v>1</v>
      </c>
      <c r="AG1061" s="421">
        <v>1</v>
      </c>
      <c r="AH1061" s="421">
        <v>12</v>
      </c>
      <c r="AI1061" s="421">
        <v>5</v>
      </c>
      <c r="AJ1061" s="421">
        <v>0</v>
      </c>
      <c r="AK1061" s="421">
        <v>0</v>
      </c>
      <c r="AL1061" s="421">
        <v>7</v>
      </c>
      <c r="AM1061" s="421">
        <v>0</v>
      </c>
      <c r="AN1061" s="421">
        <v>10</v>
      </c>
      <c r="AO1061" s="421">
        <v>2</v>
      </c>
      <c r="AP1061" s="421">
        <v>1</v>
      </c>
      <c r="AQ1061" s="421">
        <v>1</v>
      </c>
      <c r="AR1061" s="421">
        <v>0</v>
      </c>
      <c r="AS1061" s="466">
        <v>7.9545454000000002E-2</v>
      </c>
      <c r="AT1061" s="466">
        <v>0.113636363</v>
      </c>
      <c r="AU1061" s="466">
        <v>0.34782608999999998</v>
      </c>
      <c r="AV1061" s="466">
        <v>0.33333332999999998</v>
      </c>
      <c r="AW1061" s="466">
        <v>1.449275E-2</v>
      </c>
      <c r="AX1061" s="466">
        <v>0.23188406</v>
      </c>
      <c r="AY1061" s="425">
        <v>108.1</v>
      </c>
      <c r="AZ1061" s="466">
        <v>8.4112149999999997E-2</v>
      </c>
      <c r="BA1061" s="466">
        <v>0.45588235199999999</v>
      </c>
      <c r="BB1061" s="466">
        <v>0.82765255400000004</v>
      </c>
      <c r="BC1061" s="466">
        <v>0.382352941</v>
      </c>
      <c r="BD1061" s="424">
        <v>0.23880597000000001</v>
      </c>
      <c r="BE1061" s="424">
        <v>0.22077922</v>
      </c>
      <c r="BF1061" s="424">
        <v>0.29885057399999998</v>
      </c>
      <c r="BG1061" s="424">
        <v>0.298701298</v>
      </c>
      <c r="BH1061" s="424">
        <v>0.59755187200000004</v>
      </c>
      <c r="BI1061" s="424">
        <v>7.7922078000000006E-2</v>
      </c>
      <c r="BJ1061" s="424">
        <v>0.27026010381764298</v>
      </c>
      <c r="BK1061" s="425">
        <v>50.190497752668598</v>
      </c>
      <c r="BL1061" s="425">
        <v>-3.0584174931391601</v>
      </c>
      <c r="BM1061" s="425">
        <v>7.3395184337750496</v>
      </c>
      <c r="BN1061" s="425">
        <v>73.102877635485399</v>
      </c>
      <c r="BO1061" s="425">
        <v>8.2443856895938E-2</v>
      </c>
      <c r="BP1061" s="425">
        <v>-0.57992968428879899</v>
      </c>
      <c r="BQ1061" s="425">
        <v>2.0845381611615799</v>
      </c>
      <c r="BR1061" s="425">
        <v>-3.38545206062193</v>
      </c>
      <c r="BS1061" s="426">
        <v>0.21327434147892399</v>
      </c>
      <c r="BT1061" s="427"/>
      <c r="BU1061" s="421"/>
      <c r="BV1061" s="428"/>
      <c r="BW1061" s="427">
        <v>32</v>
      </c>
      <c r="BX1061" s="427">
        <v>234</v>
      </c>
      <c r="BY1061" s="427">
        <v>-1</v>
      </c>
      <c r="BZ1061" s="427">
        <v>0</v>
      </c>
      <c r="CA1061" s="421">
        <v>-1</v>
      </c>
      <c r="CB1061" s="428">
        <v>1</v>
      </c>
      <c r="CC1061" s="427"/>
      <c r="CD1061" s="421"/>
      <c r="CE1061" s="429"/>
      <c r="CF1061" s="428"/>
      <c r="CG1061" s="427"/>
      <c r="CH1061" s="421"/>
      <c r="CI1061" s="429"/>
      <c r="CJ1061" s="428"/>
      <c r="CK1061" s="427"/>
      <c r="CL1061" s="421"/>
      <c r="CM1061" s="429"/>
      <c r="CN1061" s="428"/>
      <c r="CO1061" s="427"/>
      <c r="CP1061" s="421"/>
      <c r="CQ1061" s="429"/>
      <c r="CR1061" s="428"/>
      <c r="DH1061" s="427">
        <v>-1</v>
      </c>
      <c r="DI1061" s="426">
        <v>2.5426455140113799</v>
      </c>
    </row>
    <row r="1062" spans="1:156" ht="13" customHeight="1">
      <c r="A1062" s="413" t="s">
        <v>19</v>
      </c>
      <c r="B1062" s="413">
        <v>9180</v>
      </c>
      <c r="C1062" s="413">
        <v>506702</v>
      </c>
      <c r="D1062" s="413">
        <v>5273</v>
      </c>
      <c r="E1062" s="413" t="s">
        <v>555</v>
      </c>
      <c r="F1062" s="413" t="s">
        <v>555</v>
      </c>
      <c r="G1062" s="414"/>
      <c r="H1062" s="415" t="s">
        <v>3327</v>
      </c>
      <c r="I1062" s="416" t="s">
        <v>483</v>
      </c>
      <c r="J1062" s="417">
        <v>36</v>
      </c>
      <c r="K1062" s="418">
        <v>2</v>
      </c>
      <c r="L1062" s="418" t="s">
        <v>2543</v>
      </c>
      <c r="T1062" s="418" t="s">
        <v>4581</v>
      </c>
      <c r="U1062" s="418" t="s">
        <v>4584</v>
      </c>
      <c r="V1062" s="418" t="s">
        <v>4585</v>
      </c>
      <c r="Y1062" s="419">
        <v>8</v>
      </c>
      <c r="Z1062" s="421">
        <v>5</v>
      </c>
      <c r="AA1062" s="421">
        <v>12</v>
      </c>
      <c r="AB1062" s="421">
        <v>12</v>
      </c>
      <c r="AC1062" s="421">
        <v>1</v>
      </c>
      <c r="AD1062" s="421">
        <v>0</v>
      </c>
      <c r="AE1062" s="421">
        <v>0</v>
      </c>
      <c r="AF1062" s="421">
        <v>0</v>
      </c>
      <c r="AG1062" s="421">
        <v>1</v>
      </c>
      <c r="AH1062" s="421">
        <v>1</v>
      </c>
      <c r="AI1062" s="421">
        <v>3</v>
      </c>
      <c r="AJ1062" s="421">
        <v>0</v>
      </c>
      <c r="AK1062" s="421">
        <v>0</v>
      </c>
      <c r="AL1062" s="421">
        <v>0</v>
      </c>
      <c r="AM1062" s="421">
        <v>0</v>
      </c>
      <c r="AN1062" s="421">
        <v>4</v>
      </c>
      <c r="AO1062" s="421">
        <v>0</v>
      </c>
      <c r="AP1062" s="421">
        <v>0</v>
      </c>
      <c r="AQ1062" s="421">
        <v>0</v>
      </c>
      <c r="AR1062" s="421">
        <v>0</v>
      </c>
      <c r="AS1062" s="422">
        <v>0</v>
      </c>
      <c r="AT1062" s="422">
        <v>0.33333333300000001</v>
      </c>
      <c r="AU1062" s="422">
        <v>0.375</v>
      </c>
      <c r="AV1062" s="422">
        <v>0.25</v>
      </c>
      <c r="AW1062" s="422">
        <v>0</v>
      </c>
      <c r="AX1062" s="422">
        <v>0.25</v>
      </c>
      <c r="AY1062" s="423">
        <v>101.3</v>
      </c>
      <c r="AZ1062" s="422">
        <v>0.12195122</v>
      </c>
      <c r="BA1062" s="422">
        <v>0.375</v>
      </c>
      <c r="BB1062" s="422">
        <v>0.62804877999999997</v>
      </c>
      <c r="BC1062" s="422">
        <v>0.625</v>
      </c>
      <c r="BD1062" s="424">
        <v>0</v>
      </c>
      <c r="BE1062" s="424">
        <v>8.3333332999999996E-2</v>
      </c>
      <c r="BF1062" s="424">
        <v>8.3333332999999996E-2</v>
      </c>
      <c r="BG1062" s="424">
        <v>0.33333333300000001</v>
      </c>
      <c r="BH1062" s="424">
        <v>0.41666666600000002</v>
      </c>
      <c r="BI1062" s="424">
        <v>0.25</v>
      </c>
      <c r="BJ1062" s="424">
        <v>0.169782400131225</v>
      </c>
      <c r="BK1062" s="425">
        <v>161.02784679544999</v>
      </c>
      <c r="BL1062" s="425">
        <v>-1.39600687346688</v>
      </c>
      <c r="BM1062" s="425">
        <v>2.1893480203235401E-2</v>
      </c>
      <c r="BN1062" s="425">
        <v>1.4125554250110599</v>
      </c>
      <c r="BO1062" s="425">
        <v>-0.103037829389773</v>
      </c>
      <c r="BP1062" s="425">
        <v>0</v>
      </c>
      <c r="BQ1062" s="425">
        <v>-1.0055227946796099</v>
      </c>
      <c r="BR1062" s="425">
        <v>-1.4022585662387901</v>
      </c>
      <c r="BS1062" s="426">
        <v>-0.10287756581910699</v>
      </c>
      <c r="BT1062" s="427"/>
      <c r="BU1062" s="421"/>
      <c r="BV1062" s="428"/>
      <c r="BW1062" s="427">
        <v>5</v>
      </c>
      <c r="BX1062" s="427">
        <v>29</v>
      </c>
      <c r="BY1062" s="427">
        <v>0</v>
      </c>
      <c r="BZ1062" s="427">
        <v>0</v>
      </c>
      <c r="CA1062" s="421">
        <v>0</v>
      </c>
      <c r="CB1062" s="428">
        <v>0</v>
      </c>
      <c r="CC1062" s="427"/>
      <c r="CD1062" s="421"/>
      <c r="CE1062" s="429"/>
      <c r="CF1062" s="428"/>
      <c r="CG1062" s="427"/>
      <c r="CH1062" s="421"/>
      <c r="CI1062" s="429"/>
      <c r="CJ1062" s="428"/>
      <c r="CK1062" s="427"/>
      <c r="CL1062" s="421"/>
      <c r="CM1062" s="429"/>
      <c r="CN1062" s="428"/>
      <c r="CO1062" s="427"/>
      <c r="CP1062" s="421"/>
      <c r="CQ1062" s="429"/>
      <c r="CR1062" s="428"/>
      <c r="DH1062" s="427">
        <v>0</v>
      </c>
      <c r="DI1062" s="426">
        <v>-2.4475976824760398E-3</v>
      </c>
      <c r="EL1062" s="422"/>
      <c r="EM1062" s="422"/>
      <c r="EN1062" s="422"/>
      <c r="EO1062" s="422"/>
      <c r="EP1062" s="422"/>
      <c r="EQ1062" s="422"/>
    </row>
    <row r="1063" spans="1:156" ht="13" customHeight="1">
      <c r="A1063" s="413" t="s">
        <v>19</v>
      </c>
      <c r="B1063" s="413">
        <v>9045</v>
      </c>
      <c r="C1063" s="413">
        <v>455117</v>
      </c>
      <c r="D1063" s="413">
        <v>6887</v>
      </c>
      <c r="E1063" s="413" t="s">
        <v>2170</v>
      </c>
      <c r="F1063" s="413" t="s">
        <v>2170</v>
      </c>
      <c r="G1063" s="414"/>
      <c r="H1063" s="415" t="s">
        <v>642</v>
      </c>
      <c r="I1063" s="416" t="s">
        <v>3330</v>
      </c>
      <c r="J1063" s="417">
        <v>38</v>
      </c>
      <c r="K1063" s="418">
        <v>2</v>
      </c>
      <c r="L1063" s="418" t="s">
        <v>837</v>
      </c>
      <c r="T1063" s="418" t="s">
        <v>4577</v>
      </c>
      <c r="U1063" s="418" t="s">
        <v>4577</v>
      </c>
      <c r="V1063" s="418" t="s">
        <v>4585</v>
      </c>
      <c r="X1063" s="418">
        <v>46</v>
      </c>
      <c r="Z1063" s="421">
        <v>64</v>
      </c>
      <c r="AA1063" s="421">
        <v>161</v>
      </c>
      <c r="AB1063" s="421">
        <v>147</v>
      </c>
      <c r="AC1063" s="421">
        <v>30</v>
      </c>
      <c r="AD1063" s="421">
        <v>20</v>
      </c>
      <c r="AE1063" s="421">
        <v>6</v>
      </c>
      <c r="AF1063" s="421">
        <v>0</v>
      </c>
      <c r="AG1063" s="421">
        <v>4</v>
      </c>
      <c r="AH1063" s="421">
        <v>11</v>
      </c>
      <c r="AI1063" s="421">
        <v>12</v>
      </c>
      <c r="AJ1063" s="421">
        <v>0</v>
      </c>
      <c r="AK1063" s="421">
        <v>0</v>
      </c>
      <c r="AL1063" s="421">
        <v>8</v>
      </c>
      <c r="AM1063" s="421">
        <v>0</v>
      </c>
      <c r="AN1063" s="421">
        <v>57</v>
      </c>
      <c r="AO1063" s="421">
        <v>0</v>
      </c>
      <c r="AP1063" s="421">
        <v>0</v>
      </c>
      <c r="AQ1063" s="421">
        <v>6</v>
      </c>
      <c r="AR1063" s="421">
        <v>3</v>
      </c>
      <c r="AS1063" s="466">
        <v>4.9689440000000001E-2</v>
      </c>
      <c r="AT1063" s="466">
        <v>0.35403726699999999</v>
      </c>
      <c r="AU1063" s="466">
        <v>0.5</v>
      </c>
      <c r="AV1063" s="466">
        <v>0.20833333000000001</v>
      </c>
      <c r="AW1063" s="466">
        <v>9.375E-2</v>
      </c>
      <c r="AX1063" s="466">
        <v>0.28125</v>
      </c>
      <c r="AY1063" s="425">
        <v>107.5</v>
      </c>
      <c r="AZ1063" s="466">
        <v>0.16462346999999999</v>
      </c>
      <c r="BA1063" s="466">
        <v>0.38636363600000001</v>
      </c>
      <c r="BB1063" s="466">
        <v>0.60810380200000003</v>
      </c>
      <c r="BC1063" s="466">
        <v>0.42045454500000001</v>
      </c>
      <c r="BD1063" s="424">
        <v>0.30232558100000001</v>
      </c>
      <c r="BE1063" s="424">
        <v>0.20408163200000001</v>
      </c>
      <c r="BF1063" s="424">
        <v>0.24516129</v>
      </c>
      <c r="BG1063" s="424">
        <v>0.326530612</v>
      </c>
      <c r="BH1063" s="424">
        <v>0.57169190199999997</v>
      </c>
      <c r="BI1063" s="424">
        <v>0.12244898</v>
      </c>
      <c r="BJ1063" s="424">
        <v>0.25058878929384198</v>
      </c>
      <c r="BK1063" s="425">
        <v>78.870782366796803</v>
      </c>
      <c r="BL1063" s="425">
        <v>-8.16690883060045</v>
      </c>
      <c r="BM1063" s="425">
        <v>10.8565875811403</v>
      </c>
      <c r="BN1063" s="425">
        <v>60.973428004691698</v>
      </c>
      <c r="BO1063" s="425">
        <v>-0.51178049619839705</v>
      </c>
      <c r="BP1063" s="425">
        <v>-2.0500450916588302</v>
      </c>
      <c r="BQ1063" s="425">
        <v>-7.5847241142398003</v>
      </c>
      <c r="BR1063" s="425">
        <v>-9.4975625092262703</v>
      </c>
      <c r="BS1063" s="426">
        <v>-0.77601219824270595</v>
      </c>
      <c r="BT1063" s="427"/>
      <c r="BU1063" s="421"/>
      <c r="BV1063" s="428"/>
      <c r="BW1063" s="427">
        <v>64</v>
      </c>
      <c r="BX1063" s="427">
        <v>445</v>
      </c>
      <c r="BY1063" s="427">
        <v>-1</v>
      </c>
      <c r="BZ1063" s="427">
        <v>-4</v>
      </c>
      <c r="CA1063" s="421">
        <v>-2</v>
      </c>
      <c r="CB1063" s="428">
        <v>0</v>
      </c>
      <c r="CC1063" s="427"/>
      <c r="CD1063" s="421"/>
      <c r="CE1063" s="429"/>
      <c r="CF1063" s="428"/>
      <c r="CG1063" s="427"/>
      <c r="CH1063" s="421"/>
      <c r="CI1063" s="429"/>
      <c r="CJ1063" s="428"/>
      <c r="CK1063" s="427"/>
      <c r="CL1063" s="421"/>
      <c r="CM1063" s="429"/>
      <c r="CN1063" s="428"/>
      <c r="CO1063" s="427"/>
      <c r="CP1063" s="421"/>
      <c r="CQ1063" s="429"/>
      <c r="CR1063" s="428"/>
      <c r="DH1063" s="427">
        <v>-1</v>
      </c>
      <c r="DI1063" s="426">
        <v>-3.4428718090057302</v>
      </c>
    </row>
    <row r="1064" spans="1:156" ht="13" customHeight="1">
      <c r="A1064" s="413" t="s">
        <v>19</v>
      </c>
      <c r="B1064" s="413">
        <v>12587</v>
      </c>
      <c r="C1064" s="413">
        <v>686452</v>
      </c>
      <c r="D1064" s="413">
        <v>25643</v>
      </c>
      <c r="E1064" s="413" t="s">
        <v>2169</v>
      </c>
      <c r="F1064" s="413" t="s">
        <v>2169</v>
      </c>
      <c r="G1064" s="414"/>
      <c r="H1064" s="411" t="s">
        <v>3488</v>
      </c>
      <c r="I1064" s="411" t="s">
        <v>260</v>
      </c>
      <c r="J1064" s="413">
        <v>27</v>
      </c>
      <c r="K1064" s="418">
        <v>2</v>
      </c>
      <c r="L1064" s="418" t="s">
        <v>2543</v>
      </c>
      <c r="T1064" s="418" t="s">
        <v>4581</v>
      </c>
      <c r="U1064" s="418" t="s">
        <v>4581</v>
      </c>
      <c r="V1064" s="418" t="s">
        <v>4586</v>
      </c>
      <c r="X1064" s="418">
        <v>12</v>
      </c>
      <c r="Y1064" s="419">
        <v>37</v>
      </c>
      <c r="Z1064" s="421">
        <v>18</v>
      </c>
      <c r="AA1064" s="421">
        <v>55</v>
      </c>
      <c r="AB1064" s="421">
        <v>49</v>
      </c>
      <c r="AC1064" s="421">
        <v>15</v>
      </c>
      <c r="AD1064" s="421">
        <v>9</v>
      </c>
      <c r="AE1064" s="421">
        <v>5</v>
      </c>
      <c r="AF1064" s="421">
        <v>1</v>
      </c>
      <c r="AG1064" s="421">
        <v>0</v>
      </c>
      <c r="AH1064" s="421">
        <v>6</v>
      </c>
      <c r="AI1064" s="421">
        <v>7</v>
      </c>
      <c r="AJ1064" s="421">
        <v>2</v>
      </c>
      <c r="AK1064" s="421">
        <v>0</v>
      </c>
      <c r="AL1064" s="421">
        <v>4</v>
      </c>
      <c r="AM1064" s="421">
        <v>0</v>
      </c>
      <c r="AN1064" s="421">
        <v>7</v>
      </c>
      <c r="AO1064" s="421">
        <v>0</v>
      </c>
      <c r="AP1064" s="421">
        <v>0</v>
      </c>
      <c r="AQ1064" s="421">
        <v>1</v>
      </c>
      <c r="AR1064" s="421">
        <v>0</v>
      </c>
      <c r="AS1064" s="422">
        <v>7.2727271999999996E-2</v>
      </c>
      <c r="AT1064" s="422">
        <v>0.127272727</v>
      </c>
      <c r="AU1064" s="422">
        <v>0.41860465000000002</v>
      </c>
      <c r="AV1064" s="422">
        <v>0.25581395000000001</v>
      </c>
      <c r="AW1064" s="422">
        <v>2.2727270000000001E-2</v>
      </c>
      <c r="AX1064" s="422">
        <v>0.22727273000000001</v>
      </c>
      <c r="AY1064" s="423">
        <v>106.2</v>
      </c>
      <c r="AZ1064" s="422">
        <v>9.0909089999999998E-2</v>
      </c>
      <c r="BA1064" s="422">
        <v>0.47619047599999997</v>
      </c>
      <c r="BB1064" s="422">
        <v>0.86147186200000003</v>
      </c>
      <c r="BC1064" s="422">
        <v>0.23809523799999999</v>
      </c>
      <c r="BD1064" s="424">
        <v>0.35714285699999998</v>
      </c>
      <c r="BE1064" s="424">
        <v>0.30612244799999999</v>
      </c>
      <c r="BF1064" s="424">
        <v>0.35849056600000001</v>
      </c>
      <c r="BG1064" s="424">
        <v>0.44897959100000001</v>
      </c>
      <c r="BH1064" s="424">
        <v>0.80747015700000002</v>
      </c>
      <c r="BI1064" s="424">
        <v>0.14285714299999999</v>
      </c>
      <c r="BJ1064" s="424">
        <v>0.35003239253781798</v>
      </c>
      <c r="BK1064" s="425">
        <v>92.015912546559207</v>
      </c>
      <c r="BL1064" s="425">
        <v>1.6507381220928601</v>
      </c>
      <c r="BM1064" s="425">
        <v>8.1494480764142505</v>
      </c>
      <c r="BN1064" s="425">
        <v>125.372991106406</v>
      </c>
      <c r="BO1064" s="425">
        <v>0.32310832449647697</v>
      </c>
      <c r="BP1064" s="425">
        <v>0.84303762856870801</v>
      </c>
      <c r="BQ1064" s="425">
        <v>5.6447952668297301</v>
      </c>
      <c r="BR1064" s="425">
        <v>2.4971294059998601</v>
      </c>
      <c r="BS1064" s="426">
        <v>0.57753319931816605</v>
      </c>
      <c r="BT1064" s="427"/>
      <c r="BU1064" s="421"/>
      <c r="BV1064" s="428"/>
      <c r="BW1064" s="427">
        <v>16</v>
      </c>
      <c r="BX1064" s="427">
        <v>123.1</v>
      </c>
      <c r="BY1064" s="427">
        <v>-2</v>
      </c>
      <c r="BZ1064" s="427">
        <v>0</v>
      </c>
      <c r="CA1064" s="421">
        <v>0</v>
      </c>
      <c r="CB1064" s="428">
        <v>2</v>
      </c>
      <c r="CC1064" s="427"/>
      <c r="CD1064" s="421"/>
      <c r="CE1064" s="429"/>
      <c r="CF1064" s="428"/>
      <c r="CG1064" s="427"/>
      <c r="CH1064" s="421"/>
      <c r="CI1064" s="429"/>
      <c r="CJ1064" s="428"/>
      <c r="CK1064" s="427"/>
      <c r="CL1064" s="421"/>
      <c r="CM1064" s="429"/>
      <c r="CN1064" s="428"/>
      <c r="CO1064" s="427"/>
      <c r="CP1064" s="421"/>
      <c r="CQ1064" s="429"/>
      <c r="CR1064" s="428"/>
      <c r="DH1064" s="427">
        <v>-2</v>
      </c>
      <c r="DI1064" s="426">
        <v>1.31807541847229</v>
      </c>
      <c r="EL1064" s="422"/>
      <c r="EM1064" s="422"/>
      <c r="EN1064" s="422"/>
      <c r="EO1064" s="422"/>
      <c r="EP1064" s="422"/>
      <c r="EQ1064" s="422"/>
    </row>
    <row r="1065" spans="1:156" ht="13" customHeight="1">
      <c r="A1065" s="413" t="s">
        <v>19</v>
      </c>
      <c r="B1065" s="413">
        <v>10337</v>
      </c>
      <c r="C1065" s="413">
        <v>553882</v>
      </c>
      <c r="D1065" s="413">
        <v>13338</v>
      </c>
      <c r="E1065" s="413" t="s">
        <v>164</v>
      </c>
      <c r="F1065" s="413" t="s">
        <v>164</v>
      </c>
      <c r="G1065" s="414"/>
      <c r="H1065" s="415" t="s">
        <v>3349</v>
      </c>
      <c r="I1065" s="416" t="s">
        <v>227</v>
      </c>
      <c r="J1065" s="417">
        <v>33</v>
      </c>
      <c r="K1065" s="418">
        <v>2</v>
      </c>
      <c r="L1065" s="418" t="s">
        <v>46</v>
      </c>
      <c r="T1065" s="418" t="s">
        <v>4581</v>
      </c>
      <c r="U1065" s="418" t="s">
        <v>4581</v>
      </c>
      <c r="V1065" s="418" t="s">
        <v>4586</v>
      </c>
      <c r="Y1065" s="419">
        <v>4</v>
      </c>
      <c r="Z1065" s="421">
        <v>4</v>
      </c>
      <c r="AA1065" s="421">
        <v>10</v>
      </c>
      <c r="AB1065" s="421">
        <v>7</v>
      </c>
      <c r="AC1065" s="421">
        <v>2</v>
      </c>
      <c r="AD1065" s="421">
        <v>2</v>
      </c>
      <c r="AE1065" s="421">
        <v>0</v>
      </c>
      <c r="AF1065" s="421">
        <v>0</v>
      </c>
      <c r="AG1065" s="421">
        <v>0</v>
      </c>
      <c r="AH1065" s="421">
        <v>1</v>
      </c>
      <c r="AI1065" s="421">
        <v>3</v>
      </c>
      <c r="AJ1065" s="421">
        <v>0</v>
      </c>
      <c r="AK1065" s="421">
        <v>0</v>
      </c>
      <c r="AL1065" s="421">
        <v>2</v>
      </c>
      <c r="AM1065" s="421">
        <v>0</v>
      </c>
      <c r="AN1065" s="421">
        <v>1</v>
      </c>
      <c r="AO1065" s="421">
        <v>0</v>
      </c>
      <c r="AP1065" s="421">
        <v>1</v>
      </c>
      <c r="AQ1065" s="421">
        <v>0</v>
      </c>
      <c r="AR1065" s="421">
        <v>0</v>
      </c>
      <c r="AS1065" s="466">
        <v>0.2</v>
      </c>
      <c r="AT1065" s="466">
        <v>0.1</v>
      </c>
      <c r="AU1065" s="466">
        <v>0.42857142999999998</v>
      </c>
      <c r="AV1065" s="466">
        <v>0.14285713999999999</v>
      </c>
      <c r="AW1065" s="466">
        <v>0</v>
      </c>
      <c r="AX1065" s="466">
        <v>0.14285713999999999</v>
      </c>
      <c r="AY1065" s="425">
        <v>97.7</v>
      </c>
      <c r="AZ1065" s="466">
        <v>4.6511629999999998E-2</v>
      </c>
      <c r="BA1065" s="466">
        <v>0.42857142799999998</v>
      </c>
      <c r="BB1065" s="466">
        <v>0.81063122600000004</v>
      </c>
      <c r="BC1065" s="466">
        <v>0.42857142799999998</v>
      </c>
      <c r="BD1065" s="424">
        <v>0.28571428500000001</v>
      </c>
      <c r="BE1065" s="424">
        <v>0.28571428500000001</v>
      </c>
      <c r="BF1065" s="424">
        <v>0.4</v>
      </c>
      <c r="BG1065" s="424">
        <v>0.28571428500000001</v>
      </c>
      <c r="BH1065" s="424">
        <v>0.68571428499999998</v>
      </c>
      <c r="BI1065" s="424">
        <v>0</v>
      </c>
      <c r="BJ1065" s="424">
        <v>0.31478302478790199</v>
      </c>
      <c r="BK1065" s="425">
        <v>0</v>
      </c>
      <c r="BL1065" s="425">
        <v>1.39399766006342E-2</v>
      </c>
      <c r="BM1065" s="425">
        <v>1.19552360465906</v>
      </c>
      <c r="BN1065" s="425">
        <v>101.12841772341601</v>
      </c>
      <c r="BO1065" s="425">
        <v>-7.0759751344202995E-2</v>
      </c>
      <c r="BP1065" s="425">
        <v>5.5929195135831798E-2</v>
      </c>
      <c r="BQ1065" s="425">
        <v>0.149642531668471</v>
      </c>
      <c r="BR1065" s="425">
        <v>6.9228049276100698E-2</v>
      </c>
      <c r="BS1065" s="426">
        <v>1.5310303737038801E-2</v>
      </c>
      <c r="BT1065" s="427"/>
      <c r="BU1065" s="421"/>
      <c r="BV1065" s="428"/>
      <c r="BW1065" s="427">
        <v>4</v>
      </c>
      <c r="BX1065" s="427">
        <v>26</v>
      </c>
      <c r="BY1065" s="427">
        <v>-1</v>
      </c>
      <c r="BZ1065" s="427">
        <v>0</v>
      </c>
      <c r="CA1065" s="421">
        <v>0</v>
      </c>
      <c r="CB1065" s="428">
        <v>0</v>
      </c>
      <c r="CC1065" s="427"/>
      <c r="CD1065" s="421"/>
      <c r="CE1065" s="429"/>
      <c r="CF1065" s="428"/>
      <c r="CG1065" s="427"/>
      <c r="CH1065" s="421"/>
      <c r="CI1065" s="429"/>
      <c r="CJ1065" s="428"/>
      <c r="CK1065" s="427"/>
      <c r="CL1065" s="421"/>
      <c r="CM1065" s="429"/>
      <c r="CN1065" s="428"/>
      <c r="CO1065" s="427"/>
      <c r="CP1065" s="421"/>
      <c r="CQ1065" s="429"/>
      <c r="CR1065" s="428"/>
      <c r="DH1065" s="427">
        <v>-1</v>
      </c>
      <c r="DI1065" s="426">
        <v>-0.263748329132795</v>
      </c>
      <c r="EZ1065" s="412"/>
    </row>
    <row r="1066" spans="1:156" ht="13" customHeight="1">
      <c r="A1066" s="413" t="s">
        <v>19</v>
      </c>
      <c r="B1066" s="413">
        <v>11918</v>
      </c>
      <c r="C1066" s="413">
        <v>640459</v>
      </c>
      <c r="D1066" s="413">
        <v>16398</v>
      </c>
      <c r="E1066" s="413" t="s">
        <v>686</v>
      </c>
      <c r="F1066" s="413" t="s">
        <v>686</v>
      </c>
      <c r="G1066" s="414"/>
      <c r="H1066" s="411" t="s">
        <v>1828</v>
      </c>
      <c r="I1066" s="411" t="s">
        <v>155</v>
      </c>
      <c r="J1066" s="413">
        <v>30</v>
      </c>
      <c r="K1066" s="418">
        <v>2</v>
      </c>
      <c r="L1066" s="418" t="s">
        <v>837</v>
      </c>
      <c r="T1066" s="418" t="s">
        <v>4584</v>
      </c>
      <c r="U1066" s="418" t="s">
        <v>4581</v>
      </c>
      <c r="V1066" s="418" t="s">
        <v>4585</v>
      </c>
      <c r="X1066" s="418">
        <v>7</v>
      </c>
      <c r="Y1066" s="419">
        <v>7</v>
      </c>
      <c r="Z1066" s="421">
        <v>8</v>
      </c>
      <c r="AA1066" s="421">
        <v>15</v>
      </c>
      <c r="AB1066" s="421">
        <v>14</v>
      </c>
      <c r="AC1066" s="421">
        <v>4</v>
      </c>
      <c r="AD1066" s="421">
        <v>1</v>
      </c>
      <c r="AE1066" s="421">
        <v>2</v>
      </c>
      <c r="AF1066" s="421">
        <v>0</v>
      </c>
      <c r="AG1066" s="421">
        <v>1</v>
      </c>
      <c r="AH1066" s="421">
        <v>3</v>
      </c>
      <c r="AI1066" s="421">
        <v>5</v>
      </c>
      <c r="AJ1066" s="421">
        <v>0</v>
      </c>
      <c r="AK1066" s="421">
        <v>0</v>
      </c>
      <c r="AL1066" s="421">
        <v>0</v>
      </c>
      <c r="AM1066" s="421">
        <v>0</v>
      </c>
      <c r="AN1066" s="421">
        <v>3</v>
      </c>
      <c r="AO1066" s="421">
        <v>0</v>
      </c>
      <c r="AP1066" s="421">
        <v>1</v>
      </c>
      <c r="AQ1066" s="421">
        <v>0</v>
      </c>
      <c r="AR1066" s="421">
        <v>0</v>
      </c>
      <c r="AS1066" s="422">
        <v>0</v>
      </c>
      <c r="AT1066" s="422">
        <v>0.2</v>
      </c>
      <c r="AU1066" s="422">
        <v>0.58333332999999998</v>
      </c>
      <c r="AV1066" s="422">
        <v>0</v>
      </c>
      <c r="AW1066" s="422">
        <v>0.25</v>
      </c>
      <c r="AX1066" s="422">
        <v>0.66666667000000002</v>
      </c>
      <c r="AY1066" s="423">
        <v>105.8</v>
      </c>
      <c r="AZ1066" s="422">
        <v>0.14285713999999999</v>
      </c>
      <c r="BA1066" s="422">
        <v>0.58333333300000001</v>
      </c>
      <c r="BB1066" s="422">
        <v>1.023809526</v>
      </c>
      <c r="BC1066" s="422">
        <v>0.41666666600000002</v>
      </c>
      <c r="BD1066" s="424">
        <v>0.27272727200000002</v>
      </c>
      <c r="BE1066" s="424">
        <v>0.28571428500000001</v>
      </c>
      <c r="BF1066" s="424">
        <v>0.266666666</v>
      </c>
      <c r="BG1066" s="424">
        <v>0.64285714199999999</v>
      </c>
      <c r="BH1066" s="424">
        <v>0.90952380799999999</v>
      </c>
      <c r="BI1066" s="424">
        <v>0.35714285699999998</v>
      </c>
      <c r="BJ1066" s="424">
        <v>0.36157449881235698</v>
      </c>
      <c r="BK1066" s="425">
        <v>230.03978104434199</v>
      </c>
      <c r="BL1066" s="425">
        <v>0.59076911186940895</v>
      </c>
      <c r="BM1066" s="425">
        <v>2.3631445539570599</v>
      </c>
      <c r="BN1066" s="425">
        <v>131.91819208526499</v>
      </c>
      <c r="BO1066" s="425">
        <v>0.22140484438827601</v>
      </c>
      <c r="BP1066" s="425">
        <v>-9.2280174605548299E-2</v>
      </c>
      <c r="BQ1066" s="425">
        <v>0.92720093344479704</v>
      </c>
      <c r="BR1066" s="425">
        <v>0.47520535135783198</v>
      </c>
      <c r="BS1066" s="426">
        <v>9.4864259231833795E-2</v>
      </c>
      <c r="BT1066" s="427"/>
      <c r="BU1066" s="421"/>
      <c r="BV1066" s="428"/>
      <c r="BW1066" s="427">
        <v>8</v>
      </c>
      <c r="BX1066" s="427">
        <v>36</v>
      </c>
      <c r="BY1066" s="427">
        <v>1</v>
      </c>
      <c r="BZ1066" s="427">
        <v>-1</v>
      </c>
      <c r="CA1066" s="421">
        <v>0</v>
      </c>
      <c r="CB1066" s="428">
        <v>0</v>
      </c>
      <c r="CC1066" s="427"/>
      <c r="CD1066" s="421"/>
      <c r="CE1066" s="429"/>
      <c r="CF1066" s="428"/>
      <c r="CG1066" s="427"/>
      <c r="CH1066" s="421"/>
      <c r="CI1066" s="429"/>
      <c r="CJ1066" s="428"/>
      <c r="CK1066" s="427"/>
      <c r="CL1066" s="421"/>
      <c r="CM1066" s="429"/>
      <c r="CN1066" s="428"/>
      <c r="CO1066" s="427"/>
      <c r="CP1066" s="421"/>
      <c r="CQ1066" s="429"/>
      <c r="CR1066" s="428"/>
      <c r="DH1066" s="427">
        <v>1</v>
      </c>
      <c r="DI1066" s="426">
        <v>-4.6983629465103101E-2</v>
      </c>
      <c r="EL1066" s="422"/>
      <c r="EM1066" s="422"/>
      <c r="EN1066" s="422"/>
      <c r="EO1066" s="422"/>
      <c r="EP1066" s="422"/>
      <c r="EQ1066" s="422"/>
    </row>
    <row r="1067" spans="1:156" ht="13" customHeight="1">
      <c r="A1067" s="413" t="s">
        <v>19</v>
      </c>
      <c r="B1067" s="413">
        <v>10829</v>
      </c>
      <c r="C1067" s="413">
        <v>621512</v>
      </c>
      <c r="D1067" s="413">
        <v>13755</v>
      </c>
      <c r="E1067" s="413" t="s">
        <v>239</v>
      </c>
      <c r="F1067" s="413" t="s">
        <v>239</v>
      </c>
      <c r="G1067" s="414"/>
      <c r="H1067" s="415" t="s">
        <v>1060</v>
      </c>
      <c r="I1067" s="416" t="s">
        <v>3353</v>
      </c>
      <c r="J1067" s="417">
        <v>31</v>
      </c>
      <c r="K1067" s="418">
        <v>2</v>
      </c>
      <c r="L1067" s="418" t="s">
        <v>837</v>
      </c>
      <c r="T1067" s="418" t="s">
        <v>4581</v>
      </c>
      <c r="U1067" s="418" t="s">
        <v>4581</v>
      </c>
      <c r="V1067" s="418" t="s">
        <v>4586</v>
      </c>
      <c r="X1067" s="418">
        <v>9</v>
      </c>
      <c r="Y1067" s="419">
        <v>26</v>
      </c>
      <c r="Z1067" s="421">
        <v>11</v>
      </c>
      <c r="AA1067" s="421">
        <v>37</v>
      </c>
      <c r="AB1067" s="421">
        <v>35</v>
      </c>
      <c r="AC1067" s="421">
        <v>12</v>
      </c>
      <c r="AD1067" s="421">
        <v>12</v>
      </c>
      <c r="AE1067" s="421">
        <v>0</v>
      </c>
      <c r="AF1067" s="421">
        <v>0</v>
      </c>
      <c r="AG1067" s="421">
        <v>0</v>
      </c>
      <c r="AH1067" s="421">
        <v>4</v>
      </c>
      <c r="AI1067" s="421">
        <v>2</v>
      </c>
      <c r="AJ1067" s="421">
        <v>0</v>
      </c>
      <c r="AK1067" s="421">
        <v>0</v>
      </c>
      <c r="AL1067" s="421">
        <v>0</v>
      </c>
      <c r="AM1067" s="421">
        <v>0</v>
      </c>
      <c r="AN1067" s="421">
        <v>10</v>
      </c>
      <c r="AO1067" s="421">
        <v>1</v>
      </c>
      <c r="AP1067" s="421">
        <v>0</v>
      </c>
      <c r="AQ1067" s="421">
        <v>1</v>
      </c>
      <c r="AR1067" s="421">
        <v>1</v>
      </c>
      <c r="AS1067" s="422">
        <v>0</v>
      </c>
      <c r="AT1067" s="422">
        <v>0.27027026999999998</v>
      </c>
      <c r="AU1067" s="422">
        <v>0.42307692000000002</v>
      </c>
      <c r="AV1067" s="422">
        <v>0.26923077000000001</v>
      </c>
      <c r="AW1067" s="422">
        <v>0</v>
      </c>
      <c r="AX1067" s="422">
        <v>0.34615384999999999</v>
      </c>
      <c r="AY1067" s="423">
        <v>105.3</v>
      </c>
      <c r="AZ1067" s="422">
        <v>0.14166666999999999</v>
      </c>
      <c r="BA1067" s="422">
        <v>0.44</v>
      </c>
      <c r="BB1067" s="422">
        <v>0.73833333000000001</v>
      </c>
      <c r="BC1067" s="422">
        <v>0.24</v>
      </c>
      <c r="BD1067" s="424">
        <v>0.48</v>
      </c>
      <c r="BE1067" s="424">
        <v>0.342857142</v>
      </c>
      <c r="BF1067" s="424">
        <v>0.36111111099999998</v>
      </c>
      <c r="BG1067" s="424">
        <v>0.342857142</v>
      </c>
      <c r="BH1067" s="424">
        <v>0.70396825299999999</v>
      </c>
      <c r="BI1067" s="424">
        <v>0</v>
      </c>
      <c r="BJ1067" s="424">
        <v>0.31420080363750402</v>
      </c>
      <c r="BK1067" s="425">
        <v>0</v>
      </c>
      <c r="BL1067" s="425">
        <v>3.4087533624005802E-2</v>
      </c>
      <c r="BM1067" s="425">
        <v>4.4059469574402099</v>
      </c>
      <c r="BN1067" s="425">
        <v>100.73374657906901</v>
      </c>
      <c r="BO1067" s="425">
        <v>0.19929782409105301</v>
      </c>
      <c r="BP1067" s="425">
        <v>-0.50342232640832596</v>
      </c>
      <c r="BQ1067" s="425">
        <v>1.3315872829678399</v>
      </c>
      <c r="BR1067" s="425">
        <v>-0.47142658799039</v>
      </c>
      <c r="BS1067" s="426">
        <v>0.136238043605028</v>
      </c>
      <c r="BT1067" s="427"/>
      <c r="BU1067" s="421"/>
      <c r="BV1067" s="428"/>
      <c r="BW1067" s="427">
        <v>10</v>
      </c>
      <c r="BX1067" s="427">
        <v>85.2</v>
      </c>
      <c r="BY1067" s="427">
        <v>-2</v>
      </c>
      <c r="BZ1067" s="427">
        <v>0</v>
      </c>
      <c r="CA1067" s="421">
        <v>-1</v>
      </c>
      <c r="CB1067" s="428">
        <v>1</v>
      </c>
      <c r="CC1067" s="427"/>
      <c r="CD1067" s="421"/>
      <c r="CE1067" s="429"/>
      <c r="CF1067" s="428"/>
      <c r="CG1067" s="427"/>
      <c r="CH1067" s="421"/>
      <c r="CI1067" s="429"/>
      <c r="CJ1067" s="428"/>
      <c r="CK1067" s="427"/>
      <c r="CL1067" s="421"/>
      <c r="CM1067" s="429"/>
      <c r="CN1067" s="428"/>
      <c r="CO1067" s="427"/>
      <c r="CP1067" s="421"/>
      <c r="CQ1067" s="429"/>
      <c r="CR1067" s="428"/>
      <c r="DH1067" s="427">
        <v>-2</v>
      </c>
      <c r="DI1067" s="426">
        <v>0.52961146831512396</v>
      </c>
      <c r="EL1067" s="422"/>
      <c r="EM1067" s="422"/>
      <c r="EN1067" s="422"/>
      <c r="EO1067" s="422"/>
      <c r="EP1067" s="422"/>
      <c r="EQ1067" s="422"/>
    </row>
    <row r="1068" spans="1:156" ht="13" customHeight="1">
      <c r="A1068" s="413" t="s">
        <v>19</v>
      </c>
      <c r="B1068" s="413">
        <v>11599</v>
      </c>
      <c r="C1068" s="413">
        <v>543592</v>
      </c>
      <c r="D1068" s="413">
        <v>15941</v>
      </c>
      <c r="E1068" s="413" t="s">
        <v>246</v>
      </c>
      <c r="F1068" s="413" t="s">
        <v>246</v>
      </c>
      <c r="G1068" s="414"/>
      <c r="H1068" s="415" t="s">
        <v>889</v>
      </c>
      <c r="I1068" s="416" t="s">
        <v>595</v>
      </c>
      <c r="J1068" s="417">
        <v>35</v>
      </c>
      <c r="K1068" s="418">
        <v>2</v>
      </c>
      <c r="L1068" s="418" t="s">
        <v>837</v>
      </c>
      <c r="T1068" s="418" t="s">
        <v>4581</v>
      </c>
      <c r="U1068" s="418" t="s">
        <v>4581</v>
      </c>
      <c r="V1068" s="418" t="s">
        <v>4586</v>
      </c>
      <c r="X1068" s="418">
        <v>4</v>
      </c>
      <c r="Z1068" s="421">
        <v>15</v>
      </c>
      <c r="AA1068" s="421">
        <v>41</v>
      </c>
      <c r="AB1068" s="421">
        <v>38</v>
      </c>
      <c r="AC1068" s="421">
        <v>7</v>
      </c>
      <c r="AD1068" s="421">
        <v>6</v>
      </c>
      <c r="AE1068" s="421">
        <v>1</v>
      </c>
      <c r="AF1068" s="421">
        <v>0</v>
      </c>
      <c r="AG1068" s="421">
        <v>0</v>
      </c>
      <c r="AH1068" s="421">
        <v>2</v>
      </c>
      <c r="AI1068" s="421">
        <v>1</v>
      </c>
      <c r="AJ1068" s="421">
        <v>0</v>
      </c>
      <c r="AK1068" s="421">
        <v>0</v>
      </c>
      <c r="AL1068" s="421">
        <v>2</v>
      </c>
      <c r="AM1068" s="421">
        <v>0</v>
      </c>
      <c r="AN1068" s="421">
        <v>5</v>
      </c>
      <c r="AO1068" s="421">
        <v>0</v>
      </c>
      <c r="AP1068" s="421">
        <v>0</v>
      </c>
      <c r="AQ1068" s="421">
        <v>1</v>
      </c>
      <c r="AR1068" s="421">
        <v>2</v>
      </c>
      <c r="AS1068" s="466">
        <v>4.8780486999999997E-2</v>
      </c>
      <c r="AT1068" s="466">
        <v>0.121951219</v>
      </c>
      <c r="AU1068" s="466">
        <v>0.32352941000000002</v>
      </c>
      <c r="AV1068" s="466">
        <v>0.32352941000000002</v>
      </c>
      <c r="AW1068" s="466">
        <v>0</v>
      </c>
      <c r="AX1068" s="466">
        <v>0.44117646999999999</v>
      </c>
      <c r="AY1068" s="425">
        <v>107.4</v>
      </c>
      <c r="AZ1068" s="466">
        <v>6.7567569999999993E-2</v>
      </c>
      <c r="BA1068" s="466">
        <v>0.45454545400000002</v>
      </c>
      <c r="BB1068" s="466">
        <v>0.84152333800000001</v>
      </c>
      <c r="BC1068" s="466">
        <v>0.36363636300000002</v>
      </c>
      <c r="BD1068" s="424">
        <v>0.212121212</v>
      </c>
      <c r="BE1068" s="424">
        <v>0.18421052600000001</v>
      </c>
      <c r="BF1068" s="424">
        <v>0.22500000000000001</v>
      </c>
      <c r="BG1068" s="424">
        <v>0.21052631499999999</v>
      </c>
      <c r="BH1068" s="424">
        <v>0.435526315</v>
      </c>
      <c r="BI1068" s="424">
        <v>2.6315788999999999E-2</v>
      </c>
      <c r="BJ1068" s="424">
        <v>0.198234587907791</v>
      </c>
      <c r="BK1068" s="425">
        <v>16.950299357573599</v>
      </c>
      <c r="BL1068" s="425">
        <v>-3.8225613110613401</v>
      </c>
      <c r="BM1068" s="425">
        <v>1.02193156397822</v>
      </c>
      <c r="BN1068" s="425">
        <v>7.7208956289094601</v>
      </c>
      <c r="BO1068" s="425">
        <v>0.25293558686814699</v>
      </c>
      <c r="BP1068" s="425">
        <v>9.2919401824474293E-2</v>
      </c>
      <c r="BQ1068" s="425">
        <v>-3.60101920854378</v>
      </c>
      <c r="BR1068" s="425">
        <v>-4.3915645428847903</v>
      </c>
      <c r="BS1068" s="426">
        <v>-0.36842933109325698</v>
      </c>
      <c r="BT1068" s="427"/>
      <c r="BU1068" s="421"/>
      <c r="BV1068" s="428"/>
      <c r="BW1068" s="427">
        <v>12</v>
      </c>
      <c r="BX1068" s="427">
        <v>89</v>
      </c>
      <c r="BY1068" s="427">
        <v>0</v>
      </c>
      <c r="BZ1068" s="427">
        <v>-1</v>
      </c>
      <c r="CA1068" s="421">
        <v>0</v>
      </c>
      <c r="CB1068" s="428">
        <v>-2</v>
      </c>
      <c r="CC1068" s="427">
        <v>1</v>
      </c>
      <c r="CD1068" s="421">
        <v>3</v>
      </c>
      <c r="CE1068" s="429">
        <v>0</v>
      </c>
      <c r="CF1068" s="428">
        <v>0</v>
      </c>
      <c r="CG1068" s="427"/>
      <c r="CH1068" s="421"/>
      <c r="CI1068" s="429"/>
      <c r="CJ1068" s="428"/>
      <c r="CK1068" s="427"/>
      <c r="CL1068" s="421"/>
      <c r="CM1068" s="429"/>
      <c r="CN1068" s="428"/>
      <c r="CO1068" s="427"/>
      <c r="CP1068" s="421"/>
      <c r="CQ1068" s="429"/>
      <c r="CR1068" s="428"/>
      <c r="DH1068" s="427">
        <v>0</v>
      </c>
      <c r="DI1068" s="426">
        <v>-0.57333117723464899</v>
      </c>
    </row>
    <row r="1069" spans="1:156" ht="13" customHeight="1">
      <c r="A1069" s="413" t="s">
        <v>19</v>
      </c>
      <c r="B1069" s="413">
        <v>10650</v>
      </c>
      <c r="C1069" s="413">
        <v>624513</v>
      </c>
      <c r="D1069" s="413">
        <v>15055</v>
      </c>
      <c r="E1069" s="413" t="s">
        <v>213</v>
      </c>
      <c r="F1069" s="413" t="s">
        <v>213</v>
      </c>
      <c r="G1069" s="414"/>
      <c r="H1069" s="411" t="s">
        <v>4052</v>
      </c>
      <c r="I1069" s="411" t="s">
        <v>2262</v>
      </c>
      <c r="J1069" s="413">
        <v>30</v>
      </c>
      <c r="K1069" s="418">
        <v>2</v>
      </c>
      <c r="L1069" s="418" t="s">
        <v>46</v>
      </c>
      <c r="T1069" s="418" t="s">
        <v>4581</v>
      </c>
      <c r="U1069" s="418" t="s">
        <v>4581</v>
      </c>
      <c r="V1069" s="418" t="s">
        <v>4586</v>
      </c>
      <c r="X1069" s="418">
        <v>6</v>
      </c>
      <c r="Z1069" s="421">
        <v>2</v>
      </c>
      <c r="AA1069" s="421">
        <v>7</v>
      </c>
      <c r="AB1069" s="421">
        <v>7</v>
      </c>
      <c r="AC1069" s="421">
        <v>2</v>
      </c>
      <c r="AD1069" s="421">
        <v>2</v>
      </c>
      <c r="AE1069" s="421">
        <v>0</v>
      </c>
      <c r="AF1069" s="421">
        <v>0</v>
      </c>
      <c r="AG1069" s="421">
        <v>0</v>
      </c>
      <c r="AH1069" s="421">
        <v>2</v>
      </c>
      <c r="AI1069" s="421">
        <v>0</v>
      </c>
      <c r="AJ1069" s="421">
        <v>0</v>
      </c>
      <c r="AK1069" s="421">
        <v>0</v>
      </c>
      <c r="AL1069" s="421">
        <v>0</v>
      </c>
      <c r="AM1069" s="421">
        <v>0</v>
      </c>
      <c r="AN1069" s="421">
        <v>4</v>
      </c>
      <c r="AO1069" s="421">
        <v>0</v>
      </c>
      <c r="AP1069" s="421">
        <v>0</v>
      </c>
      <c r="AQ1069" s="421">
        <v>0</v>
      </c>
      <c r="AR1069" s="421">
        <v>0</v>
      </c>
      <c r="AS1069" s="466">
        <v>0</v>
      </c>
      <c r="AT1069" s="466">
        <v>0.571428571</v>
      </c>
      <c r="AU1069" s="466">
        <v>0.33333332999999998</v>
      </c>
      <c r="AV1069" s="466">
        <v>0.66666667000000002</v>
      </c>
      <c r="AW1069" s="466">
        <v>0</v>
      </c>
      <c r="AX1069" s="466">
        <v>0</v>
      </c>
      <c r="AY1069" s="425">
        <v>78.400000000000006</v>
      </c>
      <c r="AZ1069" s="466">
        <v>0.21428570999999999</v>
      </c>
      <c r="BA1069" s="466">
        <v>1</v>
      </c>
      <c r="BB1069" s="466">
        <v>1.78571429</v>
      </c>
      <c r="BC1069" s="466">
        <v>0</v>
      </c>
      <c r="BD1069" s="424">
        <v>0.66666666600000002</v>
      </c>
      <c r="BE1069" s="424">
        <v>0.28571428500000001</v>
      </c>
      <c r="BF1069" s="424">
        <v>0.28571428500000001</v>
      </c>
      <c r="BG1069" s="424">
        <v>0.28571428500000001</v>
      </c>
      <c r="BH1069" s="424">
        <v>0.57142857000000002</v>
      </c>
      <c r="BI1069" s="424">
        <v>0</v>
      </c>
      <c r="BJ1069" s="424">
        <v>0.252117463520595</v>
      </c>
      <c r="BK1069" s="425">
        <v>0</v>
      </c>
      <c r="BL1069" s="425">
        <v>-0.34639493843535502</v>
      </c>
      <c r="BM1069" s="425">
        <v>0.48071360120554801</v>
      </c>
      <c r="BN1069" s="425">
        <v>59.399069966183703</v>
      </c>
      <c r="BO1069" s="425">
        <v>-0.13478432723908801</v>
      </c>
      <c r="BP1069" s="425">
        <v>-0.103482885286211</v>
      </c>
      <c r="BQ1069" s="425">
        <v>-0.19555728837842601</v>
      </c>
      <c r="BR1069" s="425">
        <v>-0.438431623410383</v>
      </c>
      <c r="BS1069" s="426">
        <v>-2.0007957962771002E-2</v>
      </c>
      <c r="BT1069" s="427"/>
      <c r="BU1069" s="421"/>
      <c r="BV1069" s="428"/>
      <c r="BW1069" s="427">
        <v>2</v>
      </c>
      <c r="BX1069" s="427">
        <v>17</v>
      </c>
      <c r="BY1069" s="427">
        <v>0</v>
      </c>
      <c r="BZ1069" s="427">
        <v>0</v>
      </c>
      <c r="CA1069" s="421">
        <v>0</v>
      </c>
      <c r="CB1069" s="428">
        <v>0</v>
      </c>
      <c r="CC1069" s="427"/>
      <c r="CD1069" s="421"/>
      <c r="CE1069" s="429"/>
      <c r="CF1069" s="428"/>
      <c r="CG1069" s="427"/>
      <c r="CH1069" s="421"/>
      <c r="CI1069" s="429"/>
      <c r="CJ1069" s="428"/>
      <c r="CK1069" s="427"/>
      <c r="CL1069" s="421"/>
      <c r="CM1069" s="429"/>
      <c r="CN1069" s="428"/>
      <c r="CO1069" s="427"/>
      <c r="CP1069" s="421"/>
      <c r="CQ1069" s="429"/>
      <c r="CR1069" s="428"/>
      <c r="DH1069" s="427">
        <v>0</v>
      </c>
      <c r="DI1069" s="426">
        <v>1.96036696434021E-3</v>
      </c>
    </row>
    <row r="1070" spans="1:156" ht="13" customHeight="1">
      <c r="A1070" s="413" t="s">
        <v>19</v>
      </c>
      <c r="B1070" s="413">
        <v>11437</v>
      </c>
      <c r="C1070" s="413">
        <v>640902</v>
      </c>
      <c r="D1070" s="413">
        <v>19802</v>
      </c>
      <c r="E1070" s="413" t="s">
        <v>3323</v>
      </c>
      <c r="F1070" s="413" t="s">
        <v>3323</v>
      </c>
      <c r="G1070" s="414"/>
      <c r="H1070" s="411" t="s">
        <v>3935</v>
      </c>
      <c r="I1070" s="411" t="s">
        <v>3934</v>
      </c>
      <c r="J1070" s="413">
        <v>29</v>
      </c>
      <c r="K1070" s="418">
        <v>2</v>
      </c>
      <c r="L1070" s="418" t="s">
        <v>837</v>
      </c>
      <c r="T1070" s="418" t="s">
        <v>4581</v>
      </c>
      <c r="U1070" s="418" t="s">
        <v>4581</v>
      </c>
      <c r="V1070" s="418" t="s">
        <v>4586</v>
      </c>
      <c r="Y1070" s="419">
        <v>48</v>
      </c>
      <c r="Z1070" s="421">
        <v>30</v>
      </c>
      <c r="AA1070" s="421">
        <v>78</v>
      </c>
      <c r="AB1070" s="421">
        <v>69</v>
      </c>
      <c r="AC1070" s="421">
        <v>17</v>
      </c>
      <c r="AD1070" s="421">
        <v>11</v>
      </c>
      <c r="AE1070" s="421">
        <v>6</v>
      </c>
      <c r="AF1070" s="421">
        <v>0</v>
      </c>
      <c r="AG1070" s="421">
        <v>0</v>
      </c>
      <c r="AH1070" s="421">
        <v>4</v>
      </c>
      <c r="AI1070" s="421">
        <v>4</v>
      </c>
      <c r="AJ1070" s="421">
        <v>0</v>
      </c>
      <c r="AK1070" s="421">
        <v>0</v>
      </c>
      <c r="AL1070" s="421">
        <v>8</v>
      </c>
      <c r="AM1070" s="421">
        <v>0</v>
      </c>
      <c r="AN1070" s="421">
        <v>21</v>
      </c>
      <c r="AO1070" s="421">
        <v>0</v>
      </c>
      <c r="AP1070" s="421">
        <v>0</v>
      </c>
      <c r="AQ1070" s="421">
        <v>1</v>
      </c>
      <c r="AR1070" s="421">
        <v>1</v>
      </c>
      <c r="AS1070" s="466">
        <v>0.102564102</v>
      </c>
      <c r="AT1070" s="466">
        <v>0.26923076899999998</v>
      </c>
      <c r="AU1070" s="466">
        <v>0.38775510000000002</v>
      </c>
      <c r="AV1070" s="466">
        <v>0.26530611999999998</v>
      </c>
      <c r="AW1070" s="466">
        <v>4.0816329999999998E-2</v>
      </c>
      <c r="AX1070" s="466">
        <v>0.44897958999999998</v>
      </c>
      <c r="AY1070" s="425">
        <v>110.6</v>
      </c>
      <c r="AZ1070" s="466">
        <v>0.11411411</v>
      </c>
      <c r="BA1070" s="466">
        <v>0.60416666600000002</v>
      </c>
      <c r="BB1070" s="466">
        <v>1.094219222</v>
      </c>
      <c r="BC1070" s="466">
        <v>0.25</v>
      </c>
      <c r="BD1070" s="424">
        <v>0.35416666600000002</v>
      </c>
      <c r="BE1070" s="424">
        <v>0.246376811</v>
      </c>
      <c r="BF1070" s="424">
        <v>0.32467532399999999</v>
      </c>
      <c r="BG1070" s="424">
        <v>0.33333333300000001</v>
      </c>
      <c r="BH1070" s="424">
        <v>0.658008657</v>
      </c>
      <c r="BI1070" s="424">
        <v>8.6956521999999994E-2</v>
      </c>
      <c r="BJ1070" s="424">
        <v>0.29545463679672801</v>
      </c>
      <c r="BK1070" s="425">
        <v>53.713386570552501</v>
      </c>
      <c r="BL1070" s="425">
        <v>-1.04916167998314</v>
      </c>
      <c r="BM1070" s="425">
        <v>8.16719061887264</v>
      </c>
      <c r="BN1070" s="425">
        <v>86.815888280009204</v>
      </c>
      <c r="BO1070" s="425">
        <v>0.106786438000763</v>
      </c>
      <c r="BP1070" s="425">
        <v>-0.229731568135321</v>
      </c>
      <c r="BQ1070" s="425">
        <v>0.972498705670236</v>
      </c>
      <c r="BR1070" s="425">
        <v>-1.4416957953348699</v>
      </c>
      <c r="BS1070" s="426">
        <v>9.9498788223358295E-2</v>
      </c>
      <c r="BT1070" s="427"/>
      <c r="BU1070" s="421"/>
      <c r="BV1070" s="428"/>
      <c r="BW1070" s="427">
        <v>26</v>
      </c>
      <c r="BX1070" s="427">
        <v>193</v>
      </c>
      <c r="BY1070" s="427">
        <v>0</v>
      </c>
      <c r="BZ1070" s="427">
        <v>-2</v>
      </c>
      <c r="CA1070" s="421">
        <v>0</v>
      </c>
      <c r="CB1070" s="428">
        <v>-1</v>
      </c>
      <c r="CC1070" s="427"/>
      <c r="CD1070" s="421"/>
      <c r="CE1070" s="429"/>
      <c r="CF1070" s="428"/>
      <c r="CG1070" s="427"/>
      <c r="CH1070" s="421"/>
      <c r="CI1070" s="429"/>
      <c r="CJ1070" s="428"/>
      <c r="CK1070" s="427"/>
      <c r="CL1070" s="421"/>
      <c r="CM1070" s="429"/>
      <c r="CN1070" s="428"/>
      <c r="CO1070" s="427"/>
      <c r="CP1070" s="421"/>
      <c r="CQ1070" s="429"/>
      <c r="CR1070" s="428"/>
      <c r="DH1070" s="427">
        <v>0</v>
      </c>
      <c r="DI1070" s="426">
        <v>-0.270275428891181</v>
      </c>
    </row>
    <row r="1071" spans="1:156" ht="13" customHeight="1">
      <c r="A1071" s="413" t="s">
        <v>19</v>
      </c>
      <c r="B1071" s="413">
        <v>12864</v>
      </c>
      <c r="C1071" s="413">
        <v>682515</v>
      </c>
      <c r="D1071" s="413">
        <v>20626</v>
      </c>
      <c r="E1071" s="413" t="s">
        <v>2175</v>
      </c>
      <c r="F1071" s="413" t="s">
        <v>2175</v>
      </c>
      <c r="G1071" s="414"/>
      <c r="H1071" s="411" t="s">
        <v>3401</v>
      </c>
      <c r="I1071" s="411" t="s">
        <v>145</v>
      </c>
      <c r="J1071" s="413">
        <v>29</v>
      </c>
      <c r="K1071" s="418">
        <v>2</v>
      </c>
      <c r="L1071" s="418" t="s">
        <v>837</v>
      </c>
      <c r="T1071" s="418" t="s">
        <v>4581</v>
      </c>
      <c r="U1071" s="418" t="s">
        <v>4581</v>
      </c>
      <c r="V1071" s="418" t="s">
        <v>4586</v>
      </c>
      <c r="Y1071" s="419">
        <v>7</v>
      </c>
      <c r="Z1071" s="421">
        <v>5</v>
      </c>
      <c r="AA1071" s="421">
        <v>9</v>
      </c>
      <c r="AB1071" s="421">
        <v>7</v>
      </c>
      <c r="AC1071" s="421">
        <v>1</v>
      </c>
      <c r="AD1071" s="421">
        <v>1</v>
      </c>
      <c r="AE1071" s="421">
        <v>0</v>
      </c>
      <c r="AF1071" s="421">
        <v>0</v>
      </c>
      <c r="AG1071" s="421">
        <v>0</v>
      </c>
      <c r="AH1071" s="421">
        <v>2</v>
      </c>
      <c r="AI1071" s="421">
        <v>1</v>
      </c>
      <c r="AJ1071" s="421">
        <v>0</v>
      </c>
      <c r="AK1071" s="421">
        <v>0</v>
      </c>
      <c r="AL1071" s="421">
        <v>1</v>
      </c>
      <c r="AM1071" s="421">
        <v>0</v>
      </c>
      <c r="AN1071" s="421">
        <v>2</v>
      </c>
      <c r="AO1071" s="421">
        <v>1</v>
      </c>
      <c r="AP1071" s="421">
        <v>0</v>
      </c>
      <c r="AQ1071" s="421">
        <v>0</v>
      </c>
      <c r="AR1071" s="421">
        <v>0</v>
      </c>
      <c r="AS1071" s="422">
        <v>0.111111111</v>
      </c>
      <c r="AT1071" s="422">
        <v>0.222222222</v>
      </c>
      <c r="AU1071" s="422">
        <v>0.4</v>
      </c>
      <c r="AV1071" s="422">
        <v>0.2</v>
      </c>
      <c r="AW1071" s="422">
        <v>0</v>
      </c>
      <c r="AX1071" s="422">
        <v>0</v>
      </c>
      <c r="AY1071" s="423">
        <v>93.4</v>
      </c>
      <c r="AZ1071" s="422">
        <v>5.8823529999999999E-2</v>
      </c>
      <c r="BA1071" s="422">
        <v>0.6</v>
      </c>
      <c r="BB1071" s="422">
        <v>1.14117647</v>
      </c>
      <c r="BC1071" s="422">
        <v>0.4</v>
      </c>
      <c r="BD1071" s="424">
        <v>0.2</v>
      </c>
      <c r="BE1071" s="424">
        <v>0.14285714199999999</v>
      </c>
      <c r="BF1071" s="424">
        <v>0.33333333300000001</v>
      </c>
      <c r="BG1071" s="424">
        <v>0.14285714199999999</v>
      </c>
      <c r="BH1071" s="424">
        <v>0.476190475</v>
      </c>
      <c r="BI1071" s="424">
        <v>0</v>
      </c>
      <c r="BJ1071" s="424">
        <v>0.25513450966940898</v>
      </c>
      <c r="BK1071" s="425">
        <v>0</v>
      </c>
      <c r="BL1071" s="425">
        <v>-0.423318707761899</v>
      </c>
      <c r="BM1071" s="425">
        <v>0.64010655749069001</v>
      </c>
      <c r="BN1071" s="425">
        <v>62.741995453101701</v>
      </c>
      <c r="BO1071" s="425">
        <v>-3.3273110640366602E-2</v>
      </c>
      <c r="BP1071" s="425">
        <v>2.9236282221972901E-2</v>
      </c>
      <c r="BQ1071" s="425">
        <v>0.29534746226334402</v>
      </c>
      <c r="BR1071" s="425">
        <v>-0.36821815223021798</v>
      </c>
      <c r="BS1071" s="426">
        <v>3.02177416059323E-2</v>
      </c>
      <c r="BT1071" s="427"/>
      <c r="BU1071" s="421"/>
      <c r="BV1071" s="428"/>
      <c r="BW1071" s="427">
        <v>4</v>
      </c>
      <c r="BX1071" s="427">
        <v>21.2</v>
      </c>
      <c r="BY1071" s="427">
        <v>0</v>
      </c>
      <c r="BZ1071" s="427">
        <v>0</v>
      </c>
      <c r="CA1071" s="421">
        <v>0</v>
      </c>
      <c r="CB1071" s="428">
        <v>0</v>
      </c>
      <c r="CC1071" s="427"/>
      <c r="CD1071" s="421"/>
      <c r="CE1071" s="429"/>
      <c r="CF1071" s="428"/>
      <c r="CG1071" s="427"/>
      <c r="CH1071" s="421"/>
      <c r="CI1071" s="429"/>
      <c r="CJ1071" s="428"/>
      <c r="CK1071" s="427"/>
      <c r="CL1071" s="421"/>
      <c r="CM1071" s="429"/>
      <c r="CN1071" s="428"/>
      <c r="CO1071" s="427"/>
      <c r="CP1071" s="421"/>
      <c r="CQ1071" s="429"/>
      <c r="CR1071" s="428"/>
      <c r="DH1071" s="427">
        <v>0</v>
      </c>
      <c r="DI1071" s="426">
        <v>0.36417808756232201</v>
      </c>
      <c r="EL1071" s="422"/>
      <c r="EM1071" s="422"/>
      <c r="EN1071" s="422"/>
      <c r="EO1071" s="422"/>
      <c r="EP1071" s="422"/>
      <c r="EQ1071" s="422"/>
    </row>
    <row r="1072" spans="1:156" ht="13" customHeight="1">
      <c r="A1072" s="413" t="s">
        <v>19</v>
      </c>
      <c r="B1072" s="413">
        <v>11938</v>
      </c>
      <c r="C1072" s="413">
        <v>665861</v>
      </c>
      <c r="D1072" s="413">
        <v>21735</v>
      </c>
      <c r="E1072" s="413" t="s">
        <v>18</v>
      </c>
      <c r="F1072" s="413" t="s">
        <v>18</v>
      </c>
      <c r="G1072" s="414"/>
      <c r="H1072" s="411" t="s">
        <v>2486</v>
      </c>
      <c r="I1072" s="411" t="s">
        <v>4489</v>
      </c>
      <c r="J1072" s="413">
        <v>26</v>
      </c>
      <c r="K1072" s="418">
        <v>2</v>
      </c>
      <c r="L1072" s="418" t="s">
        <v>837</v>
      </c>
      <c r="T1072" s="418" t="s">
        <v>4581</v>
      </c>
      <c r="U1072" s="418" t="s">
        <v>4581</v>
      </c>
      <c r="V1072" s="418" t="s">
        <v>4586</v>
      </c>
      <c r="X1072" s="418">
        <v>4</v>
      </c>
      <c r="Y1072" s="419">
        <v>29</v>
      </c>
      <c r="Z1072" s="421">
        <v>11</v>
      </c>
      <c r="AA1072" s="421">
        <v>34</v>
      </c>
      <c r="AB1072" s="421">
        <v>33</v>
      </c>
      <c r="AC1072" s="421">
        <v>6</v>
      </c>
      <c r="AD1072" s="421">
        <v>4</v>
      </c>
      <c r="AE1072" s="421">
        <v>2</v>
      </c>
      <c r="AF1072" s="421">
        <v>0</v>
      </c>
      <c r="AG1072" s="421">
        <v>0</v>
      </c>
      <c r="AH1072" s="421">
        <v>4</v>
      </c>
      <c r="AI1072" s="421">
        <v>2</v>
      </c>
      <c r="AJ1072" s="421">
        <v>1</v>
      </c>
      <c r="AK1072" s="421">
        <v>0</v>
      </c>
      <c r="AL1072" s="421">
        <v>1</v>
      </c>
      <c r="AM1072" s="421">
        <v>0</v>
      </c>
      <c r="AN1072" s="421">
        <v>9</v>
      </c>
      <c r="AO1072" s="421">
        <v>0</v>
      </c>
      <c r="AP1072" s="421">
        <v>0</v>
      </c>
      <c r="AQ1072" s="421">
        <v>0</v>
      </c>
      <c r="AR1072" s="421">
        <v>0</v>
      </c>
      <c r="AS1072" s="422">
        <v>2.9411764E-2</v>
      </c>
      <c r="AT1072" s="422">
        <v>0.264705882</v>
      </c>
      <c r="AU1072" s="422">
        <v>0.33333332999999998</v>
      </c>
      <c r="AV1072" s="422">
        <v>0.25</v>
      </c>
      <c r="AW1072" s="422">
        <v>8.3333329999999997E-2</v>
      </c>
      <c r="AX1072" s="422">
        <v>0.29166667000000002</v>
      </c>
      <c r="AY1072" s="425">
        <v>105.3</v>
      </c>
      <c r="AZ1072" s="422">
        <v>0.18897638</v>
      </c>
      <c r="BA1072" s="422">
        <v>0.41666666600000002</v>
      </c>
      <c r="BB1072" s="422">
        <v>0.64435695199999998</v>
      </c>
      <c r="BC1072" s="422">
        <v>0.45833333300000001</v>
      </c>
      <c r="BD1072" s="424">
        <v>0.25</v>
      </c>
      <c r="BE1072" s="424">
        <v>0.181818181</v>
      </c>
      <c r="BF1072" s="424">
        <v>0.20588235199999999</v>
      </c>
      <c r="BG1072" s="424">
        <v>0.24242424200000001</v>
      </c>
      <c r="BH1072" s="424">
        <v>0.448306594</v>
      </c>
      <c r="BI1072" s="424">
        <v>6.0606061000000003E-2</v>
      </c>
      <c r="BJ1072" s="424">
        <v>0.197793119093951</v>
      </c>
      <c r="BK1072" s="425">
        <v>37.436603091984097</v>
      </c>
      <c r="BL1072" s="425">
        <v>-3.1821156584497801</v>
      </c>
      <c r="BM1072" s="425">
        <v>0.83526867694888596</v>
      </c>
      <c r="BN1072" s="425">
        <v>19.611381295724101</v>
      </c>
      <c r="BO1072" s="425">
        <v>0.13838501957442101</v>
      </c>
      <c r="BP1072" s="425">
        <v>-0.21684533264487901</v>
      </c>
      <c r="BQ1072" s="425">
        <v>-2.0029323224749702</v>
      </c>
      <c r="BR1072" s="425">
        <v>-3.4380462004643202</v>
      </c>
      <c r="BS1072" s="426">
        <v>-0.204925042899988</v>
      </c>
      <c r="BT1072" s="427"/>
      <c r="BU1072" s="421"/>
      <c r="BV1072" s="428"/>
      <c r="BW1072" s="427">
        <v>11</v>
      </c>
      <c r="BX1072" s="427">
        <v>85.1</v>
      </c>
      <c r="BY1072" s="427">
        <v>0</v>
      </c>
      <c r="BZ1072" s="427">
        <v>0</v>
      </c>
      <c r="CA1072" s="421">
        <v>0</v>
      </c>
      <c r="CB1072" s="428">
        <v>0</v>
      </c>
      <c r="CC1072" s="427"/>
      <c r="CD1072" s="421"/>
      <c r="CE1072" s="429"/>
      <c r="CF1072" s="428"/>
      <c r="CG1072" s="427"/>
      <c r="CH1072" s="421"/>
      <c r="CI1072" s="429"/>
      <c r="CJ1072" s="428"/>
      <c r="CK1072" s="427"/>
      <c r="CL1072" s="421"/>
      <c r="CM1072" s="429"/>
      <c r="CN1072" s="428"/>
      <c r="CO1072" s="427"/>
      <c r="CP1072" s="421"/>
      <c r="CQ1072" s="429"/>
      <c r="CR1072" s="428"/>
      <c r="DH1072" s="427">
        <v>0</v>
      </c>
      <c r="DI1072" s="426">
        <v>0.26496031880378701</v>
      </c>
      <c r="EL1072" s="422"/>
      <c r="EM1072" s="422"/>
      <c r="EN1072" s="422"/>
      <c r="EO1072" s="422"/>
      <c r="EP1072" s="422"/>
      <c r="EQ1072" s="422"/>
    </row>
    <row r="1073" spans="1:147" ht="13" customHeight="1">
      <c r="A1073" s="413" t="s">
        <v>19</v>
      </c>
      <c r="B1073" s="413">
        <v>12669</v>
      </c>
      <c r="C1073" s="413">
        <v>642020</v>
      </c>
      <c r="D1073" s="413">
        <v>19824</v>
      </c>
      <c r="E1073" s="413" t="s">
        <v>15</v>
      </c>
      <c r="F1073" s="413" t="s">
        <v>15</v>
      </c>
      <c r="G1073" s="414"/>
      <c r="H1073" s="411" t="s">
        <v>180</v>
      </c>
      <c r="I1073" s="411" t="s">
        <v>2908</v>
      </c>
      <c r="J1073" s="413">
        <v>30</v>
      </c>
      <c r="K1073" s="418">
        <v>2</v>
      </c>
      <c r="L1073" s="418" t="s">
        <v>837</v>
      </c>
      <c r="T1073" s="418" t="s">
        <v>4581</v>
      </c>
      <c r="U1073" s="418" t="s">
        <v>4581</v>
      </c>
      <c r="V1073" s="418" t="s">
        <v>4586</v>
      </c>
      <c r="Z1073" s="421">
        <v>1</v>
      </c>
      <c r="AA1073" s="421">
        <v>2</v>
      </c>
      <c r="AB1073" s="421">
        <v>1</v>
      </c>
      <c r="AC1073" s="421">
        <v>0</v>
      </c>
      <c r="AD1073" s="421">
        <v>0</v>
      </c>
      <c r="AE1073" s="421">
        <v>0</v>
      </c>
      <c r="AF1073" s="421">
        <v>0</v>
      </c>
      <c r="AG1073" s="421">
        <v>0</v>
      </c>
      <c r="AH1073" s="421">
        <v>1</v>
      </c>
      <c r="AI1073" s="421">
        <v>0</v>
      </c>
      <c r="AJ1073" s="421">
        <v>0</v>
      </c>
      <c r="AK1073" s="421">
        <v>0</v>
      </c>
      <c r="AL1073" s="421">
        <v>0</v>
      </c>
      <c r="AM1073" s="421">
        <v>0</v>
      </c>
      <c r="AN1073" s="421">
        <v>0</v>
      </c>
      <c r="AO1073" s="421">
        <v>0</v>
      </c>
      <c r="AP1073" s="421">
        <v>0</v>
      </c>
      <c r="AQ1073" s="421">
        <v>1</v>
      </c>
      <c r="AR1073" s="421">
        <v>0</v>
      </c>
      <c r="AS1073" s="466">
        <v>0</v>
      </c>
      <c r="AT1073" s="466">
        <v>0</v>
      </c>
      <c r="AU1073" s="466">
        <v>0.5</v>
      </c>
      <c r="AV1073" s="466">
        <v>0</v>
      </c>
      <c r="AW1073" s="466">
        <v>0</v>
      </c>
      <c r="AX1073" s="466">
        <v>0</v>
      </c>
      <c r="AZ1073" s="466">
        <v>0</v>
      </c>
      <c r="BA1073" s="466">
        <v>0</v>
      </c>
      <c r="BB1073" s="466">
        <v>0</v>
      </c>
      <c r="BC1073" s="466">
        <v>0</v>
      </c>
      <c r="BD1073" s="424">
        <v>0</v>
      </c>
      <c r="BE1073" s="424">
        <v>0</v>
      </c>
      <c r="BF1073" s="424">
        <v>0</v>
      </c>
      <c r="BG1073" s="424">
        <v>0</v>
      </c>
      <c r="BH1073" s="424">
        <v>0</v>
      </c>
      <c r="BI1073" s="424">
        <v>0</v>
      </c>
      <c r="BJ1073" s="424">
        <v>0</v>
      </c>
      <c r="BK1073" s="425">
        <v>0</v>
      </c>
      <c r="BL1073" s="425">
        <v>-0.508364915121162</v>
      </c>
      <c r="BM1073" s="425">
        <v>-0.27204818950947501</v>
      </c>
      <c r="BN1073" s="425">
        <v>-100</v>
      </c>
      <c r="BO1073" s="425">
        <v>6.3830222727373999E-3</v>
      </c>
      <c r="BP1073" s="425">
        <v>-2.06227824091911E-2</v>
      </c>
      <c r="BQ1073" s="425">
        <v>-0.38079560987632899</v>
      </c>
      <c r="BR1073" s="425">
        <v>-0.52770642118510003</v>
      </c>
      <c r="BS1073" s="426">
        <v>-3.8960156473788803E-2</v>
      </c>
      <c r="BT1073" s="427"/>
      <c r="BU1073" s="421"/>
      <c r="BV1073" s="428"/>
      <c r="BW1073" s="427">
        <v>1</v>
      </c>
      <c r="BX1073" s="427">
        <v>7</v>
      </c>
      <c r="BY1073" s="427">
        <v>0</v>
      </c>
      <c r="BZ1073" s="427">
        <v>0</v>
      </c>
      <c r="CA1073" s="421">
        <v>0</v>
      </c>
      <c r="CB1073" s="428">
        <v>0</v>
      </c>
      <c r="CC1073" s="427"/>
      <c r="CD1073" s="421"/>
      <c r="CE1073" s="429"/>
      <c r="CF1073" s="428"/>
      <c r="CG1073" s="427"/>
      <c r="CH1073" s="421"/>
      <c r="CI1073" s="429"/>
      <c r="CJ1073" s="428"/>
      <c r="CK1073" s="427"/>
      <c r="CL1073" s="421"/>
      <c r="CM1073" s="429"/>
      <c r="CN1073" s="428"/>
      <c r="CO1073" s="427"/>
      <c r="CP1073" s="421"/>
      <c r="CQ1073" s="429"/>
      <c r="CR1073" s="428"/>
      <c r="DH1073" s="427">
        <v>0</v>
      </c>
      <c r="DI1073" s="426">
        <v>8.0380249768495504E-2</v>
      </c>
    </row>
    <row r="1074" spans="1:147" ht="13" customHeight="1">
      <c r="A1074" s="413" t="s">
        <v>19</v>
      </c>
      <c r="B1074" s="413">
        <v>12134</v>
      </c>
      <c r="C1074" s="413">
        <v>691011</v>
      </c>
      <c r="D1074" s="413">
        <v>27763</v>
      </c>
      <c r="E1074" s="413" t="s">
        <v>246</v>
      </c>
      <c r="F1074" s="413" t="s">
        <v>246</v>
      </c>
      <c r="G1074" s="414"/>
      <c r="H1074" s="411" t="s">
        <v>498</v>
      </c>
      <c r="I1074" s="411" t="s">
        <v>260</v>
      </c>
      <c r="J1074" s="413">
        <v>23</v>
      </c>
      <c r="K1074" s="418">
        <v>2</v>
      </c>
      <c r="L1074" s="418" t="s">
        <v>2543</v>
      </c>
      <c r="T1074" s="418" t="s">
        <v>4581</v>
      </c>
      <c r="U1074" s="418" t="s">
        <v>4581</v>
      </c>
      <c r="V1074" s="418" t="s">
        <v>4586</v>
      </c>
      <c r="Z1074" s="421">
        <v>3</v>
      </c>
      <c r="AA1074" s="421">
        <v>3</v>
      </c>
      <c r="AB1074" s="421">
        <v>3</v>
      </c>
      <c r="AC1074" s="421">
        <v>0</v>
      </c>
      <c r="AD1074" s="421">
        <v>0</v>
      </c>
      <c r="AE1074" s="421">
        <v>0</v>
      </c>
      <c r="AF1074" s="421">
        <v>0</v>
      </c>
      <c r="AG1074" s="421">
        <v>0</v>
      </c>
      <c r="AH1074" s="421">
        <v>0</v>
      </c>
      <c r="AI1074" s="421">
        <v>0</v>
      </c>
      <c r="AJ1074" s="421">
        <v>0</v>
      </c>
      <c r="AK1074" s="421">
        <v>0</v>
      </c>
      <c r="AL1074" s="421">
        <v>0</v>
      </c>
      <c r="AM1074" s="421">
        <v>0</v>
      </c>
      <c r="AN1074" s="421">
        <v>3</v>
      </c>
      <c r="AO1074" s="421">
        <v>0</v>
      </c>
      <c r="AP1074" s="421">
        <v>0</v>
      </c>
      <c r="AQ1074" s="421">
        <v>0</v>
      </c>
      <c r="AR1074" s="421">
        <v>0</v>
      </c>
      <c r="AS1074" s="422">
        <v>0</v>
      </c>
      <c r="AT1074" s="422">
        <v>1</v>
      </c>
      <c r="AU1074" s="422"/>
      <c r="AV1074" s="422"/>
      <c r="AW1074" s="422"/>
      <c r="AX1074" s="422"/>
      <c r="AY1074" s="423"/>
      <c r="AZ1074" s="422">
        <v>0.58333332999999998</v>
      </c>
      <c r="BA1074" s="422">
        <v>0</v>
      </c>
      <c r="BB1074" s="422">
        <v>-0.58333332999999998</v>
      </c>
      <c r="BC1074" s="422">
        <v>0</v>
      </c>
      <c r="BD1074" s="424">
        <v>0</v>
      </c>
      <c r="BE1074" s="424">
        <v>0</v>
      </c>
      <c r="BF1074" s="424">
        <v>0</v>
      </c>
      <c r="BG1074" s="424">
        <v>0</v>
      </c>
      <c r="BH1074" s="424">
        <v>0</v>
      </c>
      <c r="BI1074" s="424">
        <v>0</v>
      </c>
      <c r="BJ1074" s="424">
        <v>0</v>
      </c>
      <c r="BK1074" s="425">
        <v>0</v>
      </c>
      <c r="BL1074" s="425">
        <v>-0.762547372681743</v>
      </c>
      <c r="BM1074" s="425">
        <v>-0.40807228426421299</v>
      </c>
      <c r="BN1074" s="425">
        <v>-100</v>
      </c>
      <c r="BO1074" s="425">
        <v>-2.4120271673612501E-2</v>
      </c>
      <c r="BP1074" s="425">
        <v>0</v>
      </c>
      <c r="BQ1074" s="425">
        <v>-0.66035378266098199</v>
      </c>
      <c r="BR1074" s="425">
        <v>-0.81098073611939603</v>
      </c>
      <c r="BS1074" s="426">
        <v>-6.7562456166145701E-2</v>
      </c>
      <c r="BT1074" s="427"/>
      <c r="BU1074" s="421"/>
      <c r="BV1074" s="428"/>
      <c r="BW1074" s="427">
        <v>1</v>
      </c>
      <c r="BX1074" s="427">
        <v>2</v>
      </c>
      <c r="BY1074" s="427">
        <v>0</v>
      </c>
      <c r="BZ1074" s="427">
        <v>0</v>
      </c>
      <c r="CA1074" s="421">
        <v>0</v>
      </c>
      <c r="CB1074" s="428">
        <v>0</v>
      </c>
      <c r="CC1074" s="427"/>
      <c r="CD1074" s="421"/>
      <c r="CE1074" s="429"/>
      <c r="CF1074" s="428"/>
      <c r="CG1074" s="427"/>
      <c r="CH1074" s="421"/>
      <c r="CI1074" s="429"/>
      <c r="CJ1074" s="428"/>
      <c r="CK1074" s="427"/>
      <c r="CL1074" s="421"/>
      <c r="CM1074" s="429"/>
      <c r="CN1074" s="428"/>
      <c r="CO1074" s="427"/>
      <c r="CP1074" s="421"/>
      <c r="CQ1074" s="429"/>
      <c r="CR1074" s="428"/>
      <c r="DH1074" s="427">
        <v>0</v>
      </c>
      <c r="DI1074" s="426">
        <v>5.0831111147999701E-2</v>
      </c>
      <c r="EL1074" s="422"/>
      <c r="EM1074" s="422"/>
      <c r="EN1074" s="422"/>
      <c r="EO1074" s="422"/>
      <c r="EP1074" s="422"/>
      <c r="EQ1074" s="422"/>
    </row>
    <row r="1075" spans="1:147" ht="13" customHeight="1">
      <c r="A1075" s="413" t="s">
        <v>19</v>
      </c>
      <c r="B1075" s="413">
        <v>10533</v>
      </c>
      <c r="C1075" s="413">
        <v>666163</v>
      </c>
      <c r="D1075" s="413">
        <v>20287</v>
      </c>
      <c r="E1075" s="413" t="s">
        <v>3323</v>
      </c>
      <c r="F1075" s="413" t="s">
        <v>3323</v>
      </c>
      <c r="G1075" s="414"/>
      <c r="H1075" s="411" t="s">
        <v>2432</v>
      </c>
      <c r="I1075" s="411" t="s">
        <v>607</v>
      </c>
      <c r="J1075" s="418">
        <v>27</v>
      </c>
      <c r="K1075" s="418">
        <v>2</v>
      </c>
      <c r="L1075" s="418" t="s">
        <v>46</v>
      </c>
      <c r="T1075" s="418" t="s">
        <v>4581</v>
      </c>
      <c r="U1075" s="418" t="s">
        <v>4582</v>
      </c>
      <c r="V1075" s="418" t="s">
        <v>4585</v>
      </c>
      <c r="X1075" s="418">
        <v>20</v>
      </c>
      <c r="Z1075" s="421">
        <v>44</v>
      </c>
      <c r="AA1075" s="421">
        <v>128</v>
      </c>
      <c r="AB1075" s="421">
        <v>112</v>
      </c>
      <c r="AC1075" s="421">
        <v>17</v>
      </c>
      <c r="AD1075" s="421">
        <v>13</v>
      </c>
      <c r="AE1075" s="421">
        <v>3</v>
      </c>
      <c r="AF1075" s="421">
        <v>0</v>
      </c>
      <c r="AG1075" s="421">
        <v>1</v>
      </c>
      <c r="AH1075" s="421">
        <v>9</v>
      </c>
      <c r="AI1075" s="421">
        <v>10</v>
      </c>
      <c r="AJ1075" s="421">
        <v>0</v>
      </c>
      <c r="AK1075" s="421">
        <v>0</v>
      </c>
      <c r="AL1075" s="421">
        <v>11</v>
      </c>
      <c r="AM1075" s="421">
        <v>0</v>
      </c>
      <c r="AN1075" s="421">
        <v>23</v>
      </c>
      <c r="AO1075" s="421">
        <v>2</v>
      </c>
      <c r="AP1075" s="421">
        <v>0</v>
      </c>
      <c r="AQ1075" s="421">
        <v>3</v>
      </c>
      <c r="AR1075" s="421">
        <v>1</v>
      </c>
      <c r="AS1075" s="422">
        <v>8.59375E-2</v>
      </c>
      <c r="AT1075" s="422">
        <v>0.1796875</v>
      </c>
      <c r="AU1075" s="422">
        <v>0.46739130000000001</v>
      </c>
      <c r="AV1075" s="422">
        <v>0.25</v>
      </c>
      <c r="AW1075" s="422">
        <v>3.2608699999999997E-2</v>
      </c>
      <c r="AX1075" s="422">
        <v>0.19565216999999999</v>
      </c>
      <c r="AY1075" s="423">
        <v>103.9</v>
      </c>
      <c r="AZ1075" s="422">
        <v>0.10444874</v>
      </c>
      <c r="BA1075" s="422">
        <v>0.47674418600000001</v>
      </c>
      <c r="BB1075" s="422">
        <v>0.84903963199999999</v>
      </c>
      <c r="BC1075" s="422">
        <v>0.38372093000000002</v>
      </c>
      <c r="BD1075" s="424">
        <v>0.181818181</v>
      </c>
      <c r="BE1075" s="424">
        <v>0.15178571399999999</v>
      </c>
      <c r="BF1075" s="424">
        <v>0.24</v>
      </c>
      <c r="BG1075" s="424">
        <v>0.20535714199999999</v>
      </c>
      <c r="BH1075" s="424">
        <v>0.44535714199999998</v>
      </c>
      <c r="BI1075" s="424">
        <v>5.3571427999999997E-2</v>
      </c>
      <c r="BJ1075" s="424">
        <v>0.210524757385253</v>
      </c>
      <c r="BK1075" s="425">
        <v>34.270186688472997</v>
      </c>
      <c r="BL1075" s="425">
        <v>-10.4691659103157</v>
      </c>
      <c r="BM1075" s="425">
        <v>4.6551045288322301</v>
      </c>
      <c r="BN1075" s="425">
        <v>30.519096294587101</v>
      </c>
      <c r="BO1075" s="425">
        <v>-0.23637511062484401</v>
      </c>
      <c r="BP1075" s="425">
        <v>-0.70722548849880695</v>
      </c>
      <c r="BQ1075" s="425">
        <v>-4.4581935096541496</v>
      </c>
      <c r="BR1075" s="425">
        <v>-11.1952895729811</v>
      </c>
      <c r="BS1075" s="426">
        <v>-0.45612898946751301</v>
      </c>
      <c r="BT1075" s="427"/>
      <c r="BU1075" s="421"/>
      <c r="BV1075" s="428"/>
      <c r="BW1075" s="427">
        <v>44</v>
      </c>
      <c r="BX1075" s="427">
        <v>325</v>
      </c>
      <c r="BY1075" s="427">
        <v>1</v>
      </c>
      <c r="BZ1075" s="427">
        <v>0</v>
      </c>
      <c r="CA1075" s="421">
        <v>0</v>
      </c>
      <c r="CB1075" s="428">
        <v>0</v>
      </c>
      <c r="CC1075" s="427"/>
      <c r="CD1075" s="421"/>
      <c r="CE1075" s="429"/>
      <c r="CF1075" s="428"/>
      <c r="CG1075" s="427"/>
      <c r="CH1075" s="421"/>
      <c r="CI1075" s="429"/>
      <c r="CJ1075" s="428"/>
      <c r="CK1075" s="427"/>
      <c r="CL1075" s="421"/>
      <c r="CM1075" s="429"/>
      <c r="CN1075" s="428"/>
      <c r="CO1075" s="427"/>
      <c r="CP1075" s="421"/>
      <c r="CQ1075" s="429"/>
      <c r="CR1075" s="428"/>
      <c r="DH1075" s="427">
        <v>1</v>
      </c>
      <c r="DI1075" s="426">
        <v>2.3985700979828799</v>
      </c>
      <c r="EL1075" s="422"/>
      <c r="EM1075" s="422"/>
      <c r="EN1075" s="422"/>
      <c r="EO1075" s="422"/>
      <c r="EP1075" s="422"/>
      <c r="EQ1075" s="422"/>
    </row>
    <row r="1076" spans="1:147" ht="13" customHeight="1">
      <c r="A1076" s="413" t="s">
        <v>19</v>
      </c>
      <c r="B1076" s="413">
        <v>12767</v>
      </c>
      <c r="C1076" s="413">
        <v>666165</v>
      </c>
      <c r="D1076" s="413">
        <v>25805</v>
      </c>
      <c r="E1076" s="413" t="s">
        <v>609</v>
      </c>
      <c r="F1076" s="413" t="s">
        <v>609</v>
      </c>
      <c r="G1076" s="414"/>
      <c r="H1076" s="411" t="s">
        <v>3497</v>
      </c>
      <c r="I1076" s="411" t="s">
        <v>208</v>
      </c>
      <c r="J1076" s="413">
        <v>27</v>
      </c>
      <c r="K1076" s="418">
        <v>2</v>
      </c>
      <c r="L1076" s="418" t="s">
        <v>46</v>
      </c>
      <c r="T1076" s="418" t="s">
        <v>4581</v>
      </c>
      <c r="U1076" s="418" t="s">
        <v>4581</v>
      </c>
      <c r="V1076" s="418" t="s">
        <v>4586</v>
      </c>
      <c r="Y1076" s="419">
        <v>12</v>
      </c>
      <c r="Z1076" s="421">
        <v>8</v>
      </c>
      <c r="AA1076" s="421">
        <v>18</v>
      </c>
      <c r="AB1076" s="421">
        <v>16</v>
      </c>
      <c r="AC1076" s="421">
        <v>2</v>
      </c>
      <c r="AD1076" s="421">
        <v>1</v>
      </c>
      <c r="AE1076" s="421">
        <v>1</v>
      </c>
      <c r="AF1076" s="421">
        <v>0</v>
      </c>
      <c r="AG1076" s="421">
        <v>0</v>
      </c>
      <c r="AH1076" s="421">
        <v>2</v>
      </c>
      <c r="AI1076" s="421">
        <v>1</v>
      </c>
      <c r="AJ1076" s="421">
        <v>0</v>
      </c>
      <c r="AK1076" s="421">
        <v>0</v>
      </c>
      <c r="AL1076" s="421">
        <v>1</v>
      </c>
      <c r="AM1076" s="421">
        <v>0</v>
      </c>
      <c r="AN1076" s="421">
        <v>7</v>
      </c>
      <c r="AO1076" s="421">
        <v>0</v>
      </c>
      <c r="AP1076" s="421">
        <v>1</v>
      </c>
      <c r="AQ1076" s="421">
        <v>0</v>
      </c>
      <c r="AR1076" s="421">
        <v>1</v>
      </c>
      <c r="AS1076" s="422">
        <v>5.5555555E-2</v>
      </c>
      <c r="AT1076" s="422">
        <v>0.38888888799999999</v>
      </c>
      <c r="AU1076" s="422">
        <v>0.4</v>
      </c>
      <c r="AV1076" s="422">
        <v>0.2</v>
      </c>
      <c r="AW1076" s="422">
        <v>0.1</v>
      </c>
      <c r="AX1076" s="422">
        <v>0.4</v>
      </c>
      <c r="AY1076" s="423">
        <v>105.5</v>
      </c>
      <c r="AZ1076" s="422">
        <v>0.15294118000000001</v>
      </c>
      <c r="BA1076" s="422">
        <v>0.7</v>
      </c>
      <c r="BB1076" s="422">
        <v>1.2470588199999999</v>
      </c>
      <c r="BC1076" s="422">
        <v>0.2</v>
      </c>
      <c r="BD1076" s="424">
        <v>0.2</v>
      </c>
      <c r="BE1076" s="424">
        <v>0.125</v>
      </c>
      <c r="BF1076" s="424">
        <v>0.16666666599999999</v>
      </c>
      <c r="BG1076" s="424">
        <v>0.1875</v>
      </c>
      <c r="BH1076" s="424">
        <v>0.35416666600000002</v>
      </c>
      <c r="BI1076" s="424">
        <v>6.25E-2</v>
      </c>
      <c r="BJ1076" s="424">
        <v>0.156990216837988</v>
      </c>
      <c r="BK1076" s="425">
        <v>38.6064966876664</v>
      </c>
      <c r="BL1076" s="425">
        <v>-2.2809608471003902</v>
      </c>
      <c r="BM1076" s="425">
        <v>-0.15411031659521801</v>
      </c>
      <c r="BN1076" s="425">
        <v>-11.516473339132499</v>
      </c>
      <c r="BO1076" s="425">
        <v>-7.1058894932650496E-2</v>
      </c>
      <c r="BP1076" s="425">
        <v>-7.1641376242041505E-2</v>
      </c>
      <c r="BQ1076" s="425">
        <v>-2.2931996299309301</v>
      </c>
      <c r="BR1076" s="425">
        <v>-2.4373205997405201</v>
      </c>
      <c r="BS1076" s="426">
        <v>-0.23462302109197</v>
      </c>
      <c r="BT1076" s="427"/>
      <c r="BU1076" s="421"/>
      <c r="BV1076" s="428"/>
      <c r="BW1076" s="427">
        <v>7</v>
      </c>
      <c r="BX1076" s="427">
        <v>39</v>
      </c>
      <c r="BY1076" s="427">
        <v>0</v>
      </c>
      <c r="BZ1076" s="427">
        <v>-1</v>
      </c>
      <c r="CA1076" s="421">
        <v>0</v>
      </c>
      <c r="CB1076" s="428">
        <v>0</v>
      </c>
      <c r="CC1076" s="427"/>
      <c r="CD1076" s="421"/>
      <c r="CE1076" s="429"/>
      <c r="CF1076" s="428"/>
      <c r="CG1076" s="427"/>
      <c r="CH1076" s="421"/>
      <c r="CI1076" s="429"/>
      <c r="CJ1076" s="428"/>
      <c r="CK1076" s="427"/>
      <c r="CL1076" s="421"/>
      <c r="CM1076" s="429"/>
      <c r="CN1076" s="428"/>
      <c r="CO1076" s="427"/>
      <c r="CP1076" s="421"/>
      <c r="CQ1076" s="429"/>
      <c r="CR1076" s="428"/>
      <c r="DH1076" s="427">
        <v>0</v>
      </c>
      <c r="DI1076" s="426">
        <v>-0.47537209093570698</v>
      </c>
      <c r="EL1076" s="422"/>
      <c r="EM1076" s="422"/>
      <c r="EN1076" s="422"/>
      <c r="EO1076" s="422"/>
      <c r="EP1076" s="422"/>
      <c r="EQ1076" s="422"/>
    </row>
    <row r="1077" spans="1:147" ht="13" customHeight="1">
      <c r="A1077" s="413" t="s">
        <v>19</v>
      </c>
      <c r="B1077" s="413">
        <v>12786</v>
      </c>
      <c r="C1077" s="413">
        <v>663967</v>
      </c>
      <c r="D1077" s="413">
        <v>21587</v>
      </c>
      <c r="E1077" s="413" t="s">
        <v>614</v>
      </c>
      <c r="F1077" s="413" t="s">
        <v>614</v>
      </c>
      <c r="G1077" s="414"/>
      <c r="H1077" s="411" t="s">
        <v>3413</v>
      </c>
      <c r="I1077" s="411" t="s">
        <v>3414</v>
      </c>
      <c r="J1077" s="413">
        <v>29</v>
      </c>
      <c r="K1077" s="418">
        <v>2</v>
      </c>
      <c r="L1077" s="418" t="s">
        <v>46</v>
      </c>
      <c r="T1077" s="418" t="s">
        <v>4581</v>
      </c>
      <c r="U1077" s="418" t="s">
        <v>4581</v>
      </c>
      <c r="V1077" s="418" t="s">
        <v>4586</v>
      </c>
      <c r="X1077" s="418">
        <v>6</v>
      </c>
      <c r="Y1077" s="419">
        <v>7</v>
      </c>
      <c r="Z1077" s="421">
        <v>11</v>
      </c>
      <c r="AA1077" s="421">
        <v>16</v>
      </c>
      <c r="AB1077" s="421">
        <v>13</v>
      </c>
      <c r="AC1077" s="421">
        <v>3</v>
      </c>
      <c r="AD1077" s="421">
        <v>3</v>
      </c>
      <c r="AE1077" s="421">
        <v>0</v>
      </c>
      <c r="AF1077" s="421">
        <v>0</v>
      </c>
      <c r="AG1077" s="421">
        <v>0</v>
      </c>
      <c r="AH1077" s="421">
        <v>0</v>
      </c>
      <c r="AI1077" s="421">
        <v>1</v>
      </c>
      <c r="AJ1077" s="421">
        <v>0</v>
      </c>
      <c r="AK1077" s="421">
        <v>0</v>
      </c>
      <c r="AL1077" s="421">
        <v>2</v>
      </c>
      <c r="AM1077" s="421">
        <v>0</v>
      </c>
      <c r="AN1077" s="421">
        <v>2</v>
      </c>
      <c r="AO1077" s="421">
        <v>1</v>
      </c>
      <c r="AP1077" s="421">
        <v>0</v>
      </c>
      <c r="AQ1077" s="421">
        <v>0</v>
      </c>
      <c r="AR1077" s="421">
        <v>1</v>
      </c>
      <c r="AS1077" s="466">
        <v>0.125</v>
      </c>
      <c r="AT1077" s="466">
        <v>0.125</v>
      </c>
      <c r="AU1077" s="466">
        <v>0.45454545000000002</v>
      </c>
      <c r="AV1077" s="466">
        <v>0.18181818</v>
      </c>
      <c r="AW1077" s="466">
        <v>0</v>
      </c>
      <c r="AX1077" s="466">
        <v>0.18181818</v>
      </c>
      <c r="AY1077" s="425">
        <v>97.9</v>
      </c>
      <c r="AZ1077" s="466">
        <v>0.10416667</v>
      </c>
      <c r="BA1077" s="466">
        <v>0.55555555499999998</v>
      </c>
      <c r="BB1077" s="466">
        <v>1.0069444400000001</v>
      </c>
      <c r="BC1077" s="466">
        <v>0.33333333300000001</v>
      </c>
      <c r="BD1077" s="424">
        <v>0.27272727200000002</v>
      </c>
      <c r="BE1077" s="424">
        <v>0.23076922999999999</v>
      </c>
      <c r="BF1077" s="424">
        <v>0.375</v>
      </c>
      <c r="BG1077" s="424">
        <v>0.23076922999999999</v>
      </c>
      <c r="BH1077" s="424">
        <v>0.60576923000000005</v>
      </c>
      <c r="BI1077" s="424">
        <v>0</v>
      </c>
      <c r="BJ1077" s="424">
        <v>0.297033552080392</v>
      </c>
      <c r="BK1077" s="425">
        <v>0</v>
      </c>
      <c r="BL1077" s="425">
        <v>-0.20827250233838701</v>
      </c>
      <c r="BM1077" s="425">
        <v>1.6822613025551001</v>
      </c>
      <c r="BN1077" s="425">
        <v>89.733142476213104</v>
      </c>
      <c r="BO1077" s="425">
        <v>0.17977596107153701</v>
      </c>
      <c r="BP1077" s="425">
        <v>-4.8448409885167999E-2</v>
      </c>
      <c r="BQ1077" s="425">
        <v>0.23561298050930199</v>
      </c>
      <c r="BR1077" s="425">
        <v>-0.242046844726302</v>
      </c>
      <c r="BS1077" s="426">
        <v>2.4106156557002802E-2</v>
      </c>
      <c r="BT1077" s="427"/>
      <c r="BU1077" s="421"/>
      <c r="BV1077" s="428"/>
      <c r="BW1077" s="427">
        <v>8</v>
      </c>
      <c r="BX1077" s="427">
        <v>34</v>
      </c>
      <c r="BY1077" s="427">
        <v>-1</v>
      </c>
      <c r="BZ1077" s="427">
        <v>0</v>
      </c>
      <c r="CA1077" s="421">
        <v>0</v>
      </c>
      <c r="CB1077" s="428">
        <v>0</v>
      </c>
      <c r="CC1077" s="427"/>
      <c r="CD1077" s="421"/>
      <c r="CE1077" s="429"/>
      <c r="CF1077" s="428"/>
      <c r="CG1077" s="427"/>
      <c r="CH1077" s="421"/>
      <c r="CI1077" s="429"/>
      <c r="CJ1077" s="428"/>
      <c r="CK1077" s="427"/>
      <c r="CL1077" s="421"/>
      <c r="CM1077" s="429"/>
      <c r="CN1077" s="428"/>
      <c r="CO1077" s="427"/>
      <c r="CP1077" s="421"/>
      <c r="CQ1077" s="429"/>
      <c r="CR1077" s="428"/>
      <c r="DH1077" s="427">
        <v>-1</v>
      </c>
      <c r="DI1077" s="426">
        <v>-7.3000673204660402E-2</v>
      </c>
    </row>
    <row r="1078" spans="1:147" ht="13" customHeight="1">
      <c r="A1078" s="413" t="s">
        <v>19</v>
      </c>
      <c r="B1078" s="413">
        <v>11676</v>
      </c>
      <c r="C1078" s="413">
        <v>645305</v>
      </c>
      <c r="D1078" s="413">
        <v>18551</v>
      </c>
      <c r="E1078" s="413" t="s">
        <v>3323</v>
      </c>
      <c r="F1078" s="413" t="s">
        <v>3323</v>
      </c>
      <c r="G1078" s="414"/>
      <c r="H1078" s="411" t="s">
        <v>3339</v>
      </c>
      <c r="I1078" s="411" t="s">
        <v>1884</v>
      </c>
      <c r="J1078" s="418">
        <v>28</v>
      </c>
      <c r="K1078" s="418">
        <v>2</v>
      </c>
      <c r="L1078" s="418" t="s">
        <v>837</v>
      </c>
      <c r="T1078" s="418" t="s">
        <v>4581</v>
      </c>
      <c r="U1078" s="418" t="s">
        <v>4581</v>
      </c>
      <c r="V1078" s="418" t="s">
        <v>4586</v>
      </c>
      <c r="X1078" s="418">
        <v>6</v>
      </c>
      <c r="Z1078" s="421">
        <v>12</v>
      </c>
      <c r="AA1078" s="421">
        <v>23</v>
      </c>
      <c r="AB1078" s="421">
        <v>23</v>
      </c>
      <c r="AC1078" s="421">
        <v>5</v>
      </c>
      <c r="AD1078" s="421">
        <v>3</v>
      </c>
      <c r="AE1078" s="421">
        <v>2</v>
      </c>
      <c r="AF1078" s="421">
        <v>0</v>
      </c>
      <c r="AG1078" s="421">
        <v>0</v>
      </c>
      <c r="AH1078" s="421">
        <v>2</v>
      </c>
      <c r="AI1078" s="421">
        <v>0</v>
      </c>
      <c r="AJ1078" s="421">
        <v>0</v>
      </c>
      <c r="AK1078" s="421">
        <v>0</v>
      </c>
      <c r="AL1078" s="421">
        <v>0</v>
      </c>
      <c r="AM1078" s="421">
        <v>0</v>
      </c>
      <c r="AN1078" s="421">
        <v>6</v>
      </c>
      <c r="AO1078" s="421">
        <v>0</v>
      </c>
      <c r="AP1078" s="421">
        <v>0</v>
      </c>
      <c r="AQ1078" s="421">
        <v>0</v>
      </c>
      <c r="AR1078" s="421">
        <v>1</v>
      </c>
      <c r="AS1078" s="466">
        <v>0</v>
      </c>
      <c r="AT1078" s="466">
        <v>0.26086956500000003</v>
      </c>
      <c r="AU1078" s="466">
        <v>0.47058823999999999</v>
      </c>
      <c r="AV1078" s="466">
        <v>0.23529412</v>
      </c>
      <c r="AW1078" s="466">
        <v>0.17647059000000001</v>
      </c>
      <c r="AX1078" s="466">
        <v>0.41176470999999998</v>
      </c>
      <c r="AY1078" s="425">
        <v>104.8</v>
      </c>
      <c r="AZ1078" s="466">
        <v>0.125</v>
      </c>
      <c r="BA1078" s="466">
        <v>0.47058823500000002</v>
      </c>
      <c r="BB1078" s="466">
        <v>0.81617647000000004</v>
      </c>
      <c r="BC1078" s="466">
        <v>0.41176470500000001</v>
      </c>
      <c r="BD1078" s="424">
        <v>0.29411764699999998</v>
      </c>
      <c r="BE1078" s="424">
        <v>0.21739130400000001</v>
      </c>
      <c r="BF1078" s="424">
        <v>0.21739130400000001</v>
      </c>
      <c r="BG1078" s="424">
        <v>0.30434782599999999</v>
      </c>
      <c r="BH1078" s="424">
        <v>0.52173913000000005</v>
      </c>
      <c r="BI1078" s="424">
        <v>8.6956521999999994E-2</v>
      </c>
      <c r="BJ1078" s="424">
        <v>0.22395873588064399</v>
      </c>
      <c r="BK1078" s="425">
        <v>53.713386561600203</v>
      </c>
      <c r="BL1078" s="425">
        <v>-1.6639909013866101</v>
      </c>
      <c r="BM1078" s="425">
        <v>1.0536514431477699</v>
      </c>
      <c r="BN1078" s="425">
        <v>40.712162748310298</v>
      </c>
      <c r="BO1078" s="425">
        <v>-0.15109483218084399</v>
      </c>
      <c r="BP1078" s="425">
        <v>-7.4752573855221202E-2</v>
      </c>
      <c r="BQ1078" s="425">
        <v>4.6446052619524203E-3</v>
      </c>
      <c r="BR1078" s="425">
        <v>-1.72819565103787</v>
      </c>
      <c r="BS1078" s="426">
        <v>4.75201244634702E-4</v>
      </c>
      <c r="BT1078" s="427"/>
      <c r="BU1078" s="421"/>
      <c r="BV1078" s="428"/>
      <c r="BW1078" s="427">
        <v>11</v>
      </c>
      <c r="BX1078" s="427">
        <v>51.1</v>
      </c>
      <c r="BY1078" s="427">
        <v>0</v>
      </c>
      <c r="BZ1078" s="427">
        <v>0</v>
      </c>
      <c r="CA1078" s="421">
        <v>0</v>
      </c>
      <c r="CB1078" s="428">
        <v>2</v>
      </c>
      <c r="CC1078" s="427">
        <v>1</v>
      </c>
      <c r="CD1078" s="421">
        <v>2</v>
      </c>
      <c r="CE1078" s="429">
        <v>0</v>
      </c>
      <c r="CF1078" s="428"/>
      <c r="CG1078" s="427"/>
      <c r="CH1078" s="421"/>
      <c r="CI1078" s="429"/>
      <c r="CJ1078" s="428"/>
      <c r="CK1078" s="427"/>
      <c r="CL1078" s="421"/>
      <c r="CM1078" s="429"/>
      <c r="CN1078" s="428"/>
      <c r="CO1078" s="427"/>
      <c r="CP1078" s="421"/>
      <c r="CQ1078" s="429"/>
      <c r="CR1078" s="428"/>
      <c r="DH1078" s="427">
        <v>0</v>
      </c>
      <c r="DI1078" s="426">
        <v>0.94126578979194098</v>
      </c>
    </row>
    <row r="1079" spans="1:147" ht="13" customHeight="1">
      <c r="A1079" s="413" t="s">
        <v>19</v>
      </c>
      <c r="B1079" s="413">
        <v>13256</v>
      </c>
      <c r="C1079" s="413">
        <v>663584</v>
      </c>
      <c r="D1079" s="413">
        <v>21489</v>
      </c>
      <c r="E1079" s="413" t="s">
        <v>345</v>
      </c>
      <c r="F1079" s="413" t="s">
        <v>345</v>
      </c>
      <c r="G1079" s="414"/>
      <c r="H1079" s="411" t="s">
        <v>4335</v>
      </c>
      <c r="I1079" s="411" t="s">
        <v>3103</v>
      </c>
      <c r="J1079" s="413">
        <v>28</v>
      </c>
      <c r="K1079" s="418">
        <v>2</v>
      </c>
      <c r="L1079" s="418" t="s">
        <v>837</v>
      </c>
      <c r="T1079" s="418" t="s">
        <v>4581</v>
      </c>
      <c r="U1079" s="418" t="s">
        <v>4581</v>
      </c>
      <c r="V1079" s="418" t="s">
        <v>4586</v>
      </c>
      <c r="Z1079" s="421">
        <v>33</v>
      </c>
      <c r="AA1079" s="421">
        <v>78</v>
      </c>
      <c r="AB1079" s="421">
        <v>72</v>
      </c>
      <c r="AC1079" s="421">
        <v>13</v>
      </c>
      <c r="AD1079" s="421">
        <v>12</v>
      </c>
      <c r="AE1079" s="421">
        <v>1</v>
      </c>
      <c r="AF1079" s="421">
        <v>0</v>
      </c>
      <c r="AG1079" s="421">
        <v>0</v>
      </c>
      <c r="AH1079" s="421">
        <v>8</v>
      </c>
      <c r="AI1079" s="421">
        <v>4</v>
      </c>
      <c r="AJ1079" s="421">
        <v>0</v>
      </c>
      <c r="AK1079" s="421">
        <v>0</v>
      </c>
      <c r="AL1079" s="421">
        <v>3</v>
      </c>
      <c r="AM1079" s="421">
        <v>0</v>
      </c>
      <c r="AN1079" s="421">
        <v>22</v>
      </c>
      <c r="AO1079" s="421">
        <v>1</v>
      </c>
      <c r="AP1079" s="421">
        <v>1</v>
      </c>
      <c r="AQ1079" s="421">
        <v>1</v>
      </c>
      <c r="AR1079" s="421">
        <v>3</v>
      </c>
      <c r="AS1079" s="422">
        <v>3.8461538000000003E-2</v>
      </c>
      <c r="AT1079" s="422">
        <v>0.28205128200000001</v>
      </c>
      <c r="AU1079" s="422">
        <v>0.40384615000000001</v>
      </c>
      <c r="AV1079" s="422">
        <v>0.25</v>
      </c>
      <c r="AW1079" s="422">
        <v>3.8461540000000002E-2</v>
      </c>
      <c r="AX1079" s="422">
        <v>0.38461538000000001</v>
      </c>
      <c r="AY1079" s="423">
        <v>108.2</v>
      </c>
      <c r="AZ1079" s="422">
        <v>0.16535432999999999</v>
      </c>
      <c r="BA1079" s="422">
        <v>0.44897959100000001</v>
      </c>
      <c r="BB1079" s="422">
        <v>0.73260485200000003</v>
      </c>
      <c r="BC1079" s="422">
        <v>0.34693877499999998</v>
      </c>
      <c r="BD1079" s="424">
        <v>0.25490195999999998</v>
      </c>
      <c r="BE1079" s="424">
        <v>0.18055555500000001</v>
      </c>
      <c r="BF1079" s="424">
        <v>0.22077922</v>
      </c>
      <c r="BG1079" s="424">
        <v>0.19444444399999999</v>
      </c>
      <c r="BH1079" s="424">
        <v>0.41522366399999999</v>
      </c>
      <c r="BI1079" s="424">
        <v>1.3888889E-2</v>
      </c>
      <c r="BJ1079" s="424">
        <v>0.19009934694736</v>
      </c>
      <c r="BK1079" s="425">
        <v>8.9459915602040798</v>
      </c>
      <c r="BL1079" s="425">
        <v>-7.7873882778433199</v>
      </c>
      <c r="BM1079" s="425">
        <v>1.4289640210124499</v>
      </c>
      <c r="BN1079" s="425">
        <v>19.101193937193798</v>
      </c>
      <c r="BO1079" s="425">
        <v>-6.2863234790878297E-2</v>
      </c>
      <c r="BP1079" s="425">
        <v>-0.25732703506946503</v>
      </c>
      <c r="BQ1079" s="425">
        <v>0.207468539338825</v>
      </c>
      <c r="BR1079" s="425">
        <v>-7.73664438505444</v>
      </c>
      <c r="BS1079" s="426">
        <v>2.1226628003022899E-2</v>
      </c>
      <c r="BT1079" s="427"/>
      <c r="BU1079" s="421"/>
      <c r="BV1079" s="428"/>
      <c r="BW1079" s="427">
        <v>31</v>
      </c>
      <c r="BX1079" s="427">
        <v>195.1</v>
      </c>
      <c r="BY1079" s="427">
        <v>5</v>
      </c>
      <c r="BZ1079" s="427">
        <v>1</v>
      </c>
      <c r="CA1079" s="421">
        <v>1</v>
      </c>
      <c r="CB1079" s="428">
        <v>3</v>
      </c>
      <c r="CC1079" s="427"/>
      <c r="CD1079" s="421"/>
      <c r="CE1079" s="429"/>
      <c r="CF1079" s="428"/>
      <c r="CG1079" s="427"/>
      <c r="CH1079" s="421"/>
      <c r="CI1079" s="429"/>
      <c r="CJ1079" s="428"/>
      <c r="CK1079" s="427"/>
      <c r="CL1079" s="421"/>
      <c r="CM1079" s="429"/>
      <c r="CN1079" s="428"/>
      <c r="CO1079" s="427"/>
      <c r="CP1079" s="421"/>
      <c r="CQ1079" s="429"/>
      <c r="CR1079" s="428"/>
      <c r="DH1079" s="427">
        <v>5</v>
      </c>
      <c r="DI1079" s="426">
        <v>5.3494210243225098</v>
      </c>
      <c r="EL1079" s="422"/>
      <c r="EM1079" s="422"/>
      <c r="EN1079" s="422"/>
      <c r="EO1079" s="422"/>
      <c r="EP1079" s="422"/>
      <c r="EQ1079" s="422"/>
    </row>
    <row r="1080" spans="1:147" ht="13" customHeight="1">
      <c r="A1080" s="413" t="s">
        <v>19</v>
      </c>
      <c r="B1080" s="413">
        <v>10318</v>
      </c>
      <c r="C1080" s="413">
        <v>607732</v>
      </c>
      <c r="D1080" s="413">
        <v>13723</v>
      </c>
      <c r="E1080" s="413" t="s">
        <v>3323</v>
      </c>
      <c r="F1080" s="413" t="s">
        <v>3323</v>
      </c>
      <c r="G1080" s="414"/>
      <c r="H1080" s="415" t="s">
        <v>1015</v>
      </c>
      <c r="I1080" s="416" t="s">
        <v>576</v>
      </c>
      <c r="J1080" s="417">
        <v>35</v>
      </c>
      <c r="K1080" s="418">
        <v>2</v>
      </c>
      <c r="L1080" s="418" t="s">
        <v>837</v>
      </c>
      <c r="T1080" s="418" t="s">
        <v>4581</v>
      </c>
      <c r="U1080" s="418" t="s">
        <v>4581</v>
      </c>
      <c r="V1080" s="418" t="s">
        <v>4586</v>
      </c>
      <c r="Z1080" s="421">
        <v>43</v>
      </c>
      <c r="AA1080" s="421">
        <v>129</v>
      </c>
      <c r="AB1080" s="421">
        <v>119</v>
      </c>
      <c r="AC1080" s="421">
        <v>16</v>
      </c>
      <c r="AD1080" s="421">
        <v>12</v>
      </c>
      <c r="AE1080" s="421">
        <v>4</v>
      </c>
      <c r="AF1080" s="421">
        <v>0</v>
      </c>
      <c r="AG1080" s="421">
        <v>0</v>
      </c>
      <c r="AH1080" s="421">
        <v>5</v>
      </c>
      <c r="AI1080" s="421">
        <v>9</v>
      </c>
      <c r="AJ1080" s="421">
        <v>0</v>
      </c>
      <c r="AK1080" s="421">
        <v>0</v>
      </c>
      <c r="AL1080" s="421">
        <v>6</v>
      </c>
      <c r="AM1080" s="421">
        <v>0</v>
      </c>
      <c r="AN1080" s="421">
        <v>40</v>
      </c>
      <c r="AO1080" s="421">
        <v>3</v>
      </c>
      <c r="AP1080" s="421">
        <v>0</v>
      </c>
      <c r="AQ1080" s="421">
        <v>1</v>
      </c>
      <c r="AR1080" s="421">
        <v>5</v>
      </c>
      <c r="AS1080" s="422">
        <v>4.6511627E-2</v>
      </c>
      <c r="AT1080" s="422">
        <v>0.31007751900000002</v>
      </c>
      <c r="AU1080" s="422">
        <v>0.51249999999999996</v>
      </c>
      <c r="AV1080" s="422">
        <v>0.25</v>
      </c>
      <c r="AW1080" s="422">
        <v>1.2500000000000001E-2</v>
      </c>
      <c r="AX1080" s="422">
        <v>0.26250000000000001</v>
      </c>
      <c r="AY1080" s="423">
        <v>104.4</v>
      </c>
      <c r="AZ1080" s="422">
        <v>0.17291666999999999</v>
      </c>
      <c r="BA1080" s="422">
        <v>0.49367088599999998</v>
      </c>
      <c r="BB1080" s="422">
        <v>0.81442510199999996</v>
      </c>
      <c r="BC1080" s="422">
        <v>0.34177215100000002</v>
      </c>
      <c r="BD1080" s="424">
        <v>0.20253164500000001</v>
      </c>
      <c r="BE1080" s="424">
        <v>0.13445378099999999</v>
      </c>
      <c r="BF1080" s="424">
        <v>0.1953125</v>
      </c>
      <c r="BG1080" s="424">
        <v>0.16806722599999999</v>
      </c>
      <c r="BH1080" s="424">
        <v>0.36337972600000001</v>
      </c>
      <c r="BI1080" s="424">
        <v>3.3613444999999999E-2</v>
      </c>
      <c r="BJ1080" s="424">
        <v>0.17119124205783001</v>
      </c>
      <c r="BK1080" s="425">
        <v>21.4288916945602</v>
      </c>
      <c r="BL1080" s="425">
        <v>-14.845641083634201</v>
      </c>
      <c r="BM1080" s="425">
        <v>0.39678771831952597</v>
      </c>
      <c r="BN1080" s="425">
        <v>-6.6551578726015297</v>
      </c>
      <c r="BO1080" s="425">
        <v>0.482149267425386</v>
      </c>
      <c r="BP1080" s="425">
        <v>-1.01571598928421</v>
      </c>
      <c r="BQ1080" s="425">
        <v>-14.2153244710907</v>
      </c>
      <c r="BR1080" s="425">
        <v>-17.2929007509637</v>
      </c>
      <c r="BS1080" s="426">
        <v>-1.45440559543016</v>
      </c>
      <c r="BT1080" s="427"/>
      <c r="BU1080" s="421"/>
      <c r="BV1080" s="428"/>
      <c r="BW1080" s="427">
        <v>40</v>
      </c>
      <c r="BX1080" s="427">
        <v>323</v>
      </c>
      <c r="BY1080" s="427">
        <v>-3</v>
      </c>
      <c r="BZ1080" s="427">
        <v>-2</v>
      </c>
      <c r="CA1080" s="421">
        <v>-1</v>
      </c>
      <c r="CB1080" s="428">
        <v>-2</v>
      </c>
      <c r="CC1080" s="427"/>
      <c r="CD1080" s="421"/>
      <c r="CE1080" s="429"/>
      <c r="CF1080" s="428"/>
      <c r="CG1080" s="427"/>
      <c r="CH1080" s="421"/>
      <c r="CI1080" s="429"/>
      <c r="CJ1080" s="428"/>
      <c r="CK1080" s="427"/>
      <c r="CL1080" s="421"/>
      <c r="CM1080" s="429"/>
      <c r="CN1080" s="428"/>
      <c r="CO1080" s="427"/>
      <c r="CP1080" s="421"/>
      <c r="CQ1080" s="429"/>
      <c r="CR1080" s="428"/>
      <c r="DH1080" s="427">
        <v>-3</v>
      </c>
      <c r="DI1080" s="426">
        <v>-1.2550809532403899</v>
      </c>
      <c r="EL1080" s="422"/>
      <c r="EM1080" s="422"/>
      <c r="EN1080" s="422"/>
      <c r="EO1080" s="422"/>
      <c r="EP1080" s="422"/>
      <c r="EQ1080" s="422"/>
    </row>
    <row r="1081" spans="1:147" ht="13" customHeight="1">
      <c r="A1081" s="413" t="s">
        <v>19</v>
      </c>
      <c r="B1081" s="413">
        <v>13344</v>
      </c>
      <c r="C1081" s="413">
        <v>667690</v>
      </c>
      <c r="D1081" s="413">
        <v>25814</v>
      </c>
      <c r="E1081" s="413" t="s">
        <v>2169</v>
      </c>
      <c r="F1081" s="413" t="s">
        <v>2169</v>
      </c>
      <c r="G1081" s="414"/>
      <c r="H1081" s="411" t="s">
        <v>1910</v>
      </c>
      <c r="I1081" s="411" t="s">
        <v>1673</v>
      </c>
      <c r="J1081" s="413">
        <v>28</v>
      </c>
      <c r="K1081" s="418">
        <v>2</v>
      </c>
      <c r="L1081" s="418" t="s">
        <v>837</v>
      </c>
      <c r="T1081" s="418" t="s">
        <v>4581</v>
      </c>
      <c r="U1081" s="418" t="s">
        <v>4581</v>
      </c>
      <c r="V1081" s="418" t="s">
        <v>4586</v>
      </c>
      <c r="Z1081" s="421">
        <v>1</v>
      </c>
      <c r="AA1081" s="421">
        <v>3</v>
      </c>
      <c r="AB1081" s="421">
        <v>3</v>
      </c>
      <c r="AC1081" s="421">
        <v>0</v>
      </c>
      <c r="AD1081" s="421">
        <v>0</v>
      </c>
      <c r="AE1081" s="421">
        <v>0</v>
      </c>
      <c r="AF1081" s="421">
        <v>0</v>
      </c>
      <c r="AG1081" s="421">
        <v>0</v>
      </c>
      <c r="AH1081" s="421">
        <v>0</v>
      </c>
      <c r="AI1081" s="421">
        <v>0</v>
      </c>
      <c r="AJ1081" s="421">
        <v>0</v>
      </c>
      <c r="AK1081" s="421">
        <v>0</v>
      </c>
      <c r="AL1081" s="421">
        <v>0</v>
      </c>
      <c r="AM1081" s="421">
        <v>0</v>
      </c>
      <c r="AN1081" s="421">
        <v>0</v>
      </c>
      <c r="AO1081" s="421">
        <v>0</v>
      </c>
      <c r="AP1081" s="421">
        <v>0</v>
      </c>
      <c r="AQ1081" s="421">
        <v>0</v>
      </c>
      <c r="AR1081" s="421">
        <v>0</v>
      </c>
      <c r="AS1081" s="422">
        <v>0</v>
      </c>
      <c r="AT1081" s="422">
        <v>0</v>
      </c>
      <c r="AU1081" s="422">
        <v>0.33333332999999998</v>
      </c>
      <c r="AV1081" s="422">
        <v>0.33333332999999998</v>
      </c>
      <c r="AW1081" s="422">
        <v>0</v>
      </c>
      <c r="AX1081" s="422">
        <v>0.33333332999999998</v>
      </c>
      <c r="AY1081" s="423">
        <v>100.4</v>
      </c>
      <c r="AZ1081" s="422">
        <v>0</v>
      </c>
      <c r="BA1081" s="422">
        <v>0.33333333300000001</v>
      </c>
      <c r="BB1081" s="422">
        <v>0.66666666600000002</v>
      </c>
      <c r="BC1081" s="422">
        <v>0.66666666600000002</v>
      </c>
      <c r="BD1081" s="424">
        <v>0</v>
      </c>
      <c r="BE1081" s="424">
        <v>0</v>
      </c>
      <c r="BF1081" s="424">
        <v>0</v>
      </c>
      <c r="BG1081" s="424">
        <v>0</v>
      </c>
      <c r="BH1081" s="424">
        <v>0</v>
      </c>
      <c r="BI1081" s="424">
        <v>0</v>
      </c>
      <c r="BJ1081" s="424">
        <v>0</v>
      </c>
      <c r="BK1081" s="425">
        <v>0</v>
      </c>
      <c r="BL1081" s="425">
        <v>-0.762547372681743</v>
      </c>
      <c r="BM1081" s="425">
        <v>-0.40807228426421299</v>
      </c>
      <c r="BN1081" s="425">
        <v>-100</v>
      </c>
      <c r="BO1081" s="425">
        <v>-2.0938063050535101E-5</v>
      </c>
      <c r="BP1081" s="425">
        <v>0</v>
      </c>
      <c r="BQ1081" s="425">
        <v>-0.62653575565638298</v>
      </c>
      <c r="BR1081" s="425">
        <v>-0.76236444602692799</v>
      </c>
      <c r="BS1081" s="426">
        <v>-6.4102448777504997E-2</v>
      </c>
      <c r="BT1081" s="427"/>
      <c r="BU1081" s="421"/>
      <c r="BV1081" s="428"/>
      <c r="BW1081" s="427">
        <v>1</v>
      </c>
      <c r="BX1081" s="427">
        <v>9</v>
      </c>
      <c r="BY1081" s="427">
        <v>1</v>
      </c>
      <c r="BZ1081" s="427">
        <v>0</v>
      </c>
      <c r="CA1081" s="421">
        <v>0</v>
      </c>
      <c r="CB1081" s="428">
        <v>-1</v>
      </c>
      <c r="CC1081" s="427"/>
      <c r="CD1081" s="421"/>
      <c r="CE1081" s="429"/>
      <c r="CF1081" s="428"/>
      <c r="CG1081" s="427"/>
      <c r="CH1081" s="421"/>
      <c r="CI1081" s="429"/>
      <c r="CJ1081" s="428"/>
      <c r="CK1081" s="427"/>
      <c r="CL1081" s="421"/>
      <c r="CM1081" s="429"/>
      <c r="CN1081" s="428"/>
      <c r="CO1081" s="427"/>
      <c r="CP1081" s="421"/>
      <c r="CQ1081" s="429"/>
      <c r="CR1081" s="428"/>
      <c r="DH1081" s="427">
        <v>1</v>
      </c>
      <c r="DI1081" s="426">
        <v>3.6032848060130997E-2</v>
      </c>
      <c r="EL1081" s="422"/>
      <c r="EM1081" s="422"/>
      <c r="EN1081" s="422"/>
      <c r="EO1081" s="422"/>
      <c r="EP1081" s="422"/>
      <c r="EQ1081" s="422"/>
    </row>
    <row r="1082" spans="1:147" ht="13" customHeight="1">
      <c r="A1082" s="413" t="s">
        <v>19</v>
      </c>
      <c r="B1082" s="413">
        <v>10478</v>
      </c>
      <c r="C1082" s="413">
        <v>596117</v>
      </c>
      <c r="D1082" s="413">
        <v>18067</v>
      </c>
      <c r="E1082" s="413" t="s">
        <v>13</v>
      </c>
      <c r="F1082" s="413" t="s">
        <v>13</v>
      </c>
      <c r="G1082" s="414"/>
      <c r="H1082" s="411" t="s">
        <v>1910</v>
      </c>
      <c r="I1082" s="411" t="s">
        <v>307</v>
      </c>
      <c r="J1082" s="418">
        <v>32</v>
      </c>
      <c r="K1082" s="418">
        <v>2</v>
      </c>
      <c r="L1082" s="418" t="s">
        <v>46</v>
      </c>
      <c r="T1082" s="418" t="s">
        <v>4581</v>
      </c>
      <c r="U1082" s="418" t="s">
        <v>4581</v>
      </c>
      <c r="V1082" s="418" t="s">
        <v>4585</v>
      </c>
      <c r="Z1082" s="421">
        <v>5</v>
      </c>
      <c r="AA1082" s="421">
        <v>1</v>
      </c>
      <c r="AB1082" s="421">
        <v>1</v>
      </c>
      <c r="AC1082" s="421">
        <v>0</v>
      </c>
      <c r="AD1082" s="421">
        <v>0</v>
      </c>
      <c r="AE1082" s="421">
        <v>0</v>
      </c>
      <c r="AF1082" s="421">
        <v>0</v>
      </c>
      <c r="AG1082" s="421">
        <v>0</v>
      </c>
      <c r="AH1082" s="421">
        <v>2</v>
      </c>
      <c r="AI1082" s="421">
        <v>0</v>
      </c>
      <c r="AJ1082" s="421">
        <v>0</v>
      </c>
      <c r="AK1082" s="421">
        <v>0</v>
      </c>
      <c r="AL1082" s="421">
        <v>0</v>
      </c>
      <c r="AM1082" s="421">
        <v>0</v>
      </c>
      <c r="AN1082" s="421">
        <v>0</v>
      </c>
      <c r="AO1082" s="421">
        <v>0</v>
      </c>
      <c r="AP1082" s="421">
        <v>0</v>
      </c>
      <c r="AQ1082" s="421">
        <v>0</v>
      </c>
      <c r="AR1082" s="421">
        <v>0</v>
      </c>
      <c r="AS1082" s="422">
        <v>0</v>
      </c>
      <c r="AT1082" s="422">
        <v>0</v>
      </c>
      <c r="AU1082" s="422">
        <v>1</v>
      </c>
      <c r="AV1082" s="422">
        <v>0</v>
      </c>
      <c r="AW1082" s="422">
        <v>0</v>
      </c>
      <c r="AX1082" s="422">
        <v>0</v>
      </c>
      <c r="AY1082" s="423">
        <v>67.5</v>
      </c>
      <c r="AZ1082" s="422">
        <v>0</v>
      </c>
      <c r="BA1082" s="422">
        <v>1</v>
      </c>
      <c r="BB1082" s="422">
        <v>2</v>
      </c>
      <c r="BC1082" s="422">
        <v>0</v>
      </c>
      <c r="BD1082" s="424">
        <v>0</v>
      </c>
      <c r="BE1082" s="424">
        <v>0</v>
      </c>
      <c r="BF1082" s="424">
        <v>0</v>
      </c>
      <c r="BG1082" s="424">
        <v>0</v>
      </c>
      <c r="BH1082" s="424">
        <v>0</v>
      </c>
      <c r="BI1082" s="424">
        <v>0</v>
      </c>
      <c r="BJ1082" s="424">
        <v>0</v>
      </c>
      <c r="BK1082" s="425">
        <v>0</v>
      </c>
      <c r="BL1082" s="425">
        <v>-0.254182457560581</v>
      </c>
      <c r="BM1082" s="425">
        <v>-0.13602409475473701</v>
      </c>
      <c r="BN1082" s="425">
        <v>-100</v>
      </c>
      <c r="BO1082" s="425">
        <v>-4.17399632218762E-10</v>
      </c>
      <c r="BP1082" s="425">
        <v>0.19340123236179299</v>
      </c>
      <c r="BQ1082" s="425">
        <v>-0.29310925524672599</v>
      </c>
      <c r="BR1082" s="425">
        <v>-6.2652833396476801E-2</v>
      </c>
      <c r="BS1082" s="426">
        <v>-2.99887450174041E-2</v>
      </c>
      <c r="BT1082" s="427"/>
      <c r="BU1082" s="421"/>
      <c r="BV1082" s="428"/>
      <c r="BW1082" s="427">
        <v>2</v>
      </c>
      <c r="BX1082" s="427">
        <v>6</v>
      </c>
      <c r="BY1082" s="427">
        <v>0</v>
      </c>
      <c r="BZ1082" s="427">
        <v>0</v>
      </c>
      <c r="CA1082" s="421">
        <v>0</v>
      </c>
      <c r="CB1082" s="428">
        <v>0</v>
      </c>
      <c r="CC1082" s="427"/>
      <c r="CD1082" s="421"/>
      <c r="CE1082" s="429"/>
      <c r="CF1082" s="428"/>
      <c r="CG1082" s="427"/>
      <c r="CH1082" s="421"/>
      <c r="CI1082" s="429"/>
      <c r="CJ1082" s="428"/>
      <c r="CK1082" s="427"/>
      <c r="CL1082" s="421"/>
      <c r="CM1082" s="429"/>
      <c r="CN1082" s="428"/>
      <c r="CO1082" s="427"/>
      <c r="CP1082" s="421"/>
      <c r="CQ1082" s="429"/>
      <c r="CR1082" s="428"/>
      <c r="DH1082" s="427">
        <v>0</v>
      </c>
      <c r="DI1082" s="426">
        <v>-0.26372170262038702</v>
      </c>
      <c r="EL1082" s="422"/>
      <c r="EM1082" s="422"/>
      <c r="EN1082" s="422"/>
      <c r="EO1082" s="422"/>
      <c r="EP1082" s="422"/>
      <c r="EQ1082" s="422"/>
    </row>
    <row r="1083" spans="1:147" ht="13" customHeight="1">
      <c r="A1083" s="413" t="s">
        <v>19</v>
      </c>
      <c r="B1083" s="413">
        <v>12063</v>
      </c>
      <c r="C1083" s="413">
        <v>664954</v>
      </c>
      <c r="D1083" s="413">
        <v>18217</v>
      </c>
      <c r="E1083" s="413" t="s">
        <v>438</v>
      </c>
      <c r="F1083" s="413" t="s">
        <v>438</v>
      </c>
      <c r="G1083" s="414"/>
      <c r="H1083" s="411" t="s">
        <v>3371</v>
      </c>
      <c r="I1083" s="411" t="s">
        <v>570</v>
      </c>
      <c r="J1083" s="413">
        <v>31</v>
      </c>
      <c r="K1083" s="418">
        <v>2</v>
      </c>
      <c r="L1083" s="418" t="s">
        <v>46</v>
      </c>
      <c r="T1083" s="418" t="s">
        <v>4581</v>
      </c>
      <c r="U1083" s="418" t="s">
        <v>4581</v>
      </c>
      <c r="V1083" s="418" t="s">
        <v>4586</v>
      </c>
      <c r="Y1083" s="419">
        <v>6</v>
      </c>
      <c r="Z1083" s="421">
        <v>3</v>
      </c>
      <c r="AA1083" s="421">
        <v>9</v>
      </c>
      <c r="AB1083" s="421">
        <v>6</v>
      </c>
      <c r="AC1083" s="421">
        <v>1</v>
      </c>
      <c r="AD1083" s="421">
        <v>1</v>
      </c>
      <c r="AE1083" s="421">
        <v>0</v>
      </c>
      <c r="AF1083" s="421">
        <v>0</v>
      </c>
      <c r="AG1083" s="421">
        <v>0</v>
      </c>
      <c r="AH1083" s="421">
        <v>1</v>
      </c>
      <c r="AI1083" s="421">
        <v>2</v>
      </c>
      <c r="AJ1083" s="421">
        <v>0</v>
      </c>
      <c r="AK1083" s="421">
        <v>0</v>
      </c>
      <c r="AL1083" s="421">
        <v>1</v>
      </c>
      <c r="AM1083" s="421">
        <v>0</v>
      </c>
      <c r="AN1083" s="421">
        <v>3</v>
      </c>
      <c r="AO1083" s="421">
        <v>1</v>
      </c>
      <c r="AP1083" s="421">
        <v>1</v>
      </c>
      <c r="AQ1083" s="421">
        <v>0</v>
      </c>
      <c r="AR1083" s="421">
        <v>0</v>
      </c>
      <c r="AS1083" s="422">
        <v>0.111111111</v>
      </c>
      <c r="AT1083" s="422">
        <v>0.33333333300000001</v>
      </c>
      <c r="AU1083" s="422">
        <v>0.5</v>
      </c>
      <c r="AV1083" s="422">
        <v>0</v>
      </c>
      <c r="AW1083" s="422">
        <v>0.25</v>
      </c>
      <c r="AX1083" s="422">
        <v>1</v>
      </c>
      <c r="AY1083" s="425">
        <v>101.2</v>
      </c>
      <c r="AZ1083" s="422">
        <v>8.3333329999999997E-2</v>
      </c>
      <c r="BA1083" s="422">
        <v>0.25</v>
      </c>
      <c r="BB1083" s="422">
        <v>0.41666667000000002</v>
      </c>
      <c r="BC1083" s="422">
        <v>0.5</v>
      </c>
      <c r="BD1083" s="424">
        <v>0.25</v>
      </c>
      <c r="BE1083" s="424">
        <v>0.16666666599999999</v>
      </c>
      <c r="BF1083" s="424">
        <v>0.33333333300000001</v>
      </c>
      <c r="BG1083" s="424">
        <v>0.16666666599999999</v>
      </c>
      <c r="BH1083" s="424">
        <v>0.49999999899999997</v>
      </c>
      <c r="BI1083" s="424">
        <v>0</v>
      </c>
      <c r="BJ1083" s="424">
        <v>0.25513450966940898</v>
      </c>
      <c r="BK1083" s="425">
        <v>0</v>
      </c>
      <c r="BL1083" s="425">
        <v>-0.423318707761899</v>
      </c>
      <c r="BM1083" s="425">
        <v>0.64010655749069001</v>
      </c>
      <c r="BN1083" s="425">
        <v>58.465402672138197</v>
      </c>
      <c r="BO1083" s="425">
        <v>1.8619365216172402E-2</v>
      </c>
      <c r="BP1083" s="425">
        <v>0.21461687143892</v>
      </c>
      <c r="BQ1083" s="425">
        <v>0.70016271327102098</v>
      </c>
      <c r="BR1083" s="425">
        <v>-0.22845865265054999</v>
      </c>
      <c r="BS1083" s="426">
        <v>7.1635407968623097E-2</v>
      </c>
      <c r="BT1083" s="427"/>
      <c r="BU1083" s="421"/>
      <c r="BV1083" s="428"/>
      <c r="BW1083" s="427">
        <v>3</v>
      </c>
      <c r="BX1083" s="427">
        <v>23</v>
      </c>
      <c r="BY1083" s="427">
        <v>0</v>
      </c>
      <c r="BZ1083" s="427">
        <v>0</v>
      </c>
      <c r="CA1083" s="421">
        <v>0</v>
      </c>
      <c r="CB1083" s="428">
        <v>0</v>
      </c>
      <c r="CC1083" s="427"/>
      <c r="CD1083" s="421"/>
      <c r="CE1083" s="429"/>
      <c r="CF1083" s="428"/>
      <c r="CG1083" s="427"/>
      <c r="CH1083" s="421"/>
      <c r="CI1083" s="429"/>
      <c r="CJ1083" s="428"/>
      <c r="CK1083" s="427"/>
      <c r="CL1083" s="421"/>
      <c r="CM1083" s="429"/>
      <c r="CN1083" s="428"/>
      <c r="CO1083" s="427"/>
      <c r="CP1083" s="421"/>
      <c r="CQ1083" s="429"/>
      <c r="CR1083" s="428"/>
      <c r="DH1083" s="427">
        <v>0</v>
      </c>
      <c r="DI1083" s="426">
        <v>0.62923383899033003</v>
      </c>
      <c r="EL1083" s="422"/>
      <c r="EM1083" s="422"/>
      <c r="EN1083" s="422"/>
      <c r="EO1083" s="422"/>
      <c r="EP1083" s="422"/>
      <c r="EQ1083" s="422"/>
    </row>
    <row r="1084" spans="1:147" ht="13" customHeight="1">
      <c r="A1084" s="413" t="s">
        <v>19</v>
      </c>
      <c r="B1084" s="413">
        <v>12009</v>
      </c>
      <c r="C1084" s="413">
        <v>644433</v>
      </c>
      <c r="D1084" s="413">
        <v>16953</v>
      </c>
      <c r="E1084" s="413" t="s">
        <v>3323</v>
      </c>
      <c r="F1084" s="413" t="s">
        <v>3323</v>
      </c>
      <c r="G1084" s="414"/>
      <c r="H1084" s="411" t="s">
        <v>1925</v>
      </c>
      <c r="I1084" s="411" t="s">
        <v>2298</v>
      </c>
      <c r="J1084" s="418">
        <v>30</v>
      </c>
      <c r="K1084" s="418">
        <v>2</v>
      </c>
      <c r="L1084" s="418" t="s">
        <v>837</v>
      </c>
      <c r="T1084" s="418" t="s">
        <v>4581</v>
      </c>
      <c r="U1084" s="418" t="s">
        <v>4584</v>
      </c>
      <c r="V1084" s="418" t="s">
        <v>4585</v>
      </c>
      <c r="X1084" s="418">
        <v>7</v>
      </c>
      <c r="Y1084" s="419">
        <v>14</v>
      </c>
      <c r="Z1084" s="421">
        <v>8</v>
      </c>
      <c r="AA1084" s="421">
        <v>22</v>
      </c>
      <c r="AB1084" s="421">
        <v>21</v>
      </c>
      <c r="AC1084" s="421">
        <v>3</v>
      </c>
      <c r="AD1084" s="421">
        <v>1</v>
      </c>
      <c r="AE1084" s="421">
        <v>1</v>
      </c>
      <c r="AF1084" s="421">
        <v>0</v>
      </c>
      <c r="AG1084" s="421">
        <v>1</v>
      </c>
      <c r="AH1084" s="421">
        <v>2</v>
      </c>
      <c r="AI1084" s="421">
        <v>1</v>
      </c>
      <c r="AJ1084" s="421">
        <v>0</v>
      </c>
      <c r="AK1084" s="421">
        <v>0</v>
      </c>
      <c r="AL1084" s="421">
        <v>1</v>
      </c>
      <c r="AM1084" s="421">
        <v>0</v>
      </c>
      <c r="AN1084" s="421">
        <v>6</v>
      </c>
      <c r="AO1084" s="421">
        <v>0</v>
      </c>
      <c r="AP1084" s="421">
        <v>0</v>
      </c>
      <c r="AQ1084" s="421">
        <v>0</v>
      </c>
      <c r="AR1084" s="421">
        <v>1</v>
      </c>
      <c r="AS1084" s="422">
        <v>4.5454544999999999E-2</v>
      </c>
      <c r="AT1084" s="422">
        <v>0.27272727200000002</v>
      </c>
      <c r="AU1084" s="422">
        <v>0.4</v>
      </c>
      <c r="AV1084" s="422">
        <v>0.2</v>
      </c>
      <c r="AW1084" s="422">
        <v>6.6666669999999997E-2</v>
      </c>
      <c r="AX1084" s="422">
        <v>0.4</v>
      </c>
      <c r="AY1084" s="423">
        <v>105.1</v>
      </c>
      <c r="AZ1084" s="422">
        <v>0.11594203</v>
      </c>
      <c r="BA1084" s="422">
        <v>0.4</v>
      </c>
      <c r="BB1084" s="422">
        <v>0.68405797000000002</v>
      </c>
      <c r="BC1084" s="422">
        <v>0.4</v>
      </c>
      <c r="BD1084" s="424">
        <v>0.14285714199999999</v>
      </c>
      <c r="BE1084" s="424">
        <v>0.14285714199999999</v>
      </c>
      <c r="BF1084" s="424">
        <v>0.181818181</v>
      </c>
      <c r="BG1084" s="424">
        <v>0.33333333300000001</v>
      </c>
      <c r="BH1084" s="424">
        <v>0.51515151400000003</v>
      </c>
      <c r="BI1084" s="424">
        <v>0.19047619099999999</v>
      </c>
      <c r="BJ1084" s="424">
        <v>0.22105512293902299</v>
      </c>
      <c r="BK1084" s="425">
        <v>117.657894667173</v>
      </c>
      <c r="BL1084" s="425">
        <v>-1.64350806008263</v>
      </c>
      <c r="BM1084" s="425">
        <v>0.95597592164592005</v>
      </c>
      <c r="BN1084" s="425">
        <v>37.902195688274098</v>
      </c>
      <c r="BO1084" s="425">
        <v>-0.36936827839755298</v>
      </c>
      <c r="BP1084" s="425">
        <v>5.3163954988121903E-2</v>
      </c>
      <c r="BQ1084" s="425">
        <v>-0.50962871377526597</v>
      </c>
      <c r="BR1084" s="425">
        <v>-1.56240746769293</v>
      </c>
      <c r="BS1084" s="426">
        <v>-5.2141395324038699E-2</v>
      </c>
      <c r="BT1084" s="427"/>
      <c r="BU1084" s="421"/>
      <c r="BV1084" s="428"/>
      <c r="BW1084" s="427">
        <v>8</v>
      </c>
      <c r="BX1084" s="427">
        <v>55.1</v>
      </c>
      <c r="BY1084" s="427">
        <v>1</v>
      </c>
      <c r="BZ1084" s="427">
        <v>0</v>
      </c>
      <c r="CA1084" s="421">
        <v>0</v>
      </c>
      <c r="CB1084" s="428">
        <v>0</v>
      </c>
      <c r="CC1084" s="427"/>
      <c r="CD1084" s="421"/>
      <c r="CE1084" s="429"/>
      <c r="CF1084" s="428"/>
      <c r="CG1084" s="427"/>
      <c r="CH1084" s="421"/>
      <c r="CI1084" s="429"/>
      <c r="CJ1084" s="428"/>
      <c r="CK1084" s="427"/>
      <c r="CL1084" s="421"/>
      <c r="CM1084" s="429"/>
      <c r="CN1084" s="428"/>
      <c r="CO1084" s="427"/>
      <c r="CP1084" s="421"/>
      <c r="CQ1084" s="429"/>
      <c r="CR1084" s="428"/>
      <c r="DH1084" s="427">
        <v>1</v>
      </c>
      <c r="DI1084" s="426">
        <v>0.30252657085657098</v>
      </c>
      <c r="EL1084" s="422"/>
      <c r="EM1084" s="422"/>
      <c r="EN1084" s="422"/>
      <c r="EO1084" s="422"/>
      <c r="EP1084" s="422"/>
      <c r="EQ1084" s="422"/>
    </row>
    <row r="1085" spans="1:147" ht="13" customHeight="1">
      <c r="A1085" s="413" t="s">
        <v>19</v>
      </c>
      <c r="B1085" s="413">
        <v>10799</v>
      </c>
      <c r="C1085" s="413">
        <v>595453</v>
      </c>
      <c r="D1085" s="413">
        <v>17161</v>
      </c>
      <c r="E1085" s="413" t="s">
        <v>18</v>
      </c>
      <c r="F1085" s="413" t="s">
        <v>18</v>
      </c>
      <c r="G1085" s="414"/>
      <c r="H1085" s="415" t="s">
        <v>1114</v>
      </c>
      <c r="I1085" s="416" t="s">
        <v>559</v>
      </c>
      <c r="J1085" s="417">
        <v>33</v>
      </c>
      <c r="K1085" s="418">
        <v>2</v>
      </c>
      <c r="L1085" s="418" t="s">
        <v>837</v>
      </c>
      <c r="T1085" s="418" t="s">
        <v>4581</v>
      </c>
      <c r="U1085" s="418" t="s">
        <v>4581</v>
      </c>
      <c r="V1085" s="418" t="s">
        <v>4586</v>
      </c>
      <c r="Z1085" s="421">
        <v>1</v>
      </c>
      <c r="AA1085" s="421">
        <v>0</v>
      </c>
      <c r="AB1085" s="421">
        <v>0</v>
      </c>
      <c r="AC1085" s="421">
        <v>0</v>
      </c>
      <c r="AD1085" s="421">
        <v>0</v>
      </c>
      <c r="AE1085" s="421">
        <v>0</v>
      </c>
      <c r="AF1085" s="421">
        <v>0</v>
      </c>
      <c r="AG1085" s="421">
        <v>0</v>
      </c>
      <c r="AH1085" s="421">
        <v>0</v>
      </c>
      <c r="AI1085" s="421">
        <v>0</v>
      </c>
      <c r="AJ1085" s="421">
        <v>0</v>
      </c>
      <c r="AK1085" s="421">
        <v>0</v>
      </c>
      <c r="AL1085" s="421">
        <v>0</v>
      </c>
      <c r="AM1085" s="421">
        <v>0</v>
      </c>
      <c r="AN1085" s="421">
        <v>0</v>
      </c>
      <c r="AO1085" s="421">
        <v>0</v>
      </c>
      <c r="AP1085" s="421">
        <v>0</v>
      </c>
      <c r="AQ1085" s="421">
        <v>0</v>
      </c>
      <c r="AR1085" s="421">
        <v>0</v>
      </c>
      <c r="AS1085" s="422">
        <v>0</v>
      </c>
      <c r="AT1085" s="422">
        <v>0</v>
      </c>
      <c r="AU1085" s="422"/>
      <c r="AV1085" s="422"/>
      <c r="AW1085" s="422"/>
      <c r="AX1085" s="422"/>
      <c r="AY1085" s="423"/>
      <c r="AZ1085" s="422"/>
      <c r="BA1085" s="422">
        <v>0</v>
      </c>
      <c r="BB1085" s="422"/>
      <c r="BC1085" s="422">
        <v>0</v>
      </c>
      <c r="BD1085" s="424">
        <v>0</v>
      </c>
      <c r="BE1085" s="424">
        <v>0</v>
      </c>
      <c r="BF1085" s="424">
        <v>0</v>
      </c>
      <c r="BG1085" s="424">
        <v>0</v>
      </c>
      <c r="BH1085" s="424">
        <v>0</v>
      </c>
      <c r="BI1085" s="424">
        <v>0</v>
      </c>
      <c r="BJ1085" s="424">
        <v>0</v>
      </c>
      <c r="BL1085" s="425">
        <v>0</v>
      </c>
      <c r="BM1085" s="425">
        <v>0</v>
      </c>
      <c r="BP1085" s="425">
        <v>0</v>
      </c>
      <c r="BQ1085" s="425">
        <v>2.9432486742734899E-2</v>
      </c>
      <c r="BR1085" s="425">
        <v>0</v>
      </c>
      <c r="BS1085" s="426">
        <v>3.0113117356633302E-3</v>
      </c>
      <c r="BT1085" s="427"/>
      <c r="BU1085" s="421"/>
      <c r="BV1085" s="428"/>
      <c r="BW1085" s="427">
        <v>1</v>
      </c>
      <c r="BX1085" s="427">
        <v>2</v>
      </c>
      <c r="BY1085" s="427">
        <v>0</v>
      </c>
      <c r="BZ1085" s="427">
        <v>0</v>
      </c>
      <c r="CA1085" s="421">
        <v>0</v>
      </c>
      <c r="CB1085" s="428">
        <v>0</v>
      </c>
      <c r="CC1085" s="427"/>
      <c r="CD1085" s="421"/>
      <c r="CE1085" s="429"/>
      <c r="CF1085" s="428"/>
      <c r="CG1085" s="427"/>
      <c r="CH1085" s="421"/>
      <c r="CI1085" s="429"/>
      <c r="CJ1085" s="428"/>
      <c r="CK1085" s="427"/>
      <c r="CL1085" s="421"/>
      <c r="CM1085" s="429"/>
      <c r="CN1085" s="428"/>
      <c r="CO1085" s="427"/>
      <c r="CP1085" s="421"/>
      <c r="CQ1085" s="429"/>
      <c r="CR1085" s="428"/>
      <c r="DH1085" s="427">
        <v>0</v>
      </c>
      <c r="DI1085" s="426">
        <v>2.9432486742734899E-2</v>
      </c>
      <c r="EL1085" s="422"/>
      <c r="EM1085" s="422"/>
      <c r="EN1085" s="422"/>
      <c r="EO1085" s="422"/>
      <c r="EP1085" s="422"/>
      <c r="EQ1085" s="422"/>
    </row>
    <row r="1086" spans="1:147" ht="13" customHeight="1">
      <c r="A1086" s="413" t="s">
        <v>19</v>
      </c>
      <c r="B1086" s="413">
        <v>11483</v>
      </c>
      <c r="C1086" s="413">
        <v>657136</v>
      </c>
      <c r="D1086" s="413">
        <v>19896</v>
      </c>
      <c r="E1086" s="413" t="s">
        <v>609</v>
      </c>
      <c r="F1086" s="413" t="s">
        <v>609</v>
      </c>
      <c r="G1086" s="414"/>
      <c r="H1086" s="411" t="s">
        <v>669</v>
      </c>
      <c r="I1086" s="411" t="s">
        <v>986</v>
      </c>
      <c r="J1086" s="418">
        <v>29</v>
      </c>
      <c r="K1086" s="418">
        <v>2</v>
      </c>
      <c r="L1086" s="418" t="s">
        <v>837</v>
      </c>
      <c r="T1086" s="418" t="s">
        <v>4581</v>
      </c>
      <c r="U1086" s="418" t="s">
        <v>4581</v>
      </c>
      <c r="V1086" s="418" t="s">
        <v>4586</v>
      </c>
      <c r="X1086" s="418">
        <v>39</v>
      </c>
      <c r="Z1086" s="421">
        <v>63</v>
      </c>
      <c r="AA1086" s="421">
        <v>188</v>
      </c>
      <c r="AB1086" s="421">
        <v>168</v>
      </c>
      <c r="AC1086" s="421">
        <v>32</v>
      </c>
      <c r="AD1086" s="421">
        <v>24</v>
      </c>
      <c r="AE1086" s="421">
        <v>8</v>
      </c>
      <c r="AF1086" s="421">
        <v>0</v>
      </c>
      <c r="AG1086" s="421">
        <v>0</v>
      </c>
      <c r="AH1086" s="421">
        <v>16</v>
      </c>
      <c r="AI1086" s="421">
        <v>7</v>
      </c>
      <c r="AJ1086" s="421">
        <v>2</v>
      </c>
      <c r="AK1086" s="421">
        <v>1</v>
      </c>
      <c r="AL1086" s="421">
        <v>16</v>
      </c>
      <c r="AM1086" s="421">
        <v>0</v>
      </c>
      <c r="AN1086" s="421">
        <v>42</v>
      </c>
      <c r="AO1086" s="421">
        <v>1</v>
      </c>
      <c r="AP1086" s="421">
        <v>2</v>
      </c>
      <c r="AQ1086" s="421">
        <v>1</v>
      </c>
      <c r="AR1086" s="421">
        <v>7</v>
      </c>
      <c r="AS1086" s="422">
        <v>8.5106381999999994E-2</v>
      </c>
      <c r="AT1086" s="422">
        <v>0.223404255</v>
      </c>
      <c r="AU1086" s="422">
        <v>0.44186047000000001</v>
      </c>
      <c r="AV1086" s="422">
        <v>0.22480620000000001</v>
      </c>
      <c r="AW1086" s="422">
        <v>3.1007750000000001E-2</v>
      </c>
      <c r="AX1086" s="422">
        <v>0.31007752</v>
      </c>
      <c r="AY1086" s="423">
        <v>111.5</v>
      </c>
      <c r="AZ1086" s="422">
        <v>0.11409395999999999</v>
      </c>
      <c r="BA1086" s="422">
        <v>0.504</v>
      </c>
      <c r="BB1086" s="422">
        <v>0.89390603999999996</v>
      </c>
      <c r="BC1086" s="422">
        <v>0.312</v>
      </c>
      <c r="BD1086" s="424">
        <v>0.25</v>
      </c>
      <c r="BE1086" s="424">
        <v>0.19047618999999999</v>
      </c>
      <c r="BF1086" s="424">
        <v>0.26203208500000003</v>
      </c>
      <c r="BG1086" s="424">
        <v>0.23809523799999999</v>
      </c>
      <c r="BH1086" s="424">
        <v>0.50012732299999996</v>
      </c>
      <c r="BI1086" s="424">
        <v>4.7619047999999997E-2</v>
      </c>
      <c r="BJ1086" s="424">
        <v>0.22983688052325299</v>
      </c>
      <c r="BK1086" s="425">
        <v>29.414473902109201</v>
      </c>
      <c r="BL1086" s="425">
        <v>-12.7040789389204</v>
      </c>
      <c r="BM1086" s="425">
        <v>9.5096932685781308</v>
      </c>
      <c r="BN1086" s="425">
        <v>38.668636645092803</v>
      </c>
      <c r="BO1086" s="425">
        <v>0.16926989410311599</v>
      </c>
      <c r="BP1086" s="425">
        <v>-1.00041171442717</v>
      </c>
      <c r="BQ1086" s="425">
        <v>-6.7774871672656296</v>
      </c>
      <c r="BR1086" s="425">
        <v>-14.5893270290609</v>
      </c>
      <c r="BS1086" s="426">
        <v>-0.69342175615291501</v>
      </c>
      <c r="BT1086" s="427"/>
      <c r="BU1086" s="421"/>
      <c r="BV1086" s="428"/>
      <c r="BW1086" s="427">
        <v>61</v>
      </c>
      <c r="BX1086" s="427">
        <v>454</v>
      </c>
      <c r="BY1086" s="427">
        <v>-1</v>
      </c>
      <c r="BZ1086" s="427">
        <v>-1</v>
      </c>
      <c r="CA1086" s="421">
        <v>-1</v>
      </c>
      <c r="CB1086" s="428">
        <v>0</v>
      </c>
      <c r="CC1086" s="427">
        <v>1</v>
      </c>
      <c r="CD1086" s="421">
        <v>1</v>
      </c>
      <c r="CE1086" s="429">
        <v>0</v>
      </c>
      <c r="CF1086" s="428"/>
      <c r="CG1086" s="427"/>
      <c r="CH1086" s="421"/>
      <c r="CI1086" s="429"/>
      <c r="CJ1086" s="428"/>
      <c r="CK1086" s="427"/>
      <c r="CL1086" s="421"/>
      <c r="CM1086" s="429"/>
      <c r="CN1086" s="428"/>
      <c r="CO1086" s="427"/>
      <c r="CP1086" s="421"/>
      <c r="CQ1086" s="429"/>
      <c r="CR1086" s="428"/>
      <c r="DH1086" s="427">
        <v>-1</v>
      </c>
      <c r="DI1086" s="426">
        <v>1.3415790051221801</v>
      </c>
      <c r="EL1086" s="422"/>
      <c r="EM1086" s="422"/>
      <c r="EN1086" s="422"/>
      <c r="EO1086" s="422"/>
      <c r="EP1086" s="422"/>
      <c r="EQ1086" s="422"/>
    </row>
    <row r="1087" spans="1:147" ht="13" customHeight="1">
      <c r="A1087" s="413" t="s">
        <v>19</v>
      </c>
      <c r="B1087" s="413">
        <v>11086</v>
      </c>
      <c r="C1087" s="413">
        <v>624415</v>
      </c>
      <c r="D1087" s="413">
        <v>19252</v>
      </c>
      <c r="E1087" s="413" t="s">
        <v>2168</v>
      </c>
      <c r="F1087" s="413" t="s">
        <v>2168</v>
      </c>
      <c r="G1087" s="414"/>
      <c r="H1087" s="415" t="s">
        <v>1237</v>
      </c>
      <c r="I1087" s="416" t="s">
        <v>1238</v>
      </c>
      <c r="J1087" s="417">
        <v>30</v>
      </c>
      <c r="K1087" s="418">
        <v>3</v>
      </c>
      <c r="L1087" s="418" t="s">
        <v>46</v>
      </c>
      <c r="T1087" s="418" t="s">
        <v>4581</v>
      </c>
      <c r="U1087" s="418" t="s">
        <v>4577</v>
      </c>
      <c r="V1087" s="418" t="s">
        <v>4586</v>
      </c>
      <c r="X1087" s="418">
        <v>6</v>
      </c>
      <c r="Y1087" s="419">
        <v>63</v>
      </c>
      <c r="Z1087" s="421">
        <v>37</v>
      </c>
      <c r="AA1087" s="421">
        <v>83</v>
      </c>
      <c r="AB1087" s="421">
        <v>69</v>
      </c>
      <c r="AC1087" s="421">
        <v>12</v>
      </c>
      <c r="AD1087" s="421">
        <v>9</v>
      </c>
      <c r="AE1087" s="421">
        <v>2</v>
      </c>
      <c r="AF1087" s="421">
        <v>0</v>
      </c>
      <c r="AG1087" s="421">
        <v>1</v>
      </c>
      <c r="AH1087" s="421">
        <v>9</v>
      </c>
      <c r="AI1087" s="421">
        <v>4</v>
      </c>
      <c r="AJ1087" s="421">
        <v>1</v>
      </c>
      <c r="AK1087" s="421">
        <v>0</v>
      </c>
      <c r="AL1087" s="421">
        <v>11</v>
      </c>
      <c r="AM1087" s="421">
        <v>0</v>
      </c>
      <c r="AN1087" s="421">
        <v>21</v>
      </c>
      <c r="AO1087" s="421">
        <v>1</v>
      </c>
      <c r="AP1087" s="421">
        <v>0</v>
      </c>
      <c r="AQ1087" s="421">
        <v>2</v>
      </c>
      <c r="AR1087" s="421">
        <v>0</v>
      </c>
      <c r="AS1087" s="422">
        <v>0.13253012</v>
      </c>
      <c r="AT1087" s="422">
        <v>0.25301204799999999</v>
      </c>
      <c r="AU1087" s="422">
        <v>0.4</v>
      </c>
      <c r="AV1087" s="422">
        <v>0.2</v>
      </c>
      <c r="AW1087" s="422">
        <v>0.04</v>
      </c>
      <c r="AX1087" s="422">
        <v>0.36</v>
      </c>
      <c r="AY1087" s="423">
        <v>104</v>
      </c>
      <c r="AZ1087" s="422">
        <v>8.4795319999999993E-2</v>
      </c>
      <c r="BA1087" s="422">
        <v>0.25</v>
      </c>
      <c r="BB1087" s="422">
        <v>0.41520467999999999</v>
      </c>
      <c r="BC1087" s="422">
        <v>0.54166666600000002</v>
      </c>
      <c r="BD1087" s="424">
        <v>0.23404255299999999</v>
      </c>
      <c r="BE1087" s="424">
        <v>0.17391304299999999</v>
      </c>
      <c r="BF1087" s="424">
        <v>0.29629629600000001</v>
      </c>
      <c r="BG1087" s="424">
        <v>0.246376811</v>
      </c>
      <c r="BH1087" s="424">
        <v>0.54267310700000004</v>
      </c>
      <c r="BI1087" s="424">
        <v>7.2463767999999998E-2</v>
      </c>
      <c r="BJ1087" s="424">
        <v>0.25693513508196197</v>
      </c>
      <c r="BK1087" s="425">
        <v>44.761155508285199</v>
      </c>
      <c r="BL1087" s="425">
        <v>-3.7825972338438998</v>
      </c>
      <c r="BM1087" s="425">
        <v>6.0245468790410897</v>
      </c>
      <c r="BN1087" s="425">
        <v>58.516465285273</v>
      </c>
      <c r="BO1087" s="425">
        <v>1.14998703275706E-2</v>
      </c>
      <c r="BP1087" s="425">
        <v>8.0372276715934193E-2</v>
      </c>
      <c r="BQ1087" s="425">
        <v>-2.2012162290745398</v>
      </c>
      <c r="BR1087" s="425">
        <v>-3.9774981088236898</v>
      </c>
      <c r="BS1087" s="426">
        <v>-0.225211968029883</v>
      </c>
      <c r="BT1087" s="427"/>
      <c r="BU1087" s="421"/>
      <c r="BV1087" s="428"/>
      <c r="BW1087" s="427"/>
      <c r="BX1087" s="427"/>
      <c r="BY1087" s="427"/>
      <c r="BZ1087" s="427"/>
      <c r="CA1087" s="421"/>
      <c r="CB1087" s="428"/>
      <c r="CC1087" s="427">
        <v>6</v>
      </c>
      <c r="CD1087" s="421">
        <v>46</v>
      </c>
      <c r="CE1087" s="429">
        <v>0</v>
      </c>
      <c r="CF1087" s="428">
        <v>0</v>
      </c>
      <c r="CG1087" s="427">
        <v>4</v>
      </c>
      <c r="CH1087" s="421">
        <v>10.1</v>
      </c>
      <c r="CI1087" s="429">
        <v>-1</v>
      </c>
      <c r="CJ1087" s="428">
        <v>-1</v>
      </c>
      <c r="CK1087" s="427">
        <v>3</v>
      </c>
      <c r="CL1087" s="421">
        <v>10</v>
      </c>
      <c r="CM1087" s="429">
        <v>0</v>
      </c>
      <c r="CN1087" s="428">
        <v>0</v>
      </c>
      <c r="CO1087" s="427"/>
      <c r="CP1087" s="421"/>
      <c r="CQ1087" s="429"/>
      <c r="CR1087" s="428"/>
      <c r="CS1087" s="427">
        <v>5</v>
      </c>
      <c r="CT1087" s="421">
        <v>28</v>
      </c>
      <c r="CU1087" s="429">
        <v>1</v>
      </c>
      <c r="CV1087" s="429">
        <v>1</v>
      </c>
      <c r="CW1087" s="428">
        <v>0</v>
      </c>
      <c r="DC1087" s="427">
        <v>8</v>
      </c>
      <c r="DD1087" s="421">
        <v>42</v>
      </c>
      <c r="DE1087" s="429">
        <v>1</v>
      </c>
      <c r="DF1087" s="429">
        <v>0</v>
      </c>
      <c r="DG1087" s="428">
        <v>0</v>
      </c>
      <c r="DH1087" s="427">
        <v>1</v>
      </c>
      <c r="DI1087" s="426">
        <v>-1.0802694559097199</v>
      </c>
      <c r="EL1087" s="422"/>
      <c r="EM1087" s="422"/>
      <c r="EN1087" s="422"/>
      <c r="EO1087" s="422"/>
      <c r="EP1087" s="422"/>
      <c r="EQ1087" s="422"/>
    </row>
    <row r="1088" spans="1:147" ht="13" customHeight="1">
      <c r="A1088" s="413" t="s">
        <v>19</v>
      </c>
      <c r="B1088" s="413">
        <v>11279</v>
      </c>
      <c r="C1088" s="413">
        <v>671213</v>
      </c>
      <c r="D1088" s="413">
        <v>22514</v>
      </c>
      <c r="E1088" s="413" t="s">
        <v>609</v>
      </c>
      <c r="F1088" s="413" t="s">
        <v>609</v>
      </c>
      <c r="G1088" s="414"/>
      <c r="H1088" s="411" t="s">
        <v>3005</v>
      </c>
      <c r="I1088" s="411" t="s">
        <v>1803</v>
      </c>
      <c r="J1088" s="413">
        <v>25</v>
      </c>
      <c r="K1088" s="418">
        <v>3</v>
      </c>
      <c r="L1088" s="418" t="s">
        <v>46</v>
      </c>
      <c r="T1088" s="418" t="s">
        <v>4584</v>
      </c>
      <c r="U1088" s="418" t="s">
        <v>4577</v>
      </c>
      <c r="V1088" s="418" t="s">
        <v>4586</v>
      </c>
      <c r="X1088" s="418">
        <v>11</v>
      </c>
      <c r="Z1088" s="421">
        <v>29</v>
      </c>
      <c r="AA1088" s="421">
        <v>112</v>
      </c>
      <c r="AB1088" s="421">
        <v>99</v>
      </c>
      <c r="AC1088" s="421">
        <v>18</v>
      </c>
      <c r="AD1088" s="421">
        <v>12</v>
      </c>
      <c r="AE1088" s="421">
        <v>3</v>
      </c>
      <c r="AF1088" s="421">
        <v>0</v>
      </c>
      <c r="AG1088" s="421">
        <v>3</v>
      </c>
      <c r="AH1088" s="421">
        <v>5</v>
      </c>
      <c r="AI1088" s="421">
        <v>11</v>
      </c>
      <c r="AJ1088" s="421">
        <v>0</v>
      </c>
      <c r="AK1088" s="421">
        <v>0</v>
      </c>
      <c r="AL1088" s="421">
        <v>11</v>
      </c>
      <c r="AM1088" s="421">
        <v>2</v>
      </c>
      <c r="AN1088" s="421">
        <v>27</v>
      </c>
      <c r="AO1088" s="421">
        <v>2</v>
      </c>
      <c r="AP1088" s="421">
        <v>0</v>
      </c>
      <c r="AQ1088" s="421">
        <v>0</v>
      </c>
      <c r="AR1088" s="421">
        <v>3</v>
      </c>
      <c r="AS1088" s="422">
        <v>9.8214284999999998E-2</v>
      </c>
      <c r="AT1088" s="422">
        <v>0.241071428</v>
      </c>
      <c r="AU1088" s="422">
        <v>0.38888888999999999</v>
      </c>
      <c r="AV1088" s="422">
        <v>0.25</v>
      </c>
      <c r="AW1088" s="422">
        <v>9.7222219999999998E-2</v>
      </c>
      <c r="AX1088" s="422">
        <v>0.44444444</v>
      </c>
      <c r="AY1088" s="423">
        <v>110.9</v>
      </c>
      <c r="AZ1088" s="422">
        <v>0.14187643</v>
      </c>
      <c r="BA1088" s="422">
        <v>0.38888888799999999</v>
      </c>
      <c r="BB1088" s="422">
        <v>0.63590134600000003</v>
      </c>
      <c r="BC1088" s="422">
        <v>0.402777777</v>
      </c>
      <c r="BD1088" s="424">
        <v>0.21739130400000001</v>
      </c>
      <c r="BE1088" s="424">
        <v>0.181818181</v>
      </c>
      <c r="BF1088" s="424">
        <v>0.27678571400000002</v>
      </c>
      <c r="BG1088" s="424">
        <v>0.303030303</v>
      </c>
      <c r="BH1088" s="424">
        <v>0.57981601699999996</v>
      </c>
      <c r="BI1088" s="424">
        <v>0.12121212200000001</v>
      </c>
      <c r="BJ1088" s="424">
        <v>0.25568139227953801</v>
      </c>
      <c r="BK1088" s="425">
        <v>74.873206183968307</v>
      </c>
      <c r="BL1088" s="425">
        <v>-5.2182357728590398</v>
      </c>
      <c r="BM1088" s="425">
        <v>8.0155008613954095</v>
      </c>
      <c r="BN1088" s="425">
        <v>56.473290960924402</v>
      </c>
      <c r="BO1088" s="425">
        <v>-8.7069973372604206E-2</v>
      </c>
      <c r="BP1088" s="425">
        <v>-0.39970480371266598</v>
      </c>
      <c r="BQ1088" s="425">
        <v>-6.0422948392217197</v>
      </c>
      <c r="BR1088" s="425">
        <v>-6.1450771408264702</v>
      </c>
      <c r="BS1088" s="426">
        <v>-0.61820238020416896</v>
      </c>
      <c r="BT1088" s="427"/>
      <c r="BU1088" s="421"/>
      <c r="BV1088" s="428"/>
      <c r="BW1088" s="427"/>
      <c r="BX1088" s="427"/>
      <c r="BY1088" s="427"/>
      <c r="BZ1088" s="427"/>
      <c r="CA1088" s="421"/>
      <c r="CB1088" s="428"/>
      <c r="CC1088" s="427">
        <v>28</v>
      </c>
      <c r="CD1088" s="421">
        <v>235</v>
      </c>
      <c r="CE1088" s="429">
        <v>-4</v>
      </c>
      <c r="CF1088" s="428">
        <v>-3</v>
      </c>
      <c r="CG1088" s="427"/>
      <c r="CH1088" s="421"/>
      <c r="CI1088" s="429"/>
      <c r="CJ1088" s="428"/>
      <c r="CK1088" s="427"/>
      <c r="CL1088" s="421"/>
      <c r="CM1088" s="429"/>
      <c r="CN1088" s="428"/>
      <c r="CO1088" s="427"/>
      <c r="CP1088" s="421"/>
      <c r="CQ1088" s="429"/>
      <c r="CR1088" s="428"/>
      <c r="DH1088" s="427">
        <v>-4</v>
      </c>
      <c r="DI1088" s="426">
        <v>-3.75184118747711</v>
      </c>
      <c r="EL1088" s="422"/>
      <c r="EM1088" s="422"/>
      <c r="EN1088" s="422"/>
      <c r="EO1088" s="422"/>
      <c r="EP1088" s="422"/>
      <c r="EQ1088" s="422"/>
    </row>
    <row r="1089" spans="1:156" ht="13" customHeight="1">
      <c r="A1089" s="413" t="s">
        <v>19</v>
      </c>
      <c r="B1089" s="413">
        <v>13067</v>
      </c>
      <c r="C1089" s="413">
        <v>665953</v>
      </c>
      <c r="D1089" s="413">
        <v>21797</v>
      </c>
      <c r="E1089" s="413" t="s">
        <v>2169</v>
      </c>
      <c r="F1089" s="413" t="s">
        <v>2169</v>
      </c>
      <c r="G1089" s="414"/>
      <c r="H1089" s="411" t="s">
        <v>3951</v>
      </c>
      <c r="I1089" s="411" t="s">
        <v>3391</v>
      </c>
      <c r="J1089" s="413">
        <v>26</v>
      </c>
      <c r="K1089" s="418">
        <v>3</v>
      </c>
      <c r="L1089" s="418" t="s">
        <v>837</v>
      </c>
      <c r="T1089" s="418" t="s">
        <v>4581</v>
      </c>
      <c r="U1089" s="418" t="s">
        <v>2543</v>
      </c>
      <c r="V1089" s="418" t="s">
        <v>4585</v>
      </c>
      <c r="Z1089" s="421">
        <v>34</v>
      </c>
      <c r="AA1089" s="421">
        <v>73</v>
      </c>
      <c r="AB1089" s="421">
        <v>66</v>
      </c>
      <c r="AC1089" s="421">
        <v>12</v>
      </c>
      <c r="AD1089" s="421">
        <v>9</v>
      </c>
      <c r="AE1089" s="421">
        <v>2</v>
      </c>
      <c r="AF1089" s="421">
        <v>0</v>
      </c>
      <c r="AG1089" s="421">
        <v>1</v>
      </c>
      <c r="AH1089" s="421">
        <v>4</v>
      </c>
      <c r="AI1089" s="421">
        <v>5</v>
      </c>
      <c r="AJ1089" s="421">
        <v>0</v>
      </c>
      <c r="AK1089" s="421">
        <v>0</v>
      </c>
      <c r="AL1089" s="421">
        <v>5</v>
      </c>
      <c r="AM1089" s="421">
        <v>0</v>
      </c>
      <c r="AN1089" s="421">
        <v>22</v>
      </c>
      <c r="AO1089" s="421">
        <v>1</v>
      </c>
      <c r="AP1089" s="421">
        <v>1</v>
      </c>
      <c r="AQ1089" s="421">
        <v>0</v>
      </c>
      <c r="AR1089" s="421">
        <v>0</v>
      </c>
      <c r="AS1089" s="422">
        <v>6.8493150000000003E-2</v>
      </c>
      <c r="AT1089" s="422">
        <v>0.30136986300000002</v>
      </c>
      <c r="AU1089" s="422">
        <v>0.48888889000000002</v>
      </c>
      <c r="AV1089" s="422">
        <v>0.26666666999999999</v>
      </c>
      <c r="AW1089" s="422">
        <v>0.11111111</v>
      </c>
      <c r="AX1089" s="422">
        <v>0.37777778000000001</v>
      </c>
      <c r="AY1089" s="423">
        <v>110.6</v>
      </c>
      <c r="AZ1089" s="422">
        <v>0.13829786999999999</v>
      </c>
      <c r="BA1089" s="422">
        <v>0.42222222199999998</v>
      </c>
      <c r="BB1089" s="422">
        <v>0.70614657400000003</v>
      </c>
      <c r="BC1089" s="422">
        <v>0.42222222199999998</v>
      </c>
      <c r="BD1089" s="424">
        <v>0.25</v>
      </c>
      <c r="BE1089" s="424">
        <v>0.181818181</v>
      </c>
      <c r="BF1089" s="424">
        <v>0.246575342</v>
      </c>
      <c r="BG1089" s="424">
        <v>0.25757575700000002</v>
      </c>
      <c r="BH1089" s="424">
        <v>0.50415109899999999</v>
      </c>
      <c r="BI1089" s="424">
        <v>7.5757575999999993E-2</v>
      </c>
      <c r="BJ1089" s="424">
        <v>0.228256464821018</v>
      </c>
      <c r="BK1089" s="425">
        <v>48.796317366890797</v>
      </c>
      <c r="BL1089" s="425">
        <v>-5.0266375152149996</v>
      </c>
      <c r="BM1089" s="425">
        <v>3.5989229696115501</v>
      </c>
      <c r="BN1089" s="425">
        <v>41.957686731632798</v>
      </c>
      <c r="BO1089" s="425">
        <v>-0.261347996342841</v>
      </c>
      <c r="BP1089" s="425">
        <v>-0.208531436510384</v>
      </c>
      <c r="BQ1089" s="425">
        <v>-4.2894639949535804</v>
      </c>
      <c r="BR1089" s="425">
        <v>-5.2307177364582103</v>
      </c>
      <c r="BS1089" s="426">
        <v>-0.43886584849638799</v>
      </c>
      <c r="BT1089" s="427"/>
      <c r="BU1089" s="421"/>
      <c r="BV1089" s="428"/>
      <c r="BW1089" s="427"/>
      <c r="BX1089" s="427"/>
      <c r="BY1089" s="427"/>
      <c r="BZ1089" s="427"/>
      <c r="CA1089" s="421"/>
      <c r="CB1089" s="428"/>
      <c r="CC1089" s="427">
        <v>30</v>
      </c>
      <c r="CD1089" s="421">
        <v>149</v>
      </c>
      <c r="CE1089" s="429">
        <v>1</v>
      </c>
      <c r="CF1089" s="428">
        <v>0</v>
      </c>
      <c r="CG1089" s="427"/>
      <c r="CH1089" s="421"/>
      <c r="CI1089" s="429"/>
      <c r="CJ1089" s="428"/>
      <c r="CK1089" s="427"/>
      <c r="CL1089" s="421"/>
      <c r="CM1089" s="429"/>
      <c r="CN1089" s="428"/>
      <c r="CO1089" s="427"/>
      <c r="CP1089" s="421"/>
      <c r="CQ1089" s="429"/>
      <c r="CR1089" s="428"/>
      <c r="DH1089" s="427">
        <v>1</v>
      </c>
      <c r="DI1089" s="426">
        <v>-1.48711175471544</v>
      </c>
      <c r="EL1089" s="422"/>
      <c r="EM1089" s="422"/>
      <c r="EN1089" s="422"/>
      <c r="EO1089" s="422"/>
      <c r="EP1089" s="422"/>
      <c r="EQ1089" s="422"/>
    </row>
    <row r="1090" spans="1:156" ht="13" customHeight="1">
      <c r="A1090" s="413" t="s">
        <v>19</v>
      </c>
      <c r="B1090" s="413">
        <v>13281</v>
      </c>
      <c r="C1090" s="413">
        <v>688760</v>
      </c>
      <c r="D1090" s="413">
        <v>25714</v>
      </c>
      <c r="E1090" s="413" t="s">
        <v>3323</v>
      </c>
      <c r="F1090" s="413" t="s">
        <v>3323</v>
      </c>
      <c r="G1090" s="414"/>
      <c r="H1090" s="411" t="s">
        <v>4369</v>
      </c>
      <c r="I1090" s="411" t="s">
        <v>851</v>
      </c>
      <c r="J1090" s="413">
        <v>28</v>
      </c>
      <c r="K1090" s="418">
        <v>3</v>
      </c>
      <c r="L1090" s="418" t="s">
        <v>837</v>
      </c>
      <c r="T1090" s="418" t="s">
        <v>4584</v>
      </c>
      <c r="U1090" s="418" t="s">
        <v>4584</v>
      </c>
      <c r="V1090" s="418" t="s">
        <v>4585</v>
      </c>
      <c r="X1090" s="418">
        <v>12</v>
      </c>
      <c r="Y1090" s="419">
        <v>53</v>
      </c>
      <c r="Z1090" s="421">
        <v>20</v>
      </c>
      <c r="AA1090" s="421">
        <v>74</v>
      </c>
      <c r="AB1090" s="421">
        <v>65</v>
      </c>
      <c r="AC1090" s="421">
        <v>13</v>
      </c>
      <c r="AD1090" s="421">
        <v>6</v>
      </c>
      <c r="AE1090" s="421">
        <v>2</v>
      </c>
      <c r="AF1090" s="421">
        <v>0</v>
      </c>
      <c r="AG1090" s="421">
        <v>5</v>
      </c>
      <c r="AH1090" s="421">
        <v>10</v>
      </c>
      <c r="AI1090" s="421">
        <v>12</v>
      </c>
      <c r="AJ1090" s="421">
        <v>0</v>
      </c>
      <c r="AK1090" s="421">
        <v>0</v>
      </c>
      <c r="AL1090" s="421">
        <v>6</v>
      </c>
      <c r="AM1090" s="421">
        <v>0</v>
      </c>
      <c r="AN1090" s="421">
        <v>28</v>
      </c>
      <c r="AO1090" s="421">
        <v>1</v>
      </c>
      <c r="AP1090" s="421">
        <v>2</v>
      </c>
      <c r="AQ1090" s="421">
        <v>0</v>
      </c>
      <c r="AR1090" s="421">
        <v>0</v>
      </c>
      <c r="AS1090" s="466">
        <v>8.1081080999999999E-2</v>
      </c>
      <c r="AT1090" s="466">
        <v>0.37837837800000002</v>
      </c>
      <c r="AU1090" s="466">
        <v>0.25641026</v>
      </c>
      <c r="AV1090" s="466">
        <v>0.23076922999999999</v>
      </c>
      <c r="AW1090" s="466">
        <v>0.15384614999999999</v>
      </c>
      <c r="AX1090" s="466">
        <v>0.53846154000000002</v>
      </c>
      <c r="AY1090" s="425">
        <v>111.4</v>
      </c>
      <c r="AZ1090" s="466">
        <v>0.14776632000000001</v>
      </c>
      <c r="BA1090" s="466">
        <v>0.307692307</v>
      </c>
      <c r="BB1090" s="466">
        <v>0.46761829399999999</v>
      </c>
      <c r="BC1090" s="466">
        <v>0.48717948700000002</v>
      </c>
      <c r="BD1090" s="424">
        <v>0.235294117</v>
      </c>
      <c r="BE1090" s="424">
        <v>0.2</v>
      </c>
      <c r="BF1090" s="424">
        <v>0.27027026999999998</v>
      </c>
      <c r="BG1090" s="424">
        <v>0.46153846100000001</v>
      </c>
      <c r="BH1090" s="424">
        <v>0.73180873099999999</v>
      </c>
      <c r="BI1090" s="424">
        <v>0.261538461</v>
      </c>
      <c r="BJ1090" s="424">
        <v>0.30887226720114003</v>
      </c>
      <c r="BK1090" s="425">
        <v>168.45990136202701</v>
      </c>
      <c r="BL1090" s="425">
        <v>-0.251971756609431</v>
      </c>
      <c r="BM1090" s="425">
        <v>8.4917470910229707</v>
      </c>
      <c r="BN1090" s="425">
        <v>86.041121818363706</v>
      </c>
      <c r="BO1090" s="425">
        <v>-5.0969252823466503E-2</v>
      </c>
      <c r="BP1090" s="425">
        <v>-0.31661795731633902</v>
      </c>
      <c r="BQ1090" s="425">
        <v>-0.97368666509938795</v>
      </c>
      <c r="BR1090" s="425">
        <v>-1.5287601990050499</v>
      </c>
      <c r="BS1090" s="426">
        <v>-9.9620331340043305E-2</v>
      </c>
      <c r="BT1090" s="427"/>
      <c r="BU1090" s="421"/>
      <c r="BV1090" s="428"/>
      <c r="BW1090" s="427"/>
      <c r="BX1090" s="427"/>
      <c r="BY1090" s="427"/>
      <c r="BZ1090" s="427"/>
      <c r="CA1090" s="421"/>
      <c r="CB1090" s="428"/>
      <c r="CC1090" s="427">
        <v>17</v>
      </c>
      <c r="CD1090" s="421">
        <v>142</v>
      </c>
      <c r="CE1090" s="429">
        <v>0</v>
      </c>
      <c r="CF1090" s="428">
        <v>-1</v>
      </c>
      <c r="CG1090" s="427"/>
      <c r="CH1090" s="421"/>
      <c r="CI1090" s="429"/>
      <c r="CJ1090" s="428"/>
      <c r="CK1090" s="427"/>
      <c r="CL1090" s="421"/>
      <c r="CM1090" s="429"/>
      <c r="CN1090" s="428"/>
      <c r="CO1090" s="427"/>
      <c r="CP1090" s="421"/>
      <c r="CQ1090" s="429"/>
      <c r="CR1090" s="428"/>
      <c r="DH1090" s="427">
        <v>0</v>
      </c>
      <c r="DI1090" s="426">
        <v>-1.9215202480554501</v>
      </c>
      <c r="EZ1090" s="412"/>
    </row>
    <row r="1091" spans="1:156" ht="13" customHeight="1">
      <c r="A1091" s="413" t="s">
        <v>19</v>
      </c>
      <c r="B1091" s="413">
        <v>11810</v>
      </c>
      <c r="C1091" s="413">
        <v>669722</v>
      </c>
      <c r="D1091" s="413">
        <v>25844</v>
      </c>
      <c r="E1091" s="413" t="s">
        <v>3323</v>
      </c>
      <c r="F1091" s="413" t="s">
        <v>3323</v>
      </c>
      <c r="G1091" s="414"/>
      <c r="H1091" s="411" t="s">
        <v>1678</v>
      </c>
      <c r="I1091" s="411" t="s">
        <v>145</v>
      </c>
      <c r="J1091" s="413">
        <v>27</v>
      </c>
      <c r="K1091" s="418">
        <v>3</v>
      </c>
      <c r="L1091" s="418" t="s">
        <v>2543</v>
      </c>
      <c r="T1091" s="418" t="s">
        <v>4581</v>
      </c>
      <c r="U1091" s="418" t="s">
        <v>4577</v>
      </c>
      <c r="V1091" s="418" t="s">
        <v>4586</v>
      </c>
      <c r="X1091" s="418">
        <v>7</v>
      </c>
      <c r="Z1091" s="421">
        <v>19</v>
      </c>
      <c r="AA1091" s="421">
        <v>47</v>
      </c>
      <c r="AB1091" s="421">
        <v>42</v>
      </c>
      <c r="AC1091" s="421">
        <v>7</v>
      </c>
      <c r="AD1091" s="421">
        <v>4</v>
      </c>
      <c r="AE1091" s="421">
        <v>2</v>
      </c>
      <c r="AF1091" s="421">
        <v>0</v>
      </c>
      <c r="AG1091" s="421">
        <v>1</v>
      </c>
      <c r="AH1091" s="421">
        <v>3</v>
      </c>
      <c r="AI1091" s="421">
        <v>4</v>
      </c>
      <c r="AJ1091" s="421">
        <v>0</v>
      </c>
      <c r="AK1091" s="421">
        <v>0</v>
      </c>
      <c r="AL1091" s="421">
        <v>3</v>
      </c>
      <c r="AM1091" s="421">
        <v>0</v>
      </c>
      <c r="AN1091" s="421">
        <v>22</v>
      </c>
      <c r="AO1091" s="421">
        <v>0</v>
      </c>
      <c r="AP1091" s="421">
        <v>0</v>
      </c>
      <c r="AQ1091" s="421">
        <v>2</v>
      </c>
      <c r="AR1091" s="421">
        <v>1</v>
      </c>
      <c r="AS1091" s="422">
        <v>6.3829786999999999E-2</v>
      </c>
      <c r="AT1091" s="422">
        <v>0.46808510599999997</v>
      </c>
      <c r="AU1091" s="422">
        <v>0.45454545000000002</v>
      </c>
      <c r="AV1091" s="422">
        <v>0.27272727000000002</v>
      </c>
      <c r="AW1091" s="422">
        <v>4.5454550000000003E-2</v>
      </c>
      <c r="AX1091" s="422">
        <v>0.27272727000000002</v>
      </c>
      <c r="AY1091" s="425">
        <v>108.9</v>
      </c>
      <c r="AZ1091" s="422">
        <v>0.16585366000000001</v>
      </c>
      <c r="BA1091" s="422">
        <v>0.52631578899999998</v>
      </c>
      <c r="BB1091" s="422">
        <v>0.88677791800000005</v>
      </c>
      <c r="BC1091" s="422">
        <v>0.42105263100000001</v>
      </c>
      <c r="BD1091" s="424">
        <v>0.31578947299999999</v>
      </c>
      <c r="BE1091" s="424">
        <v>0.16666666599999999</v>
      </c>
      <c r="BF1091" s="424">
        <v>0.222222222</v>
      </c>
      <c r="BG1091" s="424">
        <v>0.28571428500000001</v>
      </c>
      <c r="BH1091" s="424">
        <v>0.50793650700000004</v>
      </c>
      <c r="BI1091" s="424">
        <v>0.11904761899999999</v>
      </c>
      <c r="BJ1091" s="424">
        <v>0.225452507866753</v>
      </c>
      <c r="BK1091" s="425">
        <v>73.536184225812605</v>
      </c>
      <c r="BL1091" s="425">
        <v>-3.34317592770108</v>
      </c>
      <c r="BM1091" s="425">
        <v>2.2102671241735399</v>
      </c>
      <c r="BN1091" s="425">
        <v>37.830897166651901</v>
      </c>
      <c r="BO1091" s="425">
        <v>0.33534777285655198</v>
      </c>
      <c r="BP1091" s="425">
        <v>-1.1064550327137099</v>
      </c>
      <c r="BQ1091" s="425">
        <v>-5.7372074872838796</v>
      </c>
      <c r="BR1091" s="425">
        <v>-4.5500874068240202</v>
      </c>
      <c r="BS1091" s="426">
        <v>-0.58698812599169903</v>
      </c>
      <c r="BT1091" s="427"/>
      <c r="BU1091" s="421"/>
      <c r="BV1091" s="428"/>
      <c r="BW1091" s="427"/>
      <c r="BX1091" s="427"/>
      <c r="BY1091" s="427"/>
      <c r="BZ1091" s="427"/>
      <c r="CA1091" s="421"/>
      <c r="CB1091" s="428"/>
      <c r="CC1091" s="427">
        <v>12</v>
      </c>
      <c r="CD1091" s="421">
        <v>77.099999999999994</v>
      </c>
      <c r="CE1091" s="429">
        <v>-1</v>
      </c>
      <c r="CF1091" s="428">
        <v>-2</v>
      </c>
      <c r="CG1091" s="427">
        <v>1</v>
      </c>
      <c r="CH1091" s="421">
        <v>8</v>
      </c>
      <c r="CI1091" s="429">
        <v>-1</v>
      </c>
      <c r="CJ1091" s="428">
        <v>-1</v>
      </c>
      <c r="CK1091" s="427">
        <v>3</v>
      </c>
      <c r="CL1091" s="421">
        <v>20</v>
      </c>
      <c r="CM1091" s="429">
        <v>0</v>
      </c>
      <c r="CN1091" s="428">
        <v>0</v>
      </c>
      <c r="CO1091" s="427"/>
      <c r="CP1091" s="421"/>
      <c r="CQ1091" s="429"/>
      <c r="CR1091" s="428"/>
      <c r="DH1091" s="427">
        <v>-2</v>
      </c>
      <c r="DI1091" s="426">
        <v>-2.8046852946281402</v>
      </c>
      <c r="EL1091" s="422"/>
      <c r="EM1091" s="422"/>
      <c r="EN1091" s="422"/>
      <c r="EO1091" s="422"/>
      <c r="EP1091" s="422"/>
      <c r="EQ1091" s="422"/>
    </row>
    <row r="1092" spans="1:156" ht="13" customHeight="1">
      <c r="A1092" s="413" t="s">
        <v>19</v>
      </c>
      <c r="B1092" s="413">
        <v>13284</v>
      </c>
      <c r="C1092" s="413">
        <v>671284</v>
      </c>
      <c r="D1092" s="413">
        <v>31522</v>
      </c>
      <c r="E1092" s="413" t="s">
        <v>164</v>
      </c>
      <c r="F1092" s="413" t="s">
        <v>164</v>
      </c>
      <c r="G1092" s="414"/>
      <c r="H1092" s="411" t="s">
        <v>4437</v>
      </c>
      <c r="I1092" s="411" t="s">
        <v>175</v>
      </c>
      <c r="J1092" s="413">
        <v>26</v>
      </c>
      <c r="K1092" s="418">
        <v>3</v>
      </c>
      <c r="L1092" s="418" t="s">
        <v>837</v>
      </c>
      <c r="T1092" s="418" t="s">
        <v>4584</v>
      </c>
      <c r="U1092" s="418" t="s">
        <v>4584</v>
      </c>
      <c r="V1092" s="418" t="s">
        <v>4585</v>
      </c>
      <c r="X1092" s="418">
        <v>19</v>
      </c>
      <c r="Y1092" s="419">
        <v>48</v>
      </c>
      <c r="Z1092" s="421">
        <v>23</v>
      </c>
      <c r="AA1092" s="421">
        <v>72</v>
      </c>
      <c r="AB1092" s="421">
        <v>67</v>
      </c>
      <c r="AC1092" s="421">
        <v>9</v>
      </c>
      <c r="AD1092" s="421">
        <v>4</v>
      </c>
      <c r="AE1092" s="421">
        <v>1</v>
      </c>
      <c r="AF1092" s="421">
        <v>0</v>
      </c>
      <c r="AG1092" s="421">
        <v>4</v>
      </c>
      <c r="AH1092" s="421">
        <v>6</v>
      </c>
      <c r="AI1092" s="421">
        <v>8</v>
      </c>
      <c r="AJ1092" s="421">
        <v>1</v>
      </c>
      <c r="AK1092" s="421">
        <v>0</v>
      </c>
      <c r="AL1092" s="421">
        <v>5</v>
      </c>
      <c r="AM1092" s="421">
        <v>0</v>
      </c>
      <c r="AN1092" s="421">
        <v>30</v>
      </c>
      <c r="AO1092" s="421">
        <v>0</v>
      </c>
      <c r="AP1092" s="421">
        <v>0</v>
      </c>
      <c r="AQ1092" s="421">
        <v>0</v>
      </c>
      <c r="AR1092" s="421">
        <v>1</v>
      </c>
      <c r="AS1092" s="466">
        <v>6.9444443999999994E-2</v>
      </c>
      <c r="AT1092" s="466">
        <v>0.41666666600000002</v>
      </c>
      <c r="AU1092" s="466">
        <v>0.35135135000000001</v>
      </c>
      <c r="AV1092" s="466">
        <v>0.24324324</v>
      </c>
      <c r="AW1092" s="466">
        <v>0.10810810999999999</v>
      </c>
      <c r="AX1092" s="466">
        <v>0.48648648999999999</v>
      </c>
      <c r="AY1092" s="425">
        <v>111.1</v>
      </c>
      <c r="AZ1092" s="466">
        <v>0.15140845</v>
      </c>
      <c r="BA1092" s="466">
        <v>0.59459459400000003</v>
      </c>
      <c r="BB1092" s="466">
        <v>1.0377807379999999</v>
      </c>
      <c r="BC1092" s="466">
        <v>0.35135135099999998</v>
      </c>
      <c r="BD1092" s="424">
        <v>0.15151515099999999</v>
      </c>
      <c r="BE1092" s="424">
        <v>0.13432835800000001</v>
      </c>
      <c r="BF1092" s="424">
        <v>0.19444444399999999</v>
      </c>
      <c r="BG1092" s="424">
        <v>0.32835820799999998</v>
      </c>
      <c r="BH1092" s="424">
        <v>0.52280265199999998</v>
      </c>
      <c r="BI1092" s="424">
        <v>0.19402985</v>
      </c>
      <c r="BJ1092" s="424">
        <v>0.22761984003914701</v>
      </c>
      <c r="BK1092" s="425">
        <v>119.853004181334</v>
      </c>
      <c r="BL1092" s="425">
        <v>-4.9949951141628803</v>
      </c>
      <c r="BM1092" s="425">
        <v>3.51240700785783</v>
      </c>
      <c r="BN1092" s="425">
        <v>41.080451325244802</v>
      </c>
      <c r="BO1092" s="425">
        <v>-0.11984148502762</v>
      </c>
      <c r="BP1092" s="425">
        <v>0.205900591798126</v>
      </c>
      <c r="BQ1092" s="425">
        <v>-5.2851934840458803</v>
      </c>
      <c r="BR1092" s="425">
        <v>-4.79371060407939</v>
      </c>
      <c r="BS1092" s="426">
        <v>-0.540741436592587</v>
      </c>
      <c r="BT1092" s="427"/>
      <c r="BU1092" s="421"/>
      <c r="BV1092" s="428"/>
      <c r="BW1092" s="427"/>
      <c r="BX1092" s="427"/>
      <c r="BY1092" s="427"/>
      <c r="BZ1092" s="427"/>
      <c r="CA1092" s="421"/>
      <c r="CB1092" s="428"/>
      <c r="CC1092" s="427">
        <v>20</v>
      </c>
      <c r="CD1092" s="421">
        <v>157</v>
      </c>
      <c r="CE1092" s="429">
        <v>-1</v>
      </c>
      <c r="CF1092" s="428">
        <v>-2</v>
      </c>
      <c r="CG1092" s="427"/>
      <c r="CH1092" s="421"/>
      <c r="CI1092" s="429"/>
      <c r="CJ1092" s="428"/>
      <c r="CK1092" s="427"/>
      <c r="CL1092" s="421"/>
      <c r="CM1092" s="429"/>
      <c r="CN1092" s="428"/>
      <c r="CO1092" s="427"/>
      <c r="CP1092" s="421"/>
      <c r="CQ1092" s="429"/>
      <c r="CR1092" s="428"/>
      <c r="DH1092" s="427">
        <v>-1</v>
      </c>
      <c r="DI1092" s="426">
        <v>-2.9694551229476902</v>
      </c>
    </row>
    <row r="1093" spans="1:156" ht="13" customHeight="1">
      <c r="A1093" s="413" t="s">
        <v>19</v>
      </c>
      <c r="B1093" s="413">
        <v>13274</v>
      </c>
      <c r="C1093" s="413">
        <v>685301</v>
      </c>
      <c r="D1093" s="413">
        <v>25855</v>
      </c>
      <c r="E1093" s="413" t="s">
        <v>438</v>
      </c>
      <c r="F1093" s="413" t="s">
        <v>438</v>
      </c>
      <c r="G1093" s="414"/>
      <c r="H1093" s="411" t="s">
        <v>4371</v>
      </c>
      <c r="I1093" s="411" t="s">
        <v>531</v>
      </c>
      <c r="J1093" s="413">
        <v>27</v>
      </c>
      <c r="K1093" s="418">
        <v>3</v>
      </c>
      <c r="L1093" s="418" t="s">
        <v>837</v>
      </c>
      <c r="T1093" s="418" t="s">
        <v>2543</v>
      </c>
      <c r="U1093" s="418" t="s">
        <v>4584</v>
      </c>
      <c r="V1093" s="418" t="s">
        <v>4586</v>
      </c>
      <c r="X1093" s="418">
        <v>23</v>
      </c>
      <c r="Y1093" s="419">
        <v>18</v>
      </c>
      <c r="Z1093" s="421">
        <v>15</v>
      </c>
      <c r="AA1093" s="421">
        <v>42</v>
      </c>
      <c r="AB1093" s="421">
        <v>41</v>
      </c>
      <c r="AC1093" s="421">
        <v>8</v>
      </c>
      <c r="AD1093" s="421">
        <v>5</v>
      </c>
      <c r="AE1093" s="421">
        <v>0</v>
      </c>
      <c r="AF1093" s="421">
        <v>1</v>
      </c>
      <c r="AG1093" s="421">
        <v>2</v>
      </c>
      <c r="AH1093" s="421">
        <v>2</v>
      </c>
      <c r="AI1093" s="421">
        <v>4</v>
      </c>
      <c r="AJ1093" s="421">
        <v>0</v>
      </c>
      <c r="AK1093" s="421">
        <v>1</v>
      </c>
      <c r="AL1093" s="421">
        <v>1</v>
      </c>
      <c r="AM1093" s="421">
        <v>0</v>
      </c>
      <c r="AN1093" s="421">
        <v>16</v>
      </c>
      <c r="AO1093" s="421">
        <v>0</v>
      </c>
      <c r="AP1093" s="421">
        <v>0</v>
      </c>
      <c r="AQ1093" s="421">
        <v>0</v>
      </c>
      <c r="AR1093" s="421">
        <v>1</v>
      </c>
      <c r="AS1093" s="422">
        <v>2.3809522999999999E-2</v>
      </c>
      <c r="AT1093" s="422">
        <v>0.38095237999999998</v>
      </c>
      <c r="AU1093" s="422">
        <v>0.48</v>
      </c>
      <c r="AV1093" s="422">
        <v>0.24</v>
      </c>
      <c r="AW1093" s="422">
        <v>0.12</v>
      </c>
      <c r="AX1093" s="422">
        <v>0.32</v>
      </c>
      <c r="AY1093" s="425">
        <v>115.2</v>
      </c>
      <c r="AZ1093" s="422">
        <v>0.18232044</v>
      </c>
      <c r="BA1093" s="422">
        <v>0.44</v>
      </c>
      <c r="BB1093" s="422">
        <v>0.69767955999999998</v>
      </c>
      <c r="BC1093" s="422">
        <v>0.4</v>
      </c>
      <c r="BD1093" s="424">
        <v>0.26086956500000003</v>
      </c>
      <c r="BE1093" s="424">
        <v>0.19512195099999999</v>
      </c>
      <c r="BF1093" s="424">
        <v>0.21428571399999999</v>
      </c>
      <c r="BG1093" s="424">
        <v>0.39024390199999998</v>
      </c>
      <c r="BH1093" s="424">
        <v>0.60452961599999999</v>
      </c>
      <c r="BI1093" s="424">
        <v>0.19512195099999999</v>
      </c>
      <c r="BJ1093" s="424">
        <v>0.25625700042361299</v>
      </c>
      <c r="BK1093" s="425">
        <v>125.680270528229</v>
      </c>
      <c r="BL1093" s="425">
        <v>-1.9372099760121599</v>
      </c>
      <c r="BM1093" s="425">
        <v>3.02544126183325</v>
      </c>
      <c r="BN1093" s="425">
        <v>59.234297721227698</v>
      </c>
      <c r="BO1093" s="425">
        <v>-5.7943542166865397E-2</v>
      </c>
      <c r="BP1093" s="425">
        <v>-0.29639703221619101</v>
      </c>
      <c r="BQ1093" s="425">
        <v>-2.7393648238985699</v>
      </c>
      <c r="BR1093" s="425">
        <v>-2.32580548442369</v>
      </c>
      <c r="BS1093" s="426">
        <v>-0.28027130410600798</v>
      </c>
      <c r="BT1093" s="427"/>
      <c r="BU1093" s="421"/>
      <c r="BV1093" s="428"/>
      <c r="BW1093" s="427"/>
      <c r="BX1093" s="427"/>
      <c r="BY1093" s="427"/>
      <c r="BZ1093" s="427"/>
      <c r="CA1093" s="421"/>
      <c r="CB1093" s="428"/>
      <c r="CC1093" s="427">
        <v>12</v>
      </c>
      <c r="CD1093" s="421">
        <v>80</v>
      </c>
      <c r="CE1093" s="429">
        <v>-2</v>
      </c>
      <c r="CF1093" s="428">
        <v>-2</v>
      </c>
      <c r="CG1093" s="427"/>
      <c r="CH1093" s="421"/>
      <c r="CI1093" s="429"/>
      <c r="CJ1093" s="428"/>
      <c r="CK1093" s="427"/>
      <c r="CL1093" s="421"/>
      <c r="CM1093" s="429"/>
      <c r="CN1093" s="428"/>
      <c r="CO1093" s="427"/>
      <c r="CP1093" s="421"/>
      <c r="CQ1093" s="429"/>
      <c r="CR1093" s="428"/>
      <c r="CS1093" s="427">
        <v>1</v>
      </c>
      <c r="CT1093" s="421">
        <v>1</v>
      </c>
      <c r="CU1093" s="429">
        <v>0</v>
      </c>
      <c r="CV1093" s="429">
        <v>0</v>
      </c>
      <c r="CX1093" s="427">
        <v>3</v>
      </c>
      <c r="CY1093" s="421">
        <v>10</v>
      </c>
      <c r="CZ1093" s="429">
        <v>2</v>
      </c>
      <c r="DA1093" s="429">
        <v>0</v>
      </c>
      <c r="DB1093" s="428">
        <v>0</v>
      </c>
      <c r="DH1093" s="427">
        <v>0</v>
      </c>
      <c r="DI1093" s="426">
        <v>-1.8107011318206701</v>
      </c>
      <c r="EL1093" s="422"/>
      <c r="EM1093" s="422"/>
      <c r="EN1093" s="422"/>
      <c r="EO1093" s="422"/>
      <c r="EP1093" s="422"/>
      <c r="EQ1093" s="422"/>
    </row>
    <row r="1094" spans="1:156" ht="13" customHeight="1">
      <c r="A1094" s="413" t="s">
        <v>19</v>
      </c>
      <c r="B1094" s="413">
        <v>13025</v>
      </c>
      <c r="C1094" s="413">
        <v>682988</v>
      </c>
      <c r="D1094" s="413">
        <v>31396</v>
      </c>
      <c r="E1094" s="413" t="s">
        <v>45</v>
      </c>
      <c r="F1094" s="413" t="s">
        <v>45</v>
      </c>
      <c r="G1094" s="414"/>
      <c r="H1094" s="411" t="s">
        <v>4048</v>
      </c>
      <c r="I1094" s="411" t="s">
        <v>571</v>
      </c>
      <c r="J1094" s="413">
        <v>24</v>
      </c>
      <c r="K1094" s="418">
        <v>3</v>
      </c>
      <c r="L1094" s="418" t="s">
        <v>837</v>
      </c>
      <c r="T1094" s="418" t="s">
        <v>4584</v>
      </c>
      <c r="U1094" s="418" t="s">
        <v>4582</v>
      </c>
      <c r="V1094" s="418" t="s">
        <v>4585</v>
      </c>
      <c r="X1094" s="418">
        <v>34</v>
      </c>
      <c r="Z1094" s="421">
        <v>31</v>
      </c>
      <c r="AA1094" s="421">
        <v>116</v>
      </c>
      <c r="AB1094" s="421">
        <v>103</v>
      </c>
      <c r="AC1094" s="421">
        <v>18</v>
      </c>
      <c r="AD1094" s="421">
        <v>15</v>
      </c>
      <c r="AE1094" s="421">
        <v>0</v>
      </c>
      <c r="AF1094" s="421">
        <v>0</v>
      </c>
      <c r="AG1094" s="421">
        <v>3</v>
      </c>
      <c r="AH1094" s="421">
        <v>11</v>
      </c>
      <c r="AI1094" s="421">
        <v>6</v>
      </c>
      <c r="AJ1094" s="421">
        <v>3</v>
      </c>
      <c r="AK1094" s="421">
        <v>1</v>
      </c>
      <c r="AL1094" s="421">
        <v>10</v>
      </c>
      <c r="AM1094" s="421">
        <v>0</v>
      </c>
      <c r="AN1094" s="421">
        <v>43</v>
      </c>
      <c r="AO1094" s="421">
        <v>3</v>
      </c>
      <c r="AP1094" s="421">
        <v>0</v>
      </c>
      <c r="AQ1094" s="421">
        <v>0</v>
      </c>
      <c r="AR1094" s="421">
        <v>3</v>
      </c>
      <c r="AS1094" s="422">
        <v>8.6206896000000005E-2</v>
      </c>
      <c r="AT1094" s="422">
        <v>0.37068965500000001</v>
      </c>
      <c r="AU1094" s="422">
        <v>0.48333333000000001</v>
      </c>
      <c r="AV1094" s="422">
        <v>0.2</v>
      </c>
      <c r="AW1094" s="422">
        <v>6.6666669999999997E-2</v>
      </c>
      <c r="AX1094" s="422">
        <v>0.41666667000000002</v>
      </c>
      <c r="AY1094" s="423">
        <v>108.1</v>
      </c>
      <c r="AZ1094" s="422">
        <v>0.14675052</v>
      </c>
      <c r="BA1094" s="422">
        <v>0.6</v>
      </c>
      <c r="BB1094" s="422">
        <v>1.0532494800000001</v>
      </c>
      <c r="BC1094" s="422">
        <v>0.31666666599999999</v>
      </c>
      <c r="BD1094" s="424">
        <v>0.263157894</v>
      </c>
      <c r="BE1094" s="424">
        <v>0.17475728099999999</v>
      </c>
      <c r="BF1094" s="424">
        <v>0.267241379</v>
      </c>
      <c r="BG1094" s="424">
        <v>0.26213592200000002</v>
      </c>
      <c r="BH1094" s="424">
        <v>0.52937730100000002</v>
      </c>
      <c r="BI1094" s="424">
        <v>8.7378641000000007E-2</v>
      </c>
      <c r="BJ1094" s="424">
        <v>0.245088445215389</v>
      </c>
      <c r="BK1094" s="425">
        <v>56.281577664570698</v>
      </c>
      <c r="BL1094" s="425">
        <v>-6.4022654004528103</v>
      </c>
      <c r="BM1094" s="425">
        <v>7.3041046850250098</v>
      </c>
      <c r="BN1094" s="425">
        <v>52.483172068858202</v>
      </c>
      <c r="BO1094" s="425">
        <v>-0.14369264647970401</v>
      </c>
      <c r="BP1094" s="425">
        <v>-5.0419934093952103E-2</v>
      </c>
      <c r="BQ1094" s="425">
        <v>-6.6442267147957201</v>
      </c>
      <c r="BR1094" s="425">
        <v>-6.5836909793450404</v>
      </c>
      <c r="BS1094" s="426">
        <v>-0.67978754413644404</v>
      </c>
      <c r="BT1094" s="427"/>
      <c r="BU1094" s="421"/>
      <c r="BV1094" s="428"/>
      <c r="BW1094" s="427"/>
      <c r="BX1094" s="427"/>
      <c r="BY1094" s="427"/>
      <c r="BZ1094" s="427"/>
      <c r="CA1094" s="421"/>
      <c r="CB1094" s="428"/>
      <c r="CC1094" s="427">
        <v>30</v>
      </c>
      <c r="CD1094" s="421">
        <v>256.10000000000002</v>
      </c>
      <c r="CE1094" s="429">
        <v>-5</v>
      </c>
      <c r="CF1094" s="428">
        <v>-3</v>
      </c>
      <c r="CG1094" s="427"/>
      <c r="CH1094" s="421"/>
      <c r="CI1094" s="429"/>
      <c r="CJ1094" s="428"/>
      <c r="CK1094" s="427"/>
      <c r="CL1094" s="421"/>
      <c r="CM1094" s="429"/>
      <c r="CN1094" s="428"/>
      <c r="CO1094" s="427"/>
      <c r="CP1094" s="421"/>
      <c r="CQ1094" s="429"/>
      <c r="CR1094" s="428"/>
      <c r="DH1094" s="427">
        <v>-5</v>
      </c>
      <c r="DI1094" s="426">
        <v>-3.9193083047866799</v>
      </c>
      <c r="EL1094" s="422"/>
      <c r="EM1094" s="422"/>
      <c r="EN1094" s="422"/>
      <c r="EO1094" s="422"/>
      <c r="EP1094" s="422"/>
      <c r="EQ1094" s="422"/>
    </row>
    <row r="1095" spans="1:156" ht="13" customHeight="1">
      <c r="A1095" s="413" t="s">
        <v>19</v>
      </c>
      <c r="B1095" s="413">
        <v>11814</v>
      </c>
      <c r="C1095" s="413">
        <v>665155</v>
      </c>
      <c r="D1095" s="413">
        <v>21635</v>
      </c>
      <c r="E1095" s="413" t="s">
        <v>164</v>
      </c>
      <c r="F1095" s="413" t="s">
        <v>164</v>
      </c>
      <c r="G1095" s="414"/>
      <c r="H1095" s="411" t="s">
        <v>1102</v>
      </c>
      <c r="I1095" s="411" t="s">
        <v>220</v>
      </c>
      <c r="J1095" s="418">
        <v>28</v>
      </c>
      <c r="K1095" s="418">
        <v>3</v>
      </c>
      <c r="L1095" s="418" t="s">
        <v>46</v>
      </c>
      <c r="T1095" s="418" t="s">
        <v>4581</v>
      </c>
      <c r="U1095" s="418" t="s">
        <v>2543</v>
      </c>
      <c r="V1095" s="418" t="s">
        <v>4585</v>
      </c>
      <c r="X1095" s="418">
        <v>0</v>
      </c>
      <c r="Y1095" s="419">
        <v>54</v>
      </c>
      <c r="Z1095" s="421">
        <v>25</v>
      </c>
      <c r="AA1095" s="421">
        <v>63</v>
      </c>
      <c r="AB1095" s="421">
        <v>54</v>
      </c>
      <c r="AC1095" s="421">
        <v>9</v>
      </c>
      <c r="AD1095" s="421">
        <v>5</v>
      </c>
      <c r="AE1095" s="421">
        <v>2</v>
      </c>
      <c r="AF1095" s="421">
        <v>0</v>
      </c>
      <c r="AG1095" s="421">
        <v>2</v>
      </c>
      <c r="AH1095" s="421">
        <v>5</v>
      </c>
      <c r="AI1095" s="421">
        <v>4</v>
      </c>
      <c r="AJ1095" s="421">
        <v>0</v>
      </c>
      <c r="AK1095" s="421">
        <v>1</v>
      </c>
      <c r="AL1095" s="421">
        <v>9</v>
      </c>
      <c r="AM1095" s="421">
        <v>0</v>
      </c>
      <c r="AN1095" s="421">
        <v>19</v>
      </c>
      <c r="AO1095" s="421">
        <v>0</v>
      </c>
      <c r="AP1095" s="421">
        <v>0</v>
      </c>
      <c r="AQ1095" s="421">
        <v>0</v>
      </c>
      <c r="AR1095" s="421">
        <v>0</v>
      </c>
      <c r="AS1095" s="466">
        <v>0.14285714199999999</v>
      </c>
      <c r="AT1095" s="466">
        <v>0.30158730099999997</v>
      </c>
      <c r="AU1095" s="466">
        <v>0.37142857000000001</v>
      </c>
      <c r="AV1095" s="466">
        <v>0.2</v>
      </c>
      <c r="AW1095" s="466">
        <v>5.7142859999999997E-2</v>
      </c>
      <c r="AX1095" s="466">
        <v>0.37142857000000001</v>
      </c>
      <c r="AY1095" s="425">
        <v>109.3</v>
      </c>
      <c r="AZ1095" s="466">
        <v>0.16800000000000001</v>
      </c>
      <c r="BA1095" s="466">
        <v>0.2</v>
      </c>
      <c r="BB1095" s="466">
        <v>0.23200000000000001</v>
      </c>
      <c r="BC1095" s="466">
        <v>0.65714285699999997</v>
      </c>
      <c r="BD1095" s="424">
        <v>0.212121212</v>
      </c>
      <c r="BE1095" s="424">
        <v>0.16666666599999999</v>
      </c>
      <c r="BF1095" s="424">
        <v>0.28571428500000001</v>
      </c>
      <c r="BG1095" s="424">
        <v>0.314814814</v>
      </c>
      <c r="BH1095" s="424">
        <v>0.60052909899999996</v>
      </c>
      <c r="BI1095" s="424">
        <v>0.14814814800000001</v>
      </c>
      <c r="BJ1095" s="424">
        <v>0.27324106012071803</v>
      </c>
      <c r="BK1095" s="425">
        <v>91.511695760734696</v>
      </c>
      <c r="BL1095" s="425">
        <v>-2.03707141007117</v>
      </c>
      <c r="BM1095" s="425">
        <v>5.4069054466969497</v>
      </c>
      <c r="BN1095" s="425">
        <v>72.509563265087195</v>
      </c>
      <c r="BO1095" s="425">
        <v>-0.18680213534815601</v>
      </c>
      <c r="BP1095" s="425">
        <v>-0.156068870797753</v>
      </c>
      <c r="BQ1095" s="425">
        <v>-1.35800829340524</v>
      </c>
      <c r="BR1095" s="425">
        <v>-2.1971793523692198</v>
      </c>
      <c r="BS1095" s="426">
        <v>-0.13894124362661101</v>
      </c>
      <c r="BT1095" s="427"/>
      <c r="BU1095" s="421"/>
      <c r="BV1095" s="428"/>
      <c r="BW1095" s="427"/>
      <c r="BX1095" s="427"/>
      <c r="BY1095" s="427"/>
      <c r="BZ1095" s="427"/>
      <c r="CA1095" s="421"/>
      <c r="CB1095" s="428"/>
      <c r="CC1095" s="427">
        <v>5</v>
      </c>
      <c r="CD1095" s="421">
        <v>22</v>
      </c>
      <c r="CE1095" s="429">
        <v>1</v>
      </c>
      <c r="CF1095" s="428">
        <v>1</v>
      </c>
      <c r="CG1095" s="427">
        <v>1</v>
      </c>
      <c r="CH1095" s="421">
        <v>3</v>
      </c>
      <c r="CI1095" s="429">
        <v>-1</v>
      </c>
      <c r="CJ1095" s="428">
        <v>-1</v>
      </c>
      <c r="CK1095" s="427"/>
      <c r="CL1095" s="421"/>
      <c r="CM1095" s="429"/>
      <c r="CN1095" s="428"/>
      <c r="CO1095" s="427"/>
      <c r="CP1095" s="421"/>
      <c r="CQ1095" s="429"/>
      <c r="CR1095" s="428"/>
      <c r="CS1095" s="427">
        <v>1</v>
      </c>
      <c r="CT1095" s="421">
        <v>2</v>
      </c>
      <c r="CU1095" s="429">
        <v>0</v>
      </c>
      <c r="CV1095" s="429">
        <v>0</v>
      </c>
      <c r="DC1095" s="427">
        <v>1</v>
      </c>
      <c r="DD1095" s="421">
        <v>1</v>
      </c>
      <c r="DE1095" s="429">
        <v>0</v>
      </c>
      <c r="DF1095" s="429">
        <v>0</v>
      </c>
      <c r="DG1095" s="428">
        <v>-1</v>
      </c>
      <c r="DH1095" s="427">
        <v>0</v>
      </c>
      <c r="DI1095" s="426">
        <v>-1.32905465364456</v>
      </c>
    </row>
    <row r="1096" spans="1:156" ht="13" customHeight="1">
      <c r="A1096" s="413" t="s">
        <v>19</v>
      </c>
      <c r="B1096" s="413">
        <v>12777</v>
      </c>
      <c r="C1096" s="413">
        <v>670223</v>
      </c>
      <c r="D1096" s="413">
        <v>27845</v>
      </c>
      <c r="E1096" s="413" t="s">
        <v>686</v>
      </c>
      <c r="F1096" s="413" t="s">
        <v>686</v>
      </c>
      <c r="G1096" s="414"/>
      <c r="H1096" s="411" t="s">
        <v>3559</v>
      </c>
      <c r="I1096" s="411" t="s">
        <v>531</v>
      </c>
      <c r="J1096" s="413">
        <v>27</v>
      </c>
      <c r="K1096" s="418">
        <v>3</v>
      </c>
      <c r="L1096" s="418" t="s">
        <v>46</v>
      </c>
      <c r="T1096" s="418" t="s">
        <v>4584</v>
      </c>
      <c r="U1096" s="418" t="s">
        <v>4584</v>
      </c>
      <c r="V1096" s="418" t="s">
        <v>4585</v>
      </c>
      <c r="X1096" s="418">
        <v>9</v>
      </c>
      <c r="Y1096" s="419">
        <v>111</v>
      </c>
      <c r="Z1096" s="421">
        <v>42</v>
      </c>
      <c r="AA1096" s="421">
        <v>134</v>
      </c>
      <c r="AB1096" s="421">
        <v>120</v>
      </c>
      <c r="AC1096" s="421">
        <v>21</v>
      </c>
      <c r="AD1096" s="421">
        <v>10</v>
      </c>
      <c r="AE1096" s="421">
        <v>4</v>
      </c>
      <c r="AF1096" s="421">
        <v>0</v>
      </c>
      <c r="AG1096" s="421">
        <v>7</v>
      </c>
      <c r="AH1096" s="421">
        <v>15</v>
      </c>
      <c r="AI1096" s="421">
        <v>14</v>
      </c>
      <c r="AJ1096" s="421">
        <v>0</v>
      </c>
      <c r="AK1096" s="421">
        <v>0</v>
      </c>
      <c r="AL1096" s="421">
        <v>11</v>
      </c>
      <c r="AM1096" s="421">
        <v>1</v>
      </c>
      <c r="AN1096" s="421">
        <v>50</v>
      </c>
      <c r="AO1096" s="421">
        <v>2</v>
      </c>
      <c r="AP1096" s="421">
        <v>1</v>
      </c>
      <c r="AQ1096" s="421">
        <v>0</v>
      </c>
      <c r="AR1096" s="421">
        <v>1</v>
      </c>
      <c r="AS1096" s="466">
        <v>8.2089551999999996E-2</v>
      </c>
      <c r="AT1096" s="466">
        <v>0.37313432800000002</v>
      </c>
      <c r="AU1096" s="466">
        <v>0.50704225000000003</v>
      </c>
      <c r="AV1096" s="466">
        <v>0.1971831</v>
      </c>
      <c r="AW1096" s="466">
        <v>8.4507040000000005E-2</v>
      </c>
      <c r="AX1096" s="466">
        <v>0.38028169000000001</v>
      </c>
      <c r="AY1096" s="425">
        <v>108.2</v>
      </c>
      <c r="AZ1096" s="466">
        <v>0.19589551999999999</v>
      </c>
      <c r="BA1096" s="466">
        <v>0.36619718299999998</v>
      </c>
      <c r="BB1096" s="466">
        <v>0.53649884599999997</v>
      </c>
      <c r="BC1096" s="466">
        <v>0.49295774599999997</v>
      </c>
      <c r="BD1096" s="424">
        <v>0.21875</v>
      </c>
      <c r="BE1096" s="424">
        <v>0.17499999999999999</v>
      </c>
      <c r="BF1096" s="424">
        <v>0.253731343</v>
      </c>
      <c r="BG1096" s="424">
        <v>0.383333333</v>
      </c>
      <c r="BH1096" s="424">
        <v>0.63706467600000005</v>
      </c>
      <c r="BI1096" s="424">
        <v>0.20833333300000001</v>
      </c>
      <c r="BJ1096" s="424">
        <v>0.274083450324553</v>
      </c>
      <c r="BK1096" s="425">
        <v>134.18987211483801</v>
      </c>
      <c r="BL1096" s="425">
        <v>-4.2411695729983396</v>
      </c>
      <c r="BM1096" s="425">
        <v>11.5920510429846</v>
      </c>
      <c r="BN1096" s="425">
        <v>71.987690412959495</v>
      </c>
      <c r="BO1096" s="425">
        <v>-0.128990386119198</v>
      </c>
      <c r="BP1096" s="425">
        <v>-0.443558814004063</v>
      </c>
      <c r="BQ1096" s="425">
        <v>-4.28750474723478</v>
      </c>
      <c r="BR1096" s="425">
        <v>-4.89272842109626</v>
      </c>
      <c r="BS1096" s="426">
        <v>-0.438665392935149</v>
      </c>
      <c r="BT1096" s="427"/>
      <c r="BU1096" s="421"/>
      <c r="BV1096" s="428"/>
      <c r="BW1096" s="427"/>
      <c r="BX1096" s="427"/>
      <c r="BY1096" s="427"/>
      <c r="BZ1096" s="427"/>
      <c r="CA1096" s="421"/>
      <c r="CB1096" s="428"/>
      <c r="CC1096" s="427">
        <v>29</v>
      </c>
      <c r="CD1096" s="421">
        <v>200</v>
      </c>
      <c r="CE1096" s="429">
        <v>-4</v>
      </c>
      <c r="CF1096" s="428">
        <v>-1</v>
      </c>
      <c r="CG1096" s="427"/>
      <c r="CH1096" s="421"/>
      <c r="CI1096" s="429"/>
      <c r="CJ1096" s="428"/>
      <c r="CK1096" s="427"/>
      <c r="CL1096" s="421"/>
      <c r="CM1096" s="429"/>
      <c r="CN1096" s="428"/>
      <c r="CO1096" s="427"/>
      <c r="CP1096" s="421"/>
      <c r="CQ1096" s="429"/>
      <c r="CR1096" s="428"/>
      <c r="DH1096" s="427">
        <v>-4</v>
      </c>
      <c r="DI1096" s="426">
        <v>-3.8523239493369998</v>
      </c>
    </row>
    <row r="1097" spans="1:156" ht="13" customHeight="1">
      <c r="A1097" s="413" t="s">
        <v>19</v>
      </c>
      <c r="B1097" s="413">
        <v>12765</v>
      </c>
      <c r="C1097" s="413">
        <v>676116</v>
      </c>
      <c r="D1097" s="413">
        <v>23312</v>
      </c>
      <c r="E1097" s="413" t="s">
        <v>3323</v>
      </c>
      <c r="F1097" s="413" t="s">
        <v>3323</v>
      </c>
      <c r="G1097" s="414"/>
      <c r="H1097" s="411" t="s">
        <v>3433</v>
      </c>
      <c r="I1097" s="411" t="s">
        <v>549</v>
      </c>
      <c r="J1097" s="413">
        <v>29</v>
      </c>
      <c r="K1097" s="418">
        <v>3</v>
      </c>
      <c r="L1097" s="418" t="s">
        <v>46</v>
      </c>
      <c r="T1097" s="418" t="s">
        <v>4581</v>
      </c>
      <c r="U1097" s="418" t="s">
        <v>4577</v>
      </c>
      <c r="V1097" s="418" t="s">
        <v>4586</v>
      </c>
      <c r="X1097" s="418">
        <v>3</v>
      </c>
      <c r="Y1097" s="419">
        <v>44</v>
      </c>
      <c r="Z1097" s="421">
        <v>23</v>
      </c>
      <c r="AA1097" s="421">
        <v>59</v>
      </c>
      <c r="AB1097" s="421">
        <v>47</v>
      </c>
      <c r="AC1097" s="421">
        <v>5</v>
      </c>
      <c r="AD1097" s="421">
        <v>4</v>
      </c>
      <c r="AE1097" s="421">
        <v>0</v>
      </c>
      <c r="AF1097" s="421">
        <v>0</v>
      </c>
      <c r="AG1097" s="421">
        <v>1</v>
      </c>
      <c r="AH1097" s="421">
        <v>3</v>
      </c>
      <c r="AI1097" s="421">
        <v>2</v>
      </c>
      <c r="AJ1097" s="421">
        <v>1</v>
      </c>
      <c r="AK1097" s="421">
        <v>0</v>
      </c>
      <c r="AL1097" s="421">
        <v>11</v>
      </c>
      <c r="AM1097" s="421">
        <v>2</v>
      </c>
      <c r="AN1097" s="421">
        <v>25</v>
      </c>
      <c r="AO1097" s="421">
        <v>0</v>
      </c>
      <c r="AP1097" s="421">
        <v>0</v>
      </c>
      <c r="AQ1097" s="421">
        <v>1</v>
      </c>
      <c r="AR1097" s="421">
        <v>0</v>
      </c>
      <c r="AS1097" s="422">
        <v>0.186440677</v>
      </c>
      <c r="AT1097" s="422">
        <v>0.42372881299999998</v>
      </c>
      <c r="AU1097" s="422">
        <v>0.47826087</v>
      </c>
      <c r="AV1097" s="422">
        <v>0.30434782999999999</v>
      </c>
      <c r="AW1097" s="422">
        <v>8.6956519999999995E-2</v>
      </c>
      <c r="AX1097" s="422">
        <v>0.34782608999999998</v>
      </c>
      <c r="AY1097" s="423">
        <v>108.7</v>
      </c>
      <c r="AZ1097" s="422">
        <v>0.16862745000000001</v>
      </c>
      <c r="BA1097" s="422">
        <v>0.31818181800000001</v>
      </c>
      <c r="BB1097" s="422">
        <v>0.467736186</v>
      </c>
      <c r="BC1097" s="422">
        <v>0.5</v>
      </c>
      <c r="BD1097" s="424">
        <v>0.19047618999999999</v>
      </c>
      <c r="BE1097" s="424">
        <v>0.106382978</v>
      </c>
      <c r="BF1097" s="424">
        <v>0.27586206800000002</v>
      </c>
      <c r="BG1097" s="424">
        <v>0.17021276499999999</v>
      </c>
      <c r="BH1097" s="424">
        <v>0.446074833</v>
      </c>
      <c r="BI1097" s="424">
        <v>6.3829786999999999E-2</v>
      </c>
      <c r="BJ1097" s="424">
        <v>0.210545880453927</v>
      </c>
      <c r="BK1097" s="425">
        <v>39.427911458237702</v>
      </c>
      <c r="BL1097" s="425">
        <v>-4.9350195551759199</v>
      </c>
      <c r="BM1097" s="425">
        <v>2.0363238503688299</v>
      </c>
      <c r="BN1097" s="425">
        <v>29.376494144633298</v>
      </c>
      <c r="BO1097" s="425">
        <v>0.39007716247774499</v>
      </c>
      <c r="BP1097" s="425">
        <v>0.174641587935184</v>
      </c>
      <c r="BQ1097" s="425">
        <v>-3.95274017376311</v>
      </c>
      <c r="BR1097" s="425">
        <v>-4.7360833449982804</v>
      </c>
      <c r="BS1097" s="426">
        <v>-0.40441478755507798</v>
      </c>
      <c r="BT1097" s="427"/>
      <c r="BU1097" s="421"/>
      <c r="BV1097" s="428"/>
      <c r="BW1097" s="427"/>
      <c r="BX1097" s="427"/>
      <c r="BY1097" s="427"/>
      <c r="BZ1097" s="427"/>
      <c r="CA1097" s="421"/>
      <c r="CB1097" s="428"/>
      <c r="CC1097" s="427">
        <v>11</v>
      </c>
      <c r="CD1097" s="421">
        <v>75</v>
      </c>
      <c r="CE1097" s="429">
        <v>0</v>
      </c>
      <c r="CF1097" s="428">
        <v>-1</v>
      </c>
      <c r="CG1097" s="427"/>
      <c r="CH1097" s="421"/>
      <c r="CI1097" s="429"/>
      <c r="CJ1097" s="428"/>
      <c r="CK1097" s="427"/>
      <c r="CL1097" s="421"/>
      <c r="CM1097" s="429"/>
      <c r="CN1097" s="428"/>
      <c r="CO1097" s="427"/>
      <c r="CP1097" s="421"/>
      <c r="CQ1097" s="429"/>
      <c r="CR1097" s="428"/>
      <c r="DC1097" s="427">
        <v>6</v>
      </c>
      <c r="DD1097" s="421">
        <v>35</v>
      </c>
      <c r="DE1097" s="429">
        <v>2</v>
      </c>
      <c r="DF1097" s="429">
        <v>1</v>
      </c>
      <c r="DG1097" s="428">
        <v>1</v>
      </c>
      <c r="DH1097" s="427">
        <v>2</v>
      </c>
      <c r="DI1097" s="426">
        <v>-1.2472174167632999</v>
      </c>
      <c r="EL1097" s="422"/>
      <c r="EM1097" s="422"/>
      <c r="EN1097" s="422"/>
      <c r="EO1097" s="422"/>
      <c r="EP1097" s="422"/>
      <c r="EQ1097" s="422"/>
    </row>
    <row r="1098" spans="1:156" ht="13" customHeight="1">
      <c r="A1098" s="413" t="s">
        <v>19</v>
      </c>
      <c r="B1098" s="413">
        <v>12160</v>
      </c>
      <c r="C1098" s="413">
        <v>682848</v>
      </c>
      <c r="D1098" s="413">
        <v>25332</v>
      </c>
      <c r="E1098" s="413" t="s">
        <v>438</v>
      </c>
      <c r="F1098" s="413" t="s">
        <v>438</v>
      </c>
      <c r="G1098" s="414"/>
      <c r="H1098" s="411" t="s">
        <v>3447</v>
      </c>
      <c r="I1098" s="411" t="s">
        <v>3474</v>
      </c>
      <c r="J1098" s="413">
        <v>25</v>
      </c>
      <c r="K1098" s="418">
        <v>3</v>
      </c>
      <c r="L1098" s="418" t="s">
        <v>2543</v>
      </c>
      <c r="T1098" s="418" t="s">
        <v>4581</v>
      </c>
      <c r="U1098" s="418" t="s">
        <v>4581</v>
      </c>
      <c r="V1098" s="418" t="s">
        <v>4586</v>
      </c>
      <c r="X1098" s="418">
        <v>11</v>
      </c>
      <c r="Z1098" s="421">
        <v>18</v>
      </c>
      <c r="AA1098" s="421">
        <v>57</v>
      </c>
      <c r="AB1098" s="421">
        <v>52</v>
      </c>
      <c r="AC1098" s="421">
        <v>9</v>
      </c>
      <c r="AD1098" s="421">
        <v>5</v>
      </c>
      <c r="AE1098" s="421">
        <v>4</v>
      </c>
      <c r="AF1098" s="421">
        <v>0</v>
      </c>
      <c r="AG1098" s="421">
        <v>0</v>
      </c>
      <c r="AH1098" s="421">
        <v>5</v>
      </c>
      <c r="AI1098" s="421">
        <v>2</v>
      </c>
      <c r="AJ1098" s="421">
        <v>0</v>
      </c>
      <c r="AK1098" s="421">
        <v>1</v>
      </c>
      <c r="AL1098" s="421">
        <v>5</v>
      </c>
      <c r="AM1098" s="421">
        <v>0</v>
      </c>
      <c r="AN1098" s="421">
        <v>14</v>
      </c>
      <c r="AO1098" s="421">
        <v>0</v>
      </c>
      <c r="AP1098" s="421">
        <v>0</v>
      </c>
      <c r="AQ1098" s="421">
        <v>0</v>
      </c>
      <c r="AR1098" s="421">
        <v>0</v>
      </c>
      <c r="AS1098" s="466">
        <v>8.7719298000000001E-2</v>
      </c>
      <c r="AT1098" s="466">
        <v>0.24561403500000001</v>
      </c>
      <c r="AU1098" s="466">
        <v>0.52631578999999995</v>
      </c>
      <c r="AV1098" s="466">
        <v>0.18421053000000001</v>
      </c>
      <c r="AW1098" s="466">
        <v>2.6315789999999999E-2</v>
      </c>
      <c r="AX1098" s="466">
        <v>0.44736841999999999</v>
      </c>
      <c r="AY1098" s="425">
        <v>106.2</v>
      </c>
      <c r="AZ1098" s="466">
        <v>0.10144928</v>
      </c>
      <c r="BA1098" s="466">
        <v>0.34210526299999999</v>
      </c>
      <c r="BB1098" s="466">
        <v>0.58276124600000001</v>
      </c>
      <c r="BC1098" s="466">
        <v>0.5</v>
      </c>
      <c r="BD1098" s="424">
        <v>0.236842105</v>
      </c>
      <c r="BE1098" s="424">
        <v>0.17307692299999999</v>
      </c>
      <c r="BF1098" s="424">
        <v>0.24561403500000001</v>
      </c>
      <c r="BG1098" s="424">
        <v>0.25</v>
      </c>
      <c r="BH1098" s="424">
        <v>0.49561403500000001</v>
      </c>
      <c r="BI1098" s="424">
        <v>7.6923077000000006E-2</v>
      </c>
      <c r="BJ1098" s="424">
        <v>0.225915977829381</v>
      </c>
      <c r="BK1098" s="425">
        <v>49.547029832762597</v>
      </c>
      <c r="BL1098" s="425">
        <v>-4.0332242488896499</v>
      </c>
      <c r="BM1098" s="425">
        <v>2.7018024310434101</v>
      </c>
      <c r="BN1098" s="425">
        <v>38.450997752242202</v>
      </c>
      <c r="BO1098" s="425">
        <v>2.13968372739957E-2</v>
      </c>
      <c r="BP1098" s="425">
        <v>-1.1680276375263901</v>
      </c>
      <c r="BQ1098" s="425">
        <v>-6.2978952697979302</v>
      </c>
      <c r="BR1098" s="425">
        <v>-5.3263783898239998</v>
      </c>
      <c r="BS1098" s="426">
        <v>-0.64435350304209005</v>
      </c>
      <c r="BT1098" s="427"/>
      <c r="BU1098" s="421"/>
      <c r="BV1098" s="428"/>
      <c r="BW1098" s="427">
        <v>9</v>
      </c>
      <c r="BX1098" s="427">
        <v>58.1</v>
      </c>
      <c r="BY1098" s="427">
        <v>-2</v>
      </c>
      <c r="BZ1098" s="427">
        <v>-1</v>
      </c>
      <c r="CA1098" s="421">
        <v>-1</v>
      </c>
      <c r="CB1098" s="428">
        <v>-1</v>
      </c>
      <c r="CC1098" s="427">
        <v>11</v>
      </c>
      <c r="CD1098" s="421">
        <v>76.099999999999994</v>
      </c>
      <c r="CE1098" s="429">
        <v>0</v>
      </c>
      <c r="CF1098" s="428">
        <v>-1</v>
      </c>
      <c r="CG1098" s="427"/>
      <c r="CH1098" s="421"/>
      <c r="CI1098" s="429"/>
      <c r="CJ1098" s="428"/>
      <c r="CK1098" s="427"/>
      <c r="CL1098" s="421"/>
      <c r="CM1098" s="429"/>
      <c r="CN1098" s="428"/>
      <c r="CO1098" s="427"/>
      <c r="CP1098" s="421"/>
      <c r="CQ1098" s="429"/>
      <c r="CR1098" s="428"/>
      <c r="DH1098" s="427">
        <v>-2</v>
      </c>
      <c r="DI1098" s="426">
        <v>-2.8676378838717902</v>
      </c>
    </row>
    <row r="1099" spans="1:156" ht="13" customHeight="1">
      <c r="A1099" s="413" t="s">
        <v>19</v>
      </c>
      <c r="B1099" s="413">
        <v>13334</v>
      </c>
      <c r="C1099" s="413">
        <v>676044</v>
      </c>
      <c r="D1099" s="413">
        <v>30028</v>
      </c>
      <c r="E1099" s="413" t="s">
        <v>2176</v>
      </c>
      <c r="F1099" s="413" t="s">
        <v>2176</v>
      </c>
      <c r="G1099" s="414"/>
      <c r="H1099" s="411" t="s">
        <v>4396</v>
      </c>
      <c r="I1099" s="411" t="s">
        <v>4529</v>
      </c>
      <c r="J1099" s="413">
        <v>26</v>
      </c>
      <c r="K1099" s="418">
        <v>3</v>
      </c>
      <c r="L1099" s="418" t="s">
        <v>46</v>
      </c>
      <c r="T1099" s="418" t="s">
        <v>4581</v>
      </c>
      <c r="U1099" s="418" t="s">
        <v>4577</v>
      </c>
      <c r="V1099" s="418" t="s">
        <v>4586</v>
      </c>
      <c r="X1099" s="418">
        <v>18</v>
      </c>
      <c r="Z1099" s="421">
        <v>26</v>
      </c>
      <c r="AA1099" s="421">
        <v>83</v>
      </c>
      <c r="AB1099" s="421">
        <v>78</v>
      </c>
      <c r="AC1099" s="421">
        <v>16</v>
      </c>
      <c r="AD1099" s="421">
        <v>13</v>
      </c>
      <c r="AE1099" s="421">
        <v>1</v>
      </c>
      <c r="AF1099" s="421">
        <v>1</v>
      </c>
      <c r="AG1099" s="421">
        <v>1</v>
      </c>
      <c r="AH1099" s="421">
        <v>9</v>
      </c>
      <c r="AI1099" s="421">
        <v>5</v>
      </c>
      <c r="AJ1099" s="421">
        <v>1</v>
      </c>
      <c r="AK1099" s="421">
        <v>0</v>
      </c>
      <c r="AL1099" s="421">
        <v>4</v>
      </c>
      <c r="AM1099" s="421">
        <v>0</v>
      </c>
      <c r="AN1099" s="421">
        <v>32</v>
      </c>
      <c r="AO1099" s="421">
        <v>1</v>
      </c>
      <c r="AP1099" s="421">
        <v>0</v>
      </c>
      <c r="AQ1099" s="421">
        <v>0</v>
      </c>
      <c r="AR1099" s="421">
        <v>0</v>
      </c>
      <c r="AS1099" s="422">
        <v>4.8192771000000002E-2</v>
      </c>
      <c r="AT1099" s="422">
        <v>0.38554216800000002</v>
      </c>
      <c r="AU1099" s="422">
        <v>0.41304348000000002</v>
      </c>
      <c r="AV1099" s="422">
        <v>0.28260869999999999</v>
      </c>
      <c r="AW1099" s="422">
        <v>0</v>
      </c>
      <c r="AX1099" s="422">
        <v>0.47826087</v>
      </c>
      <c r="AY1099" s="423">
        <v>115</v>
      </c>
      <c r="AZ1099" s="422">
        <v>0.19322033999999999</v>
      </c>
      <c r="BA1099" s="422">
        <v>0.52173913000000005</v>
      </c>
      <c r="BB1099" s="422">
        <v>0.85025792</v>
      </c>
      <c r="BC1099" s="422">
        <v>0.28260869500000002</v>
      </c>
      <c r="BD1099" s="424">
        <v>0.33333333300000001</v>
      </c>
      <c r="BE1099" s="424">
        <v>0.20512820500000001</v>
      </c>
      <c r="BF1099" s="424">
        <v>0.25301204799999999</v>
      </c>
      <c r="BG1099" s="424">
        <v>0.28205128200000001</v>
      </c>
      <c r="BH1099" s="424">
        <v>0.53506332999999995</v>
      </c>
      <c r="BI1099" s="424">
        <v>7.6923077000000006E-2</v>
      </c>
      <c r="BJ1099" s="424">
        <v>0.23895675231175201</v>
      </c>
      <c r="BK1099" s="425">
        <v>47.515688278489698</v>
      </c>
      <c r="BL1099" s="425">
        <v>-4.99413861665768</v>
      </c>
      <c r="BM1099" s="425">
        <v>4.8130054962273103</v>
      </c>
      <c r="BN1099" s="425">
        <v>48.2655373363826</v>
      </c>
      <c r="BO1099" s="425">
        <v>-0.18107313139220099</v>
      </c>
      <c r="BP1099" s="425">
        <v>1.69598925858736E-2</v>
      </c>
      <c r="BQ1099" s="425">
        <v>-3.28926394885299</v>
      </c>
      <c r="BR1099" s="425">
        <v>-5.0436441614840701</v>
      </c>
      <c r="BS1099" s="426">
        <v>-0.33653286647008401</v>
      </c>
      <c r="BT1099" s="427"/>
      <c r="BU1099" s="421"/>
      <c r="BV1099" s="428"/>
      <c r="BW1099" s="427"/>
      <c r="BX1099" s="427"/>
      <c r="BY1099" s="427"/>
      <c r="BZ1099" s="427"/>
      <c r="CA1099" s="421"/>
      <c r="CB1099" s="428"/>
      <c r="CC1099" s="427">
        <v>25</v>
      </c>
      <c r="CD1099" s="421">
        <v>191</v>
      </c>
      <c r="CE1099" s="429">
        <v>2</v>
      </c>
      <c r="CF1099" s="428">
        <v>1</v>
      </c>
      <c r="CG1099" s="427"/>
      <c r="CH1099" s="421"/>
      <c r="CI1099" s="429"/>
      <c r="CJ1099" s="428"/>
      <c r="CK1099" s="427"/>
      <c r="CL1099" s="421"/>
      <c r="CM1099" s="429"/>
      <c r="CN1099" s="428"/>
      <c r="CO1099" s="427"/>
      <c r="CP1099" s="421"/>
      <c r="CQ1099" s="429"/>
      <c r="CR1099" s="428"/>
      <c r="DH1099" s="427">
        <v>2</v>
      </c>
      <c r="DI1099" s="426">
        <v>-1.1021711230278</v>
      </c>
      <c r="EL1099" s="422"/>
      <c r="EM1099" s="422"/>
      <c r="EN1099" s="422"/>
      <c r="EO1099" s="422"/>
      <c r="EP1099" s="422"/>
      <c r="EQ1099" s="422"/>
    </row>
    <row r="1100" spans="1:156" ht="13" customHeight="1">
      <c r="A1100" s="413" t="s">
        <v>19</v>
      </c>
      <c r="B1100" s="413">
        <v>13146</v>
      </c>
      <c r="C1100" s="413">
        <v>694374</v>
      </c>
      <c r="D1100" s="413">
        <v>29571</v>
      </c>
      <c r="E1100" s="413" t="s">
        <v>45</v>
      </c>
      <c r="F1100" s="413" t="s">
        <v>45</v>
      </c>
      <c r="G1100" s="414"/>
      <c r="H1100" s="411" t="s">
        <v>4409</v>
      </c>
      <c r="I1100" s="411" t="s">
        <v>175</v>
      </c>
      <c r="J1100" s="413">
        <v>26</v>
      </c>
      <c r="K1100" s="418">
        <v>3</v>
      </c>
      <c r="L1100" s="418" t="s">
        <v>837</v>
      </c>
      <c r="T1100" s="418" t="s">
        <v>4582</v>
      </c>
      <c r="U1100" s="418" t="s">
        <v>2543</v>
      </c>
      <c r="V1100" s="418" t="s">
        <v>4585</v>
      </c>
      <c r="Z1100" s="421">
        <v>74</v>
      </c>
      <c r="AA1100" s="421">
        <v>225</v>
      </c>
      <c r="AB1100" s="421">
        <v>199</v>
      </c>
      <c r="AC1100" s="421">
        <v>40</v>
      </c>
      <c r="AD1100" s="421">
        <v>25</v>
      </c>
      <c r="AE1100" s="421">
        <v>8</v>
      </c>
      <c r="AF1100" s="421">
        <v>0</v>
      </c>
      <c r="AG1100" s="421">
        <v>7</v>
      </c>
      <c r="AH1100" s="421">
        <v>29</v>
      </c>
      <c r="AI1100" s="421">
        <v>18</v>
      </c>
      <c r="AJ1100" s="421">
        <v>8</v>
      </c>
      <c r="AK1100" s="421">
        <v>2</v>
      </c>
      <c r="AL1100" s="421">
        <v>20</v>
      </c>
      <c r="AM1100" s="421">
        <v>0</v>
      </c>
      <c r="AN1100" s="421">
        <v>64</v>
      </c>
      <c r="AO1100" s="421">
        <v>1</v>
      </c>
      <c r="AP1100" s="421">
        <v>3</v>
      </c>
      <c r="AQ1100" s="421">
        <v>2</v>
      </c>
      <c r="AR1100" s="421">
        <v>6</v>
      </c>
      <c r="AS1100" s="422">
        <v>8.8888887999999999E-2</v>
      </c>
      <c r="AT1100" s="422">
        <v>0.28444444400000002</v>
      </c>
      <c r="AU1100" s="422">
        <v>0.47857143000000002</v>
      </c>
      <c r="AV1100" s="422">
        <v>0.17142857</v>
      </c>
      <c r="AW1100" s="422">
        <v>9.2857140000000005E-2</v>
      </c>
      <c r="AX1100" s="422">
        <v>0.42142857</v>
      </c>
      <c r="AY1100" s="423">
        <v>111</v>
      </c>
      <c r="AZ1100" s="422">
        <v>0.14383562</v>
      </c>
      <c r="BA1100" s="422">
        <v>0.48905109400000002</v>
      </c>
      <c r="BB1100" s="422">
        <v>0.83426656799999999</v>
      </c>
      <c r="BC1100" s="422">
        <v>0.37956204300000002</v>
      </c>
      <c r="BD1100" s="424">
        <v>0.25190839599999998</v>
      </c>
      <c r="BE1100" s="424">
        <v>0.201005025</v>
      </c>
      <c r="BF1100" s="424">
        <v>0.27354260000000002</v>
      </c>
      <c r="BG1100" s="424">
        <v>0.34673366799999999</v>
      </c>
      <c r="BH1100" s="424">
        <v>0.62027626800000002</v>
      </c>
      <c r="BI1100" s="424">
        <v>0.14572864299999999</v>
      </c>
      <c r="BJ1100" s="424">
        <v>0.27304773720925102</v>
      </c>
      <c r="BK1100" s="425">
        <v>93.865478394851706</v>
      </c>
      <c r="BL1100" s="425">
        <v>-7.3105713510819603</v>
      </c>
      <c r="BM1100" s="425">
        <v>19.275060280232701</v>
      </c>
      <c r="BN1100" s="425">
        <v>71.635010166080207</v>
      </c>
      <c r="BO1100" s="425">
        <v>-0.97831488200482297</v>
      </c>
      <c r="BP1100" s="425">
        <v>0.95775782130658604</v>
      </c>
      <c r="BQ1100" s="425">
        <v>0.13271389180524601</v>
      </c>
      <c r="BR1100" s="425">
        <v>-6.6069193063237597</v>
      </c>
      <c r="BS1100" s="426">
        <v>1.35782920203757E-2</v>
      </c>
      <c r="BT1100" s="427"/>
      <c r="BU1100" s="421"/>
      <c r="BV1100" s="428"/>
      <c r="BW1100" s="427"/>
      <c r="BX1100" s="427"/>
      <c r="BY1100" s="427"/>
      <c r="BZ1100" s="427"/>
      <c r="CA1100" s="421"/>
      <c r="CB1100" s="428"/>
      <c r="CC1100" s="427">
        <v>20</v>
      </c>
      <c r="CD1100" s="421">
        <v>122.1</v>
      </c>
      <c r="CE1100" s="429">
        <v>2</v>
      </c>
      <c r="CF1100" s="428">
        <v>-1</v>
      </c>
      <c r="CG1100" s="427">
        <v>23</v>
      </c>
      <c r="CH1100" s="421">
        <v>186</v>
      </c>
      <c r="CI1100" s="429">
        <v>1</v>
      </c>
      <c r="CJ1100" s="428">
        <v>0</v>
      </c>
      <c r="CK1100" s="427">
        <v>3</v>
      </c>
      <c r="CL1100" s="421">
        <v>15</v>
      </c>
      <c r="CM1100" s="429">
        <v>1</v>
      </c>
      <c r="CN1100" s="428">
        <v>0</v>
      </c>
      <c r="CO1100" s="427"/>
      <c r="CP1100" s="421"/>
      <c r="CQ1100" s="429"/>
      <c r="CR1100" s="428"/>
      <c r="CS1100" s="427">
        <v>14</v>
      </c>
      <c r="CT1100" s="421">
        <v>61</v>
      </c>
      <c r="CU1100" s="429">
        <v>0</v>
      </c>
      <c r="CV1100" s="429">
        <v>0</v>
      </c>
      <c r="CW1100" s="428">
        <v>0</v>
      </c>
      <c r="CX1100" s="427">
        <v>18</v>
      </c>
      <c r="CY1100" s="421">
        <v>104.2</v>
      </c>
      <c r="CZ1100" s="429">
        <v>2</v>
      </c>
      <c r="DA1100" s="429">
        <v>1</v>
      </c>
      <c r="DB1100" s="428">
        <v>-3</v>
      </c>
      <c r="DC1100" s="427">
        <v>3</v>
      </c>
      <c r="DD1100" s="421">
        <v>3.1</v>
      </c>
      <c r="DE1100" s="429">
        <v>0</v>
      </c>
      <c r="DF1100" s="429">
        <v>0</v>
      </c>
      <c r="DG1100" s="428">
        <v>0</v>
      </c>
      <c r="DH1100" s="427">
        <v>6</v>
      </c>
      <c r="DI1100" s="426">
        <v>-0.74505497515201502</v>
      </c>
      <c r="EL1100" s="422"/>
      <c r="EM1100" s="422"/>
      <c r="EN1100" s="422"/>
      <c r="EO1100" s="422"/>
      <c r="EP1100" s="422"/>
      <c r="EQ1100" s="422"/>
    </row>
    <row r="1101" spans="1:156" ht="13" customHeight="1">
      <c r="A1101" s="413" t="s">
        <v>19</v>
      </c>
      <c r="B1101" s="413">
        <v>11759</v>
      </c>
      <c r="C1101" s="413">
        <v>669911</v>
      </c>
      <c r="D1101" s="413">
        <v>25845</v>
      </c>
      <c r="E1101" s="413" t="s">
        <v>246</v>
      </c>
      <c r="F1101" s="413" t="s">
        <v>246</v>
      </c>
      <c r="G1101" s="414"/>
      <c r="H1101" s="411" t="s">
        <v>3067</v>
      </c>
      <c r="I1101" s="411" t="s">
        <v>596</v>
      </c>
      <c r="J1101" s="413">
        <v>26</v>
      </c>
      <c r="K1101" s="418">
        <v>3</v>
      </c>
      <c r="L1101" s="418" t="s">
        <v>2543</v>
      </c>
      <c r="T1101" s="418" t="s">
        <v>2543</v>
      </c>
      <c r="U1101" s="418" t="s">
        <v>2543</v>
      </c>
      <c r="V1101" s="418" t="s">
        <v>4585</v>
      </c>
      <c r="Z1101" s="421">
        <v>88</v>
      </c>
      <c r="AA1101" s="421">
        <v>337</v>
      </c>
      <c r="AB1101" s="421">
        <v>306</v>
      </c>
      <c r="AC1101" s="421">
        <v>58</v>
      </c>
      <c r="AD1101" s="421">
        <v>31</v>
      </c>
      <c r="AE1101" s="421">
        <v>15</v>
      </c>
      <c r="AF1101" s="421">
        <v>1</v>
      </c>
      <c r="AG1101" s="421">
        <v>11</v>
      </c>
      <c r="AH1101" s="421">
        <v>22</v>
      </c>
      <c r="AI1101" s="421">
        <v>32</v>
      </c>
      <c r="AJ1101" s="421">
        <v>3</v>
      </c>
      <c r="AK1101" s="421">
        <v>0</v>
      </c>
      <c r="AL1101" s="421">
        <v>28</v>
      </c>
      <c r="AM1101" s="421">
        <v>2</v>
      </c>
      <c r="AN1101" s="421">
        <v>132</v>
      </c>
      <c r="AO1101" s="421">
        <v>1</v>
      </c>
      <c r="AP1101" s="421">
        <v>2</v>
      </c>
      <c r="AQ1101" s="421">
        <v>0</v>
      </c>
      <c r="AR1101" s="421">
        <v>7</v>
      </c>
      <c r="AS1101" s="422">
        <v>8.3086053000000007E-2</v>
      </c>
      <c r="AT1101" s="422">
        <v>0.39169139400000003</v>
      </c>
      <c r="AU1101" s="422">
        <v>0.44318182</v>
      </c>
      <c r="AV1101" s="422">
        <v>0.22727273000000001</v>
      </c>
      <c r="AW1101" s="422">
        <v>0.10227273000000001</v>
      </c>
      <c r="AX1101" s="422">
        <v>0.43181818</v>
      </c>
      <c r="AY1101" s="423">
        <v>111.4</v>
      </c>
      <c r="AZ1101" s="422">
        <v>0.17343173000000001</v>
      </c>
      <c r="BA1101" s="422">
        <v>0.36363636300000002</v>
      </c>
      <c r="BB1101" s="422">
        <v>0.55384099600000003</v>
      </c>
      <c r="BC1101" s="422">
        <v>0.409090909</v>
      </c>
      <c r="BD1101" s="424">
        <v>0.28484848400000001</v>
      </c>
      <c r="BE1101" s="424">
        <v>0.18954248300000001</v>
      </c>
      <c r="BF1101" s="424">
        <v>0.25816023700000001</v>
      </c>
      <c r="BG1101" s="424">
        <v>0.35294117600000002</v>
      </c>
      <c r="BH1101" s="424">
        <v>0.61110141299999998</v>
      </c>
      <c r="BI1101" s="424">
        <v>0.16339869300000001</v>
      </c>
      <c r="BJ1101" s="424">
        <v>0.265165700307532</v>
      </c>
      <c r="BK1101" s="425">
        <v>105.24695881192299</v>
      </c>
      <c r="BL1101" s="425">
        <v>-13.106252537784799</v>
      </c>
      <c r="BM1101" s="425">
        <v>26.713115727784299</v>
      </c>
      <c r="BN1101" s="425">
        <v>53.568044713665799</v>
      </c>
      <c r="BO1101" s="425">
        <v>-0.601348890994716</v>
      </c>
      <c r="BP1101" s="425">
        <v>-0.47278880886733499</v>
      </c>
      <c r="BQ1101" s="425">
        <v>-21.1621389915009</v>
      </c>
      <c r="BR1101" s="425">
        <v>-19.019722506148401</v>
      </c>
      <c r="BS1101" s="426">
        <v>-2.16515165890885</v>
      </c>
      <c r="BT1101" s="427"/>
      <c r="BU1101" s="421"/>
      <c r="BV1101" s="428"/>
      <c r="BW1101" s="427"/>
      <c r="BX1101" s="427"/>
      <c r="BY1101" s="427"/>
      <c r="BZ1101" s="427"/>
      <c r="CA1101" s="421"/>
      <c r="CB1101" s="428"/>
      <c r="CC1101" s="427">
        <v>86</v>
      </c>
      <c r="CD1101" s="421">
        <v>723</v>
      </c>
      <c r="CE1101" s="429">
        <v>-3</v>
      </c>
      <c r="CF1101" s="428">
        <v>-10</v>
      </c>
      <c r="CG1101" s="427"/>
      <c r="CH1101" s="421"/>
      <c r="CI1101" s="429"/>
      <c r="CJ1101" s="428"/>
      <c r="CK1101" s="427"/>
      <c r="CL1101" s="421"/>
      <c r="CM1101" s="429"/>
      <c r="CN1101" s="428"/>
      <c r="CO1101" s="427"/>
      <c r="CP1101" s="421"/>
      <c r="CQ1101" s="429"/>
      <c r="CR1101" s="428"/>
      <c r="DH1101" s="427">
        <v>-3</v>
      </c>
      <c r="DI1101" s="426">
        <v>-13.3528161048889</v>
      </c>
      <c r="EL1101" s="422"/>
      <c r="EM1101" s="422"/>
      <c r="EN1101" s="422"/>
      <c r="EO1101" s="422"/>
      <c r="EP1101" s="422"/>
      <c r="EQ1101" s="422"/>
    </row>
    <row r="1102" spans="1:156" ht="13" customHeight="1">
      <c r="A1102" s="413" t="s">
        <v>19</v>
      </c>
      <c r="B1102" s="413">
        <v>11642</v>
      </c>
      <c r="C1102" s="413">
        <v>647351</v>
      </c>
      <c r="D1102" s="413">
        <v>19844</v>
      </c>
      <c r="E1102" s="413" t="s">
        <v>609</v>
      </c>
      <c r="F1102" s="413" t="s">
        <v>609</v>
      </c>
      <c r="G1102" s="414"/>
      <c r="H1102" s="415" t="s">
        <v>1308</v>
      </c>
      <c r="I1102" s="416" t="s">
        <v>0</v>
      </c>
      <c r="J1102" s="417">
        <v>28</v>
      </c>
      <c r="K1102" s="418">
        <v>3</v>
      </c>
      <c r="L1102" s="418" t="s">
        <v>2543</v>
      </c>
      <c r="T1102" s="418" t="s">
        <v>4582</v>
      </c>
      <c r="U1102" s="418" t="s">
        <v>2543</v>
      </c>
      <c r="V1102" s="418" t="s">
        <v>4585</v>
      </c>
      <c r="Z1102" s="421">
        <v>77</v>
      </c>
      <c r="AA1102" s="421">
        <v>284</v>
      </c>
      <c r="AB1102" s="421">
        <v>259</v>
      </c>
      <c r="AC1102" s="421">
        <v>62</v>
      </c>
      <c r="AD1102" s="421">
        <v>42</v>
      </c>
      <c r="AE1102" s="421">
        <v>13</v>
      </c>
      <c r="AF1102" s="421">
        <v>0</v>
      </c>
      <c r="AG1102" s="421">
        <v>7</v>
      </c>
      <c r="AH1102" s="421">
        <v>33</v>
      </c>
      <c r="AI1102" s="421">
        <v>27</v>
      </c>
      <c r="AJ1102" s="421">
        <v>2</v>
      </c>
      <c r="AK1102" s="421">
        <v>1</v>
      </c>
      <c r="AL1102" s="421">
        <v>14</v>
      </c>
      <c r="AM1102" s="421">
        <v>1</v>
      </c>
      <c r="AN1102" s="421">
        <v>42</v>
      </c>
      <c r="AO1102" s="421">
        <v>6</v>
      </c>
      <c r="AP1102" s="421">
        <v>5</v>
      </c>
      <c r="AQ1102" s="421">
        <v>0</v>
      </c>
      <c r="AR1102" s="421">
        <v>1</v>
      </c>
      <c r="AS1102" s="422">
        <v>4.9295774000000001E-2</v>
      </c>
      <c r="AT1102" s="422">
        <v>0.14788732299999999</v>
      </c>
      <c r="AU1102" s="422">
        <v>0.42792793000000001</v>
      </c>
      <c r="AV1102" s="422">
        <v>0.20720721</v>
      </c>
      <c r="AW1102" s="422">
        <v>4.5045050000000003E-2</v>
      </c>
      <c r="AX1102" s="422">
        <v>0.34234234000000002</v>
      </c>
      <c r="AY1102" s="423">
        <v>109.4</v>
      </c>
      <c r="AZ1102" s="422">
        <v>9.2307689999999998E-2</v>
      </c>
      <c r="BA1102" s="422">
        <v>0.42792792699999999</v>
      </c>
      <c r="BB1102" s="422">
        <v>0.76354816400000003</v>
      </c>
      <c r="BC1102" s="422">
        <v>0.369369369</v>
      </c>
      <c r="BD1102" s="424">
        <v>0.25581395299999998</v>
      </c>
      <c r="BE1102" s="424">
        <v>0.239382239</v>
      </c>
      <c r="BF1102" s="424">
        <v>0.288732394</v>
      </c>
      <c r="BG1102" s="424">
        <v>0.37065637000000001</v>
      </c>
      <c r="BH1102" s="424">
        <v>0.65938876400000002</v>
      </c>
      <c r="BI1102" s="424">
        <v>0.13127413099999999</v>
      </c>
      <c r="BJ1102" s="424">
        <v>0.28594038048397102</v>
      </c>
      <c r="BK1102" s="425">
        <v>81.088548858044604</v>
      </c>
      <c r="BL1102" s="425">
        <v>-6.25473719430118</v>
      </c>
      <c r="BM1102" s="425">
        <v>27.302237842558299</v>
      </c>
      <c r="BN1102" s="425">
        <v>77.319141329745307</v>
      </c>
      <c r="BO1102" s="425">
        <v>-0.25993444957172701</v>
      </c>
      <c r="BP1102" s="425">
        <v>-2.6017639255151099</v>
      </c>
      <c r="BQ1102" s="425">
        <v>-6.6246518237978096</v>
      </c>
      <c r="BR1102" s="425">
        <v>-10.1931688363194</v>
      </c>
      <c r="BS1102" s="426">
        <v>-0.67778478781138096</v>
      </c>
      <c r="BT1102" s="427"/>
      <c r="BU1102" s="421"/>
      <c r="BV1102" s="428"/>
      <c r="BW1102" s="427"/>
      <c r="BX1102" s="427"/>
      <c r="BY1102" s="427"/>
      <c r="BZ1102" s="427"/>
      <c r="CA1102" s="421"/>
      <c r="CB1102" s="428"/>
      <c r="CC1102" s="427">
        <v>68</v>
      </c>
      <c r="CD1102" s="421">
        <v>508.2</v>
      </c>
      <c r="CE1102" s="429">
        <v>-5</v>
      </c>
      <c r="CF1102" s="428">
        <v>-3</v>
      </c>
      <c r="CG1102" s="427"/>
      <c r="CH1102" s="421"/>
      <c r="CI1102" s="429"/>
      <c r="CJ1102" s="428"/>
      <c r="CK1102" s="427">
        <v>16</v>
      </c>
      <c r="CL1102" s="421">
        <v>102</v>
      </c>
      <c r="CM1102" s="429">
        <v>2</v>
      </c>
      <c r="CN1102" s="428">
        <v>-1</v>
      </c>
      <c r="CO1102" s="427"/>
      <c r="CP1102" s="421"/>
      <c r="CQ1102" s="429"/>
      <c r="CR1102" s="428"/>
      <c r="DH1102" s="427">
        <v>-3</v>
      </c>
      <c r="DI1102" s="426">
        <v>-6.2057068347930899</v>
      </c>
      <c r="EL1102" s="422"/>
      <c r="EM1102" s="422"/>
      <c r="EN1102" s="422"/>
      <c r="EO1102" s="422"/>
      <c r="EP1102" s="422"/>
      <c r="EQ1102" s="422"/>
    </row>
    <row r="1103" spans="1:156" ht="13" customHeight="1">
      <c r="A1103" s="413" t="s">
        <v>19</v>
      </c>
      <c r="B1103" s="413">
        <v>11174</v>
      </c>
      <c r="C1103" s="413">
        <v>664774</v>
      </c>
      <c r="D1103" s="413">
        <v>18126</v>
      </c>
      <c r="E1103" s="413" t="s">
        <v>3323</v>
      </c>
      <c r="F1103" s="413" t="s">
        <v>3323</v>
      </c>
      <c r="G1103" s="414"/>
      <c r="H1103" s="415" t="s">
        <v>2333</v>
      </c>
      <c r="I1103" s="416" t="s">
        <v>2334</v>
      </c>
      <c r="J1103" s="417">
        <v>31</v>
      </c>
      <c r="K1103" s="418">
        <v>3</v>
      </c>
      <c r="L1103" s="418" t="s">
        <v>46</v>
      </c>
      <c r="T1103" s="418" t="s">
        <v>4581</v>
      </c>
      <c r="U1103" s="418" t="s">
        <v>4582</v>
      </c>
      <c r="V1103" s="418" t="s">
        <v>4585</v>
      </c>
      <c r="X1103" s="418">
        <v>24</v>
      </c>
      <c r="Z1103" s="421">
        <v>80</v>
      </c>
      <c r="AA1103" s="421">
        <v>242</v>
      </c>
      <c r="AB1103" s="421">
        <v>209</v>
      </c>
      <c r="AC1103" s="421">
        <v>35</v>
      </c>
      <c r="AD1103" s="421">
        <v>23</v>
      </c>
      <c r="AE1103" s="421">
        <v>8</v>
      </c>
      <c r="AF1103" s="421">
        <v>2</v>
      </c>
      <c r="AG1103" s="421">
        <v>2</v>
      </c>
      <c r="AH1103" s="421">
        <v>19</v>
      </c>
      <c r="AI1103" s="421">
        <v>18</v>
      </c>
      <c r="AJ1103" s="421">
        <v>1</v>
      </c>
      <c r="AK1103" s="421">
        <v>0</v>
      </c>
      <c r="AL1103" s="421">
        <v>27</v>
      </c>
      <c r="AM1103" s="421">
        <v>1</v>
      </c>
      <c r="AN1103" s="421">
        <v>58</v>
      </c>
      <c r="AO1103" s="421">
        <v>3</v>
      </c>
      <c r="AP1103" s="421">
        <v>1</v>
      </c>
      <c r="AQ1103" s="421">
        <v>2</v>
      </c>
      <c r="AR1103" s="421">
        <v>2</v>
      </c>
      <c r="AS1103" s="422">
        <v>0.111570247</v>
      </c>
      <c r="AT1103" s="422">
        <v>0.23966942099999999</v>
      </c>
      <c r="AU1103" s="422">
        <v>0.37662338000000001</v>
      </c>
      <c r="AV1103" s="422">
        <v>0.23376622999999999</v>
      </c>
      <c r="AW1103" s="422">
        <v>4.5454550000000003E-2</v>
      </c>
      <c r="AX1103" s="422">
        <v>0.31818182</v>
      </c>
      <c r="AY1103" s="423">
        <v>108.5</v>
      </c>
      <c r="AZ1103" s="422">
        <v>8.0846970000000004E-2</v>
      </c>
      <c r="BA1103" s="422">
        <v>0.30921052599999999</v>
      </c>
      <c r="BB1103" s="422">
        <v>0.53757408200000001</v>
      </c>
      <c r="BC1103" s="422">
        <v>0.47368420999999999</v>
      </c>
      <c r="BD1103" s="424">
        <v>0.22</v>
      </c>
      <c r="BE1103" s="424">
        <v>0.167464114</v>
      </c>
      <c r="BF1103" s="424">
        <v>0.27083333300000001</v>
      </c>
      <c r="BG1103" s="424">
        <v>0.25358851599999999</v>
      </c>
      <c r="BH1103" s="424">
        <v>0.524421849</v>
      </c>
      <c r="BI1103" s="424">
        <v>8.6124402000000003E-2</v>
      </c>
      <c r="BJ1103" s="424">
        <v>0.24142429993242401</v>
      </c>
      <c r="BK1103" s="425">
        <v>55.0946539400734</v>
      </c>
      <c r="BL1103" s="425">
        <v>-14.0592415460758</v>
      </c>
      <c r="BM1103" s="425">
        <v>14.535082252938199</v>
      </c>
      <c r="BN1103" s="425">
        <v>52.281057983552003</v>
      </c>
      <c r="BO1103" s="425">
        <v>-0.221192241959449</v>
      </c>
      <c r="BP1103" s="425">
        <v>-1.20040432736277</v>
      </c>
      <c r="BQ1103" s="425">
        <v>-15.188046552231601</v>
      </c>
      <c r="BR1103" s="425">
        <v>-14.8578905404918</v>
      </c>
      <c r="BS1103" s="426">
        <v>-1.55392723775966</v>
      </c>
      <c r="BT1103" s="427"/>
      <c r="BU1103" s="421"/>
      <c r="BV1103" s="428"/>
      <c r="BW1103" s="427"/>
      <c r="BX1103" s="427"/>
      <c r="BY1103" s="427"/>
      <c r="BZ1103" s="427"/>
      <c r="CA1103" s="421"/>
      <c r="CB1103" s="428"/>
      <c r="CC1103" s="427">
        <v>49</v>
      </c>
      <c r="CD1103" s="421">
        <v>380</v>
      </c>
      <c r="CE1103" s="429">
        <v>-6</v>
      </c>
      <c r="CF1103" s="428">
        <v>-5</v>
      </c>
      <c r="CG1103" s="427"/>
      <c r="CH1103" s="421"/>
      <c r="CI1103" s="429"/>
      <c r="CJ1103" s="428"/>
      <c r="CK1103" s="427"/>
      <c r="CL1103" s="421"/>
      <c r="CM1103" s="429"/>
      <c r="CN1103" s="428"/>
      <c r="CO1103" s="427"/>
      <c r="CP1103" s="421"/>
      <c r="CQ1103" s="429"/>
      <c r="CR1103" s="428"/>
      <c r="CS1103" s="427">
        <v>1</v>
      </c>
      <c r="CT1103" s="421">
        <v>8</v>
      </c>
      <c r="CU1103" s="429">
        <v>0</v>
      </c>
      <c r="CV1103" s="429">
        <v>0</v>
      </c>
      <c r="CW1103" s="428">
        <v>0</v>
      </c>
      <c r="DC1103" s="427">
        <v>21</v>
      </c>
      <c r="DD1103" s="421">
        <v>122</v>
      </c>
      <c r="DE1103" s="429">
        <v>-1</v>
      </c>
      <c r="DF1103" s="429">
        <v>-1</v>
      </c>
      <c r="DG1103" s="428">
        <v>1</v>
      </c>
      <c r="DH1103" s="427">
        <v>-7</v>
      </c>
      <c r="DI1103" s="426">
        <v>-8.4643769860267604</v>
      </c>
      <c r="EL1103" s="422"/>
      <c r="EM1103" s="422"/>
      <c r="EN1103" s="422"/>
      <c r="EO1103" s="422"/>
      <c r="EP1103" s="422"/>
      <c r="EQ1103" s="422"/>
    </row>
    <row r="1104" spans="1:156" ht="13" customHeight="1">
      <c r="A1104" s="413" t="s">
        <v>19</v>
      </c>
      <c r="B1104" s="413">
        <v>12700</v>
      </c>
      <c r="C1104" s="413">
        <v>676724</v>
      </c>
      <c r="D1104" s="413">
        <v>20404</v>
      </c>
      <c r="E1104" s="413" t="s">
        <v>345</v>
      </c>
      <c r="F1104" s="413" t="s">
        <v>345</v>
      </c>
      <c r="G1104" s="414"/>
      <c r="H1104" s="411" t="s">
        <v>608</v>
      </c>
      <c r="I1104" s="411" t="s">
        <v>269</v>
      </c>
      <c r="J1104" s="413">
        <v>29</v>
      </c>
      <c r="K1104" s="418">
        <v>3</v>
      </c>
      <c r="L1104" s="418" t="s">
        <v>46</v>
      </c>
      <c r="T1104" s="418" t="s">
        <v>4581</v>
      </c>
      <c r="U1104" s="418" t="s">
        <v>4584</v>
      </c>
      <c r="V1104" s="418" t="s">
        <v>4586</v>
      </c>
      <c r="X1104" s="418">
        <v>2</v>
      </c>
      <c r="Y1104" s="419">
        <v>41</v>
      </c>
      <c r="Z1104" s="421">
        <v>23</v>
      </c>
      <c r="AA1104" s="421">
        <v>47</v>
      </c>
      <c r="AB1104" s="421">
        <v>43</v>
      </c>
      <c r="AC1104" s="421">
        <v>8</v>
      </c>
      <c r="AD1104" s="421">
        <v>3</v>
      </c>
      <c r="AE1104" s="421">
        <v>1</v>
      </c>
      <c r="AF1104" s="421">
        <v>0</v>
      </c>
      <c r="AG1104" s="421">
        <v>4</v>
      </c>
      <c r="AH1104" s="421">
        <v>5</v>
      </c>
      <c r="AI1104" s="421">
        <v>6</v>
      </c>
      <c r="AJ1104" s="421">
        <v>0</v>
      </c>
      <c r="AK1104" s="421">
        <v>0</v>
      </c>
      <c r="AL1104" s="421">
        <v>2</v>
      </c>
      <c r="AM1104" s="421">
        <v>0</v>
      </c>
      <c r="AN1104" s="421">
        <v>16</v>
      </c>
      <c r="AO1104" s="421">
        <v>1</v>
      </c>
      <c r="AP1104" s="421">
        <v>1</v>
      </c>
      <c r="AQ1104" s="421">
        <v>0</v>
      </c>
      <c r="AR1104" s="421">
        <v>1</v>
      </c>
      <c r="AS1104" s="466">
        <v>4.2553190999999997E-2</v>
      </c>
      <c r="AT1104" s="466">
        <v>0.340425531</v>
      </c>
      <c r="AU1104" s="466">
        <v>0.39285713999999999</v>
      </c>
      <c r="AV1104" s="466">
        <v>0.28571428999999998</v>
      </c>
      <c r="AW1104" s="466">
        <v>0.14285713999999999</v>
      </c>
      <c r="AX1104" s="466">
        <v>0.39285713999999999</v>
      </c>
      <c r="AY1104" s="425">
        <v>107.1</v>
      </c>
      <c r="AZ1104" s="466">
        <v>0.14583333000000001</v>
      </c>
      <c r="BA1104" s="466">
        <v>0.28571428500000001</v>
      </c>
      <c r="BB1104" s="466">
        <v>0.42559523999999999</v>
      </c>
      <c r="BC1104" s="466">
        <v>0.571428571</v>
      </c>
      <c r="BD1104" s="424">
        <v>0.16666666599999999</v>
      </c>
      <c r="BE1104" s="424">
        <v>0.186046511</v>
      </c>
      <c r="BF1104" s="424">
        <v>0.23404255299999999</v>
      </c>
      <c r="BG1104" s="424">
        <v>0.48837209300000001</v>
      </c>
      <c r="BH1104" s="424">
        <v>0.72241464600000005</v>
      </c>
      <c r="BI1104" s="424">
        <v>0.30232558199999998</v>
      </c>
      <c r="BJ1104" s="424">
        <v>0.301148953589987</v>
      </c>
      <c r="BK1104" s="425">
        <v>194.73135000256599</v>
      </c>
      <c r="BL1104" s="425">
        <v>-0.454757104789205</v>
      </c>
      <c r="BM1104" s="425">
        <v>5.0986859470854302</v>
      </c>
      <c r="BN1104" s="425">
        <v>95.169074613381397</v>
      </c>
      <c r="BO1104" s="425">
        <v>-6.3140510599306796E-2</v>
      </c>
      <c r="BP1104" s="425">
        <v>-6.0650154948234503E-2</v>
      </c>
      <c r="BQ1104" s="425">
        <v>-0.219751106969379</v>
      </c>
      <c r="BR1104" s="425">
        <v>-0.32977477756638102</v>
      </c>
      <c r="BS1104" s="426">
        <v>-2.2483288385587798E-2</v>
      </c>
      <c r="BT1104" s="427"/>
      <c r="BU1104" s="421"/>
      <c r="BV1104" s="428"/>
      <c r="BW1104" s="427"/>
      <c r="BX1104" s="427"/>
      <c r="BY1104" s="427"/>
      <c r="BZ1104" s="427"/>
      <c r="CA1104" s="421"/>
      <c r="CB1104" s="428"/>
      <c r="CC1104" s="427">
        <v>1</v>
      </c>
      <c r="CD1104" s="421">
        <v>2</v>
      </c>
      <c r="CE1104" s="429">
        <v>0</v>
      </c>
      <c r="CF1104" s="428"/>
      <c r="CG1104" s="427"/>
      <c r="CH1104" s="421"/>
      <c r="CI1104" s="429"/>
      <c r="CJ1104" s="428"/>
      <c r="CK1104" s="427"/>
      <c r="CL1104" s="421"/>
      <c r="CM1104" s="429"/>
      <c r="CN1104" s="428"/>
      <c r="CO1104" s="427"/>
      <c r="CP1104" s="421"/>
      <c r="CQ1104" s="429"/>
      <c r="CR1104" s="428"/>
      <c r="CS1104" s="427">
        <v>1</v>
      </c>
      <c r="CT1104" s="421">
        <v>3</v>
      </c>
      <c r="CU1104" s="429">
        <v>1</v>
      </c>
      <c r="CV1104" s="429">
        <v>0</v>
      </c>
      <c r="CW1104" s="428">
        <v>0</v>
      </c>
      <c r="DH1104" s="427">
        <v>1</v>
      </c>
      <c r="DI1104" s="426">
        <v>-1.4534445255994699</v>
      </c>
    </row>
    <row r="1105" spans="1:269" ht="13" customHeight="1">
      <c r="A1105" s="413" t="s">
        <v>19</v>
      </c>
      <c r="B1105" s="413">
        <v>9897</v>
      </c>
      <c r="C1105" s="413">
        <v>641313</v>
      </c>
      <c r="D1105" s="413">
        <v>15172</v>
      </c>
      <c r="E1105" s="413" t="s">
        <v>18</v>
      </c>
      <c r="F1105" s="413" t="s">
        <v>18</v>
      </c>
      <c r="G1105" s="414"/>
      <c r="H1105" s="415" t="s">
        <v>117</v>
      </c>
      <c r="I1105" s="416" t="s">
        <v>175</v>
      </c>
      <c r="J1105" s="417">
        <v>32</v>
      </c>
      <c r="K1105" s="418">
        <v>4</v>
      </c>
      <c r="L1105" s="418" t="s">
        <v>837</v>
      </c>
      <c r="T1105" s="418" t="s">
        <v>4581</v>
      </c>
      <c r="U1105" s="418" t="s">
        <v>4581</v>
      </c>
      <c r="V1105" s="418" t="s">
        <v>4586</v>
      </c>
      <c r="Z1105" s="421">
        <v>31</v>
      </c>
      <c r="AA1105" s="421">
        <v>90</v>
      </c>
      <c r="AB1105" s="421">
        <v>83</v>
      </c>
      <c r="AC1105" s="421">
        <v>17</v>
      </c>
      <c r="AD1105" s="421">
        <v>14</v>
      </c>
      <c r="AE1105" s="421">
        <v>3</v>
      </c>
      <c r="AF1105" s="421">
        <v>0</v>
      </c>
      <c r="AG1105" s="421">
        <v>0</v>
      </c>
      <c r="AH1105" s="421">
        <v>8</v>
      </c>
      <c r="AI1105" s="421">
        <v>3</v>
      </c>
      <c r="AJ1105" s="421">
        <v>1</v>
      </c>
      <c r="AK1105" s="421">
        <v>1</v>
      </c>
      <c r="AL1105" s="421">
        <v>3</v>
      </c>
      <c r="AM1105" s="421">
        <v>0</v>
      </c>
      <c r="AN1105" s="421">
        <v>29</v>
      </c>
      <c r="AO1105" s="421">
        <v>3</v>
      </c>
      <c r="AP1105" s="421">
        <v>0</v>
      </c>
      <c r="AQ1105" s="421">
        <v>1</v>
      </c>
      <c r="AR1105" s="421">
        <v>1</v>
      </c>
      <c r="AS1105" s="466">
        <v>3.3333333E-2</v>
      </c>
      <c r="AT1105" s="466">
        <v>0.322222222</v>
      </c>
      <c r="AU1105" s="466">
        <v>0.4</v>
      </c>
      <c r="AV1105" s="466">
        <v>0.21818182</v>
      </c>
      <c r="AW1105" s="466">
        <v>0</v>
      </c>
      <c r="AX1105" s="466">
        <v>0.36363635999999999</v>
      </c>
      <c r="AY1105" s="425">
        <v>103.9</v>
      </c>
      <c r="AZ1105" s="466">
        <v>0.15454545</v>
      </c>
      <c r="BA1105" s="466">
        <v>0.61111111100000004</v>
      </c>
      <c r="BB1105" s="466">
        <v>1.067676772</v>
      </c>
      <c r="BC1105" s="466">
        <v>0.24074074000000001</v>
      </c>
      <c r="BD1105" s="424">
        <v>0.314814814</v>
      </c>
      <c r="BE1105" s="424">
        <v>0.20481927699999999</v>
      </c>
      <c r="BF1105" s="424">
        <v>0.25842696599999998</v>
      </c>
      <c r="BG1105" s="424">
        <v>0.240963855</v>
      </c>
      <c r="BH1105" s="424">
        <v>0.49939082099999998</v>
      </c>
      <c r="BI1105" s="424">
        <v>3.6144577999999997E-2</v>
      </c>
      <c r="BJ1105" s="424">
        <v>0.228661578023031</v>
      </c>
      <c r="BK1105" s="425">
        <v>22.326648493345601</v>
      </c>
      <c r="BL1105" s="425">
        <v>-6.1676218301392796</v>
      </c>
      <c r="BM1105" s="425">
        <v>4.4666308223866196</v>
      </c>
      <c r="BN1105" s="425">
        <v>40.877104776109498</v>
      </c>
      <c r="BO1105" s="425">
        <v>9.5048691062558394E-2</v>
      </c>
      <c r="BP1105" s="425">
        <v>0.13649751618504499</v>
      </c>
      <c r="BQ1105" s="425">
        <v>1.2768946954645399</v>
      </c>
      <c r="BR1105" s="425">
        <v>-6.1345851622856804</v>
      </c>
      <c r="BS1105" s="426">
        <v>0.130642307436281</v>
      </c>
      <c r="BT1105" s="427"/>
      <c r="BU1105" s="421"/>
      <c r="BV1105" s="428"/>
      <c r="BW1105" s="427"/>
      <c r="BX1105" s="427"/>
      <c r="BY1105" s="427"/>
      <c r="BZ1105" s="427"/>
      <c r="CA1105" s="421"/>
      <c r="CB1105" s="428"/>
      <c r="CC1105" s="427"/>
      <c r="CD1105" s="421"/>
      <c r="CE1105" s="429"/>
      <c r="CF1105" s="428"/>
      <c r="CG1105" s="427">
        <v>16</v>
      </c>
      <c r="CH1105" s="421">
        <v>125</v>
      </c>
      <c r="CI1105" s="429">
        <v>1</v>
      </c>
      <c r="CJ1105" s="428">
        <v>3</v>
      </c>
      <c r="CK1105" s="427"/>
      <c r="CL1105" s="421"/>
      <c r="CM1105" s="429"/>
      <c r="CN1105" s="428"/>
      <c r="CO1105" s="427">
        <v>15</v>
      </c>
      <c r="CP1105" s="421">
        <v>101</v>
      </c>
      <c r="CQ1105" s="429">
        <v>1</v>
      </c>
      <c r="CR1105" s="428">
        <v>2</v>
      </c>
      <c r="DH1105" s="427">
        <v>2</v>
      </c>
      <c r="DI1105" s="426">
        <v>4.31401455402374</v>
      </c>
      <c r="IR1105" s="412"/>
      <c r="IS1105" s="412"/>
      <c r="IT1105" s="412"/>
      <c r="IU1105" s="412"/>
      <c r="IV1105" s="412"/>
      <c r="IW1105" s="412"/>
      <c r="IX1105" s="412"/>
      <c r="IY1105" s="412"/>
      <c r="IZ1105" s="412"/>
      <c r="JA1105" s="412"/>
      <c r="JB1105" s="412"/>
      <c r="JC1105" s="412"/>
      <c r="JD1105" s="412"/>
      <c r="JE1105" s="412"/>
      <c r="JF1105" s="412"/>
      <c r="JG1105" s="412"/>
      <c r="JH1105" s="412"/>
      <c r="JI1105" s="412"/>
    </row>
    <row r="1106" spans="1:269" s="412" customFormat="1" ht="13" customHeight="1">
      <c r="A1106" s="413" t="s">
        <v>19</v>
      </c>
      <c r="B1106" s="413">
        <v>10923</v>
      </c>
      <c r="C1106" s="413">
        <v>642731</v>
      </c>
      <c r="D1106" s="413">
        <v>16426</v>
      </c>
      <c r="E1106" s="413" t="s">
        <v>246</v>
      </c>
      <c r="F1106" s="413" t="s">
        <v>246</v>
      </c>
      <c r="G1106" s="414"/>
      <c r="H1106" s="415" t="s">
        <v>582</v>
      </c>
      <c r="I1106" s="416" t="s">
        <v>1155</v>
      </c>
      <c r="J1106" s="417">
        <v>29</v>
      </c>
      <c r="K1106" s="418">
        <v>4</v>
      </c>
      <c r="L1106" s="418" t="s">
        <v>837</v>
      </c>
      <c r="M1106" s="419"/>
      <c r="N1106" s="420"/>
      <c r="O1106" s="418"/>
      <c r="P1106" s="418"/>
      <c r="Q1106" s="418"/>
      <c r="R1106" s="418"/>
      <c r="S1106" s="418"/>
      <c r="T1106" s="418" t="s">
        <v>2543</v>
      </c>
      <c r="U1106" s="418" t="s">
        <v>4577</v>
      </c>
      <c r="V1106" s="418" t="s">
        <v>4586</v>
      </c>
      <c r="W1106" s="418"/>
      <c r="X1106" s="418"/>
      <c r="Y1106" s="419"/>
      <c r="Z1106" s="421">
        <v>39</v>
      </c>
      <c r="AA1106" s="421">
        <v>165</v>
      </c>
      <c r="AB1106" s="421">
        <v>154</v>
      </c>
      <c r="AC1106" s="421">
        <v>39</v>
      </c>
      <c r="AD1106" s="421">
        <v>27</v>
      </c>
      <c r="AE1106" s="421">
        <v>9</v>
      </c>
      <c r="AF1106" s="421">
        <v>0</v>
      </c>
      <c r="AG1106" s="421">
        <v>3</v>
      </c>
      <c r="AH1106" s="421">
        <v>14</v>
      </c>
      <c r="AI1106" s="421">
        <v>21</v>
      </c>
      <c r="AJ1106" s="421">
        <v>1</v>
      </c>
      <c r="AK1106" s="421">
        <v>3</v>
      </c>
      <c r="AL1106" s="421">
        <v>6</v>
      </c>
      <c r="AM1106" s="421">
        <v>0</v>
      </c>
      <c r="AN1106" s="421">
        <v>26</v>
      </c>
      <c r="AO1106" s="421">
        <v>2</v>
      </c>
      <c r="AP1106" s="421">
        <v>3</v>
      </c>
      <c r="AQ1106" s="421">
        <v>0</v>
      </c>
      <c r="AR1106" s="421">
        <v>6</v>
      </c>
      <c r="AS1106" s="422">
        <v>3.6363635999999998E-2</v>
      </c>
      <c r="AT1106" s="422">
        <v>0.15757575700000001</v>
      </c>
      <c r="AU1106" s="422">
        <v>0.48091602999999999</v>
      </c>
      <c r="AV1106" s="422">
        <v>0.16793892999999999</v>
      </c>
      <c r="AW1106" s="422">
        <v>3.0534349999999998E-2</v>
      </c>
      <c r="AX1106" s="422">
        <v>0.30534350999999998</v>
      </c>
      <c r="AY1106" s="423">
        <v>110.8</v>
      </c>
      <c r="AZ1106" s="422">
        <v>0.11072056</v>
      </c>
      <c r="BA1106" s="422">
        <v>0.53435114500000003</v>
      </c>
      <c r="BB1106" s="422">
        <v>0.95798172999999998</v>
      </c>
      <c r="BC1106" s="422">
        <v>0.31297709899999998</v>
      </c>
      <c r="BD1106" s="424">
        <v>0.28125</v>
      </c>
      <c r="BE1106" s="424">
        <v>0.25324675299999999</v>
      </c>
      <c r="BF1106" s="424">
        <v>0.28484848400000001</v>
      </c>
      <c r="BG1106" s="424">
        <v>0.37012987000000003</v>
      </c>
      <c r="BH1106" s="424">
        <v>0.65497835400000004</v>
      </c>
      <c r="BI1106" s="424">
        <v>0.11688311699999999</v>
      </c>
      <c r="BJ1106" s="424">
        <v>0.28362461003390199</v>
      </c>
      <c r="BK1106" s="425">
        <v>75.285746629003</v>
      </c>
      <c r="BL1106" s="425">
        <v>-3.94414792762301</v>
      </c>
      <c r="BM1106" s="425">
        <v>15.5519819353411</v>
      </c>
      <c r="BN1106" s="425">
        <v>66.212215052752796</v>
      </c>
      <c r="BO1106" s="425">
        <v>-0.185578352631043</v>
      </c>
      <c r="BP1106" s="425">
        <v>-0.92357706371694803</v>
      </c>
      <c r="BQ1106" s="425">
        <v>-2.4448470759035601</v>
      </c>
      <c r="BR1106" s="425">
        <v>-7.5315599804108597</v>
      </c>
      <c r="BS1106" s="426">
        <v>-0.25013845265343898</v>
      </c>
      <c r="BT1106" s="427"/>
      <c r="BU1106" s="421"/>
      <c r="BV1106" s="428"/>
      <c r="BW1106" s="427"/>
      <c r="BX1106" s="427"/>
      <c r="BY1106" s="427"/>
      <c r="BZ1106" s="427"/>
      <c r="CA1106" s="421"/>
      <c r="CB1106" s="428"/>
      <c r="CC1106" s="427"/>
      <c r="CD1106" s="421"/>
      <c r="CE1106" s="429"/>
      <c r="CF1106" s="428"/>
      <c r="CG1106" s="427">
        <v>39</v>
      </c>
      <c r="CH1106" s="421">
        <v>336</v>
      </c>
      <c r="CI1106" s="429">
        <v>-2</v>
      </c>
      <c r="CJ1106" s="428">
        <v>-1</v>
      </c>
      <c r="CK1106" s="427"/>
      <c r="CL1106" s="421"/>
      <c r="CM1106" s="429"/>
      <c r="CN1106" s="428"/>
      <c r="CO1106" s="427"/>
      <c r="CP1106" s="421"/>
      <c r="CQ1106" s="429"/>
      <c r="CR1106" s="428"/>
      <c r="CS1106" s="427"/>
      <c r="CT1106" s="421"/>
      <c r="CU1106" s="429"/>
      <c r="CV1106" s="429"/>
      <c r="CW1106" s="428"/>
      <c r="CX1106" s="427"/>
      <c r="CY1106" s="421"/>
      <c r="CZ1106" s="429"/>
      <c r="DA1106" s="429"/>
      <c r="DB1106" s="428"/>
      <c r="DC1106" s="427"/>
      <c r="DD1106" s="421"/>
      <c r="DE1106" s="429"/>
      <c r="DF1106" s="429"/>
      <c r="DG1106" s="428"/>
      <c r="DH1106" s="427">
        <v>-2</v>
      </c>
      <c r="DI1106" s="426">
        <v>-0.40205842256545998</v>
      </c>
      <c r="DJ1106" s="421"/>
      <c r="DK1106" s="421"/>
      <c r="DL1106" s="421"/>
      <c r="DM1106" s="421"/>
      <c r="DN1106" s="421"/>
      <c r="DO1106" s="421"/>
      <c r="DP1106" s="421"/>
      <c r="DQ1106" s="421"/>
      <c r="DR1106" s="421"/>
      <c r="DS1106" s="421"/>
      <c r="DT1106" s="421"/>
      <c r="DU1106" s="421"/>
      <c r="DV1106" s="421"/>
      <c r="DW1106" s="421"/>
      <c r="DX1106" s="421"/>
      <c r="DY1106" s="421"/>
      <c r="DZ1106" s="421"/>
      <c r="EA1106" s="421"/>
      <c r="EB1106" s="421"/>
      <c r="EC1106" s="421"/>
      <c r="ED1106" s="425"/>
      <c r="EE1106" s="425"/>
      <c r="EF1106" s="425"/>
      <c r="EG1106" s="425"/>
      <c r="EH1106" s="431"/>
      <c r="EI1106" s="425"/>
      <c r="EJ1106" s="424"/>
      <c r="EK1106" s="424"/>
      <c r="EL1106" s="422"/>
      <c r="EM1106" s="422"/>
      <c r="EN1106" s="422"/>
      <c r="EO1106" s="422"/>
      <c r="EP1106" s="422"/>
      <c r="EQ1106" s="422"/>
      <c r="ER1106" s="425"/>
      <c r="ES1106" s="431"/>
      <c r="ET1106" s="431"/>
      <c r="EU1106" s="431"/>
      <c r="EV1106" s="431"/>
      <c r="EW1106" s="431"/>
      <c r="EX1106" s="426"/>
      <c r="EY1106" s="410"/>
      <c r="EZ1106" s="411"/>
      <c r="FA1106" s="411"/>
      <c r="FB1106" s="411"/>
      <c r="FC1106" s="411"/>
      <c r="FD1106" s="411"/>
      <c r="FE1106" s="411"/>
      <c r="FF1106" s="411"/>
      <c r="FG1106" s="411"/>
      <c r="FH1106" s="411"/>
      <c r="FI1106" s="411"/>
      <c r="FJ1106" s="411"/>
      <c r="FK1106" s="411"/>
      <c r="FL1106" s="411"/>
      <c r="FM1106" s="411"/>
      <c r="FN1106" s="411"/>
      <c r="FO1106" s="411"/>
      <c r="FP1106" s="411"/>
      <c r="FQ1106" s="411"/>
      <c r="FR1106" s="411"/>
      <c r="FS1106" s="411"/>
      <c r="FT1106" s="411"/>
      <c r="FU1106" s="411"/>
      <c r="FV1106" s="411"/>
      <c r="FW1106" s="411"/>
      <c r="FX1106" s="411"/>
      <c r="FY1106" s="411"/>
      <c r="FZ1106" s="411"/>
      <c r="GA1106" s="411"/>
      <c r="GB1106" s="411"/>
      <c r="GC1106" s="411"/>
      <c r="GD1106" s="411"/>
      <c r="GE1106" s="411"/>
      <c r="GF1106" s="411"/>
      <c r="GG1106" s="411"/>
      <c r="GH1106" s="411"/>
      <c r="GI1106" s="411"/>
      <c r="GJ1106" s="411"/>
      <c r="GK1106" s="411"/>
      <c r="GL1106" s="411"/>
      <c r="GM1106" s="411"/>
      <c r="GN1106" s="411"/>
      <c r="GO1106" s="411"/>
      <c r="GP1106" s="411"/>
      <c r="GQ1106" s="411"/>
      <c r="GR1106" s="411"/>
      <c r="GS1106" s="411"/>
      <c r="GT1106" s="411"/>
      <c r="GU1106" s="411"/>
      <c r="GV1106" s="411"/>
      <c r="GW1106" s="411"/>
      <c r="GX1106" s="411"/>
      <c r="GY1106" s="411"/>
      <c r="GZ1106" s="411"/>
      <c r="HA1106" s="411"/>
      <c r="HB1106" s="411"/>
      <c r="HC1106" s="411"/>
      <c r="HD1106" s="411"/>
      <c r="HE1106" s="411"/>
      <c r="HF1106" s="411"/>
      <c r="HG1106" s="411"/>
      <c r="HH1106" s="411"/>
      <c r="HI1106" s="411"/>
      <c r="HJ1106" s="411"/>
      <c r="HK1106" s="411"/>
      <c r="HL1106" s="411"/>
      <c r="HM1106" s="411"/>
      <c r="HN1106" s="411"/>
      <c r="HO1106" s="411"/>
      <c r="HP1106" s="411"/>
      <c r="HQ1106" s="411"/>
      <c r="HR1106" s="411"/>
      <c r="HS1106" s="411"/>
      <c r="HT1106" s="411"/>
      <c r="HU1106" s="411"/>
      <c r="HV1106" s="411"/>
      <c r="HW1106" s="411"/>
      <c r="HX1106" s="411"/>
      <c r="HY1106" s="411"/>
      <c r="HZ1106" s="411"/>
      <c r="IA1106" s="411"/>
      <c r="IB1106" s="411"/>
      <c r="IC1106" s="411"/>
      <c r="ID1106" s="411"/>
      <c r="IE1106" s="411"/>
      <c r="IF1106" s="411"/>
      <c r="IG1106" s="411"/>
      <c r="IH1106" s="411"/>
      <c r="II1106" s="411"/>
      <c r="IJ1106" s="411"/>
      <c r="IK1106" s="411"/>
      <c r="IL1106" s="411"/>
      <c r="IM1106" s="411"/>
      <c r="IN1106" s="411"/>
      <c r="IO1106" s="411"/>
      <c r="IP1106" s="411"/>
      <c r="IQ1106" s="411"/>
      <c r="IR1106" s="411"/>
      <c r="IS1106" s="411"/>
      <c r="IT1106" s="411"/>
      <c r="IU1106" s="411"/>
      <c r="IV1106" s="411"/>
      <c r="IW1106" s="411"/>
      <c r="IX1106" s="411"/>
      <c r="IY1106" s="411"/>
      <c r="IZ1106" s="411"/>
      <c r="JA1106" s="411"/>
      <c r="JB1106" s="411"/>
      <c r="JC1106" s="411"/>
      <c r="JD1106" s="411"/>
      <c r="JE1106" s="411"/>
      <c r="JF1106" s="411"/>
      <c r="JG1106" s="411"/>
      <c r="JH1106" s="411"/>
      <c r="JI1106" s="411"/>
    </row>
    <row r="1107" spans="1:269" ht="13" customHeight="1">
      <c r="A1107" s="413" t="s">
        <v>19</v>
      </c>
      <c r="B1107" s="413">
        <v>13320</v>
      </c>
      <c r="C1107" s="413">
        <v>683227</v>
      </c>
      <c r="D1107" s="413">
        <v>25629</v>
      </c>
      <c r="E1107" s="413" t="s">
        <v>14</v>
      </c>
      <c r="F1107" s="413" t="s">
        <v>14</v>
      </c>
      <c r="G1107" s="414"/>
      <c r="H1107" s="411" t="s">
        <v>633</v>
      </c>
      <c r="I1107" s="411" t="s">
        <v>600</v>
      </c>
      <c r="J1107" s="413">
        <v>24</v>
      </c>
      <c r="K1107" s="418">
        <v>4</v>
      </c>
      <c r="L1107" s="418" t="s">
        <v>837</v>
      </c>
      <c r="T1107" s="418" t="s">
        <v>2543</v>
      </c>
      <c r="U1107" s="418" t="s">
        <v>4582</v>
      </c>
      <c r="V1107" s="418" t="s">
        <v>4585</v>
      </c>
      <c r="Z1107" s="421">
        <v>36</v>
      </c>
      <c r="AA1107" s="421">
        <v>121</v>
      </c>
      <c r="AB1107" s="421">
        <v>114</v>
      </c>
      <c r="AC1107" s="421">
        <v>26</v>
      </c>
      <c r="AD1107" s="421">
        <v>19</v>
      </c>
      <c r="AE1107" s="421">
        <v>4</v>
      </c>
      <c r="AF1107" s="421">
        <v>0</v>
      </c>
      <c r="AG1107" s="421">
        <v>3</v>
      </c>
      <c r="AH1107" s="421">
        <v>13</v>
      </c>
      <c r="AI1107" s="421">
        <v>15</v>
      </c>
      <c r="AJ1107" s="421">
        <v>1</v>
      </c>
      <c r="AK1107" s="421">
        <v>1</v>
      </c>
      <c r="AL1107" s="421">
        <v>5</v>
      </c>
      <c r="AM1107" s="421">
        <v>0</v>
      </c>
      <c r="AN1107" s="421">
        <v>19</v>
      </c>
      <c r="AO1107" s="421">
        <v>0</v>
      </c>
      <c r="AP1107" s="421">
        <v>1</v>
      </c>
      <c r="AQ1107" s="421">
        <v>1</v>
      </c>
      <c r="AR1107" s="421">
        <v>3</v>
      </c>
      <c r="AS1107" s="466">
        <v>4.1322313999999999E-2</v>
      </c>
      <c r="AT1107" s="466">
        <v>0.157024793</v>
      </c>
      <c r="AU1107" s="466">
        <v>0.42268041000000001</v>
      </c>
      <c r="AV1107" s="466">
        <v>0.26804124000000001</v>
      </c>
      <c r="AW1107" s="466">
        <v>4.123711E-2</v>
      </c>
      <c r="AX1107" s="466">
        <v>0.25773195999999998</v>
      </c>
      <c r="AY1107" s="425">
        <v>104.3</v>
      </c>
      <c r="AZ1107" s="466">
        <v>5.1383400000000003E-2</v>
      </c>
      <c r="BA1107" s="466">
        <v>0.46875</v>
      </c>
      <c r="BB1107" s="466">
        <v>0.88611660000000003</v>
      </c>
      <c r="BC1107" s="466">
        <v>0.32291666600000002</v>
      </c>
      <c r="BD1107" s="424">
        <v>0.24731182700000001</v>
      </c>
      <c r="BE1107" s="424">
        <v>0.22807017500000001</v>
      </c>
      <c r="BF1107" s="424">
        <v>0.258333333</v>
      </c>
      <c r="BG1107" s="424">
        <v>0.34210526299999999</v>
      </c>
      <c r="BH1107" s="424">
        <v>0.60043859600000005</v>
      </c>
      <c r="BI1107" s="424">
        <v>0.11403508800000001</v>
      </c>
      <c r="BJ1107" s="424">
        <v>0.261192773779233</v>
      </c>
      <c r="BK1107" s="425">
        <v>70.439923954395994</v>
      </c>
      <c r="BL1107" s="425">
        <v>-5.0961120001050402</v>
      </c>
      <c r="BM1107" s="425">
        <v>9.2010498994019905</v>
      </c>
      <c r="BN1107" s="425">
        <v>65.872054799714405</v>
      </c>
      <c r="BO1107" s="425">
        <v>0.15264260355586201</v>
      </c>
      <c r="BP1107" s="425">
        <v>-0.44225461035966801</v>
      </c>
      <c r="BQ1107" s="425">
        <v>-2.7248696813369899</v>
      </c>
      <c r="BR1107" s="425">
        <v>-5.3090135476561997</v>
      </c>
      <c r="BS1107" s="426">
        <v>-0.27878826961805098</v>
      </c>
      <c r="BT1107" s="427"/>
      <c r="BU1107" s="421"/>
      <c r="BV1107" s="428"/>
      <c r="BW1107" s="427"/>
      <c r="BX1107" s="427"/>
      <c r="BY1107" s="427"/>
      <c r="BZ1107" s="427"/>
      <c r="CA1107" s="421"/>
      <c r="CB1107" s="428"/>
      <c r="CC1107" s="427"/>
      <c r="CD1107" s="421"/>
      <c r="CE1107" s="429"/>
      <c r="CF1107" s="428"/>
      <c r="CG1107" s="427">
        <v>24</v>
      </c>
      <c r="CH1107" s="421">
        <v>171</v>
      </c>
      <c r="CI1107" s="429">
        <v>-2</v>
      </c>
      <c r="CJ1107" s="428">
        <v>0</v>
      </c>
      <c r="CK1107" s="427">
        <v>6</v>
      </c>
      <c r="CL1107" s="421">
        <v>36</v>
      </c>
      <c r="CM1107" s="429">
        <v>0</v>
      </c>
      <c r="CN1107" s="428">
        <v>-1</v>
      </c>
      <c r="CO1107" s="427"/>
      <c r="CP1107" s="421"/>
      <c r="CQ1107" s="429"/>
      <c r="CR1107" s="428"/>
      <c r="CS1107" s="427">
        <v>3</v>
      </c>
      <c r="CT1107" s="421">
        <v>12.2</v>
      </c>
      <c r="CU1107" s="429">
        <v>-1</v>
      </c>
      <c r="CV1107" s="429">
        <v>-1</v>
      </c>
      <c r="CW1107" s="428">
        <v>0</v>
      </c>
      <c r="DC1107" s="427">
        <v>6</v>
      </c>
      <c r="DD1107" s="421">
        <v>22</v>
      </c>
      <c r="DE1107" s="429">
        <v>0</v>
      </c>
      <c r="DF1107" s="429">
        <v>0</v>
      </c>
      <c r="DG1107" s="428">
        <v>-1</v>
      </c>
      <c r="DH1107" s="427">
        <v>-3</v>
      </c>
      <c r="DI1107" s="426">
        <v>-1.5802261531352899</v>
      </c>
    </row>
    <row r="1108" spans="1:269" ht="13" customHeight="1">
      <c r="A1108" s="413" t="s">
        <v>19</v>
      </c>
      <c r="B1108" s="413">
        <v>10873</v>
      </c>
      <c r="C1108" s="413">
        <v>641658</v>
      </c>
      <c r="D1108" s="413">
        <v>19262</v>
      </c>
      <c r="E1108" s="413" t="s">
        <v>3323</v>
      </c>
      <c r="F1108" s="413" t="s">
        <v>3323</v>
      </c>
      <c r="G1108" s="414"/>
      <c r="H1108" s="415" t="s">
        <v>1171</v>
      </c>
      <c r="I1108" s="416" t="s">
        <v>307</v>
      </c>
      <c r="J1108" s="417">
        <v>30</v>
      </c>
      <c r="K1108" s="418">
        <v>4</v>
      </c>
      <c r="L1108" s="418" t="s">
        <v>837</v>
      </c>
      <c r="T1108" s="418" t="s">
        <v>4581</v>
      </c>
      <c r="U1108" s="418" t="s">
        <v>4581</v>
      </c>
      <c r="V1108" s="418" t="s">
        <v>4586</v>
      </c>
      <c r="Z1108" s="421">
        <v>62</v>
      </c>
      <c r="AA1108" s="421">
        <v>91</v>
      </c>
      <c r="AB1108" s="421">
        <v>77</v>
      </c>
      <c r="AC1108" s="421">
        <v>11</v>
      </c>
      <c r="AD1108" s="421">
        <v>9</v>
      </c>
      <c r="AE1108" s="421">
        <v>2</v>
      </c>
      <c r="AF1108" s="421">
        <v>0</v>
      </c>
      <c r="AG1108" s="421">
        <v>0</v>
      </c>
      <c r="AH1108" s="421">
        <v>19</v>
      </c>
      <c r="AI1108" s="421">
        <v>1</v>
      </c>
      <c r="AJ1108" s="421">
        <v>3</v>
      </c>
      <c r="AK1108" s="421">
        <v>1</v>
      </c>
      <c r="AL1108" s="421">
        <v>11</v>
      </c>
      <c r="AM1108" s="421">
        <v>0</v>
      </c>
      <c r="AN1108" s="421">
        <v>29</v>
      </c>
      <c r="AO1108" s="421">
        <v>0</v>
      </c>
      <c r="AP1108" s="421">
        <v>0</v>
      </c>
      <c r="AQ1108" s="421">
        <v>3</v>
      </c>
      <c r="AR1108" s="421">
        <v>2</v>
      </c>
      <c r="AS1108" s="422">
        <v>0.12087912000000001</v>
      </c>
      <c r="AT1108" s="422">
        <v>0.31868131799999999</v>
      </c>
      <c r="AU1108" s="422">
        <v>0.33333332999999998</v>
      </c>
      <c r="AV1108" s="422">
        <v>0.27450980000000003</v>
      </c>
      <c r="AW1108" s="422">
        <v>1.9607840000000001E-2</v>
      </c>
      <c r="AX1108" s="422">
        <v>0.19607843</v>
      </c>
      <c r="AY1108" s="423">
        <v>99.2</v>
      </c>
      <c r="AZ1108" s="422">
        <v>7.6115489999999994E-2</v>
      </c>
      <c r="BA1108" s="422">
        <v>0.34782608599999998</v>
      </c>
      <c r="BB1108" s="422">
        <v>0.61953668200000001</v>
      </c>
      <c r="BC1108" s="422">
        <v>0.52173913000000005</v>
      </c>
      <c r="BD1108" s="424">
        <v>0.22916666599999999</v>
      </c>
      <c r="BE1108" s="424">
        <v>0.14285714199999999</v>
      </c>
      <c r="BF1108" s="424">
        <v>0.25</v>
      </c>
      <c r="BG1108" s="424">
        <v>0.168831168</v>
      </c>
      <c r="BH1108" s="424">
        <v>0.41883116799999998</v>
      </c>
      <c r="BI1108" s="424">
        <v>2.5974026000000001E-2</v>
      </c>
      <c r="BJ1108" s="424">
        <v>0.20513706451112501</v>
      </c>
      <c r="BK1108" s="425">
        <v>16.730166059762599</v>
      </c>
      <c r="BL1108" s="425">
        <v>-7.9307102860153398</v>
      </c>
      <c r="BM1108" s="425">
        <v>2.8217007293164</v>
      </c>
      <c r="BN1108" s="425">
        <v>25.7740090459328</v>
      </c>
      <c r="BO1108" s="425">
        <v>0.35102396858641399</v>
      </c>
      <c r="BP1108" s="425">
        <v>0.61978523340076197</v>
      </c>
      <c r="BQ1108" s="425">
        <v>-2.3487602038045199</v>
      </c>
      <c r="BR1108" s="425">
        <v>-7.3863448585585401</v>
      </c>
      <c r="BS1108" s="426">
        <v>-0.240307563129079</v>
      </c>
      <c r="BT1108" s="427"/>
      <c r="BU1108" s="421"/>
      <c r="BV1108" s="428"/>
      <c r="BW1108" s="427"/>
      <c r="BX1108" s="427"/>
      <c r="BY1108" s="427"/>
      <c r="BZ1108" s="427"/>
      <c r="CA1108" s="421"/>
      <c r="CB1108" s="428"/>
      <c r="CC1108" s="427"/>
      <c r="CD1108" s="421"/>
      <c r="CE1108" s="429"/>
      <c r="CF1108" s="428"/>
      <c r="CG1108" s="427">
        <v>13</v>
      </c>
      <c r="CH1108" s="421">
        <v>83</v>
      </c>
      <c r="CI1108" s="429">
        <v>0</v>
      </c>
      <c r="CJ1108" s="428">
        <v>0</v>
      </c>
      <c r="CK1108" s="427">
        <v>3</v>
      </c>
      <c r="CL1108" s="421">
        <v>16</v>
      </c>
      <c r="CM1108" s="429">
        <v>0</v>
      </c>
      <c r="CN1108" s="428">
        <v>1</v>
      </c>
      <c r="CO1108" s="427">
        <v>7</v>
      </c>
      <c r="CP1108" s="421">
        <v>20</v>
      </c>
      <c r="CQ1108" s="429">
        <v>0</v>
      </c>
      <c r="CR1108" s="428">
        <v>0</v>
      </c>
      <c r="CS1108" s="427">
        <v>20</v>
      </c>
      <c r="CT1108" s="421">
        <v>43</v>
      </c>
      <c r="CU1108" s="429">
        <v>0</v>
      </c>
      <c r="CV1108" s="429">
        <v>1</v>
      </c>
      <c r="CW1108" s="428">
        <v>0</v>
      </c>
      <c r="CX1108" s="427">
        <v>10</v>
      </c>
      <c r="CY1108" s="421">
        <v>51</v>
      </c>
      <c r="CZ1108" s="429">
        <v>1</v>
      </c>
      <c r="DA1108" s="429">
        <v>1</v>
      </c>
      <c r="DB1108" s="428">
        <v>0</v>
      </c>
      <c r="DC1108" s="427">
        <v>7</v>
      </c>
      <c r="DD1108" s="421">
        <v>22</v>
      </c>
      <c r="DE1108" s="429">
        <v>0</v>
      </c>
      <c r="DF1108" s="429">
        <v>0</v>
      </c>
      <c r="DG1108" s="428">
        <v>0</v>
      </c>
      <c r="DH1108" s="427">
        <v>1</v>
      </c>
      <c r="DI1108" s="426">
        <v>2.0104441046714698</v>
      </c>
      <c r="EL1108" s="422"/>
      <c r="EM1108" s="422"/>
      <c r="EN1108" s="422"/>
      <c r="EO1108" s="422"/>
      <c r="EP1108" s="422"/>
      <c r="EQ1108" s="422"/>
    </row>
    <row r="1109" spans="1:269" ht="13" customHeight="1">
      <c r="A1109" s="413" t="s">
        <v>19</v>
      </c>
      <c r="B1109" s="413">
        <v>12657</v>
      </c>
      <c r="C1109" s="413">
        <v>686681</v>
      </c>
      <c r="D1109" s="413">
        <v>27684</v>
      </c>
      <c r="E1109" s="413" t="s">
        <v>2168</v>
      </c>
      <c r="F1109" s="413" t="s">
        <v>2168</v>
      </c>
      <c r="G1109" s="414"/>
      <c r="H1109" s="411" t="s">
        <v>3108</v>
      </c>
      <c r="I1109" s="411" t="s">
        <v>596</v>
      </c>
      <c r="J1109" s="413">
        <v>27</v>
      </c>
      <c r="K1109" s="418">
        <v>4</v>
      </c>
      <c r="L1109" s="418" t="s">
        <v>46</v>
      </c>
      <c r="T1109" s="418" t="s">
        <v>4581</v>
      </c>
      <c r="U1109" s="418" t="s">
        <v>4582</v>
      </c>
      <c r="V1109" s="418" t="s">
        <v>4585</v>
      </c>
      <c r="Z1109" s="421">
        <v>77</v>
      </c>
      <c r="AA1109" s="421">
        <v>277</v>
      </c>
      <c r="AB1109" s="421">
        <v>262</v>
      </c>
      <c r="AC1109" s="421">
        <v>64</v>
      </c>
      <c r="AD1109" s="421">
        <v>52</v>
      </c>
      <c r="AE1109" s="421">
        <v>9</v>
      </c>
      <c r="AF1109" s="421">
        <v>0</v>
      </c>
      <c r="AG1109" s="421">
        <v>3</v>
      </c>
      <c r="AH1109" s="421">
        <v>20</v>
      </c>
      <c r="AI1109" s="421">
        <v>20</v>
      </c>
      <c r="AJ1109" s="421">
        <v>2</v>
      </c>
      <c r="AK1109" s="421">
        <v>1</v>
      </c>
      <c r="AL1109" s="421">
        <v>9</v>
      </c>
      <c r="AM1109" s="421">
        <v>0</v>
      </c>
      <c r="AN1109" s="421">
        <v>43</v>
      </c>
      <c r="AO1109" s="421">
        <v>1</v>
      </c>
      <c r="AP1109" s="421">
        <v>4</v>
      </c>
      <c r="AQ1109" s="421">
        <v>1</v>
      </c>
      <c r="AR1109" s="421">
        <v>3</v>
      </c>
      <c r="AS1109" s="422">
        <v>3.2490973999999999E-2</v>
      </c>
      <c r="AT1109" s="422">
        <v>0.155234657</v>
      </c>
      <c r="AU1109" s="422">
        <v>0.48660713999999999</v>
      </c>
      <c r="AV1109" s="422">
        <v>0.24553570999999999</v>
      </c>
      <c r="AW1109" s="422">
        <v>4.0178569999999997E-2</v>
      </c>
      <c r="AX1109" s="422">
        <v>0.33035713999999999</v>
      </c>
      <c r="AY1109" s="423">
        <v>108.5</v>
      </c>
      <c r="AZ1109" s="422">
        <v>8.6870680000000006E-2</v>
      </c>
      <c r="BA1109" s="422">
        <v>0.307692307</v>
      </c>
      <c r="BB1109" s="422">
        <v>0.52851393400000002</v>
      </c>
      <c r="BC1109" s="422">
        <v>0.51131221699999996</v>
      </c>
      <c r="BD1109" s="424">
        <v>0.277272727</v>
      </c>
      <c r="BE1109" s="424">
        <v>0.24427480900000001</v>
      </c>
      <c r="BF1109" s="424">
        <v>0.268115942</v>
      </c>
      <c r="BG1109" s="424">
        <v>0.31297709899999998</v>
      </c>
      <c r="BH1109" s="424">
        <v>0.58109304100000003</v>
      </c>
      <c r="BI1109" s="424">
        <v>6.8702289999999999E-2</v>
      </c>
      <c r="BJ1109" s="424">
        <v>0.25438606976598899</v>
      </c>
      <c r="BK1109" s="425">
        <v>42.437675701121499</v>
      </c>
      <c r="BL1109" s="425">
        <v>-13.1971331934629</v>
      </c>
      <c r="BM1109" s="425">
        <v>19.532733303755599</v>
      </c>
      <c r="BN1109" s="425">
        <v>56.760377679232697</v>
      </c>
      <c r="BO1109" s="425">
        <v>-0.101583711732534</v>
      </c>
      <c r="BP1109" s="425">
        <v>-0.898265415802598</v>
      </c>
      <c r="BQ1109" s="425">
        <v>-4.1729181895217202</v>
      </c>
      <c r="BR1109" s="425">
        <v>-15.01408129625</v>
      </c>
      <c r="BS1109" s="426">
        <v>-0.42694175405248502</v>
      </c>
      <c r="BT1109" s="427"/>
      <c r="BU1109" s="421"/>
      <c r="BV1109" s="428"/>
      <c r="BW1109" s="427"/>
      <c r="BX1109" s="427"/>
      <c r="BY1109" s="427"/>
      <c r="BZ1109" s="427"/>
      <c r="CA1109" s="421"/>
      <c r="CB1109" s="428"/>
      <c r="CC1109" s="427"/>
      <c r="CD1109" s="421"/>
      <c r="CE1109" s="429"/>
      <c r="CF1109" s="428"/>
      <c r="CG1109" s="427">
        <v>60</v>
      </c>
      <c r="CH1109" s="421">
        <v>495</v>
      </c>
      <c r="CI1109" s="429">
        <v>2</v>
      </c>
      <c r="CJ1109" s="428">
        <v>1</v>
      </c>
      <c r="CK1109" s="427"/>
      <c r="CL1109" s="421"/>
      <c r="CM1109" s="429"/>
      <c r="CN1109" s="428"/>
      <c r="CO1109" s="427"/>
      <c r="CP1109" s="421"/>
      <c r="CQ1109" s="429"/>
      <c r="CR1109" s="428"/>
      <c r="CS1109" s="427">
        <v>14</v>
      </c>
      <c r="CT1109" s="421">
        <v>85</v>
      </c>
      <c r="CU1109" s="429">
        <v>2</v>
      </c>
      <c r="CV1109" s="429">
        <v>0</v>
      </c>
      <c r="CW1109" s="428">
        <v>0</v>
      </c>
      <c r="DH1109" s="427">
        <v>4</v>
      </c>
      <c r="DI1109" s="426">
        <v>1.30785322748124</v>
      </c>
      <c r="EL1109" s="422"/>
      <c r="EM1109" s="422"/>
      <c r="EN1109" s="422"/>
      <c r="EO1109" s="422"/>
      <c r="EP1109" s="422"/>
      <c r="EQ1109" s="422"/>
    </row>
    <row r="1110" spans="1:269" ht="13" customHeight="1">
      <c r="A1110" s="413" t="s">
        <v>19</v>
      </c>
      <c r="B1110" s="413">
        <v>10230</v>
      </c>
      <c r="C1110" s="413">
        <v>663898</v>
      </c>
      <c r="D1110" s="413">
        <v>17907</v>
      </c>
      <c r="E1110" s="413" t="s">
        <v>614</v>
      </c>
      <c r="F1110" s="413" t="s">
        <v>614</v>
      </c>
      <c r="G1110" s="414"/>
      <c r="H1110" s="415" t="s">
        <v>954</v>
      </c>
      <c r="I1110" s="416" t="s">
        <v>150</v>
      </c>
      <c r="J1110" s="417">
        <v>28</v>
      </c>
      <c r="K1110" s="418">
        <v>4</v>
      </c>
      <c r="L1110" s="418" t="s">
        <v>837</v>
      </c>
      <c r="T1110" s="418" t="s">
        <v>2543</v>
      </c>
      <c r="U1110" s="418" t="s">
        <v>4582</v>
      </c>
      <c r="V1110" s="418" t="s">
        <v>4586</v>
      </c>
      <c r="X1110" s="418">
        <v>24</v>
      </c>
      <c r="Z1110" s="421">
        <v>43</v>
      </c>
      <c r="AA1110" s="421">
        <v>128</v>
      </c>
      <c r="AB1110" s="421">
        <v>115</v>
      </c>
      <c r="AC1110" s="421">
        <v>22</v>
      </c>
      <c r="AD1110" s="421">
        <v>16</v>
      </c>
      <c r="AE1110" s="421">
        <v>4</v>
      </c>
      <c r="AF1110" s="421">
        <v>0</v>
      </c>
      <c r="AG1110" s="421">
        <v>2</v>
      </c>
      <c r="AH1110" s="421">
        <v>12</v>
      </c>
      <c r="AI1110" s="421">
        <v>11</v>
      </c>
      <c r="AJ1110" s="421">
        <v>0</v>
      </c>
      <c r="AK1110" s="421">
        <v>1</v>
      </c>
      <c r="AL1110" s="421">
        <v>11</v>
      </c>
      <c r="AM1110" s="421">
        <v>0</v>
      </c>
      <c r="AN1110" s="421">
        <v>46</v>
      </c>
      <c r="AO1110" s="421">
        <v>1</v>
      </c>
      <c r="AP1110" s="421">
        <v>1</v>
      </c>
      <c r="AQ1110" s="421">
        <v>0</v>
      </c>
      <c r="AR1110" s="421">
        <v>2</v>
      </c>
      <c r="AS1110" s="422">
        <v>8.59375E-2</v>
      </c>
      <c r="AT1110" s="422">
        <v>0.359375</v>
      </c>
      <c r="AU1110" s="422">
        <v>0.4</v>
      </c>
      <c r="AV1110" s="422">
        <v>0.27142856999999998</v>
      </c>
      <c r="AW1110" s="422">
        <v>0.14285713999999999</v>
      </c>
      <c r="AX1110" s="422">
        <v>0.48571428999999999</v>
      </c>
      <c r="AY1110" s="423">
        <v>112.2</v>
      </c>
      <c r="AZ1110" s="422">
        <v>0.16016427</v>
      </c>
      <c r="BA1110" s="422">
        <v>0.42857142799999998</v>
      </c>
      <c r="BB1110" s="422">
        <v>0.69697858599999996</v>
      </c>
      <c r="BC1110" s="422">
        <v>0.37142857099999999</v>
      </c>
      <c r="BD1110" s="424">
        <v>0.29411764699999998</v>
      </c>
      <c r="BE1110" s="424">
        <v>0.19130434700000001</v>
      </c>
      <c r="BF1110" s="424">
        <v>0.265625</v>
      </c>
      <c r="BG1110" s="424">
        <v>0.27826086900000002</v>
      </c>
      <c r="BH1110" s="424">
        <v>0.54388586900000002</v>
      </c>
      <c r="BI1110" s="424">
        <v>8.6956521999999994E-2</v>
      </c>
      <c r="BJ1110" s="424">
        <v>0.24632679810747499</v>
      </c>
      <c r="BK1110" s="425">
        <v>53.713386857023899</v>
      </c>
      <c r="BL1110" s="425">
        <v>-6.9358730491495004</v>
      </c>
      <c r="BM1110" s="425">
        <v>8.1883973899984408</v>
      </c>
      <c r="BN1110" s="425">
        <v>54.800533399310503</v>
      </c>
      <c r="BO1110" s="425">
        <v>-0.49236103579032697</v>
      </c>
      <c r="BP1110" s="425">
        <v>-0.70111745223402899</v>
      </c>
      <c r="BQ1110" s="425">
        <v>-3.09614510724901</v>
      </c>
      <c r="BR1110" s="425">
        <v>-7.51959796140551</v>
      </c>
      <c r="BS1110" s="426">
        <v>-0.31677439212902903</v>
      </c>
      <c r="BT1110" s="427"/>
      <c r="BU1110" s="421"/>
      <c r="BV1110" s="428"/>
      <c r="BW1110" s="427"/>
      <c r="BX1110" s="427"/>
      <c r="BY1110" s="427"/>
      <c r="BZ1110" s="427"/>
      <c r="CA1110" s="421"/>
      <c r="CB1110" s="428"/>
      <c r="CC1110" s="427"/>
      <c r="CD1110" s="421"/>
      <c r="CE1110" s="429"/>
      <c r="CF1110" s="428"/>
      <c r="CG1110" s="427">
        <v>41</v>
      </c>
      <c r="CH1110" s="421">
        <v>285.2</v>
      </c>
      <c r="CI1110" s="429">
        <v>2</v>
      </c>
      <c r="CJ1110" s="428">
        <v>0</v>
      </c>
      <c r="CK1110" s="427"/>
      <c r="CL1110" s="421"/>
      <c r="CM1110" s="429"/>
      <c r="CN1110" s="428"/>
      <c r="CO1110" s="427"/>
      <c r="CP1110" s="421"/>
      <c r="CQ1110" s="429"/>
      <c r="CR1110" s="428"/>
      <c r="DH1110" s="427">
        <v>2</v>
      </c>
      <c r="DI1110" s="426">
        <v>1.8168866634368799E-2</v>
      </c>
      <c r="EL1110" s="422"/>
      <c r="EM1110" s="422"/>
      <c r="EN1110" s="422"/>
      <c r="EO1110" s="422"/>
      <c r="EP1110" s="422"/>
      <c r="EQ1110" s="422"/>
    </row>
    <row r="1111" spans="1:269" ht="13" customHeight="1">
      <c r="A1111" s="413" t="s">
        <v>19</v>
      </c>
      <c r="B1111" s="413">
        <v>12940</v>
      </c>
      <c r="C1111" s="413">
        <v>682927</v>
      </c>
      <c r="D1111" s="413">
        <v>25346</v>
      </c>
      <c r="E1111" s="413" t="s">
        <v>3323</v>
      </c>
      <c r="F1111" s="413" t="s">
        <v>3323</v>
      </c>
      <c r="G1111" s="414"/>
      <c r="H1111" s="411" t="s">
        <v>2890</v>
      </c>
      <c r="I1111" s="411" t="s">
        <v>1193</v>
      </c>
      <c r="J1111" s="413">
        <v>25</v>
      </c>
      <c r="K1111" s="418">
        <v>4</v>
      </c>
      <c r="L1111" s="418" t="s">
        <v>2543</v>
      </c>
      <c r="T1111" s="418" t="s">
        <v>4581</v>
      </c>
      <c r="U1111" s="418" t="s">
        <v>4581</v>
      </c>
      <c r="V1111" s="418" t="s">
        <v>4586</v>
      </c>
      <c r="X1111" s="418">
        <v>12</v>
      </c>
      <c r="Z1111" s="421">
        <v>27</v>
      </c>
      <c r="AA1111" s="421">
        <v>88</v>
      </c>
      <c r="AB1111" s="421">
        <v>77</v>
      </c>
      <c r="AC1111" s="421">
        <v>18</v>
      </c>
      <c r="AD1111" s="421">
        <v>15</v>
      </c>
      <c r="AE1111" s="421">
        <v>3</v>
      </c>
      <c r="AF1111" s="421">
        <v>0</v>
      </c>
      <c r="AG1111" s="421">
        <v>0</v>
      </c>
      <c r="AH1111" s="421">
        <v>10</v>
      </c>
      <c r="AI1111" s="421">
        <v>7</v>
      </c>
      <c r="AJ1111" s="421">
        <v>1</v>
      </c>
      <c r="AK1111" s="421">
        <v>0</v>
      </c>
      <c r="AL1111" s="421">
        <v>8</v>
      </c>
      <c r="AM1111" s="421">
        <v>0</v>
      </c>
      <c r="AN1111" s="421">
        <v>15</v>
      </c>
      <c r="AO1111" s="421">
        <v>0</v>
      </c>
      <c r="AP1111" s="421">
        <v>2</v>
      </c>
      <c r="AQ1111" s="421">
        <v>1</v>
      </c>
      <c r="AR1111" s="421">
        <v>1</v>
      </c>
      <c r="AS1111" s="422">
        <v>9.0909089999999998E-2</v>
      </c>
      <c r="AT1111" s="422">
        <v>0.17045454500000001</v>
      </c>
      <c r="AU1111" s="422">
        <v>0.33846154000000001</v>
      </c>
      <c r="AV1111" s="422">
        <v>0.30769231000000002</v>
      </c>
      <c r="AW1111" s="422">
        <v>6.1538460000000003E-2</v>
      </c>
      <c r="AX1111" s="422">
        <v>0.36923076999999999</v>
      </c>
      <c r="AY1111" s="423">
        <v>108.8</v>
      </c>
      <c r="AZ1111" s="422">
        <v>7.2463769999999997E-2</v>
      </c>
      <c r="BA1111" s="422">
        <v>0.52380952300000005</v>
      </c>
      <c r="BB1111" s="422">
        <v>0.97515527599999996</v>
      </c>
      <c r="BC1111" s="422">
        <v>0.31746031699999999</v>
      </c>
      <c r="BD1111" s="424">
        <v>0.28125</v>
      </c>
      <c r="BE1111" s="424">
        <v>0.23376623299999999</v>
      </c>
      <c r="BF1111" s="424">
        <v>0.29885057399999998</v>
      </c>
      <c r="BG1111" s="424">
        <v>0.27272727200000002</v>
      </c>
      <c r="BH1111" s="424">
        <v>0.57157784599999995</v>
      </c>
      <c r="BI1111" s="424">
        <v>3.8961039000000003E-2</v>
      </c>
      <c r="BJ1111" s="424">
        <v>0.258895691783948</v>
      </c>
      <c r="BK1111" s="425">
        <v>25.095248575191299</v>
      </c>
      <c r="BL1111" s="425">
        <v>-3.85493332989825</v>
      </c>
      <c r="BM1111" s="425">
        <v>6.5430025970159598</v>
      </c>
      <c r="BN1111" s="425">
        <v>61.535119181150101</v>
      </c>
      <c r="BO1111" s="425">
        <v>-4.2710040855347998E-2</v>
      </c>
      <c r="BP1111" s="425">
        <v>0.93521458934992496</v>
      </c>
      <c r="BQ1111" s="425">
        <v>-6.1642199457095401</v>
      </c>
      <c r="BR1111" s="425">
        <v>-3.0768905859844198</v>
      </c>
      <c r="BS1111" s="426">
        <v>-0.630676844467009</v>
      </c>
      <c r="BT1111" s="427"/>
      <c r="BU1111" s="421"/>
      <c r="BV1111" s="428"/>
      <c r="BW1111" s="427"/>
      <c r="BX1111" s="427"/>
      <c r="BY1111" s="427"/>
      <c r="BZ1111" s="427"/>
      <c r="CA1111" s="421"/>
      <c r="CB1111" s="428"/>
      <c r="CC1111" s="427"/>
      <c r="CD1111" s="421"/>
      <c r="CE1111" s="429"/>
      <c r="CF1111" s="428"/>
      <c r="CG1111" s="427">
        <v>9</v>
      </c>
      <c r="CH1111" s="421">
        <v>60</v>
      </c>
      <c r="CI1111" s="429">
        <v>-6</v>
      </c>
      <c r="CJ1111" s="428">
        <v>-5</v>
      </c>
      <c r="CK1111" s="427"/>
      <c r="CL1111" s="421"/>
      <c r="CM1111" s="429"/>
      <c r="CN1111" s="428"/>
      <c r="CO1111" s="427">
        <v>1</v>
      </c>
      <c r="CP1111" s="421">
        <v>1</v>
      </c>
      <c r="CQ1111" s="429">
        <v>0</v>
      </c>
      <c r="CR1111" s="428">
        <v>0</v>
      </c>
      <c r="CS1111" s="427">
        <v>9</v>
      </c>
      <c r="CT1111" s="421">
        <v>52</v>
      </c>
      <c r="CU1111" s="429">
        <v>-2</v>
      </c>
      <c r="CV1111" s="429">
        <v>0</v>
      </c>
      <c r="CW1111" s="428">
        <v>0</v>
      </c>
      <c r="DC1111" s="427">
        <v>4</v>
      </c>
      <c r="DD1111" s="421">
        <v>31.2</v>
      </c>
      <c r="DE1111" s="429">
        <v>-3</v>
      </c>
      <c r="DF1111" s="429">
        <v>-1</v>
      </c>
      <c r="DG1111" s="428">
        <v>-2</v>
      </c>
      <c r="DH1111" s="427">
        <v>-11</v>
      </c>
      <c r="DI1111" s="426">
        <v>-6.0146740674972499</v>
      </c>
      <c r="EL1111" s="422"/>
      <c r="EM1111" s="422"/>
      <c r="EN1111" s="422"/>
      <c r="EO1111" s="422"/>
      <c r="EP1111" s="422"/>
      <c r="EQ1111" s="422"/>
    </row>
    <row r="1112" spans="1:269" ht="13" customHeight="1">
      <c r="A1112" s="413" t="s">
        <v>19</v>
      </c>
      <c r="B1112" s="413">
        <v>10570</v>
      </c>
      <c r="C1112" s="413">
        <v>649966</v>
      </c>
      <c r="D1112" s="413">
        <v>16622</v>
      </c>
      <c r="E1112" s="413" t="s">
        <v>354</v>
      </c>
      <c r="F1112" s="413" t="s">
        <v>354</v>
      </c>
      <c r="G1112" s="414"/>
      <c r="H1112" s="415" t="s">
        <v>3365</v>
      </c>
      <c r="I1112" s="416" t="s">
        <v>589</v>
      </c>
      <c r="J1112" s="417">
        <v>28</v>
      </c>
      <c r="K1112" s="418">
        <v>4</v>
      </c>
      <c r="L1112" s="418" t="s">
        <v>837</v>
      </c>
      <c r="T1112" s="418" t="s">
        <v>4577</v>
      </c>
      <c r="U1112" s="418" t="s">
        <v>2543</v>
      </c>
      <c r="V1112" s="418" t="s">
        <v>4585</v>
      </c>
      <c r="Z1112" s="421">
        <v>96</v>
      </c>
      <c r="AA1112" s="421">
        <v>330</v>
      </c>
      <c r="AB1112" s="421">
        <v>287</v>
      </c>
      <c r="AC1112" s="421">
        <v>66</v>
      </c>
      <c r="AD1112" s="421">
        <v>51</v>
      </c>
      <c r="AE1112" s="421">
        <v>7</v>
      </c>
      <c r="AF1112" s="421">
        <v>0</v>
      </c>
      <c r="AG1112" s="421">
        <v>8</v>
      </c>
      <c r="AH1112" s="421">
        <v>27</v>
      </c>
      <c r="AI1112" s="421">
        <v>25</v>
      </c>
      <c r="AJ1112" s="421">
        <v>2</v>
      </c>
      <c r="AK1112" s="421">
        <v>1</v>
      </c>
      <c r="AL1112" s="421">
        <v>31</v>
      </c>
      <c r="AM1112" s="421">
        <v>0</v>
      </c>
      <c r="AN1112" s="421">
        <v>45</v>
      </c>
      <c r="AO1112" s="421">
        <v>6</v>
      </c>
      <c r="AP1112" s="421">
        <v>3</v>
      </c>
      <c r="AQ1112" s="421">
        <v>0</v>
      </c>
      <c r="AR1112" s="421">
        <v>9</v>
      </c>
      <c r="AS1112" s="422">
        <v>9.3939392999999996E-2</v>
      </c>
      <c r="AT1112" s="422">
        <v>0.13636363600000001</v>
      </c>
      <c r="AU1112" s="422">
        <v>0.44081632999999998</v>
      </c>
      <c r="AV1112" s="422">
        <v>0.2</v>
      </c>
      <c r="AW1112" s="422">
        <v>3.6290320000000001E-2</v>
      </c>
      <c r="AX1112" s="422">
        <v>0.29838710000000002</v>
      </c>
      <c r="AY1112" s="423">
        <v>107.4</v>
      </c>
      <c r="AZ1112" s="422">
        <v>5.0652339999999997E-2</v>
      </c>
      <c r="BA1112" s="422">
        <v>0.43673469300000001</v>
      </c>
      <c r="BB1112" s="422">
        <v>0.82281704600000005</v>
      </c>
      <c r="BC1112" s="422">
        <v>0.39183673400000002</v>
      </c>
      <c r="BD1112" s="424">
        <v>0.244725738</v>
      </c>
      <c r="BE1112" s="424">
        <v>0.229965156</v>
      </c>
      <c r="BF1112" s="424">
        <v>0.31498470899999997</v>
      </c>
      <c r="BG1112" s="424">
        <v>0.33797909399999998</v>
      </c>
      <c r="BH1112" s="424">
        <v>0.65296380300000001</v>
      </c>
      <c r="BI1112" s="424">
        <v>0.108013938</v>
      </c>
      <c r="BJ1112" s="424">
        <v>0.29307595086753901</v>
      </c>
      <c r="BK1112" s="425">
        <v>66.7206358339009</v>
      </c>
      <c r="BL1112" s="425">
        <v>-5.3559856636138798</v>
      </c>
      <c r="BM1112" s="425">
        <v>33.636274062314399</v>
      </c>
      <c r="BN1112" s="425">
        <v>83.611690265514497</v>
      </c>
      <c r="BO1112" s="425">
        <v>0.60151766955229602</v>
      </c>
      <c r="BP1112" s="425">
        <v>-0.65043334290385202</v>
      </c>
      <c r="BQ1112" s="425">
        <v>1.18590431030223</v>
      </c>
      <c r="BR1112" s="425">
        <v>-7.0241452192576803</v>
      </c>
      <c r="BS1112" s="426">
        <v>0.12133285230709601</v>
      </c>
      <c r="BT1112" s="427"/>
      <c r="BU1112" s="421"/>
      <c r="BV1112" s="428"/>
      <c r="BW1112" s="427"/>
      <c r="BX1112" s="427"/>
      <c r="BY1112" s="427"/>
      <c r="BZ1112" s="427"/>
      <c r="CA1112" s="421"/>
      <c r="CB1112" s="428"/>
      <c r="CC1112" s="427"/>
      <c r="CD1112" s="421"/>
      <c r="CE1112" s="429"/>
      <c r="CF1112" s="428"/>
      <c r="CG1112" s="427">
        <v>87</v>
      </c>
      <c r="CH1112" s="421">
        <v>711.1</v>
      </c>
      <c r="CI1112" s="429">
        <v>-2</v>
      </c>
      <c r="CJ1112" s="428">
        <v>-4</v>
      </c>
      <c r="CK1112" s="427">
        <v>9</v>
      </c>
      <c r="CL1112" s="421">
        <v>48</v>
      </c>
      <c r="CM1112" s="429">
        <v>-1</v>
      </c>
      <c r="CN1112" s="428">
        <v>-2</v>
      </c>
      <c r="CO1112" s="427"/>
      <c r="CP1112" s="421"/>
      <c r="CQ1112" s="429"/>
      <c r="CR1112" s="428"/>
      <c r="DH1112" s="427">
        <v>-3</v>
      </c>
      <c r="DI1112" s="426">
        <v>-3.14732325077056</v>
      </c>
      <c r="EL1112" s="422"/>
      <c r="EM1112" s="422"/>
      <c r="EN1112" s="422"/>
      <c r="EO1112" s="422"/>
      <c r="EP1112" s="422"/>
      <c r="EQ1112" s="422"/>
    </row>
    <row r="1113" spans="1:269" ht="13" customHeight="1">
      <c r="A1113" s="413" t="s">
        <v>19</v>
      </c>
      <c r="B1113" s="413">
        <v>12341</v>
      </c>
      <c r="C1113" s="413">
        <v>678391</v>
      </c>
      <c r="D1113" s="413">
        <v>23917</v>
      </c>
      <c r="E1113" s="413" t="s">
        <v>16</v>
      </c>
      <c r="F1113" s="413" t="s">
        <v>16</v>
      </c>
      <c r="G1113" s="414"/>
      <c r="H1113" s="411" t="s">
        <v>4349</v>
      </c>
      <c r="I1113" s="411" t="s">
        <v>4350</v>
      </c>
      <c r="J1113" s="413">
        <v>24</v>
      </c>
      <c r="K1113" s="418">
        <v>4</v>
      </c>
      <c r="L1113" s="418" t="s">
        <v>46</v>
      </c>
      <c r="T1113" s="418" t="s">
        <v>4581</v>
      </c>
      <c r="U1113" s="418" t="s">
        <v>4577</v>
      </c>
      <c r="V1113" s="418" t="s">
        <v>4585</v>
      </c>
      <c r="X1113" s="418">
        <v>5</v>
      </c>
      <c r="Z1113" s="421">
        <v>29</v>
      </c>
      <c r="AA1113" s="421">
        <v>66</v>
      </c>
      <c r="AB1113" s="421">
        <v>56</v>
      </c>
      <c r="AC1113" s="421">
        <v>9</v>
      </c>
      <c r="AD1113" s="421">
        <v>6</v>
      </c>
      <c r="AE1113" s="421">
        <v>2</v>
      </c>
      <c r="AF1113" s="421">
        <v>0</v>
      </c>
      <c r="AG1113" s="421">
        <v>1</v>
      </c>
      <c r="AH1113" s="421">
        <v>6</v>
      </c>
      <c r="AI1113" s="421">
        <v>5</v>
      </c>
      <c r="AJ1113" s="421">
        <v>0</v>
      </c>
      <c r="AK1113" s="421">
        <v>0</v>
      </c>
      <c r="AL1113" s="421">
        <v>5</v>
      </c>
      <c r="AM1113" s="421">
        <v>0</v>
      </c>
      <c r="AN1113" s="421">
        <v>13</v>
      </c>
      <c r="AO1113" s="421">
        <v>3</v>
      </c>
      <c r="AP1113" s="421">
        <v>0</v>
      </c>
      <c r="AQ1113" s="421">
        <v>0</v>
      </c>
      <c r="AR1113" s="421">
        <v>0</v>
      </c>
      <c r="AS1113" s="422">
        <v>7.5757574999999994E-2</v>
      </c>
      <c r="AT1113" s="422">
        <v>0.196969696</v>
      </c>
      <c r="AU1113" s="422">
        <v>0.44186047000000001</v>
      </c>
      <c r="AV1113" s="422">
        <v>0.11627907</v>
      </c>
      <c r="AW1113" s="422">
        <v>4.4444440000000002E-2</v>
      </c>
      <c r="AX1113" s="422">
        <v>0.35555555999999999</v>
      </c>
      <c r="AY1113" s="423">
        <v>106.9</v>
      </c>
      <c r="AZ1113" s="422">
        <v>0.10569106</v>
      </c>
      <c r="BA1113" s="422">
        <v>0.37209302300000002</v>
      </c>
      <c r="BB1113" s="422">
        <v>0.63849498599999999</v>
      </c>
      <c r="BC1113" s="422">
        <v>0.37209302300000002</v>
      </c>
      <c r="BD1113" s="424">
        <v>0.19047618999999999</v>
      </c>
      <c r="BE1113" s="424">
        <v>0.16071428500000001</v>
      </c>
      <c r="BF1113" s="424">
        <v>0.265625</v>
      </c>
      <c r="BG1113" s="424">
        <v>0.25</v>
      </c>
      <c r="BH1113" s="424">
        <v>0.515625</v>
      </c>
      <c r="BI1113" s="424">
        <v>8.9285715000000002E-2</v>
      </c>
      <c r="BJ1113" s="424">
        <v>0.24156374204903799</v>
      </c>
      <c r="BK1113" s="425">
        <v>55.152138566454802</v>
      </c>
      <c r="BL1113" s="425">
        <v>-3.8315439169658299</v>
      </c>
      <c r="BM1113" s="425">
        <v>3.9669080282198199</v>
      </c>
      <c r="BN1113" s="425">
        <v>52.072132193313401</v>
      </c>
      <c r="BO1113" s="425">
        <v>0.310762542931242</v>
      </c>
      <c r="BP1113" s="425">
        <v>-0.19347577728331</v>
      </c>
      <c r="BQ1113" s="425">
        <v>-2.3996025204090401</v>
      </c>
      <c r="BR1113" s="425">
        <v>-3.9214797654552398</v>
      </c>
      <c r="BS1113" s="426">
        <v>-0.24550936839948401</v>
      </c>
      <c r="BT1113" s="427"/>
      <c r="BU1113" s="421"/>
      <c r="BV1113" s="428"/>
      <c r="BW1113" s="427"/>
      <c r="BX1113" s="427"/>
      <c r="BY1113" s="427"/>
      <c r="BZ1113" s="427"/>
      <c r="CA1113" s="421"/>
      <c r="CB1113" s="428"/>
      <c r="CC1113" s="427"/>
      <c r="CD1113" s="421"/>
      <c r="CE1113" s="429"/>
      <c r="CF1113" s="428"/>
      <c r="CG1113" s="427">
        <v>15</v>
      </c>
      <c r="CH1113" s="421">
        <v>102</v>
      </c>
      <c r="CI1113" s="429">
        <v>0</v>
      </c>
      <c r="CJ1113" s="428">
        <v>-1</v>
      </c>
      <c r="CK1113" s="427">
        <v>14</v>
      </c>
      <c r="CL1113" s="421">
        <v>76</v>
      </c>
      <c r="CM1113" s="429">
        <v>-1</v>
      </c>
      <c r="CN1113" s="428">
        <v>-1</v>
      </c>
      <c r="CO1113" s="427"/>
      <c r="CP1113" s="421"/>
      <c r="CQ1113" s="429"/>
      <c r="CR1113" s="428"/>
      <c r="DH1113" s="427">
        <v>-1</v>
      </c>
      <c r="DI1113" s="426">
        <v>-0.74959731101989702</v>
      </c>
      <c r="EL1113" s="422"/>
      <c r="EM1113" s="422"/>
      <c r="EN1113" s="422"/>
      <c r="EO1113" s="422"/>
      <c r="EP1113" s="422"/>
      <c r="EQ1113" s="422"/>
    </row>
    <row r="1114" spans="1:269" ht="13" customHeight="1">
      <c r="A1114" s="413" t="s">
        <v>19</v>
      </c>
      <c r="B1114" s="413">
        <v>12735</v>
      </c>
      <c r="C1114" s="413">
        <v>689172</v>
      </c>
      <c r="D1114" s="413">
        <v>27735</v>
      </c>
      <c r="E1114" s="413" t="s">
        <v>3323</v>
      </c>
      <c r="F1114" s="413" t="s">
        <v>3323</v>
      </c>
      <c r="G1114" s="414"/>
      <c r="H1114" s="411" t="s">
        <v>3554</v>
      </c>
      <c r="I1114" s="411" t="s">
        <v>570</v>
      </c>
      <c r="J1114" s="413">
        <v>26</v>
      </c>
      <c r="K1114" s="418">
        <v>4</v>
      </c>
      <c r="L1114" s="418" t="s">
        <v>46</v>
      </c>
      <c r="T1114" s="418" t="s">
        <v>4581</v>
      </c>
      <c r="U1114" s="418" t="s">
        <v>4577</v>
      </c>
      <c r="V1114" s="418" t="s">
        <v>4586</v>
      </c>
      <c r="X1114" s="418">
        <v>8</v>
      </c>
      <c r="Z1114" s="421">
        <v>26</v>
      </c>
      <c r="AA1114" s="421">
        <v>63</v>
      </c>
      <c r="AB1114" s="421">
        <v>54</v>
      </c>
      <c r="AC1114" s="421">
        <v>10</v>
      </c>
      <c r="AD1114" s="421">
        <v>5</v>
      </c>
      <c r="AE1114" s="421">
        <v>4</v>
      </c>
      <c r="AF1114" s="421">
        <v>0</v>
      </c>
      <c r="AG1114" s="421">
        <v>1</v>
      </c>
      <c r="AH1114" s="421">
        <v>5</v>
      </c>
      <c r="AI1114" s="421">
        <v>10</v>
      </c>
      <c r="AJ1114" s="421">
        <v>1</v>
      </c>
      <c r="AK1114" s="421">
        <v>1</v>
      </c>
      <c r="AL1114" s="421">
        <v>7</v>
      </c>
      <c r="AM1114" s="421">
        <v>0</v>
      </c>
      <c r="AN1114" s="421">
        <v>14</v>
      </c>
      <c r="AO1114" s="421">
        <v>0</v>
      </c>
      <c r="AP1114" s="421">
        <v>0</v>
      </c>
      <c r="AQ1114" s="421">
        <v>2</v>
      </c>
      <c r="AR1114" s="421">
        <v>0</v>
      </c>
      <c r="AS1114" s="422">
        <v>0.111111111</v>
      </c>
      <c r="AT1114" s="422">
        <v>0.222222222</v>
      </c>
      <c r="AU1114" s="422">
        <v>0.38095237999999998</v>
      </c>
      <c r="AV1114" s="422">
        <v>0.19047618999999999</v>
      </c>
      <c r="AW1114" s="422">
        <v>7.1428569999999997E-2</v>
      </c>
      <c r="AX1114" s="422">
        <v>0.30952381000000001</v>
      </c>
      <c r="AY1114" s="423">
        <v>106.1</v>
      </c>
      <c r="AZ1114" s="422">
        <v>8.4291190000000002E-2</v>
      </c>
      <c r="BA1114" s="422">
        <v>0.27500000000000002</v>
      </c>
      <c r="BB1114" s="422">
        <v>0.46570880999999997</v>
      </c>
      <c r="BC1114" s="422">
        <v>0.52500000000000002</v>
      </c>
      <c r="BD1114" s="424">
        <v>0.23076922999999999</v>
      </c>
      <c r="BE1114" s="424">
        <v>0.185185185</v>
      </c>
      <c r="BF1114" s="424">
        <v>0.27868852399999999</v>
      </c>
      <c r="BG1114" s="424">
        <v>0.314814814</v>
      </c>
      <c r="BH1114" s="424">
        <v>0.59350333799999999</v>
      </c>
      <c r="BI1114" s="424">
        <v>0.129629629</v>
      </c>
      <c r="BJ1114" s="424">
        <v>0.26717389411613501</v>
      </c>
      <c r="BK1114" s="425">
        <v>83.495920369756305</v>
      </c>
      <c r="BL1114" s="425">
        <v>-2.3371034236805199</v>
      </c>
      <c r="BM1114" s="425">
        <v>5.1068734330875998</v>
      </c>
      <c r="BN1114" s="425">
        <v>70.717722641522997</v>
      </c>
      <c r="BO1114" s="425">
        <v>0.108907726731394</v>
      </c>
      <c r="BP1114" s="425">
        <v>-1.34539173915982</v>
      </c>
      <c r="BQ1114" s="425">
        <v>-1.0598899277573099</v>
      </c>
      <c r="BR1114" s="425">
        <v>-3.5319982925610298</v>
      </c>
      <c r="BS1114" s="426">
        <v>-0.108440003927116</v>
      </c>
      <c r="BT1114" s="427"/>
      <c r="BU1114" s="421"/>
      <c r="BV1114" s="428"/>
      <c r="BW1114" s="427"/>
      <c r="BX1114" s="427"/>
      <c r="BY1114" s="427"/>
      <c r="BZ1114" s="427"/>
      <c r="CA1114" s="421"/>
      <c r="CB1114" s="428"/>
      <c r="CC1114" s="427"/>
      <c r="CD1114" s="421"/>
      <c r="CE1114" s="429"/>
      <c r="CF1114" s="428"/>
      <c r="CG1114" s="427">
        <v>20</v>
      </c>
      <c r="CH1114" s="421">
        <v>128</v>
      </c>
      <c r="CI1114" s="429">
        <v>2</v>
      </c>
      <c r="CJ1114" s="428">
        <v>1</v>
      </c>
      <c r="CK1114" s="427">
        <v>4</v>
      </c>
      <c r="CL1114" s="421">
        <v>21</v>
      </c>
      <c r="CM1114" s="429">
        <v>1</v>
      </c>
      <c r="CN1114" s="428">
        <v>0</v>
      </c>
      <c r="CO1114" s="427">
        <v>1</v>
      </c>
      <c r="CP1114" s="421">
        <v>1</v>
      </c>
      <c r="CQ1114" s="429">
        <v>0</v>
      </c>
      <c r="CR1114" s="428">
        <v>-1</v>
      </c>
      <c r="DH1114" s="427">
        <v>3</v>
      </c>
      <c r="DI1114" s="426">
        <v>0.37639567628502801</v>
      </c>
      <c r="EL1114" s="422"/>
      <c r="EM1114" s="422"/>
      <c r="EN1114" s="422"/>
      <c r="EO1114" s="422"/>
      <c r="EP1114" s="422"/>
      <c r="EQ1114" s="422"/>
    </row>
    <row r="1115" spans="1:269" ht="13" customHeight="1">
      <c r="A1115" s="413" t="s">
        <v>19</v>
      </c>
      <c r="B1115" s="413">
        <v>11848</v>
      </c>
      <c r="C1115" s="413">
        <v>691185</v>
      </c>
      <c r="D1115" s="413">
        <v>27963</v>
      </c>
      <c r="E1115" s="413" t="s">
        <v>686</v>
      </c>
      <c r="F1115" s="413" t="s">
        <v>686</v>
      </c>
      <c r="G1115" s="414"/>
      <c r="H1115" s="411" t="s">
        <v>4520</v>
      </c>
      <c r="I1115" s="411" t="s">
        <v>4521</v>
      </c>
      <c r="J1115" s="413">
        <v>22</v>
      </c>
      <c r="K1115" s="418">
        <v>5</v>
      </c>
      <c r="L1115" s="418" t="s">
        <v>837</v>
      </c>
      <c r="T1115" s="418" t="s">
        <v>4581</v>
      </c>
      <c r="U1115" s="418" t="s">
        <v>4584</v>
      </c>
      <c r="V1115" s="418" t="s">
        <v>4585</v>
      </c>
      <c r="X1115" s="418">
        <v>17</v>
      </c>
      <c r="Y1115" s="419">
        <v>37</v>
      </c>
      <c r="Z1115" s="421">
        <v>19</v>
      </c>
      <c r="AA1115" s="421">
        <v>61</v>
      </c>
      <c r="AB1115" s="421">
        <v>54</v>
      </c>
      <c r="AC1115" s="421">
        <v>11</v>
      </c>
      <c r="AD1115" s="421">
        <v>7</v>
      </c>
      <c r="AE1115" s="421">
        <v>1</v>
      </c>
      <c r="AF1115" s="421">
        <v>0</v>
      </c>
      <c r="AG1115" s="421">
        <v>3</v>
      </c>
      <c r="AH1115" s="421">
        <v>7</v>
      </c>
      <c r="AI1115" s="421">
        <v>5</v>
      </c>
      <c r="AJ1115" s="421">
        <v>1</v>
      </c>
      <c r="AK1115" s="421">
        <v>2</v>
      </c>
      <c r="AL1115" s="421">
        <v>6</v>
      </c>
      <c r="AM1115" s="421">
        <v>0</v>
      </c>
      <c r="AN1115" s="421">
        <v>17</v>
      </c>
      <c r="AO1115" s="421">
        <v>1</v>
      </c>
      <c r="AP1115" s="421">
        <v>0</v>
      </c>
      <c r="AQ1115" s="421">
        <v>0</v>
      </c>
      <c r="AR1115" s="421">
        <v>0</v>
      </c>
      <c r="AS1115" s="466">
        <v>9.8360655000000005E-2</v>
      </c>
      <c r="AT1115" s="466">
        <v>0.27868852399999999</v>
      </c>
      <c r="AU1115" s="466">
        <v>0.51351351000000001</v>
      </c>
      <c r="AV1115" s="466">
        <v>0.13513513999999999</v>
      </c>
      <c r="AW1115" s="466">
        <v>0.13513513999999999</v>
      </c>
      <c r="AX1115" s="466">
        <v>0.56756757000000002</v>
      </c>
      <c r="AY1115" s="425">
        <v>108</v>
      </c>
      <c r="AZ1115" s="466">
        <v>0.10040161</v>
      </c>
      <c r="BA1115" s="466">
        <v>0.486486486</v>
      </c>
      <c r="BB1115" s="466">
        <v>0.87257136199999996</v>
      </c>
      <c r="BC1115" s="466">
        <v>0.405405405</v>
      </c>
      <c r="BD1115" s="424">
        <v>0.235294117</v>
      </c>
      <c r="BE1115" s="424">
        <v>0.20370370300000001</v>
      </c>
      <c r="BF1115" s="424">
        <v>0.295081967</v>
      </c>
      <c r="BG1115" s="424">
        <v>0.38888888799999999</v>
      </c>
      <c r="BH1115" s="424">
        <v>0.68397085499999999</v>
      </c>
      <c r="BI1115" s="424">
        <v>0.185185185</v>
      </c>
      <c r="BJ1115" s="424">
        <v>0.301840532998569</v>
      </c>
      <c r="BK1115" s="425">
        <v>119.279886395868</v>
      </c>
      <c r="BL1115" s="425">
        <v>-0.55596502348453902</v>
      </c>
      <c r="BM1115" s="425">
        <v>6.6516951076719</v>
      </c>
      <c r="BN1115" s="425">
        <v>91.001017128838896</v>
      </c>
      <c r="BO1115" s="425">
        <v>-0.15532336332927399</v>
      </c>
      <c r="BP1115" s="425">
        <v>-0.43395730294287199</v>
      </c>
      <c r="BQ1115" s="425">
        <v>-1.2938589212917599</v>
      </c>
      <c r="BR1115" s="425">
        <v>-1.08460890911192</v>
      </c>
      <c r="BS1115" s="426">
        <v>-0.13237796004241201</v>
      </c>
      <c r="BT1115" s="427"/>
      <c r="BU1115" s="421"/>
      <c r="BV1115" s="428"/>
      <c r="BW1115" s="427"/>
      <c r="BX1115" s="427"/>
      <c r="BY1115" s="427"/>
      <c r="BZ1115" s="427"/>
      <c r="CA1115" s="421"/>
      <c r="CB1115" s="428"/>
      <c r="CC1115" s="427"/>
      <c r="CD1115" s="421"/>
      <c r="CE1115" s="429"/>
      <c r="CF1115" s="428"/>
      <c r="CG1115" s="427">
        <v>6</v>
      </c>
      <c r="CH1115" s="421">
        <v>44</v>
      </c>
      <c r="CI1115" s="429">
        <v>-1</v>
      </c>
      <c r="CJ1115" s="428">
        <v>-1</v>
      </c>
      <c r="CK1115" s="427">
        <v>11</v>
      </c>
      <c r="CL1115" s="421">
        <v>77.099999999999994</v>
      </c>
      <c r="CM1115" s="429">
        <v>-1</v>
      </c>
      <c r="CN1115" s="428">
        <v>-1</v>
      </c>
      <c r="CO1115" s="427">
        <v>6</v>
      </c>
      <c r="CP1115" s="421">
        <v>39</v>
      </c>
      <c r="CQ1115" s="429">
        <v>0</v>
      </c>
      <c r="CR1115" s="428">
        <v>-1</v>
      </c>
      <c r="DH1115" s="427">
        <v>-2</v>
      </c>
      <c r="DI1115" s="426">
        <v>-2.23843213915824</v>
      </c>
    </row>
    <row r="1116" spans="1:269" ht="13" customHeight="1">
      <c r="A1116" s="413" t="s">
        <v>19</v>
      </c>
      <c r="B1116" s="413">
        <v>11169</v>
      </c>
      <c r="C1116" s="413">
        <v>542932</v>
      </c>
      <c r="D1116" s="413">
        <v>12037</v>
      </c>
      <c r="E1116" s="413" t="s">
        <v>129</v>
      </c>
      <c r="F1116" s="413" t="s">
        <v>129</v>
      </c>
      <c r="G1116" s="414"/>
      <c r="H1116" s="415" t="s">
        <v>1233</v>
      </c>
      <c r="I1116" s="416" t="s">
        <v>237</v>
      </c>
      <c r="J1116" s="417">
        <v>35</v>
      </c>
      <c r="K1116" s="418">
        <v>5</v>
      </c>
      <c r="L1116" s="418" t="s">
        <v>837</v>
      </c>
      <c r="T1116" s="418" t="s">
        <v>4581</v>
      </c>
      <c r="U1116" s="418" t="s">
        <v>4581</v>
      </c>
      <c r="V1116" s="418" t="s">
        <v>4586</v>
      </c>
      <c r="Z1116" s="421">
        <v>53</v>
      </c>
      <c r="AA1116" s="421">
        <v>107</v>
      </c>
      <c r="AB1116" s="421">
        <v>100</v>
      </c>
      <c r="AC1116" s="421">
        <v>21</v>
      </c>
      <c r="AD1116" s="421">
        <v>19</v>
      </c>
      <c r="AE1116" s="421">
        <v>2</v>
      </c>
      <c r="AF1116" s="421">
        <v>0</v>
      </c>
      <c r="AG1116" s="421">
        <v>0</v>
      </c>
      <c r="AH1116" s="421">
        <v>12</v>
      </c>
      <c r="AI1116" s="421">
        <v>2</v>
      </c>
      <c r="AJ1116" s="421">
        <v>11</v>
      </c>
      <c r="AK1116" s="421">
        <v>3</v>
      </c>
      <c r="AL1116" s="421">
        <v>5</v>
      </c>
      <c r="AM1116" s="421">
        <v>0</v>
      </c>
      <c r="AN1116" s="421">
        <v>22</v>
      </c>
      <c r="AO1116" s="421">
        <v>2</v>
      </c>
      <c r="AP1116" s="421">
        <v>0</v>
      </c>
      <c r="AQ1116" s="421">
        <v>0</v>
      </c>
      <c r="AR1116" s="421">
        <v>1</v>
      </c>
      <c r="AS1116" s="422">
        <v>4.6728971000000001E-2</v>
      </c>
      <c r="AT1116" s="422">
        <v>0.20560747600000001</v>
      </c>
      <c r="AU1116" s="422">
        <v>0.32051281999999998</v>
      </c>
      <c r="AV1116" s="422">
        <v>0.32051281999999998</v>
      </c>
      <c r="AW1116" s="422">
        <v>2.5641029999999999E-2</v>
      </c>
      <c r="AX1116" s="422">
        <v>0.37179487</v>
      </c>
      <c r="AY1116" s="423">
        <v>112.1</v>
      </c>
      <c r="AZ1116" s="422">
        <v>0.10741688000000001</v>
      </c>
      <c r="BA1116" s="422">
        <v>0.58974358900000001</v>
      </c>
      <c r="BB1116" s="422">
        <v>1.0720702980000001</v>
      </c>
      <c r="BC1116" s="422">
        <v>0.15384615300000001</v>
      </c>
      <c r="BD1116" s="424">
        <v>0.26923076899999998</v>
      </c>
      <c r="BE1116" s="424">
        <v>0.21</v>
      </c>
      <c r="BF1116" s="424">
        <v>0.26168224200000001</v>
      </c>
      <c r="BG1116" s="424">
        <v>0.23</v>
      </c>
      <c r="BH1116" s="424">
        <v>0.49168224199999999</v>
      </c>
      <c r="BI1116" s="424">
        <v>0.02</v>
      </c>
      <c r="BJ1116" s="424">
        <v>0.22590411043612699</v>
      </c>
      <c r="BK1116" s="425">
        <v>12.882227743635999</v>
      </c>
      <c r="BL1116" s="425">
        <v>-7.5721712329111801</v>
      </c>
      <c r="BM1116" s="425">
        <v>5.0707735873140498</v>
      </c>
      <c r="BN1116" s="425">
        <v>42.118407322095301</v>
      </c>
      <c r="BO1116" s="425">
        <v>-2.1212151171036399E-2</v>
      </c>
      <c r="BP1116" s="425">
        <v>0.65736425109207597</v>
      </c>
      <c r="BQ1116" s="425">
        <v>-4.2020723610337596</v>
      </c>
      <c r="BR1116" s="425">
        <v>-6.6835389335326703</v>
      </c>
      <c r="BS1116" s="426">
        <v>-0.42992459065698702</v>
      </c>
      <c r="BT1116" s="427"/>
      <c r="BU1116" s="421"/>
      <c r="BV1116" s="428"/>
      <c r="BW1116" s="427"/>
      <c r="BX1116" s="427"/>
      <c r="BY1116" s="427"/>
      <c r="BZ1116" s="427"/>
      <c r="CA1116" s="421"/>
      <c r="CB1116" s="428"/>
      <c r="CC1116" s="427"/>
      <c r="CD1116" s="421"/>
      <c r="CE1116" s="429"/>
      <c r="CF1116" s="428"/>
      <c r="CG1116" s="427">
        <v>13</v>
      </c>
      <c r="CH1116" s="421">
        <v>50</v>
      </c>
      <c r="CI1116" s="429">
        <v>2</v>
      </c>
      <c r="CJ1116" s="428">
        <v>0</v>
      </c>
      <c r="CK1116" s="427">
        <v>28</v>
      </c>
      <c r="CL1116" s="421">
        <v>194</v>
      </c>
      <c r="CM1116" s="429">
        <v>1</v>
      </c>
      <c r="CN1116" s="428">
        <v>-2</v>
      </c>
      <c r="CO1116" s="427"/>
      <c r="CP1116" s="421"/>
      <c r="CQ1116" s="429"/>
      <c r="CR1116" s="428"/>
      <c r="DC1116" s="427">
        <v>1</v>
      </c>
      <c r="DD1116" s="421">
        <v>1</v>
      </c>
      <c r="DE1116" s="429">
        <v>0</v>
      </c>
      <c r="DF1116" s="429">
        <v>0</v>
      </c>
      <c r="DH1116" s="427">
        <v>3</v>
      </c>
      <c r="DI1116" s="426">
        <v>-1.0779184699058499</v>
      </c>
      <c r="EL1116" s="422"/>
      <c r="EM1116" s="422"/>
      <c r="EN1116" s="422"/>
      <c r="EO1116" s="422"/>
      <c r="EP1116" s="422"/>
      <c r="EQ1116" s="422"/>
    </row>
    <row r="1117" spans="1:269" ht="13" customHeight="1">
      <c r="A1117" s="413" t="s">
        <v>19</v>
      </c>
      <c r="B1117" s="413">
        <v>12319</v>
      </c>
      <c r="C1117" s="413">
        <v>681146</v>
      </c>
      <c r="D1117" s="413">
        <v>24703</v>
      </c>
      <c r="E1117" s="413" t="s">
        <v>3323</v>
      </c>
      <c r="F1117" s="413" t="s">
        <v>3323</v>
      </c>
      <c r="G1117" s="414"/>
      <c r="H1117" s="411" t="s">
        <v>3039</v>
      </c>
      <c r="I1117" s="411" t="s">
        <v>1736</v>
      </c>
      <c r="J1117" s="413">
        <v>29</v>
      </c>
      <c r="K1117" s="418">
        <v>5</v>
      </c>
      <c r="L1117" s="418" t="s">
        <v>837</v>
      </c>
      <c r="T1117" s="418" t="s">
        <v>4581</v>
      </c>
      <c r="U1117" s="418" t="s">
        <v>4581</v>
      </c>
      <c r="V1117" s="418" t="s">
        <v>4585</v>
      </c>
      <c r="X1117" s="418">
        <v>58</v>
      </c>
      <c r="Z1117" s="421">
        <v>45</v>
      </c>
      <c r="AA1117" s="421">
        <v>125</v>
      </c>
      <c r="AB1117" s="421">
        <v>112</v>
      </c>
      <c r="AC1117" s="421">
        <v>19</v>
      </c>
      <c r="AD1117" s="421">
        <v>17</v>
      </c>
      <c r="AE1117" s="421">
        <v>2</v>
      </c>
      <c r="AF1117" s="421">
        <v>0</v>
      </c>
      <c r="AG1117" s="421">
        <v>0</v>
      </c>
      <c r="AH1117" s="421">
        <v>7</v>
      </c>
      <c r="AI1117" s="421">
        <v>5</v>
      </c>
      <c r="AJ1117" s="421">
        <v>0</v>
      </c>
      <c r="AK1117" s="421">
        <v>0</v>
      </c>
      <c r="AL1117" s="421">
        <v>11</v>
      </c>
      <c r="AM1117" s="421">
        <v>1</v>
      </c>
      <c r="AN1117" s="421">
        <v>39</v>
      </c>
      <c r="AO1117" s="421">
        <v>1</v>
      </c>
      <c r="AP1117" s="421">
        <v>1</v>
      </c>
      <c r="AQ1117" s="421">
        <v>0</v>
      </c>
      <c r="AR1117" s="421">
        <v>1</v>
      </c>
      <c r="AS1117" s="422">
        <v>8.7999999999999995E-2</v>
      </c>
      <c r="AT1117" s="422">
        <v>0.312</v>
      </c>
      <c r="AU1117" s="422">
        <v>0.36486486000000001</v>
      </c>
      <c r="AV1117" s="422">
        <v>0.33783784</v>
      </c>
      <c r="AW1117" s="422">
        <v>2.702703E-2</v>
      </c>
      <c r="AX1117" s="422">
        <v>0.28378377999999999</v>
      </c>
      <c r="AY1117" s="423">
        <v>104.5</v>
      </c>
      <c r="AZ1117" s="422">
        <v>7.513417E-2</v>
      </c>
      <c r="BA1117" s="422">
        <v>0.47297297199999999</v>
      </c>
      <c r="BB1117" s="422">
        <v>0.87081177399999998</v>
      </c>
      <c r="BC1117" s="422">
        <v>0.324324324</v>
      </c>
      <c r="BD1117" s="424">
        <v>0.25675675599999997</v>
      </c>
      <c r="BE1117" s="424">
        <v>0.16964285700000001</v>
      </c>
      <c r="BF1117" s="424">
        <v>0.248</v>
      </c>
      <c r="BG1117" s="424">
        <v>0.1875</v>
      </c>
      <c r="BH1117" s="424">
        <v>0.4355</v>
      </c>
      <c r="BI1117" s="424">
        <v>1.7857142999999999E-2</v>
      </c>
      <c r="BJ1117" s="424">
        <v>0.20275921062115701</v>
      </c>
      <c r="BK1117" s="425">
        <v>11.0304277132909</v>
      </c>
      <c r="BL1117" s="425">
        <v>-11.243402032366699</v>
      </c>
      <c r="BM1117" s="425">
        <v>3.52639331836366</v>
      </c>
      <c r="BN1117" s="425">
        <v>23.0924867841895</v>
      </c>
      <c r="BO1117" s="425">
        <v>-0.27673194690555702</v>
      </c>
      <c r="BP1117" s="425">
        <v>-0.87661727704107695</v>
      </c>
      <c r="BQ1117" s="425">
        <v>-6.7577801625698601</v>
      </c>
      <c r="BR1117" s="425">
        <v>-12.242214270121201</v>
      </c>
      <c r="BS1117" s="426">
        <v>-0.69140548294318405</v>
      </c>
      <c r="BT1117" s="427"/>
      <c r="BU1117" s="421"/>
      <c r="BV1117" s="428"/>
      <c r="BW1117" s="427"/>
      <c r="BX1117" s="427"/>
      <c r="BY1117" s="427"/>
      <c r="BZ1117" s="427"/>
      <c r="CA1117" s="421"/>
      <c r="CB1117" s="428"/>
      <c r="CC1117" s="427">
        <v>9</v>
      </c>
      <c r="CD1117" s="421">
        <v>49</v>
      </c>
      <c r="CE1117" s="429">
        <v>1</v>
      </c>
      <c r="CF1117" s="428">
        <v>1</v>
      </c>
      <c r="CG1117" s="427">
        <v>3</v>
      </c>
      <c r="CH1117" s="421">
        <v>7</v>
      </c>
      <c r="CI1117" s="429">
        <v>0</v>
      </c>
      <c r="CJ1117" s="428">
        <v>0</v>
      </c>
      <c r="CK1117" s="427">
        <v>23</v>
      </c>
      <c r="CL1117" s="421">
        <v>151</v>
      </c>
      <c r="CM1117" s="429">
        <v>1</v>
      </c>
      <c r="CN1117" s="428">
        <v>2</v>
      </c>
      <c r="CO1117" s="427"/>
      <c r="CP1117" s="421"/>
      <c r="CQ1117" s="429"/>
      <c r="CR1117" s="428"/>
      <c r="DH1117" s="427">
        <v>2</v>
      </c>
      <c r="DI1117" s="426">
        <v>1.23419398069381</v>
      </c>
      <c r="EL1117" s="422"/>
      <c r="EM1117" s="422"/>
      <c r="EN1117" s="422"/>
      <c r="EO1117" s="422"/>
      <c r="EP1117" s="422"/>
      <c r="EQ1117" s="422"/>
    </row>
    <row r="1118" spans="1:269" ht="13" customHeight="1">
      <c r="A1118" s="413" t="s">
        <v>19</v>
      </c>
      <c r="B1118" s="413">
        <v>11395</v>
      </c>
      <c r="C1118" s="413">
        <v>660644</v>
      </c>
      <c r="D1118" s="413">
        <v>20536</v>
      </c>
      <c r="E1118" s="413" t="s">
        <v>3323</v>
      </c>
      <c r="F1118" s="413" t="s">
        <v>3323</v>
      </c>
      <c r="G1118" s="414"/>
      <c r="H1118" s="411" t="s">
        <v>3398</v>
      </c>
      <c r="I1118" s="411" t="s">
        <v>2453</v>
      </c>
      <c r="J1118" s="418">
        <v>27</v>
      </c>
      <c r="K1118" s="418">
        <v>5</v>
      </c>
      <c r="L1118" s="418" t="s">
        <v>2543</v>
      </c>
      <c r="T1118" s="418" t="s">
        <v>4581</v>
      </c>
      <c r="U1118" s="418" t="s">
        <v>4581</v>
      </c>
      <c r="V1118" s="418" t="s">
        <v>4586</v>
      </c>
      <c r="X1118" s="418">
        <v>15</v>
      </c>
      <c r="Z1118" s="421">
        <v>61</v>
      </c>
      <c r="AA1118" s="421">
        <v>95</v>
      </c>
      <c r="AB1118" s="421">
        <v>87</v>
      </c>
      <c r="AC1118" s="421">
        <v>22</v>
      </c>
      <c r="AD1118" s="421">
        <v>17</v>
      </c>
      <c r="AE1118" s="421">
        <v>5</v>
      </c>
      <c r="AF1118" s="421">
        <v>0</v>
      </c>
      <c r="AG1118" s="421">
        <v>0</v>
      </c>
      <c r="AH1118" s="421">
        <v>14</v>
      </c>
      <c r="AI1118" s="421">
        <v>8</v>
      </c>
      <c r="AJ1118" s="421">
        <v>2</v>
      </c>
      <c r="AK1118" s="421">
        <v>1</v>
      </c>
      <c r="AL1118" s="421">
        <v>6</v>
      </c>
      <c r="AM1118" s="421">
        <v>0</v>
      </c>
      <c r="AN1118" s="421">
        <v>21</v>
      </c>
      <c r="AO1118" s="421">
        <v>1</v>
      </c>
      <c r="AP1118" s="421">
        <v>1</v>
      </c>
      <c r="AQ1118" s="421">
        <v>0</v>
      </c>
      <c r="AR1118" s="421">
        <v>1</v>
      </c>
      <c r="AS1118" s="422">
        <v>6.3157894000000006E-2</v>
      </c>
      <c r="AT1118" s="422">
        <v>0.221052631</v>
      </c>
      <c r="AU1118" s="422">
        <v>0.35820896000000002</v>
      </c>
      <c r="AV1118" s="422">
        <v>0.25373134000000003</v>
      </c>
      <c r="AW1118" s="422">
        <v>0</v>
      </c>
      <c r="AX1118" s="422">
        <v>0.37313433000000001</v>
      </c>
      <c r="AY1118" s="423">
        <v>110.3</v>
      </c>
      <c r="AZ1118" s="422">
        <v>0.10434783</v>
      </c>
      <c r="BA1118" s="422">
        <v>0.43939393900000001</v>
      </c>
      <c r="BB1118" s="422">
        <v>0.77444004799999999</v>
      </c>
      <c r="BC1118" s="422">
        <v>0.34848484800000001</v>
      </c>
      <c r="BD1118" s="424">
        <v>0.32835820799999998</v>
      </c>
      <c r="BE1118" s="424">
        <v>0.25287356300000002</v>
      </c>
      <c r="BF1118" s="424">
        <v>0.30526315700000001</v>
      </c>
      <c r="BG1118" s="424">
        <v>0.31034482699999999</v>
      </c>
      <c r="BH1118" s="424">
        <v>0.61560798400000005</v>
      </c>
      <c r="BI1118" s="424">
        <v>5.7471264000000001E-2</v>
      </c>
      <c r="BJ1118" s="424">
        <v>0.27507213103143702</v>
      </c>
      <c r="BK1118" s="425">
        <v>37.017895652167397</v>
      </c>
      <c r="BL1118" s="425">
        <v>-2.9305406583336402</v>
      </c>
      <c r="BM1118" s="425">
        <v>8.2945038082214708</v>
      </c>
      <c r="BN1118" s="425">
        <v>74.700070576498902</v>
      </c>
      <c r="BO1118" s="425">
        <v>0.27278411645265699</v>
      </c>
      <c r="BP1118" s="425">
        <v>0.72270358345121999</v>
      </c>
      <c r="BQ1118" s="425">
        <v>0.49992613785054901</v>
      </c>
      <c r="BR1118" s="425">
        <v>-2.12879643577996</v>
      </c>
      <c r="BS1118" s="426">
        <v>5.1148700381078202E-2</v>
      </c>
      <c r="BT1118" s="427"/>
      <c r="BU1118" s="421"/>
      <c r="BV1118" s="428"/>
      <c r="BW1118" s="427"/>
      <c r="BX1118" s="427"/>
      <c r="BY1118" s="427"/>
      <c r="BZ1118" s="427"/>
      <c r="CA1118" s="421"/>
      <c r="CB1118" s="428"/>
      <c r="CC1118" s="427"/>
      <c r="CD1118" s="421"/>
      <c r="CE1118" s="429"/>
      <c r="CF1118" s="428"/>
      <c r="CG1118" s="427">
        <v>3</v>
      </c>
      <c r="CH1118" s="421">
        <v>12</v>
      </c>
      <c r="CI1118" s="429">
        <v>0</v>
      </c>
      <c r="CJ1118" s="428">
        <v>0</v>
      </c>
      <c r="CK1118" s="427">
        <v>17</v>
      </c>
      <c r="CL1118" s="421">
        <v>84</v>
      </c>
      <c r="CM1118" s="429">
        <v>-2</v>
      </c>
      <c r="CN1118" s="428">
        <v>-1</v>
      </c>
      <c r="CO1118" s="427">
        <v>15</v>
      </c>
      <c r="CP1118" s="421">
        <v>43</v>
      </c>
      <c r="CQ1118" s="429">
        <v>2</v>
      </c>
      <c r="CR1118" s="428">
        <v>0</v>
      </c>
      <c r="CS1118" s="427">
        <v>5</v>
      </c>
      <c r="CT1118" s="421">
        <v>9</v>
      </c>
      <c r="CU1118" s="429">
        <v>0</v>
      </c>
      <c r="CV1118" s="429">
        <v>0</v>
      </c>
      <c r="CX1118" s="427">
        <v>3</v>
      </c>
      <c r="CY1118" s="421">
        <v>12</v>
      </c>
      <c r="CZ1118" s="429">
        <v>0</v>
      </c>
      <c r="DA1118" s="429">
        <v>0</v>
      </c>
      <c r="DB1118" s="428">
        <v>0</v>
      </c>
      <c r="DC1118" s="427">
        <v>6</v>
      </c>
      <c r="DD1118" s="421">
        <v>32</v>
      </c>
      <c r="DE1118" s="429">
        <v>1</v>
      </c>
      <c r="DF1118" s="429">
        <v>1</v>
      </c>
      <c r="DH1118" s="427">
        <v>1</v>
      </c>
      <c r="DI1118" s="426">
        <v>-0.53263009991496801</v>
      </c>
      <c r="EL1118" s="422"/>
      <c r="EM1118" s="422"/>
      <c r="EN1118" s="422"/>
      <c r="EO1118" s="422"/>
      <c r="EP1118" s="422"/>
      <c r="EQ1118" s="422"/>
    </row>
    <row r="1119" spans="1:269" ht="13" customHeight="1">
      <c r="A1119" s="413" t="s">
        <v>19</v>
      </c>
      <c r="B1119" s="413">
        <v>10328</v>
      </c>
      <c r="C1119" s="413">
        <v>600869</v>
      </c>
      <c r="D1119" s="413">
        <v>13621</v>
      </c>
      <c r="E1119" s="413" t="s">
        <v>188</v>
      </c>
      <c r="F1119" s="413" t="s">
        <v>188</v>
      </c>
      <c r="G1119" s="414"/>
      <c r="H1119" s="415" t="s">
        <v>689</v>
      </c>
      <c r="I1119" s="416" t="s">
        <v>690</v>
      </c>
      <c r="J1119" s="417">
        <v>31</v>
      </c>
      <c r="K1119" s="418">
        <v>5</v>
      </c>
      <c r="L1119" s="418" t="s">
        <v>2543</v>
      </c>
      <c r="T1119" s="418" t="s">
        <v>4584</v>
      </c>
      <c r="U1119" s="418" t="s">
        <v>4581</v>
      </c>
      <c r="V1119" s="418" t="s">
        <v>4585</v>
      </c>
      <c r="X1119" s="418">
        <v>20</v>
      </c>
      <c r="Z1119" s="421">
        <v>22</v>
      </c>
      <c r="AA1119" s="421">
        <v>91</v>
      </c>
      <c r="AB1119" s="421">
        <v>80</v>
      </c>
      <c r="AC1119" s="421">
        <v>9</v>
      </c>
      <c r="AD1119" s="421">
        <v>5</v>
      </c>
      <c r="AE1119" s="421">
        <v>2</v>
      </c>
      <c r="AF1119" s="421">
        <v>0</v>
      </c>
      <c r="AG1119" s="421">
        <v>2</v>
      </c>
      <c r="AH1119" s="421">
        <v>3</v>
      </c>
      <c r="AI1119" s="421">
        <v>10</v>
      </c>
      <c r="AJ1119" s="421">
        <v>0</v>
      </c>
      <c r="AK1119" s="421">
        <v>1</v>
      </c>
      <c r="AL1119" s="421">
        <v>9</v>
      </c>
      <c r="AM1119" s="421">
        <v>0</v>
      </c>
      <c r="AN1119" s="421">
        <v>29</v>
      </c>
      <c r="AO1119" s="421">
        <v>0</v>
      </c>
      <c r="AP1119" s="421">
        <v>2</v>
      </c>
      <c r="AQ1119" s="421">
        <v>0</v>
      </c>
      <c r="AR1119" s="421">
        <v>1</v>
      </c>
      <c r="AS1119" s="422">
        <v>9.8901098000000007E-2</v>
      </c>
      <c r="AT1119" s="422">
        <v>0.31868131799999999</v>
      </c>
      <c r="AU1119" s="422">
        <v>0.58490565999999999</v>
      </c>
      <c r="AV1119" s="422">
        <v>0.20754717</v>
      </c>
      <c r="AW1119" s="422">
        <v>7.5471700000000003E-2</v>
      </c>
      <c r="AX1119" s="422">
        <v>0.28301886999999998</v>
      </c>
      <c r="AY1119" s="423">
        <v>107.5</v>
      </c>
      <c r="AZ1119" s="422">
        <v>0.14666667</v>
      </c>
      <c r="BA1119" s="422">
        <v>0.50943396200000002</v>
      </c>
      <c r="BB1119" s="422">
        <v>0.87220125400000004</v>
      </c>
      <c r="BC1119" s="422">
        <v>0.396226415</v>
      </c>
      <c r="BD1119" s="424">
        <v>0.13725490100000001</v>
      </c>
      <c r="BE1119" s="424">
        <v>0.1125</v>
      </c>
      <c r="BF1119" s="424">
        <v>0.19780219700000001</v>
      </c>
      <c r="BG1119" s="424">
        <v>0.21249999999999999</v>
      </c>
      <c r="BH1119" s="424">
        <v>0.41030219699999998</v>
      </c>
      <c r="BI1119" s="424">
        <v>0.1</v>
      </c>
      <c r="BJ1119" s="424">
        <v>0.189166887775882</v>
      </c>
      <c r="BK1119" s="425">
        <v>64.411138718180297</v>
      </c>
      <c r="BL1119" s="425">
        <v>-9.1541802217674402</v>
      </c>
      <c r="BM1119" s="425">
        <v>1.5982307935642901</v>
      </c>
      <c r="BN1119" s="425">
        <v>10.281852429496199</v>
      </c>
      <c r="BO1119" s="425">
        <v>0.28633699011437003</v>
      </c>
      <c r="BP1119" s="425">
        <v>-0.30290793813764999</v>
      </c>
      <c r="BQ1119" s="425">
        <v>-6.6851420577571696</v>
      </c>
      <c r="BR1119" s="425">
        <v>-9.9800459840756801</v>
      </c>
      <c r="BS1119" s="426">
        <v>-0.68397369576900702</v>
      </c>
      <c r="BT1119" s="427"/>
      <c r="BU1119" s="421"/>
      <c r="BV1119" s="428"/>
      <c r="BW1119" s="427"/>
      <c r="BX1119" s="427"/>
      <c r="BY1119" s="427"/>
      <c r="BZ1119" s="427"/>
      <c r="CA1119" s="421"/>
      <c r="CB1119" s="428"/>
      <c r="CC1119" s="427">
        <v>8</v>
      </c>
      <c r="CD1119" s="421">
        <v>65</v>
      </c>
      <c r="CE1119" s="429">
        <v>0</v>
      </c>
      <c r="CF1119" s="428">
        <v>0</v>
      </c>
      <c r="CG1119" s="427"/>
      <c r="CH1119" s="421"/>
      <c r="CI1119" s="429"/>
      <c r="CJ1119" s="428"/>
      <c r="CK1119" s="427">
        <v>12</v>
      </c>
      <c r="CL1119" s="421">
        <v>102</v>
      </c>
      <c r="CM1119" s="429">
        <v>1</v>
      </c>
      <c r="CN1119" s="428">
        <v>1</v>
      </c>
      <c r="CO1119" s="427"/>
      <c r="CP1119" s="421"/>
      <c r="CQ1119" s="429"/>
      <c r="CR1119" s="428"/>
      <c r="DH1119" s="427">
        <v>1</v>
      </c>
      <c r="DI1119" s="426">
        <v>0.26776337623596103</v>
      </c>
      <c r="EL1119" s="422"/>
      <c r="EM1119" s="422"/>
      <c r="EN1119" s="422"/>
      <c r="EO1119" s="422"/>
      <c r="EP1119" s="422"/>
      <c r="EQ1119" s="422"/>
    </row>
    <row r="1120" spans="1:269" ht="13" customHeight="1">
      <c r="A1120" s="413" t="s">
        <v>19</v>
      </c>
      <c r="B1120" s="413">
        <v>12607</v>
      </c>
      <c r="C1120" s="413">
        <v>681962</v>
      </c>
      <c r="D1120" s="413">
        <v>25040</v>
      </c>
      <c r="E1120" s="413" t="s">
        <v>3323</v>
      </c>
      <c r="F1120" s="413" t="s">
        <v>3323</v>
      </c>
      <c r="G1120" s="414"/>
      <c r="H1120" s="411" t="s">
        <v>3045</v>
      </c>
      <c r="I1120" s="411" t="s">
        <v>2295</v>
      </c>
      <c r="J1120" s="413">
        <v>28</v>
      </c>
      <c r="K1120" s="418">
        <v>5</v>
      </c>
      <c r="L1120" s="418" t="s">
        <v>837</v>
      </c>
      <c r="T1120" s="418" t="s">
        <v>4577</v>
      </c>
      <c r="U1120" s="418" t="s">
        <v>4581</v>
      </c>
      <c r="V1120" s="418" t="s">
        <v>4585</v>
      </c>
      <c r="Z1120" s="421">
        <v>47</v>
      </c>
      <c r="AA1120" s="421">
        <v>105</v>
      </c>
      <c r="AB1120" s="421">
        <v>96</v>
      </c>
      <c r="AC1120" s="421">
        <v>12</v>
      </c>
      <c r="AD1120" s="421">
        <v>9</v>
      </c>
      <c r="AE1120" s="421">
        <v>2</v>
      </c>
      <c r="AF1120" s="421">
        <v>0</v>
      </c>
      <c r="AG1120" s="421">
        <v>1</v>
      </c>
      <c r="AH1120" s="421">
        <v>10</v>
      </c>
      <c r="AI1120" s="421">
        <v>6</v>
      </c>
      <c r="AJ1120" s="421">
        <v>2</v>
      </c>
      <c r="AK1120" s="421">
        <v>0</v>
      </c>
      <c r="AL1120" s="421">
        <v>3</v>
      </c>
      <c r="AM1120" s="421">
        <v>0</v>
      </c>
      <c r="AN1120" s="421">
        <v>25</v>
      </c>
      <c r="AO1120" s="421">
        <v>1</v>
      </c>
      <c r="AP1120" s="421">
        <v>2</v>
      </c>
      <c r="AQ1120" s="421">
        <v>3</v>
      </c>
      <c r="AR1120" s="421">
        <v>5</v>
      </c>
      <c r="AS1120" s="466">
        <v>2.8571427999999999E-2</v>
      </c>
      <c r="AT1120" s="466">
        <v>0.23809523799999999</v>
      </c>
      <c r="AU1120" s="466">
        <v>0.44736841999999999</v>
      </c>
      <c r="AV1120" s="466">
        <v>0.23684210999999999</v>
      </c>
      <c r="AW1120" s="466">
        <v>2.6315789999999999E-2</v>
      </c>
      <c r="AX1120" s="466">
        <v>0.32894737000000002</v>
      </c>
      <c r="AY1120" s="425">
        <v>103.9</v>
      </c>
      <c r="AZ1120" s="466">
        <v>0.10164835</v>
      </c>
      <c r="BA1120" s="466">
        <v>0.51388888799999999</v>
      </c>
      <c r="BB1120" s="466">
        <v>0.92612942600000003</v>
      </c>
      <c r="BC1120" s="466">
        <v>0.36111111099999998</v>
      </c>
      <c r="BD1120" s="424">
        <v>0.152777777</v>
      </c>
      <c r="BE1120" s="424">
        <v>0.125</v>
      </c>
      <c r="BF1120" s="424">
        <v>0.156862745</v>
      </c>
      <c r="BG1120" s="424">
        <v>0.17708333300000001</v>
      </c>
      <c r="BH1120" s="424">
        <v>0.33394607799999998</v>
      </c>
      <c r="BI1120" s="424">
        <v>5.2083333000000002E-2</v>
      </c>
      <c r="BJ1120" s="424">
        <v>0.149801116948034</v>
      </c>
      <c r="BK1120" s="425">
        <v>32.9973129803193</v>
      </c>
      <c r="BL1120" s="425">
        <v>-13.8749928358985</v>
      </c>
      <c r="BM1120" s="425">
        <v>-1.4683647412849601</v>
      </c>
      <c r="BN1120" s="425">
        <v>-11.2741796011946</v>
      </c>
      <c r="BO1120" s="425">
        <v>-0.74451576758360005</v>
      </c>
      <c r="BP1120" s="425">
        <v>0.25286963675171098</v>
      </c>
      <c r="BQ1120" s="425">
        <v>-9.2531560322778308</v>
      </c>
      <c r="BR1120" s="425">
        <v>-13.570111143034501</v>
      </c>
      <c r="BS1120" s="426">
        <v>-0.94671366356090003</v>
      </c>
      <c r="BT1120" s="427"/>
      <c r="BU1120" s="421"/>
      <c r="BV1120" s="428"/>
      <c r="BW1120" s="427"/>
      <c r="BX1120" s="427"/>
      <c r="BY1120" s="427"/>
      <c r="BZ1120" s="427"/>
      <c r="CA1120" s="421"/>
      <c r="CB1120" s="428"/>
      <c r="CC1120" s="427"/>
      <c r="CD1120" s="421"/>
      <c r="CE1120" s="429"/>
      <c r="CF1120" s="428"/>
      <c r="CG1120" s="427">
        <v>6</v>
      </c>
      <c r="CH1120" s="421">
        <v>17.2</v>
      </c>
      <c r="CI1120" s="429">
        <v>0</v>
      </c>
      <c r="CJ1120" s="428">
        <v>-1</v>
      </c>
      <c r="CK1120" s="427">
        <v>24</v>
      </c>
      <c r="CL1120" s="421">
        <v>137</v>
      </c>
      <c r="CM1120" s="429">
        <v>0</v>
      </c>
      <c r="CN1120" s="428">
        <v>-2</v>
      </c>
      <c r="CO1120" s="427">
        <v>12</v>
      </c>
      <c r="CP1120" s="421">
        <v>93</v>
      </c>
      <c r="CQ1120" s="429">
        <v>4</v>
      </c>
      <c r="CR1120" s="428">
        <v>2</v>
      </c>
      <c r="DH1120" s="427">
        <v>4</v>
      </c>
      <c r="DI1120" s="426">
        <v>0.77115461230278004</v>
      </c>
    </row>
    <row r="1121" spans="1:184" ht="13" customHeight="1">
      <c r="A1121" s="413" t="s">
        <v>19</v>
      </c>
      <c r="B1121" s="413">
        <v>10713</v>
      </c>
      <c r="C1121" s="413">
        <v>657557</v>
      </c>
      <c r="D1121" s="413">
        <v>18015</v>
      </c>
      <c r="E1121" s="413" t="s">
        <v>2169</v>
      </c>
      <c r="F1121" s="413" t="s">
        <v>2169</v>
      </c>
      <c r="G1121" s="414"/>
      <c r="H1121" s="415" t="s">
        <v>768</v>
      </c>
      <c r="I1121" s="416" t="s">
        <v>166</v>
      </c>
      <c r="J1121" s="417">
        <v>31</v>
      </c>
      <c r="K1121" s="418">
        <v>5</v>
      </c>
      <c r="L1121" s="418" t="s">
        <v>837</v>
      </c>
      <c r="T1121" s="418" t="s">
        <v>4584</v>
      </c>
      <c r="U1121" s="418" t="s">
        <v>4581</v>
      </c>
      <c r="V1121" s="418" t="s">
        <v>4585</v>
      </c>
      <c r="X1121" s="418">
        <v>65</v>
      </c>
      <c r="Z1121" s="421">
        <v>57</v>
      </c>
      <c r="AA1121" s="421">
        <v>208</v>
      </c>
      <c r="AB1121" s="421">
        <v>193</v>
      </c>
      <c r="AC1121" s="421">
        <v>44</v>
      </c>
      <c r="AD1121" s="421">
        <v>28</v>
      </c>
      <c r="AE1121" s="421">
        <v>10</v>
      </c>
      <c r="AF1121" s="421">
        <v>0</v>
      </c>
      <c r="AG1121" s="421">
        <v>6</v>
      </c>
      <c r="AH1121" s="421">
        <v>18</v>
      </c>
      <c r="AI1121" s="421">
        <v>23</v>
      </c>
      <c r="AJ1121" s="421">
        <v>4</v>
      </c>
      <c r="AK1121" s="421">
        <v>0</v>
      </c>
      <c r="AL1121" s="421">
        <v>11</v>
      </c>
      <c r="AM1121" s="421">
        <v>0</v>
      </c>
      <c r="AN1121" s="421">
        <v>70</v>
      </c>
      <c r="AO1121" s="421">
        <v>1</v>
      </c>
      <c r="AP1121" s="421">
        <v>3</v>
      </c>
      <c r="AQ1121" s="421">
        <v>0</v>
      </c>
      <c r="AR1121" s="421">
        <v>3</v>
      </c>
      <c r="AS1121" s="422">
        <v>5.2884615000000003E-2</v>
      </c>
      <c r="AT1121" s="422">
        <v>0.33653846100000001</v>
      </c>
      <c r="AU1121" s="422">
        <v>0.43650793999999998</v>
      </c>
      <c r="AV1121" s="422">
        <v>0.18253968000000001</v>
      </c>
      <c r="AW1121" s="422">
        <v>0.10317460000000001</v>
      </c>
      <c r="AX1121" s="422">
        <v>0.39682539999999999</v>
      </c>
      <c r="AY1121" s="423">
        <v>110.6</v>
      </c>
      <c r="AZ1121" s="422">
        <v>0.17747858</v>
      </c>
      <c r="BA1121" s="422">
        <v>0.28571428500000001</v>
      </c>
      <c r="BB1121" s="422">
        <v>0.39394999000000003</v>
      </c>
      <c r="BC1121" s="422">
        <v>0.49206349199999999</v>
      </c>
      <c r="BD1121" s="424">
        <v>0.31666666599999999</v>
      </c>
      <c r="BE1121" s="424">
        <v>0.22797927400000001</v>
      </c>
      <c r="BF1121" s="424">
        <v>0.26923076899999998</v>
      </c>
      <c r="BG1121" s="424">
        <v>0.37305699399999998</v>
      </c>
      <c r="BH1121" s="424">
        <v>0.64228776300000001</v>
      </c>
      <c r="BI1121" s="424">
        <v>0.14507771999999999</v>
      </c>
      <c r="BJ1121" s="424">
        <v>0.27778736301339502</v>
      </c>
      <c r="BK1121" s="425">
        <v>93.446211478373201</v>
      </c>
      <c r="BL1121" s="425">
        <v>-5.9577989207023201</v>
      </c>
      <c r="BM1121" s="425">
        <v>18.619140542913001</v>
      </c>
      <c r="BN1121" s="425">
        <v>75.8858614221311</v>
      </c>
      <c r="BO1121" s="425">
        <v>-0.20436827338282501</v>
      </c>
      <c r="BP1121" s="425">
        <v>0.54485109169036094</v>
      </c>
      <c r="BQ1121" s="425">
        <v>1.56442455282421</v>
      </c>
      <c r="BR1121" s="425">
        <v>-5.4002649142780701</v>
      </c>
      <c r="BS1121" s="426">
        <v>0.160060210224753</v>
      </c>
      <c r="BT1121" s="427"/>
      <c r="BU1121" s="421"/>
      <c r="BV1121" s="428"/>
      <c r="BW1121" s="427"/>
      <c r="BX1121" s="427"/>
      <c r="BY1121" s="427"/>
      <c r="BZ1121" s="427"/>
      <c r="CA1121" s="421"/>
      <c r="CB1121" s="428"/>
      <c r="CC1121" s="427">
        <v>1</v>
      </c>
      <c r="CD1121" s="421">
        <v>9</v>
      </c>
      <c r="CE1121" s="429">
        <v>0</v>
      </c>
      <c r="CF1121" s="428">
        <v>0</v>
      </c>
      <c r="CG1121" s="427">
        <v>13</v>
      </c>
      <c r="CH1121" s="421">
        <v>99</v>
      </c>
      <c r="CI1121" s="429">
        <v>-1</v>
      </c>
      <c r="CJ1121" s="428">
        <v>1</v>
      </c>
      <c r="CK1121" s="427">
        <v>33</v>
      </c>
      <c r="CL1121" s="421">
        <v>265</v>
      </c>
      <c r="CM1121" s="429">
        <v>-1</v>
      </c>
      <c r="CN1121" s="428">
        <v>-2</v>
      </c>
      <c r="CO1121" s="427">
        <v>10</v>
      </c>
      <c r="CP1121" s="421">
        <v>68</v>
      </c>
      <c r="CQ1121" s="429">
        <v>-2</v>
      </c>
      <c r="CR1121" s="428">
        <v>1</v>
      </c>
      <c r="DH1121" s="427">
        <v>-4</v>
      </c>
      <c r="DI1121" s="426">
        <v>4.5511066913604702E-2</v>
      </c>
      <c r="EL1121" s="422"/>
      <c r="EM1121" s="422"/>
      <c r="EN1121" s="422"/>
      <c r="EO1121" s="422"/>
      <c r="EP1121" s="422"/>
      <c r="EQ1121" s="422"/>
    </row>
    <row r="1122" spans="1:184" ht="13" customHeight="1">
      <c r="A1122" s="413" t="s">
        <v>19</v>
      </c>
      <c r="B1122" s="413">
        <v>9754</v>
      </c>
      <c r="C1122" s="413">
        <v>571771</v>
      </c>
      <c r="D1122" s="413">
        <v>10472</v>
      </c>
      <c r="E1122" s="413" t="s">
        <v>15</v>
      </c>
      <c r="F1122" s="413" t="s">
        <v>15</v>
      </c>
      <c r="G1122" s="414"/>
      <c r="H1122" s="415" t="s">
        <v>3334</v>
      </c>
      <c r="I1122" s="416" t="s">
        <v>856</v>
      </c>
      <c r="J1122" s="417">
        <v>33</v>
      </c>
      <c r="K1122" s="418">
        <v>5</v>
      </c>
      <c r="L1122" s="418" t="s">
        <v>837</v>
      </c>
      <c r="T1122" s="418" t="s">
        <v>4584</v>
      </c>
      <c r="U1122" s="418" t="s">
        <v>4577</v>
      </c>
      <c r="V1122" s="418" t="s">
        <v>4585</v>
      </c>
      <c r="Z1122" s="421">
        <v>93</v>
      </c>
      <c r="AA1122" s="421">
        <v>256</v>
      </c>
      <c r="AB1122" s="421">
        <v>232</v>
      </c>
      <c r="AC1122" s="421">
        <v>47</v>
      </c>
      <c r="AD1122" s="421">
        <v>29</v>
      </c>
      <c r="AE1122" s="421">
        <v>8</v>
      </c>
      <c r="AF1122" s="421">
        <v>0</v>
      </c>
      <c r="AG1122" s="421">
        <v>10</v>
      </c>
      <c r="AH1122" s="421">
        <v>30</v>
      </c>
      <c r="AI1122" s="421">
        <v>35</v>
      </c>
      <c r="AJ1122" s="421">
        <v>0</v>
      </c>
      <c r="AK1122" s="421">
        <v>0</v>
      </c>
      <c r="AL1122" s="421">
        <v>18</v>
      </c>
      <c r="AM1122" s="421">
        <v>0</v>
      </c>
      <c r="AN1122" s="421">
        <v>68</v>
      </c>
      <c r="AO1122" s="421">
        <v>0</v>
      </c>
      <c r="AP1122" s="421">
        <v>5</v>
      </c>
      <c r="AQ1122" s="421">
        <v>1</v>
      </c>
      <c r="AR1122" s="421">
        <v>7</v>
      </c>
      <c r="AS1122" s="422">
        <v>7.03125E-2</v>
      </c>
      <c r="AT1122" s="422">
        <v>0.265625</v>
      </c>
      <c r="AU1122" s="422">
        <v>0.44117646999999999</v>
      </c>
      <c r="AV1122" s="422">
        <v>0.24705882000000001</v>
      </c>
      <c r="AW1122" s="422">
        <v>9.4117649999999997E-2</v>
      </c>
      <c r="AX1122" s="422">
        <v>0.37647058999999999</v>
      </c>
      <c r="AY1122" s="423">
        <v>111</v>
      </c>
      <c r="AZ1122" s="422">
        <v>0.13068732</v>
      </c>
      <c r="BA1122" s="422">
        <v>0.37869822400000003</v>
      </c>
      <c r="BB1122" s="422">
        <v>0.626709128</v>
      </c>
      <c r="BC1122" s="422">
        <v>0.443786982</v>
      </c>
      <c r="BD1122" s="424">
        <v>0.232704402</v>
      </c>
      <c r="BE1122" s="424">
        <v>0.20258620599999999</v>
      </c>
      <c r="BF1122" s="424">
        <v>0.25490195999999998</v>
      </c>
      <c r="BG1122" s="424">
        <v>0.36637931000000001</v>
      </c>
      <c r="BH1122" s="424">
        <v>0.62128127</v>
      </c>
      <c r="BI1122" s="424">
        <v>0.16379310399999999</v>
      </c>
      <c r="BJ1122" s="424">
        <v>0.26833785421708001</v>
      </c>
      <c r="BK1122" s="425">
        <v>105.501003428253</v>
      </c>
      <c r="BL1122" s="425">
        <v>-9.2967536215407893</v>
      </c>
      <c r="BM1122" s="425">
        <v>20.9517872567551</v>
      </c>
      <c r="BN1122" s="425">
        <v>69.902087869753998</v>
      </c>
      <c r="BO1122" s="425">
        <v>0.217288925035905</v>
      </c>
      <c r="BP1122" s="425">
        <v>-1.3862724127247901</v>
      </c>
      <c r="BQ1122" s="425">
        <v>-1.46360268059355</v>
      </c>
      <c r="BR1122" s="425">
        <v>-10.519022662073199</v>
      </c>
      <c r="BS1122" s="426">
        <v>-0.14974487092931699</v>
      </c>
      <c r="BT1122" s="427"/>
      <c r="BU1122" s="421"/>
      <c r="BV1122" s="428"/>
      <c r="BW1122" s="427"/>
      <c r="BX1122" s="427"/>
      <c r="BY1122" s="427"/>
      <c r="BZ1122" s="427"/>
      <c r="CA1122" s="421"/>
      <c r="CB1122" s="428"/>
      <c r="CC1122" s="427">
        <v>28</v>
      </c>
      <c r="CD1122" s="421">
        <v>168</v>
      </c>
      <c r="CE1122" s="429">
        <v>3</v>
      </c>
      <c r="CF1122" s="428">
        <v>1</v>
      </c>
      <c r="CG1122" s="427">
        <v>18</v>
      </c>
      <c r="CH1122" s="421">
        <v>83</v>
      </c>
      <c r="CI1122" s="429">
        <v>3</v>
      </c>
      <c r="CJ1122" s="428">
        <v>0</v>
      </c>
      <c r="CK1122" s="427">
        <v>27</v>
      </c>
      <c r="CL1122" s="421">
        <v>195.2</v>
      </c>
      <c r="CM1122" s="429">
        <v>1</v>
      </c>
      <c r="CN1122" s="428">
        <v>2</v>
      </c>
      <c r="CO1122" s="427"/>
      <c r="CP1122" s="421"/>
      <c r="CQ1122" s="429"/>
      <c r="CR1122" s="428"/>
      <c r="CS1122" s="427">
        <v>23</v>
      </c>
      <c r="CT1122" s="421">
        <v>72.099999999999994</v>
      </c>
      <c r="CU1122" s="429">
        <v>-1</v>
      </c>
      <c r="CV1122" s="429">
        <v>0</v>
      </c>
      <c r="CW1122" s="428">
        <v>0</v>
      </c>
      <c r="CX1122" s="427">
        <v>8</v>
      </c>
      <c r="CY1122" s="421">
        <v>38</v>
      </c>
      <c r="CZ1122" s="429">
        <v>0</v>
      </c>
      <c r="DA1122" s="429">
        <v>0</v>
      </c>
      <c r="DB1122" s="428">
        <v>0</v>
      </c>
      <c r="DH1122" s="427">
        <v>6</v>
      </c>
      <c r="DI1122" s="426">
        <v>0.53950810432434004</v>
      </c>
      <c r="EL1122" s="422"/>
      <c r="EM1122" s="422"/>
      <c r="EN1122" s="422"/>
      <c r="EO1122" s="422"/>
      <c r="EP1122" s="422"/>
      <c r="EQ1122" s="422"/>
    </row>
    <row r="1123" spans="1:184" ht="13" customHeight="1">
      <c r="A1123" s="413" t="s">
        <v>19</v>
      </c>
      <c r="B1123" s="413">
        <v>12920</v>
      </c>
      <c r="C1123" s="413">
        <v>690291</v>
      </c>
      <c r="D1123" s="413">
        <v>31437</v>
      </c>
      <c r="E1123" s="413" t="s">
        <v>239</v>
      </c>
      <c r="F1123" s="413" t="s">
        <v>239</v>
      </c>
      <c r="G1123" s="414"/>
      <c r="H1123" s="411" t="s">
        <v>3088</v>
      </c>
      <c r="I1123" s="411" t="s">
        <v>681</v>
      </c>
      <c r="J1123" s="413">
        <v>24</v>
      </c>
      <c r="K1123" s="418">
        <v>5</v>
      </c>
      <c r="L1123" s="418" t="s">
        <v>46</v>
      </c>
      <c r="T1123" s="418" t="s">
        <v>4581</v>
      </c>
      <c r="U1123" s="418" t="s">
        <v>4581</v>
      </c>
      <c r="V1123" s="418" t="s">
        <v>4586</v>
      </c>
      <c r="Z1123" s="421">
        <v>21</v>
      </c>
      <c r="AA1123" s="421">
        <v>55</v>
      </c>
      <c r="AB1123" s="421">
        <v>47</v>
      </c>
      <c r="AC1123" s="421">
        <v>5</v>
      </c>
      <c r="AD1123" s="421">
        <v>5</v>
      </c>
      <c r="AE1123" s="421">
        <v>0</v>
      </c>
      <c r="AF1123" s="421">
        <v>0</v>
      </c>
      <c r="AG1123" s="421">
        <v>0</v>
      </c>
      <c r="AH1123" s="421">
        <v>8</v>
      </c>
      <c r="AI1123" s="421">
        <v>3</v>
      </c>
      <c r="AJ1123" s="421">
        <v>0</v>
      </c>
      <c r="AK1123" s="421">
        <v>0</v>
      </c>
      <c r="AL1123" s="421">
        <v>7</v>
      </c>
      <c r="AM1123" s="421">
        <v>0</v>
      </c>
      <c r="AN1123" s="421">
        <v>16</v>
      </c>
      <c r="AO1123" s="421">
        <v>1</v>
      </c>
      <c r="AP1123" s="421">
        <v>0</v>
      </c>
      <c r="AQ1123" s="421">
        <v>0</v>
      </c>
      <c r="AR1123" s="421">
        <v>2</v>
      </c>
      <c r="AS1123" s="422">
        <v>0.127272727</v>
      </c>
      <c r="AT1123" s="422">
        <v>0.29090908999999998</v>
      </c>
      <c r="AU1123" s="422">
        <v>0.35483871</v>
      </c>
      <c r="AV1123" s="422">
        <v>0.16129031999999999</v>
      </c>
      <c r="AW1123" s="422">
        <v>3.2258059999999998E-2</v>
      </c>
      <c r="AX1123" s="422">
        <v>0.38709676999999998</v>
      </c>
      <c r="AY1123" s="423">
        <v>107.3</v>
      </c>
      <c r="AZ1123" s="422">
        <v>9.4594590000000006E-2</v>
      </c>
      <c r="BA1123" s="422">
        <v>0.48387096699999999</v>
      </c>
      <c r="BB1123" s="422">
        <v>0.87314734400000005</v>
      </c>
      <c r="BC1123" s="422">
        <v>0.29032258</v>
      </c>
      <c r="BD1123" s="424">
        <v>0.16129032200000001</v>
      </c>
      <c r="BE1123" s="424">
        <v>0.106382978</v>
      </c>
      <c r="BF1123" s="424">
        <v>0.23636363599999999</v>
      </c>
      <c r="BG1123" s="424">
        <v>0.106382978</v>
      </c>
      <c r="BH1123" s="424">
        <v>0.342746614</v>
      </c>
      <c r="BI1123" s="424">
        <v>0</v>
      </c>
      <c r="BJ1123" s="424">
        <v>0.18136143792759199</v>
      </c>
      <c r="BK1123" s="425">
        <v>0</v>
      </c>
      <c r="BL1123" s="425">
        <v>-5.8813003634180099</v>
      </c>
      <c r="BM1123" s="425">
        <v>0.617409590903373</v>
      </c>
      <c r="BN1123" s="425">
        <v>9.2188049039139806</v>
      </c>
      <c r="BO1123" s="425">
        <v>0.17184100321837201</v>
      </c>
      <c r="BP1123" s="425">
        <v>0.22794418875128</v>
      </c>
      <c r="BQ1123" s="425">
        <v>-2.92192640081822</v>
      </c>
      <c r="BR1123" s="425">
        <v>-5.6564655999730498</v>
      </c>
      <c r="BS1123" s="426">
        <v>-0.29894963814772901</v>
      </c>
      <c r="BT1123" s="427"/>
      <c r="BU1123" s="421"/>
      <c r="BV1123" s="428"/>
      <c r="BW1123" s="427"/>
      <c r="BX1123" s="427"/>
      <c r="BY1123" s="427"/>
      <c r="BZ1123" s="427"/>
      <c r="CA1123" s="421"/>
      <c r="CB1123" s="428"/>
      <c r="CC1123" s="427"/>
      <c r="CD1123" s="421"/>
      <c r="CE1123" s="429"/>
      <c r="CF1123" s="428"/>
      <c r="CG1123" s="427"/>
      <c r="CH1123" s="421"/>
      <c r="CI1123" s="429"/>
      <c r="CJ1123" s="428"/>
      <c r="CK1123" s="427">
        <v>19</v>
      </c>
      <c r="CL1123" s="421">
        <v>130</v>
      </c>
      <c r="CM1123" s="429">
        <v>-1</v>
      </c>
      <c r="CN1123" s="428">
        <v>1</v>
      </c>
      <c r="CO1123" s="427"/>
      <c r="CP1123" s="421"/>
      <c r="CQ1123" s="429"/>
      <c r="CR1123" s="428"/>
      <c r="DH1123" s="427">
        <v>-1</v>
      </c>
      <c r="DI1123" s="426">
        <v>0.84164373576641005</v>
      </c>
      <c r="EL1123" s="422"/>
      <c r="EM1123" s="422"/>
      <c r="EN1123" s="422"/>
      <c r="EO1123" s="422"/>
      <c r="EP1123" s="422"/>
      <c r="EQ1123" s="422"/>
      <c r="FG1123" s="412"/>
      <c r="FH1123" s="412"/>
      <c r="FI1123" s="412"/>
      <c r="FJ1123" s="412"/>
      <c r="FK1123" s="412"/>
      <c r="FL1123" s="412"/>
      <c r="FM1123" s="412"/>
      <c r="FN1123" s="412"/>
      <c r="FO1123" s="412"/>
      <c r="FP1123" s="412"/>
      <c r="FQ1123" s="412"/>
      <c r="FR1123" s="412"/>
      <c r="FS1123" s="412"/>
      <c r="FT1123" s="412"/>
      <c r="FU1123" s="412"/>
      <c r="FV1123" s="412"/>
      <c r="FW1123" s="412"/>
      <c r="FX1123" s="412"/>
      <c r="FY1123" s="412"/>
      <c r="FZ1123" s="412"/>
      <c r="GA1123" s="412"/>
      <c r="GB1123" s="412"/>
    </row>
    <row r="1124" spans="1:184" ht="13" customHeight="1">
      <c r="A1124" s="413" t="s">
        <v>19</v>
      </c>
      <c r="B1124" s="413">
        <v>10564</v>
      </c>
      <c r="C1124" s="413">
        <v>621028</v>
      </c>
      <c r="D1124" s="413">
        <v>17696</v>
      </c>
      <c r="E1124" s="413" t="s">
        <v>18</v>
      </c>
      <c r="F1124" s="413" t="s">
        <v>18</v>
      </c>
      <c r="G1124" s="414"/>
      <c r="H1124" s="415" t="s">
        <v>962</v>
      </c>
      <c r="I1124" s="416" t="s">
        <v>105</v>
      </c>
      <c r="J1124" s="417">
        <v>31</v>
      </c>
      <c r="K1124" s="418">
        <v>5</v>
      </c>
      <c r="L1124" s="418" t="s">
        <v>837</v>
      </c>
      <c r="T1124" s="418" t="s">
        <v>4581</v>
      </c>
      <c r="U1124" s="418" t="s">
        <v>4577</v>
      </c>
      <c r="V1124" s="418" t="s">
        <v>4586</v>
      </c>
      <c r="Z1124" s="421">
        <v>57</v>
      </c>
      <c r="AA1124" s="421">
        <v>116</v>
      </c>
      <c r="AB1124" s="421">
        <v>114</v>
      </c>
      <c r="AC1124" s="421">
        <v>23</v>
      </c>
      <c r="AD1124" s="421">
        <v>19</v>
      </c>
      <c r="AE1124" s="421">
        <v>2</v>
      </c>
      <c r="AF1124" s="421">
        <v>0</v>
      </c>
      <c r="AG1124" s="421">
        <v>2</v>
      </c>
      <c r="AH1124" s="421">
        <v>13</v>
      </c>
      <c r="AI1124" s="421">
        <v>11</v>
      </c>
      <c r="AJ1124" s="421">
        <v>1</v>
      </c>
      <c r="AK1124" s="421">
        <v>0</v>
      </c>
      <c r="AL1124" s="421">
        <v>1</v>
      </c>
      <c r="AM1124" s="421">
        <v>0</v>
      </c>
      <c r="AN1124" s="421">
        <v>23</v>
      </c>
      <c r="AO1124" s="421">
        <v>0</v>
      </c>
      <c r="AP1124" s="421">
        <v>0</v>
      </c>
      <c r="AQ1124" s="421">
        <v>1</v>
      </c>
      <c r="AR1124" s="421">
        <v>5</v>
      </c>
      <c r="AS1124" s="422">
        <v>8.6206890000000008E-3</v>
      </c>
      <c r="AT1124" s="422">
        <v>0.198275862</v>
      </c>
      <c r="AU1124" s="422">
        <v>0.34782608999999998</v>
      </c>
      <c r="AV1124" s="422">
        <v>0.20652174000000001</v>
      </c>
      <c r="AW1124" s="422">
        <v>2.1739129999999999E-2</v>
      </c>
      <c r="AX1124" s="422">
        <v>0.29347825999999999</v>
      </c>
      <c r="AY1124" s="423">
        <v>105.5</v>
      </c>
      <c r="AZ1124" s="422">
        <v>7.6923080000000005E-2</v>
      </c>
      <c r="BA1124" s="422">
        <v>0.51648351599999998</v>
      </c>
      <c r="BB1124" s="422">
        <v>0.95604395200000003</v>
      </c>
      <c r="BC1124" s="422">
        <v>0.31868131799999999</v>
      </c>
      <c r="BD1124" s="424">
        <v>0.235955056</v>
      </c>
      <c r="BE1124" s="424">
        <v>0.20175438500000001</v>
      </c>
      <c r="BF1124" s="424">
        <v>0.20869565200000001</v>
      </c>
      <c r="BG1124" s="424">
        <v>0.27192982399999999</v>
      </c>
      <c r="BH1124" s="424">
        <v>0.480625476</v>
      </c>
      <c r="BI1124" s="424">
        <v>7.0175439000000006E-2</v>
      </c>
      <c r="BJ1124" s="424">
        <v>0.20900791727978199</v>
      </c>
      <c r="BK1124" s="425">
        <v>43.3476456529446</v>
      </c>
      <c r="BL1124" s="425">
        <v>-9.8003986983467399</v>
      </c>
      <c r="BM1124" s="425">
        <v>3.9059713871310802</v>
      </c>
      <c r="BN1124" s="425">
        <v>27.3374163937555</v>
      </c>
      <c r="BO1124" s="425">
        <v>0.22612812055765399</v>
      </c>
      <c r="BP1124" s="425">
        <v>0.342144805938005</v>
      </c>
      <c r="BQ1124" s="425">
        <v>-6.5091233330686098</v>
      </c>
      <c r="BR1124" s="425">
        <v>-9.5916034302581608</v>
      </c>
      <c r="BS1124" s="426">
        <v>-0.66596477739305704</v>
      </c>
      <c r="BT1124" s="427"/>
      <c r="BU1124" s="421"/>
      <c r="BV1124" s="428"/>
      <c r="BW1124" s="427"/>
      <c r="BX1124" s="427"/>
      <c r="BY1124" s="427"/>
      <c r="BZ1124" s="427"/>
      <c r="CA1124" s="421"/>
      <c r="CB1124" s="428"/>
      <c r="CC1124" s="427">
        <v>2</v>
      </c>
      <c r="CD1124" s="421">
        <v>15</v>
      </c>
      <c r="CE1124" s="429">
        <v>1</v>
      </c>
      <c r="CF1124" s="428">
        <v>0</v>
      </c>
      <c r="CG1124" s="427">
        <v>8</v>
      </c>
      <c r="CH1124" s="421">
        <v>30</v>
      </c>
      <c r="CI1124" s="429">
        <v>-1</v>
      </c>
      <c r="CJ1124" s="428">
        <v>-1</v>
      </c>
      <c r="CK1124" s="427">
        <v>32</v>
      </c>
      <c r="CL1124" s="421">
        <v>163.1</v>
      </c>
      <c r="CM1124" s="429">
        <v>-4</v>
      </c>
      <c r="CN1124" s="428">
        <v>-2</v>
      </c>
      <c r="CO1124" s="427">
        <v>14</v>
      </c>
      <c r="CP1124" s="421">
        <v>90</v>
      </c>
      <c r="CQ1124" s="429">
        <v>-1</v>
      </c>
      <c r="CR1124" s="428">
        <v>1</v>
      </c>
      <c r="DH1124" s="427">
        <v>-5</v>
      </c>
      <c r="DI1124" s="426">
        <v>-0.90980851650238004</v>
      </c>
      <c r="EL1124" s="422"/>
      <c r="EM1124" s="422"/>
      <c r="EN1124" s="422"/>
      <c r="EO1124" s="422"/>
      <c r="EP1124" s="422"/>
      <c r="EQ1124" s="422"/>
    </row>
    <row r="1125" spans="1:184" ht="13" customHeight="1">
      <c r="A1125" s="413" t="s">
        <v>19</v>
      </c>
      <c r="B1125" s="413">
        <v>11473</v>
      </c>
      <c r="C1125" s="413">
        <v>656896</v>
      </c>
      <c r="D1125" s="413">
        <v>19890</v>
      </c>
      <c r="E1125" s="413" t="s">
        <v>17</v>
      </c>
      <c r="F1125" s="413" t="s">
        <v>17</v>
      </c>
      <c r="G1125" s="414"/>
      <c r="H1125" s="411" t="s">
        <v>134</v>
      </c>
      <c r="I1125" s="411" t="s">
        <v>1200</v>
      </c>
      <c r="J1125" s="418">
        <v>29</v>
      </c>
      <c r="K1125" s="418">
        <v>5</v>
      </c>
      <c r="L1125" s="418" t="s">
        <v>837</v>
      </c>
      <c r="T1125" s="418" t="s">
        <v>4581</v>
      </c>
      <c r="U1125" s="418" t="s">
        <v>4581</v>
      </c>
      <c r="V1125" s="418" t="s">
        <v>4586</v>
      </c>
      <c r="X1125" s="418">
        <v>33</v>
      </c>
      <c r="Z1125" s="421">
        <v>43</v>
      </c>
      <c r="AA1125" s="421">
        <v>127</v>
      </c>
      <c r="AB1125" s="421">
        <v>120</v>
      </c>
      <c r="AC1125" s="421">
        <v>30</v>
      </c>
      <c r="AD1125" s="421">
        <v>26</v>
      </c>
      <c r="AE1125" s="421">
        <v>4</v>
      </c>
      <c r="AF1125" s="421">
        <v>0</v>
      </c>
      <c r="AG1125" s="421">
        <v>0</v>
      </c>
      <c r="AH1125" s="421">
        <v>5</v>
      </c>
      <c r="AI1125" s="421">
        <v>13</v>
      </c>
      <c r="AJ1125" s="421">
        <v>1</v>
      </c>
      <c r="AK1125" s="421">
        <v>0</v>
      </c>
      <c r="AL1125" s="421">
        <v>6</v>
      </c>
      <c r="AM1125" s="421">
        <v>0</v>
      </c>
      <c r="AN1125" s="421">
        <v>24</v>
      </c>
      <c r="AO1125" s="421">
        <v>1</v>
      </c>
      <c r="AP1125" s="421">
        <v>0</v>
      </c>
      <c r="AQ1125" s="421">
        <v>0</v>
      </c>
      <c r="AR1125" s="421">
        <v>3</v>
      </c>
      <c r="AS1125" s="422">
        <v>4.7244094E-2</v>
      </c>
      <c r="AT1125" s="422">
        <v>0.188976377</v>
      </c>
      <c r="AU1125" s="422">
        <v>0.25</v>
      </c>
      <c r="AV1125" s="422">
        <v>0.36458332999999998</v>
      </c>
      <c r="AW1125" s="422">
        <v>1.0416669999999999E-2</v>
      </c>
      <c r="AX1125" s="422">
        <v>0.32291667000000002</v>
      </c>
      <c r="AY1125" s="423">
        <v>109.1</v>
      </c>
      <c r="AZ1125" s="422">
        <v>0.14495797999999999</v>
      </c>
      <c r="BA1125" s="422">
        <v>0.41666666600000002</v>
      </c>
      <c r="BB1125" s="422">
        <v>0.688375352</v>
      </c>
      <c r="BC1125" s="422">
        <v>0.30208333300000001</v>
      </c>
      <c r="BD1125" s="424">
        <v>0.3125</v>
      </c>
      <c r="BE1125" s="424">
        <v>0.25</v>
      </c>
      <c r="BF1125" s="424">
        <v>0.29133858200000001</v>
      </c>
      <c r="BG1125" s="424">
        <v>0.28333333300000002</v>
      </c>
      <c r="BH1125" s="424">
        <v>0.57467191500000003</v>
      </c>
      <c r="BI1125" s="424">
        <v>3.3333333E-2</v>
      </c>
      <c r="BJ1125" s="424">
        <v>0.25843813991921999</v>
      </c>
      <c r="BK1125" s="425">
        <v>20.590131360854102</v>
      </c>
      <c r="BL1125" s="425">
        <v>-5.6328502229598696</v>
      </c>
      <c r="BM1125" s="425">
        <v>9.3732618533822301</v>
      </c>
      <c r="BN1125" s="425">
        <v>64.013316106863797</v>
      </c>
      <c r="BO1125" s="425">
        <v>0.69305384400297199</v>
      </c>
      <c r="BP1125" s="425">
        <v>-1.53578834515064</v>
      </c>
      <c r="BQ1125" s="425">
        <v>-2.7819690613259902</v>
      </c>
      <c r="BR1125" s="425">
        <v>-6.9220801030469499</v>
      </c>
      <c r="BS1125" s="426">
        <v>-0.28463025077862703</v>
      </c>
      <c r="BT1125" s="427"/>
      <c r="BU1125" s="421"/>
      <c r="BV1125" s="428"/>
      <c r="BW1125" s="427"/>
      <c r="BX1125" s="427"/>
      <c r="BY1125" s="427"/>
      <c r="BZ1125" s="427"/>
      <c r="CA1125" s="421"/>
      <c r="CB1125" s="428"/>
      <c r="CC1125" s="427">
        <v>8</v>
      </c>
      <c r="CD1125" s="421">
        <v>44</v>
      </c>
      <c r="CE1125" s="429">
        <v>0</v>
      </c>
      <c r="CF1125" s="428">
        <v>-2</v>
      </c>
      <c r="CG1125" s="427"/>
      <c r="CH1125" s="421"/>
      <c r="CI1125" s="429"/>
      <c r="CJ1125" s="428"/>
      <c r="CK1125" s="427">
        <v>30</v>
      </c>
      <c r="CL1125" s="421">
        <v>223.2</v>
      </c>
      <c r="CM1125" s="429">
        <v>2</v>
      </c>
      <c r="CN1125" s="428">
        <v>1</v>
      </c>
      <c r="CO1125" s="427"/>
      <c r="CP1125" s="421"/>
      <c r="CQ1125" s="429"/>
      <c r="CR1125" s="428"/>
      <c r="DH1125" s="427">
        <v>2</v>
      </c>
      <c r="DI1125" s="426">
        <v>-0.23075666464865199</v>
      </c>
      <c r="EL1125" s="422"/>
      <c r="EM1125" s="422"/>
      <c r="EN1125" s="422"/>
      <c r="EO1125" s="422"/>
      <c r="EP1125" s="422"/>
      <c r="EQ1125" s="422"/>
    </row>
    <row r="1126" spans="1:184" ht="13" customHeight="1">
      <c r="A1126" s="413" t="s">
        <v>19</v>
      </c>
      <c r="B1126" s="413">
        <v>11623</v>
      </c>
      <c r="C1126" s="413">
        <v>668942</v>
      </c>
      <c r="D1126" s="413">
        <v>19734</v>
      </c>
      <c r="E1126" s="413" t="s">
        <v>164</v>
      </c>
      <c r="F1126" s="413" t="s">
        <v>164</v>
      </c>
      <c r="G1126" s="414"/>
      <c r="H1126" s="415" t="s">
        <v>852</v>
      </c>
      <c r="I1126" s="416" t="s">
        <v>533</v>
      </c>
      <c r="J1126" s="417">
        <v>31</v>
      </c>
      <c r="K1126" s="418">
        <v>5</v>
      </c>
      <c r="L1126" s="418" t="s">
        <v>46</v>
      </c>
      <c r="T1126" s="418" t="s">
        <v>4581</v>
      </c>
      <c r="U1126" s="418" t="s">
        <v>4582</v>
      </c>
      <c r="V1126" s="418" t="s">
        <v>4586</v>
      </c>
      <c r="Z1126" s="421">
        <v>69</v>
      </c>
      <c r="AA1126" s="421">
        <v>211</v>
      </c>
      <c r="AB1126" s="421">
        <v>189</v>
      </c>
      <c r="AC1126" s="421">
        <v>34</v>
      </c>
      <c r="AD1126" s="421">
        <v>23</v>
      </c>
      <c r="AE1126" s="421">
        <v>9</v>
      </c>
      <c r="AF1126" s="421">
        <v>0</v>
      </c>
      <c r="AG1126" s="421">
        <v>2</v>
      </c>
      <c r="AH1126" s="421">
        <v>14</v>
      </c>
      <c r="AI1126" s="421">
        <v>11</v>
      </c>
      <c r="AJ1126" s="421">
        <v>4</v>
      </c>
      <c r="AK1126" s="421">
        <v>1</v>
      </c>
      <c r="AL1126" s="421">
        <v>19</v>
      </c>
      <c r="AM1126" s="421">
        <v>0</v>
      </c>
      <c r="AN1126" s="421">
        <v>48</v>
      </c>
      <c r="AO1126" s="421">
        <v>0</v>
      </c>
      <c r="AP1126" s="421">
        <v>2</v>
      </c>
      <c r="AQ1126" s="421">
        <v>1</v>
      </c>
      <c r="AR1126" s="421">
        <v>6</v>
      </c>
      <c r="AS1126" s="422">
        <v>9.0047393000000003E-2</v>
      </c>
      <c r="AT1126" s="422">
        <v>0.227488151</v>
      </c>
      <c r="AU1126" s="422">
        <v>0.34027777999999997</v>
      </c>
      <c r="AV1126" s="422">
        <v>0.25</v>
      </c>
      <c r="AW1126" s="422">
        <v>3.4722219999999998E-2</v>
      </c>
      <c r="AX1126" s="422">
        <v>0.36805556</v>
      </c>
      <c r="AY1126" s="423">
        <v>107.8</v>
      </c>
      <c r="AZ1126" s="422">
        <v>9.1478699999999996E-2</v>
      </c>
      <c r="BA1126" s="422">
        <v>0.41258741199999999</v>
      </c>
      <c r="BB1126" s="422">
        <v>0.73369612399999995</v>
      </c>
      <c r="BC1126" s="422">
        <v>0.41258741199999999</v>
      </c>
      <c r="BD1126" s="424">
        <v>0.22695035399999999</v>
      </c>
      <c r="BE1126" s="424">
        <v>0.17989417899999999</v>
      </c>
      <c r="BF1126" s="424">
        <v>0.25238095199999999</v>
      </c>
      <c r="BG1126" s="424">
        <v>0.25925925900000002</v>
      </c>
      <c r="BH1126" s="424">
        <v>0.51164021100000001</v>
      </c>
      <c r="BI1126" s="424">
        <v>7.9365080000000005E-2</v>
      </c>
      <c r="BJ1126" s="424">
        <v>0.23226661171231899</v>
      </c>
      <c r="BK1126" s="425">
        <v>49.024123170182101</v>
      </c>
      <c r="BL1126" s="425">
        <v>-13.842055219721001</v>
      </c>
      <c r="BM1126" s="425">
        <v>11.089359332311799</v>
      </c>
      <c r="BN1126" s="425">
        <v>44.281678885882002</v>
      </c>
      <c r="BO1126" s="425">
        <v>-0.56883466641443703</v>
      </c>
      <c r="BP1126" s="425">
        <v>-2.0335446875542398</v>
      </c>
      <c r="BQ1126" s="425">
        <v>-12.6336233541667</v>
      </c>
      <c r="BR1126" s="425">
        <v>-15.889127591189</v>
      </c>
      <c r="BS1126" s="426">
        <v>-1.2925777764851401</v>
      </c>
      <c r="BT1126" s="427"/>
      <c r="BU1126" s="421"/>
      <c r="BV1126" s="428"/>
      <c r="BW1126" s="427"/>
      <c r="BX1126" s="427"/>
      <c r="BY1126" s="427"/>
      <c r="BZ1126" s="427"/>
      <c r="CA1126" s="421"/>
      <c r="CB1126" s="428"/>
      <c r="CC1126" s="427"/>
      <c r="CD1126" s="421"/>
      <c r="CE1126" s="429"/>
      <c r="CF1126" s="428"/>
      <c r="CG1126" s="427">
        <v>24</v>
      </c>
      <c r="CH1126" s="421">
        <v>157</v>
      </c>
      <c r="CI1126" s="429">
        <v>-1</v>
      </c>
      <c r="CJ1126" s="428">
        <v>0</v>
      </c>
      <c r="CK1126" s="427">
        <v>47</v>
      </c>
      <c r="CL1126" s="421">
        <v>318.10000000000002</v>
      </c>
      <c r="CM1126" s="429">
        <v>-8</v>
      </c>
      <c r="CN1126" s="428">
        <v>-7</v>
      </c>
      <c r="CO1126" s="427"/>
      <c r="CP1126" s="421"/>
      <c r="CQ1126" s="429"/>
      <c r="CR1126" s="428"/>
      <c r="CS1126" s="427">
        <v>5</v>
      </c>
      <c r="CT1126" s="421">
        <v>24</v>
      </c>
      <c r="CU1126" s="429">
        <v>0</v>
      </c>
      <c r="CV1126" s="429">
        <v>0</v>
      </c>
      <c r="CW1126" s="428">
        <v>0</v>
      </c>
      <c r="DH1126" s="427">
        <v>-9</v>
      </c>
      <c r="DI1126" s="426">
        <v>-4.0063310861587498</v>
      </c>
      <c r="EL1126" s="422"/>
      <c r="EM1126" s="422"/>
      <c r="EN1126" s="422"/>
      <c r="EO1126" s="422"/>
      <c r="EP1126" s="422"/>
      <c r="EQ1126" s="422"/>
    </row>
    <row r="1127" spans="1:184" ht="13" customHeight="1">
      <c r="A1127" s="413" t="s">
        <v>19</v>
      </c>
      <c r="B1127" s="413">
        <v>11356</v>
      </c>
      <c r="C1127" s="413">
        <v>678011</v>
      </c>
      <c r="D1127" s="413">
        <v>23802</v>
      </c>
      <c r="E1127" s="413" t="s">
        <v>563</v>
      </c>
      <c r="F1127" s="413" t="s">
        <v>563</v>
      </c>
      <c r="G1127" s="414"/>
      <c r="H1127" s="411" t="s">
        <v>4347</v>
      </c>
      <c r="I1127" s="411" t="s">
        <v>110</v>
      </c>
      <c r="J1127" s="413">
        <v>26</v>
      </c>
      <c r="K1127" s="418">
        <v>5</v>
      </c>
      <c r="L1127" s="418" t="s">
        <v>46</v>
      </c>
      <c r="T1127" s="418" t="s">
        <v>4581</v>
      </c>
      <c r="U1127" s="418" t="s">
        <v>4581</v>
      </c>
      <c r="V1127" s="418" t="s">
        <v>4586</v>
      </c>
      <c r="X1127" s="418">
        <v>4</v>
      </c>
      <c r="Z1127" s="421">
        <v>34</v>
      </c>
      <c r="AA1127" s="421">
        <v>73</v>
      </c>
      <c r="AB1127" s="421">
        <v>62</v>
      </c>
      <c r="AC1127" s="421">
        <v>12</v>
      </c>
      <c r="AD1127" s="421">
        <v>11</v>
      </c>
      <c r="AE1127" s="421">
        <v>1</v>
      </c>
      <c r="AF1127" s="421">
        <v>0</v>
      </c>
      <c r="AG1127" s="421">
        <v>0</v>
      </c>
      <c r="AH1127" s="421">
        <v>6</v>
      </c>
      <c r="AI1127" s="421">
        <v>5</v>
      </c>
      <c r="AJ1127" s="421">
        <v>2</v>
      </c>
      <c r="AK1127" s="421">
        <v>0</v>
      </c>
      <c r="AL1127" s="421">
        <v>8</v>
      </c>
      <c r="AM1127" s="421">
        <v>0</v>
      </c>
      <c r="AN1127" s="421">
        <v>16</v>
      </c>
      <c r="AO1127" s="421">
        <v>1</v>
      </c>
      <c r="AP1127" s="421">
        <v>1</v>
      </c>
      <c r="AQ1127" s="421">
        <v>1</v>
      </c>
      <c r="AR1127" s="421">
        <v>2</v>
      </c>
      <c r="AS1127" s="466">
        <v>0.109589041</v>
      </c>
      <c r="AT1127" s="466">
        <v>0.219178082</v>
      </c>
      <c r="AU1127" s="466">
        <v>0.35416667000000002</v>
      </c>
      <c r="AV1127" s="466">
        <v>0.3125</v>
      </c>
      <c r="AW1127" s="466">
        <v>2.0833330000000001E-2</v>
      </c>
      <c r="AX1127" s="466">
        <v>0.375</v>
      </c>
      <c r="AY1127" s="425">
        <v>103.5</v>
      </c>
      <c r="AZ1127" s="466">
        <v>0.10869565</v>
      </c>
      <c r="BA1127" s="466">
        <v>0.46666666600000001</v>
      </c>
      <c r="BB1127" s="466">
        <v>0.82463768199999998</v>
      </c>
      <c r="BC1127" s="466">
        <v>0.266666666</v>
      </c>
      <c r="BD1127" s="424">
        <v>0.255319148</v>
      </c>
      <c r="BE1127" s="424">
        <v>0.19354838699999999</v>
      </c>
      <c r="BF1127" s="424">
        <v>0.29166666600000002</v>
      </c>
      <c r="BG1127" s="424">
        <v>0.209677419</v>
      </c>
      <c r="BH1127" s="424">
        <v>0.50134408500000005</v>
      </c>
      <c r="BI1127" s="424">
        <v>1.6129032000000001E-2</v>
      </c>
      <c r="BJ1127" s="424">
        <v>0.23906609167655299</v>
      </c>
      <c r="BK1127" s="425">
        <v>10.3888931754196</v>
      </c>
      <c r="BL1127" s="425">
        <v>-4.3859546624545898</v>
      </c>
      <c r="BM1127" s="425">
        <v>4.2396058223719599</v>
      </c>
      <c r="BN1127" s="425">
        <v>50.096651945286197</v>
      </c>
      <c r="BO1127" s="425">
        <v>7.12359659759009E-2</v>
      </c>
      <c r="BP1127" s="425">
        <v>0.76194841042160899</v>
      </c>
      <c r="BQ1127" s="425">
        <v>-1.8857250064567701</v>
      </c>
      <c r="BR1127" s="425">
        <v>-3.5560033873145498</v>
      </c>
      <c r="BS1127" s="426">
        <v>-0.192933267644426</v>
      </c>
      <c r="BT1127" s="427"/>
      <c r="BU1127" s="421"/>
      <c r="BV1127" s="428"/>
      <c r="BW1127" s="427">
        <v>1</v>
      </c>
      <c r="BX1127" s="427">
        <v>1</v>
      </c>
      <c r="BY1127" s="427">
        <v>0</v>
      </c>
      <c r="BZ1127" s="427">
        <v>0</v>
      </c>
      <c r="CA1127" s="421">
        <v>0</v>
      </c>
      <c r="CB1127" s="428">
        <v>0</v>
      </c>
      <c r="CC1127" s="427">
        <v>1</v>
      </c>
      <c r="CD1127" s="421">
        <v>1</v>
      </c>
      <c r="CE1127" s="429">
        <v>0</v>
      </c>
      <c r="CF1127" s="428"/>
      <c r="CG1127" s="427"/>
      <c r="CH1127" s="421"/>
      <c r="CI1127" s="429"/>
      <c r="CJ1127" s="428"/>
      <c r="CK1127" s="427">
        <v>25</v>
      </c>
      <c r="CL1127" s="421">
        <v>129.1</v>
      </c>
      <c r="CM1127" s="429">
        <v>1</v>
      </c>
      <c r="CN1127" s="428">
        <v>-1</v>
      </c>
      <c r="CO1127" s="427"/>
      <c r="CP1127" s="421"/>
      <c r="CQ1127" s="429"/>
      <c r="CR1127" s="428"/>
      <c r="DH1127" s="427">
        <v>1</v>
      </c>
      <c r="DI1127" s="426">
        <v>-0.75808711536228601</v>
      </c>
    </row>
    <row r="1128" spans="1:184" ht="13" customHeight="1">
      <c r="A1128" s="413" t="s">
        <v>19</v>
      </c>
      <c r="B1128" s="413">
        <v>12318</v>
      </c>
      <c r="C1128" s="413">
        <v>677588</v>
      </c>
      <c r="D1128" s="413">
        <v>23691</v>
      </c>
      <c r="E1128" s="413" t="s">
        <v>2169</v>
      </c>
      <c r="F1128" s="413" t="s">
        <v>2169</v>
      </c>
      <c r="G1128" s="414"/>
      <c r="H1128" s="411" t="s">
        <v>3444</v>
      </c>
      <c r="I1128" s="411" t="s">
        <v>3351</v>
      </c>
      <c r="J1128" s="413">
        <v>24</v>
      </c>
      <c r="K1128" s="418">
        <v>5</v>
      </c>
      <c r="L1128" s="418" t="s">
        <v>46</v>
      </c>
      <c r="T1128" s="418" t="s">
        <v>4581</v>
      </c>
      <c r="U1128" s="418" t="s">
        <v>4581</v>
      </c>
      <c r="V1128" s="418" t="s">
        <v>4586</v>
      </c>
      <c r="X1128" s="418">
        <v>14</v>
      </c>
      <c r="Z1128" s="421">
        <v>50</v>
      </c>
      <c r="AA1128" s="421">
        <v>169</v>
      </c>
      <c r="AB1128" s="421">
        <v>152</v>
      </c>
      <c r="AC1128" s="421">
        <v>37</v>
      </c>
      <c r="AD1128" s="421">
        <v>22</v>
      </c>
      <c r="AE1128" s="421">
        <v>13</v>
      </c>
      <c r="AF1128" s="421">
        <v>2</v>
      </c>
      <c r="AG1128" s="421">
        <v>0</v>
      </c>
      <c r="AH1128" s="421">
        <v>19</v>
      </c>
      <c r="AI1128" s="421">
        <v>16</v>
      </c>
      <c r="AJ1128" s="421">
        <v>3</v>
      </c>
      <c r="AK1128" s="421">
        <v>1</v>
      </c>
      <c r="AL1128" s="421">
        <v>15</v>
      </c>
      <c r="AM1128" s="421">
        <v>0</v>
      </c>
      <c r="AN1128" s="421">
        <v>37</v>
      </c>
      <c r="AO1128" s="421">
        <v>1</v>
      </c>
      <c r="AP1128" s="421">
        <v>1</v>
      </c>
      <c r="AQ1128" s="421">
        <v>0</v>
      </c>
      <c r="AR1128" s="421">
        <v>4</v>
      </c>
      <c r="AS1128" s="422">
        <v>8.8757396000000002E-2</v>
      </c>
      <c r="AT1128" s="422">
        <v>0.21893491100000001</v>
      </c>
      <c r="AU1128" s="422">
        <v>0.29310344999999999</v>
      </c>
      <c r="AV1128" s="422">
        <v>0.26724137999999997</v>
      </c>
      <c r="AW1128" s="422">
        <v>5.1724140000000002E-2</v>
      </c>
      <c r="AX1128" s="422">
        <v>0.40517240999999998</v>
      </c>
      <c r="AY1128" s="423">
        <v>108.5</v>
      </c>
      <c r="AZ1128" s="422">
        <v>8.8495580000000004E-2</v>
      </c>
      <c r="BA1128" s="422">
        <v>0.57894736800000002</v>
      </c>
      <c r="BB1128" s="422">
        <v>1.069399156</v>
      </c>
      <c r="BC1128" s="422">
        <v>0.236842105</v>
      </c>
      <c r="BD1128" s="424">
        <v>0.31896551699999998</v>
      </c>
      <c r="BE1128" s="424">
        <v>0.243421052</v>
      </c>
      <c r="BF1128" s="424">
        <v>0.31360946699999998</v>
      </c>
      <c r="BG1128" s="424">
        <v>0.355263157</v>
      </c>
      <c r="BH1128" s="424">
        <v>0.66887262400000003</v>
      </c>
      <c r="BI1128" s="424">
        <v>0.111842105</v>
      </c>
      <c r="BJ1128" s="424">
        <v>0.29557176278187602</v>
      </c>
      <c r="BK1128" s="425">
        <v>72.038773396882803</v>
      </c>
      <c r="BL1128" s="425">
        <v>-2.4004552549075102</v>
      </c>
      <c r="BM1128" s="425">
        <v>17.56830805928</v>
      </c>
      <c r="BN1128" s="425">
        <v>88.067999120646206</v>
      </c>
      <c r="BO1128" s="425">
        <v>0.103662743886779</v>
      </c>
      <c r="BP1128" s="425">
        <v>8.3027226850390407E-2</v>
      </c>
      <c r="BQ1128" s="425">
        <v>0.32958547716515102</v>
      </c>
      <c r="BR1128" s="425">
        <v>-2.3071231598358399</v>
      </c>
      <c r="BS1128" s="426">
        <v>3.3720719012524603E-2</v>
      </c>
      <c r="BT1128" s="427"/>
      <c r="BU1128" s="421"/>
      <c r="BV1128" s="428"/>
      <c r="BW1128" s="427"/>
      <c r="BX1128" s="427"/>
      <c r="BY1128" s="427"/>
      <c r="BZ1128" s="427"/>
      <c r="CA1128" s="421"/>
      <c r="CB1128" s="428"/>
      <c r="CC1128" s="427"/>
      <c r="CD1128" s="421"/>
      <c r="CE1128" s="429"/>
      <c r="CF1128" s="428"/>
      <c r="CG1128" s="427">
        <v>5</v>
      </c>
      <c r="CH1128" s="421">
        <v>39</v>
      </c>
      <c r="CI1128" s="429">
        <v>-2</v>
      </c>
      <c r="CJ1128" s="428">
        <v>-1</v>
      </c>
      <c r="CK1128" s="427">
        <v>46</v>
      </c>
      <c r="CL1128" s="421">
        <v>351.1</v>
      </c>
      <c r="CM1128" s="429">
        <v>0</v>
      </c>
      <c r="CN1128" s="428">
        <v>-5</v>
      </c>
      <c r="CO1128" s="427"/>
      <c r="CP1128" s="421"/>
      <c r="CQ1128" s="429"/>
      <c r="CR1128" s="428"/>
      <c r="DH1128" s="427">
        <v>-2</v>
      </c>
      <c r="DI1128" s="426">
        <v>-2.9851238131523101</v>
      </c>
      <c r="EL1128" s="422"/>
      <c r="EM1128" s="422"/>
      <c r="EN1128" s="422"/>
      <c r="EO1128" s="422"/>
      <c r="EP1128" s="422"/>
      <c r="EQ1128" s="422"/>
    </row>
    <row r="1129" spans="1:184" ht="13" customHeight="1">
      <c r="A1129" s="413" t="s">
        <v>19</v>
      </c>
      <c r="B1129" s="413">
        <v>9991</v>
      </c>
      <c r="C1129" s="413">
        <v>570482</v>
      </c>
      <c r="D1129" s="413">
        <v>10681</v>
      </c>
      <c r="E1129" s="413" t="s">
        <v>354</v>
      </c>
      <c r="F1129" s="413" t="s">
        <v>354</v>
      </c>
      <c r="G1129" s="414"/>
      <c r="H1129" s="411" t="s">
        <v>908</v>
      </c>
      <c r="I1129" s="411" t="s">
        <v>312</v>
      </c>
      <c r="J1129" s="418">
        <v>33</v>
      </c>
      <c r="K1129" s="418">
        <v>5</v>
      </c>
      <c r="L1129" s="418" t="s">
        <v>837</v>
      </c>
      <c r="T1129" s="418" t="s">
        <v>4581</v>
      </c>
      <c r="U1129" s="418" t="s">
        <v>4581</v>
      </c>
      <c r="V1129" s="418" t="s">
        <v>4586</v>
      </c>
      <c r="X1129" s="418">
        <v>41</v>
      </c>
      <c r="Z1129" s="421">
        <v>59</v>
      </c>
      <c r="AA1129" s="421">
        <v>197</v>
      </c>
      <c r="AB1129" s="421">
        <v>181</v>
      </c>
      <c r="AC1129" s="421">
        <v>43</v>
      </c>
      <c r="AD1129" s="421">
        <v>28</v>
      </c>
      <c r="AE1129" s="421">
        <v>14</v>
      </c>
      <c r="AF1129" s="421">
        <v>1</v>
      </c>
      <c r="AG1129" s="421">
        <v>0</v>
      </c>
      <c r="AH1129" s="421">
        <v>10</v>
      </c>
      <c r="AI1129" s="421">
        <v>20</v>
      </c>
      <c r="AJ1129" s="421">
        <v>0</v>
      </c>
      <c r="AK1129" s="421">
        <v>1</v>
      </c>
      <c r="AL1129" s="421">
        <v>13</v>
      </c>
      <c r="AM1129" s="421">
        <v>0</v>
      </c>
      <c r="AN1129" s="421">
        <v>40</v>
      </c>
      <c r="AO1129" s="421">
        <v>0</v>
      </c>
      <c r="AP1129" s="421">
        <v>1</v>
      </c>
      <c r="AQ1129" s="421">
        <v>2</v>
      </c>
      <c r="AR1129" s="421">
        <v>6</v>
      </c>
      <c r="AS1129" s="422">
        <v>6.5989847000000004E-2</v>
      </c>
      <c r="AT1129" s="422">
        <v>0.203045685</v>
      </c>
      <c r="AU1129" s="422">
        <v>0.375</v>
      </c>
      <c r="AV1129" s="422">
        <v>0.25694444</v>
      </c>
      <c r="AW1129" s="422">
        <v>2.0833330000000001E-2</v>
      </c>
      <c r="AX1129" s="422">
        <v>0.34027777999999997</v>
      </c>
      <c r="AY1129" s="423">
        <v>107.7</v>
      </c>
      <c r="AZ1129" s="422">
        <v>0.15341701999999999</v>
      </c>
      <c r="BA1129" s="422">
        <v>0.46478873199999998</v>
      </c>
      <c r="BB1129" s="422">
        <v>0.77616044399999995</v>
      </c>
      <c r="BC1129" s="422">
        <v>0.28169013999999998</v>
      </c>
      <c r="BD1129" s="424">
        <v>0.30281690100000003</v>
      </c>
      <c r="BE1129" s="424">
        <v>0.23756906</v>
      </c>
      <c r="BF1129" s="424">
        <v>0.28717948700000001</v>
      </c>
      <c r="BG1129" s="424">
        <v>0.32596684999999997</v>
      </c>
      <c r="BH1129" s="424">
        <v>0.61314633699999999</v>
      </c>
      <c r="BI1129" s="424">
        <v>8.8397790000000004E-2</v>
      </c>
      <c r="BJ1129" s="424">
        <v>0.270811503361433</v>
      </c>
      <c r="BK1129" s="425">
        <v>54.603663789312499</v>
      </c>
      <c r="BL1129" s="425">
        <v>-6.7584899804354004</v>
      </c>
      <c r="BM1129" s="425">
        <v>16.518707492315698</v>
      </c>
      <c r="BN1129" s="425">
        <v>68.273393488335202</v>
      </c>
      <c r="BO1129" s="425">
        <v>4.7161050554098201E-2</v>
      </c>
      <c r="BP1129" s="425">
        <v>-1.99676256906241</v>
      </c>
      <c r="BQ1129" s="425">
        <v>-3.5004421766646501</v>
      </c>
      <c r="BR1129" s="425">
        <v>-9.3628042583152897</v>
      </c>
      <c r="BS1129" s="426">
        <v>-0.35813904202991198</v>
      </c>
      <c r="BT1129" s="427"/>
      <c r="BU1129" s="421"/>
      <c r="BV1129" s="428"/>
      <c r="BW1129" s="427"/>
      <c r="BX1129" s="427"/>
      <c r="BY1129" s="427"/>
      <c r="BZ1129" s="427"/>
      <c r="CA1129" s="421"/>
      <c r="CB1129" s="428"/>
      <c r="CC1129" s="427">
        <v>2</v>
      </c>
      <c r="CD1129" s="421">
        <v>15</v>
      </c>
      <c r="CE1129" s="429">
        <v>0</v>
      </c>
      <c r="CF1129" s="428">
        <v>0</v>
      </c>
      <c r="CG1129" s="427"/>
      <c r="CH1129" s="421"/>
      <c r="CI1129" s="429"/>
      <c r="CJ1129" s="428"/>
      <c r="CK1129" s="427">
        <v>56</v>
      </c>
      <c r="CL1129" s="421">
        <v>421.1</v>
      </c>
      <c r="CM1129" s="429">
        <v>-7</v>
      </c>
      <c r="CN1129" s="428">
        <v>-2</v>
      </c>
      <c r="CO1129" s="427"/>
      <c r="CP1129" s="421"/>
      <c r="CQ1129" s="429"/>
      <c r="CR1129" s="428"/>
      <c r="DH1129" s="427">
        <v>-7</v>
      </c>
      <c r="DI1129" s="426">
        <v>-0.91764530539512601</v>
      </c>
      <c r="EL1129" s="422"/>
      <c r="EM1129" s="422"/>
      <c r="EN1129" s="422"/>
      <c r="EO1129" s="422"/>
      <c r="EP1129" s="422"/>
      <c r="EQ1129" s="422"/>
    </row>
    <row r="1130" spans="1:184" ht="13" customHeight="1">
      <c r="A1130" s="413" t="s">
        <v>19</v>
      </c>
      <c r="B1130" s="413">
        <v>11833</v>
      </c>
      <c r="C1130" s="413">
        <v>669717</v>
      </c>
      <c r="D1130" s="413">
        <v>25434</v>
      </c>
      <c r="E1130" s="413" t="s">
        <v>213</v>
      </c>
      <c r="F1130" s="413" t="s">
        <v>213</v>
      </c>
      <c r="G1130" s="414"/>
      <c r="H1130" s="411" t="s">
        <v>143</v>
      </c>
      <c r="I1130" s="411" t="s">
        <v>108</v>
      </c>
      <c r="J1130" s="413">
        <v>26</v>
      </c>
      <c r="K1130" s="418">
        <v>5</v>
      </c>
      <c r="L1130" s="418" t="s">
        <v>837</v>
      </c>
      <c r="T1130" s="418" t="s">
        <v>4581</v>
      </c>
      <c r="U1130" s="418" t="s">
        <v>4581</v>
      </c>
      <c r="V1130" s="418" t="s">
        <v>4586</v>
      </c>
      <c r="X1130" s="418">
        <v>41</v>
      </c>
      <c r="Z1130" s="421">
        <v>34</v>
      </c>
      <c r="AA1130" s="421">
        <v>91</v>
      </c>
      <c r="AB1130" s="421">
        <v>78</v>
      </c>
      <c r="AC1130" s="421">
        <v>15</v>
      </c>
      <c r="AD1130" s="421">
        <v>11</v>
      </c>
      <c r="AE1130" s="421">
        <v>4</v>
      </c>
      <c r="AF1130" s="421">
        <v>0</v>
      </c>
      <c r="AG1130" s="421">
        <v>0</v>
      </c>
      <c r="AH1130" s="421">
        <v>7</v>
      </c>
      <c r="AI1130" s="421">
        <v>2</v>
      </c>
      <c r="AJ1130" s="421">
        <v>2</v>
      </c>
      <c r="AK1130" s="421">
        <v>0</v>
      </c>
      <c r="AL1130" s="421">
        <v>7</v>
      </c>
      <c r="AM1130" s="421">
        <v>0</v>
      </c>
      <c r="AN1130" s="421">
        <v>34</v>
      </c>
      <c r="AO1130" s="421">
        <v>1</v>
      </c>
      <c r="AP1130" s="421">
        <v>0</v>
      </c>
      <c r="AQ1130" s="421">
        <v>5</v>
      </c>
      <c r="AR1130" s="421">
        <v>1</v>
      </c>
      <c r="AS1130" s="466">
        <v>7.6923076000000007E-2</v>
      </c>
      <c r="AT1130" s="466">
        <v>0.37362637300000001</v>
      </c>
      <c r="AU1130" s="466">
        <v>0.34693878</v>
      </c>
      <c r="AV1130" s="466">
        <v>0.24489796</v>
      </c>
      <c r="AW1130" s="466">
        <v>2.0408160000000002E-2</v>
      </c>
      <c r="AX1130" s="466">
        <v>0.36734694000000001</v>
      </c>
      <c r="AY1130" s="425">
        <v>105.3</v>
      </c>
      <c r="AZ1130" s="466">
        <v>0.18478261000000001</v>
      </c>
      <c r="BA1130" s="466">
        <v>0.34883720899999998</v>
      </c>
      <c r="BB1130" s="466">
        <v>0.512891808</v>
      </c>
      <c r="BC1130" s="466">
        <v>0.51162790599999997</v>
      </c>
      <c r="BD1130" s="424">
        <v>0.34090909000000003</v>
      </c>
      <c r="BE1130" s="424">
        <v>0.192307692</v>
      </c>
      <c r="BF1130" s="424">
        <v>0.26744185999999998</v>
      </c>
      <c r="BG1130" s="424">
        <v>0.243589743</v>
      </c>
      <c r="BH1130" s="424">
        <v>0.51103160299999995</v>
      </c>
      <c r="BI1130" s="424">
        <v>5.1282051000000002E-2</v>
      </c>
      <c r="BJ1130" s="424">
        <v>0.235778848099154</v>
      </c>
      <c r="BK1130" s="425">
        <v>31.6771253130918</v>
      </c>
      <c r="BL1130" s="425">
        <v>-5.7102979366652296</v>
      </c>
      <c r="BM1130" s="425">
        <v>5.0421130786665103</v>
      </c>
      <c r="BN1130" s="425">
        <v>48.143163786902598</v>
      </c>
      <c r="BO1130" s="425">
        <v>0.28103392080932699</v>
      </c>
      <c r="BP1130" s="425">
        <v>0.18274120893329299</v>
      </c>
      <c r="BQ1130" s="425">
        <v>-4.2818870224043302</v>
      </c>
      <c r="BR1130" s="425">
        <v>-5.3787561236865402</v>
      </c>
      <c r="BS1130" s="426">
        <v>-0.438090629380253</v>
      </c>
      <c r="BT1130" s="427"/>
      <c r="BU1130" s="421"/>
      <c r="BV1130" s="428"/>
      <c r="BW1130" s="427"/>
      <c r="BX1130" s="427"/>
      <c r="BY1130" s="427"/>
      <c r="BZ1130" s="427"/>
      <c r="CA1130" s="421"/>
      <c r="CB1130" s="428"/>
      <c r="CC1130" s="427"/>
      <c r="CD1130" s="421"/>
      <c r="CE1130" s="429"/>
      <c r="CF1130" s="428"/>
      <c r="CG1130" s="427">
        <v>17</v>
      </c>
      <c r="CH1130" s="421">
        <v>107</v>
      </c>
      <c r="CI1130" s="429">
        <v>-2</v>
      </c>
      <c r="CJ1130" s="428">
        <v>-2</v>
      </c>
      <c r="CK1130" s="427">
        <v>15</v>
      </c>
      <c r="CL1130" s="421">
        <v>117</v>
      </c>
      <c r="CM1130" s="429">
        <v>0</v>
      </c>
      <c r="CN1130" s="428">
        <v>-2</v>
      </c>
      <c r="CO1130" s="427"/>
      <c r="CP1130" s="421"/>
      <c r="CQ1130" s="429"/>
      <c r="CR1130" s="428"/>
      <c r="DH1130" s="427">
        <v>-2</v>
      </c>
      <c r="DI1130" s="426">
        <v>-2.0350124835968</v>
      </c>
    </row>
    <row r="1131" spans="1:184" ht="13" customHeight="1">
      <c r="A1131" s="413" t="s">
        <v>19</v>
      </c>
      <c r="B1131" s="413">
        <v>11359</v>
      </c>
      <c r="C1131" s="413">
        <v>669397</v>
      </c>
      <c r="D1131" s="413">
        <v>22277</v>
      </c>
      <c r="E1131" s="413" t="s">
        <v>555</v>
      </c>
      <c r="F1131" s="413" t="s">
        <v>555</v>
      </c>
      <c r="G1131" s="414"/>
      <c r="H1131" s="411" t="s">
        <v>460</v>
      </c>
      <c r="I1131" s="411" t="s">
        <v>220</v>
      </c>
      <c r="J1131" s="413">
        <v>26</v>
      </c>
      <c r="K1131" s="418">
        <v>6</v>
      </c>
      <c r="L1131" s="418" t="s">
        <v>837</v>
      </c>
      <c r="T1131" s="418" t="s">
        <v>4581</v>
      </c>
      <c r="U1131" s="418" t="s">
        <v>4581</v>
      </c>
      <c r="V1131" s="418" t="s">
        <v>4586</v>
      </c>
      <c r="Z1131" s="421">
        <v>135</v>
      </c>
      <c r="AA1131" s="421">
        <v>416</v>
      </c>
      <c r="AB1131" s="421">
        <v>371</v>
      </c>
      <c r="AC1131" s="421">
        <v>82</v>
      </c>
      <c r="AD1131" s="421">
        <v>71</v>
      </c>
      <c r="AE1131" s="421">
        <v>11</v>
      </c>
      <c r="AF1131" s="421">
        <v>0</v>
      </c>
      <c r="AG1131" s="421">
        <v>0</v>
      </c>
      <c r="AH1131" s="421">
        <v>32</v>
      </c>
      <c r="AI1131" s="421">
        <v>22</v>
      </c>
      <c r="AJ1131" s="421">
        <v>8</v>
      </c>
      <c r="AK1131" s="421">
        <v>7</v>
      </c>
      <c r="AL1131" s="421">
        <v>31</v>
      </c>
      <c r="AM1131" s="421">
        <v>0</v>
      </c>
      <c r="AN1131" s="421">
        <v>99</v>
      </c>
      <c r="AO1131" s="421">
        <v>3</v>
      </c>
      <c r="AP1131" s="421">
        <v>3</v>
      </c>
      <c r="AQ1131" s="421">
        <v>8</v>
      </c>
      <c r="AR1131" s="421">
        <v>8</v>
      </c>
      <c r="AS1131" s="422">
        <v>7.4519230000000006E-2</v>
      </c>
      <c r="AT1131" s="422">
        <v>0.23798076900000001</v>
      </c>
      <c r="AU1131" s="422">
        <v>0.32155476999999999</v>
      </c>
      <c r="AV1131" s="422">
        <v>0.31448763000000002</v>
      </c>
      <c r="AW1131" s="422">
        <v>0</v>
      </c>
      <c r="AX1131" s="422">
        <v>0.21554770000000001</v>
      </c>
      <c r="AY1131" s="423">
        <v>104.4</v>
      </c>
      <c r="AZ1131" s="422">
        <v>9.1598230000000003E-2</v>
      </c>
      <c r="BA1131" s="422">
        <v>0.45018450100000001</v>
      </c>
      <c r="BB1131" s="422">
        <v>0.80877077200000003</v>
      </c>
      <c r="BC1131" s="422">
        <v>0.33210332100000001</v>
      </c>
      <c r="BD1131" s="424">
        <v>0.29818181799999999</v>
      </c>
      <c r="BE1131" s="424">
        <v>0.221024258</v>
      </c>
      <c r="BF1131" s="424">
        <v>0.28431372500000002</v>
      </c>
      <c r="BG1131" s="424">
        <v>0.25067385399999997</v>
      </c>
      <c r="BH1131" s="424">
        <v>0.53498757900000005</v>
      </c>
      <c r="BI1131" s="424">
        <v>2.9649596E-2</v>
      </c>
      <c r="BJ1131" s="424">
        <v>0.245161021310909</v>
      </c>
      <c r="BK1131" s="425">
        <v>19.097642408940001</v>
      </c>
      <c r="BL1131" s="425">
        <v>-22.935335332456098</v>
      </c>
      <c r="BM1131" s="425">
        <v>26.218543594774602</v>
      </c>
      <c r="BN1131" s="425">
        <v>53.046164356955998</v>
      </c>
      <c r="BO1131" s="425">
        <v>-1.9432348030965899E-2</v>
      </c>
      <c r="BP1131" s="425">
        <v>-0.48724156152456999</v>
      </c>
      <c r="BQ1131" s="425">
        <v>7.1632741271302702</v>
      </c>
      <c r="BR1131" s="425">
        <v>-23.639302243406998</v>
      </c>
      <c r="BS1131" s="426">
        <v>0.73289259019628905</v>
      </c>
      <c r="BT1131" s="427"/>
      <c r="BU1131" s="421"/>
      <c r="BV1131" s="428"/>
      <c r="BW1131" s="427"/>
      <c r="BX1131" s="427"/>
      <c r="BY1131" s="427"/>
      <c r="BZ1131" s="427"/>
      <c r="CA1131" s="421"/>
      <c r="CB1131" s="428"/>
      <c r="CC1131" s="427"/>
      <c r="CD1131" s="421"/>
      <c r="CE1131" s="429"/>
      <c r="CF1131" s="428"/>
      <c r="CG1131" s="427">
        <v>5</v>
      </c>
      <c r="CH1131" s="421">
        <v>25</v>
      </c>
      <c r="CI1131" s="429">
        <v>0</v>
      </c>
      <c r="CJ1131" s="428">
        <v>0</v>
      </c>
      <c r="CK1131" s="427"/>
      <c r="CL1131" s="421"/>
      <c r="CM1131" s="429"/>
      <c r="CN1131" s="428"/>
      <c r="CO1131" s="427">
        <v>130</v>
      </c>
      <c r="CP1131" s="421">
        <v>1045.2</v>
      </c>
      <c r="CQ1131" s="429">
        <v>12</v>
      </c>
      <c r="CR1131" s="428">
        <v>17</v>
      </c>
      <c r="DH1131" s="427">
        <v>12</v>
      </c>
      <c r="DI1131" s="426">
        <v>16.964219570159901</v>
      </c>
      <c r="EL1131" s="422"/>
      <c r="EM1131" s="422"/>
      <c r="EN1131" s="422"/>
      <c r="EO1131" s="422"/>
      <c r="EP1131" s="422"/>
      <c r="EQ1131" s="422"/>
    </row>
    <row r="1132" spans="1:184" ht="13" customHeight="1">
      <c r="A1132" s="413" t="s">
        <v>19</v>
      </c>
      <c r="B1132" s="413">
        <v>11777</v>
      </c>
      <c r="C1132" s="413">
        <v>676070</v>
      </c>
      <c r="D1132" s="413">
        <v>23296</v>
      </c>
      <c r="E1132" s="413" t="s">
        <v>164</v>
      </c>
      <c r="F1132" s="413" t="s">
        <v>164</v>
      </c>
      <c r="G1132" s="414"/>
      <c r="H1132" s="411" t="s">
        <v>3416</v>
      </c>
      <c r="I1132" s="411" t="s">
        <v>576</v>
      </c>
      <c r="J1132" s="413">
        <v>26</v>
      </c>
      <c r="K1132" s="418">
        <v>6</v>
      </c>
      <c r="L1132" s="418" t="s">
        <v>837</v>
      </c>
      <c r="T1132" s="418" t="s">
        <v>4581</v>
      </c>
      <c r="U1132" s="418" t="s">
        <v>4581</v>
      </c>
      <c r="V1132" s="418" t="s">
        <v>4586</v>
      </c>
      <c r="Z1132" s="421">
        <v>37</v>
      </c>
      <c r="AA1132" s="421">
        <v>73</v>
      </c>
      <c r="AB1132" s="421">
        <v>66</v>
      </c>
      <c r="AC1132" s="421">
        <v>7</v>
      </c>
      <c r="AD1132" s="421">
        <v>6</v>
      </c>
      <c r="AE1132" s="421">
        <v>1</v>
      </c>
      <c r="AF1132" s="421">
        <v>0</v>
      </c>
      <c r="AG1132" s="421">
        <v>0</v>
      </c>
      <c r="AH1132" s="421">
        <v>7</v>
      </c>
      <c r="AI1132" s="421">
        <v>8</v>
      </c>
      <c r="AJ1132" s="421">
        <v>2</v>
      </c>
      <c r="AK1132" s="421">
        <v>0</v>
      </c>
      <c r="AL1132" s="421">
        <v>3</v>
      </c>
      <c r="AM1132" s="421">
        <v>0</v>
      </c>
      <c r="AN1132" s="421">
        <v>16</v>
      </c>
      <c r="AO1132" s="421">
        <v>0</v>
      </c>
      <c r="AP1132" s="421">
        <v>3</v>
      </c>
      <c r="AQ1132" s="421">
        <v>1</v>
      </c>
      <c r="AR1132" s="421">
        <v>1</v>
      </c>
      <c r="AS1132" s="422">
        <v>4.1095890000000003E-2</v>
      </c>
      <c r="AT1132" s="422">
        <v>0.219178082</v>
      </c>
      <c r="AU1132" s="422">
        <v>0.33333332999999998</v>
      </c>
      <c r="AV1132" s="422">
        <v>0.35185185000000002</v>
      </c>
      <c r="AW1132" s="422">
        <v>0</v>
      </c>
      <c r="AX1132" s="422">
        <v>0.29629630000000001</v>
      </c>
      <c r="AY1132" s="423">
        <v>108</v>
      </c>
      <c r="AZ1132" s="422">
        <v>6.6914500000000002E-2</v>
      </c>
      <c r="BA1132" s="422">
        <v>0.49019607799999998</v>
      </c>
      <c r="BB1132" s="422">
        <v>0.91347765599999997</v>
      </c>
      <c r="BC1132" s="422">
        <v>0.37254901899999998</v>
      </c>
      <c r="BD1132" s="424">
        <v>0.132075471</v>
      </c>
      <c r="BE1132" s="424">
        <v>0.106060606</v>
      </c>
      <c r="BF1132" s="424">
        <v>0.13888888799999999</v>
      </c>
      <c r="BG1132" s="424">
        <v>0.12121212100000001</v>
      </c>
      <c r="BH1132" s="424">
        <v>0.26010100899999999</v>
      </c>
      <c r="BI1132" s="424">
        <v>1.5151515000000001E-2</v>
      </c>
      <c r="BJ1132" s="424">
        <v>0.11973454886012599</v>
      </c>
      <c r="BK1132" s="425">
        <v>9.3591506185700499</v>
      </c>
      <c r="BL1132" s="425">
        <v>-11.4586940176327</v>
      </c>
      <c r="BM1132" s="425">
        <v>-2.83313353280615</v>
      </c>
      <c r="BN1132" s="425">
        <v>-33.243270992247702</v>
      </c>
      <c r="BO1132" s="425">
        <v>0.20629348989999999</v>
      </c>
      <c r="BP1132" s="425">
        <v>0.58615686465054695</v>
      </c>
      <c r="BQ1132" s="425">
        <v>-7.7763425089892397</v>
      </c>
      <c r="BR1132" s="425">
        <v>-10.8772173469428</v>
      </c>
      <c r="BS1132" s="426">
        <v>-0.79561715809273803</v>
      </c>
      <c r="BT1132" s="427"/>
      <c r="BU1132" s="421"/>
      <c r="BV1132" s="428"/>
      <c r="BW1132" s="427"/>
      <c r="BX1132" s="427"/>
      <c r="BY1132" s="427"/>
      <c r="BZ1132" s="427"/>
      <c r="CA1132" s="421"/>
      <c r="CB1132" s="428"/>
      <c r="CC1132" s="427"/>
      <c r="CD1132" s="421"/>
      <c r="CE1132" s="429"/>
      <c r="CF1132" s="428"/>
      <c r="CG1132" s="427">
        <v>1</v>
      </c>
      <c r="CH1132" s="421">
        <v>4</v>
      </c>
      <c r="CI1132" s="429">
        <v>1</v>
      </c>
      <c r="CJ1132" s="428">
        <v>0</v>
      </c>
      <c r="CK1132" s="427"/>
      <c r="CL1132" s="421"/>
      <c r="CM1132" s="429"/>
      <c r="CN1132" s="428"/>
      <c r="CO1132" s="427">
        <v>35</v>
      </c>
      <c r="CP1132" s="421">
        <v>206.1</v>
      </c>
      <c r="CQ1132" s="429">
        <v>-3</v>
      </c>
      <c r="CR1132" s="428">
        <v>0</v>
      </c>
      <c r="DH1132" s="427">
        <v>-2</v>
      </c>
      <c r="DI1132" s="426">
        <v>0.58848631381988503</v>
      </c>
      <c r="EL1132" s="422"/>
      <c r="EM1132" s="422"/>
      <c r="EN1132" s="422"/>
      <c r="EO1132" s="422"/>
      <c r="EP1132" s="422"/>
      <c r="EQ1132" s="422"/>
    </row>
    <row r="1133" spans="1:184" ht="13" customHeight="1">
      <c r="A1133" s="413" t="s">
        <v>19</v>
      </c>
      <c r="B1133" s="413">
        <v>9871</v>
      </c>
      <c r="C1133" s="413">
        <v>606115</v>
      </c>
      <c r="D1133" s="413">
        <v>13185</v>
      </c>
      <c r="E1133" s="413" t="s">
        <v>3323</v>
      </c>
      <c r="F1133" s="413" t="s">
        <v>3323</v>
      </c>
      <c r="G1133" s="414"/>
      <c r="H1133" s="415" t="s">
        <v>423</v>
      </c>
      <c r="I1133" s="416" t="s">
        <v>183</v>
      </c>
      <c r="J1133" s="417">
        <v>30</v>
      </c>
      <c r="K1133" s="418">
        <v>6</v>
      </c>
      <c r="L1133" s="418" t="s">
        <v>837</v>
      </c>
      <c r="T1133" s="418" t="s">
        <v>4577</v>
      </c>
      <c r="U1133" s="418" t="s">
        <v>4582</v>
      </c>
      <c r="V1133" s="418" t="s">
        <v>4586</v>
      </c>
      <c r="Z1133" s="421">
        <v>76</v>
      </c>
      <c r="AA1133" s="421">
        <v>214</v>
      </c>
      <c r="AB1133" s="421">
        <v>203</v>
      </c>
      <c r="AC1133" s="421">
        <v>41</v>
      </c>
      <c r="AD1133" s="421">
        <v>30</v>
      </c>
      <c r="AE1133" s="421">
        <v>7</v>
      </c>
      <c r="AF1133" s="421">
        <v>1</v>
      </c>
      <c r="AG1133" s="421">
        <v>3</v>
      </c>
      <c r="AH1133" s="421">
        <v>13</v>
      </c>
      <c r="AI1133" s="421">
        <v>13</v>
      </c>
      <c r="AJ1133" s="421">
        <v>0</v>
      </c>
      <c r="AK1133" s="421">
        <v>1</v>
      </c>
      <c r="AL1133" s="421">
        <v>10</v>
      </c>
      <c r="AM1133" s="421">
        <v>0</v>
      </c>
      <c r="AN1133" s="421">
        <v>47</v>
      </c>
      <c r="AO1133" s="421">
        <v>0</v>
      </c>
      <c r="AP1133" s="421">
        <v>1</v>
      </c>
      <c r="AQ1133" s="421">
        <v>0</v>
      </c>
      <c r="AR1133" s="421">
        <v>4</v>
      </c>
      <c r="AS1133" s="422">
        <v>4.6728971000000001E-2</v>
      </c>
      <c r="AT1133" s="422">
        <v>0.21962616800000001</v>
      </c>
      <c r="AU1133" s="422">
        <v>0.40127389000000002</v>
      </c>
      <c r="AV1133" s="422">
        <v>0.22292993999999999</v>
      </c>
      <c r="AW1133" s="422">
        <v>2.5477710000000001E-2</v>
      </c>
      <c r="AX1133" s="422">
        <v>0.33757962000000002</v>
      </c>
      <c r="AY1133" s="423">
        <v>108</v>
      </c>
      <c r="AZ1133" s="422">
        <v>0.11734694</v>
      </c>
      <c r="BA1133" s="422">
        <v>0.506410256</v>
      </c>
      <c r="BB1133" s="422">
        <v>0.895473572</v>
      </c>
      <c r="BC1133" s="422">
        <v>0.32692307599999998</v>
      </c>
      <c r="BD1133" s="424">
        <v>0.24675324600000001</v>
      </c>
      <c r="BE1133" s="424">
        <v>0.201970443</v>
      </c>
      <c r="BF1133" s="424">
        <v>0.23831775699999999</v>
      </c>
      <c r="BG1133" s="424">
        <v>0.29064039400000002</v>
      </c>
      <c r="BH1133" s="424">
        <v>0.52895815099999999</v>
      </c>
      <c r="BI1133" s="424">
        <v>8.8669950999999997E-2</v>
      </c>
      <c r="BJ1133" s="424">
        <v>0.232931581056006</v>
      </c>
      <c r="BK1133" s="425">
        <v>57.113324756023999</v>
      </c>
      <c r="BL1133" s="425">
        <v>-13.9233236681254</v>
      </c>
      <c r="BM1133" s="425">
        <v>11.362565972324999</v>
      </c>
      <c r="BN1133" s="425">
        <v>33.459001872758598</v>
      </c>
      <c r="BO1133" s="425">
        <v>0.87000571153439699</v>
      </c>
      <c r="BP1133" s="425">
        <v>-0.61718021892011099</v>
      </c>
      <c r="BQ1133" s="425">
        <v>-8.3111658897766691</v>
      </c>
      <c r="BR1133" s="425">
        <v>-17.495465782988202</v>
      </c>
      <c r="BS1133" s="426">
        <v>-0.85033628315850796</v>
      </c>
      <c r="BT1133" s="427"/>
      <c r="BU1133" s="421"/>
      <c r="BV1133" s="428"/>
      <c r="BW1133" s="427"/>
      <c r="BX1133" s="427"/>
      <c r="BY1133" s="427"/>
      <c r="BZ1133" s="427"/>
      <c r="CA1133" s="421"/>
      <c r="CB1133" s="428"/>
      <c r="CC1133" s="427">
        <v>11</v>
      </c>
      <c r="CD1133" s="421">
        <v>73</v>
      </c>
      <c r="CE1133" s="429">
        <v>-1</v>
      </c>
      <c r="CF1133" s="428">
        <v>0</v>
      </c>
      <c r="CG1133" s="427">
        <v>21</v>
      </c>
      <c r="CH1133" s="421">
        <v>115.2</v>
      </c>
      <c r="CI1133" s="429">
        <v>0</v>
      </c>
      <c r="CJ1133" s="428">
        <v>3</v>
      </c>
      <c r="CK1133" s="427">
        <v>20</v>
      </c>
      <c r="CL1133" s="421">
        <v>150</v>
      </c>
      <c r="CM1133" s="429">
        <v>0</v>
      </c>
      <c r="CN1133" s="428">
        <v>1</v>
      </c>
      <c r="CO1133" s="427">
        <v>29</v>
      </c>
      <c r="CP1133" s="421">
        <v>173</v>
      </c>
      <c r="CQ1133" s="429">
        <v>-3</v>
      </c>
      <c r="CR1133" s="428">
        <v>-2</v>
      </c>
      <c r="DH1133" s="427">
        <v>-4</v>
      </c>
      <c r="DI1133" s="426">
        <v>2.0655298084020601</v>
      </c>
      <c r="EL1133" s="422"/>
      <c r="EM1133" s="422"/>
      <c r="EN1133" s="422"/>
      <c r="EO1133" s="422"/>
      <c r="EP1133" s="422"/>
      <c r="EQ1133" s="422"/>
    </row>
    <row r="1134" spans="1:184" ht="13" customHeight="1">
      <c r="A1134" s="413" t="s">
        <v>19</v>
      </c>
      <c r="B1134" s="413">
        <v>12454</v>
      </c>
      <c r="C1134" s="413">
        <v>694203</v>
      </c>
      <c r="D1134" s="413">
        <v>28816</v>
      </c>
      <c r="E1134" s="413" t="s">
        <v>18</v>
      </c>
      <c r="F1134" s="413" t="s">
        <v>18</v>
      </c>
      <c r="G1134" s="414"/>
      <c r="H1134" s="411" t="s">
        <v>1064</v>
      </c>
      <c r="I1134" s="411" t="s">
        <v>4524</v>
      </c>
      <c r="J1134" s="413">
        <v>21</v>
      </c>
      <c r="K1134" s="418">
        <v>6</v>
      </c>
      <c r="L1134" s="418" t="s">
        <v>837</v>
      </c>
      <c r="T1134" s="418" t="s">
        <v>4581</v>
      </c>
      <c r="U1134" s="418" t="s">
        <v>4584</v>
      </c>
      <c r="V1134" s="418" t="s">
        <v>4585</v>
      </c>
      <c r="Y1134" s="419">
        <v>34</v>
      </c>
      <c r="Z1134" s="421">
        <v>13</v>
      </c>
      <c r="AA1134" s="421">
        <v>43</v>
      </c>
      <c r="AB1134" s="421">
        <v>42</v>
      </c>
      <c r="AC1134" s="421">
        <v>8</v>
      </c>
      <c r="AD1134" s="421">
        <v>5</v>
      </c>
      <c r="AE1134" s="421">
        <v>1</v>
      </c>
      <c r="AF1134" s="421">
        <v>0</v>
      </c>
      <c r="AG1134" s="421">
        <v>2</v>
      </c>
      <c r="AH1134" s="421">
        <v>4</v>
      </c>
      <c r="AI1134" s="421">
        <v>3</v>
      </c>
      <c r="AJ1134" s="421">
        <v>0</v>
      </c>
      <c r="AK1134" s="421">
        <v>0</v>
      </c>
      <c r="AL1134" s="421">
        <v>1</v>
      </c>
      <c r="AM1134" s="421">
        <v>0</v>
      </c>
      <c r="AN1134" s="421">
        <v>22</v>
      </c>
      <c r="AO1134" s="421">
        <v>0</v>
      </c>
      <c r="AP1134" s="421">
        <v>0</v>
      </c>
      <c r="AQ1134" s="421">
        <v>0</v>
      </c>
      <c r="AR1134" s="421">
        <v>0</v>
      </c>
      <c r="AS1134" s="466">
        <v>2.3255813E-2</v>
      </c>
      <c r="AT1134" s="466">
        <v>0.51162790599999997</v>
      </c>
      <c r="AU1134" s="466">
        <v>0.35</v>
      </c>
      <c r="AV1134" s="466">
        <v>0.15</v>
      </c>
      <c r="AW1134" s="466">
        <v>0.15</v>
      </c>
      <c r="AX1134" s="466">
        <v>0.45</v>
      </c>
      <c r="AY1134" s="425">
        <v>106.2</v>
      </c>
      <c r="AZ1134" s="466">
        <v>0.19318182</v>
      </c>
      <c r="BA1134" s="466">
        <v>0.3</v>
      </c>
      <c r="BB1134" s="466">
        <v>0.40681817999999997</v>
      </c>
      <c r="BC1134" s="466">
        <v>0.5</v>
      </c>
      <c r="BD1134" s="424">
        <v>0.33333333300000001</v>
      </c>
      <c r="BE1134" s="424">
        <v>0.19047618999999999</v>
      </c>
      <c r="BF1134" s="424">
        <v>0.20930232500000001</v>
      </c>
      <c r="BG1134" s="424">
        <v>0.35714285699999998</v>
      </c>
      <c r="BH1134" s="424">
        <v>0.56644518200000005</v>
      </c>
      <c r="BI1134" s="424">
        <v>0.16666666699999999</v>
      </c>
      <c r="BJ1134" s="424">
        <v>0.242563860360966</v>
      </c>
      <c r="BK1134" s="425">
        <v>102.950658039678</v>
      </c>
      <c r="BL1134" s="425">
        <v>-2.4613925226173201</v>
      </c>
      <c r="BM1134" s="425">
        <v>2.6194170780339401</v>
      </c>
      <c r="BN1134" s="425">
        <v>50.4545861989426</v>
      </c>
      <c r="BO1134" s="425">
        <v>-0.27034650524902498</v>
      </c>
      <c r="BP1134" s="425">
        <v>0.21910433284938299</v>
      </c>
      <c r="BQ1134" s="425">
        <v>-4.42793883878279</v>
      </c>
      <c r="BR1134" s="425">
        <v>-2.29171948397074</v>
      </c>
      <c r="BS1134" s="426">
        <v>-0.45303355800601602</v>
      </c>
      <c r="BT1134" s="427"/>
      <c r="BU1134" s="421"/>
      <c r="BV1134" s="428"/>
      <c r="BW1134" s="427"/>
      <c r="BX1134" s="427"/>
      <c r="BY1134" s="427"/>
      <c r="BZ1134" s="427"/>
      <c r="CA1134" s="421"/>
      <c r="CB1134" s="428"/>
      <c r="CC1134" s="427"/>
      <c r="CD1134" s="421"/>
      <c r="CE1134" s="429"/>
      <c r="CF1134" s="428"/>
      <c r="CG1134" s="427"/>
      <c r="CH1134" s="421"/>
      <c r="CI1134" s="429"/>
      <c r="CJ1134" s="428"/>
      <c r="CK1134" s="427"/>
      <c r="CL1134" s="421"/>
      <c r="CM1134" s="429"/>
      <c r="CN1134" s="428"/>
      <c r="CO1134" s="427">
        <v>13</v>
      </c>
      <c r="CP1134" s="421">
        <v>110</v>
      </c>
      <c r="CQ1134" s="429">
        <v>-3</v>
      </c>
      <c r="CR1134" s="428">
        <v>-5</v>
      </c>
      <c r="DH1134" s="427">
        <v>-3</v>
      </c>
      <c r="DI1134" s="426">
        <v>-3.61611944437026</v>
      </c>
    </row>
    <row r="1135" spans="1:184" ht="13" customHeight="1">
      <c r="A1135" s="413" t="s">
        <v>19</v>
      </c>
      <c r="B1135" s="413">
        <v>11883</v>
      </c>
      <c r="C1135" s="413">
        <v>678894</v>
      </c>
      <c r="D1135" s="413">
        <v>24273</v>
      </c>
      <c r="E1135" s="413" t="s">
        <v>438</v>
      </c>
      <c r="F1135" s="413" t="s">
        <v>438</v>
      </c>
      <c r="G1135" s="414"/>
      <c r="H1135" s="411" t="s">
        <v>2484</v>
      </c>
      <c r="I1135" s="411" t="s">
        <v>3031</v>
      </c>
      <c r="J1135" s="413">
        <v>24</v>
      </c>
      <c r="K1135" s="418">
        <v>6</v>
      </c>
      <c r="L1135" s="418" t="s">
        <v>837</v>
      </c>
      <c r="T1135" s="418" t="s">
        <v>4584</v>
      </c>
      <c r="U1135" s="418" t="s">
        <v>2543</v>
      </c>
      <c r="V1135" s="418" t="s">
        <v>4585</v>
      </c>
      <c r="X1135" s="418">
        <v>28</v>
      </c>
      <c r="Z1135" s="421">
        <v>33</v>
      </c>
      <c r="AA1135" s="421">
        <v>88</v>
      </c>
      <c r="AB1135" s="421">
        <v>80</v>
      </c>
      <c r="AC1135" s="421">
        <v>16</v>
      </c>
      <c r="AD1135" s="421">
        <v>11</v>
      </c>
      <c r="AE1135" s="421">
        <v>1</v>
      </c>
      <c r="AF1135" s="421">
        <v>0</v>
      </c>
      <c r="AG1135" s="421">
        <v>4</v>
      </c>
      <c r="AH1135" s="421">
        <v>9</v>
      </c>
      <c r="AI1135" s="421">
        <v>8</v>
      </c>
      <c r="AJ1135" s="421">
        <v>4</v>
      </c>
      <c r="AK1135" s="421">
        <v>0</v>
      </c>
      <c r="AL1135" s="421">
        <v>6</v>
      </c>
      <c r="AM1135" s="421">
        <v>0</v>
      </c>
      <c r="AN1135" s="421">
        <v>25</v>
      </c>
      <c r="AO1135" s="421">
        <v>2</v>
      </c>
      <c r="AP1135" s="421">
        <v>0</v>
      </c>
      <c r="AQ1135" s="421">
        <v>0</v>
      </c>
      <c r="AR1135" s="421">
        <v>3</v>
      </c>
      <c r="AS1135" s="466">
        <v>6.8181818000000005E-2</v>
      </c>
      <c r="AT1135" s="466">
        <v>0.284090909</v>
      </c>
      <c r="AU1135" s="466">
        <v>0.45454545000000002</v>
      </c>
      <c r="AV1135" s="466">
        <v>0.2</v>
      </c>
      <c r="AW1135" s="466">
        <v>9.0909089999999998E-2</v>
      </c>
      <c r="AX1135" s="466">
        <v>0.32727273000000001</v>
      </c>
      <c r="AY1135" s="425">
        <v>110.3</v>
      </c>
      <c r="AZ1135" s="466">
        <v>0.12857142999999999</v>
      </c>
      <c r="BA1135" s="466">
        <v>0.55555555499999998</v>
      </c>
      <c r="BB1135" s="466">
        <v>0.98253968000000003</v>
      </c>
      <c r="BC1135" s="466">
        <v>0.38888888799999999</v>
      </c>
      <c r="BD1135" s="424">
        <v>0.235294117</v>
      </c>
      <c r="BE1135" s="424">
        <v>0.2</v>
      </c>
      <c r="BF1135" s="424">
        <v>0.27272727200000002</v>
      </c>
      <c r="BG1135" s="424">
        <v>0.36249999999999999</v>
      </c>
      <c r="BH1135" s="424">
        <v>0.63522727199999995</v>
      </c>
      <c r="BI1135" s="424">
        <v>0.16250000000000001</v>
      </c>
      <c r="BJ1135" s="424">
        <v>0.280700014396147</v>
      </c>
      <c r="BK1135" s="425">
        <v>104.66810041704299</v>
      </c>
      <c r="BL1135" s="425">
        <v>-2.3125030972026002</v>
      </c>
      <c r="BM1135" s="425">
        <v>8.0854328297115998</v>
      </c>
      <c r="BN1135" s="425">
        <v>75.977520200283294</v>
      </c>
      <c r="BO1135" s="425">
        <v>6.1670507845905297E-2</v>
      </c>
      <c r="BP1135" s="425">
        <v>0.69317379873245899</v>
      </c>
      <c r="BQ1135" s="425">
        <v>0.786050695370903</v>
      </c>
      <c r="BR1135" s="425">
        <v>-1.81250705811751</v>
      </c>
      <c r="BS1135" s="426">
        <v>8.0422823408932795E-2</v>
      </c>
      <c r="BT1135" s="427"/>
      <c r="BU1135" s="421"/>
      <c r="BV1135" s="428"/>
      <c r="BW1135" s="427"/>
      <c r="BX1135" s="427"/>
      <c r="BY1135" s="427"/>
      <c r="BZ1135" s="427"/>
      <c r="CA1135" s="421"/>
      <c r="CB1135" s="428"/>
      <c r="CC1135" s="427">
        <v>9</v>
      </c>
      <c r="CD1135" s="421">
        <v>54.2</v>
      </c>
      <c r="CE1135" s="429">
        <v>-1</v>
      </c>
      <c r="CF1135" s="428">
        <v>0</v>
      </c>
      <c r="CG1135" s="427">
        <v>5</v>
      </c>
      <c r="CH1135" s="421">
        <v>44</v>
      </c>
      <c r="CI1135" s="429">
        <v>0</v>
      </c>
      <c r="CJ1135" s="428">
        <v>0</v>
      </c>
      <c r="CK1135" s="427"/>
      <c r="CL1135" s="421"/>
      <c r="CM1135" s="429"/>
      <c r="CN1135" s="428"/>
      <c r="CO1135" s="427">
        <v>16</v>
      </c>
      <c r="CP1135" s="421">
        <v>102</v>
      </c>
      <c r="CQ1135" s="429">
        <v>1</v>
      </c>
      <c r="CR1135" s="428">
        <v>-1</v>
      </c>
      <c r="DH1135" s="427">
        <v>0</v>
      </c>
      <c r="DI1135" s="426">
        <v>-0.32878695428371402</v>
      </c>
    </row>
    <row r="1136" spans="1:184" ht="13" customHeight="1">
      <c r="A1136" s="413" t="s">
        <v>19</v>
      </c>
      <c r="B1136" s="413">
        <v>11438</v>
      </c>
      <c r="C1136" s="413">
        <v>670097</v>
      </c>
      <c r="D1136" s="413">
        <v>19562</v>
      </c>
      <c r="E1136" s="413" t="s">
        <v>614</v>
      </c>
      <c r="F1136" s="413" t="s">
        <v>614</v>
      </c>
      <c r="G1136" s="414"/>
      <c r="H1136" s="411" t="s">
        <v>2378</v>
      </c>
      <c r="I1136" s="411" t="s">
        <v>287</v>
      </c>
      <c r="J1136" s="418">
        <v>30</v>
      </c>
      <c r="K1136" s="418">
        <v>6</v>
      </c>
      <c r="L1136" s="418" t="s">
        <v>837</v>
      </c>
      <c r="T1136" s="418" t="s">
        <v>4584</v>
      </c>
      <c r="U1136" s="418" t="s">
        <v>2543</v>
      </c>
      <c r="V1136" s="418" t="s">
        <v>4585</v>
      </c>
      <c r="X1136" s="418">
        <v>17</v>
      </c>
      <c r="Z1136" s="421">
        <v>22</v>
      </c>
      <c r="AA1136" s="421">
        <v>56</v>
      </c>
      <c r="AB1136" s="421">
        <v>50</v>
      </c>
      <c r="AC1136" s="421">
        <v>11</v>
      </c>
      <c r="AD1136" s="421">
        <v>7</v>
      </c>
      <c r="AE1136" s="421">
        <v>2</v>
      </c>
      <c r="AF1136" s="421">
        <v>0</v>
      </c>
      <c r="AG1136" s="421">
        <v>2</v>
      </c>
      <c r="AH1136" s="421">
        <v>9</v>
      </c>
      <c r="AI1136" s="421">
        <v>7</v>
      </c>
      <c r="AJ1136" s="421">
        <v>0</v>
      </c>
      <c r="AK1136" s="421">
        <v>1</v>
      </c>
      <c r="AL1136" s="421">
        <v>4</v>
      </c>
      <c r="AM1136" s="421">
        <v>0</v>
      </c>
      <c r="AN1136" s="421">
        <v>18</v>
      </c>
      <c r="AO1136" s="421">
        <v>1</v>
      </c>
      <c r="AP1136" s="421">
        <v>0</v>
      </c>
      <c r="AQ1136" s="421">
        <v>1</v>
      </c>
      <c r="AR1136" s="421">
        <v>0</v>
      </c>
      <c r="AS1136" s="422">
        <v>7.1428570999999996E-2</v>
      </c>
      <c r="AT1136" s="422">
        <v>0.321428571</v>
      </c>
      <c r="AU1136" s="422">
        <v>0.30303029999999997</v>
      </c>
      <c r="AV1136" s="422">
        <v>0.15151514999999999</v>
      </c>
      <c r="AW1136" s="422">
        <v>3.0303030000000002E-2</v>
      </c>
      <c r="AX1136" s="422">
        <v>0.39393939</v>
      </c>
      <c r="AY1136" s="423">
        <v>106.4</v>
      </c>
      <c r="AZ1136" s="422">
        <v>9.5238100000000006E-2</v>
      </c>
      <c r="BA1136" s="422">
        <v>0.36666666599999997</v>
      </c>
      <c r="BB1136" s="422">
        <v>0.63809523199999996</v>
      </c>
      <c r="BC1136" s="422">
        <v>0.46666666600000001</v>
      </c>
      <c r="BD1136" s="424">
        <v>0.3</v>
      </c>
      <c r="BE1136" s="424">
        <v>0.22</v>
      </c>
      <c r="BF1136" s="424">
        <v>0.29090908999999998</v>
      </c>
      <c r="BG1136" s="424">
        <v>0.38</v>
      </c>
      <c r="BH1136" s="424">
        <v>0.67090908999999999</v>
      </c>
      <c r="BI1136" s="424">
        <v>0.16</v>
      </c>
      <c r="BJ1136" s="424">
        <v>0.295341536131772</v>
      </c>
      <c r="BK1136" s="425">
        <v>98.832631520426006</v>
      </c>
      <c r="BL1136" s="425">
        <v>-0.80588487148861698</v>
      </c>
      <c r="BM1136" s="425">
        <v>5.8109834456386098</v>
      </c>
      <c r="BN1136" s="425">
        <v>88.567488454726799</v>
      </c>
      <c r="BO1136" s="425">
        <v>0.19868308671191101</v>
      </c>
      <c r="BP1136" s="425">
        <v>0.32974630221724499</v>
      </c>
      <c r="BQ1136" s="425">
        <v>0.41617350667138098</v>
      </c>
      <c r="BR1136" s="425">
        <v>-0.42477933303098497</v>
      </c>
      <c r="BS1136" s="426">
        <v>4.2579758063461599E-2</v>
      </c>
      <c r="BT1136" s="427"/>
      <c r="BU1136" s="421"/>
      <c r="BV1136" s="428"/>
      <c r="BW1136" s="427"/>
      <c r="BX1136" s="427"/>
      <c r="BY1136" s="427"/>
      <c r="BZ1136" s="427"/>
      <c r="CA1136" s="421"/>
      <c r="CB1136" s="428"/>
      <c r="CC1136" s="427"/>
      <c r="CD1136" s="421"/>
      <c r="CE1136" s="429"/>
      <c r="CF1136" s="428"/>
      <c r="CG1136" s="427"/>
      <c r="CH1136" s="421"/>
      <c r="CI1136" s="429"/>
      <c r="CJ1136" s="428"/>
      <c r="CK1136" s="427"/>
      <c r="CL1136" s="421"/>
      <c r="CM1136" s="429"/>
      <c r="CN1136" s="428"/>
      <c r="CO1136" s="427">
        <v>22</v>
      </c>
      <c r="CP1136" s="421">
        <v>149</v>
      </c>
      <c r="CQ1136" s="429">
        <v>-1</v>
      </c>
      <c r="CR1136" s="428">
        <v>-2</v>
      </c>
      <c r="DH1136" s="427">
        <v>-1</v>
      </c>
      <c r="DI1136" s="426">
        <v>-1.08635890483856</v>
      </c>
      <c r="EL1136" s="422"/>
      <c r="EM1136" s="422"/>
      <c r="EN1136" s="422"/>
      <c r="EO1136" s="422"/>
      <c r="EP1136" s="422"/>
      <c r="EQ1136" s="422"/>
    </row>
    <row r="1137" spans="1:162" ht="13" customHeight="1">
      <c r="A1137" s="413" t="s">
        <v>19</v>
      </c>
      <c r="B1137" s="413">
        <v>12494</v>
      </c>
      <c r="C1137" s="413">
        <v>700242</v>
      </c>
      <c r="D1137" s="413">
        <v>29575</v>
      </c>
      <c r="E1137" s="413" t="s">
        <v>239</v>
      </c>
      <c r="F1137" s="413" t="s">
        <v>239</v>
      </c>
      <c r="G1137" s="414"/>
      <c r="H1137" s="411" t="s">
        <v>4131</v>
      </c>
      <c r="I1137" s="411" t="s">
        <v>418</v>
      </c>
      <c r="J1137" s="413">
        <v>25</v>
      </c>
      <c r="K1137" s="418">
        <v>6</v>
      </c>
      <c r="L1137" s="418" t="s">
        <v>46</v>
      </c>
      <c r="T1137" s="418" t="s">
        <v>4581</v>
      </c>
      <c r="U1137" s="418" t="s">
        <v>4577</v>
      </c>
      <c r="V1137" s="418" t="s">
        <v>4585</v>
      </c>
      <c r="Z1137" s="421">
        <v>118</v>
      </c>
      <c r="AA1137" s="421">
        <v>326</v>
      </c>
      <c r="AB1137" s="421">
        <v>296</v>
      </c>
      <c r="AC1137" s="421">
        <v>58</v>
      </c>
      <c r="AD1137" s="421">
        <v>44</v>
      </c>
      <c r="AE1137" s="421">
        <v>6</v>
      </c>
      <c r="AF1137" s="421">
        <v>2</v>
      </c>
      <c r="AG1137" s="421">
        <v>6</v>
      </c>
      <c r="AH1137" s="421">
        <v>36</v>
      </c>
      <c r="AI1137" s="421">
        <v>32</v>
      </c>
      <c r="AJ1137" s="421">
        <v>3</v>
      </c>
      <c r="AK1137" s="421">
        <v>1</v>
      </c>
      <c r="AL1137" s="421">
        <v>26</v>
      </c>
      <c r="AM1137" s="421">
        <v>0</v>
      </c>
      <c r="AN1137" s="421">
        <v>92</v>
      </c>
      <c r="AO1137" s="421">
        <v>0</v>
      </c>
      <c r="AP1137" s="421">
        <v>4</v>
      </c>
      <c r="AQ1137" s="421">
        <v>0</v>
      </c>
      <c r="AR1137" s="421">
        <v>2</v>
      </c>
      <c r="AS1137" s="422">
        <v>7.9754600999999994E-2</v>
      </c>
      <c r="AT1137" s="422">
        <v>0.28220858799999998</v>
      </c>
      <c r="AU1137" s="422">
        <v>0.42307692000000002</v>
      </c>
      <c r="AV1137" s="422">
        <v>0.19230769</v>
      </c>
      <c r="AW1137" s="422">
        <v>6.7307690000000003E-2</v>
      </c>
      <c r="AX1137" s="422">
        <v>0.35096154000000002</v>
      </c>
      <c r="AY1137" s="423">
        <v>110.8</v>
      </c>
      <c r="AZ1137" s="422">
        <v>0.13003355999999999</v>
      </c>
      <c r="BA1137" s="422">
        <v>0.46153846100000001</v>
      </c>
      <c r="BB1137" s="422">
        <v>0.79304336200000003</v>
      </c>
      <c r="BC1137" s="422">
        <v>0.39903846100000001</v>
      </c>
      <c r="BD1137" s="424">
        <v>0.25742574200000001</v>
      </c>
      <c r="BE1137" s="424">
        <v>0.19594594500000001</v>
      </c>
      <c r="BF1137" s="424">
        <v>0.25766871099999999</v>
      </c>
      <c r="BG1137" s="424">
        <v>0.29054054000000001</v>
      </c>
      <c r="BH1137" s="424">
        <v>0.54820925099999995</v>
      </c>
      <c r="BI1137" s="424">
        <v>9.4594595000000004E-2</v>
      </c>
      <c r="BJ1137" s="424">
        <v>0.244508872734257</v>
      </c>
      <c r="BK1137" s="425">
        <v>58.431454696618303</v>
      </c>
      <c r="BL1137" s="425">
        <v>-18.145976820922801</v>
      </c>
      <c r="BM1137" s="425">
        <v>20.373649453782001</v>
      </c>
      <c r="BN1137" s="425">
        <v>52.721977193123301</v>
      </c>
      <c r="BO1137" s="425">
        <v>0.17432497633991401</v>
      </c>
      <c r="BP1137" s="425">
        <v>-0.66191923804581099</v>
      </c>
      <c r="BQ1137" s="425">
        <v>-8.8491720491642205</v>
      </c>
      <c r="BR1137" s="425">
        <v>-18.826326470784199</v>
      </c>
      <c r="BS1137" s="426">
        <v>-0.90538104630692895</v>
      </c>
      <c r="BT1137" s="427"/>
      <c r="BU1137" s="421"/>
      <c r="BV1137" s="428"/>
      <c r="BW1137" s="427"/>
      <c r="BX1137" s="427"/>
      <c r="BY1137" s="427"/>
      <c r="BZ1137" s="427"/>
      <c r="CA1137" s="421"/>
      <c r="CB1137" s="428"/>
      <c r="CC1137" s="427"/>
      <c r="CD1137" s="421"/>
      <c r="CE1137" s="429"/>
      <c r="CF1137" s="428"/>
      <c r="CG1137" s="427"/>
      <c r="CH1137" s="421"/>
      <c r="CI1137" s="429"/>
      <c r="CJ1137" s="428"/>
      <c r="CK1137" s="427"/>
      <c r="CL1137" s="421"/>
      <c r="CM1137" s="429"/>
      <c r="CN1137" s="428"/>
      <c r="CO1137" s="427">
        <v>112</v>
      </c>
      <c r="CP1137" s="421">
        <v>759.2</v>
      </c>
      <c r="CQ1137" s="429">
        <v>-5</v>
      </c>
      <c r="CR1137" s="428">
        <v>-6</v>
      </c>
      <c r="DH1137" s="427">
        <v>-5</v>
      </c>
      <c r="DI1137" s="426">
        <v>-1.24255323410034</v>
      </c>
      <c r="EL1137" s="422"/>
      <c r="EM1137" s="422"/>
      <c r="EN1137" s="422"/>
      <c r="EO1137" s="422"/>
      <c r="EP1137" s="422"/>
      <c r="EQ1137" s="422"/>
    </row>
    <row r="1138" spans="1:162" ht="13" customHeight="1">
      <c r="A1138" s="413" t="s">
        <v>19</v>
      </c>
      <c r="B1138" s="413">
        <v>11643</v>
      </c>
      <c r="C1138" s="413">
        <v>664913</v>
      </c>
      <c r="D1138" s="413">
        <v>18171</v>
      </c>
      <c r="E1138" s="413" t="s">
        <v>354</v>
      </c>
      <c r="F1138" s="413" t="s">
        <v>354</v>
      </c>
      <c r="G1138" s="414"/>
      <c r="H1138" s="415" t="s">
        <v>606</v>
      </c>
      <c r="I1138" s="416" t="s">
        <v>602</v>
      </c>
      <c r="J1138" s="417">
        <v>32</v>
      </c>
      <c r="K1138" s="418">
        <v>7</v>
      </c>
      <c r="L1138" s="418" t="s">
        <v>46</v>
      </c>
      <c r="T1138" s="418" t="s">
        <v>4581</v>
      </c>
      <c r="U1138" s="418" t="s">
        <v>4577</v>
      </c>
      <c r="V1138" s="418" t="s">
        <v>4585</v>
      </c>
      <c r="Y1138" s="419">
        <v>59</v>
      </c>
      <c r="Z1138" s="421">
        <v>38</v>
      </c>
      <c r="AA1138" s="421">
        <v>76</v>
      </c>
      <c r="AB1138" s="421">
        <v>65</v>
      </c>
      <c r="AC1138" s="421">
        <v>12</v>
      </c>
      <c r="AD1138" s="421">
        <v>9</v>
      </c>
      <c r="AE1138" s="421">
        <v>2</v>
      </c>
      <c r="AF1138" s="421">
        <v>0</v>
      </c>
      <c r="AG1138" s="421">
        <v>1</v>
      </c>
      <c r="AH1138" s="421">
        <v>6</v>
      </c>
      <c r="AI1138" s="421">
        <v>3</v>
      </c>
      <c r="AJ1138" s="421">
        <v>1</v>
      </c>
      <c r="AK1138" s="421">
        <v>0</v>
      </c>
      <c r="AL1138" s="421">
        <v>9</v>
      </c>
      <c r="AM1138" s="421">
        <v>0</v>
      </c>
      <c r="AN1138" s="421">
        <v>23</v>
      </c>
      <c r="AO1138" s="421">
        <v>2</v>
      </c>
      <c r="AP1138" s="421">
        <v>0</v>
      </c>
      <c r="AQ1138" s="421">
        <v>0</v>
      </c>
      <c r="AR1138" s="421">
        <v>2</v>
      </c>
      <c r="AS1138" s="422">
        <v>0.118421052</v>
      </c>
      <c r="AT1138" s="422">
        <v>0.30263157800000001</v>
      </c>
      <c r="AU1138" s="422">
        <v>0.5</v>
      </c>
      <c r="AV1138" s="422">
        <v>0.26190476000000001</v>
      </c>
      <c r="AW1138" s="422">
        <v>9.5238100000000006E-2</v>
      </c>
      <c r="AX1138" s="422">
        <v>0.40476190000000001</v>
      </c>
      <c r="AY1138" s="423">
        <v>111.9</v>
      </c>
      <c r="AZ1138" s="422">
        <v>0.15151514999999999</v>
      </c>
      <c r="BA1138" s="422">
        <v>0.33333333300000001</v>
      </c>
      <c r="BB1138" s="422">
        <v>0.51515151599999998</v>
      </c>
      <c r="BC1138" s="422">
        <v>0.452380952</v>
      </c>
      <c r="BD1138" s="424">
        <v>0.268292682</v>
      </c>
      <c r="BE1138" s="424">
        <v>0.18461538399999999</v>
      </c>
      <c r="BF1138" s="424">
        <v>0.30263157800000001</v>
      </c>
      <c r="BG1138" s="424">
        <v>0.261538461</v>
      </c>
      <c r="BH1138" s="424">
        <v>0.56417003899999996</v>
      </c>
      <c r="BI1138" s="424">
        <v>7.6923077000000006E-2</v>
      </c>
      <c r="BJ1138" s="424">
        <v>0.26514517633538498</v>
      </c>
      <c r="BK1138" s="425">
        <v>47.515688278489698</v>
      </c>
      <c r="BL1138" s="425">
        <v>-2.9569791782811699</v>
      </c>
      <c r="BM1138" s="425">
        <v>6.0230563949629099</v>
      </c>
      <c r="BN1138" s="425">
        <v>64.369779642168993</v>
      </c>
      <c r="BO1138" s="425">
        <v>-0.49585071191747199</v>
      </c>
      <c r="BP1138" s="425">
        <v>0.40340598300099301</v>
      </c>
      <c r="BQ1138" s="425">
        <v>-3.5550572261378601</v>
      </c>
      <c r="BR1138" s="425">
        <v>-2.78795862609301</v>
      </c>
      <c r="BS1138" s="426">
        <v>-0.363726845087807</v>
      </c>
      <c r="BT1138" s="427"/>
      <c r="BU1138" s="421"/>
      <c r="BV1138" s="428"/>
      <c r="BW1138" s="427"/>
      <c r="BX1138" s="427"/>
      <c r="BY1138" s="427"/>
      <c r="BZ1138" s="427"/>
      <c r="CA1138" s="421"/>
      <c r="CB1138" s="428"/>
      <c r="CC1138" s="427"/>
      <c r="CD1138" s="421"/>
      <c r="CE1138" s="429"/>
      <c r="CF1138" s="428"/>
      <c r="CG1138" s="427"/>
      <c r="CH1138" s="421"/>
      <c r="CI1138" s="429"/>
      <c r="CJ1138" s="428"/>
      <c r="CK1138" s="427"/>
      <c r="CL1138" s="421"/>
      <c r="CM1138" s="429"/>
      <c r="CN1138" s="428"/>
      <c r="CO1138" s="427"/>
      <c r="CP1138" s="421"/>
      <c r="CQ1138" s="429"/>
      <c r="CR1138" s="428"/>
      <c r="CS1138" s="427">
        <v>12</v>
      </c>
      <c r="CT1138" s="421">
        <v>58</v>
      </c>
      <c r="CU1138" s="429">
        <v>-1</v>
      </c>
      <c r="CV1138" s="429">
        <v>-1</v>
      </c>
      <c r="CW1138" s="428">
        <v>0</v>
      </c>
      <c r="CX1138" s="427">
        <v>6</v>
      </c>
      <c r="CY1138" s="421">
        <v>45</v>
      </c>
      <c r="CZ1138" s="429">
        <v>-4</v>
      </c>
      <c r="DA1138" s="429">
        <v>-2</v>
      </c>
      <c r="DB1138" s="428">
        <v>-1</v>
      </c>
      <c r="DC1138" s="427">
        <v>3</v>
      </c>
      <c r="DD1138" s="421">
        <v>14</v>
      </c>
      <c r="DE1138" s="429">
        <v>0</v>
      </c>
      <c r="DF1138" s="429">
        <v>0</v>
      </c>
      <c r="DG1138" s="428">
        <v>0</v>
      </c>
      <c r="DH1138" s="427">
        <v>-5</v>
      </c>
      <c r="DI1138" s="426">
        <v>-3.3827359676361</v>
      </c>
      <c r="EL1138" s="422"/>
      <c r="EM1138" s="422"/>
      <c r="EN1138" s="422"/>
      <c r="EO1138" s="422"/>
      <c r="EP1138" s="422"/>
      <c r="EQ1138" s="422"/>
    </row>
    <row r="1139" spans="1:162" ht="13" customHeight="1">
      <c r="A1139" s="413" t="s">
        <v>19</v>
      </c>
      <c r="B1139" s="413">
        <v>11385</v>
      </c>
      <c r="C1139" s="413">
        <v>672744</v>
      </c>
      <c r="D1139" s="413">
        <v>22842</v>
      </c>
      <c r="E1139" s="413" t="s">
        <v>438</v>
      </c>
      <c r="F1139" s="413" t="s">
        <v>438</v>
      </c>
      <c r="G1139" s="414"/>
      <c r="H1139" s="411" t="s">
        <v>3429</v>
      </c>
      <c r="I1139" s="411" t="s">
        <v>945</v>
      </c>
      <c r="J1139" s="413">
        <v>25</v>
      </c>
      <c r="K1139" s="418">
        <v>7</v>
      </c>
      <c r="L1139" s="418" t="s">
        <v>837</v>
      </c>
      <c r="T1139" s="418" t="s">
        <v>2543</v>
      </c>
      <c r="U1139" s="418" t="s">
        <v>4577</v>
      </c>
      <c r="V1139" s="418" t="s">
        <v>4586</v>
      </c>
      <c r="Z1139" s="421">
        <v>87</v>
      </c>
      <c r="AA1139" s="421">
        <v>234</v>
      </c>
      <c r="AB1139" s="421">
        <v>216</v>
      </c>
      <c r="AC1139" s="421">
        <v>47</v>
      </c>
      <c r="AD1139" s="421">
        <v>34</v>
      </c>
      <c r="AE1139" s="421">
        <v>6</v>
      </c>
      <c r="AF1139" s="421">
        <v>1</v>
      </c>
      <c r="AG1139" s="421">
        <v>6</v>
      </c>
      <c r="AH1139" s="421">
        <v>25</v>
      </c>
      <c r="AI1139" s="421">
        <v>20</v>
      </c>
      <c r="AJ1139" s="421">
        <v>3</v>
      </c>
      <c r="AK1139" s="421">
        <v>1</v>
      </c>
      <c r="AL1139" s="421">
        <v>17</v>
      </c>
      <c r="AM1139" s="421">
        <v>0</v>
      </c>
      <c r="AN1139" s="421">
        <v>80</v>
      </c>
      <c r="AO1139" s="421">
        <v>0</v>
      </c>
      <c r="AP1139" s="421">
        <v>1</v>
      </c>
      <c r="AQ1139" s="421">
        <v>0</v>
      </c>
      <c r="AR1139" s="421">
        <v>5</v>
      </c>
      <c r="AS1139" s="466">
        <v>7.2649571999999996E-2</v>
      </c>
      <c r="AT1139" s="466">
        <v>0.34188034099999998</v>
      </c>
      <c r="AU1139" s="466">
        <v>0.38686131000000001</v>
      </c>
      <c r="AV1139" s="466">
        <v>0.23357664</v>
      </c>
      <c r="AW1139" s="466">
        <v>0.12408759</v>
      </c>
      <c r="AX1139" s="466">
        <v>0.43795620000000002</v>
      </c>
      <c r="AY1139" s="425">
        <v>112.1</v>
      </c>
      <c r="AZ1139" s="466">
        <v>0.19175028</v>
      </c>
      <c r="BA1139" s="466">
        <v>0.45255474400000001</v>
      </c>
      <c r="BB1139" s="466">
        <v>0.71335920799999997</v>
      </c>
      <c r="BC1139" s="466">
        <v>0.36496350300000002</v>
      </c>
      <c r="BD1139" s="424">
        <v>0.31297709899999998</v>
      </c>
      <c r="BE1139" s="424">
        <v>0.217592592</v>
      </c>
      <c r="BF1139" s="424">
        <v>0.27350427300000002</v>
      </c>
      <c r="BG1139" s="424">
        <v>0.33796296199999998</v>
      </c>
      <c r="BH1139" s="424">
        <v>0.611467235</v>
      </c>
      <c r="BI1139" s="424">
        <v>0.12037037</v>
      </c>
      <c r="BJ1139" s="424">
        <v>0.26956319859904099</v>
      </c>
      <c r="BK1139" s="425">
        <v>77.531925996286901</v>
      </c>
      <c r="BL1139" s="425">
        <v>-8.2650135444541402</v>
      </c>
      <c r="BM1139" s="425">
        <v>19.384043352113199</v>
      </c>
      <c r="BN1139" s="425">
        <v>68.348911682171106</v>
      </c>
      <c r="BO1139" s="425">
        <v>0.43877070572400101</v>
      </c>
      <c r="BP1139" s="425">
        <v>-2.42963162902742</v>
      </c>
      <c r="BQ1139" s="425">
        <v>-4.5544341496256102</v>
      </c>
      <c r="BR1139" s="425">
        <v>-11.208322397998399</v>
      </c>
      <c r="BS1139" s="426">
        <v>-0.46597561136959698</v>
      </c>
      <c r="BT1139" s="427"/>
      <c r="BU1139" s="421"/>
      <c r="BV1139" s="428"/>
      <c r="BW1139" s="427"/>
      <c r="BX1139" s="427"/>
      <c r="BY1139" s="427"/>
      <c r="BZ1139" s="427"/>
      <c r="CA1139" s="421"/>
      <c r="CB1139" s="428"/>
      <c r="CC1139" s="427"/>
      <c r="CD1139" s="421"/>
      <c r="CE1139" s="429"/>
      <c r="CF1139" s="428"/>
      <c r="CG1139" s="427"/>
      <c r="CH1139" s="421"/>
      <c r="CI1139" s="429"/>
      <c r="CJ1139" s="428"/>
      <c r="CK1139" s="427"/>
      <c r="CL1139" s="421"/>
      <c r="CM1139" s="429"/>
      <c r="CN1139" s="428"/>
      <c r="CO1139" s="427"/>
      <c r="CP1139" s="421"/>
      <c r="CQ1139" s="429"/>
      <c r="CR1139" s="428"/>
      <c r="CS1139" s="427">
        <v>31</v>
      </c>
      <c r="CT1139" s="421">
        <v>200</v>
      </c>
      <c r="CU1139" s="429">
        <v>4</v>
      </c>
      <c r="CV1139" s="429">
        <v>1</v>
      </c>
      <c r="CW1139" s="428">
        <v>1</v>
      </c>
      <c r="CX1139" s="427">
        <v>29</v>
      </c>
      <c r="CY1139" s="421">
        <v>183.2</v>
      </c>
      <c r="CZ1139" s="429">
        <v>1</v>
      </c>
      <c r="DA1139" s="429">
        <v>-2</v>
      </c>
      <c r="DB1139" s="428">
        <v>-2</v>
      </c>
      <c r="DC1139" s="427">
        <v>24</v>
      </c>
      <c r="DD1139" s="421">
        <v>137.1</v>
      </c>
      <c r="DE1139" s="429">
        <v>4</v>
      </c>
      <c r="DF1139" s="429">
        <v>-1</v>
      </c>
      <c r="DG1139" s="428">
        <v>-3</v>
      </c>
      <c r="DH1139" s="427">
        <v>9</v>
      </c>
      <c r="DI1139" s="426">
        <v>-1.1301874518394399</v>
      </c>
    </row>
    <row r="1140" spans="1:162" ht="13" customHeight="1">
      <c r="A1140" s="413" t="s">
        <v>19</v>
      </c>
      <c r="B1140" s="413">
        <v>9898</v>
      </c>
      <c r="C1140" s="413">
        <v>592192</v>
      </c>
      <c r="D1140" s="413">
        <v>11445</v>
      </c>
      <c r="E1140" s="413" t="s">
        <v>2168</v>
      </c>
      <c r="F1140" s="413" t="s">
        <v>2168</v>
      </c>
      <c r="G1140" s="414"/>
      <c r="H1140" s="415" t="s">
        <v>925</v>
      </c>
      <c r="I1140" s="416" t="s">
        <v>168</v>
      </c>
      <c r="J1140" s="417">
        <v>36</v>
      </c>
      <c r="K1140" s="418">
        <v>7</v>
      </c>
      <c r="L1140" s="418" t="s">
        <v>837</v>
      </c>
      <c r="T1140" s="418" t="s">
        <v>4577</v>
      </c>
      <c r="U1140" s="418" t="s">
        <v>4581</v>
      </c>
      <c r="V1140" s="418" t="s">
        <v>4585</v>
      </c>
      <c r="Z1140" s="421">
        <v>46</v>
      </c>
      <c r="AA1140" s="421">
        <v>125</v>
      </c>
      <c r="AB1140" s="421">
        <v>113</v>
      </c>
      <c r="AC1140" s="421">
        <v>24</v>
      </c>
      <c r="AD1140" s="421">
        <v>20</v>
      </c>
      <c r="AE1140" s="421">
        <v>3</v>
      </c>
      <c r="AF1140" s="421">
        <v>0</v>
      </c>
      <c r="AG1140" s="421">
        <v>1</v>
      </c>
      <c r="AH1140" s="421">
        <v>9</v>
      </c>
      <c r="AI1140" s="421">
        <v>6</v>
      </c>
      <c r="AJ1140" s="421">
        <v>0</v>
      </c>
      <c r="AK1140" s="421">
        <v>1</v>
      </c>
      <c r="AL1140" s="421">
        <v>7</v>
      </c>
      <c r="AM1140" s="421">
        <v>0</v>
      </c>
      <c r="AN1140" s="421">
        <v>24</v>
      </c>
      <c r="AO1140" s="421">
        <v>3</v>
      </c>
      <c r="AP1140" s="421">
        <v>2</v>
      </c>
      <c r="AQ1140" s="421">
        <v>0</v>
      </c>
      <c r="AR1140" s="421">
        <v>1</v>
      </c>
      <c r="AS1140" s="422">
        <v>5.6000000000000001E-2</v>
      </c>
      <c r="AT1140" s="422">
        <v>0.192</v>
      </c>
      <c r="AU1140" s="422">
        <v>0.39560440000000002</v>
      </c>
      <c r="AV1140" s="422">
        <v>0.23076922999999999</v>
      </c>
      <c r="AW1140" s="422">
        <v>2.1978020000000001E-2</v>
      </c>
      <c r="AX1140" s="422">
        <v>0.32967033000000001</v>
      </c>
      <c r="AY1140" s="423">
        <v>105.5</v>
      </c>
      <c r="AZ1140" s="422">
        <v>9.8814230000000003E-2</v>
      </c>
      <c r="BA1140" s="422">
        <v>0.36263736200000002</v>
      </c>
      <c r="BB1140" s="422">
        <v>0.62646049400000003</v>
      </c>
      <c r="BC1140" s="422">
        <v>0.472527472</v>
      </c>
      <c r="BD1140" s="424">
        <v>0.25555555499999999</v>
      </c>
      <c r="BE1140" s="424">
        <v>0.21238937999999999</v>
      </c>
      <c r="BF1140" s="424">
        <v>0.27200000000000002</v>
      </c>
      <c r="BG1140" s="424">
        <v>0.26548672499999998</v>
      </c>
      <c r="BH1140" s="424">
        <v>0.53748672500000005</v>
      </c>
      <c r="BI1140" s="424">
        <v>5.3097344999999997E-2</v>
      </c>
      <c r="BJ1140" s="424">
        <v>0.243590015888214</v>
      </c>
      <c r="BK1140" s="425">
        <v>32.798439581862098</v>
      </c>
      <c r="BL1140" s="425">
        <v>-7.0510671847125099</v>
      </c>
      <c r="BM1140" s="425">
        <v>7.7187281660179003</v>
      </c>
      <c r="BN1140" s="425">
        <v>49.322821532630897</v>
      </c>
      <c r="BO1140" s="425">
        <v>-0.109793708476549</v>
      </c>
      <c r="BP1140" s="425">
        <v>-0.51617232896387499</v>
      </c>
      <c r="BQ1140" s="425">
        <v>-6.3621005933357004</v>
      </c>
      <c r="BR1140" s="425">
        <v>-7.9818075132181496</v>
      </c>
      <c r="BS1140" s="426">
        <v>-0.650922511157215</v>
      </c>
      <c r="BT1140" s="427"/>
      <c r="BU1140" s="421"/>
      <c r="BV1140" s="428"/>
      <c r="BW1140" s="427"/>
      <c r="BX1140" s="427"/>
      <c r="BY1140" s="427"/>
      <c r="BZ1140" s="427"/>
      <c r="CA1140" s="421"/>
      <c r="CB1140" s="428"/>
      <c r="CC1140" s="427">
        <v>3</v>
      </c>
      <c r="CD1140" s="421">
        <v>14</v>
      </c>
      <c r="CE1140" s="429">
        <v>1</v>
      </c>
      <c r="CF1140" s="428">
        <v>0</v>
      </c>
      <c r="CG1140" s="427"/>
      <c r="CH1140" s="421"/>
      <c r="CI1140" s="429"/>
      <c r="CJ1140" s="428"/>
      <c r="CK1140" s="427"/>
      <c r="CL1140" s="421"/>
      <c r="CM1140" s="429"/>
      <c r="CN1140" s="428"/>
      <c r="CO1140" s="427"/>
      <c r="CP1140" s="421"/>
      <c r="CQ1140" s="429"/>
      <c r="CR1140" s="428"/>
      <c r="CS1140" s="427">
        <v>22</v>
      </c>
      <c r="CT1140" s="421">
        <v>130.1</v>
      </c>
      <c r="CU1140" s="429">
        <v>-4</v>
      </c>
      <c r="CV1140" s="429">
        <v>-1</v>
      </c>
      <c r="CW1140" s="428">
        <v>0</v>
      </c>
      <c r="DC1140" s="427">
        <v>12</v>
      </c>
      <c r="DD1140" s="421">
        <v>60</v>
      </c>
      <c r="DE1140" s="429">
        <v>-1</v>
      </c>
      <c r="DF1140" s="429">
        <v>0</v>
      </c>
      <c r="DG1140" s="428">
        <v>1</v>
      </c>
      <c r="DH1140" s="427">
        <v>-4</v>
      </c>
      <c r="DI1140" s="426">
        <v>-2.68232822418212</v>
      </c>
      <c r="EL1140" s="422"/>
      <c r="EM1140" s="422"/>
      <c r="EN1140" s="422"/>
      <c r="EO1140" s="422"/>
      <c r="EP1140" s="422"/>
      <c r="EQ1140" s="422"/>
    </row>
    <row r="1141" spans="1:162" ht="13" customHeight="1">
      <c r="A1141" s="413" t="s">
        <v>19</v>
      </c>
      <c r="B1141" s="413">
        <v>10643</v>
      </c>
      <c r="C1141" s="413">
        <v>666185</v>
      </c>
      <c r="D1141" s="413">
        <v>20126</v>
      </c>
      <c r="E1141" s="413" t="s">
        <v>17</v>
      </c>
      <c r="F1141" s="413" t="s">
        <v>17</v>
      </c>
      <c r="G1141" s="414"/>
      <c r="H1141" s="411" t="s">
        <v>1652</v>
      </c>
      <c r="I1141" s="411" t="s">
        <v>409</v>
      </c>
      <c r="J1141" s="418">
        <v>26</v>
      </c>
      <c r="K1141" s="418">
        <v>7</v>
      </c>
      <c r="L1141" s="418" t="s">
        <v>2543</v>
      </c>
      <c r="T1141" s="418" t="s">
        <v>4582</v>
      </c>
      <c r="U1141" s="418" t="s">
        <v>2543</v>
      </c>
      <c r="V1141" s="418" t="s">
        <v>4585</v>
      </c>
      <c r="Z1141" s="421">
        <v>83</v>
      </c>
      <c r="AA1141" s="421">
        <v>241</v>
      </c>
      <c r="AB1141" s="421">
        <v>217</v>
      </c>
      <c r="AC1141" s="421">
        <v>44</v>
      </c>
      <c r="AD1141" s="421">
        <v>28</v>
      </c>
      <c r="AE1141" s="421">
        <v>9</v>
      </c>
      <c r="AF1141" s="421">
        <v>1</v>
      </c>
      <c r="AG1141" s="421">
        <v>6</v>
      </c>
      <c r="AH1141" s="421">
        <v>17</v>
      </c>
      <c r="AI1141" s="421">
        <v>20</v>
      </c>
      <c r="AJ1141" s="421">
        <v>3</v>
      </c>
      <c r="AK1141" s="421">
        <v>3</v>
      </c>
      <c r="AL1141" s="421">
        <v>21</v>
      </c>
      <c r="AM1141" s="421">
        <v>0</v>
      </c>
      <c r="AN1141" s="421">
        <v>54</v>
      </c>
      <c r="AO1141" s="421">
        <v>2</v>
      </c>
      <c r="AP1141" s="421">
        <v>1</v>
      </c>
      <c r="AQ1141" s="421">
        <v>0</v>
      </c>
      <c r="AR1141" s="421">
        <v>3</v>
      </c>
      <c r="AS1141" s="422">
        <v>8.7136929000000002E-2</v>
      </c>
      <c r="AT1141" s="422">
        <v>0.22406639</v>
      </c>
      <c r="AU1141" s="422">
        <v>0.41463414999999998</v>
      </c>
      <c r="AV1141" s="422">
        <v>0.22560975999999999</v>
      </c>
      <c r="AW1141" s="422">
        <v>6.7073170000000001E-2</v>
      </c>
      <c r="AX1141" s="422">
        <v>0.30487805000000001</v>
      </c>
      <c r="AY1141" s="423">
        <v>108</v>
      </c>
      <c r="AZ1141" s="422">
        <v>8.9128310000000002E-2</v>
      </c>
      <c r="BA1141" s="422">
        <v>0.37654320899999999</v>
      </c>
      <c r="BB1141" s="422">
        <v>0.66395810799999999</v>
      </c>
      <c r="BC1141" s="422">
        <v>0.432098765</v>
      </c>
      <c r="BD1141" s="424">
        <v>0.24050632899999999</v>
      </c>
      <c r="BE1141" s="424">
        <v>0.20276497600000001</v>
      </c>
      <c r="BF1141" s="424">
        <v>0.27800829799999999</v>
      </c>
      <c r="BG1141" s="424">
        <v>0.33640552899999998</v>
      </c>
      <c r="BH1141" s="424">
        <v>0.61441382700000002</v>
      </c>
      <c r="BI1141" s="424">
        <v>0.133640553</v>
      </c>
      <c r="BJ1141" s="424">
        <v>0.27282014526272202</v>
      </c>
      <c r="BK1141" s="425">
        <v>82.550297067718503</v>
      </c>
      <c r="BL1141" s="425">
        <v>-7.8749673583881501</v>
      </c>
      <c r="BM1141" s="425">
        <v>20.601198077820001</v>
      </c>
      <c r="BN1141" s="425">
        <v>73.921285579230002</v>
      </c>
      <c r="BO1141" s="425">
        <v>8.4669484318663002E-2</v>
      </c>
      <c r="BP1141" s="425">
        <v>-0.67294968012720302</v>
      </c>
      <c r="BQ1141" s="425">
        <v>-3.5064574404025102</v>
      </c>
      <c r="BR1141" s="425">
        <v>-8.0800383764655894</v>
      </c>
      <c r="BS1141" s="426">
        <v>-0.35875447879015698</v>
      </c>
      <c r="BT1141" s="427"/>
      <c r="BU1141" s="421"/>
      <c r="BV1141" s="428"/>
      <c r="BW1141" s="427"/>
      <c r="BX1141" s="427"/>
      <c r="BY1141" s="427"/>
      <c r="BZ1141" s="427"/>
      <c r="CA1141" s="421"/>
      <c r="CB1141" s="428"/>
      <c r="CC1141" s="427"/>
      <c r="CD1141" s="421"/>
      <c r="CE1141" s="429"/>
      <c r="CF1141" s="428"/>
      <c r="CG1141" s="427"/>
      <c r="CH1141" s="421"/>
      <c r="CI1141" s="429"/>
      <c r="CJ1141" s="428"/>
      <c r="CK1141" s="427"/>
      <c r="CL1141" s="421"/>
      <c r="CM1141" s="429"/>
      <c r="CN1141" s="428"/>
      <c r="CO1141" s="427"/>
      <c r="CP1141" s="421"/>
      <c r="CQ1141" s="429"/>
      <c r="CR1141" s="428"/>
      <c r="CS1141" s="427">
        <v>53</v>
      </c>
      <c r="CT1141" s="421">
        <v>394.1</v>
      </c>
      <c r="CU1141" s="429">
        <v>1</v>
      </c>
      <c r="CV1141" s="429">
        <v>-1</v>
      </c>
      <c r="CW1141" s="428">
        <v>0</v>
      </c>
      <c r="CX1141" s="427">
        <v>14</v>
      </c>
      <c r="CY1141" s="421">
        <v>100</v>
      </c>
      <c r="CZ1141" s="429">
        <v>-2</v>
      </c>
      <c r="DA1141" s="429">
        <v>0</v>
      </c>
      <c r="DB1141" s="428">
        <v>1</v>
      </c>
      <c r="DC1141" s="427">
        <v>17</v>
      </c>
      <c r="DD1141" s="421">
        <v>84.1</v>
      </c>
      <c r="DE1141" s="429">
        <v>-2</v>
      </c>
      <c r="DF1141" s="429">
        <v>-2</v>
      </c>
      <c r="DG1141" s="428">
        <v>0</v>
      </c>
      <c r="DH1141" s="427">
        <v>-3</v>
      </c>
      <c r="DI1141" s="426">
        <v>-3.72074282169342</v>
      </c>
      <c r="EL1141" s="422"/>
      <c r="EM1141" s="422"/>
      <c r="EN1141" s="422"/>
      <c r="EO1141" s="422"/>
      <c r="EP1141" s="422"/>
      <c r="EQ1141" s="422"/>
    </row>
    <row r="1142" spans="1:162" ht="13" customHeight="1">
      <c r="A1142" s="413" t="s">
        <v>19</v>
      </c>
      <c r="B1142" s="413">
        <v>12781</v>
      </c>
      <c r="C1142" s="413">
        <v>682729</v>
      </c>
      <c r="D1142" s="413">
        <v>26599</v>
      </c>
      <c r="E1142" s="413" t="s">
        <v>470</v>
      </c>
      <c r="F1142" s="413" t="s">
        <v>470</v>
      </c>
      <c r="G1142" s="414"/>
      <c r="H1142" s="411" t="s">
        <v>1301</v>
      </c>
      <c r="I1142" s="411" t="s">
        <v>4047</v>
      </c>
      <c r="J1142" s="413">
        <v>23</v>
      </c>
      <c r="K1142" s="418">
        <v>7</v>
      </c>
      <c r="L1142" s="418" t="s">
        <v>2543</v>
      </c>
      <c r="T1142" s="418" t="s">
        <v>4581</v>
      </c>
      <c r="U1142" s="418" t="s">
        <v>4577</v>
      </c>
      <c r="V1142" s="418" t="s">
        <v>4585</v>
      </c>
      <c r="X1142" s="418">
        <v>27</v>
      </c>
      <c r="Z1142" s="421">
        <v>34</v>
      </c>
      <c r="AA1142" s="421">
        <v>112</v>
      </c>
      <c r="AB1142" s="421">
        <v>100</v>
      </c>
      <c r="AC1142" s="421">
        <v>21</v>
      </c>
      <c r="AD1142" s="421">
        <v>16</v>
      </c>
      <c r="AE1142" s="421">
        <v>3</v>
      </c>
      <c r="AF1142" s="421">
        <v>0</v>
      </c>
      <c r="AG1142" s="421">
        <v>2</v>
      </c>
      <c r="AH1142" s="421">
        <v>10</v>
      </c>
      <c r="AI1142" s="421">
        <v>9</v>
      </c>
      <c r="AJ1142" s="421">
        <v>3</v>
      </c>
      <c r="AK1142" s="421">
        <v>1</v>
      </c>
      <c r="AL1142" s="421">
        <v>10</v>
      </c>
      <c r="AM1142" s="421">
        <v>0</v>
      </c>
      <c r="AN1142" s="421">
        <v>28</v>
      </c>
      <c r="AO1142" s="421">
        <v>1</v>
      </c>
      <c r="AP1142" s="421">
        <v>0</v>
      </c>
      <c r="AQ1142" s="421">
        <v>1</v>
      </c>
      <c r="AR1142" s="421">
        <v>1</v>
      </c>
      <c r="AS1142" s="422">
        <v>8.9285714000000002E-2</v>
      </c>
      <c r="AT1142" s="422">
        <v>0.25</v>
      </c>
      <c r="AU1142" s="422">
        <v>0.39726027000000003</v>
      </c>
      <c r="AV1142" s="422">
        <v>0.23287670999999999</v>
      </c>
      <c r="AW1142" s="422">
        <v>6.8493150000000003E-2</v>
      </c>
      <c r="AX1142" s="422">
        <v>0.35616438</v>
      </c>
      <c r="AY1142" s="423">
        <v>108.1</v>
      </c>
      <c r="AZ1142" s="422">
        <v>0.11161731</v>
      </c>
      <c r="BA1142" s="422">
        <v>0.391304347</v>
      </c>
      <c r="BB1142" s="422">
        <v>0.67099138400000002</v>
      </c>
      <c r="BC1142" s="422">
        <v>0.47826086899999998</v>
      </c>
      <c r="BD1142" s="424">
        <v>0.27142857100000001</v>
      </c>
      <c r="BE1142" s="424">
        <v>0.21</v>
      </c>
      <c r="BF1142" s="424">
        <v>0.288288288</v>
      </c>
      <c r="BG1142" s="424">
        <v>0.3</v>
      </c>
      <c r="BH1142" s="424">
        <v>0.58828828799999999</v>
      </c>
      <c r="BI1142" s="424">
        <v>0.09</v>
      </c>
      <c r="BJ1142" s="424">
        <v>0.26654430069364898</v>
      </c>
      <c r="BK1142" s="425">
        <v>55.593355230239602</v>
      </c>
      <c r="BL1142" s="425">
        <v>-4.2304251807650202</v>
      </c>
      <c r="BM1142" s="425">
        <v>9.0033114534894292</v>
      </c>
      <c r="BN1142" s="425">
        <v>68.756995139556807</v>
      </c>
      <c r="BO1142" s="425">
        <v>0.37789975822357202</v>
      </c>
      <c r="BP1142" s="425">
        <v>0.295266835950315</v>
      </c>
      <c r="BQ1142" s="425">
        <v>-2.5872908037995499</v>
      </c>
      <c r="BR1142" s="425">
        <v>-3.8286998000835601</v>
      </c>
      <c r="BS1142" s="426">
        <v>-0.26471222867291599</v>
      </c>
      <c r="BT1142" s="427"/>
      <c r="BU1142" s="421"/>
      <c r="BV1142" s="428"/>
      <c r="BW1142" s="427"/>
      <c r="BX1142" s="427"/>
      <c r="BY1142" s="427"/>
      <c r="BZ1142" s="427"/>
      <c r="CA1142" s="421"/>
      <c r="CB1142" s="428"/>
      <c r="CC1142" s="427"/>
      <c r="CD1142" s="421"/>
      <c r="CE1142" s="429"/>
      <c r="CF1142" s="428"/>
      <c r="CG1142" s="427"/>
      <c r="CH1142" s="421"/>
      <c r="CI1142" s="429"/>
      <c r="CJ1142" s="428"/>
      <c r="CK1142" s="427"/>
      <c r="CL1142" s="421"/>
      <c r="CM1142" s="429"/>
      <c r="CN1142" s="428"/>
      <c r="CO1142" s="427"/>
      <c r="CP1142" s="421"/>
      <c r="CQ1142" s="429"/>
      <c r="CR1142" s="428"/>
      <c r="CS1142" s="427">
        <v>26</v>
      </c>
      <c r="CT1142" s="421">
        <v>182.1</v>
      </c>
      <c r="CU1142" s="429">
        <v>2</v>
      </c>
      <c r="CV1142" s="429">
        <v>-2</v>
      </c>
      <c r="CW1142" s="428">
        <v>1</v>
      </c>
      <c r="CX1142" s="427">
        <v>9</v>
      </c>
      <c r="CY1142" s="421">
        <v>66</v>
      </c>
      <c r="CZ1142" s="429">
        <v>0</v>
      </c>
      <c r="DA1142" s="429">
        <v>0</v>
      </c>
      <c r="DB1142" s="428">
        <v>0</v>
      </c>
      <c r="DC1142" s="427">
        <v>1</v>
      </c>
      <c r="DD1142" s="421">
        <v>6</v>
      </c>
      <c r="DE1142" s="429">
        <v>0</v>
      </c>
      <c r="DF1142" s="429">
        <v>0</v>
      </c>
      <c r="DG1142" s="428">
        <v>0</v>
      </c>
      <c r="DH1142" s="427">
        <v>2</v>
      </c>
      <c r="DI1142" s="426">
        <v>-2.6132144927978498</v>
      </c>
      <c r="EL1142" s="422"/>
      <c r="EM1142" s="422"/>
      <c r="EN1142" s="422"/>
      <c r="EO1142" s="422"/>
      <c r="EP1142" s="422"/>
      <c r="EQ1142" s="422"/>
    </row>
    <row r="1143" spans="1:162" ht="13" customHeight="1">
      <c r="A1143" s="413" t="s">
        <v>19</v>
      </c>
      <c r="B1143" s="413">
        <v>12236</v>
      </c>
      <c r="C1143" s="413">
        <v>650559</v>
      </c>
      <c r="D1143" s="413">
        <v>19600</v>
      </c>
      <c r="E1143" s="413" t="s">
        <v>555</v>
      </c>
      <c r="F1143" s="413" t="s">
        <v>555</v>
      </c>
      <c r="G1143" s="414"/>
      <c r="H1143" s="411" t="s">
        <v>2381</v>
      </c>
      <c r="I1143" s="411" t="s">
        <v>577</v>
      </c>
      <c r="J1143" s="418">
        <v>28</v>
      </c>
      <c r="K1143" s="418">
        <v>7</v>
      </c>
      <c r="L1143" s="418" t="s">
        <v>837</v>
      </c>
      <c r="T1143" s="418" t="s">
        <v>4581</v>
      </c>
      <c r="U1143" s="418" t="s">
        <v>4581</v>
      </c>
      <c r="V1143" s="418" t="s">
        <v>4586</v>
      </c>
      <c r="X1143" s="418">
        <v>13</v>
      </c>
      <c r="Z1143" s="421">
        <v>16</v>
      </c>
      <c r="AA1143" s="421">
        <v>50</v>
      </c>
      <c r="AB1143" s="421">
        <v>47</v>
      </c>
      <c r="AC1143" s="421">
        <v>9</v>
      </c>
      <c r="AD1143" s="421">
        <v>8</v>
      </c>
      <c r="AE1143" s="421">
        <v>1</v>
      </c>
      <c r="AF1143" s="421">
        <v>0</v>
      </c>
      <c r="AG1143" s="421">
        <v>0</v>
      </c>
      <c r="AH1143" s="421">
        <v>1</v>
      </c>
      <c r="AI1143" s="421">
        <v>0</v>
      </c>
      <c r="AJ1143" s="421">
        <v>1</v>
      </c>
      <c r="AK1143" s="421">
        <v>0</v>
      </c>
      <c r="AL1143" s="421">
        <v>3</v>
      </c>
      <c r="AM1143" s="421">
        <v>0</v>
      </c>
      <c r="AN1143" s="421">
        <v>18</v>
      </c>
      <c r="AO1143" s="421">
        <v>0</v>
      </c>
      <c r="AP1143" s="421">
        <v>0</v>
      </c>
      <c r="AQ1143" s="421">
        <v>0</v>
      </c>
      <c r="AR1143" s="421">
        <v>1</v>
      </c>
      <c r="AS1143" s="422">
        <v>0.06</v>
      </c>
      <c r="AT1143" s="422">
        <v>0.36</v>
      </c>
      <c r="AU1143" s="422">
        <v>0.41379310000000002</v>
      </c>
      <c r="AV1143" s="422">
        <v>0.41379310000000002</v>
      </c>
      <c r="AW1143" s="422">
        <v>6.8965520000000002E-2</v>
      </c>
      <c r="AX1143" s="422">
        <v>0.51724137999999997</v>
      </c>
      <c r="AY1143" s="423">
        <v>106.5</v>
      </c>
      <c r="AZ1143" s="422">
        <v>0.15642458000000001</v>
      </c>
      <c r="BA1143" s="422">
        <v>0.37931034400000002</v>
      </c>
      <c r="BB1143" s="422">
        <v>0.60219610800000001</v>
      </c>
      <c r="BC1143" s="422">
        <v>0.413793103</v>
      </c>
      <c r="BD1143" s="424">
        <v>0.31034482699999999</v>
      </c>
      <c r="BE1143" s="424">
        <v>0.191489361</v>
      </c>
      <c r="BF1143" s="424">
        <v>0.24</v>
      </c>
      <c r="BG1143" s="424">
        <v>0.21276595700000001</v>
      </c>
      <c r="BH1143" s="424">
        <v>0.452765957</v>
      </c>
      <c r="BI1143" s="424">
        <v>2.1276595999999998E-2</v>
      </c>
      <c r="BJ1143" s="424">
        <v>0.20771419525146401</v>
      </c>
      <c r="BK1143" s="425">
        <v>13.704497764066801</v>
      </c>
      <c r="BL1143" s="425">
        <v>-4.2768292756107602</v>
      </c>
      <c r="BM1143" s="425">
        <v>1.6310888646813899</v>
      </c>
      <c r="BN1143" s="425">
        <v>27.395459392654502</v>
      </c>
      <c r="BO1143" s="425">
        <v>-8.4297830346866595E-3</v>
      </c>
      <c r="BP1143" s="425">
        <v>-0.69276379141956501</v>
      </c>
      <c r="BQ1143" s="425">
        <v>-4.0830250846509797</v>
      </c>
      <c r="BR1143" s="425">
        <v>-4.9956417869132901</v>
      </c>
      <c r="BS1143" s="426">
        <v>-0.41774456442937902</v>
      </c>
      <c r="BT1143" s="427"/>
      <c r="BU1143" s="421"/>
      <c r="BV1143" s="428"/>
      <c r="BW1143" s="427"/>
      <c r="BX1143" s="427"/>
      <c r="BY1143" s="427"/>
      <c r="BZ1143" s="427"/>
      <c r="CA1143" s="421"/>
      <c r="CB1143" s="428"/>
      <c r="CC1143" s="427"/>
      <c r="CD1143" s="421"/>
      <c r="CE1143" s="429"/>
      <c r="CF1143" s="428"/>
      <c r="CG1143" s="427"/>
      <c r="CH1143" s="421"/>
      <c r="CI1143" s="429"/>
      <c r="CJ1143" s="428"/>
      <c r="CK1143" s="427"/>
      <c r="CL1143" s="421"/>
      <c r="CM1143" s="429"/>
      <c r="CN1143" s="428"/>
      <c r="CO1143" s="427"/>
      <c r="CP1143" s="421"/>
      <c r="CQ1143" s="429"/>
      <c r="CR1143" s="428"/>
      <c r="CS1143" s="427">
        <v>13</v>
      </c>
      <c r="CT1143" s="421">
        <v>90</v>
      </c>
      <c r="CU1143" s="429">
        <v>1</v>
      </c>
      <c r="CV1143" s="429">
        <v>0</v>
      </c>
      <c r="CW1143" s="428">
        <v>0</v>
      </c>
      <c r="DC1143" s="427">
        <v>1</v>
      </c>
      <c r="DD1143" s="421">
        <v>1</v>
      </c>
      <c r="DE1143" s="429">
        <v>0</v>
      </c>
      <c r="DF1143" s="429">
        <v>0</v>
      </c>
      <c r="DG1143" s="428">
        <v>0</v>
      </c>
      <c r="DH1143" s="427">
        <v>1</v>
      </c>
      <c r="DI1143" s="426">
        <v>-0.75064733624458302</v>
      </c>
      <c r="EL1143" s="422"/>
      <c r="EM1143" s="422"/>
      <c r="EN1143" s="422"/>
      <c r="EO1143" s="422"/>
      <c r="EP1143" s="422"/>
      <c r="EQ1143" s="422"/>
      <c r="FF1143" s="412"/>
    </row>
    <row r="1144" spans="1:162" ht="13" customHeight="1">
      <c r="A1144" s="413" t="s">
        <v>19</v>
      </c>
      <c r="B1144" s="413">
        <v>13063</v>
      </c>
      <c r="C1144" s="413">
        <v>701305</v>
      </c>
      <c r="D1144" s="413">
        <v>31562</v>
      </c>
      <c r="E1144" s="413" t="s">
        <v>614</v>
      </c>
      <c r="F1144" s="413" t="s">
        <v>614</v>
      </c>
      <c r="G1144" s="414"/>
      <c r="H1144" s="411" t="s">
        <v>4137</v>
      </c>
      <c r="I1144" s="411" t="s">
        <v>174</v>
      </c>
      <c r="J1144" s="413">
        <v>25</v>
      </c>
      <c r="K1144" s="418">
        <v>7</v>
      </c>
      <c r="L1144" s="418" t="s">
        <v>837</v>
      </c>
      <c r="T1144" s="418" t="s">
        <v>4581</v>
      </c>
      <c r="U1144" s="418" t="s">
        <v>4577</v>
      </c>
      <c r="V1144" s="418" t="s">
        <v>4586</v>
      </c>
      <c r="X1144" s="418">
        <v>9</v>
      </c>
      <c r="Z1144" s="421">
        <v>34</v>
      </c>
      <c r="AA1144" s="421">
        <v>109</v>
      </c>
      <c r="AB1144" s="421">
        <v>98</v>
      </c>
      <c r="AC1144" s="421">
        <v>24</v>
      </c>
      <c r="AD1144" s="421">
        <v>16</v>
      </c>
      <c r="AE1144" s="421">
        <v>6</v>
      </c>
      <c r="AF1144" s="421">
        <v>0</v>
      </c>
      <c r="AG1144" s="421">
        <v>2</v>
      </c>
      <c r="AH1144" s="421">
        <v>17</v>
      </c>
      <c r="AI1144" s="421">
        <v>10</v>
      </c>
      <c r="AJ1144" s="421">
        <v>1</v>
      </c>
      <c r="AK1144" s="421">
        <v>0</v>
      </c>
      <c r="AL1144" s="421">
        <v>11</v>
      </c>
      <c r="AM1144" s="421">
        <v>0</v>
      </c>
      <c r="AN1144" s="421">
        <v>37</v>
      </c>
      <c r="AO1144" s="421">
        <v>0</v>
      </c>
      <c r="AP1144" s="421">
        <v>0</v>
      </c>
      <c r="AQ1144" s="421">
        <v>0</v>
      </c>
      <c r="AR1144" s="421">
        <v>2</v>
      </c>
      <c r="AS1144" s="422">
        <v>0.100917431</v>
      </c>
      <c r="AT1144" s="422">
        <v>0.33944954100000002</v>
      </c>
      <c r="AU1144" s="422">
        <v>0.36065574</v>
      </c>
      <c r="AV1144" s="422">
        <v>0.19672131000000001</v>
      </c>
      <c r="AW1144" s="422">
        <v>0.16393442999999999</v>
      </c>
      <c r="AX1144" s="422">
        <v>0.40983607</v>
      </c>
      <c r="AY1144" s="423">
        <v>110.9</v>
      </c>
      <c r="AZ1144" s="422">
        <v>0.13541666999999999</v>
      </c>
      <c r="BA1144" s="422">
        <v>0.36065573699999998</v>
      </c>
      <c r="BB1144" s="422">
        <v>0.58589480400000005</v>
      </c>
      <c r="BC1144" s="422">
        <v>0.39344262200000002</v>
      </c>
      <c r="BD1144" s="424">
        <v>0.37288135500000003</v>
      </c>
      <c r="BE1144" s="424">
        <v>0.244897959</v>
      </c>
      <c r="BF1144" s="424">
        <v>0.32110091699999999</v>
      </c>
      <c r="BG1144" s="424">
        <v>0.36734693800000001</v>
      </c>
      <c r="BH1144" s="424">
        <v>0.68844785500000005</v>
      </c>
      <c r="BI1144" s="424">
        <v>0.122448979</v>
      </c>
      <c r="BJ1144" s="424">
        <v>0.30560873626568902</v>
      </c>
      <c r="BK1144" s="425">
        <v>75.637217634746193</v>
      </c>
      <c r="BL1144" s="425">
        <v>-0.65996526390488996</v>
      </c>
      <c r="BM1144" s="425">
        <v>12.219296281931999</v>
      </c>
      <c r="BN1144" s="425">
        <v>95.640709682495199</v>
      </c>
      <c r="BO1144" s="425">
        <v>-0.13848947505565601</v>
      </c>
      <c r="BP1144" s="425">
        <v>0.50346651580184698</v>
      </c>
      <c r="BQ1144" s="425">
        <v>0.68261079793620905</v>
      </c>
      <c r="BR1144" s="425">
        <v>-5.6531663278004497E-2</v>
      </c>
      <c r="BS1144" s="426">
        <v>6.9839627371044793E-2</v>
      </c>
      <c r="BT1144" s="427"/>
      <c r="BU1144" s="421"/>
      <c r="BV1144" s="428"/>
      <c r="BW1144" s="427"/>
      <c r="BX1144" s="427"/>
      <c r="BY1144" s="427"/>
      <c r="BZ1144" s="427"/>
      <c r="CA1144" s="421"/>
      <c r="CB1144" s="428"/>
      <c r="CC1144" s="427">
        <v>4</v>
      </c>
      <c r="CD1144" s="421">
        <v>13</v>
      </c>
      <c r="CE1144" s="429">
        <v>0</v>
      </c>
      <c r="CF1144" s="428">
        <v>0</v>
      </c>
      <c r="CG1144" s="427"/>
      <c r="CH1144" s="421"/>
      <c r="CI1144" s="429"/>
      <c r="CJ1144" s="428"/>
      <c r="CK1144" s="427"/>
      <c r="CL1144" s="421"/>
      <c r="CM1144" s="429"/>
      <c r="CN1144" s="428"/>
      <c r="CO1144" s="427"/>
      <c r="CP1144" s="421"/>
      <c r="CQ1144" s="429"/>
      <c r="CR1144" s="428"/>
      <c r="CS1144" s="427">
        <v>15</v>
      </c>
      <c r="CT1144" s="421">
        <v>108</v>
      </c>
      <c r="CU1144" s="429">
        <v>-1</v>
      </c>
      <c r="CV1144" s="429">
        <v>-2</v>
      </c>
      <c r="DC1144" s="427">
        <v>11</v>
      </c>
      <c r="DD1144" s="421">
        <v>86</v>
      </c>
      <c r="DE1144" s="429">
        <v>0</v>
      </c>
      <c r="DF1144" s="429">
        <v>-1</v>
      </c>
      <c r="DH1144" s="427">
        <v>-1</v>
      </c>
      <c r="DI1144" s="426">
        <v>-3.0122321844100899</v>
      </c>
      <c r="EL1144" s="422"/>
      <c r="EM1144" s="422"/>
      <c r="EN1144" s="422"/>
      <c r="EO1144" s="422"/>
      <c r="EP1144" s="422"/>
      <c r="EQ1144" s="422"/>
    </row>
    <row r="1145" spans="1:162" ht="13" customHeight="1">
      <c r="A1145" s="413" t="s">
        <v>19</v>
      </c>
      <c r="B1145" s="413">
        <v>12621</v>
      </c>
      <c r="C1145" s="413">
        <v>660757</v>
      </c>
      <c r="D1145" s="413">
        <v>20970</v>
      </c>
      <c r="E1145" s="413" t="s">
        <v>2170</v>
      </c>
      <c r="F1145" s="413" t="s">
        <v>2170</v>
      </c>
      <c r="G1145" s="414"/>
      <c r="H1145" s="411" t="s">
        <v>586</v>
      </c>
      <c r="I1145" s="411" t="s">
        <v>171</v>
      </c>
      <c r="J1145" s="413">
        <v>27</v>
      </c>
      <c r="K1145" s="418">
        <v>7</v>
      </c>
      <c r="L1145" s="418" t="s">
        <v>837</v>
      </c>
      <c r="T1145" s="418" t="s">
        <v>4581</v>
      </c>
      <c r="U1145" s="418" t="s">
        <v>4581</v>
      </c>
      <c r="V1145" s="418" t="s">
        <v>4586</v>
      </c>
      <c r="Y1145" s="419">
        <v>31</v>
      </c>
      <c r="Z1145" s="421">
        <v>21</v>
      </c>
      <c r="AA1145" s="421">
        <v>61</v>
      </c>
      <c r="AB1145" s="421">
        <v>59</v>
      </c>
      <c r="AC1145" s="421">
        <v>13</v>
      </c>
      <c r="AD1145" s="421">
        <v>12</v>
      </c>
      <c r="AE1145" s="421">
        <v>1</v>
      </c>
      <c r="AF1145" s="421">
        <v>0</v>
      </c>
      <c r="AG1145" s="421">
        <v>0</v>
      </c>
      <c r="AH1145" s="421">
        <v>2</v>
      </c>
      <c r="AI1145" s="421">
        <v>4</v>
      </c>
      <c r="AJ1145" s="421">
        <v>0</v>
      </c>
      <c r="AK1145" s="421">
        <v>1</v>
      </c>
      <c r="AL1145" s="421">
        <v>2</v>
      </c>
      <c r="AM1145" s="421">
        <v>0</v>
      </c>
      <c r="AN1145" s="421">
        <v>13</v>
      </c>
      <c r="AO1145" s="421">
        <v>0</v>
      </c>
      <c r="AP1145" s="421">
        <v>0</v>
      </c>
      <c r="AQ1145" s="421">
        <v>0</v>
      </c>
      <c r="AR1145" s="421">
        <v>1</v>
      </c>
      <c r="AS1145" s="422">
        <v>3.2786885000000002E-2</v>
      </c>
      <c r="AT1145" s="422">
        <v>0.21311475399999999</v>
      </c>
      <c r="AU1145" s="422">
        <v>0.45652174000000001</v>
      </c>
      <c r="AV1145" s="422">
        <v>0.26086957</v>
      </c>
      <c r="AW1145" s="422">
        <v>6.521739E-2</v>
      </c>
      <c r="AX1145" s="422">
        <v>0.45652174000000001</v>
      </c>
      <c r="AY1145" s="423">
        <v>110.9</v>
      </c>
      <c r="AZ1145" s="422">
        <v>0.17129630000000001</v>
      </c>
      <c r="BA1145" s="422">
        <v>0.52173913000000005</v>
      </c>
      <c r="BB1145" s="422">
        <v>0.87218196000000003</v>
      </c>
      <c r="BC1145" s="422">
        <v>0.30434782599999999</v>
      </c>
      <c r="BD1145" s="424">
        <v>0.28260869500000002</v>
      </c>
      <c r="BE1145" s="424">
        <v>0.22033898299999999</v>
      </c>
      <c r="BF1145" s="424">
        <v>0.24590163900000001</v>
      </c>
      <c r="BG1145" s="424">
        <v>0.23728813500000001</v>
      </c>
      <c r="BH1145" s="424">
        <v>0.48318977400000002</v>
      </c>
      <c r="BI1145" s="424">
        <v>1.6949151999999999E-2</v>
      </c>
      <c r="BJ1145" s="424">
        <v>0.216784430331871</v>
      </c>
      <c r="BK1145" s="425">
        <v>10.9171418062752</v>
      </c>
      <c r="BL1145" s="425">
        <v>-4.7685129236585997</v>
      </c>
      <c r="BM1145" s="425">
        <v>2.43914720749784</v>
      </c>
      <c r="BN1145" s="425">
        <v>37.817776925894997</v>
      </c>
      <c r="BO1145" s="425">
        <v>-0.175693152614912</v>
      </c>
      <c r="BP1145" s="425">
        <v>-0.38483767397701701</v>
      </c>
      <c r="BQ1145" s="425">
        <v>-3.3072953598264201</v>
      </c>
      <c r="BR1145" s="425">
        <v>-4.8807861492193796</v>
      </c>
      <c r="BS1145" s="426">
        <v>-0.33837770547228802</v>
      </c>
      <c r="BT1145" s="427"/>
      <c r="BU1145" s="421"/>
      <c r="BV1145" s="428"/>
      <c r="BW1145" s="427"/>
      <c r="BX1145" s="427"/>
      <c r="BY1145" s="427"/>
      <c r="BZ1145" s="427"/>
      <c r="CA1145" s="421"/>
      <c r="CB1145" s="428"/>
      <c r="CC1145" s="427"/>
      <c r="CD1145" s="421"/>
      <c r="CE1145" s="429"/>
      <c r="CF1145" s="428"/>
      <c r="CG1145" s="427"/>
      <c r="CH1145" s="421"/>
      <c r="CI1145" s="429"/>
      <c r="CJ1145" s="428"/>
      <c r="CK1145" s="427"/>
      <c r="CL1145" s="421"/>
      <c r="CM1145" s="429"/>
      <c r="CN1145" s="428"/>
      <c r="CO1145" s="427"/>
      <c r="CP1145" s="421"/>
      <c r="CQ1145" s="429"/>
      <c r="CR1145" s="428"/>
      <c r="CS1145" s="427">
        <v>14</v>
      </c>
      <c r="CT1145" s="421">
        <v>96</v>
      </c>
      <c r="CU1145" s="429">
        <v>-1</v>
      </c>
      <c r="CV1145" s="429">
        <v>1</v>
      </c>
      <c r="CW1145" s="428">
        <v>0</v>
      </c>
      <c r="DC1145" s="427">
        <v>5</v>
      </c>
      <c r="DD1145" s="421">
        <v>24</v>
      </c>
      <c r="DE1145" s="429">
        <v>1</v>
      </c>
      <c r="DF1145" s="429">
        <v>0</v>
      </c>
      <c r="DG1145" s="428">
        <v>0</v>
      </c>
      <c r="DH1145" s="427">
        <v>0</v>
      </c>
      <c r="DI1145" s="426">
        <v>-0.455691337585449</v>
      </c>
      <c r="EL1145" s="422"/>
      <c r="EM1145" s="422"/>
      <c r="EN1145" s="422"/>
      <c r="EO1145" s="422"/>
      <c r="EP1145" s="422"/>
      <c r="EQ1145" s="422"/>
    </row>
    <row r="1146" spans="1:162" ht="13" customHeight="1">
      <c r="A1146" s="413" t="s">
        <v>19</v>
      </c>
      <c r="B1146" s="413">
        <v>8621</v>
      </c>
      <c r="C1146" s="413">
        <v>518792</v>
      </c>
      <c r="D1146" s="413">
        <v>4940</v>
      </c>
      <c r="E1146" s="413" t="s">
        <v>2170</v>
      </c>
      <c r="F1146" s="413" t="s">
        <v>2170</v>
      </c>
      <c r="G1146" s="414"/>
      <c r="H1146" s="415" t="s">
        <v>605</v>
      </c>
      <c r="I1146" s="416" t="s">
        <v>523</v>
      </c>
      <c r="J1146" s="417">
        <v>35</v>
      </c>
      <c r="K1146" s="418">
        <v>7</v>
      </c>
      <c r="L1146" s="418" t="s">
        <v>46</v>
      </c>
      <c r="T1146" s="418" t="s">
        <v>4581</v>
      </c>
      <c r="U1146" s="418" t="s">
        <v>4577</v>
      </c>
      <c r="V1146" s="418" t="s">
        <v>4586</v>
      </c>
      <c r="X1146" s="418">
        <v>11</v>
      </c>
      <c r="Z1146" s="421">
        <v>34</v>
      </c>
      <c r="AA1146" s="421">
        <v>95</v>
      </c>
      <c r="AB1146" s="421">
        <v>85</v>
      </c>
      <c r="AC1146" s="421">
        <v>15</v>
      </c>
      <c r="AD1146" s="421">
        <v>11</v>
      </c>
      <c r="AE1146" s="421">
        <v>2</v>
      </c>
      <c r="AF1146" s="421">
        <v>0</v>
      </c>
      <c r="AG1146" s="421">
        <v>2</v>
      </c>
      <c r="AH1146" s="421">
        <v>9</v>
      </c>
      <c r="AI1146" s="421">
        <v>12</v>
      </c>
      <c r="AJ1146" s="421">
        <v>0</v>
      </c>
      <c r="AK1146" s="421">
        <v>1</v>
      </c>
      <c r="AL1146" s="421">
        <v>6</v>
      </c>
      <c r="AM1146" s="421">
        <v>0</v>
      </c>
      <c r="AN1146" s="421">
        <v>20</v>
      </c>
      <c r="AO1146" s="421">
        <v>0</v>
      </c>
      <c r="AP1146" s="421">
        <v>3</v>
      </c>
      <c r="AQ1146" s="421">
        <v>0</v>
      </c>
      <c r="AR1146" s="421">
        <v>1</v>
      </c>
      <c r="AS1146" s="422">
        <v>6.3157894000000006E-2</v>
      </c>
      <c r="AT1146" s="422">
        <v>0.21052631499999999</v>
      </c>
      <c r="AU1146" s="422">
        <v>0.47058823999999999</v>
      </c>
      <c r="AV1146" s="422">
        <v>0.13235294</v>
      </c>
      <c r="AW1146" s="422">
        <v>4.3478259999999998E-2</v>
      </c>
      <c r="AX1146" s="422">
        <v>0.33333332999999998</v>
      </c>
      <c r="AY1146" s="423">
        <v>108.9</v>
      </c>
      <c r="AZ1146" s="422">
        <v>0.11527378000000001</v>
      </c>
      <c r="BA1146" s="422">
        <v>0.42647058799999998</v>
      </c>
      <c r="BB1146" s="422">
        <v>0.73766739599999998</v>
      </c>
      <c r="BC1146" s="422">
        <v>0.42647058799999998</v>
      </c>
      <c r="BD1146" s="424">
        <v>0.196969696</v>
      </c>
      <c r="BE1146" s="424">
        <v>0.17647058800000001</v>
      </c>
      <c r="BF1146" s="424">
        <v>0.223404255</v>
      </c>
      <c r="BG1146" s="424">
        <v>0.27058823500000001</v>
      </c>
      <c r="BH1146" s="424">
        <v>0.49399249000000001</v>
      </c>
      <c r="BI1146" s="424">
        <v>9.4117646999999999E-2</v>
      </c>
      <c r="BJ1146" s="424">
        <v>0.21738448422005799</v>
      </c>
      <c r="BK1146" s="425">
        <v>60.622248167457201</v>
      </c>
      <c r="BL1146" s="425">
        <v>-7.3800893839698603</v>
      </c>
      <c r="BM1146" s="425">
        <v>3.8449550825852499</v>
      </c>
      <c r="BN1146" s="425">
        <v>38.228807896160397</v>
      </c>
      <c r="BO1146" s="425">
        <v>-0.18880083316738799</v>
      </c>
      <c r="BP1146" s="425">
        <v>-0.213097351603209</v>
      </c>
      <c r="BQ1146" s="425">
        <v>-5.1428558255330001</v>
      </c>
      <c r="BR1146" s="425">
        <v>-7.1687011191871299</v>
      </c>
      <c r="BS1146" s="426">
        <v>-0.52617851279843997</v>
      </c>
      <c r="BT1146" s="427"/>
      <c r="BU1146" s="421"/>
      <c r="BV1146" s="428"/>
      <c r="BW1146" s="427"/>
      <c r="BX1146" s="427"/>
      <c r="BY1146" s="427"/>
      <c r="BZ1146" s="427"/>
      <c r="CA1146" s="421"/>
      <c r="CB1146" s="428"/>
      <c r="CC1146" s="427"/>
      <c r="CD1146" s="421"/>
      <c r="CE1146" s="429"/>
      <c r="CF1146" s="428"/>
      <c r="CG1146" s="427"/>
      <c r="CH1146" s="421"/>
      <c r="CI1146" s="429"/>
      <c r="CJ1146" s="428"/>
      <c r="CK1146" s="427"/>
      <c r="CL1146" s="421"/>
      <c r="CM1146" s="429"/>
      <c r="CN1146" s="428"/>
      <c r="CO1146" s="427"/>
      <c r="CP1146" s="421"/>
      <c r="CQ1146" s="429"/>
      <c r="CR1146" s="428"/>
      <c r="CS1146" s="427">
        <v>30</v>
      </c>
      <c r="CT1146" s="421">
        <v>189.2</v>
      </c>
      <c r="CU1146" s="429">
        <v>1</v>
      </c>
      <c r="CV1146" s="429">
        <v>0</v>
      </c>
      <c r="CW1146" s="428">
        <v>0</v>
      </c>
      <c r="CX1146" s="427">
        <v>1</v>
      </c>
      <c r="CY1146" s="421">
        <v>10</v>
      </c>
      <c r="CZ1146" s="429">
        <v>0</v>
      </c>
      <c r="DA1146" s="429">
        <v>0</v>
      </c>
      <c r="DB1146" s="428">
        <v>1</v>
      </c>
      <c r="DC1146" s="427">
        <v>5</v>
      </c>
      <c r="DD1146" s="421">
        <v>16</v>
      </c>
      <c r="DE1146" s="429">
        <v>-1</v>
      </c>
      <c r="DF1146" s="429">
        <v>0</v>
      </c>
      <c r="DG1146" s="428">
        <v>0</v>
      </c>
      <c r="DH1146" s="427">
        <v>0</v>
      </c>
      <c r="DI1146" s="426">
        <v>-1.1343563795089699</v>
      </c>
      <c r="EL1146" s="422"/>
      <c r="EM1146" s="422"/>
      <c r="EN1146" s="422"/>
      <c r="EO1146" s="422"/>
      <c r="EP1146" s="422"/>
      <c r="EQ1146" s="422"/>
    </row>
    <row r="1147" spans="1:162" ht="13" customHeight="1">
      <c r="A1147" s="413" t="s">
        <v>19</v>
      </c>
      <c r="B1147" s="413">
        <v>12348</v>
      </c>
      <c r="C1147" s="413">
        <v>669450</v>
      </c>
      <c r="D1147" s="413">
        <v>19458</v>
      </c>
      <c r="E1147" s="413" t="s">
        <v>3323</v>
      </c>
      <c r="F1147" s="413" t="s">
        <v>3323</v>
      </c>
      <c r="G1147" s="414"/>
      <c r="H1147" s="411" t="s">
        <v>2886</v>
      </c>
      <c r="I1147" s="411" t="s">
        <v>1107</v>
      </c>
      <c r="J1147" s="413">
        <v>30</v>
      </c>
      <c r="K1147" s="418">
        <v>7</v>
      </c>
      <c r="L1147" s="418" t="s">
        <v>2543</v>
      </c>
      <c r="T1147" s="418" t="s">
        <v>4584</v>
      </c>
      <c r="U1147" s="418" t="s">
        <v>4581</v>
      </c>
      <c r="V1147" s="418" t="s">
        <v>4586</v>
      </c>
      <c r="X1147" s="418">
        <v>39</v>
      </c>
      <c r="Z1147" s="421">
        <v>37</v>
      </c>
      <c r="AA1147" s="421">
        <v>105</v>
      </c>
      <c r="AB1147" s="421">
        <v>88</v>
      </c>
      <c r="AC1147" s="421">
        <v>15</v>
      </c>
      <c r="AD1147" s="421">
        <v>12</v>
      </c>
      <c r="AE1147" s="421">
        <v>0</v>
      </c>
      <c r="AF1147" s="421">
        <v>0</v>
      </c>
      <c r="AG1147" s="421">
        <v>3</v>
      </c>
      <c r="AH1147" s="421">
        <v>10</v>
      </c>
      <c r="AI1147" s="421">
        <v>7</v>
      </c>
      <c r="AJ1147" s="421">
        <v>1</v>
      </c>
      <c r="AK1147" s="421">
        <v>0</v>
      </c>
      <c r="AL1147" s="421">
        <v>14</v>
      </c>
      <c r="AM1147" s="421">
        <v>0</v>
      </c>
      <c r="AN1147" s="421">
        <v>31</v>
      </c>
      <c r="AO1147" s="421">
        <v>2</v>
      </c>
      <c r="AP1147" s="421">
        <v>0</v>
      </c>
      <c r="AQ1147" s="421">
        <v>1</v>
      </c>
      <c r="AR1147" s="421">
        <v>1</v>
      </c>
      <c r="AS1147" s="422">
        <v>0.133333333</v>
      </c>
      <c r="AT1147" s="422">
        <v>0.29523809499999998</v>
      </c>
      <c r="AU1147" s="422">
        <v>0.37931034000000002</v>
      </c>
      <c r="AV1147" s="422">
        <v>0.18965517000000001</v>
      </c>
      <c r="AW1147" s="422">
        <v>0.12068966</v>
      </c>
      <c r="AX1147" s="422">
        <v>0.37931034000000002</v>
      </c>
      <c r="AY1147" s="423">
        <v>111.9</v>
      </c>
      <c r="AZ1147" s="422">
        <v>0.1286031</v>
      </c>
      <c r="BA1147" s="422">
        <v>0.49122807000000002</v>
      </c>
      <c r="BB1147" s="422">
        <v>0.85385303999999995</v>
      </c>
      <c r="BC1147" s="422">
        <v>0.36842105200000003</v>
      </c>
      <c r="BD1147" s="424">
        <v>0.222222222</v>
      </c>
      <c r="BE1147" s="424">
        <v>0.17045454500000001</v>
      </c>
      <c r="BF1147" s="424">
        <v>0.29807692299999999</v>
      </c>
      <c r="BG1147" s="424">
        <v>0.27272727200000002</v>
      </c>
      <c r="BH1147" s="424">
        <v>0.57080419500000001</v>
      </c>
      <c r="BI1147" s="424">
        <v>0.10227272699999999</v>
      </c>
      <c r="BJ1147" s="424">
        <v>0.26756487328272599</v>
      </c>
      <c r="BK1147" s="425">
        <v>63.174266780638298</v>
      </c>
      <c r="BL1147" s="425">
        <v>-3.8769097817825999</v>
      </c>
      <c r="BM1147" s="425">
        <v>8.5297183128309406</v>
      </c>
      <c r="BN1147" s="425">
        <v>69.590672629710497</v>
      </c>
      <c r="BO1147" s="425">
        <v>-0.470738915381407</v>
      </c>
      <c r="BP1147" s="425">
        <v>-0.59708899632096202</v>
      </c>
      <c r="BQ1147" s="425">
        <v>-1.6871369118566499</v>
      </c>
      <c r="BR1147" s="425">
        <v>-4.3766759341346901</v>
      </c>
      <c r="BS1147" s="426">
        <v>-0.172615220275222</v>
      </c>
      <c r="BT1147" s="427"/>
      <c r="BU1147" s="421"/>
      <c r="BV1147" s="428"/>
      <c r="BW1147" s="427"/>
      <c r="BX1147" s="427"/>
      <c r="BY1147" s="427"/>
      <c r="BZ1147" s="427"/>
      <c r="CA1147" s="421"/>
      <c r="CB1147" s="428"/>
      <c r="CC1147" s="427"/>
      <c r="CD1147" s="421"/>
      <c r="CE1147" s="429"/>
      <c r="CF1147" s="428"/>
      <c r="CG1147" s="427"/>
      <c r="CH1147" s="421"/>
      <c r="CI1147" s="429"/>
      <c r="CJ1147" s="428"/>
      <c r="CK1147" s="427"/>
      <c r="CL1147" s="421"/>
      <c r="CM1147" s="429"/>
      <c r="CN1147" s="428"/>
      <c r="CO1147" s="427"/>
      <c r="CP1147" s="421"/>
      <c r="CQ1147" s="429"/>
      <c r="CR1147" s="428"/>
      <c r="CS1147" s="427">
        <v>28</v>
      </c>
      <c r="CT1147" s="421">
        <v>185.1</v>
      </c>
      <c r="CU1147" s="429">
        <v>-4</v>
      </c>
      <c r="CV1147" s="429">
        <v>-1</v>
      </c>
      <c r="CW1147" s="428">
        <v>-1</v>
      </c>
      <c r="DC1147" s="427">
        <v>1</v>
      </c>
      <c r="DD1147" s="421">
        <v>2</v>
      </c>
      <c r="DE1147" s="429">
        <v>0</v>
      </c>
      <c r="DF1147" s="429">
        <v>0</v>
      </c>
      <c r="DG1147" s="428">
        <v>0</v>
      </c>
      <c r="DH1147" s="427">
        <v>-4</v>
      </c>
      <c r="DI1147" s="426">
        <v>-0.92417049873620205</v>
      </c>
      <c r="EL1147" s="422"/>
      <c r="EM1147" s="422"/>
      <c r="EN1147" s="422"/>
      <c r="EO1147" s="422"/>
      <c r="EP1147" s="422"/>
      <c r="EQ1147" s="422"/>
    </row>
    <row r="1148" spans="1:162" ht="13" customHeight="1">
      <c r="A1148" s="413" t="s">
        <v>19</v>
      </c>
      <c r="B1148" s="413">
        <v>10095</v>
      </c>
      <c r="C1148" s="413">
        <v>596146</v>
      </c>
      <c r="D1148" s="413">
        <v>12144</v>
      </c>
      <c r="E1148" s="413" t="s">
        <v>13</v>
      </c>
      <c r="F1148" s="413" t="s">
        <v>13</v>
      </c>
      <c r="G1148" s="414"/>
      <c r="H1148" s="415" t="s">
        <v>719</v>
      </c>
      <c r="I1148" s="416" t="s">
        <v>273</v>
      </c>
      <c r="J1148" s="417">
        <v>32</v>
      </c>
      <c r="K1148" s="418">
        <v>7</v>
      </c>
      <c r="L1148" s="418" t="s">
        <v>46</v>
      </c>
      <c r="T1148" s="418" t="s">
        <v>4577</v>
      </c>
      <c r="U1148" s="418" t="s">
        <v>2543</v>
      </c>
      <c r="V1148" s="418" t="s">
        <v>4585</v>
      </c>
      <c r="Z1148" s="421">
        <v>127</v>
      </c>
      <c r="AA1148" s="421">
        <v>474</v>
      </c>
      <c r="AB1148" s="421">
        <v>417</v>
      </c>
      <c r="AC1148" s="421">
        <v>90</v>
      </c>
      <c r="AD1148" s="421">
        <v>53</v>
      </c>
      <c r="AE1148" s="421">
        <v>19</v>
      </c>
      <c r="AF1148" s="421">
        <v>0</v>
      </c>
      <c r="AG1148" s="421">
        <v>18</v>
      </c>
      <c r="AH1148" s="421">
        <v>58</v>
      </c>
      <c r="AI1148" s="421">
        <v>52</v>
      </c>
      <c r="AJ1148" s="421">
        <v>3</v>
      </c>
      <c r="AK1148" s="421">
        <v>0</v>
      </c>
      <c r="AL1148" s="421">
        <v>48</v>
      </c>
      <c r="AM1148" s="421">
        <v>3</v>
      </c>
      <c r="AN1148" s="421">
        <v>93</v>
      </c>
      <c r="AO1148" s="421">
        <v>4</v>
      </c>
      <c r="AP1148" s="421">
        <v>4</v>
      </c>
      <c r="AQ1148" s="421">
        <v>1</v>
      </c>
      <c r="AR1148" s="421">
        <v>10</v>
      </c>
      <c r="AS1148" s="422">
        <v>0.10126582200000001</v>
      </c>
      <c r="AT1148" s="422">
        <v>0.19620253100000001</v>
      </c>
      <c r="AU1148" s="422">
        <v>0.43465046000000002</v>
      </c>
      <c r="AV1148" s="422">
        <v>0.21276596</v>
      </c>
      <c r="AW1148" s="422">
        <v>0.11246201</v>
      </c>
      <c r="AX1148" s="422">
        <v>0.44376900000000002</v>
      </c>
      <c r="AY1148" s="423">
        <v>111.8</v>
      </c>
      <c r="AZ1148" s="422">
        <v>0.10509031000000001</v>
      </c>
      <c r="BA1148" s="422">
        <v>0.359756097</v>
      </c>
      <c r="BB1148" s="422">
        <v>0.61442188399999997</v>
      </c>
      <c r="BC1148" s="422">
        <v>0.45121951199999999</v>
      </c>
      <c r="BD1148" s="424">
        <v>0.23225806399999999</v>
      </c>
      <c r="BE1148" s="424">
        <v>0.21582733800000001</v>
      </c>
      <c r="BF1148" s="424">
        <v>0.30021141600000001</v>
      </c>
      <c r="BG1148" s="424">
        <v>0.39088729</v>
      </c>
      <c r="BH1148" s="424">
        <v>0.69109870600000001</v>
      </c>
      <c r="BI1148" s="424">
        <v>0.17505995199999999</v>
      </c>
      <c r="BJ1148" s="424">
        <v>0.30049769497932199</v>
      </c>
      <c r="BK1148" s="425">
        <v>112.758108522699</v>
      </c>
      <c r="BL1148" s="425">
        <v>-4.8369085724818497</v>
      </c>
      <c r="BM1148" s="425">
        <v>51.170155397487797</v>
      </c>
      <c r="BN1148" s="425">
        <v>89.811742893105006</v>
      </c>
      <c r="BO1148" s="425">
        <v>-0.109029911876899</v>
      </c>
      <c r="BP1148" s="425">
        <v>0.57153117470443204</v>
      </c>
      <c r="BQ1148" s="425">
        <v>5.9883798299004196</v>
      </c>
      <c r="BR1148" s="425">
        <v>-5.1525196834820299</v>
      </c>
      <c r="BS1148" s="426">
        <v>0.61268620001468099</v>
      </c>
      <c r="BT1148" s="427"/>
      <c r="BU1148" s="421"/>
      <c r="BV1148" s="428"/>
      <c r="BW1148" s="427"/>
      <c r="BX1148" s="427"/>
      <c r="BY1148" s="427"/>
      <c r="BZ1148" s="427"/>
      <c r="CA1148" s="421"/>
      <c r="CB1148" s="428"/>
      <c r="CC1148" s="427"/>
      <c r="CD1148" s="421"/>
      <c r="CE1148" s="429"/>
      <c r="CF1148" s="428"/>
      <c r="CG1148" s="427"/>
      <c r="CH1148" s="421"/>
      <c r="CI1148" s="429"/>
      <c r="CJ1148" s="428"/>
      <c r="CK1148" s="427"/>
      <c r="CL1148" s="421"/>
      <c r="CM1148" s="429"/>
      <c r="CN1148" s="428"/>
      <c r="CO1148" s="427"/>
      <c r="CP1148" s="421"/>
      <c r="CQ1148" s="429"/>
      <c r="CR1148" s="428"/>
      <c r="CS1148" s="427">
        <v>101</v>
      </c>
      <c r="CT1148" s="421">
        <v>773.1</v>
      </c>
      <c r="CU1148" s="429">
        <v>2</v>
      </c>
      <c r="CV1148" s="429">
        <v>0</v>
      </c>
      <c r="CW1148" s="428">
        <v>0</v>
      </c>
      <c r="CX1148" s="427">
        <v>2</v>
      </c>
      <c r="CY1148" s="421">
        <v>6</v>
      </c>
      <c r="CZ1148" s="429">
        <v>0</v>
      </c>
      <c r="DA1148" s="429">
        <v>0</v>
      </c>
      <c r="DB1148" s="428">
        <v>0</v>
      </c>
      <c r="DC1148" s="427">
        <v>36</v>
      </c>
      <c r="DD1148" s="421">
        <v>229</v>
      </c>
      <c r="DE1148" s="429">
        <v>-1</v>
      </c>
      <c r="DF1148" s="429">
        <v>0</v>
      </c>
      <c r="DG1148" s="428">
        <v>0</v>
      </c>
      <c r="DH1148" s="427">
        <v>1</v>
      </c>
      <c r="DI1148" s="426">
        <v>-4.6268435716629002</v>
      </c>
      <c r="EL1148" s="422"/>
      <c r="EM1148" s="422"/>
      <c r="EN1148" s="422"/>
      <c r="EO1148" s="422"/>
      <c r="EP1148" s="422"/>
      <c r="EQ1148" s="422"/>
    </row>
    <row r="1149" spans="1:162" ht="13" customHeight="1">
      <c r="A1149" s="413" t="s">
        <v>19</v>
      </c>
      <c r="B1149" s="413">
        <v>12121</v>
      </c>
      <c r="C1149" s="413">
        <v>677008</v>
      </c>
      <c r="D1149" s="413">
        <v>31166</v>
      </c>
      <c r="E1149" s="413" t="s">
        <v>17</v>
      </c>
      <c r="F1149" s="413" t="s">
        <v>17</v>
      </c>
      <c r="G1149" s="414"/>
      <c r="H1149" s="411" t="s">
        <v>3583</v>
      </c>
      <c r="I1149" s="411" t="s">
        <v>3584</v>
      </c>
      <c r="J1149" s="413">
        <v>26</v>
      </c>
      <c r="K1149" s="418">
        <v>7</v>
      </c>
      <c r="L1149" s="418" t="s">
        <v>46</v>
      </c>
      <c r="T1149" s="418" t="s">
        <v>4581</v>
      </c>
      <c r="U1149" s="418" t="s">
        <v>4577</v>
      </c>
      <c r="V1149" s="418" t="s">
        <v>4586</v>
      </c>
      <c r="Z1149" s="421">
        <v>54</v>
      </c>
      <c r="AA1149" s="421">
        <v>167</v>
      </c>
      <c r="AB1149" s="421">
        <v>156</v>
      </c>
      <c r="AC1149" s="421">
        <v>30</v>
      </c>
      <c r="AD1149" s="421">
        <v>19</v>
      </c>
      <c r="AE1149" s="421">
        <v>5</v>
      </c>
      <c r="AF1149" s="421">
        <v>2</v>
      </c>
      <c r="AG1149" s="421">
        <v>4</v>
      </c>
      <c r="AH1149" s="421">
        <v>16</v>
      </c>
      <c r="AI1149" s="421">
        <v>19</v>
      </c>
      <c r="AJ1149" s="421">
        <v>1</v>
      </c>
      <c r="AK1149" s="421">
        <v>0</v>
      </c>
      <c r="AL1149" s="421">
        <v>6</v>
      </c>
      <c r="AM1149" s="421">
        <v>0</v>
      </c>
      <c r="AN1149" s="421">
        <v>45</v>
      </c>
      <c r="AO1149" s="421">
        <v>4</v>
      </c>
      <c r="AP1149" s="421">
        <v>1</v>
      </c>
      <c r="AQ1149" s="421">
        <v>0</v>
      </c>
      <c r="AR1149" s="421">
        <v>9</v>
      </c>
      <c r="AS1149" s="422">
        <v>3.5928143000000003E-2</v>
      </c>
      <c r="AT1149" s="422">
        <v>0.26946107699999999</v>
      </c>
      <c r="AU1149" s="422">
        <v>0.375</v>
      </c>
      <c r="AV1149" s="422">
        <v>0.27678571000000002</v>
      </c>
      <c r="AW1149" s="422">
        <v>8.0357139999999994E-2</v>
      </c>
      <c r="AX1149" s="422">
        <v>0.41071428999999998</v>
      </c>
      <c r="AY1149" s="423">
        <v>106.8</v>
      </c>
      <c r="AZ1149" s="422">
        <v>0.14308682</v>
      </c>
      <c r="BA1149" s="422">
        <v>0.40178571400000002</v>
      </c>
      <c r="BB1149" s="422">
        <v>0.66048460799999997</v>
      </c>
      <c r="BC1149" s="422">
        <v>0.35714285699999998</v>
      </c>
      <c r="BD1149" s="424">
        <v>0.24074074000000001</v>
      </c>
      <c r="BE1149" s="424">
        <v>0.192307692</v>
      </c>
      <c r="BF1149" s="424">
        <v>0.23952095800000001</v>
      </c>
      <c r="BG1149" s="424">
        <v>0.32692307599999998</v>
      </c>
      <c r="BH1149" s="424">
        <v>0.56644403399999999</v>
      </c>
      <c r="BI1149" s="424">
        <v>0.134615384</v>
      </c>
      <c r="BJ1149" s="424">
        <v>0.24779658617373701</v>
      </c>
      <c r="BK1149" s="425">
        <v>83.152454024079105</v>
      </c>
      <c r="BL1149" s="425">
        <v>-8.8498590627632598</v>
      </c>
      <c r="BM1149" s="425">
        <v>10.8825875258125</v>
      </c>
      <c r="BN1149" s="425">
        <v>56.682197314278902</v>
      </c>
      <c r="BO1149" s="425">
        <v>-0.92376504655942604</v>
      </c>
      <c r="BP1149" s="425">
        <v>-2.6695719920098698E-2</v>
      </c>
      <c r="BQ1149" s="425">
        <v>-11.094967744959799</v>
      </c>
      <c r="BR1149" s="425">
        <v>-8.5523401081509398</v>
      </c>
      <c r="BS1149" s="426">
        <v>-1.1351540516857801</v>
      </c>
      <c r="BT1149" s="427"/>
      <c r="BU1149" s="421"/>
      <c r="BV1149" s="428"/>
      <c r="BW1149" s="427"/>
      <c r="BX1149" s="427"/>
      <c r="BY1149" s="427"/>
      <c r="BZ1149" s="427"/>
      <c r="CA1149" s="421"/>
      <c r="CB1149" s="428"/>
      <c r="CC1149" s="427"/>
      <c r="CD1149" s="421"/>
      <c r="CE1149" s="429"/>
      <c r="CF1149" s="428"/>
      <c r="CG1149" s="427"/>
      <c r="CH1149" s="421"/>
      <c r="CI1149" s="429"/>
      <c r="CJ1149" s="428"/>
      <c r="CK1149" s="427"/>
      <c r="CL1149" s="421"/>
      <c r="CM1149" s="429"/>
      <c r="CN1149" s="428"/>
      <c r="CO1149" s="427"/>
      <c r="CP1149" s="421"/>
      <c r="CQ1149" s="429"/>
      <c r="CR1149" s="428"/>
      <c r="CS1149" s="427">
        <v>29</v>
      </c>
      <c r="CT1149" s="421">
        <v>208.1</v>
      </c>
      <c r="CU1149" s="429">
        <v>-5</v>
      </c>
      <c r="CV1149" s="429">
        <v>-3</v>
      </c>
      <c r="CW1149" s="428">
        <v>1</v>
      </c>
      <c r="DC1149" s="427">
        <v>24</v>
      </c>
      <c r="DD1149" s="421">
        <v>162</v>
      </c>
      <c r="DE1149" s="429">
        <v>-3</v>
      </c>
      <c r="DF1149" s="429">
        <v>-4</v>
      </c>
      <c r="DG1149" s="428">
        <v>-3</v>
      </c>
      <c r="DH1149" s="427">
        <v>-8</v>
      </c>
      <c r="DI1149" s="426">
        <v>-8.2901465892791695</v>
      </c>
      <c r="EL1149" s="422"/>
      <c r="EM1149" s="422"/>
      <c r="EN1149" s="422"/>
      <c r="EO1149" s="422"/>
      <c r="EP1149" s="422"/>
      <c r="EQ1149" s="422"/>
    </row>
    <row r="1150" spans="1:162" ht="13" customHeight="1">
      <c r="A1150" s="413" t="s">
        <v>19</v>
      </c>
      <c r="B1150" s="413">
        <v>12144</v>
      </c>
      <c r="C1150" s="413">
        <v>679845</v>
      </c>
      <c r="D1150" s="413">
        <v>27630</v>
      </c>
      <c r="E1150" s="413" t="s">
        <v>2168</v>
      </c>
      <c r="F1150" s="413" t="s">
        <v>2168</v>
      </c>
      <c r="G1150" s="414"/>
      <c r="H1150" s="411" t="s">
        <v>3548</v>
      </c>
      <c r="I1150" s="411" t="s">
        <v>220</v>
      </c>
      <c r="J1150" s="413">
        <v>26</v>
      </c>
      <c r="K1150" s="418">
        <v>7</v>
      </c>
      <c r="L1150" s="418" t="s">
        <v>837</v>
      </c>
      <c r="T1150" s="418" t="s">
        <v>2543</v>
      </c>
      <c r="U1150" s="418" t="s">
        <v>4577</v>
      </c>
      <c r="V1150" s="418" t="s">
        <v>4586</v>
      </c>
      <c r="Z1150" s="421">
        <v>67</v>
      </c>
      <c r="AA1150" s="421">
        <v>188</v>
      </c>
      <c r="AB1150" s="421">
        <v>168</v>
      </c>
      <c r="AC1150" s="421">
        <v>35</v>
      </c>
      <c r="AD1150" s="421">
        <v>20</v>
      </c>
      <c r="AE1150" s="421">
        <v>9</v>
      </c>
      <c r="AF1150" s="421">
        <v>2</v>
      </c>
      <c r="AG1150" s="421">
        <v>4</v>
      </c>
      <c r="AH1150" s="421">
        <v>17</v>
      </c>
      <c r="AI1150" s="421">
        <v>20</v>
      </c>
      <c r="AJ1150" s="421">
        <v>1</v>
      </c>
      <c r="AK1150" s="421">
        <v>1</v>
      </c>
      <c r="AL1150" s="421">
        <v>14</v>
      </c>
      <c r="AM1150" s="421">
        <v>0</v>
      </c>
      <c r="AN1150" s="421">
        <v>27</v>
      </c>
      <c r="AO1150" s="421">
        <v>3</v>
      </c>
      <c r="AP1150" s="421">
        <v>2</v>
      </c>
      <c r="AQ1150" s="421">
        <v>1</v>
      </c>
      <c r="AR1150" s="421">
        <v>7</v>
      </c>
      <c r="AS1150" s="422">
        <v>7.4468085000000003E-2</v>
      </c>
      <c r="AT1150" s="422">
        <v>0.14361702100000001</v>
      </c>
      <c r="AU1150" s="422">
        <v>0.46527777999999997</v>
      </c>
      <c r="AV1150" s="422">
        <v>0.19444444</v>
      </c>
      <c r="AW1150" s="422">
        <v>6.25E-2</v>
      </c>
      <c r="AX1150" s="422">
        <v>0.34027777999999997</v>
      </c>
      <c r="AY1150" s="423">
        <v>105.3</v>
      </c>
      <c r="AZ1150" s="422">
        <v>8.1360950000000001E-2</v>
      </c>
      <c r="BA1150" s="422">
        <v>0.391608391</v>
      </c>
      <c r="BB1150" s="422">
        <v>0.70185583200000001</v>
      </c>
      <c r="BC1150" s="422">
        <v>0.44755244700000002</v>
      </c>
      <c r="BD1150" s="424">
        <v>0.223021582</v>
      </c>
      <c r="BE1150" s="424">
        <v>0.20833333300000001</v>
      </c>
      <c r="BF1150" s="424">
        <v>0.27807486599999998</v>
      </c>
      <c r="BG1150" s="424">
        <v>0.35714285699999998</v>
      </c>
      <c r="BH1150" s="424">
        <v>0.63521772300000001</v>
      </c>
      <c r="BI1150" s="424">
        <v>0.148809524</v>
      </c>
      <c r="BJ1150" s="424">
        <v>0.27851236727148398</v>
      </c>
      <c r="BK1150" s="425">
        <v>91.920230326387497</v>
      </c>
      <c r="BL1150" s="425">
        <v>-5.2742692370939004</v>
      </c>
      <c r="BM1150" s="425">
        <v>16.9395029704046</v>
      </c>
      <c r="BN1150" s="425">
        <v>73.381329587979394</v>
      </c>
      <c r="BO1150" s="425">
        <v>-0.15055483904966099</v>
      </c>
      <c r="BP1150" s="425">
        <v>-0.42191703896969501</v>
      </c>
      <c r="BQ1150" s="425">
        <v>0.62358307474823604</v>
      </c>
      <c r="BR1150" s="425">
        <v>-6.3196965473743996</v>
      </c>
      <c r="BS1150" s="426">
        <v>6.3800352568370994E-2</v>
      </c>
      <c r="BT1150" s="427"/>
      <c r="BU1150" s="421"/>
      <c r="BV1150" s="428"/>
      <c r="BW1150" s="427"/>
      <c r="BX1150" s="427"/>
      <c r="BY1150" s="427"/>
      <c r="BZ1150" s="427"/>
      <c r="CA1150" s="421"/>
      <c r="CB1150" s="428"/>
      <c r="CC1150" s="427">
        <v>5</v>
      </c>
      <c r="CD1150" s="421">
        <v>15.2</v>
      </c>
      <c r="CE1150" s="429">
        <v>0</v>
      </c>
      <c r="CF1150" s="428">
        <v>1</v>
      </c>
      <c r="CG1150" s="427">
        <v>16</v>
      </c>
      <c r="CH1150" s="421">
        <v>91.1</v>
      </c>
      <c r="CI1150" s="429">
        <v>0</v>
      </c>
      <c r="CJ1150" s="428">
        <v>1</v>
      </c>
      <c r="CK1150" s="427">
        <v>14</v>
      </c>
      <c r="CL1150" s="421">
        <v>87</v>
      </c>
      <c r="CM1150" s="429">
        <v>2</v>
      </c>
      <c r="CN1150" s="428">
        <v>2</v>
      </c>
      <c r="CO1150" s="427"/>
      <c r="CP1150" s="421"/>
      <c r="CQ1150" s="429"/>
      <c r="CR1150" s="428"/>
      <c r="CS1150" s="427">
        <v>38</v>
      </c>
      <c r="CT1150" s="421">
        <v>208</v>
      </c>
      <c r="CU1150" s="429">
        <v>-2</v>
      </c>
      <c r="CV1150" s="429">
        <v>-1</v>
      </c>
      <c r="CW1150" s="428">
        <v>0</v>
      </c>
      <c r="DH1150" s="427">
        <v>0</v>
      </c>
      <c r="DI1150" s="426">
        <v>0.47301876544952298</v>
      </c>
      <c r="EL1150" s="422"/>
      <c r="EM1150" s="422"/>
      <c r="EN1150" s="422"/>
      <c r="EO1150" s="422"/>
      <c r="EP1150" s="422"/>
      <c r="EQ1150" s="422"/>
    </row>
    <row r="1151" spans="1:162" ht="13" customHeight="1">
      <c r="A1151" s="413" t="s">
        <v>19</v>
      </c>
      <c r="B1151" s="413">
        <v>10891</v>
      </c>
      <c r="C1151" s="413">
        <v>669004</v>
      </c>
      <c r="D1151" s="413">
        <v>22197</v>
      </c>
      <c r="E1151" s="413" t="s">
        <v>2168</v>
      </c>
      <c r="F1151" s="413" t="s">
        <v>2168</v>
      </c>
      <c r="G1151" s="414"/>
      <c r="H1151" s="411" t="s">
        <v>2989</v>
      </c>
      <c r="I1151" s="411" t="s">
        <v>2990</v>
      </c>
      <c r="J1151" s="413">
        <v>26</v>
      </c>
      <c r="K1151" s="418">
        <v>7</v>
      </c>
      <c r="L1151" s="418" t="s">
        <v>46</v>
      </c>
      <c r="T1151" s="418" t="s">
        <v>4584</v>
      </c>
      <c r="U1151" s="418" t="s">
        <v>4581</v>
      </c>
      <c r="V1151" s="418" t="s">
        <v>4585</v>
      </c>
      <c r="X1151" s="418">
        <v>8</v>
      </c>
      <c r="Z1151" s="421">
        <v>23</v>
      </c>
      <c r="AA1151" s="421">
        <v>65</v>
      </c>
      <c r="AB1151" s="421">
        <v>60</v>
      </c>
      <c r="AC1151" s="421">
        <v>5</v>
      </c>
      <c r="AD1151" s="421">
        <v>2</v>
      </c>
      <c r="AE1151" s="421">
        <v>2</v>
      </c>
      <c r="AF1151" s="421">
        <v>0</v>
      </c>
      <c r="AG1151" s="421">
        <v>1</v>
      </c>
      <c r="AH1151" s="421">
        <v>5</v>
      </c>
      <c r="AI1151" s="421">
        <v>1</v>
      </c>
      <c r="AJ1151" s="421">
        <v>0</v>
      </c>
      <c r="AK1151" s="421">
        <v>0</v>
      </c>
      <c r="AL1151" s="421">
        <v>3</v>
      </c>
      <c r="AM1151" s="421">
        <v>0</v>
      </c>
      <c r="AN1151" s="421">
        <v>23</v>
      </c>
      <c r="AO1151" s="421">
        <v>2</v>
      </c>
      <c r="AP1151" s="421">
        <v>0</v>
      </c>
      <c r="AQ1151" s="421">
        <v>0</v>
      </c>
      <c r="AR1151" s="421">
        <v>0</v>
      </c>
      <c r="AS1151" s="466">
        <v>4.6153845999999998E-2</v>
      </c>
      <c r="AT1151" s="466">
        <v>0.353846153</v>
      </c>
      <c r="AU1151" s="466">
        <v>0.62162161999999999</v>
      </c>
      <c r="AV1151" s="466">
        <v>0.10810810999999999</v>
      </c>
      <c r="AW1151" s="466">
        <v>8.108108E-2</v>
      </c>
      <c r="AX1151" s="466">
        <v>0.45945945999999999</v>
      </c>
      <c r="AY1151" s="425">
        <v>108.5</v>
      </c>
      <c r="AZ1151" s="466">
        <v>0.17647059000000001</v>
      </c>
      <c r="BA1151" s="466">
        <v>0.324324324</v>
      </c>
      <c r="BB1151" s="466">
        <v>0.47217805800000001</v>
      </c>
      <c r="BC1151" s="466">
        <v>0.59459459400000003</v>
      </c>
      <c r="BD1151" s="424">
        <v>0.111111111</v>
      </c>
      <c r="BE1151" s="424">
        <v>8.3333332999999996E-2</v>
      </c>
      <c r="BF1151" s="424">
        <v>0.15384615300000001</v>
      </c>
      <c r="BG1151" s="424">
        <v>0.16666666599999999</v>
      </c>
      <c r="BH1151" s="424">
        <v>0.320512819</v>
      </c>
      <c r="BI1151" s="424">
        <v>8.3333332999999996E-2</v>
      </c>
      <c r="BJ1151" s="424">
        <v>0.15115586977738599</v>
      </c>
      <c r="BK1151" s="425">
        <v>51.475328710987199</v>
      </c>
      <c r="BL1151" s="425">
        <v>-8.54470693397848</v>
      </c>
      <c r="BM1151" s="425">
        <v>-0.86441335159866195</v>
      </c>
      <c r="BN1151" s="425">
        <v>-14.3563856430331</v>
      </c>
      <c r="BO1151" s="425">
        <v>-0.22016342568533601</v>
      </c>
      <c r="BP1151" s="425">
        <v>-5.1186988130211804E-3</v>
      </c>
      <c r="BQ1151" s="425">
        <v>-5.7712288436810404</v>
      </c>
      <c r="BR1151" s="425">
        <v>-8.7654009925532108</v>
      </c>
      <c r="BS1151" s="426">
        <v>-0.59046893652182697</v>
      </c>
      <c r="BT1151" s="427"/>
      <c r="BU1151" s="421"/>
      <c r="BV1151" s="428"/>
      <c r="BW1151" s="427"/>
      <c r="BX1151" s="427"/>
      <c r="BY1151" s="427"/>
      <c r="BZ1151" s="427"/>
      <c r="CA1151" s="421"/>
      <c r="CB1151" s="428"/>
      <c r="CC1151" s="427"/>
      <c r="CD1151" s="421"/>
      <c r="CE1151" s="429"/>
      <c r="CF1151" s="428"/>
      <c r="CG1151" s="427"/>
      <c r="CH1151" s="421"/>
      <c r="CI1151" s="429"/>
      <c r="CJ1151" s="428"/>
      <c r="CK1151" s="427"/>
      <c r="CL1151" s="421"/>
      <c r="CM1151" s="429"/>
      <c r="CN1151" s="428"/>
      <c r="CO1151" s="427"/>
      <c r="CP1151" s="421"/>
      <c r="CQ1151" s="429"/>
      <c r="CR1151" s="428"/>
      <c r="CS1151" s="427">
        <v>17</v>
      </c>
      <c r="CT1151" s="421">
        <v>106</v>
      </c>
      <c r="CU1151" s="429">
        <v>2</v>
      </c>
      <c r="CV1151" s="429">
        <v>1</v>
      </c>
      <c r="CW1151" s="428">
        <v>1</v>
      </c>
      <c r="DC1151" s="427">
        <v>6</v>
      </c>
      <c r="DD1151" s="421">
        <v>28</v>
      </c>
      <c r="DE1151" s="429">
        <v>0</v>
      </c>
      <c r="DF1151" s="429">
        <v>0</v>
      </c>
      <c r="DG1151" s="428">
        <v>0</v>
      </c>
      <c r="DH1151" s="427">
        <v>2</v>
      </c>
      <c r="DI1151" s="426">
        <v>0.75711387395858698</v>
      </c>
    </row>
    <row r="1152" spans="1:162" ht="13" customHeight="1">
      <c r="A1152" s="413" t="s">
        <v>19</v>
      </c>
      <c r="B1152" s="413">
        <v>11743</v>
      </c>
      <c r="C1152" s="413">
        <v>666624</v>
      </c>
      <c r="D1152" s="413">
        <v>21897</v>
      </c>
      <c r="E1152" s="413" t="s">
        <v>2176</v>
      </c>
      <c r="F1152" s="413" t="s">
        <v>2176</v>
      </c>
      <c r="G1152" s="414"/>
      <c r="H1152" s="411" t="s">
        <v>2984</v>
      </c>
      <c r="I1152" s="411" t="s">
        <v>2985</v>
      </c>
      <c r="J1152" s="413">
        <v>26</v>
      </c>
      <c r="K1152" s="418">
        <v>7</v>
      </c>
      <c r="L1152" s="418" t="s">
        <v>837</v>
      </c>
      <c r="T1152" s="418" t="s">
        <v>2543</v>
      </c>
      <c r="U1152" s="418" t="s">
        <v>2543</v>
      </c>
      <c r="V1152" s="418" t="s">
        <v>4585</v>
      </c>
      <c r="Z1152" s="421">
        <v>105</v>
      </c>
      <c r="AA1152" s="421">
        <v>305</v>
      </c>
      <c r="AB1152" s="421">
        <v>278</v>
      </c>
      <c r="AC1152" s="421">
        <v>61</v>
      </c>
      <c r="AD1152" s="421">
        <v>34</v>
      </c>
      <c r="AE1152" s="421">
        <v>16</v>
      </c>
      <c r="AF1152" s="421">
        <v>0</v>
      </c>
      <c r="AG1152" s="421">
        <v>11</v>
      </c>
      <c r="AH1152" s="421">
        <v>37</v>
      </c>
      <c r="AI1152" s="421">
        <v>33</v>
      </c>
      <c r="AJ1152" s="421">
        <v>7</v>
      </c>
      <c r="AK1152" s="421">
        <v>2</v>
      </c>
      <c r="AL1152" s="421">
        <v>25</v>
      </c>
      <c r="AM1152" s="421">
        <v>0</v>
      </c>
      <c r="AN1152" s="421">
        <v>109</v>
      </c>
      <c r="AO1152" s="421">
        <v>2</v>
      </c>
      <c r="AP1152" s="421">
        <v>0</v>
      </c>
      <c r="AQ1152" s="421">
        <v>0</v>
      </c>
      <c r="AR1152" s="421">
        <v>8</v>
      </c>
      <c r="AS1152" s="422">
        <v>8.1967212999999997E-2</v>
      </c>
      <c r="AT1152" s="422">
        <v>0.357377049</v>
      </c>
      <c r="AU1152" s="422">
        <v>0.55029585999999997</v>
      </c>
      <c r="AV1152" s="422">
        <v>0.13609467</v>
      </c>
      <c r="AW1152" s="422">
        <v>0.14792899000000001</v>
      </c>
      <c r="AX1152" s="422">
        <v>0.49704142000000001</v>
      </c>
      <c r="AY1152" s="423">
        <v>115.4</v>
      </c>
      <c r="AZ1152" s="422">
        <v>0.19354838999999999</v>
      </c>
      <c r="BA1152" s="422">
        <v>0.375</v>
      </c>
      <c r="BB1152" s="422">
        <v>0.55645160999999999</v>
      </c>
      <c r="BC1152" s="422">
        <v>0.452380952</v>
      </c>
      <c r="BD1152" s="424">
        <v>0.31645569600000001</v>
      </c>
      <c r="BE1152" s="424">
        <v>0.21942445999999999</v>
      </c>
      <c r="BF1152" s="424">
        <v>0.28852459000000003</v>
      </c>
      <c r="BG1152" s="424">
        <v>0.39568345300000002</v>
      </c>
      <c r="BH1152" s="424">
        <v>0.68420804300000004</v>
      </c>
      <c r="BI1152" s="424">
        <v>0.176258993</v>
      </c>
      <c r="BJ1152" s="424">
        <v>0.29893766035799102</v>
      </c>
      <c r="BK1152" s="425">
        <v>108.875875670814</v>
      </c>
      <c r="BL1152" s="425">
        <v>-3.49867359878683</v>
      </c>
      <c r="BM1152" s="425">
        <v>32.5396270569953</v>
      </c>
      <c r="BN1152" s="425">
        <v>89.587243986664006</v>
      </c>
      <c r="BO1152" s="425">
        <v>-0.60866449042917903</v>
      </c>
      <c r="BP1152" s="425">
        <v>0.93910052720457304</v>
      </c>
      <c r="BQ1152" s="425">
        <v>-1.07425090860763</v>
      </c>
      <c r="BR1152" s="425">
        <v>-2.8038135343622499</v>
      </c>
      <c r="BS1152" s="426">
        <v>-0.109909311993002</v>
      </c>
      <c r="BT1152" s="427"/>
      <c r="BU1152" s="421"/>
      <c r="BV1152" s="428"/>
      <c r="BW1152" s="427"/>
      <c r="BX1152" s="427"/>
      <c r="BY1152" s="427"/>
      <c r="BZ1152" s="427"/>
      <c r="CA1152" s="421"/>
      <c r="CB1152" s="428"/>
      <c r="CC1152" s="427"/>
      <c r="CD1152" s="421"/>
      <c r="CE1152" s="429"/>
      <c r="CF1152" s="428"/>
      <c r="CG1152" s="427">
        <v>1</v>
      </c>
      <c r="CH1152" s="421">
        <v>3</v>
      </c>
      <c r="CI1152" s="429">
        <v>0</v>
      </c>
      <c r="CJ1152" s="428">
        <v>0</v>
      </c>
      <c r="CK1152" s="427"/>
      <c r="CL1152" s="421"/>
      <c r="CM1152" s="429"/>
      <c r="CN1152" s="428"/>
      <c r="CO1152" s="427"/>
      <c r="CP1152" s="421"/>
      <c r="CQ1152" s="429"/>
      <c r="CR1152" s="428"/>
      <c r="CS1152" s="427">
        <v>68</v>
      </c>
      <c r="CT1152" s="421">
        <v>468.2</v>
      </c>
      <c r="CU1152" s="429">
        <v>-4</v>
      </c>
      <c r="CV1152" s="429">
        <v>-5</v>
      </c>
      <c r="CW1152" s="428">
        <v>0</v>
      </c>
      <c r="DC1152" s="427">
        <v>2</v>
      </c>
      <c r="DD1152" s="421">
        <v>12</v>
      </c>
      <c r="DE1152" s="429">
        <v>0</v>
      </c>
      <c r="DF1152" s="429">
        <v>0</v>
      </c>
      <c r="DG1152" s="428">
        <v>-1</v>
      </c>
      <c r="DH1152" s="427">
        <v>-4</v>
      </c>
      <c r="DI1152" s="426">
        <v>-8.7674031257629395</v>
      </c>
      <c r="EL1152" s="422"/>
      <c r="EM1152" s="422"/>
      <c r="EN1152" s="422"/>
      <c r="EO1152" s="422"/>
      <c r="EP1152" s="422"/>
      <c r="EQ1152" s="422"/>
    </row>
    <row r="1153" spans="1:184" ht="13" customHeight="1">
      <c r="A1153" s="413" t="s">
        <v>19</v>
      </c>
      <c r="B1153" s="413">
        <v>13291</v>
      </c>
      <c r="C1153" s="413">
        <v>670231</v>
      </c>
      <c r="D1153" s="413">
        <v>26284</v>
      </c>
      <c r="E1153" s="413" t="s">
        <v>2168</v>
      </c>
      <c r="F1153" s="413" t="s">
        <v>2168</v>
      </c>
      <c r="G1153" s="414"/>
      <c r="H1153" s="411" t="s">
        <v>4382</v>
      </c>
      <c r="I1153" s="411" t="s">
        <v>553</v>
      </c>
      <c r="J1153" s="413">
        <v>27</v>
      </c>
      <c r="K1153" s="418">
        <v>7</v>
      </c>
      <c r="L1153" s="418" t="s">
        <v>46</v>
      </c>
      <c r="T1153" s="418" t="s">
        <v>4581</v>
      </c>
      <c r="U1153" s="418" t="s">
        <v>4577</v>
      </c>
      <c r="V1153" s="418" t="s">
        <v>4586</v>
      </c>
      <c r="X1153" s="418">
        <v>18</v>
      </c>
      <c r="Z1153" s="421">
        <v>72</v>
      </c>
      <c r="AA1153" s="421">
        <v>175</v>
      </c>
      <c r="AB1153" s="421">
        <v>153</v>
      </c>
      <c r="AC1153" s="421">
        <v>30</v>
      </c>
      <c r="AD1153" s="421">
        <v>21</v>
      </c>
      <c r="AE1153" s="421">
        <v>5</v>
      </c>
      <c r="AF1153" s="421">
        <v>0</v>
      </c>
      <c r="AG1153" s="421">
        <v>4</v>
      </c>
      <c r="AH1153" s="421">
        <v>18</v>
      </c>
      <c r="AI1153" s="421">
        <v>14</v>
      </c>
      <c r="AJ1153" s="421">
        <v>7</v>
      </c>
      <c r="AK1153" s="421">
        <v>2</v>
      </c>
      <c r="AL1153" s="421">
        <v>18</v>
      </c>
      <c r="AM1153" s="421">
        <v>0</v>
      </c>
      <c r="AN1153" s="421">
        <v>46</v>
      </c>
      <c r="AO1153" s="421">
        <v>1</v>
      </c>
      <c r="AP1153" s="421">
        <v>1</v>
      </c>
      <c r="AQ1153" s="421">
        <v>2</v>
      </c>
      <c r="AR1153" s="421">
        <v>1</v>
      </c>
      <c r="AS1153" s="466">
        <v>0.102857142</v>
      </c>
      <c r="AT1153" s="466">
        <v>0.26285714199999999</v>
      </c>
      <c r="AU1153" s="466">
        <v>0.42727272999999999</v>
      </c>
      <c r="AV1153" s="466">
        <v>0.22727273000000001</v>
      </c>
      <c r="AW1153" s="466">
        <v>5.4545450000000002E-2</v>
      </c>
      <c r="AX1153" s="466">
        <v>0.4</v>
      </c>
      <c r="AY1153" s="425">
        <v>109.5</v>
      </c>
      <c r="AZ1153" s="466">
        <v>8.5447259999999997E-2</v>
      </c>
      <c r="BA1153" s="466">
        <v>0.52427184400000004</v>
      </c>
      <c r="BB1153" s="466">
        <v>0.96309642799999995</v>
      </c>
      <c r="BC1153" s="466">
        <v>0.32038834900000002</v>
      </c>
      <c r="BD1153" s="424">
        <v>0.25</v>
      </c>
      <c r="BE1153" s="424">
        <v>0.196078431</v>
      </c>
      <c r="BF1153" s="424">
        <v>0.28323699400000002</v>
      </c>
      <c r="BG1153" s="424">
        <v>0.30718954199999998</v>
      </c>
      <c r="BH1153" s="424">
        <v>0.59042653599999995</v>
      </c>
      <c r="BI1153" s="424">
        <v>0.111111111</v>
      </c>
      <c r="BJ1153" s="424">
        <v>0.26652659053747302</v>
      </c>
      <c r="BK1153" s="425">
        <v>68.633771820551004</v>
      </c>
      <c r="BL1153" s="425">
        <v>-6.6125556887490697</v>
      </c>
      <c r="BM1153" s="425">
        <v>14.0651578022735</v>
      </c>
      <c r="BN1153" s="425">
        <v>65.124156325501204</v>
      </c>
      <c r="BO1153" s="425">
        <v>-4.6075763985257402E-2</v>
      </c>
      <c r="BP1153" s="425">
        <v>0.39378479868173599</v>
      </c>
      <c r="BQ1153" s="425">
        <v>1.19335734188649</v>
      </c>
      <c r="BR1153" s="425">
        <v>-6.7991660894257899</v>
      </c>
      <c r="BS1153" s="426">
        <v>0.12209539071141599</v>
      </c>
      <c r="BT1153" s="427"/>
      <c r="BU1153" s="421"/>
      <c r="BV1153" s="428"/>
      <c r="BW1153" s="427"/>
      <c r="BX1153" s="427"/>
      <c r="BY1153" s="427"/>
      <c r="BZ1153" s="427"/>
      <c r="CA1153" s="421"/>
      <c r="CB1153" s="428"/>
      <c r="CC1153" s="427"/>
      <c r="CD1153" s="421"/>
      <c r="CE1153" s="429"/>
      <c r="CF1153" s="428"/>
      <c r="CG1153" s="427"/>
      <c r="CH1153" s="421"/>
      <c r="CI1153" s="429"/>
      <c r="CJ1153" s="428"/>
      <c r="CK1153" s="427"/>
      <c r="CL1153" s="421"/>
      <c r="CM1153" s="429"/>
      <c r="CN1153" s="428"/>
      <c r="CO1153" s="427"/>
      <c r="CP1153" s="421"/>
      <c r="CQ1153" s="429"/>
      <c r="CR1153" s="428"/>
      <c r="CS1153" s="427">
        <v>32</v>
      </c>
      <c r="CT1153" s="421">
        <v>208</v>
      </c>
      <c r="CU1153" s="429">
        <v>0</v>
      </c>
      <c r="CV1153" s="429">
        <v>1</v>
      </c>
      <c r="CW1153" s="428">
        <v>0</v>
      </c>
      <c r="CX1153" s="427">
        <v>15</v>
      </c>
      <c r="CY1153" s="421">
        <v>70.2</v>
      </c>
      <c r="CZ1153" s="429">
        <v>1</v>
      </c>
      <c r="DA1153" s="429">
        <v>2</v>
      </c>
      <c r="DB1153" s="428">
        <v>0</v>
      </c>
      <c r="DC1153" s="427">
        <v>34</v>
      </c>
      <c r="DD1153" s="421">
        <v>153</v>
      </c>
      <c r="DE1153" s="429">
        <v>3</v>
      </c>
      <c r="DF1153" s="429">
        <v>0</v>
      </c>
      <c r="DG1153" s="428">
        <v>0</v>
      </c>
      <c r="DH1153" s="427">
        <v>4</v>
      </c>
      <c r="DI1153" s="426">
        <v>1.9696742296218801</v>
      </c>
    </row>
    <row r="1154" spans="1:184" ht="13" customHeight="1">
      <c r="A1154" s="413" t="s">
        <v>19</v>
      </c>
      <c r="B1154" s="413">
        <v>13299</v>
      </c>
      <c r="C1154" s="413">
        <v>683770</v>
      </c>
      <c r="D1154" s="413">
        <v>25467</v>
      </c>
      <c r="E1154" s="413" t="s">
        <v>3323</v>
      </c>
      <c r="F1154" s="413" t="s">
        <v>3323</v>
      </c>
      <c r="G1154" s="414"/>
      <c r="H1154" s="411" t="s">
        <v>214</v>
      </c>
      <c r="I1154" s="411" t="s">
        <v>108</v>
      </c>
      <c r="J1154" s="413">
        <v>27</v>
      </c>
      <c r="K1154" s="418">
        <v>7</v>
      </c>
      <c r="L1154" s="418" t="s">
        <v>46</v>
      </c>
      <c r="T1154" s="418" t="s">
        <v>4581</v>
      </c>
      <c r="U1154" s="418" t="s">
        <v>4581</v>
      </c>
      <c r="V1154" s="418" t="s">
        <v>4586</v>
      </c>
      <c r="X1154" s="418">
        <v>9</v>
      </c>
      <c r="Z1154" s="421">
        <v>27</v>
      </c>
      <c r="AA1154" s="421">
        <v>75</v>
      </c>
      <c r="AB1154" s="421">
        <v>70</v>
      </c>
      <c r="AC1154" s="421">
        <v>9</v>
      </c>
      <c r="AD1154" s="421">
        <v>8</v>
      </c>
      <c r="AE1154" s="421">
        <v>1</v>
      </c>
      <c r="AF1154" s="421">
        <v>0</v>
      </c>
      <c r="AG1154" s="421">
        <v>0</v>
      </c>
      <c r="AH1154" s="421">
        <v>2</v>
      </c>
      <c r="AI1154" s="421">
        <v>9</v>
      </c>
      <c r="AJ1154" s="421">
        <v>0</v>
      </c>
      <c r="AK1154" s="421">
        <v>0</v>
      </c>
      <c r="AL1154" s="421">
        <v>2</v>
      </c>
      <c r="AM1154" s="421">
        <v>0</v>
      </c>
      <c r="AN1154" s="421">
        <v>27</v>
      </c>
      <c r="AO1154" s="421">
        <v>2</v>
      </c>
      <c r="AP1154" s="421">
        <v>1</v>
      </c>
      <c r="AQ1154" s="421">
        <v>0</v>
      </c>
      <c r="AR1154" s="421">
        <v>1</v>
      </c>
      <c r="AS1154" s="422">
        <v>2.6666665999999999E-2</v>
      </c>
      <c r="AT1154" s="422">
        <v>0.36</v>
      </c>
      <c r="AU1154" s="422">
        <v>0.43181818</v>
      </c>
      <c r="AV1154" s="422">
        <v>0.22727273000000001</v>
      </c>
      <c r="AW1154" s="422">
        <v>9.0909089999999998E-2</v>
      </c>
      <c r="AX1154" s="422">
        <v>0.31818182</v>
      </c>
      <c r="AY1154" s="423">
        <v>109.4</v>
      </c>
      <c r="AZ1154" s="422">
        <v>0.18421053000000001</v>
      </c>
      <c r="BA1154" s="422">
        <v>0.31818181800000001</v>
      </c>
      <c r="BB1154" s="422">
        <v>0.45215310600000003</v>
      </c>
      <c r="BC1154" s="422">
        <v>0.5</v>
      </c>
      <c r="BD1154" s="424">
        <v>0.20454545399999999</v>
      </c>
      <c r="BE1154" s="424">
        <v>0.12857142799999999</v>
      </c>
      <c r="BF1154" s="424">
        <v>0.17333333300000001</v>
      </c>
      <c r="BG1154" s="424">
        <v>0.14285714199999999</v>
      </c>
      <c r="BH1154" s="424">
        <v>0.31619047500000003</v>
      </c>
      <c r="BI1154" s="424">
        <v>1.4285714E-2</v>
      </c>
      <c r="BJ1154" s="424">
        <v>0.148517289161682</v>
      </c>
      <c r="BK1154" s="425">
        <v>8.8243422765248791</v>
      </c>
      <c r="BL1154" s="425">
        <v>-10.0199495901239</v>
      </c>
      <c r="BM1154" s="425">
        <v>-1.15807237968569</v>
      </c>
      <c r="BN1154" s="425">
        <v>-13.276680890120399</v>
      </c>
      <c r="BO1154" s="425">
        <v>0.157922681620147</v>
      </c>
      <c r="BP1154" s="425">
        <v>7.2599759325385094E-2</v>
      </c>
      <c r="BQ1154" s="425">
        <v>-8.1504527943094605</v>
      </c>
      <c r="BR1154" s="425">
        <v>-9.9399826296490996</v>
      </c>
      <c r="BS1154" s="426">
        <v>-0.83389332219889301</v>
      </c>
      <c r="BT1154" s="427"/>
      <c r="BU1154" s="421"/>
      <c r="BV1154" s="428"/>
      <c r="BW1154" s="427"/>
      <c r="BX1154" s="427"/>
      <c r="BY1154" s="427"/>
      <c r="BZ1154" s="427"/>
      <c r="CA1154" s="421"/>
      <c r="CB1154" s="428"/>
      <c r="CC1154" s="427"/>
      <c r="CD1154" s="421"/>
      <c r="CE1154" s="429"/>
      <c r="CF1154" s="428"/>
      <c r="CG1154" s="427"/>
      <c r="CH1154" s="421"/>
      <c r="CI1154" s="429"/>
      <c r="CJ1154" s="428"/>
      <c r="CK1154" s="427"/>
      <c r="CL1154" s="421"/>
      <c r="CM1154" s="429"/>
      <c r="CN1154" s="428"/>
      <c r="CO1154" s="427"/>
      <c r="CP1154" s="421"/>
      <c r="CQ1154" s="429"/>
      <c r="CR1154" s="428"/>
      <c r="CS1154" s="427">
        <v>19</v>
      </c>
      <c r="CT1154" s="421">
        <v>138.19999999999999</v>
      </c>
      <c r="CU1154" s="429">
        <v>0</v>
      </c>
      <c r="CV1154" s="429">
        <v>1</v>
      </c>
      <c r="CX1154" s="427">
        <v>1</v>
      </c>
      <c r="CY1154" s="421">
        <v>2</v>
      </c>
      <c r="CZ1154" s="429">
        <v>0</v>
      </c>
      <c r="DA1154" s="429">
        <v>0</v>
      </c>
      <c r="DB1154" s="428">
        <v>0</v>
      </c>
      <c r="DC1154" s="427">
        <v>5</v>
      </c>
      <c r="DD1154" s="421">
        <v>34</v>
      </c>
      <c r="DE1154" s="429">
        <v>-1</v>
      </c>
      <c r="DF1154" s="429">
        <v>0</v>
      </c>
      <c r="DH1154" s="427">
        <v>-1</v>
      </c>
      <c r="DI1154" s="426">
        <v>-0.79169125109910898</v>
      </c>
      <c r="EL1154" s="422"/>
      <c r="EM1154" s="422"/>
      <c r="EN1154" s="422"/>
      <c r="EO1154" s="422"/>
      <c r="EP1154" s="422"/>
      <c r="EQ1154" s="422"/>
    </row>
    <row r="1155" spans="1:184" ht="13" customHeight="1">
      <c r="A1155" s="413" t="s">
        <v>19</v>
      </c>
      <c r="B1155" s="413">
        <v>13253</v>
      </c>
      <c r="C1155" s="413">
        <v>702176</v>
      </c>
      <c r="D1155" s="413">
        <v>31564</v>
      </c>
      <c r="E1155" s="413" t="s">
        <v>3323</v>
      </c>
      <c r="F1155" s="413" t="s">
        <v>3323</v>
      </c>
      <c r="G1155" s="414"/>
      <c r="H1155" s="411" t="s">
        <v>4440</v>
      </c>
      <c r="I1155" s="411" t="s">
        <v>2412</v>
      </c>
      <c r="J1155" s="413">
        <v>25</v>
      </c>
      <c r="K1155" s="418">
        <v>7</v>
      </c>
      <c r="L1155" s="418" t="s">
        <v>46</v>
      </c>
      <c r="T1155" s="418" t="s">
        <v>2543</v>
      </c>
      <c r="U1155" s="418" t="s">
        <v>4582</v>
      </c>
      <c r="V1155" s="418" t="s">
        <v>4585</v>
      </c>
      <c r="X1155" s="418">
        <v>21</v>
      </c>
      <c r="Z1155" s="421">
        <v>55</v>
      </c>
      <c r="AA1155" s="421">
        <v>153</v>
      </c>
      <c r="AB1155" s="421">
        <v>136</v>
      </c>
      <c r="AC1155" s="421">
        <v>26</v>
      </c>
      <c r="AD1155" s="421">
        <v>17</v>
      </c>
      <c r="AE1155" s="421">
        <v>6</v>
      </c>
      <c r="AF1155" s="421">
        <v>1</v>
      </c>
      <c r="AG1155" s="421">
        <v>2</v>
      </c>
      <c r="AH1155" s="421">
        <v>17</v>
      </c>
      <c r="AI1155" s="421">
        <v>9</v>
      </c>
      <c r="AJ1155" s="421">
        <v>1</v>
      </c>
      <c r="AK1155" s="421">
        <v>1</v>
      </c>
      <c r="AL1155" s="421">
        <v>8</v>
      </c>
      <c r="AM1155" s="421">
        <v>0</v>
      </c>
      <c r="AN1155" s="421">
        <v>37</v>
      </c>
      <c r="AO1155" s="421">
        <v>6</v>
      </c>
      <c r="AP1155" s="421">
        <v>3</v>
      </c>
      <c r="AQ1155" s="421">
        <v>0</v>
      </c>
      <c r="AR1155" s="421">
        <v>0</v>
      </c>
      <c r="AS1155" s="466">
        <v>5.2287581E-2</v>
      </c>
      <c r="AT1155" s="466">
        <v>0.24183006500000001</v>
      </c>
      <c r="AU1155" s="466">
        <v>0.43137255000000002</v>
      </c>
      <c r="AV1155" s="466">
        <v>0.21568627000000001</v>
      </c>
      <c r="AW1155" s="466">
        <v>1.9607840000000001E-2</v>
      </c>
      <c r="AX1155" s="466">
        <v>0.30392156999999997</v>
      </c>
      <c r="AY1155" s="425">
        <v>107.6</v>
      </c>
      <c r="AZ1155" s="466">
        <v>0.10526315999999999</v>
      </c>
      <c r="BA1155" s="466">
        <v>0.58415841499999999</v>
      </c>
      <c r="BB1155" s="466">
        <v>1.06305367</v>
      </c>
      <c r="BC1155" s="466">
        <v>0.29702970200000001</v>
      </c>
      <c r="BD1155" s="424">
        <v>0.24</v>
      </c>
      <c r="BE1155" s="424">
        <v>0.19117646999999999</v>
      </c>
      <c r="BF1155" s="424">
        <v>0.261437908</v>
      </c>
      <c r="BG1155" s="424">
        <v>0.29411764699999998</v>
      </c>
      <c r="BH1155" s="424">
        <v>0.55555555499999998</v>
      </c>
      <c r="BI1155" s="424">
        <v>0.10294117699999999</v>
      </c>
      <c r="BJ1155" s="424">
        <v>0.24861098660363001</v>
      </c>
      <c r="BK1155" s="425">
        <v>63.587170887805598</v>
      </c>
      <c r="BL1155" s="425">
        <v>-8.0067876888906397</v>
      </c>
      <c r="BM1155" s="425">
        <v>10.071441820403299</v>
      </c>
      <c r="BN1155" s="425">
        <v>56.046476575963602</v>
      </c>
      <c r="BO1155" s="425">
        <v>-0.595106606452243</v>
      </c>
      <c r="BP1155" s="425">
        <v>-0.13872942794114301</v>
      </c>
      <c r="BQ1155" s="425">
        <v>-0.52833936545083604</v>
      </c>
      <c r="BR1155" s="425">
        <v>-8.0642801508774795</v>
      </c>
      <c r="BS1155" s="426">
        <v>-5.4055729150637999E-2</v>
      </c>
      <c r="BT1155" s="427"/>
      <c r="BU1155" s="421"/>
      <c r="BV1155" s="428"/>
      <c r="BW1155" s="427"/>
      <c r="BX1155" s="427"/>
      <c r="BY1155" s="427"/>
      <c r="BZ1155" s="427"/>
      <c r="CA1155" s="421"/>
      <c r="CB1155" s="428"/>
      <c r="CC1155" s="427"/>
      <c r="CD1155" s="421"/>
      <c r="CE1155" s="429"/>
      <c r="CF1155" s="428"/>
      <c r="CG1155" s="427"/>
      <c r="CH1155" s="421"/>
      <c r="CI1155" s="429"/>
      <c r="CJ1155" s="428"/>
      <c r="CK1155" s="427"/>
      <c r="CL1155" s="421"/>
      <c r="CM1155" s="429"/>
      <c r="CN1155" s="428"/>
      <c r="CO1155" s="427"/>
      <c r="CP1155" s="421"/>
      <c r="CQ1155" s="429"/>
      <c r="CR1155" s="428"/>
      <c r="CS1155" s="427">
        <v>41</v>
      </c>
      <c r="CT1155" s="421">
        <v>279.2</v>
      </c>
      <c r="CU1155" s="429">
        <v>3</v>
      </c>
      <c r="CV1155" s="429">
        <v>2</v>
      </c>
      <c r="CW1155" s="428">
        <v>0</v>
      </c>
      <c r="CX1155" s="427">
        <v>4</v>
      </c>
      <c r="CY1155" s="421">
        <v>15.1</v>
      </c>
      <c r="CZ1155" s="429">
        <v>0</v>
      </c>
      <c r="DA1155" s="429">
        <v>0</v>
      </c>
      <c r="DB1155" s="428">
        <v>-1</v>
      </c>
      <c r="DC1155" s="427">
        <v>13</v>
      </c>
      <c r="DD1155" s="421">
        <v>62</v>
      </c>
      <c r="DE1155" s="429">
        <v>-2</v>
      </c>
      <c r="DF1155" s="429">
        <v>0</v>
      </c>
      <c r="DG1155" s="428">
        <v>-1</v>
      </c>
      <c r="DH1155" s="427">
        <v>1</v>
      </c>
      <c r="DI1155" s="426">
        <v>2.2702497690915999</v>
      </c>
    </row>
    <row r="1156" spans="1:184" ht="13" customHeight="1">
      <c r="A1156" s="413" t="s">
        <v>19</v>
      </c>
      <c r="B1156" s="413">
        <v>9771</v>
      </c>
      <c r="C1156" s="413">
        <v>621035</v>
      </c>
      <c r="D1156" s="413">
        <v>13757</v>
      </c>
      <c r="E1156" s="413" t="s">
        <v>3323</v>
      </c>
      <c r="F1156" s="413" t="s">
        <v>3323</v>
      </c>
      <c r="G1156" s="414"/>
      <c r="H1156" s="415" t="s">
        <v>288</v>
      </c>
      <c r="I1156" s="416" t="s">
        <v>545</v>
      </c>
      <c r="J1156" s="417">
        <v>34</v>
      </c>
      <c r="K1156" s="418">
        <v>7</v>
      </c>
      <c r="L1156" s="418" t="s">
        <v>837</v>
      </c>
      <c r="T1156" s="418" t="s">
        <v>4581</v>
      </c>
      <c r="U1156" s="418" t="s">
        <v>4577</v>
      </c>
      <c r="V1156" s="418" t="s">
        <v>4586</v>
      </c>
      <c r="Y1156" s="419">
        <v>79</v>
      </c>
      <c r="Z1156" s="421">
        <v>58</v>
      </c>
      <c r="AA1156" s="421">
        <v>125</v>
      </c>
      <c r="AB1156" s="421">
        <v>113</v>
      </c>
      <c r="AC1156" s="421">
        <v>21</v>
      </c>
      <c r="AD1156" s="421">
        <v>12</v>
      </c>
      <c r="AE1156" s="421">
        <v>7</v>
      </c>
      <c r="AF1156" s="421">
        <v>0</v>
      </c>
      <c r="AG1156" s="421">
        <v>2</v>
      </c>
      <c r="AH1156" s="421">
        <v>15</v>
      </c>
      <c r="AI1156" s="421">
        <v>12</v>
      </c>
      <c r="AJ1156" s="421">
        <v>2</v>
      </c>
      <c r="AK1156" s="421">
        <v>2</v>
      </c>
      <c r="AL1156" s="421">
        <v>5</v>
      </c>
      <c r="AM1156" s="421">
        <v>0</v>
      </c>
      <c r="AN1156" s="421">
        <v>42</v>
      </c>
      <c r="AO1156" s="421">
        <v>6</v>
      </c>
      <c r="AP1156" s="421">
        <v>1</v>
      </c>
      <c r="AQ1156" s="421">
        <v>0</v>
      </c>
      <c r="AR1156" s="421">
        <v>1</v>
      </c>
      <c r="AS1156" s="466">
        <v>0.04</v>
      </c>
      <c r="AT1156" s="466">
        <v>0.33600000000000002</v>
      </c>
      <c r="AU1156" s="466">
        <v>0.45833332999999998</v>
      </c>
      <c r="AV1156" s="466">
        <v>0.26388888999999999</v>
      </c>
      <c r="AW1156" s="466">
        <v>6.9444439999999996E-2</v>
      </c>
      <c r="AX1156" s="466">
        <v>0.36111111000000001</v>
      </c>
      <c r="AY1156" s="425">
        <v>108.8</v>
      </c>
      <c r="AZ1156" s="466">
        <v>0.18736842000000001</v>
      </c>
      <c r="BA1156" s="466">
        <v>0.33802816899999999</v>
      </c>
      <c r="BB1156" s="466">
        <v>0.488687918</v>
      </c>
      <c r="BC1156" s="466">
        <v>0.408450704</v>
      </c>
      <c r="BD1156" s="424">
        <v>0.27142857100000001</v>
      </c>
      <c r="BE1156" s="424">
        <v>0.18584070699999999</v>
      </c>
      <c r="BF1156" s="424">
        <v>0.25600000000000001</v>
      </c>
      <c r="BG1156" s="424">
        <v>0.30088495500000001</v>
      </c>
      <c r="BH1156" s="424">
        <v>0.55688495500000001</v>
      </c>
      <c r="BI1156" s="424">
        <v>0.115044248</v>
      </c>
      <c r="BJ1156" s="424">
        <v>0.24974692249298</v>
      </c>
      <c r="BK1156" s="425">
        <v>71.530674220680794</v>
      </c>
      <c r="BL1156" s="425">
        <v>-6.4262080590373198</v>
      </c>
      <c r="BM1156" s="425">
        <v>8.3435872916930904</v>
      </c>
      <c r="BN1156" s="425">
        <v>55.954430041360602</v>
      </c>
      <c r="BO1156" s="425">
        <v>-0.192703936676593</v>
      </c>
      <c r="BP1156" s="425">
        <v>-0.21032847370952301</v>
      </c>
      <c r="BQ1156" s="425">
        <v>-3.4801557166168799</v>
      </c>
      <c r="BR1156" s="425">
        <v>-6.7175750450363703</v>
      </c>
      <c r="BS1156" s="426">
        <v>-0.35606348328589899</v>
      </c>
      <c r="BT1156" s="427"/>
      <c r="BU1156" s="421"/>
      <c r="BV1156" s="428"/>
      <c r="BW1156" s="427"/>
      <c r="BX1156" s="427"/>
      <c r="BY1156" s="427"/>
      <c r="BZ1156" s="427"/>
      <c r="CA1156" s="421"/>
      <c r="CB1156" s="428"/>
      <c r="CC1156" s="427"/>
      <c r="CD1156" s="421"/>
      <c r="CE1156" s="429"/>
      <c r="CF1156" s="428"/>
      <c r="CG1156" s="427">
        <v>12</v>
      </c>
      <c r="CH1156" s="421">
        <v>62.1</v>
      </c>
      <c r="CI1156" s="429">
        <v>2</v>
      </c>
      <c r="CJ1156" s="428">
        <v>1</v>
      </c>
      <c r="CK1156" s="427">
        <v>3</v>
      </c>
      <c r="CL1156" s="421">
        <v>5</v>
      </c>
      <c r="CM1156" s="429">
        <v>0</v>
      </c>
      <c r="CN1156" s="428">
        <v>0</v>
      </c>
      <c r="CO1156" s="427"/>
      <c r="CP1156" s="421"/>
      <c r="CQ1156" s="429"/>
      <c r="CR1156" s="428"/>
      <c r="CS1156" s="427">
        <v>21</v>
      </c>
      <c r="CT1156" s="421">
        <v>79</v>
      </c>
      <c r="CU1156" s="429">
        <v>0</v>
      </c>
      <c r="CV1156" s="429">
        <v>0</v>
      </c>
      <c r="CW1156" s="428">
        <v>1</v>
      </c>
      <c r="CX1156" s="427">
        <v>14</v>
      </c>
      <c r="CY1156" s="421">
        <v>67.099999999999994</v>
      </c>
      <c r="CZ1156" s="429">
        <v>-4</v>
      </c>
      <c r="DA1156" s="429">
        <v>0</v>
      </c>
      <c r="DB1156" s="428">
        <v>0</v>
      </c>
      <c r="DC1156" s="427">
        <v>12</v>
      </c>
      <c r="DD1156" s="421">
        <v>79</v>
      </c>
      <c r="DE1156" s="429">
        <v>0</v>
      </c>
      <c r="DF1156" s="429">
        <v>-1</v>
      </c>
      <c r="DG1156" s="428">
        <v>0</v>
      </c>
      <c r="DH1156" s="427">
        <v>-2</v>
      </c>
      <c r="DI1156" s="426">
        <v>-1.0243308022618201</v>
      </c>
      <c r="FG1156" s="412"/>
      <c r="FH1156" s="412"/>
      <c r="FI1156" s="412"/>
      <c r="FJ1156" s="412"/>
      <c r="FK1156" s="412"/>
      <c r="FL1156" s="412"/>
      <c r="FM1156" s="412"/>
      <c r="FN1156" s="412"/>
      <c r="FO1156" s="412"/>
      <c r="FP1156" s="412"/>
      <c r="FQ1156" s="412"/>
      <c r="FR1156" s="412"/>
      <c r="FS1156" s="412"/>
      <c r="FT1156" s="412"/>
      <c r="FU1156" s="412"/>
      <c r="FV1156" s="412"/>
      <c r="FW1156" s="412"/>
      <c r="FX1156" s="412"/>
      <c r="FY1156" s="412"/>
      <c r="FZ1156" s="412"/>
      <c r="GA1156" s="412"/>
      <c r="GB1156" s="412"/>
    </row>
    <row r="1157" spans="1:184" ht="13" customHeight="1">
      <c r="A1157" s="413" t="s">
        <v>19</v>
      </c>
      <c r="B1157" s="413">
        <v>10505</v>
      </c>
      <c r="C1157" s="413">
        <v>657077</v>
      </c>
      <c r="D1157" s="413">
        <v>17027</v>
      </c>
      <c r="E1157" s="413" t="s">
        <v>555</v>
      </c>
      <c r="F1157" s="413" t="s">
        <v>555</v>
      </c>
      <c r="G1157" s="414"/>
      <c r="H1157" s="415" t="s">
        <v>897</v>
      </c>
      <c r="I1157" s="416" t="s">
        <v>277</v>
      </c>
      <c r="J1157" s="417">
        <v>29</v>
      </c>
      <c r="K1157" s="418">
        <v>7</v>
      </c>
      <c r="L1157" s="418" t="s">
        <v>46</v>
      </c>
      <c r="T1157" s="418" t="s">
        <v>4581</v>
      </c>
      <c r="U1157" s="418" t="s">
        <v>4581</v>
      </c>
      <c r="V1157" s="418" t="s">
        <v>4586</v>
      </c>
      <c r="Z1157" s="421">
        <v>56</v>
      </c>
      <c r="AA1157" s="421">
        <v>213</v>
      </c>
      <c r="AB1157" s="421">
        <v>197</v>
      </c>
      <c r="AC1157" s="421">
        <v>47</v>
      </c>
      <c r="AD1157" s="421">
        <v>37</v>
      </c>
      <c r="AE1157" s="421">
        <v>10</v>
      </c>
      <c r="AF1157" s="421">
        <v>0</v>
      </c>
      <c r="AG1157" s="421">
        <v>0</v>
      </c>
      <c r="AH1157" s="421">
        <v>21</v>
      </c>
      <c r="AI1157" s="421">
        <v>12</v>
      </c>
      <c r="AJ1157" s="421">
        <v>1</v>
      </c>
      <c r="AK1157" s="421">
        <v>0</v>
      </c>
      <c r="AL1157" s="421">
        <v>14</v>
      </c>
      <c r="AM1157" s="421">
        <v>0</v>
      </c>
      <c r="AN1157" s="421">
        <v>31</v>
      </c>
      <c r="AO1157" s="421">
        <v>2</v>
      </c>
      <c r="AP1157" s="421">
        <v>0</v>
      </c>
      <c r="AQ1157" s="421">
        <v>0</v>
      </c>
      <c r="AR1157" s="421">
        <v>1</v>
      </c>
      <c r="AS1157" s="422">
        <v>6.5727699000000001E-2</v>
      </c>
      <c r="AT1157" s="422">
        <v>0.145539906</v>
      </c>
      <c r="AU1157" s="422">
        <v>0.38554217000000002</v>
      </c>
      <c r="AV1157" s="422">
        <v>0.23493976</v>
      </c>
      <c r="AW1157" s="422">
        <v>3.0120480000000002E-2</v>
      </c>
      <c r="AX1157" s="422">
        <v>0.42771083999999998</v>
      </c>
      <c r="AY1157" s="423">
        <v>107.7</v>
      </c>
      <c r="AZ1157" s="422">
        <v>4.9943250000000002E-2</v>
      </c>
      <c r="BA1157" s="422">
        <v>0.44578313200000003</v>
      </c>
      <c r="BB1157" s="422">
        <v>0.84162301399999995</v>
      </c>
      <c r="BC1157" s="422">
        <v>0.313253012</v>
      </c>
      <c r="BD1157" s="424">
        <v>0.28313252999999999</v>
      </c>
      <c r="BE1157" s="424">
        <v>0.23857867999999999</v>
      </c>
      <c r="BF1157" s="424">
        <v>0.295774647</v>
      </c>
      <c r="BG1157" s="424">
        <v>0.28934010100000002</v>
      </c>
      <c r="BH1157" s="424">
        <v>0.58511474799999996</v>
      </c>
      <c r="BI1157" s="424">
        <v>5.0761421000000001E-2</v>
      </c>
      <c r="BJ1157" s="424">
        <v>0.26429082754072403</v>
      </c>
      <c r="BK1157" s="425">
        <v>32.696009295629501</v>
      </c>
      <c r="BL1157" s="425">
        <v>-8.4350721561098503</v>
      </c>
      <c r="BM1157" s="425">
        <v>16.732659121534699</v>
      </c>
      <c r="BN1157" s="425">
        <v>66.149892156110795</v>
      </c>
      <c r="BO1157" s="425">
        <v>0.50968778554664496</v>
      </c>
      <c r="BP1157" s="425">
        <v>-1.36684499587863</v>
      </c>
      <c r="BQ1157" s="425">
        <v>-9.1102797512179308</v>
      </c>
      <c r="BR1157" s="425">
        <v>-9.9128846986899202</v>
      </c>
      <c r="BS1157" s="426">
        <v>-0.93209563193943601</v>
      </c>
      <c r="BT1157" s="427"/>
      <c r="BU1157" s="421"/>
      <c r="BV1157" s="428"/>
      <c r="BW1157" s="427"/>
      <c r="BX1157" s="427"/>
      <c r="BY1157" s="427"/>
      <c r="BZ1157" s="427"/>
      <c r="CA1157" s="421"/>
      <c r="CB1157" s="428"/>
      <c r="CC1157" s="427"/>
      <c r="CD1157" s="421"/>
      <c r="CE1157" s="429"/>
      <c r="CF1157" s="428"/>
      <c r="CG1157" s="427"/>
      <c r="CH1157" s="421"/>
      <c r="CI1157" s="429"/>
      <c r="CJ1157" s="428"/>
      <c r="CK1157" s="427"/>
      <c r="CL1157" s="421"/>
      <c r="CM1157" s="429"/>
      <c r="CN1157" s="428"/>
      <c r="CO1157" s="427"/>
      <c r="CP1157" s="421"/>
      <c r="CQ1157" s="429"/>
      <c r="CR1157" s="428"/>
      <c r="CS1157" s="427">
        <v>54</v>
      </c>
      <c r="CT1157" s="421">
        <v>426.1</v>
      </c>
      <c r="CU1157" s="429">
        <v>0</v>
      </c>
      <c r="CV1157" s="429">
        <v>-5</v>
      </c>
      <c r="CW1157" s="428">
        <v>0</v>
      </c>
      <c r="DH1157" s="427">
        <v>0</v>
      </c>
      <c r="DI1157" s="426">
        <v>-6.2828998565673801</v>
      </c>
      <c r="EL1157" s="422"/>
      <c r="EM1157" s="422"/>
      <c r="EN1157" s="422"/>
      <c r="EO1157" s="422"/>
      <c r="EP1157" s="422"/>
      <c r="EQ1157" s="422"/>
    </row>
    <row r="1158" spans="1:184" ht="13" customHeight="1">
      <c r="A1158" s="413" t="s">
        <v>19</v>
      </c>
      <c r="B1158" s="413">
        <v>11272</v>
      </c>
      <c r="C1158" s="413">
        <v>671221</v>
      </c>
      <c r="D1158" s="413">
        <v>20505</v>
      </c>
      <c r="E1158" s="413" t="s">
        <v>2168</v>
      </c>
      <c r="F1158" s="413" t="s">
        <v>2168</v>
      </c>
      <c r="G1158" s="414"/>
      <c r="H1158" s="411" t="s">
        <v>2933</v>
      </c>
      <c r="I1158" s="411" t="s">
        <v>260</v>
      </c>
      <c r="J1158" s="413">
        <v>26</v>
      </c>
      <c r="K1158" s="418">
        <v>7</v>
      </c>
      <c r="L1158" s="418" t="s">
        <v>2543</v>
      </c>
      <c r="T1158" s="418" t="s">
        <v>4581</v>
      </c>
      <c r="U1158" s="418" t="s">
        <v>4581</v>
      </c>
      <c r="V1158" s="418" t="s">
        <v>4586</v>
      </c>
      <c r="Y1158" s="419">
        <v>166</v>
      </c>
      <c r="Z1158" s="421">
        <v>71</v>
      </c>
      <c r="AA1158" s="421">
        <v>219</v>
      </c>
      <c r="AB1158" s="421">
        <v>206</v>
      </c>
      <c r="AC1158" s="421">
        <v>50</v>
      </c>
      <c r="AD1158" s="421">
        <v>40</v>
      </c>
      <c r="AE1158" s="421">
        <v>6</v>
      </c>
      <c r="AF1158" s="421">
        <v>3</v>
      </c>
      <c r="AG1158" s="421">
        <v>1</v>
      </c>
      <c r="AH1158" s="421">
        <v>21</v>
      </c>
      <c r="AI1158" s="421">
        <v>14</v>
      </c>
      <c r="AJ1158" s="421">
        <v>5</v>
      </c>
      <c r="AK1158" s="421">
        <v>3</v>
      </c>
      <c r="AL1158" s="421">
        <v>11</v>
      </c>
      <c r="AM1158" s="421">
        <v>0</v>
      </c>
      <c r="AN1158" s="421">
        <v>60</v>
      </c>
      <c r="AO1158" s="421">
        <v>2</v>
      </c>
      <c r="AP1158" s="421">
        <v>0</v>
      </c>
      <c r="AQ1158" s="421">
        <v>0</v>
      </c>
      <c r="AR1158" s="421">
        <v>2</v>
      </c>
      <c r="AS1158" s="422">
        <v>5.0228309999999998E-2</v>
      </c>
      <c r="AT1158" s="422">
        <v>0.27397260200000001</v>
      </c>
      <c r="AU1158" s="422">
        <v>0.43150685</v>
      </c>
      <c r="AV1158" s="422">
        <v>0.21232877</v>
      </c>
      <c r="AW1158" s="422">
        <v>4.1095890000000003E-2</v>
      </c>
      <c r="AX1158" s="422">
        <v>0.28767123</v>
      </c>
      <c r="AY1158" s="423">
        <v>110.2</v>
      </c>
      <c r="AZ1158" s="422">
        <v>0.16352201</v>
      </c>
      <c r="BA1158" s="422">
        <v>0.46575342400000003</v>
      </c>
      <c r="BB1158" s="422">
        <v>0.76798483799999995</v>
      </c>
      <c r="BC1158" s="422">
        <v>0.287671232</v>
      </c>
      <c r="BD1158" s="424">
        <v>0.33793103400000002</v>
      </c>
      <c r="BE1158" s="424">
        <v>0.242718446</v>
      </c>
      <c r="BF1158" s="424">
        <v>0.287671232</v>
      </c>
      <c r="BG1158" s="424">
        <v>0.31553397999999999</v>
      </c>
      <c r="BH1158" s="424">
        <v>0.60320521199999999</v>
      </c>
      <c r="BI1158" s="424">
        <v>7.2815534000000001E-2</v>
      </c>
      <c r="BJ1158" s="424">
        <v>0.26780726811657202</v>
      </c>
      <c r="BK1158" s="425">
        <v>44.978442754906602</v>
      </c>
      <c r="BL1158" s="425">
        <v>-8.0474251648098907</v>
      </c>
      <c r="BM1158" s="425">
        <v>17.829256289669701</v>
      </c>
      <c r="BN1158" s="425">
        <v>66.0064334526881</v>
      </c>
      <c r="BO1158" s="425">
        <v>0.228802808415867</v>
      </c>
      <c r="BP1158" s="425">
        <v>-0.82183915283530895</v>
      </c>
      <c r="BQ1158" s="425">
        <v>-5.94061735315851</v>
      </c>
      <c r="BR1158" s="425">
        <v>-9.5955874528423593</v>
      </c>
      <c r="BS1158" s="426">
        <v>-0.60779950090582102</v>
      </c>
      <c r="BT1158" s="427"/>
      <c r="BU1158" s="421"/>
      <c r="BV1158" s="428"/>
      <c r="BW1158" s="427"/>
      <c r="BX1158" s="427"/>
      <c r="BY1158" s="427"/>
      <c r="BZ1158" s="427"/>
      <c r="CA1158" s="421"/>
      <c r="CB1158" s="428"/>
      <c r="CC1158" s="427"/>
      <c r="CD1158" s="421"/>
      <c r="CE1158" s="429"/>
      <c r="CF1158" s="428"/>
      <c r="CG1158" s="427"/>
      <c r="CH1158" s="421"/>
      <c r="CI1158" s="429"/>
      <c r="CJ1158" s="428"/>
      <c r="CK1158" s="427"/>
      <c r="CL1158" s="421"/>
      <c r="CM1158" s="429"/>
      <c r="CN1158" s="428"/>
      <c r="CO1158" s="427"/>
      <c r="CP1158" s="421"/>
      <c r="CQ1158" s="429"/>
      <c r="CR1158" s="428"/>
      <c r="CS1158" s="427">
        <v>41</v>
      </c>
      <c r="CT1158" s="421">
        <v>231.2</v>
      </c>
      <c r="CU1158" s="429">
        <v>0</v>
      </c>
      <c r="CV1158" s="429">
        <v>0</v>
      </c>
      <c r="CW1158" s="428">
        <v>-1</v>
      </c>
      <c r="CX1158" s="427">
        <v>22</v>
      </c>
      <c r="CY1158" s="421">
        <v>146.19999999999999</v>
      </c>
      <c r="CZ1158" s="429">
        <v>-1</v>
      </c>
      <c r="DA1158" s="429">
        <v>-1</v>
      </c>
      <c r="DB1158" s="428">
        <v>0</v>
      </c>
      <c r="DC1158" s="427">
        <v>21</v>
      </c>
      <c r="DD1158" s="421">
        <v>130.1</v>
      </c>
      <c r="DE1158" s="429">
        <v>-1</v>
      </c>
      <c r="DF1158" s="429">
        <v>0</v>
      </c>
      <c r="DG1158" s="428">
        <v>-1</v>
      </c>
      <c r="DH1158" s="427">
        <v>-2</v>
      </c>
      <c r="DI1158" s="426">
        <v>-3.8821954727172798</v>
      </c>
      <c r="EL1158" s="422"/>
      <c r="EM1158" s="422"/>
      <c r="EN1158" s="422"/>
      <c r="EO1158" s="422"/>
      <c r="EP1158" s="422"/>
      <c r="EQ1158" s="422"/>
    </row>
    <row r="1159" spans="1:184" ht="13" customHeight="1">
      <c r="A1159" s="413" t="s">
        <v>19</v>
      </c>
      <c r="B1159" s="413">
        <v>12845</v>
      </c>
      <c r="C1159" s="413">
        <v>642215</v>
      </c>
      <c r="D1159" s="413">
        <v>19358</v>
      </c>
      <c r="E1159" s="413" t="s">
        <v>13</v>
      </c>
      <c r="F1159" s="413" t="s">
        <v>13</v>
      </c>
      <c r="G1159" s="414"/>
      <c r="H1159" s="411" t="s">
        <v>143</v>
      </c>
      <c r="I1159" s="411" t="s">
        <v>3379</v>
      </c>
      <c r="J1159" s="413">
        <v>30</v>
      </c>
      <c r="K1159" s="418">
        <v>7</v>
      </c>
      <c r="L1159" s="418" t="s">
        <v>837</v>
      </c>
      <c r="T1159" s="418" t="s">
        <v>2543</v>
      </c>
      <c r="U1159" s="418" t="s">
        <v>4584</v>
      </c>
      <c r="V1159" s="418" t="s">
        <v>4586</v>
      </c>
      <c r="Y1159" s="419">
        <v>39</v>
      </c>
      <c r="Z1159" s="421">
        <v>54</v>
      </c>
      <c r="AA1159" s="421">
        <v>125</v>
      </c>
      <c r="AB1159" s="421">
        <v>111</v>
      </c>
      <c r="AC1159" s="421">
        <v>22</v>
      </c>
      <c r="AD1159" s="421">
        <v>13</v>
      </c>
      <c r="AE1159" s="421">
        <v>4</v>
      </c>
      <c r="AF1159" s="421">
        <v>0</v>
      </c>
      <c r="AG1159" s="421">
        <v>5</v>
      </c>
      <c r="AH1159" s="421">
        <v>15</v>
      </c>
      <c r="AI1159" s="421">
        <v>17</v>
      </c>
      <c r="AJ1159" s="421">
        <v>2</v>
      </c>
      <c r="AK1159" s="421">
        <v>3</v>
      </c>
      <c r="AL1159" s="421">
        <v>12</v>
      </c>
      <c r="AM1159" s="421">
        <v>0</v>
      </c>
      <c r="AN1159" s="421">
        <v>34</v>
      </c>
      <c r="AO1159" s="421">
        <v>1</v>
      </c>
      <c r="AP1159" s="421">
        <v>0</v>
      </c>
      <c r="AQ1159" s="421">
        <v>1</v>
      </c>
      <c r="AR1159" s="421">
        <v>1</v>
      </c>
      <c r="AS1159" s="422">
        <v>9.6000000000000002E-2</v>
      </c>
      <c r="AT1159" s="422">
        <v>0.27200000000000002</v>
      </c>
      <c r="AU1159" s="422">
        <v>0.51282050999999995</v>
      </c>
      <c r="AV1159" s="422">
        <v>0.17948718</v>
      </c>
      <c r="AW1159" s="422">
        <v>0.10256410000000001</v>
      </c>
      <c r="AX1159" s="422">
        <v>0.41025641000000002</v>
      </c>
      <c r="AY1159" s="423">
        <v>109</v>
      </c>
      <c r="AZ1159" s="422">
        <v>0.11753731000000001</v>
      </c>
      <c r="BA1159" s="422">
        <v>0.41558441499999998</v>
      </c>
      <c r="BB1159" s="422">
        <v>0.71363151999999996</v>
      </c>
      <c r="BC1159" s="422">
        <v>0.36363636300000002</v>
      </c>
      <c r="BD1159" s="424">
        <v>0.23611111100000001</v>
      </c>
      <c r="BE1159" s="424">
        <v>0.19819819799999999</v>
      </c>
      <c r="BF1159" s="424">
        <v>0.28225806399999998</v>
      </c>
      <c r="BG1159" s="424">
        <v>0.369369369</v>
      </c>
      <c r="BH1159" s="424">
        <v>0.65162743300000003</v>
      </c>
      <c r="BI1159" s="424">
        <v>0.17117117100000001</v>
      </c>
      <c r="BJ1159" s="424">
        <v>0.28779247739622599</v>
      </c>
      <c r="BK1159" s="425">
        <v>110.253300398343</v>
      </c>
      <c r="BL1159" s="425">
        <v>-2.5649976008075699</v>
      </c>
      <c r="BM1159" s="425">
        <v>12.2047977499228</v>
      </c>
      <c r="BN1159" s="425">
        <v>81.108794685587696</v>
      </c>
      <c r="BO1159" s="425">
        <v>0.36304395002915202</v>
      </c>
      <c r="BP1159" s="425">
        <v>-1.17983759753406</v>
      </c>
      <c r="BQ1159" s="425">
        <v>-3.9232222905352199</v>
      </c>
      <c r="BR1159" s="425">
        <v>-3.9787862230527602</v>
      </c>
      <c r="BS1159" s="426">
        <v>-0.40139473869026199</v>
      </c>
      <c r="BT1159" s="427"/>
      <c r="BU1159" s="421"/>
      <c r="BV1159" s="428"/>
      <c r="BW1159" s="427"/>
      <c r="BX1159" s="427"/>
      <c r="BY1159" s="427"/>
      <c r="BZ1159" s="427"/>
      <c r="CA1159" s="421"/>
      <c r="CB1159" s="428"/>
      <c r="CC1159" s="427">
        <v>9</v>
      </c>
      <c r="CD1159" s="421">
        <v>33</v>
      </c>
      <c r="CE1159" s="429">
        <v>1</v>
      </c>
      <c r="CF1159" s="428">
        <v>-1</v>
      </c>
      <c r="CG1159" s="427">
        <v>11</v>
      </c>
      <c r="CH1159" s="421">
        <v>79</v>
      </c>
      <c r="CI1159" s="429">
        <v>-2</v>
      </c>
      <c r="CJ1159" s="428">
        <v>-1</v>
      </c>
      <c r="CK1159" s="427">
        <v>1</v>
      </c>
      <c r="CL1159" s="421">
        <v>1</v>
      </c>
      <c r="CM1159" s="429">
        <v>0</v>
      </c>
      <c r="CN1159" s="428">
        <v>0</v>
      </c>
      <c r="CO1159" s="427"/>
      <c r="CP1159" s="421"/>
      <c r="CQ1159" s="429"/>
      <c r="CR1159" s="428"/>
      <c r="CS1159" s="427">
        <v>27</v>
      </c>
      <c r="CT1159" s="421">
        <v>186</v>
      </c>
      <c r="CU1159" s="429">
        <v>-3</v>
      </c>
      <c r="CV1159" s="429">
        <v>-2</v>
      </c>
      <c r="DH1159" s="427">
        <v>-4</v>
      </c>
      <c r="DI1159" s="426">
        <v>-4.1025961637496904</v>
      </c>
      <c r="EL1159" s="422"/>
      <c r="EM1159" s="422"/>
      <c r="EN1159" s="422"/>
      <c r="EO1159" s="422"/>
      <c r="EP1159" s="422"/>
      <c r="EQ1159" s="422"/>
    </row>
    <row r="1160" spans="1:184" ht="13" customHeight="1">
      <c r="A1160" s="413" t="s">
        <v>19</v>
      </c>
      <c r="B1160" s="413">
        <v>9561</v>
      </c>
      <c r="C1160" s="413">
        <v>608385</v>
      </c>
      <c r="D1160" s="413">
        <v>13590</v>
      </c>
      <c r="E1160" s="413" t="s">
        <v>345</v>
      </c>
      <c r="F1160" s="413" t="s">
        <v>345</v>
      </c>
      <c r="G1160" s="414"/>
      <c r="H1160" s="415" t="s">
        <v>753</v>
      </c>
      <c r="I1160" s="416" t="s">
        <v>135</v>
      </c>
      <c r="J1160" s="417">
        <v>31</v>
      </c>
      <c r="K1160" s="418">
        <v>7</v>
      </c>
      <c r="L1160" s="418" t="s">
        <v>46</v>
      </c>
      <c r="T1160" s="418" t="s">
        <v>4581</v>
      </c>
      <c r="U1160" s="418" t="s">
        <v>4577</v>
      </c>
      <c r="V1160" s="418" t="s">
        <v>4586</v>
      </c>
      <c r="X1160" s="418">
        <v>5</v>
      </c>
      <c r="Z1160" s="421">
        <v>26</v>
      </c>
      <c r="AA1160" s="421">
        <v>81</v>
      </c>
      <c r="AB1160" s="421">
        <v>70</v>
      </c>
      <c r="AC1160" s="421">
        <v>16</v>
      </c>
      <c r="AD1160" s="421">
        <v>8</v>
      </c>
      <c r="AE1160" s="421">
        <v>5</v>
      </c>
      <c r="AF1160" s="421">
        <v>2</v>
      </c>
      <c r="AG1160" s="421">
        <v>1</v>
      </c>
      <c r="AH1160" s="421">
        <v>8</v>
      </c>
      <c r="AI1160" s="421">
        <v>10</v>
      </c>
      <c r="AJ1160" s="421">
        <v>1</v>
      </c>
      <c r="AK1160" s="421">
        <v>0</v>
      </c>
      <c r="AL1160" s="421">
        <v>9</v>
      </c>
      <c r="AM1160" s="421">
        <v>1</v>
      </c>
      <c r="AN1160" s="421">
        <v>21</v>
      </c>
      <c r="AO1160" s="421">
        <v>0</v>
      </c>
      <c r="AP1160" s="421">
        <v>2</v>
      </c>
      <c r="AQ1160" s="421">
        <v>0</v>
      </c>
      <c r="AR1160" s="421">
        <v>1</v>
      </c>
      <c r="AS1160" s="422">
        <v>0.111111111</v>
      </c>
      <c r="AT1160" s="422">
        <v>0.25925925900000002</v>
      </c>
      <c r="AU1160" s="422">
        <v>0.56862745000000003</v>
      </c>
      <c r="AV1160" s="422">
        <v>0.23529412</v>
      </c>
      <c r="AW1160" s="422">
        <v>7.843137E-2</v>
      </c>
      <c r="AX1160" s="422">
        <v>0.45098039000000001</v>
      </c>
      <c r="AY1160" s="423">
        <v>109.3</v>
      </c>
      <c r="AZ1160" s="422">
        <v>9.7484280000000006E-2</v>
      </c>
      <c r="BA1160" s="422">
        <v>0.37254901899999998</v>
      </c>
      <c r="BB1160" s="422">
        <v>0.64761375799999998</v>
      </c>
      <c r="BC1160" s="422">
        <v>0.43137254899999999</v>
      </c>
      <c r="BD1160" s="424">
        <v>0.3</v>
      </c>
      <c r="BE1160" s="424">
        <v>0.22857142799999999</v>
      </c>
      <c r="BF1160" s="424">
        <v>0.30864197500000001</v>
      </c>
      <c r="BG1160" s="424">
        <v>0.4</v>
      </c>
      <c r="BH1160" s="424">
        <v>0.70864197500000004</v>
      </c>
      <c r="BI1160" s="424">
        <v>0.171428572</v>
      </c>
      <c r="BJ1160" s="424">
        <v>0.30071459114551502</v>
      </c>
      <c r="BK1160" s="425">
        <v>110.419095313515</v>
      </c>
      <c r="BL1160" s="425">
        <v>-0.81229615809438205</v>
      </c>
      <c r="BM1160" s="425">
        <v>8.7585312291789208</v>
      </c>
      <c r="BN1160" s="425">
        <v>94.871540640995306</v>
      </c>
      <c r="BO1160" s="425">
        <v>-1.34889908934724E-2</v>
      </c>
      <c r="BP1160" s="425">
        <v>-0.51726159453391996</v>
      </c>
      <c r="BQ1160" s="425">
        <v>-0.90536399108400101</v>
      </c>
      <c r="BR1160" s="425">
        <v>-1.0096379429292399</v>
      </c>
      <c r="BS1160" s="426">
        <v>-9.2630066743212294E-2</v>
      </c>
      <c r="BT1160" s="427"/>
      <c r="BU1160" s="421"/>
      <c r="BV1160" s="428"/>
      <c r="BW1160" s="427"/>
      <c r="BX1160" s="427"/>
      <c r="BY1160" s="427"/>
      <c r="BZ1160" s="427"/>
      <c r="CA1160" s="421"/>
      <c r="CB1160" s="428"/>
      <c r="CC1160" s="427"/>
      <c r="CD1160" s="421"/>
      <c r="CE1160" s="429"/>
      <c r="CF1160" s="428"/>
      <c r="CG1160" s="427"/>
      <c r="CH1160" s="421"/>
      <c r="CI1160" s="429"/>
      <c r="CJ1160" s="428"/>
      <c r="CK1160" s="427"/>
      <c r="CL1160" s="421"/>
      <c r="CM1160" s="429"/>
      <c r="CN1160" s="428"/>
      <c r="CO1160" s="427"/>
      <c r="CP1160" s="421"/>
      <c r="CQ1160" s="429"/>
      <c r="CR1160" s="428"/>
      <c r="CS1160" s="427">
        <v>2</v>
      </c>
      <c r="CT1160" s="421">
        <v>5</v>
      </c>
      <c r="CU1160" s="429">
        <v>0</v>
      </c>
      <c r="CV1160" s="429">
        <v>0</v>
      </c>
      <c r="CW1160" s="428">
        <v>-3</v>
      </c>
      <c r="DH1160" s="427">
        <v>0</v>
      </c>
      <c r="DI1160" s="426">
        <v>-2.5902137905359202</v>
      </c>
      <c r="EL1160" s="422"/>
      <c r="EM1160" s="422"/>
      <c r="EN1160" s="422"/>
      <c r="EO1160" s="422"/>
      <c r="EP1160" s="422"/>
      <c r="EQ1160" s="422"/>
    </row>
    <row r="1161" spans="1:184" ht="13" customHeight="1">
      <c r="A1161" s="413" t="s">
        <v>19</v>
      </c>
      <c r="B1161" s="413">
        <v>13088</v>
      </c>
      <c r="C1161" s="413">
        <v>680737</v>
      </c>
      <c r="D1161" s="413">
        <v>24605</v>
      </c>
      <c r="E1161" s="413" t="s">
        <v>14</v>
      </c>
      <c r="F1161" s="413" t="s">
        <v>14</v>
      </c>
      <c r="G1161" s="414"/>
      <c r="H1161" s="411" t="s">
        <v>4026</v>
      </c>
      <c r="I1161" s="411" t="s">
        <v>596</v>
      </c>
      <c r="J1161" s="413">
        <v>29</v>
      </c>
      <c r="K1161" s="418">
        <v>8</v>
      </c>
      <c r="L1161" s="418" t="s">
        <v>837</v>
      </c>
      <c r="T1161" s="418" t="s">
        <v>4584</v>
      </c>
      <c r="U1161" s="418" t="s">
        <v>2543</v>
      </c>
      <c r="V1161" s="418" t="s">
        <v>4585</v>
      </c>
      <c r="X1161" s="418">
        <v>46</v>
      </c>
      <c r="Y1161" s="419">
        <v>53</v>
      </c>
      <c r="Z1161" s="421">
        <v>38</v>
      </c>
      <c r="AA1161" s="421">
        <v>110</v>
      </c>
      <c r="AB1161" s="421">
        <v>99</v>
      </c>
      <c r="AC1161" s="421">
        <v>23</v>
      </c>
      <c r="AD1161" s="421">
        <v>12</v>
      </c>
      <c r="AE1161" s="421">
        <v>5</v>
      </c>
      <c r="AF1161" s="421">
        <v>1</v>
      </c>
      <c r="AG1161" s="421">
        <v>5</v>
      </c>
      <c r="AH1161" s="421">
        <v>18</v>
      </c>
      <c r="AI1161" s="421">
        <v>20</v>
      </c>
      <c r="AJ1161" s="421">
        <v>4</v>
      </c>
      <c r="AK1161" s="421">
        <v>0</v>
      </c>
      <c r="AL1161" s="421">
        <v>7</v>
      </c>
      <c r="AM1161" s="421">
        <v>0</v>
      </c>
      <c r="AN1161" s="421">
        <v>21</v>
      </c>
      <c r="AO1161" s="421">
        <v>1</v>
      </c>
      <c r="AP1161" s="421">
        <v>0</v>
      </c>
      <c r="AQ1161" s="421">
        <v>3</v>
      </c>
      <c r="AR1161" s="421">
        <v>0</v>
      </c>
      <c r="AS1161" s="422">
        <v>6.3636363000000001E-2</v>
      </c>
      <c r="AT1161" s="422">
        <v>0.19090909</v>
      </c>
      <c r="AU1161" s="422">
        <v>0.59259258999999997</v>
      </c>
      <c r="AV1161" s="422">
        <v>0.16049383</v>
      </c>
      <c r="AW1161" s="422">
        <v>8.6419750000000004E-2</v>
      </c>
      <c r="AX1161" s="422">
        <v>0.24691357999999999</v>
      </c>
      <c r="AY1161" s="423">
        <v>106.6</v>
      </c>
      <c r="AZ1161" s="422">
        <v>0.12345679</v>
      </c>
      <c r="BA1161" s="422">
        <v>0.37333333299999999</v>
      </c>
      <c r="BB1161" s="422">
        <v>0.623209876</v>
      </c>
      <c r="BC1161" s="422">
        <v>0.573333333</v>
      </c>
      <c r="BD1161" s="424">
        <v>0.246575342</v>
      </c>
      <c r="BE1161" s="424">
        <v>0.23232323199999999</v>
      </c>
      <c r="BF1161" s="424">
        <v>0.28971962600000001</v>
      </c>
      <c r="BG1161" s="424">
        <v>0.45454545400000002</v>
      </c>
      <c r="BH1161" s="424">
        <v>0.74426508000000002</v>
      </c>
      <c r="BI1161" s="424">
        <v>0.222222222</v>
      </c>
      <c r="BJ1161" s="424">
        <v>0.31946450137646398</v>
      </c>
      <c r="BK1161" s="425">
        <v>137.26754364110201</v>
      </c>
      <c r="BL1161" s="425">
        <v>0.57144447101791096</v>
      </c>
      <c r="BM1161" s="425">
        <v>13.568864379660599</v>
      </c>
      <c r="BN1161" s="425">
        <v>106.016282558348</v>
      </c>
      <c r="BO1161" s="425">
        <v>0.246397382689343</v>
      </c>
      <c r="BP1161" s="425">
        <v>0.84331719949841499</v>
      </c>
      <c r="BQ1161" s="425">
        <v>5.5663305815546602</v>
      </c>
      <c r="BR1161" s="425">
        <v>1.6232644548877</v>
      </c>
      <c r="BS1161" s="426">
        <v>0.56950528004416001</v>
      </c>
      <c r="BT1161" s="427"/>
      <c r="BU1161" s="421"/>
      <c r="BV1161" s="428"/>
      <c r="BW1161" s="427"/>
      <c r="BX1161" s="427"/>
      <c r="BY1161" s="427"/>
      <c r="BZ1161" s="427"/>
      <c r="CA1161" s="421"/>
      <c r="CB1161" s="428"/>
      <c r="CC1161" s="427"/>
      <c r="CD1161" s="421"/>
      <c r="CE1161" s="429"/>
      <c r="CF1161" s="428"/>
      <c r="CG1161" s="427"/>
      <c r="CH1161" s="421"/>
      <c r="CI1161" s="429"/>
      <c r="CJ1161" s="428"/>
      <c r="CK1161" s="427"/>
      <c r="CL1161" s="421"/>
      <c r="CM1161" s="429"/>
      <c r="CN1161" s="428"/>
      <c r="CO1161" s="427">
        <v>1</v>
      </c>
      <c r="CP1161" s="421">
        <v>1</v>
      </c>
      <c r="CQ1161" s="429">
        <v>0</v>
      </c>
      <c r="CR1161" s="428">
        <v>0</v>
      </c>
      <c r="CX1161" s="427">
        <v>35</v>
      </c>
      <c r="CY1161" s="421">
        <v>259.2</v>
      </c>
      <c r="CZ1161" s="429">
        <v>2</v>
      </c>
      <c r="DA1161" s="429">
        <v>2</v>
      </c>
      <c r="DB1161" s="428">
        <v>-1</v>
      </c>
      <c r="DH1161" s="427">
        <v>2</v>
      </c>
      <c r="DI1161" s="426">
        <v>0.157275199890136</v>
      </c>
      <c r="EL1161" s="422"/>
      <c r="EM1161" s="422"/>
      <c r="EN1161" s="422"/>
      <c r="EO1161" s="422"/>
      <c r="EP1161" s="422"/>
      <c r="EQ1161" s="422"/>
    </row>
    <row r="1162" spans="1:184" ht="13" customHeight="1">
      <c r="A1162" s="413" t="s">
        <v>19</v>
      </c>
      <c r="B1162" s="413">
        <v>10965</v>
      </c>
      <c r="C1162" s="413">
        <v>669288</v>
      </c>
      <c r="D1162" s="413">
        <v>19643</v>
      </c>
      <c r="E1162" s="413" t="s">
        <v>3323</v>
      </c>
      <c r="F1162" s="413" t="s">
        <v>3323</v>
      </c>
      <c r="G1162" s="414"/>
      <c r="H1162" s="411" t="s">
        <v>186</v>
      </c>
      <c r="I1162" s="411" t="s">
        <v>197</v>
      </c>
      <c r="J1162" s="418">
        <v>29</v>
      </c>
      <c r="K1162" s="418">
        <v>8</v>
      </c>
      <c r="L1162" s="418" t="s">
        <v>46</v>
      </c>
      <c r="T1162" s="418" t="s">
        <v>4581</v>
      </c>
      <c r="U1162" s="418" t="s">
        <v>4577</v>
      </c>
      <c r="V1162" s="418" t="s">
        <v>4585</v>
      </c>
      <c r="X1162" s="418">
        <v>7</v>
      </c>
      <c r="Z1162" s="421">
        <v>31</v>
      </c>
      <c r="AA1162" s="421">
        <v>57</v>
      </c>
      <c r="AB1162" s="421">
        <v>53</v>
      </c>
      <c r="AC1162" s="421">
        <v>10</v>
      </c>
      <c r="AD1162" s="421">
        <v>6</v>
      </c>
      <c r="AE1162" s="421">
        <v>3</v>
      </c>
      <c r="AF1162" s="421">
        <v>0</v>
      </c>
      <c r="AG1162" s="421">
        <v>1</v>
      </c>
      <c r="AH1162" s="421">
        <v>13</v>
      </c>
      <c r="AI1162" s="421">
        <v>1</v>
      </c>
      <c r="AJ1162" s="421">
        <v>2</v>
      </c>
      <c r="AK1162" s="421">
        <v>1</v>
      </c>
      <c r="AL1162" s="421">
        <v>4</v>
      </c>
      <c r="AM1162" s="421">
        <v>0</v>
      </c>
      <c r="AN1162" s="421">
        <v>13</v>
      </c>
      <c r="AO1162" s="421">
        <v>0</v>
      </c>
      <c r="AP1162" s="421">
        <v>0</v>
      </c>
      <c r="AQ1162" s="421">
        <v>0</v>
      </c>
      <c r="AR1162" s="421">
        <v>0</v>
      </c>
      <c r="AS1162" s="466">
        <v>7.0175438000000007E-2</v>
      </c>
      <c r="AT1162" s="466">
        <v>0.22807017500000001</v>
      </c>
      <c r="AU1162" s="466">
        <v>0.32500000000000001</v>
      </c>
      <c r="AV1162" s="466">
        <v>0.25</v>
      </c>
      <c r="AW1162" s="466">
        <v>0.125</v>
      </c>
      <c r="AX1162" s="466">
        <v>0.42499999999999999</v>
      </c>
      <c r="AY1162" s="425">
        <v>110</v>
      </c>
      <c r="AZ1162" s="466">
        <v>0.16666666999999999</v>
      </c>
      <c r="BA1162" s="466">
        <v>0.435897435</v>
      </c>
      <c r="BB1162" s="466">
        <v>0.70512819999999998</v>
      </c>
      <c r="BC1162" s="466">
        <v>0.35897435799999999</v>
      </c>
      <c r="BD1162" s="424">
        <v>0.23076922999999999</v>
      </c>
      <c r="BE1162" s="424">
        <v>0.188679245</v>
      </c>
      <c r="BF1162" s="424">
        <v>0.24561403500000001</v>
      </c>
      <c r="BG1162" s="424">
        <v>0.30188679200000001</v>
      </c>
      <c r="BH1162" s="424">
        <v>0.54750082700000002</v>
      </c>
      <c r="BI1162" s="424">
        <v>0.11320754700000001</v>
      </c>
      <c r="BJ1162" s="424">
        <v>0.24304557683174999</v>
      </c>
      <c r="BK1162" s="425">
        <v>72.420016715490107</v>
      </c>
      <c r="BL1162" s="425">
        <v>-3.24048275613091</v>
      </c>
      <c r="BM1162" s="425">
        <v>3.4945439238021501</v>
      </c>
      <c r="BN1162" s="425">
        <v>53.970674307499898</v>
      </c>
      <c r="BO1162" s="425">
        <v>-0.20065369456176901</v>
      </c>
      <c r="BP1162" s="425">
        <v>0.48400870151817799</v>
      </c>
      <c r="BQ1162" s="425">
        <v>-1.1609770818227401</v>
      </c>
      <c r="BR1162" s="425">
        <v>-2.6169094659467702</v>
      </c>
      <c r="BS1162" s="426">
        <v>-0.1187824848742</v>
      </c>
      <c r="BT1162" s="427"/>
      <c r="BU1162" s="421"/>
      <c r="BV1162" s="428"/>
      <c r="BW1162" s="427"/>
      <c r="BX1162" s="427"/>
      <c r="BY1162" s="427"/>
      <c r="BZ1162" s="427"/>
      <c r="CA1162" s="421"/>
      <c r="CB1162" s="428"/>
      <c r="CC1162" s="427"/>
      <c r="CD1162" s="421"/>
      <c r="CE1162" s="429"/>
      <c r="CF1162" s="428"/>
      <c r="CG1162" s="427"/>
      <c r="CH1162" s="421"/>
      <c r="CI1162" s="429"/>
      <c r="CJ1162" s="428"/>
      <c r="CK1162" s="427"/>
      <c r="CL1162" s="421"/>
      <c r="CM1162" s="429"/>
      <c r="CN1162" s="428"/>
      <c r="CO1162" s="427"/>
      <c r="CP1162" s="421"/>
      <c r="CQ1162" s="429"/>
      <c r="CR1162" s="428"/>
      <c r="CS1162" s="427">
        <v>8</v>
      </c>
      <c r="CT1162" s="421">
        <v>28</v>
      </c>
      <c r="CU1162" s="429">
        <v>-1</v>
      </c>
      <c r="CV1162" s="429">
        <v>-1</v>
      </c>
      <c r="CW1162" s="428">
        <v>0</v>
      </c>
      <c r="CX1162" s="427">
        <v>9</v>
      </c>
      <c r="CY1162" s="421">
        <v>68.2</v>
      </c>
      <c r="CZ1162" s="429">
        <v>2</v>
      </c>
      <c r="DA1162" s="429">
        <v>1</v>
      </c>
      <c r="DB1162" s="428">
        <v>0</v>
      </c>
      <c r="DC1162" s="427">
        <v>10</v>
      </c>
      <c r="DD1162" s="421">
        <v>35</v>
      </c>
      <c r="DE1162" s="429">
        <v>2</v>
      </c>
      <c r="DF1162" s="429">
        <v>1</v>
      </c>
      <c r="DG1162" s="428">
        <v>-2</v>
      </c>
      <c r="DH1162" s="427">
        <v>3</v>
      </c>
      <c r="DI1162" s="426">
        <v>-0.47011462971568102</v>
      </c>
    </row>
    <row r="1163" spans="1:184" ht="13" customHeight="1">
      <c r="A1163" s="413" t="s">
        <v>19</v>
      </c>
      <c r="B1163" s="413">
        <v>11737</v>
      </c>
      <c r="C1163" s="413">
        <v>683090</v>
      </c>
      <c r="D1163" s="413">
        <v>25980</v>
      </c>
      <c r="E1163" s="413" t="s">
        <v>18</v>
      </c>
      <c r="F1163" s="413" t="s">
        <v>18</v>
      </c>
      <c r="G1163" s="414"/>
      <c r="H1163" s="411" t="s">
        <v>829</v>
      </c>
      <c r="I1163" s="411" t="s">
        <v>1634</v>
      </c>
      <c r="J1163" s="413">
        <v>24</v>
      </c>
      <c r="K1163" s="418">
        <v>8</v>
      </c>
      <c r="L1163" s="418" t="s">
        <v>837</v>
      </c>
      <c r="T1163" s="418" t="s">
        <v>4584</v>
      </c>
      <c r="U1163" s="418" t="s">
        <v>4584</v>
      </c>
      <c r="V1163" s="418" t="s">
        <v>4585</v>
      </c>
      <c r="X1163" s="418">
        <v>17</v>
      </c>
      <c r="Y1163" s="419">
        <v>52</v>
      </c>
      <c r="Z1163" s="421">
        <v>31</v>
      </c>
      <c r="AA1163" s="421">
        <v>70</v>
      </c>
      <c r="AB1163" s="421">
        <v>69</v>
      </c>
      <c r="AC1163" s="421">
        <v>16</v>
      </c>
      <c r="AD1163" s="421">
        <v>9</v>
      </c>
      <c r="AE1163" s="421">
        <v>2</v>
      </c>
      <c r="AF1163" s="421">
        <v>1</v>
      </c>
      <c r="AG1163" s="421">
        <v>4</v>
      </c>
      <c r="AH1163" s="421">
        <v>9</v>
      </c>
      <c r="AI1163" s="421">
        <v>9</v>
      </c>
      <c r="AJ1163" s="421">
        <v>0</v>
      </c>
      <c r="AK1163" s="421">
        <v>0</v>
      </c>
      <c r="AL1163" s="421">
        <v>0</v>
      </c>
      <c r="AM1163" s="421">
        <v>0</v>
      </c>
      <c r="AN1163" s="421">
        <v>24</v>
      </c>
      <c r="AO1163" s="421">
        <v>1</v>
      </c>
      <c r="AP1163" s="421">
        <v>0</v>
      </c>
      <c r="AQ1163" s="421">
        <v>0</v>
      </c>
      <c r="AR1163" s="421">
        <v>3</v>
      </c>
      <c r="AS1163" s="422">
        <v>0</v>
      </c>
      <c r="AT1163" s="422">
        <v>0.342857142</v>
      </c>
      <c r="AU1163" s="422">
        <v>0.51111110999999998</v>
      </c>
      <c r="AV1163" s="422">
        <v>0.22222222</v>
      </c>
      <c r="AW1163" s="422">
        <v>0.13333333</v>
      </c>
      <c r="AX1163" s="422">
        <v>0.42222221999999998</v>
      </c>
      <c r="AY1163" s="425">
        <v>108.1</v>
      </c>
      <c r="AZ1163" s="422">
        <v>0.17768595000000001</v>
      </c>
      <c r="BA1163" s="422">
        <v>0.51111111099999995</v>
      </c>
      <c r="BB1163" s="422">
        <v>0.84453627200000003</v>
      </c>
      <c r="BC1163" s="422">
        <v>0.35555555500000002</v>
      </c>
      <c r="BD1163" s="424">
        <v>0.29268292600000001</v>
      </c>
      <c r="BE1163" s="424">
        <v>0.231884057</v>
      </c>
      <c r="BF1163" s="424">
        <v>0.242857142</v>
      </c>
      <c r="BG1163" s="424">
        <v>0.46376811499999998</v>
      </c>
      <c r="BH1163" s="424">
        <v>0.70662525700000001</v>
      </c>
      <c r="BI1163" s="424">
        <v>0.231884058</v>
      </c>
      <c r="BJ1163" s="424">
        <v>0.29859750185694001</v>
      </c>
      <c r="BK1163" s="425">
        <v>143.23569787359401</v>
      </c>
      <c r="BL1163" s="425">
        <v>-0.82230680811590995</v>
      </c>
      <c r="BM1163" s="425">
        <v>7.4487785882931199</v>
      </c>
      <c r="BN1163" s="425">
        <v>89.056964386661093</v>
      </c>
      <c r="BO1163" s="425">
        <v>6.1883516944809397E-2</v>
      </c>
      <c r="BP1163" s="425">
        <v>-6.1126392800360897E-2</v>
      </c>
      <c r="BQ1163" s="425">
        <v>-2.5180155239384501</v>
      </c>
      <c r="BR1163" s="425">
        <v>-0.96390274961851097</v>
      </c>
      <c r="BS1163" s="426">
        <v>-0.25762450057639102</v>
      </c>
      <c r="BT1163" s="427"/>
      <c r="BU1163" s="421"/>
      <c r="BV1163" s="428"/>
      <c r="BW1163" s="427"/>
      <c r="BX1163" s="427"/>
      <c r="BY1163" s="427"/>
      <c r="BZ1163" s="427"/>
      <c r="CA1163" s="421"/>
      <c r="CB1163" s="428"/>
      <c r="CC1163" s="427"/>
      <c r="CD1163" s="421"/>
      <c r="CE1163" s="429"/>
      <c r="CF1163" s="428"/>
      <c r="CG1163" s="427"/>
      <c r="CH1163" s="421"/>
      <c r="CI1163" s="429"/>
      <c r="CJ1163" s="428"/>
      <c r="CK1163" s="427"/>
      <c r="CL1163" s="421"/>
      <c r="CM1163" s="429"/>
      <c r="CN1163" s="428"/>
      <c r="CO1163" s="427"/>
      <c r="CP1163" s="421"/>
      <c r="CQ1163" s="429"/>
      <c r="CR1163" s="428"/>
      <c r="CS1163" s="427">
        <v>7</v>
      </c>
      <c r="CT1163" s="421">
        <v>39</v>
      </c>
      <c r="CU1163" s="429">
        <v>1</v>
      </c>
      <c r="CV1163" s="429">
        <v>0</v>
      </c>
      <c r="CW1163" s="428">
        <v>0</v>
      </c>
      <c r="CX1163" s="427">
        <v>12</v>
      </c>
      <c r="CY1163" s="421">
        <v>69</v>
      </c>
      <c r="CZ1163" s="429">
        <v>-3</v>
      </c>
      <c r="DA1163" s="429">
        <v>-4</v>
      </c>
      <c r="DB1163" s="428">
        <v>0</v>
      </c>
      <c r="DC1163" s="427">
        <v>9</v>
      </c>
      <c r="DD1163" s="421">
        <v>39.200000000000003</v>
      </c>
      <c r="DE1163" s="429">
        <v>-3</v>
      </c>
      <c r="DF1163" s="429">
        <v>-1</v>
      </c>
      <c r="DG1163" s="428">
        <v>0</v>
      </c>
      <c r="DH1163" s="427">
        <v>-5</v>
      </c>
      <c r="DI1163" s="426">
        <v>-3.9632524549961001</v>
      </c>
      <c r="EL1163" s="422"/>
      <c r="EM1163" s="422"/>
      <c r="EN1163" s="422"/>
      <c r="EO1163" s="422"/>
      <c r="EP1163" s="422"/>
      <c r="EQ1163" s="422"/>
    </row>
    <row r="1164" spans="1:184" ht="13" customHeight="1">
      <c r="A1164" s="413" t="s">
        <v>19</v>
      </c>
      <c r="B1164" s="413">
        <v>12339</v>
      </c>
      <c r="C1164" s="413">
        <v>681546</v>
      </c>
      <c r="D1164" s="413">
        <v>24770</v>
      </c>
      <c r="E1164" s="413" t="s">
        <v>567</v>
      </c>
      <c r="F1164" s="413" t="s">
        <v>567</v>
      </c>
      <c r="G1164" s="414"/>
      <c r="H1164" s="411" t="s">
        <v>3042</v>
      </c>
      <c r="I1164" s="411" t="s">
        <v>138</v>
      </c>
      <c r="J1164" s="413">
        <v>28</v>
      </c>
      <c r="K1164" s="418">
        <v>8</v>
      </c>
      <c r="L1164" s="418" t="s">
        <v>46</v>
      </c>
      <c r="T1164" s="418" t="s">
        <v>4577</v>
      </c>
      <c r="U1164" s="418" t="s">
        <v>4584</v>
      </c>
      <c r="V1164" s="418" t="s">
        <v>4586</v>
      </c>
      <c r="Y1164" s="419">
        <v>95</v>
      </c>
      <c r="Z1164" s="421">
        <v>59</v>
      </c>
      <c r="AA1164" s="421">
        <v>148</v>
      </c>
      <c r="AB1164" s="421">
        <v>134</v>
      </c>
      <c r="AC1164" s="421">
        <v>18</v>
      </c>
      <c r="AD1164" s="421">
        <v>6</v>
      </c>
      <c r="AE1164" s="421">
        <v>5</v>
      </c>
      <c r="AF1164" s="421">
        <v>1</v>
      </c>
      <c r="AG1164" s="421">
        <v>6</v>
      </c>
      <c r="AH1164" s="421">
        <v>19</v>
      </c>
      <c r="AI1164" s="421">
        <v>11</v>
      </c>
      <c r="AJ1164" s="421">
        <v>1</v>
      </c>
      <c r="AK1164" s="421">
        <v>0</v>
      </c>
      <c r="AL1164" s="421">
        <v>12</v>
      </c>
      <c r="AM1164" s="421">
        <v>0</v>
      </c>
      <c r="AN1164" s="421">
        <v>63</v>
      </c>
      <c r="AO1164" s="421">
        <v>2</v>
      </c>
      <c r="AP1164" s="421">
        <v>0</v>
      </c>
      <c r="AQ1164" s="421">
        <v>0</v>
      </c>
      <c r="AR1164" s="421">
        <v>0</v>
      </c>
      <c r="AS1164" s="422">
        <v>8.1081080999999999E-2</v>
      </c>
      <c r="AT1164" s="422">
        <v>0.42567567499999998</v>
      </c>
      <c r="AU1164" s="422">
        <v>0.45070422999999998</v>
      </c>
      <c r="AV1164" s="422">
        <v>0.18309859000000001</v>
      </c>
      <c r="AW1164" s="422">
        <v>0.16901408000000001</v>
      </c>
      <c r="AX1164" s="422">
        <v>0.3943662</v>
      </c>
      <c r="AY1164" s="423">
        <v>110.5</v>
      </c>
      <c r="AZ1164" s="422">
        <v>0.17851239999999999</v>
      </c>
      <c r="BA1164" s="422">
        <v>0.37142857099999999</v>
      </c>
      <c r="BB1164" s="422">
        <v>0.56434474199999995</v>
      </c>
      <c r="BC1164" s="422">
        <v>0.47142857100000002</v>
      </c>
      <c r="BD1164" s="424">
        <v>0.18461538399999999</v>
      </c>
      <c r="BE1164" s="424">
        <v>0.13432835800000001</v>
      </c>
      <c r="BF1164" s="424">
        <v>0.21621621599999999</v>
      </c>
      <c r="BG1164" s="424">
        <v>0.32089552199999999</v>
      </c>
      <c r="BH1164" s="424">
        <v>0.53711173800000001</v>
      </c>
      <c r="BI1164" s="424">
        <v>0.18656716400000001</v>
      </c>
      <c r="BJ1164" s="424">
        <v>0.237198913419568</v>
      </c>
      <c r="BK1164" s="425">
        <v>116.62276684215399</v>
      </c>
      <c r="BL1164" s="425">
        <v>-9.1164384609070996</v>
      </c>
      <c r="BM1164" s="425">
        <v>8.3709992343577007</v>
      </c>
      <c r="BN1164" s="425">
        <v>47.612686260420404</v>
      </c>
      <c r="BO1164" s="425">
        <v>-0.51027620742146096</v>
      </c>
      <c r="BP1164" s="425">
        <v>1.11369963362813</v>
      </c>
      <c r="BQ1164" s="425">
        <v>-4.8765209823829601</v>
      </c>
      <c r="BR1164" s="425">
        <v>-8.0425982115772996</v>
      </c>
      <c r="BS1164" s="426">
        <v>-0.49892912521511801</v>
      </c>
      <c r="BT1164" s="427"/>
      <c r="BU1164" s="421"/>
      <c r="BV1164" s="428"/>
      <c r="BW1164" s="427"/>
      <c r="BX1164" s="427"/>
      <c r="BY1164" s="427"/>
      <c r="BZ1164" s="427"/>
      <c r="CA1164" s="421"/>
      <c r="CB1164" s="428"/>
      <c r="CC1164" s="427"/>
      <c r="CD1164" s="421"/>
      <c r="CE1164" s="429"/>
      <c r="CF1164" s="428"/>
      <c r="CG1164" s="427"/>
      <c r="CH1164" s="421"/>
      <c r="CI1164" s="429"/>
      <c r="CJ1164" s="428"/>
      <c r="CK1164" s="427"/>
      <c r="CL1164" s="421"/>
      <c r="CM1164" s="429"/>
      <c r="CN1164" s="428"/>
      <c r="CO1164" s="427"/>
      <c r="CP1164" s="421"/>
      <c r="CQ1164" s="429"/>
      <c r="CR1164" s="428"/>
      <c r="CS1164" s="427">
        <v>12</v>
      </c>
      <c r="CT1164" s="421">
        <v>92</v>
      </c>
      <c r="CU1164" s="429">
        <v>-2</v>
      </c>
      <c r="CV1164" s="429">
        <v>0</v>
      </c>
      <c r="CW1164" s="428">
        <v>0</v>
      </c>
      <c r="CX1164" s="427">
        <v>37</v>
      </c>
      <c r="CY1164" s="421">
        <v>200.2</v>
      </c>
      <c r="CZ1164" s="429">
        <v>-4</v>
      </c>
      <c r="DA1164" s="429">
        <v>0</v>
      </c>
      <c r="DB1164" s="428">
        <v>0</v>
      </c>
      <c r="DC1164" s="427">
        <v>15</v>
      </c>
      <c r="DD1164" s="421">
        <v>62</v>
      </c>
      <c r="DE1164" s="429">
        <v>0</v>
      </c>
      <c r="DF1164" s="429">
        <v>0</v>
      </c>
      <c r="DG1164" s="428">
        <v>0</v>
      </c>
      <c r="DH1164" s="427">
        <v>-6</v>
      </c>
      <c r="DI1164" s="426">
        <v>-1.87688836455345</v>
      </c>
      <c r="EL1164" s="422"/>
      <c r="EM1164" s="422"/>
      <c r="EN1164" s="422"/>
      <c r="EO1164" s="422"/>
      <c r="EP1164" s="422"/>
      <c r="EQ1164" s="422"/>
    </row>
    <row r="1165" spans="1:184" ht="13" customHeight="1">
      <c r="A1165" s="413" t="s">
        <v>19</v>
      </c>
      <c r="B1165" s="413">
        <v>11508</v>
      </c>
      <c r="C1165" s="413">
        <v>677592</v>
      </c>
      <c r="D1165" s="413">
        <v>23695</v>
      </c>
      <c r="E1165" s="413" t="s">
        <v>2176</v>
      </c>
      <c r="F1165" s="413" t="s">
        <v>2176</v>
      </c>
      <c r="G1165" s="414"/>
      <c r="H1165" s="411" t="s">
        <v>3445</v>
      </c>
      <c r="I1165" s="411" t="s">
        <v>3446</v>
      </c>
      <c r="J1165" s="413">
        <v>24</v>
      </c>
      <c r="K1165" s="418">
        <v>8</v>
      </c>
      <c r="L1165" s="418" t="s">
        <v>837</v>
      </c>
      <c r="T1165" s="418" t="s">
        <v>4584</v>
      </c>
      <c r="U1165" s="418" t="s">
        <v>4581</v>
      </c>
      <c r="V1165" s="418" t="s">
        <v>4585</v>
      </c>
      <c r="X1165" s="418">
        <v>34</v>
      </c>
      <c r="Y1165" s="419">
        <v>31</v>
      </c>
      <c r="Z1165" s="421">
        <v>23</v>
      </c>
      <c r="AA1165" s="421">
        <v>73</v>
      </c>
      <c r="AB1165" s="421">
        <v>65</v>
      </c>
      <c r="AC1165" s="421">
        <v>9</v>
      </c>
      <c r="AD1165" s="421">
        <v>6</v>
      </c>
      <c r="AE1165" s="421">
        <v>1</v>
      </c>
      <c r="AF1165" s="421">
        <v>0</v>
      </c>
      <c r="AG1165" s="421">
        <v>2</v>
      </c>
      <c r="AH1165" s="421">
        <v>7</v>
      </c>
      <c r="AI1165" s="421">
        <v>8</v>
      </c>
      <c r="AJ1165" s="421">
        <v>2</v>
      </c>
      <c r="AK1165" s="421">
        <v>0</v>
      </c>
      <c r="AL1165" s="421">
        <v>7</v>
      </c>
      <c r="AM1165" s="421">
        <v>0</v>
      </c>
      <c r="AN1165" s="421">
        <v>28</v>
      </c>
      <c r="AO1165" s="421">
        <v>0</v>
      </c>
      <c r="AP1165" s="421">
        <v>1</v>
      </c>
      <c r="AQ1165" s="421">
        <v>0</v>
      </c>
      <c r="AR1165" s="421">
        <v>2</v>
      </c>
      <c r="AS1165" s="422">
        <v>9.5890409999999995E-2</v>
      </c>
      <c r="AT1165" s="422">
        <v>0.38356164300000001</v>
      </c>
      <c r="AU1165" s="422">
        <v>0.57894736999999996</v>
      </c>
      <c r="AV1165" s="422">
        <v>0.18421053000000001</v>
      </c>
      <c r="AW1165" s="422">
        <v>7.8947370000000003E-2</v>
      </c>
      <c r="AX1165" s="422">
        <v>0.44736841999999999</v>
      </c>
      <c r="AY1165" s="423">
        <v>110.8</v>
      </c>
      <c r="AZ1165" s="422">
        <v>0.19543974</v>
      </c>
      <c r="BA1165" s="422">
        <v>0.42105263100000001</v>
      </c>
      <c r="BB1165" s="422">
        <v>0.64666552200000005</v>
      </c>
      <c r="BC1165" s="422">
        <v>0.42105263100000001</v>
      </c>
      <c r="BD1165" s="424">
        <v>0.19444444399999999</v>
      </c>
      <c r="BE1165" s="424">
        <v>0.138461538</v>
      </c>
      <c r="BF1165" s="424">
        <v>0.219178082</v>
      </c>
      <c r="BG1165" s="424">
        <v>0.24615384600000001</v>
      </c>
      <c r="BH1165" s="424">
        <v>0.46533192800000001</v>
      </c>
      <c r="BI1165" s="424">
        <v>0.107692308</v>
      </c>
      <c r="BJ1165" s="424">
        <v>0.21180385106230401</v>
      </c>
      <c r="BK1165" s="425">
        <v>66.521963713426402</v>
      </c>
      <c r="BL1165" s="425">
        <v>-6.0017782540372</v>
      </c>
      <c r="BM1165" s="425">
        <v>2.6237822307893599</v>
      </c>
      <c r="BN1165" s="425">
        <v>29.559514758851499</v>
      </c>
      <c r="BO1165" s="425">
        <v>1.96359639544759E-2</v>
      </c>
      <c r="BP1165" s="425">
        <v>2.7783476747572401E-2</v>
      </c>
      <c r="BQ1165" s="425">
        <v>-4.8670194784490697</v>
      </c>
      <c r="BR1165" s="425">
        <v>-6.0324523306763203</v>
      </c>
      <c r="BS1165" s="426">
        <v>-0.49795700245319702</v>
      </c>
      <c r="BT1165" s="427"/>
      <c r="BU1165" s="421"/>
      <c r="BV1165" s="428"/>
      <c r="BW1165" s="427"/>
      <c r="BX1165" s="427"/>
      <c r="BY1165" s="427"/>
      <c r="BZ1165" s="427"/>
      <c r="CA1165" s="421"/>
      <c r="CB1165" s="428"/>
      <c r="CC1165" s="427"/>
      <c r="CD1165" s="421"/>
      <c r="CE1165" s="429"/>
      <c r="CF1165" s="428"/>
      <c r="CG1165" s="427"/>
      <c r="CH1165" s="421"/>
      <c r="CI1165" s="429"/>
      <c r="CJ1165" s="428"/>
      <c r="CK1165" s="427"/>
      <c r="CL1165" s="421"/>
      <c r="CM1165" s="429"/>
      <c r="CN1165" s="428"/>
      <c r="CO1165" s="427"/>
      <c r="CP1165" s="421"/>
      <c r="CQ1165" s="429"/>
      <c r="CR1165" s="428"/>
      <c r="CX1165" s="427">
        <v>20</v>
      </c>
      <c r="CY1165" s="421">
        <v>146.19999999999999</v>
      </c>
      <c r="CZ1165" s="429">
        <v>1</v>
      </c>
      <c r="DA1165" s="429">
        <v>-1</v>
      </c>
      <c r="DB1165" s="428">
        <v>0</v>
      </c>
      <c r="DC1165" s="427">
        <v>2</v>
      </c>
      <c r="DD1165" s="421">
        <v>16</v>
      </c>
      <c r="DE1165" s="429">
        <v>0</v>
      </c>
      <c r="DF1165" s="429">
        <v>0</v>
      </c>
      <c r="DG1165" s="428">
        <v>2</v>
      </c>
      <c r="DH1165" s="427">
        <v>1</v>
      </c>
      <c r="DI1165" s="426">
        <v>-1.3469556719064699</v>
      </c>
      <c r="EL1165" s="422"/>
      <c r="EM1165" s="422"/>
      <c r="EN1165" s="422"/>
      <c r="EO1165" s="422"/>
      <c r="EP1165" s="422"/>
      <c r="EQ1165" s="422"/>
    </row>
    <row r="1166" spans="1:184" ht="13" customHeight="1">
      <c r="A1166" s="413" t="s">
        <v>19</v>
      </c>
      <c r="B1166" s="413">
        <v>9490</v>
      </c>
      <c r="C1166" s="413">
        <v>607680</v>
      </c>
      <c r="D1166" s="413">
        <v>12434</v>
      </c>
      <c r="E1166" s="413" t="s">
        <v>14</v>
      </c>
      <c r="F1166" s="413" t="s">
        <v>14</v>
      </c>
      <c r="G1166" s="414"/>
      <c r="H1166" s="415" t="s">
        <v>769</v>
      </c>
      <c r="I1166" s="416" t="s">
        <v>105</v>
      </c>
      <c r="J1166" s="417">
        <v>36</v>
      </c>
      <c r="K1166" s="418">
        <v>8</v>
      </c>
      <c r="L1166" s="418" t="s">
        <v>837</v>
      </c>
      <c r="T1166" s="418" t="s">
        <v>4581</v>
      </c>
      <c r="U1166" s="418" t="s">
        <v>4581</v>
      </c>
      <c r="V1166" s="418" t="s">
        <v>4586</v>
      </c>
      <c r="Z1166" s="421">
        <v>20</v>
      </c>
      <c r="AA1166" s="421">
        <v>43</v>
      </c>
      <c r="AB1166" s="421">
        <v>43</v>
      </c>
      <c r="AC1166" s="421">
        <v>9</v>
      </c>
      <c r="AD1166" s="421">
        <v>7</v>
      </c>
      <c r="AE1166" s="421">
        <v>2</v>
      </c>
      <c r="AF1166" s="421">
        <v>0</v>
      </c>
      <c r="AG1166" s="421">
        <v>0</v>
      </c>
      <c r="AH1166" s="421">
        <v>6</v>
      </c>
      <c r="AI1166" s="421">
        <v>1</v>
      </c>
      <c r="AJ1166" s="421">
        <v>3</v>
      </c>
      <c r="AK1166" s="421">
        <v>0</v>
      </c>
      <c r="AL1166" s="421">
        <v>0</v>
      </c>
      <c r="AM1166" s="421">
        <v>0</v>
      </c>
      <c r="AN1166" s="421">
        <v>8</v>
      </c>
      <c r="AO1166" s="421">
        <v>0</v>
      </c>
      <c r="AP1166" s="421">
        <v>0</v>
      </c>
      <c r="AQ1166" s="421">
        <v>0</v>
      </c>
      <c r="AR1166" s="421">
        <v>0</v>
      </c>
      <c r="AS1166" s="422">
        <v>0</v>
      </c>
      <c r="AT1166" s="422">
        <v>0.186046511</v>
      </c>
      <c r="AU1166" s="422">
        <v>0.45714285999999998</v>
      </c>
      <c r="AV1166" s="422">
        <v>0.17142857</v>
      </c>
      <c r="AW1166" s="422">
        <v>2.8571429999999998E-2</v>
      </c>
      <c r="AX1166" s="422">
        <v>0.2</v>
      </c>
      <c r="AY1166" s="423">
        <v>104.7</v>
      </c>
      <c r="AZ1166" s="422">
        <v>9.7402600000000006E-2</v>
      </c>
      <c r="BA1166" s="422">
        <v>0.42857142799999998</v>
      </c>
      <c r="BB1166" s="422">
        <v>0.75974025599999995</v>
      </c>
      <c r="BC1166" s="422">
        <v>0.342857142</v>
      </c>
      <c r="BD1166" s="424">
        <v>0.257142857</v>
      </c>
      <c r="BE1166" s="424">
        <v>0.20930232500000001</v>
      </c>
      <c r="BF1166" s="424">
        <v>0.20930232500000001</v>
      </c>
      <c r="BG1166" s="424">
        <v>0.25581395299999998</v>
      </c>
      <c r="BH1166" s="424">
        <v>0.46511627799999999</v>
      </c>
      <c r="BI1166" s="424">
        <v>4.6511627999999999E-2</v>
      </c>
      <c r="BJ1166" s="424">
        <v>0.201876637547515</v>
      </c>
      <c r="BK1166" s="425">
        <v>28.730416197119499</v>
      </c>
      <c r="BL1166" s="425">
        <v>-3.8818755236208098</v>
      </c>
      <c r="BM1166" s="425">
        <v>1.19893407703044</v>
      </c>
      <c r="BN1166" s="425">
        <v>25.0083189738797</v>
      </c>
      <c r="BO1166" s="425">
        <v>-4.7161224417444497E-2</v>
      </c>
      <c r="BP1166" s="425">
        <v>0.70517850946634997</v>
      </c>
      <c r="BQ1166" s="425">
        <v>-3.0019969872884098</v>
      </c>
      <c r="BR1166" s="425">
        <v>-3.09519138026383</v>
      </c>
      <c r="BS1166" s="426">
        <v>-0.30714186121153902</v>
      </c>
      <c r="BT1166" s="427"/>
      <c r="BU1166" s="421"/>
      <c r="BV1166" s="428"/>
      <c r="BW1166" s="427"/>
      <c r="BX1166" s="427"/>
      <c r="BY1166" s="427"/>
      <c r="BZ1166" s="427"/>
      <c r="CA1166" s="421"/>
      <c r="CB1166" s="428"/>
      <c r="CC1166" s="427"/>
      <c r="CD1166" s="421"/>
      <c r="CE1166" s="429"/>
      <c r="CF1166" s="428"/>
      <c r="CG1166" s="427"/>
      <c r="CH1166" s="421"/>
      <c r="CI1166" s="429"/>
      <c r="CJ1166" s="428"/>
      <c r="CK1166" s="427"/>
      <c r="CL1166" s="421"/>
      <c r="CM1166" s="429"/>
      <c r="CN1166" s="428"/>
      <c r="CO1166" s="427"/>
      <c r="CP1166" s="421"/>
      <c r="CQ1166" s="429"/>
      <c r="CR1166" s="428"/>
      <c r="CS1166" s="427">
        <v>3</v>
      </c>
      <c r="CT1166" s="421">
        <v>20</v>
      </c>
      <c r="CU1166" s="429">
        <v>0</v>
      </c>
      <c r="CV1166" s="429">
        <v>0</v>
      </c>
      <c r="CW1166" s="428">
        <v>-1</v>
      </c>
      <c r="CX1166" s="427">
        <v>9</v>
      </c>
      <c r="CY1166" s="421">
        <v>53</v>
      </c>
      <c r="CZ1166" s="429">
        <v>0</v>
      </c>
      <c r="DA1166" s="429">
        <v>-1</v>
      </c>
      <c r="DB1166" s="428">
        <v>0</v>
      </c>
      <c r="DC1166" s="427">
        <v>5</v>
      </c>
      <c r="DD1166" s="421">
        <v>13.1</v>
      </c>
      <c r="DE1166" s="429">
        <v>1</v>
      </c>
      <c r="DF1166" s="429">
        <v>0</v>
      </c>
      <c r="DG1166" s="428">
        <v>1</v>
      </c>
      <c r="DH1166" s="427">
        <v>1</v>
      </c>
      <c r="DI1166" s="426">
        <v>-1.38670569658279</v>
      </c>
      <c r="EL1166" s="422"/>
      <c r="EM1166" s="422"/>
      <c r="EN1166" s="422"/>
      <c r="EO1166" s="422"/>
      <c r="EP1166" s="422"/>
      <c r="EQ1166" s="422"/>
      <c r="FE1166" s="412"/>
      <c r="FF1166" s="412"/>
    </row>
    <row r="1167" spans="1:184" ht="13" customHeight="1">
      <c r="A1167" s="413" t="s">
        <v>19</v>
      </c>
      <c r="B1167" s="413">
        <v>12342</v>
      </c>
      <c r="C1167" s="413">
        <v>669261</v>
      </c>
      <c r="D1167" s="413">
        <v>22244</v>
      </c>
      <c r="E1167" s="413" t="s">
        <v>438</v>
      </c>
      <c r="F1167" s="413" t="s">
        <v>438</v>
      </c>
      <c r="G1167" s="414"/>
      <c r="H1167" s="411" t="s">
        <v>2996</v>
      </c>
      <c r="I1167" s="411" t="s">
        <v>124</v>
      </c>
      <c r="J1167" s="413">
        <v>26</v>
      </c>
      <c r="K1167" s="418">
        <v>8</v>
      </c>
      <c r="L1167" s="418" t="s">
        <v>46</v>
      </c>
      <c r="T1167" s="418" t="s">
        <v>4581</v>
      </c>
      <c r="U1167" s="418" t="s">
        <v>4577</v>
      </c>
      <c r="V1167" s="418" t="s">
        <v>4585</v>
      </c>
      <c r="Z1167" s="421">
        <v>59</v>
      </c>
      <c r="AA1167" s="421">
        <v>178</v>
      </c>
      <c r="AB1167" s="421">
        <v>150</v>
      </c>
      <c r="AC1167" s="421">
        <v>22</v>
      </c>
      <c r="AD1167" s="421">
        <v>12</v>
      </c>
      <c r="AE1167" s="421">
        <v>7</v>
      </c>
      <c r="AF1167" s="421">
        <v>0</v>
      </c>
      <c r="AG1167" s="421">
        <v>3</v>
      </c>
      <c r="AH1167" s="421">
        <v>15</v>
      </c>
      <c r="AI1167" s="421">
        <v>10</v>
      </c>
      <c r="AJ1167" s="421">
        <v>7</v>
      </c>
      <c r="AK1167" s="421">
        <v>1</v>
      </c>
      <c r="AL1167" s="421">
        <v>24</v>
      </c>
      <c r="AM1167" s="421">
        <v>1</v>
      </c>
      <c r="AN1167" s="421">
        <v>57</v>
      </c>
      <c r="AO1167" s="421">
        <v>4</v>
      </c>
      <c r="AP1167" s="421">
        <v>0</v>
      </c>
      <c r="AQ1167" s="421">
        <v>0</v>
      </c>
      <c r="AR1167" s="421">
        <v>1</v>
      </c>
      <c r="AS1167" s="422">
        <v>0.13483145999999999</v>
      </c>
      <c r="AT1167" s="422">
        <v>0.32022471899999999</v>
      </c>
      <c r="AU1167" s="422">
        <v>0.40860215</v>
      </c>
      <c r="AV1167" s="422">
        <v>0.25806452000000002</v>
      </c>
      <c r="AW1167" s="422">
        <v>0.11827957</v>
      </c>
      <c r="AX1167" s="422">
        <v>0.38709676999999998</v>
      </c>
      <c r="AY1167" s="423">
        <v>110.5</v>
      </c>
      <c r="AZ1167" s="422">
        <v>0.11881187999999999</v>
      </c>
      <c r="BA1167" s="422">
        <v>0.34408602100000002</v>
      </c>
      <c r="BB1167" s="422">
        <v>0.56936016199999995</v>
      </c>
      <c r="BC1167" s="422">
        <v>0.45161290300000001</v>
      </c>
      <c r="BD1167" s="424">
        <v>0.21111111099999999</v>
      </c>
      <c r="BE1167" s="424">
        <v>0.146666666</v>
      </c>
      <c r="BF1167" s="424">
        <v>0.28089887600000002</v>
      </c>
      <c r="BG1167" s="424">
        <v>0.25333333299999999</v>
      </c>
      <c r="BH1167" s="424">
        <v>0.53423220900000001</v>
      </c>
      <c r="BI1167" s="424">
        <v>0.10666666700000001</v>
      </c>
      <c r="BJ1167" s="424">
        <v>0.25004652664486299</v>
      </c>
      <c r="BK1167" s="425">
        <v>68.705214847429403</v>
      </c>
      <c r="BL1167" s="425">
        <v>-9.1076213257706105</v>
      </c>
      <c r="BM1167" s="425">
        <v>11.924567253669499</v>
      </c>
      <c r="BN1167" s="425">
        <v>54.980184693480901</v>
      </c>
      <c r="BO1167" s="425">
        <v>0.388824019935055</v>
      </c>
      <c r="BP1167" s="425">
        <v>1.1139279855415201</v>
      </c>
      <c r="BQ1167" s="425">
        <v>-5.2734428654743599</v>
      </c>
      <c r="BR1167" s="425">
        <v>-8.3844392631521707</v>
      </c>
      <c r="BS1167" s="426">
        <v>-0.53953920125600097</v>
      </c>
      <c r="BT1167" s="427"/>
      <c r="BU1167" s="421"/>
      <c r="BV1167" s="428"/>
      <c r="BW1167" s="427"/>
      <c r="BX1167" s="427"/>
      <c r="BY1167" s="427"/>
      <c r="BZ1167" s="427"/>
      <c r="CA1167" s="421"/>
      <c r="CB1167" s="428"/>
      <c r="CC1167" s="427"/>
      <c r="CD1167" s="421"/>
      <c r="CE1167" s="429"/>
      <c r="CF1167" s="428"/>
      <c r="CG1167" s="427"/>
      <c r="CH1167" s="421"/>
      <c r="CI1167" s="429"/>
      <c r="CJ1167" s="428"/>
      <c r="CK1167" s="427"/>
      <c r="CL1167" s="421"/>
      <c r="CM1167" s="429"/>
      <c r="CN1167" s="428"/>
      <c r="CO1167" s="427"/>
      <c r="CP1167" s="421"/>
      <c r="CQ1167" s="429"/>
      <c r="CR1167" s="428"/>
      <c r="CS1167" s="427">
        <v>20</v>
      </c>
      <c r="CT1167" s="421">
        <v>134</v>
      </c>
      <c r="CU1167" s="429">
        <v>1</v>
      </c>
      <c r="CV1167" s="429">
        <v>-1</v>
      </c>
      <c r="CW1167" s="428">
        <v>-1</v>
      </c>
      <c r="CX1167" s="427">
        <v>25</v>
      </c>
      <c r="CY1167" s="421">
        <v>150</v>
      </c>
      <c r="CZ1167" s="429">
        <v>0</v>
      </c>
      <c r="DA1167" s="429">
        <v>0</v>
      </c>
      <c r="DB1167" s="428">
        <v>2</v>
      </c>
      <c r="DC1167" s="427">
        <v>15</v>
      </c>
      <c r="DD1167" s="421">
        <v>113.1</v>
      </c>
      <c r="DE1167" s="429">
        <v>0</v>
      </c>
      <c r="DF1167" s="429">
        <v>-1</v>
      </c>
      <c r="DG1167" s="428">
        <v>0</v>
      </c>
      <c r="DH1167" s="427">
        <v>1</v>
      </c>
      <c r="DI1167" s="426">
        <v>-2.8102235794067298</v>
      </c>
      <c r="EL1167" s="422"/>
      <c r="EM1167" s="422"/>
      <c r="EN1167" s="422"/>
      <c r="EO1167" s="422"/>
      <c r="EP1167" s="422"/>
      <c r="EQ1167" s="422"/>
    </row>
    <row r="1168" spans="1:184" ht="13" customHeight="1">
      <c r="A1168" s="413" t="s">
        <v>19</v>
      </c>
      <c r="B1168" s="413">
        <v>10608</v>
      </c>
      <c r="C1168" s="413">
        <v>665750</v>
      </c>
      <c r="D1168" s="413">
        <v>18900</v>
      </c>
      <c r="E1168" s="413" t="s">
        <v>3323</v>
      </c>
      <c r="F1168" s="413" t="s">
        <v>3323</v>
      </c>
      <c r="G1168" s="414"/>
      <c r="H1168" s="411" t="s">
        <v>1913</v>
      </c>
      <c r="I1168" s="411" t="s">
        <v>1914</v>
      </c>
      <c r="J1168" s="418">
        <v>26</v>
      </c>
      <c r="K1168" s="418">
        <v>8</v>
      </c>
      <c r="L1168" s="418" t="s">
        <v>2543</v>
      </c>
      <c r="T1168" s="418" t="s">
        <v>4581</v>
      </c>
      <c r="U1168" s="418" t="s">
        <v>4577</v>
      </c>
      <c r="V1168" s="418" t="s">
        <v>4586</v>
      </c>
      <c r="X1168" s="418">
        <v>29</v>
      </c>
      <c r="Z1168" s="421">
        <v>58</v>
      </c>
      <c r="AA1168" s="421">
        <v>180</v>
      </c>
      <c r="AB1168" s="421">
        <v>171</v>
      </c>
      <c r="AC1168" s="421">
        <v>35</v>
      </c>
      <c r="AD1168" s="421">
        <v>25</v>
      </c>
      <c r="AE1168" s="421">
        <v>6</v>
      </c>
      <c r="AF1168" s="421">
        <v>1</v>
      </c>
      <c r="AG1168" s="421">
        <v>3</v>
      </c>
      <c r="AH1168" s="421">
        <v>13</v>
      </c>
      <c r="AI1168" s="421">
        <v>17</v>
      </c>
      <c r="AJ1168" s="421">
        <v>9</v>
      </c>
      <c r="AK1168" s="421">
        <v>3</v>
      </c>
      <c r="AL1168" s="421">
        <v>5</v>
      </c>
      <c r="AM1168" s="421">
        <v>0</v>
      </c>
      <c r="AN1168" s="421">
        <v>50</v>
      </c>
      <c r="AO1168" s="421">
        <v>0</v>
      </c>
      <c r="AP1168" s="421">
        <v>1</v>
      </c>
      <c r="AQ1168" s="421">
        <v>3</v>
      </c>
      <c r="AR1168" s="421">
        <v>0</v>
      </c>
      <c r="AS1168" s="422">
        <v>2.7777777E-2</v>
      </c>
      <c r="AT1168" s="422">
        <v>0.277777777</v>
      </c>
      <c r="AU1168" s="422">
        <v>0.32800000000000001</v>
      </c>
      <c r="AV1168" s="422">
        <v>0.32</v>
      </c>
      <c r="AW1168" s="422">
        <v>6.4000000000000001E-2</v>
      </c>
      <c r="AX1168" s="422">
        <v>0.35199999999999998</v>
      </c>
      <c r="AY1168" s="423">
        <v>111.2</v>
      </c>
      <c r="AZ1168" s="422">
        <v>0.10951009</v>
      </c>
      <c r="BA1168" s="422">
        <v>0.32203389799999999</v>
      </c>
      <c r="BB1168" s="422">
        <v>0.53455770599999997</v>
      </c>
      <c r="BC1168" s="422">
        <v>0.5</v>
      </c>
      <c r="BD1168" s="424">
        <v>0.26890756300000002</v>
      </c>
      <c r="BE1168" s="424">
        <v>0.204678362</v>
      </c>
      <c r="BF1168" s="424">
        <v>0.22598869999999999</v>
      </c>
      <c r="BG1168" s="424">
        <v>0.30409356700000001</v>
      </c>
      <c r="BH1168" s="424">
        <v>0.53008226700000005</v>
      </c>
      <c r="BI1168" s="424">
        <v>9.9415205000000006E-2</v>
      </c>
      <c r="BJ1168" s="424">
        <v>0.23008968331719501</v>
      </c>
      <c r="BK1168" s="425">
        <v>61.409164112388503</v>
      </c>
      <c r="BL1168" s="425">
        <v>-12.143604220859901</v>
      </c>
      <c r="BM1168" s="425">
        <v>9.1249010841918494</v>
      </c>
      <c r="BN1168" s="425">
        <v>47.155266971341803</v>
      </c>
      <c r="BO1168" s="425">
        <v>0.39585699511455502</v>
      </c>
      <c r="BP1168" s="425">
        <v>0.77094189636409205</v>
      </c>
      <c r="BQ1168" s="425">
        <v>-7.6323072556781097</v>
      </c>
      <c r="BR1168" s="425">
        <v>-10.4393917210775</v>
      </c>
      <c r="BS1168" s="426">
        <v>-0.78088054910566096</v>
      </c>
      <c r="BT1168" s="427"/>
      <c r="BU1168" s="421"/>
      <c r="BV1168" s="428"/>
      <c r="BW1168" s="427"/>
      <c r="BX1168" s="427"/>
      <c r="BY1168" s="427"/>
      <c r="BZ1168" s="427"/>
      <c r="CA1168" s="421"/>
      <c r="CB1168" s="428"/>
      <c r="CC1168" s="427"/>
      <c r="CD1168" s="421"/>
      <c r="CE1168" s="429"/>
      <c r="CF1168" s="428"/>
      <c r="CG1168" s="427"/>
      <c r="CH1168" s="421"/>
      <c r="CI1168" s="429"/>
      <c r="CJ1168" s="428"/>
      <c r="CK1168" s="427"/>
      <c r="CL1168" s="421"/>
      <c r="CM1168" s="429"/>
      <c r="CN1168" s="428"/>
      <c r="CO1168" s="427"/>
      <c r="CP1168" s="421"/>
      <c r="CQ1168" s="429"/>
      <c r="CR1168" s="428"/>
      <c r="CX1168" s="427">
        <v>32</v>
      </c>
      <c r="CY1168" s="421">
        <v>230</v>
      </c>
      <c r="CZ1168" s="429">
        <v>-3</v>
      </c>
      <c r="DA1168" s="429">
        <v>0</v>
      </c>
      <c r="DB1168" s="428">
        <v>0</v>
      </c>
      <c r="DC1168" s="427">
        <v>25</v>
      </c>
      <c r="DD1168" s="421">
        <v>214</v>
      </c>
      <c r="DE1168" s="429">
        <v>1</v>
      </c>
      <c r="DF1168" s="429">
        <v>-1</v>
      </c>
      <c r="DG1168" s="428">
        <v>2</v>
      </c>
      <c r="DH1168" s="427">
        <v>-2</v>
      </c>
      <c r="DI1168" s="426">
        <v>-3.3878461420536001</v>
      </c>
      <c r="EL1168" s="422"/>
      <c r="EM1168" s="422"/>
      <c r="EN1168" s="422"/>
      <c r="EO1168" s="422"/>
      <c r="EP1168" s="422"/>
      <c r="EQ1168" s="422"/>
    </row>
    <row r="1169" spans="1:156" ht="13" customHeight="1">
      <c r="A1169" s="413" t="s">
        <v>19</v>
      </c>
      <c r="B1169" s="413">
        <v>9784</v>
      </c>
      <c r="C1169" s="413">
        <v>572191</v>
      </c>
      <c r="D1169" s="413">
        <v>11489</v>
      </c>
      <c r="E1169" s="413" t="s">
        <v>164</v>
      </c>
      <c r="F1169" s="413" t="s">
        <v>164</v>
      </c>
      <c r="G1169" s="414"/>
      <c r="H1169" s="411" t="s">
        <v>288</v>
      </c>
      <c r="I1169" s="411" t="s">
        <v>1915</v>
      </c>
      <c r="J1169" s="418">
        <v>34</v>
      </c>
      <c r="K1169" s="418">
        <v>8</v>
      </c>
      <c r="L1169" s="418" t="s">
        <v>837</v>
      </c>
      <c r="T1169" s="418" t="s">
        <v>2543</v>
      </c>
      <c r="U1169" s="418" t="s">
        <v>4577</v>
      </c>
      <c r="V1169" s="418" t="s">
        <v>4586</v>
      </c>
      <c r="Z1169" s="421">
        <v>134</v>
      </c>
      <c r="AA1169" s="421">
        <v>325</v>
      </c>
      <c r="AB1169" s="421">
        <v>295</v>
      </c>
      <c r="AC1169" s="421">
        <v>59</v>
      </c>
      <c r="AD1169" s="421">
        <v>29</v>
      </c>
      <c r="AE1169" s="421">
        <v>20</v>
      </c>
      <c r="AF1169" s="421">
        <v>1</v>
      </c>
      <c r="AG1169" s="421">
        <v>9</v>
      </c>
      <c r="AH1169" s="421">
        <v>33</v>
      </c>
      <c r="AI1169" s="421">
        <v>35</v>
      </c>
      <c r="AJ1169" s="421">
        <v>8</v>
      </c>
      <c r="AK1169" s="421">
        <v>3</v>
      </c>
      <c r="AL1169" s="421">
        <v>23</v>
      </c>
      <c r="AM1169" s="421">
        <v>1</v>
      </c>
      <c r="AN1169" s="421">
        <v>110</v>
      </c>
      <c r="AO1169" s="421">
        <v>1</v>
      </c>
      <c r="AP1169" s="421">
        <v>2</v>
      </c>
      <c r="AQ1169" s="421">
        <v>4</v>
      </c>
      <c r="AR1169" s="421">
        <v>7</v>
      </c>
      <c r="AS1169" s="466">
        <v>7.0769230000000002E-2</v>
      </c>
      <c r="AT1169" s="466">
        <v>0.33846153800000001</v>
      </c>
      <c r="AU1169" s="466">
        <v>0.43455496999999998</v>
      </c>
      <c r="AV1169" s="466">
        <v>0.27225131000000002</v>
      </c>
      <c r="AW1169" s="466">
        <v>0.10471204000000001</v>
      </c>
      <c r="AX1169" s="466">
        <v>0.42931936999999998</v>
      </c>
      <c r="AY1169" s="425">
        <v>114.5</v>
      </c>
      <c r="AZ1169" s="466">
        <v>0.17902208</v>
      </c>
      <c r="BA1169" s="466">
        <v>0.33333333300000001</v>
      </c>
      <c r="BB1169" s="466">
        <v>0.48764458599999999</v>
      </c>
      <c r="BC1169" s="466">
        <v>0.49717514099999999</v>
      </c>
      <c r="BD1169" s="424">
        <v>0.28089887600000002</v>
      </c>
      <c r="BE1169" s="424">
        <v>0.2</v>
      </c>
      <c r="BF1169" s="424">
        <v>0.258566978</v>
      </c>
      <c r="BG1169" s="424">
        <v>0.36610169399999998</v>
      </c>
      <c r="BH1169" s="424">
        <v>0.62466867199999998</v>
      </c>
      <c r="BI1169" s="424">
        <v>0.16610169399999999</v>
      </c>
      <c r="BJ1169" s="424">
        <v>0.27026386763900501</v>
      </c>
      <c r="BK1169" s="425">
        <v>102.601671987628</v>
      </c>
      <c r="BL1169" s="425">
        <v>-11.2942987119375</v>
      </c>
      <c r="BM1169" s="425">
        <v>27.107169199961501</v>
      </c>
      <c r="BN1169" s="425">
        <v>70.458532722569302</v>
      </c>
      <c r="BO1169" s="425">
        <v>-0.54121383034155202</v>
      </c>
      <c r="BP1169" s="425">
        <v>-0.32521369680762202</v>
      </c>
      <c r="BQ1169" s="425">
        <v>-0.67852796358679102</v>
      </c>
      <c r="BR1169" s="425">
        <v>-11.640348888707001</v>
      </c>
      <c r="BS1169" s="426">
        <v>-6.9421902321216894E-2</v>
      </c>
      <c r="BT1169" s="427"/>
      <c r="BU1169" s="421"/>
      <c r="BV1169" s="428"/>
      <c r="BW1169" s="427"/>
      <c r="BX1169" s="427"/>
      <c r="BY1169" s="427"/>
      <c r="BZ1169" s="427"/>
      <c r="CA1169" s="421"/>
      <c r="CB1169" s="428"/>
      <c r="CC1169" s="427"/>
      <c r="CD1169" s="421"/>
      <c r="CE1169" s="429"/>
      <c r="CF1169" s="428"/>
      <c r="CG1169" s="427"/>
      <c r="CH1169" s="421"/>
      <c r="CI1169" s="429"/>
      <c r="CJ1169" s="428"/>
      <c r="CK1169" s="427"/>
      <c r="CL1169" s="421"/>
      <c r="CM1169" s="429"/>
      <c r="CN1169" s="428"/>
      <c r="CO1169" s="427"/>
      <c r="CP1169" s="421"/>
      <c r="CQ1169" s="429"/>
      <c r="CR1169" s="428"/>
      <c r="CS1169" s="427">
        <v>43</v>
      </c>
      <c r="CT1169" s="421">
        <v>246.2</v>
      </c>
      <c r="CU1169" s="429">
        <v>2</v>
      </c>
      <c r="CV1169" s="429">
        <v>0</v>
      </c>
      <c r="CW1169" s="428">
        <v>0</v>
      </c>
      <c r="CX1169" s="427">
        <v>47</v>
      </c>
      <c r="CY1169" s="421">
        <v>321</v>
      </c>
      <c r="CZ1169" s="429">
        <v>1</v>
      </c>
      <c r="DA1169" s="429">
        <v>0</v>
      </c>
      <c r="DB1169" s="428">
        <v>0</v>
      </c>
      <c r="DC1169" s="427">
        <v>42</v>
      </c>
      <c r="DD1169" s="421">
        <v>225.2</v>
      </c>
      <c r="DE1169" s="429">
        <v>5</v>
      </c>
      <c r="DF1169" s="429">
        <v>2</v>
      </c>
      <c r="DG1169" s="428">
        <v>0</v>
      </c>
      <c r="DH1169" s="427">
        <v>8</v>
      </c>
      <c r="DI1169" s="426">
        <v>-0.223470449447631</v>
      </c>
    </row>
    <row r="1170" spans="1:156" ht="13" customHeight="1">
      <c r="A1170" s="413" t="s">
        <v>19</v>
      </c>
      <c r="B1170" s="413">
        <v>13093</v>
      </c>
      <c r="C1170" s="413">
        <v>669326</v>
      </c>
      <c r="D1170" s="413">
        <v>29524</v>
      </c>
      <c r="E1170" s="413" t="s">
        <v>18</v>
      </c>
      <c r="F1170" s="413" t="s">
        <v>18</v>
      </c>
      <c r="G1170" s="414"/>
      <c r="H1170" s="411" t="s">
        <v>3965</v>
      </c>
      <c r="I1170" s="411" t="s">
        <v>356</v>
      </c>
      <c r="J1170" s="413">
        <v>26</v>
      </c>
      <c r="K1170" s="418">
        <v>8</v>
      </c>
      <c r="L1170" s="418" t="s">
        <v>837</v>
      </c>
      <c r="T1170" s="418" t="s">
        <v>2543</v>
      </c>
      <c r="U1170" s="418" t="s">
        <v>4581</v>
      </c>
      <c r="V1170" s="418" t="s">
        <v>4585</v>
      </c>
      <c r="X1170" s="418">
        <v>24</v>
      </c>
      <c r="Z1170" s="421">
        <v>50</v>
      </c>
      <c r="AA1170" s="421">
        <v>150</v>
      </c>
      <c r="AB1170" s="421">
        <v>138</v>
      </c>
      <c r="AC1170" s="421">
        <v>28</v>
      </c>
      <c r="AD1170" s="421">
        <v>18</v>
      </c>
      <c r="AE1170" s="421">
        <v>7</v>
      </c>
      <c r="AF1170" s="421">
        <v>2</v>
      </c>
      <c r="AG1170" s="421">
        <v>1</v>
      </c>
      <c r="AH1170" s="421">
        <v>12</v>
      </c>
      <c r="AI1170" s="421">
        <v>7</v>
      </c>
      <c r="AJ1170" s="421">
        <v>7</v>
      </c>
      <c r="AK1170" s="421">
        <v>1</v>
      </c>
      <c r="AL1170" s="421">
        <v>5</v>
      </c>
      <c r="AM1170" s="421">
        <v>0</v>
      </c>
      <c r="AN1170" s="421">
        <v>47</v>
      </c>
      <c r="AO1170" s="421">
        <v>4</v>
      </c>
      <c r="AP1170" s="421">
        <v>2</v>
      </c>
      <c r="AQ1170" s="421">
        <v>1</v>
      </c>
      <c r="AR1170" s="421">
        <v>2</v>
      </c>
      <c r="AS1170" s="466">
        <v>3.3333333E-2</v>
      </c>
      <c r="AT1170" s="466">
        <v>0.31333333299999999</v>
      </c>
      <c r="AU1170" s="466">
        <v>0.38297871999999999</v>
      </c>
      <c r="AV1170" s="466">
        <v>0.31914893999999999</v>
      </c>
      <c r="AW1170" s="466">
        <v>4.2553189999999998E-2</v>
      </c>
      <c r="AX1170" s="466">
        <v>0.26595744999999998</v>
      </c>
      <c r="AY1170" s="425">
        <v>110.1</v>
      </c>
      <c r="AZ1170" s="466">
        <v>0.21072796999999999</v>
      </c>
      <c r="BA1170" s="466">
        <v>0.44444444399999999</v>
      </c>
      <c r="BB1170" s="466">
        <v>0.678160918</v>
      </c>
      <c r="BC1170" s="466">
        <v>0.36666666599999997</v>
      </c>
      <c r="BD1170" s="424">
        <v>0.29347825999999999</v>
      </c>
      <c r="BE1170" s="424">
        <v>0.20289855000000001</v>
      </c>
      <c r="BF1170" s="424">
        <v>0.24832214699999999</v>
      </c>
      <c r="BG1170" s="424">
        <v>0.30434782599999999</v>
      </c>
      <c r="BH1170" s="424">
        <v>0.55266997299999998</v>
      </c>
      <c r="BI1170" s="424">
        <v>0.101449276</v>
      </c>
      <c r="BJ1170" s="424">
        <v>0.242951449131805</v>
      </c>
      <c r="BK1170" s="425">
        <v>62.665618205762499</v>
      </c>
      <c r="BL1170" s="425">
        <v>-8.5390497269623609</v>
      </c>
      <c r="BM1170" s="425">
        <v>9.1847046939141403</v>
      </c>
      <c r="BN1170" s="425">
        <v>50.721601654547698</v>
      </c>
      <c r="BO1170" s="425">
        <v>0.14997687340074201</v>
      </c>
      <c r="BP1170" s="425">
        <v>1.5536301424726799</v>
      </c>
      <c r="BQ1170" s="425">
        <v>6.0558511735356699</v>
      </c>
      <c r="BR1170" s="425">
        <v>-7.1578543317087604</v>
      </c>
      <c r="BS1170" s="426">
        <v>0.61958936285938904</v>
      </c>
      <c r="BT1170" s="427"/>
      <c r="BU1170" s="421"/>
      <c r="BV1170" s="428"/>
      <c r="BW1170" s="427"/>
      <c r="BX1170" s="427"/>
      <c r="BY1170" s="427"/>
      <c r="BZ1170" s="427"/>
      <c r="CA1170" s="421"/>
      <c r="CB1170" s="428"/>
      <c r="CC1170" s="427"/>
      <c r="CD1170" s="421"/>
      <c r="CE1170" s="429"/>
      <c r="CF1170" s="428"/>
      <c r="CG1170" s="427"/>
      <c r="CH1170" s="421"/>
      <c r="CI1170" s="429"/>
      <c r="CJ1170" s="428"/>
      <c r="CK1170" s="427"/>
      <c r="CL1170" s="421"/>
      <c r="CM1170" s="429"/>
      <c r="CN1170" s="428"/>
      <c r="CO1170" s="427"/>
      <c r="CP1170" s="421"/>
      <c r="CQ1170" s="429"/>
      <c r="CR1170" s="428"/>
      <c r="CX1170" s="427">
        <v>50</v>
      </c>
      <c r="CY1170" s="421">
        <v>406</v>
      </c>
      <c r="CZ1170" s="429">
        <v>7</v>
      </c>
      <c r="DA1170" s="429">
        <v>10</v>
      </c>
      <c r="DB1170" s="428">
        <v>0</v>
      </c>
      <c r="DH1170" s="427">
        <v>7</v>
      </c>
      <c r="DI1170" s="426">
        <v>8.0512633323669398</v>
      </c>
    </row>
    <row r="1171" spans="1:156" ht="13" customHeight="1">
      <c r="A1171" s="413" t="s">
        <v>19</v>
      </c>
      <c r="B1171" s="413">
        <v>11238</v>
      </c>
      <c r="C1171" s="413">
        <v>657041</v>
      </c>
      <c r="D1171" s="413">
        <v>16939</v>
      </c>
      <c r="E1171" s="413" t="s">
        <v>213</v>
      </c>
      <c r="F1171" s="413" t="s">
        <v>213</v>
      </c>
      <c r="G1171" s="414"/>
      <c r="H1171" s="411" t="s">
        <v>251</v>
      </c>
      <c r="I1171" s="411" t="s">
        <v>1919</v>
      </c>
      <c r="J1171" s="418">
        <v>29</v>
      </c>
      <c r="K1171" s="418">
        <v>8</v>
      </c>
      <c r="L1171" s="418" t="s">
        <v>837</v>
      </c>
      <c r="T1171" s="418" t="s">
        <v>4584</v>
      </c>
      <c r="U1171" s="418" t="s">
        <v>4577</v>
      </c>
      <c r="V1171" s="418" t="s">
        <v>4585</v>
      </c>
      <c r="X1171" s="418">
        <v>40</v>
      </c>
      <c r="Z1171" s="421">
        <v>39</v>
      </c>
      <c r="AA1171" s="421">
        <v>142</v>
      </c>
      <c r="AB1171" s="421">
        <v>125</v>
      </c>
      <c r="AC1171" s="421">
        <v>20</v>
      </c>
      <c r="AD1171" s="421">
        <v>14</v>
      </c>
      <c r="AE1171" s="421">
        <v>2</v>
      </c>
      <c r="AF1171" s="421">
        <v>0</v>
      </c>
      <c r="AG1171" s="421">
        <v>4</v>
      </c>
      <c r="AH1171" s="421">
        <v>10</v>
      </c>
      <c r="AI1171" s="421">
        <v>11</v>
      </c>
      <c r="AJ1171" s="421">
        <v>4</v>
      </c>
      <c r="AK1171" s="421">
        <v>1</v>
      </c>
      <c r="AL1171" s="421">
        <v>14</v>
      </c>
      <c r="AM1171" s="421">
        <v>0</v>
      </c>
      <c r="AN1171" s="421">
        <v>44</v>
      </c>
      <c r="AO1171" s="421">
        <v>1</v>
      </c>
      <c r="AP1171" s="421">
        <v>2</v>
      </c>
      <c r="AQ1171" s="421">
        <v>0</v>
      </c>
      <c r="AR1171" s="421">
        <v>4</v>
      </c>
      <c r="AS1171" s="422">
        <v>9.8591549000000001E-2</v>
      </c>
      <c r="AT1171" s="422">
        <v>0.30985915400000003</v>
      </c>
      <c r="AU1171" s="422">
        <v>0.39759035999999998</v>
      </c>
      <c r="AV1171" s="422">
        <v>0.24096386</v>
      </c>
      <c r="AW1171" s="422">
        <v>4.8192770000000003E-2</v>
      </c>
      <c r="AX1171" s="422">
        <v>0.31325301</v>
      </c>
      <c r="AY1171" s="423">
        <v>110.6</v>
      </c>
      <c r="AZ1171" s="422">
        <v>0.12589928</v>
      </c>
      <c r="BA1171" s="422">
        <v>0.36144578300000002</v>
      </c>
      <c r="BB1171" s="422">
        <v>0.59699228599999998</v>
      </c>
      <c r="BC1171" s="422">
        <v>0.51807228900000002</v>
      </c>
      <c r="BD1171" s="424">
        <v>0.20253164500000001</v>
      </c>
      <c r="BE1171" s="424">
        <v>0.16</v>
      </c>
      <c r="BF1171" s="424">
        <v>0.24647887299999999</v>
      </c>
      <c r="BG1171" s="424">
        <v>0.27200000000000002</v>
      </c>
      <c r="BH1171" s="424">
        <v>0.51847887299999995</v>
      </c>
      <c r="BI1171" s="424">
        <v>0.112</v>
      </c>
      <c r="BJ1171" s="424">
        <v>0.23528507016074399</v>
      </c>
      <c r="BK1171" s="425">
        <v>69.1828420642982</v>
      </c>
      <c r="BL1171" s="425">
        <v>-8.9675032791632496</v>
      </c>
      <c r="BM1171" s="425">
        <v>7.8109842392664897</v>
      </c>
      <c r="BN1171" s="425">
        <v>47.802993092827798</v>
      </c>
      <c r="BO1171" s="425">
        <v>-0.16205502400168501</v>
      </c>
      <c r="BP1171" s="425">
        <v>-6.5417340956628295E-2</v>
      </c>
      <c r="BQ1171" s="425">
        <v>-5.1274631467598804</v>
      </c>
      <c r="BR1171" s="425">
        <v>-8.8007262709501504</v>
      </c>
      <c r="BS1171" s="426">
        <v>-0.52460364912355095</v>
      </c>
      <c r="BT1171" s="427"/>
      <c r="BU1171" s="421"/>
      <c r="BV1171" s="428"/>
      <c r="BW1171" s="427"/>
      <c r="BX1171" s="427"/>
      <c r="BY1171" s="427"/>
      <c r="BZ1171" s="427"/>
      <c r="CA1171" s="421"/>
      <c r="CB1171" s="428"/>
      <c r="CC1171" s="427"/>
      <c r="CD1171" s="421"/>
      <c r="CE1171" s="429"/>
      <c r="CF1171" s="428"/>
      <c r="CG1171" s="427"/>
      <c r="CH1171" s="421"/>
      <c r="CI1171" s="429"/>
      <c r="CJ1171" s="428"/>
      <c r="CK1171" s="427"/>
      <c r="CL1171" s="421"/>
      <c r="CM1171" s="429"/>
      <c r="CN1171" s="428"/>
      <c r="CO1171" s="427"/>
      <c r="CP1171" s="421"/>
      <c r="CQ1171" s="429"/>
      <c r="CR1171" s="428"/>
      <c r="CX1171" s="427">
        <v>38</v>
      </c>
      <c r="CY1171" s="421">
        <v>284.10000000000002</v>
      </c>
      <c r="CZ1171" s="429">
        <v>-1</v>
      </c>
      <c r="DA1171" s="429">
        <v>-2</v>
      </c>
      <c r="DB1171" s="428">
        <v>1</v>
      </c>
      <c r="DC1171" s="427">
        <v>2</v>
      </c>
      <c r="DD1171" s="421">
        <v>6</v>
      </c>
      <c r="DE1171" s="429">
        <v>0</v>
      </c>
      <c r="DF1171" s="429">
        <v>0</v>
      </c>
      <c r="DG1171" s="428">
        <v>0</v>
      </c>
      <c r="DH1171" s="427">
        <v>-1</v>
      </c>
      <c r="DI1171" s="426">
        <v>-1.2138487994670799</v>
      </c>
      <c r="EL1171" s="422"/>
      <c r="EM1171" s="422"/>
      <c r="EN1171" s="422"/>
      <c r="EO1171" s="422"/>
      <c r="EP1171" s="422"/>
      <c r="EQ1171" s="422"/>
    </row>
    <row r="1172" spans="1:156" ht="13" customHeight="1">
      <c r="A1172" s="413" t="s">
        <v>19</v>
      </c>
      <c r="B1172" s="413">
        <v>10866</v>
      </c>
      <c r="C1172" s="413">
        <v>666211</v>
      </c>
      <c r="D1172" s="413">
        <v>19960</v>
      </c>
      <c r="E1172" s="413" t="s">
        <v>614</v>
      </c>
      <c r="F1172" s="413" t="s">
        <v>614</v>
      </c>
      <c r="G1172" s="414"/>
      <c r="H1172" s="411" t="s">
        <v>2404</v>
      </c>
      <c r="I1172" s="411" t="s">
        <v>288</v>
      </c>
      <c r="J1172" s="418">
        <v>27</v>
      </c>
      <c r="K1172" s="418">
        <v>8</v>
      </c>
      <c r="L1172" s="418" t="s">
        <v>46</v>
      </c>
      <c r="T1172" s="418" t="s">
        <v>4581</v>
      </c>
      <c r="U1172" s="418" t="s">
        <v>4577</v>
      </c>
      <c r="V1172" s="418" t="s">
        <v>4586</v>
      </c>
      <c r="X1172" s="418">
        <v>13</v>
      </c>
      <c r="Y1172" s="419">
        <v>104</v>
      </c>
      <c r="Z1172" s="421">
        <v>52</v>
      </c>
      <c r="AA1172" s="421">
        <v>135</v>
      </c>
      <c r="AB1172" s="421">
        <v>117</v>
      </c>
      <c r="AC1172" s="421">
        <v>23</v>
      </c>
      <c r="AD1172" s="421">
        <v>13</v>
      </c>
      <c r="AE1172" s="421">
        <v>7</v>
      </c>
      <c r="AF1172" s="421">
        <v>0</v>
      </c>
      <c r="AG1172" s="421">
        <v>3</v>
      </c>
      <c r="AH1172" s="421">
        <v>15</v>
      </c>
      <c r="AI1172" s="421">
        <v>12</v>
      </c>
      <c r="AJ1172" s="421">
        <v>3</v>
      </c>
      <c r="AK1172" s="421">
        <v>2</v>
      </c>
      <c r="AL1172" s="421">
        <v>17</v>
      </c>
      <c r="AM1172" s="421">
        <v>0</v>
      </c>
      <c r="AN1172" s="421">
        <v>41</v>
      </c>
      <c r="AO1172" s="421">
        <v>0</v>
      </c>
      <c r="AP1172" s="421">
        <v>1</v>
      </c>
      <c r="AQ1172" s="421">
        <v>0</v>
      </c>
      <c r="AR1172" s="421">
        <v>0</v>
      </c>
      <c r="AS1172" s="422">
        <v>0.12592592499999999</v>
      </c>
      <c r="AT1172" s="422">
        <v>0.30370370299999999</v>
      </c>
      <c r="AU1172" s="422">
        <v>0.45454545000000002</v>
      </c>
      <c r="AV1172" s="422">
        <v>0.20779221</v>
      </c>
      <c r="AW1172" s="422">
        <v>7.7922080000000005E-2</v>
      </c>
      <c r="AX1172" s="422">
        <v>0.40259739999999999</v>
      </c>
      <c r="AY1172" s="423">
        <v>112.2</v>
      </c>
      <c r="AZ1172" s="422">
        <v>0.16304347999999999</v>
      </c>
      <c r="BA1172" s="422">
        <v>0.405405405</v>
      </c>
      <c r="BB1172" s="422">
        <v>0.64776732999999997</v>
      </c>
      <c r="BC1172" s="422">
        <v>0.44594594500000001</v>
      </c>
      <c r="BD1172" s="424">
        <v>0.27027026999999998</v>
      </c>
      <c r="BE1172" s="424">
        <v>0.19658119600000001</v>
      </c>
      <c r="BF1172" s="424">
        <v>0.29629629600000001</v>
      </c>
      <c r="BG1172" s="424">
        <v>0.33333333300000001</v>
      </c>
      <c r="BH1172" s="424">
        <v>0.62962962899999997</v>
      </c>
      <c r="BI1172" s="424">
        <v>0.136752137</v>
      </c>
      <c r="BJ1172" s="424">
        <v>0.28224029982531501</v>
      </c>
      <c r="BK1172" s="425">
        <v>84.472334785948902</v>
      </c>
      <c r="BL1172" s="425">
        <v>-3.37876196391294</v>
      </c>
      <c r="BM1172" s="425">
        <v>12.572617014875901</v>
      </c>
      <c r="BN1172" s="425">
        <v>79.541859116236296</v>
      </c>
      <c r="BO1172" s="425">
        <v>-5.9981318576794403E-2</v>
      </c>
      <c r="BP1172" s="425">
        <v>-1.62740919925272</v>
      </c>
      <c r="BQ1172" s="425">
        <v>-1.5769253452249801</v>
      </c>
      <c r="BR1172" s="425">
        <v>-4.8823587186575903</v>
      </c>
      <c r="BS1172" s="426">
        <v>-0.161339197732352</v>
      </c>
      <c r="BT1172" s="427"/>
      <c r="BU1172" s="421"/>
      <c r="BV1172" s="428"/>
      <c r="BW1172" s="427"/>
      <c r="BX1172" s="427"/>
      <c r="BY1172" s="427"/>
      <c r="BZ1172" s="427"/>
      <c r="CA1172" s="421"/>
      <c r="CB1172" s="428"/>
      <c r="CC1172" s="427"/>
      <c r="CD1172" s="421"/>
      <c r="CE1172" s="429"/>
      <c r="CF1172" s="428"/>
      <c r="CG1172" s="427"/>
      <c r="CH1172" s="421"/>
      <c r="CI1172" s="429"/>
      <c r="CJ1172" s="428"/>
      <c r="CK1172" s="427"/>
      <c r="CL1172" s="421"/>
      <c r="CM1172" s="429"/>
      <c r="CN1172" s="428"/>
      <c r="CO1172" s="427"/>
      <c r="CP1172" s="421"/>
      <c r="CQ1172" s="429"/>
      <c r="CR1172" s="428"/>
      <c r="CS1172" s="427">
        <v>27</v>
      </c>
      <c r="CT1172" s="421">
        <v>134.19999999999999</v>
      </c>
      <c r="CU1172" s="429">
        <v>-4</v>
      </c>
      <c r="CV1172" s="429">
        <v>0</v>
      </c>
      <c r="CW1172" s="428">
        <v>0</v>
      </c>
      <c r="CX1172" s="427">
        <v>29</v>
      </c>
      <c r="CY1172" s="421">
        <v>157.1</v>
      </c>
      <c r="CZ1172" s="429">
        <v>2</v>
      </c>
      <c r="DA1172" s="429">
        <v>1</v>
      </c>
      <c r="DB1172" s="428">
        <v>1</v>
      </c>
      <c r="DC1172" s="427">
        <v>3</v>
      </c>
      <c r="DD1172" s="421">
        <v>10.1</v>
      </c>
      <c r="DE1172" s="429">
        <v>0</v>
      </c>
      <c r="DF1172" s="429">
        <v>0</v>
      </c>
      <c r="DG1172" s="428">
        <v>0</v>
      </c>
      <c r="DH1172" s="427">
        <v>-2</v>
      </c>
      <c r="DI1172" s="426">
        <v>-1.3407645821571299</v>
      </c>
      <c r="EL1172" s="422"/>
      <c r="EM1172" s="422"/>
      <c r="EN1172" s="422"/>
      <c r="EO1172" s="422"/>
      <c r="EP1172" s="422"/>
      <c r="EQ1172" s="422"/>
    </row>
    <row r="1173" spans="1:156" ht="13" customHeight="1">
      <c r="A1173" s="413" t="s">
        <v>19</v>
      </c>
      <c r="B1173" s="413">
        <v>10203</v>
      </c>
      <c r="C1173" s="413">
        <v>642180</v>
      </c>
      <c r="D1173" s="413">
        <v>15730</v>
      </c>
      <c r="E1173" s="413" t="s">
        <v>2170</v>
      </c>
      <c r="F1173" s="413" t="s">
        <v>2170</v>
      </c>
      <c r="G1173" s="414"/>
      <c r="H1173" s="415" t="s">
        <v>218</v>
      </c>
      <c r="I1173" s="416" t="s">
        <v>571</v>
      </c>
      <c r="J1173" s="417">
        <v>30</v>
      </c>
      <c r="K1173" s="418">
        <v>8</v>
      </c>
      <c r="L1173" s="418" t="s">
        <v>46</v>
      </c>
      <c r="T1173" s="418" t="s">
        <v>4581</v>
      </c>
      <c r="U1173" s="418" t="s">
        <v>4581</v>
      </c>
      <c r="V1173" s="418" t="s">
        <v>4586</v>
      </c>
      <c r="X1173" s="418">
        <v>21</v>
      </c>
      <c r="Y1173" s="419">
        <v>88</v>
      </c>
      <c r="Z1173" s="421">
        <v>60</v>
      </c>
      <c r="AA1173" s="421">
        <v>127</v>
      </c>
      <c r="AB1173" s="421">
        <v>107</v>
      </c>
      <c r="AC1173" s="421">
        <v>22</v>
      </c>
      <c r="AD1173" s="421">
        <v>19</v>
      </c>
      <c r="AE1173" s="421">
        <v>1</v>
      </c>
      <c r="AF1173" s="421">
        <v>2</v>
      </c>
      <c r="AG1173" s="421">
        <v>0</v>
      </c>
      <c r="AH1173" s="421">
        <v>13</v>
      </c>
      <c r="AI1173" s="421">
        <v>9</v>
      </c>
      <c r="AJ1173" s="421">
        <v>1</v>
      </c>
      <c r="AK1173" s="421">
        <v>2</v>
      </c>
      <c r="AL1173" s="421">
        <v>15</v>
      </c>
      <c r="AM1173" s="421">
        <v>0</v>
      </c>
      <c r="AN1173" s="421">
        <v>31</v>
      </c>
      <c r="AO1173" s="421">
        <v>1</v>
      </c>
      <c r="AP1173" s="421">
        <v>0</v>
      </c>
      <c r="AQ1173" s="421">
        <v>4</v>
      </c>
      <c r="AR1173" s="421">
        <v>0</v>
      </c>
      <c r="AS1173" s="422">
        <v>0.11811023599999999</v>
      </c>
      <c r="AT1173" s="422">
        <v>0.244094488</v>
      </c>
      <c r="AU1173" s="422">
        <v>0.33750000000000002</v>
      </c>
      <c r="AV1173" s="422">
        <v>0.32500000000000001</v>
      </c>
      <c r="AW1173" s="422">
        <v>0</v>
      </c>
      <c r="AX1173" s="422">
        <v>0.15</v>
      </c>
      <c r="AY1173" s="423">
        <v>100.5</v>
      </c>
      <c r="AZ1173" s="422">
        <v>0.10261569</v>
      </c>
      <c r="BA1173" s="422">
        <v>0.5</v>
      </c>
      <c r="BB1173" s="422">
        <v>0.89738430999999996</v>
      </c>
      <c r="BC1173" s="422">
        <v>0.30555555499999998</v>
      </c>
      <c r="BD1173" s="424">
        <v>0.28947368400000001</v>
      </c>
      <c r="BE1173" s="424">
        <v>0.20560747600000001</v>
      </c>
      <c r="BF1173" s="424">
        <v>0.308943089</v>
      </c>
      <c r="BG1173" s="424">
        <v>0.25233644799999999</v>
      </c>
      <c r="BH1173" s="424">
        <v>0.561279537</v>
      </c>
      <c r="BI1173" s="424">
        <v>4.6728972000000001E-2</v>
      </c>
      <c r="BJ1173" s="424">
        <v>0.26245113165397899</v>
      </c>
      <c r="BK1173" s="425">
        <v>30.0986629764996</v>
      </c>
      <c r="BL1173" s="425">
        <v>-5.2190587620242503</v>
      </c>
      <c r="BM1173" s="425">
        <v>9.7870533143178395</v>
      </c>
      <c r="BN1173" s="425">
        <v>69.099015032611803</v>
      </c>
      <c r="BO1173" s="425">
        <v>0.312980164288296</v>
      </c>
      <c r="BP1173" s="425">
        <v>-0.394042306579649</v>
      </c>
      <c r="BQ1173" s="425">
        <v>-3.1856425096738201</v>
      </c>
      <c r="BR1173" s="425">
        <v>-5.0456308235406002</v>
      </c>
      <c r="BS1173" s="426">
        <v>-0.32593109643977602</v>
      </c>
      <c r="BT1173" s="427"/>
      <c r="BU1173" s="421"/>
      <c r="BV1173" s="428"/>
      <c r="BW1173" s="427"/>
      <c r="BX1173" s="427"/>
      <c r="BY1173" s="427"/>
      <c r="BZ1173" s="427"/>
      <c r="CA1173" s="421"/>
      <c r="CB1173" s="428"/>
      <c r="CC1173" s="427"/>
      <c r="CD1173" s="421"/>
      <c r="CE1173" s="429"/>
      <c r="CF1173" s="428"/>
      <c r="CG1173" s="427">
        <v>8</v>
      </c>
      <c r="CH1173" s="421">
        <v>44</v>
      </c>
      <c r="CI1173" s="429">
        <v>0</v>
      </c>
      <c r="CJ1173" s="428">
        <v>0</v>
      </c>
      <c r="CK1173" s="427">
        <v>4</v>
      </c>
      <c r="CL1173" s="421">
        <v>9.1</v>
      </c>
      <c r="CM1173" s="429">
        <v>0</v>
      </c>
      <c r="CN1173" s="428">
        <v>-1</v>
      </c>
      <c r="CO1173" s="427">
        <v>2</v>
      </c>
      <c r="CP1173" s="421">
        <v>4</v>
      </c>
      <c r="CQ1173" s="429">
        <v>0</v>
      </c>
      <c r="CR1173" s="428">
        <v>0</v>
      </c>
      <c r="CS1173" s="427">
        <v>17</v>
      </c>
      <c r="CT1173" s="421">
        <v>82.2</v>
      </c>
      <c r="CU1173" s="429">
        <v>0</v>
      </c>
      <c r="CV1173" s="429">
        <v>0</v>
      </c>
      <c r="CW1173" s="428">
        <v>0</v>
      </c>
      <c r="CX1173" s="427">
        <v>19</v>
      </c>
      <c r="CY1173" s="421">
        <v>146</v>
      </c>
      <c r="CZ1173" s="429">
        <v>-3</v>
      </c>
      <c r="DA1173" s="429">
        <v>-2</v>
      </c>
      <c r="DB1173" s="428">
        <v>0</v>
      </c>
      <c r="DC1173" s="427">
        <v>3</v>
      </c>
      <c r="DD1173" s="421">
        <v>10</v>
      </c>
      <c r="DE1173" s="429">
        <v>0</v>
      </c>
      <c r="DF1173" s="429">
        <v>-1</v>
      </c>
      <c r="DH1173" s="427">
        <v>-3</v>
      </c>
      <c r="DI1173" s="426">
        <v>-2.36470234394073</v>
      </c>
      <c r="EL1173" s="422"/>
      <c r="EM1173" s="422"/>
      <c r="EN1173" s="422"/>
      <c r="EO1173" s="422"/>
      <c r="EP1173" s="422"/>
      <c r="EQ1173" s="422"/>
    </row>
    <row r="1174" spans="1:156" ht="13" customHeight="1">
      <c r="A1174" s="413" t="s">
        <v>19</v>
      </c>
      <c r="B1174" s="413">
        <v>12639</v>
      </c>
      <c r="C1174" s="413">
        <v>656248</v>
      </c>
      <c r="D1174" s="413">
        <v>21270</v>
      </c>
      <c r="E1174" s="413" t="s">
        <v>246</v>
      </c>
      <c r="F1174" s="413" t="s">
        <v>246</v>
      </c>
      <c r="G1174" s="414"/>
      <c r="H1174" s="411" t="s">
        <v>2958</v>
      </c>
      <c r="I1174" s="411" t="s">
        <v>104</v>
      </c>
      <c r="J1174" s="413">
        <v>29</v>
      </c>
      <c r="K1174" s="418">
        <v>9</v>
      </c>
      <c r="L1174" s="418" t="s">
        <v>837</v>
      </c>
      <c r="T1174" s="418" t="s">
        <v>4577</v>
      </c>
      <c r="U1174" s="418" t="s">
        <v>4581</v>
      </c>
      <c r="V1174" s="418" t="s">
        <v>4585</v>
      </c>
      <c r="Z1174" s="421">
        <v>32</v>
      </c>
      <c r="AA1174" s="421">
        <v>73</v>
      </c>
      <c r="AB1174" s="421">
        <v>66</v>
      </c>
      <c r="AC1174" s="421">
        <v>11</v>
      </c>
      <c r="AD1174" s="421">
        <v>9</v>
      </c>
      <c r="AE1174" s="421">
        <v>0</v>
      </c>
      <c r="AF1174" s="421">
        <v>1</v>
      </c>
      <c r="AG1174" s="421">
        <v>1</v>
      </c>
      <c r="AH1174" s="421">
        <v>7</v>
      </c>
      <c r="AI1174" s="421">
        <v>7</v>
      </c>
      <c r="AJ1174" s="421">
        <v>1</v>
      </c>
      <c r="AK1174" s="421">
        <v>1</v>
      </c>
      <c r="AL1174" s="421">
        <v>7</v>
      </c>
      <c r="AM1174" s="421">
        <v>0</v>
      </c>
      <c r="AN1174" s="421">
        <v>27</v>
      </c>
      <c r="AO1174" s="421">
        <v>0</v>
      </c>
      <c r="AP1174" s="421">
        <v>0</v>
      </c>
      <c r="AQ1174" s="421">
        <v>0</v>
      </c>
      <c r="AR1174" s="421">
        <v>2</v>
      </c>
      <c r="AS1174" s="422">
        <v>9.5890409999999995E-2</v>
      </c>
      <c r="AT1174" s="422">
        <v>0.36986301300000002</v>
      </c>
      <c r="AU1174" s="422">
        <v>0.51282050999999995</v>
      </c>
      <c r="AV1174" s="422">
        <v>0.23076922999999999</v>
      </c>
      <c r="AW1174" s="422">
        <v>0</v>
      </c>
      <c r="AX1174" s="422">
        <v>0.30769231000000002</v>
      </c>
      <c r="AY1174" s="423">
        <v>107.4</v>
      </c>
      <c r="AZ1174" s="422">
        <v>0.13138685999999999</v>
      </c>
      <c r="BA1174" s="422">
        <v>0.41025641000000002</v>
      </c>
      <c r="BB1174" s="422">
        <v>0.68912596000000004</v>
      </c>
      <c r="BC1174" s="422">
        <v>0.384615384</v>
      </c>
      <c r="BD1174" s="424">
        <v>0.263157894</v>
      </c>
      <c r="BE1174" s="424">
        <v>0.16666666599999999</v>
      </c>
      <c r="BF1174" s="424">
        <v>0.246575342</v>
      </c>
      <c r="BG1174" s="424">
        <v>0.24242424200000001</v>
      </c>
      <c r="BH1174" s="424">
        <v>0.48899958399999999</v>
      </c>
      <c r="BI1174" s="424">
        <v>7.5757575999999993E-2</v>
      </c>
      <c r="BJ1174" s="424">
        <v>0.22471333856452</v>
      </c>
      <c r="BK1174" s="425">
        <v>48.796317366890797</v>
      </c>
      <c r="BL1174" s="425">
        <v>-5.2366373855196402</v>
      </c>
      <c r="BM1174" s="425">
        <v>3.3889230993069099</v>
      </c>
      <c r="BN1174" s="425">
        <v>25.858577573992701</v>
      </c>
      <c r="BO1174" s="425">
        <v>6.12549330962988E-2</v>
      </c>
      <c r="BP1174" s="425">
        <v>-0.27457158640027002</v>
      </c>
      <c r="BQ1174" s="425">
        <v>-7.1905989578966496</v>
      </c>
      <c r="BR1174" s="425">
        <v>-6.6897541489027903</v>
      </c>
      <c r="BS1174" s="426">
        <v>-0.73568826234866402</v>
      </c>
      <c r="BT1174" s="427"/>
      <c r="BU1174" s="421"/>
      <c r="BV1174" s="428"/>
      <c r="BW1174" s="427"/>
      <c r="BX1174" s="427"/>
      <c r="BY1174" s="427"/>
      <c r="BZ1174" s="427"/>
      <c r="CA1174" s="421"/>
      <c r="CB1174" s="428"/>
      <c r="CC1174" s="427">
        <v>1</v>
      </c>
      <c r="CD1174" s="421">
        <v>6</v>
      </c>
      <c r="CE1174" s="429">
        <v>0</v>
      </c>
      <c r="CF1174" s="428">
        <v>0</v>
      </c>
      <c r="CG1174" s="427"/>
      <c r="CH1174" s="421"/>
      <c r="CI1174" s="429"/>
      <c r="CJ1174" s="428"/>
      <c r="CK1174" s="427"/>
      <c r="CL1174" s="421"/>
      <c r="CM1174" s="429"/>
      <c r="CN1174" s="428"/>
      <c r="CO1174" s="427"/>
      <c r="CP1174" s="421"/>
      <c r="CQ1174" s="429"/>
      <c r="CR1174" s="428"/>
      <c r="CS1174" s="427">
        <v>2</v>
      </c>
      <c r="CT1174" s="421">
        <v>17</v>
      </c>
      <c r="CU1174" s="429">
        <v>-1</v>
      </c>
      <c r="CV1174" s="429">
        <v>0</v>
      </c>
      <c r="CW1174" s="428">
        <v>0</v>
      </c>
      <c r="DC1174" s="427">
        <v>17</v>
      </c>
      <c r="DD1174" s="421">
        <v>88</v>
      </c>
      <c r="DE1174" s="429">
        <v>-2</v>
      </c>
      <c r="DF1174" s="429">
        <v>-1</v>
      </c>
      <c r="DG1174" s="428">
        <v>0</v>
      </c>
      <c r="DH1174" s="427">
        <v>-3</v>
      </c>
      <c r="DI1174" s="426">
        <v>-2.9292103052139198</v>
      </c>
      <c r="EL1174" s="422"/>
      <c r="EM1174" s="422"/>
      <c r="EN1174" s="422"/>
      <c r="EO1174" s="422"/>
      <c r="EP1174" s="422"/>
      <c r="EQ1174" s="422"/>
      <c r="EZ1174" s="412"/>
    </row>
    <row r="1175" spans="1:156" ht="13" customHeight="1">
      <c r="A1175" s="413" t="s">
        <v>19</v>
      </c>
      <c r="B1175" s="413">
        <v>10481</v>
      </c>
      <c r="C1175" s="413">
        <v>663662</v>
      </c>
      <c r="D1175" s="413">
        <v>18353</v>
      </c>
      <c r="E1175" s="413" t="s">
        <v>563</v>
      </c>
      <c r="F1175" s="413" t="s">
        <v>563</v>
      </c>
      <c r="G1175" s="414"/>
      <c r="H1175" s="411" t="s">
        <v>282</v>
      </c>
      <c r="I1175" s="411" t="s">
        <v>1650</v>
      </c>
      <c r="J1175" s="418">
        <v>28</v>
      </c>
      <c r="K1175" s="418">
        <v>9</v>
      </c>
      <c r="L1175" s="418" t="s">
        <v>837</v>
      </c>
      <c r="T1175" s="418" t="s">
        <v>2543</v>
      </c>
      <c r="U1175" s="418" t="s">
        <v>4581</v>
      </c>
      <c r="V1175" s="418" t="s">
        <v>4586</v>
      </c>
      <c r="Y1175" s="419">
        <v>9</v>
      </c>
      <c r="Z1175" s="421">
        <v>21</v>
      </c>
      <c r="AA1175" s="421">
        <v>42</v>
      </c>
      <c r="AB1175" s="421">
        <v>41</v>
      </c>
      <c r="AC1175" s="421">
        <v>8</v>
      </c>
      <c r="AD1175" s="421">
        <v>6</v>
      </c>
      <c r="AE1175" s="421">
        <v>1</v>
      </c>
      <c r="AF1175" s="421">
        <v>0</v>
      </c>
      <c r="AG1175" s="421">
        <v>1</v>
      </c>
      <c r="AH1175" s="421">
        <v>7</v>
      </c>
      <c r="AI1175" s="421">
        <v>3</v>
      </c>
      <c r="AJ1175" s="421">
        <v>1</v>
      </c>
      <c r="AK1175" s="421">
        <v>0</v>
      </c>
      <c r="AL1175" s="421">
        <v>1</v>
      </c>
      <c r="AM1175" s="421">
        <v>0</v>
      </c>
      <c r="AN1175" s="421">
        <v>13</v>
      </c>
      <c r="AO1175" s="421">
        <v>0</v>
      </c>
      <c r="AP1175" s="421">
        <v>0</v>
      </c>
      <c r="AQ1175" s="421">
        <v>0</v>
      </c>
      <c r="AR1175" s="421">
        <v>1</v>
      </c>
      <c r="AS1175" s="422">
        <v>2.3809522999999999E-2</v>
      </c>
      <c r="AT1175" s="422">
        <v>0.30952380899999998</v>
      </c>
      <c r="AU1175" s="422">
        <v>0.35714286000000001</v>
      </c>
      <c r="AV1175" s="422">
        <v>7.1428569999999997E-2</v>
      </c>
      <c r="AW1175" s="422">
        <v>7.1428569999999997E-2</v>
      </c>
      <c r="AX1175" s="422">
        <v>0.32142857000000002</v>
      </c>
      <c r="AY1175" s="423">
        <v>109.5</v>
      </c>
      <c r="AZ1175" s="422">
        <v>0.11320755</v>
      </c>
      <c r="BA1175" s="422">
        <v>0.28571428500000001</v>
      </c>
      <c r="BB1175" s="422">
        <v>0.45822101999999998</v>
      </c>
      <c r="BC1175" s="422">
        <v>0.46428571400000002</v>
      </c>
      <c r="BD1175" s="424">
        <v>0.25925925900000002</v>
      </c>
      <c r="BE1175" s="424">
        <v>0.19512195099999999</v>
      </c>
      <c r="BF1175" s="424">
        <v>0.21428571399999999</v>
      </c>
      <c r="BG1175" s="424">
        <v>0.29268292600000001</v>
      </c>
      <c r="BH1175" s="424">
        <v>0.50696863999999997</v>
      </c>
      <c r="BI1175" s="424">
        <v>9.7560974999999994E-2</v>
      </c>
      <c r="BJ1175" s="424">
        <v>0.22083972181592601</v>
      </c>
      <c r="BK1175" s="425">
        <v>62.840134942059201</v>
      </c>
      <c r="BL1175" s="425">
        <v>-3.1449515500724701</v>
      </c>
      <c r="BM1175" s="425">
        <v>1.8176996877729401</v>
      </c>
      <c r="BN1175" s="425">
        <v>37.611769111077201</v>
      </c>
      <c r="BO1175" s="425">
        <v>-4.6282579560546801E-2</v>
      </c>
      <c r="BP1175" s="425">
        <v>0.32869876455515601</v>
      </c>
      <c r="BQ1175" s="425">
        <v>-1.43535123231489</v>
      </c>
      <c r="BR1175" s="425">
        <v>-2.7771278496519098</v>
      </c>
      <c r="BS1175" s="426">
        <v>-0.14685439420899701</v>
      </c>
      <c r="BT1175" s="427"/>
      <c r="BU1175" s="421"/>
      <c r="BV1175" s="428"/>
      <c r="BW1175" s="427"/>
      <c r="BX1175" s="427"/>
      <c r="BY1175" s="427"/>
      <c r="BZ1175" s="427"/>
      <c r="CA1175" s="421"/>
      <c r="CB1175" s="428"/>
      <c r="CC1175" s="427"/>
      <c r="CD1175" s="421"/>
      <c r="CE1175" s="429"/>
      <c r="CF1175" s="428"/>
      <c r="CG1175" s="427"/>
      <c r="CH1175" s="421"/>
      <c r="CI1175" s="429"/>
      <c r="CJ1175" s="428"/>
      <c r="CK1175" s="427"/>
      <c r="CL1175" s="421"/>
      <c r="CM1175" s="429"/>
      <c r="CN1175" s="428"/>
      <c r="CO1175" s="427"/>
      <c r="CP1175" s="421"/>
      <c r="CQ1175" s="429"/>
      <c r="CR1175" s="428"/>
      <c r="CS1175" s="427">
        <v>5</v>
      </c>
      <c r="CT1175" s="421">
        <v>33</v>
      </c>
      <c r="CU1175" s="429">
        <v>0</v>
      </c>
      <c r="CV1175" s="429">
        <v>0</v>
      </c>
      <c r="CW1175" s="428">
        <v>0</v>
      </c>
      <c r="DC1175" s="427">
        <v>12</v>
      </c>
      <c r="DD1175" s="421">
        <v>45.1</v>
      </c>
      <c r="DE1175" s="429">
        <v>-2</v>
      </c>
      <c r="DF1175" s="429">
        <v>0</v>
      </c>
      <c r="DG1175" s="428">
        <v>0</v>
      </c>
      <c r="DH1175" s="427">
        <v>-2</v>
      </c>
      <c r="DI1175" s="426">
        <v>-5.5365175008773797E-2</v>
      </c>
      <c r="EL1175" s="422"/>
      <c r="EM1175" s="422"/>
      <c r="EN1175" s="422"/>
      <c r="EO1175" s="422"/>
      <c r="EP1175" s="422"/>
      <c r="EQ1175" s="422"/>
    </row>
    <row r="1176" spans="1:156" ht="13" customHeight="1">
      <c r="A1176" s="413" t="s">
        <v>19</v>
      </c>
      <c r="B1176" s="413">
        <v>13102</v>
      </c>
      <c r="C1176" s="413">
        <v>672569</v>
      </c>
      <c r="D1176" s="413">
        <v>22707</v>
      </c>
      <c r="E1176" s="413" t="s">
        <v>18</v>
      </c>
      <c r="F1176" s="413" t="s">
        <v>18</v>
      </c>
      <c r="G1176" s="414"/>
      <c r="H1176" s="411" t="s">
        <v>3982</v>
      </c>
      <c r="I1176" s="411" t="s">
        <v>3981</v>
      </c>
      <c r="J1176" s="413">
        <v>27</v>
      </c>
      <c r="K1176" s="418">
        <v>9</v>
      </c>
      <c r="L1176" s="418" t="s">
        <v>2543</v>
      </c>
      <c r="T1176" s="418" t="s">
        <v>4584</v>
      </c>
      <c r="U1176" s="418" t="s">
        <v>4584</v>
      </c>
      <c r="V1176" s="418" t="s">
        <v>4585</v>
      </c>
      <c r="X1176" s="418">
        <v>18</v>
      </c>
      <c r="Y1176" s="419">
        <v>40</v>
      </c>
      <c r="Z1176" s="421">
        <v>28</v>
      </c>
      <c r="AA1176" s="421">
        <v>66</v>
      </c>
      <c r="AB1176" s="421">
        <v>58</v>
      </c>
      <c r="AC1176" s="421">
        <v>10</v>
      </c>
      <c r="AD1176" s="421">
        <v>6</v>
      </c>
      <c r="AE1176" s="421">
        <v>1</v>
      </c>
      <c r="AF1176" s="421">
        <v>0</v>
      </c>
      <c r="AG1176" s="421">
        <v>3</v>
      </c>
      <c r="AH1176" s="421">
        <v>9</v>
      </c>
      <c r="AI1176" s="421">
        <v>8</v>
      </c>
      <c r="AJ1176" s="421">
        <v>4</v>
      </c>
      <c r="AK1176" s="421">
        <v>1</v>
      </c>
      <c r="AL1176" s="421">
        <v>5</v>
      </c>
      <c r="AM1176" s="421">
        <v>0</v>
      </c>
      <c r="AN1176" s="421">
        <v>14</v>
      </c>
      <c r="AO1176" s="421">
        <v>3</v>
      </c>
      <c r="AP1176" s="421">
        <v>0</v>
      </c>
      <c r="AQ1176" s="421">
        <v>0</v>
      </c>
      <c r="AR1176" s="421">
        <v>2</v>
      </c>
      <c r="AS1176" s="422">
        <v>7.5757574999999994E-2</v>
      </c>
      <c r="AT1176" s="422">
        <v>0.212121212</v>
      </c>
      <c r="AU1176" s="422">
        <v>0.34090909000000003</v>
      </c>
      <c r="AV1176" s="422">
        <v>0.29545454999999998</v>
      </c>
      <c r="AW1176" s="422">
        <v>6.8181820000000004E-2</v>
      </c>
      <c r="AX1176" s="422">
        <v>0.22727273000000001</v>
      </c>
      <c r="AY1176" s="423">
        <v>108.9</v>
      </c>
      <c r="AZ1176" s="422">
        <v>9.1240879999999996E-2</v>
      </c>
      <c r="BA1176" s="422">
        <v>0.44186046499999998</v>
      </c>
      <c r="BB1176" s="422">
        <v>0.79248004999999999</v>
      </c>
      <c r="BC1176" s="422">
        <v>0.37209302300000002</v>
      </c>
      <c r="BD1176" s="424">
        <v>0.17073170700000001</v>
      </c>
      <c r="BE1176" s="424">
        <v>0.17241379300000001</v>
      </c>
      <c r="BF1176" s="424">
        <v>0.27272727200000002</v>
      </c>
      <c r="BG1176" s="424">
        <v>0.34482758600000002</v>
      </c>
      <c r="BH1176" s="424">
        <v>0.61755485799999998</v>
      </c>
      <c r="BI1176" s="424">
        <v>0.17241379300000001</v>
      </c>
      <c r="BJ1176" s="424">
        <v>0.27701436841126598</v>
      </c>
      <c r="BK1176" s="425">
        <v>106.5006804538</v>
      </c>
      <c r="BL1176" s="425">
        <v>-1.9318773190304499</v>
      </c>
      <c r="BM1176" s="425">
        <v>5.8665746261551996</v>
      </c>
      <c r="BN1176" s="425">
        <v>74.188034624069203</v>
      </c>
      <c r="BO1176" s="425">
        <v>8.9185695832324302E-2</v>
      </c>
      <c r="BP1176" s="425">
        <v>0.94878720305859998</v>
      </c>
      <c r="BQ1176" s="425">
        <v>0.15959228828550401</v>
      </c>
      <c r="BR1176" s="425">
        <v>-1.0589614047482501</v>
      </c>
      <c r="BS1176" s="426">
        <v>1.6328288358241801E-2</v>
      </c>
      <c r="BT1176" s="427"/>
      <c r="BU1176" s="421"/>
      <c r="BV1176" s="428"/>
      <c r="BW1176" s="427"/>
      <c r="BX1176" s="427"/>
      <c r="BY1176" s="427"/>
      <c r="BZ1176" s="427"/>
      <c r="CA1176" s="421"/>
      <c r="CB1176" s="428"/>
      <c r="CC1176" s="427"/>
      <c r="CD1176" s="421"/>
      <c r="CE1176" s="429"/>
      <c r="CF1176" s="428"/>
      <c r="CG1176" s="427"/>
      <c r="CH1176" s="421"/>
      <c r="CI1176" s="429"/>
      <c r="CJ1176" s="428"/>
      <c r="CK1176" s="427"/>
      <c r="CL1176" s="421"/>
      <c r="CM1176" s="429"/>
      <c r="CN1176" s="428"/>
      <c r="CO1176" s="427"/>
      <c r="CP1176" s="421"/>
      <c r="CQ1176" s="429"/>
      <c r="CR1176" s="428"/>
      <c r="CS1176" s="427">
        <v>2</v>
      </c>
      <c r="CT1176" s="421">
        <v>10</v>
      </c>
      <c r="CU1176" s="429">
        <v>0</v>
      </c>
      <c r="CV1176" s="429">
        <v>0</v>
      </c>
      <c r="CW1176" s="428">
        <v>-1</v>
      </c>
      <c r="CX1176" s="427">
        <v>2</v>
      </c>
      <c r="CY1176" s="421">
        <v>4</v>
      </c>
      <c r="CZ1176" s="429">
        <v>1</v>
      </c>
      <c r="DA1176" s="429">
        <v>0</v>
      </c>
      <c r="DB1176" s="428">
        <v>0</v>
      </c>
      <c r="DC1176" s="427">
        <v>22</v>
      </c>
      <c r="DD1176" s="421">
        <v>137.19999999999999</v>
      </c>
      <c r="DE1176" s="429">
        <v>-4</v>
      </c>
      <c r="DF1176" s="429">
        <v>-2</v>
      </c>
      <c r="DG1176" s="428">
        <v>-1</v>
      </c>
      <c r="DH1176" s="427">
        <v>-3</v>
      </c>
      <c r="DI1176" s="426">
        <v>-1.0529208630323399</v>
      </c>
      <c r="EL1176" s="422"/>
      <c r="EM1176" s="422"/>
      <c r="EN1176" s="422"/>
      <c r="EO1176" s="422"/>
      <c r="EP1176" s="422"/>
      <c r="EQ1176" s="422"/>
    </row>
    <row r="1177" spans="1:156" ht="13" customHeight="1">
      <c r="A1177" s="413" t="s">
        <v>19</v>
      </c>
      <c r="B1177" s="413">
        <v>13020</v>
      </c>
      <c r="C1177" s="413">
        <v>694362</v>
      </c>
      <c r="D1177" s="413">
        <v>29487</v>
      </c>
      <c r="E1177" s="413" t="s">
        <v>188</v>
      </c>
      <c r="F1177" s="413" t="s">
        <v>188</v>
      </c>
      <c r="G1177" s="414"/>
      <c r="H1177" s="411" t="s">
        <v>1686</v>
      </c>
      <c r="I1177" s="411" t="s">
        <v>208</v>
      </c>
      <c r="J1177" s="413">
        <v>26</v>
      </c>
      <c r="K1177" s="418">
        <v>9</v>
      </c>
      <c r="L1177" s="418" t="s">
        <v>837</v>
      </c>
      <c r="T1177" s="418" t="s">
        <v>4581</v>
      </c>
      <c r="U1177" s="418" t="s">
        <v>4577</v>
      </c>
      <c r="V1177" s="418" t="s">
        <v>4586</v>
      </c>
      <c r="X1177" s="418">
        <v>26</v>
      </c>
      <c r="Y1177" s="419">
        <v>34</v>
      </c>
      <c r="Z1177" s="421">
        <v>30</v>
      </c>
      <c r="AA1177" s="421">
        <v>75</v>
      </c>
      <c r="AB1177" s="421">
        <v>60</v>
      </c>
      <c r="AC1177" s="421">
        <v>9</v>
      </c>
      <c r="AD1177" s="421">
        <v>6</v>
      </c>
      <c r="AE1177" s="421">
        <v>2</v>
      </c>
      <c r="AF1177" s="421">
        <v>0</v>
      </c>
      <c r="AG1177" s="421">
        <v>1</v>
      </c>
      <c r="AH1177" s="421">
        <v>10</v>
      </c>
      <c r="AI1177" s="421">
        <v>7</v>
      </c>
      <c r="AJ1177" s="421">
        <v>1</v>
      </c>
      <c r="AK1177" s="421">
        <v>1</v>
      </c>
      <c r="AL1177" s="421">
        <v>8</v>
      </c>
      <c r="AM1177" s="421">
        <v>0</v>
      </c>
      <c r="AN1177" s="421">
        <v>25</v>
      </c>
      <c r="AO1177" s="421">
        <v>7</v>
      </c>
      <c r="AP1177" s="421">
        <v>0</v>
      </c>
      <c r="AQ1177" s="421">
        <v>0</v>
      </c>
      <c r="AR1177" s="421">
        <v>1</v>
      </c>
      <c r="AS1177" s="422">
        <v>0.10666666599999999</v>
      </c>
      <c r="AT1177" s="422">
        <v>0.33333333300000001</v>
      </c>
      <c r="AU1177" s="422">
        <v>0.34285714</v>
      </c>
      <c r="AV1177" s="422">
        <v>0.34285714</v>
      </c>
      <c r="AW1177" s="422">
        <v>8.5714289999999999E-2</v>
      </c>
      <c r="AX1177" s="422">
        <v>0.37142857000000001</v>
      </c>
      <c r="AY1177" s="423">
        <v>110</v>
      </c>
      <c r="AZ1177" s="422">
        <v>0.12264151</v>
      </c>
      <c r="BA1177" s="422">
        <v>0.63636363600000001</v>
      </c>
      <c r="BB1177" s="422">
        <v>1.150085762</v>
      </c>
      <c r="BC1177" s="422">
        <v>0.181818181</v>
      </c>
      <c r="BD1177" s="424">
        <v>0.235294117</v>
      </c>
      <c r="BE1177" s="424">
        <v>0.15</v>
      </c>
      <c r="BF1177" s="424">
        <v>0.32</v>
      </c>
      <c r="BG1177" s="424">
        <v>0.233333333</v>
      </c>
      <c r="BH1177" s="424">
        <v>0.55333333299999998</v>
      </c>
      <c r="BI1177" s="424">
        <v>8.3333332999999996E-2</v>
      </c>
      <c r="BJ1177" s="424">
        <v>0.27231697797775201</v>
      </c>
      <c r="BK1177" s="425">
        <v>53.675948717113101</v>
      </c>
      <c r="BL1177" s="425">
        <v>-2.4813555904119902</v>
      </c>
      <c r="BM1177" s="425">
        <v>6.3805216200262604</v>
      </c>
      <c r="BN1177" s="425">
        <v>67.238840670301201</v>
      </c>
      <c r="BO1177" s="425">
        <v>0.32624777159295498</v>
      </c>
      <c r="BP1177" s="425">
        <v>-0.17494214978069</v>
      </c>
      <c r="BQ1177" s="425">
        <v>0.57443092680390195</v>
      </c>
      <c r="BR1177" s="425">
        <v>-3.0873069359376699</v>
      </c>
      <c r="BS1177" s="426">
        <v>5.87714727040363E-2</v>
      </c>
      <c r="BT1177" s="427"/>
      <c r="BU1177" s="421"/>
      <c r="BV1177" s="428"/>
      <c r="BW1177" s="427"/>
      <c r="BX1177" s="427"/>
      <c r="BY1177" s="427"/>
      <c r="BZ1177" s="427"/>
      <c r="CA1177" s="421"/>
      <c r="CB1177" s="428"/>
      <c r="CC1177" s="427"/>
      <c r="CD1177" s="421"/>
      <c r="CE1177" s="429"/>
      <c r="CF1177" s="428"/>
      <c r="CG1177" s="427"/>
      <c r="CH1177" s="421"/>
      <c r="CI1177" s="429"/>
      <c r="CJ1177" s="428"/>
      <c r="CK1177" s="427"/>
      <c r="CL1177" s="421"/>
      <c r="CM1177" s="429"/>
      <c r="CN1177" s="428"/>
      <c r="CO1177" s="427"/>
      <c r="CP1177" s="421"/>
      <c r="CQ1177" s="429"/>
      <c r="CR1177" s="428"/>
      <c r="CS1177" s="427">
        <v>13</v>
      </c>
      <c r="CT1177" s="421">
        <v>46.1</v>
      </c>
      <c r="CU1177" s="429">
        <v>1</v>
      </c>
      <c r="CV1177" s="429">
        <v>0</v>
      </c>
      <c r="CW1177" s="428">
        <v>0</v>
      </c>
      <c r="CX1177" s="427">
        <v>5</v>
      </c>
      <c r="CY1177" s="421">
        <v>38</v>
      </c>
      <c r="CZ1177" s="429">
        <v>0</v>
      </c>
      <c r="DA1177" s="429">
        <v>0</v>
      </c>
      <c r="DB1177" s="428">
        <v>0</v>
      </c>
      <c r="DC1177" s="427">
        <v>14</v>
      </c>
      <c r="DD1177" s="421">
        <v>94</v>
      </c>
      <c r="DE1177" s="429">
        <v>1</v>
      </c>
      <c r="DF1177" s="429">
        <v>1</v>
      </c>
      <c r="DG1177" s="428">
        <v>0</v>
      </c>
      <c r="DH1177" s="427">
        <v>2</v>
      </c>
      <c r="DI1177" s="426">
        <v>1.1668418049812299</v>
      </c>
      <c r="EL1177" s="422"/>
      <c r="EM1177" s="422"/>
      <c r="EN1177" s="422"/>
      <c r="EO1177" s="422"/>
      <c r="EP1177" s="422"/>
      <c r="EQ1177" s="422"/>
    </row>
    <row r="1178" spans="1:156" ht="13" customHeight="1">
      <c r="A1178" s="413" t="s">
        <v>19</v>
      </c>
      <c r="B1178" s="413">
        <v>11783</v>
      </c>
      <c r="C1178" s="413">
        <v>666464</v>
      </c>
      <c r="D1178" s="413">
        <v>21871</v>
      </c>
      <c r="E1178" s="413" t="s">
        <v>2175</v>
      </c>
      <c r="F1178" s="413" t="s">
        <v>2175</v>
      </c>
      <c r="G1178" s="414"/>
      <c r="H1178" s="411" t="s">
        <v>327</v>
      </c>
      <c r="I1178" s="411" t="s">
        <v>2983</v>
      </c>
      <c r="J1178" s="413">
        <v>27</v>
      </c>
      <c r="K1178" s="418">
        <v>9</v>
      </c>
      <c r="L1178" s="418" t="s">
        <v>837</v>
      </c>
      <c r="T1178" s="418" t="s">
        <v>2543</v>
      </c>
      <c r="U1178" s="418" t="s">
        <v>2543</v>
      </c>
      <c r="V1178" s="418" t="s">
        <v>4586</v>
      </c>
      <c r="X1178" s="418">
        <v>25</v>
      </c>
      <c r="Z1178" s="421">
        <v>19</v>
      </c>
      <c r="AA1178" s="421">
        <v>56</v>
      </c>
      <c r="AB1178" s="421">
        <v>55</v>
      </c>
      <c r="AC1178" s="421">
        <v>11</v>
      </c>
      <c r="AD1178" s="421">
        <v>6</v>
      </c>
      <c r="AE1178" s="421">
        <v>3</v>
      </c>
      <c r="AF1178" s="421">
        <v>0</v>
      </c>
      <c r="AG1178" s="421">
        <v>2</v>
      </c>
      <c r="AH1178" s="421">
        <v>5</v>
      </c>
      <c r="AI1178" s="421">
        <v>7</v>
      </c>
      <c r="AJ1178" s="421">
        <v>1</v>
      </c>
      <c r="AK1178" s="421">
        <v>0</v>
      </c>
      <c r="AL1178" s="421">
        <v>1</v>
      </c>
      <c r="AM1178" s="421">
        <v>0</v>
      </c>
      <c r="AN1178" s="421">
        <v>15</v>
      </c>
      <c r="AO1178" s="421">
        <v>0</v>
      </c>
      <c r="AP1178" s="421">
        <v>0</v>
      </c>
      <c r="AQ1178" s="421">
        <v>0</v>
      </c>
      <c r="AR1178" s="421">
        <v>3</v>
      </c>
      <c r="AS1178" s="422">
        <v>1.7857141999999999E-2</v>
      </c>
      <c r="AT1178" s="422">
        <v>0.26785714199999999</v>
      </c>
      <c r="AU1178" s="422">
        <v>0.47499999999999998</v>
      </c>
      <c r="AV1178" s="422">
        <v>0.22500000000000001</v>
      </c>
      <c r="AW1178" s="422">
        <v>0.05</v>
      </c>
      <c r="AX1178" s="422">
        <v>0.45</v>
      </c>
      <c r="AY1178" s="423">
        <v>112.4</v>
      </c>
      <c r="AZ1178" s="422">
        <v>0.16216216</v>
      </c>
      <c r="BA1178" s="422">
        <v>0.5</v>
      </c>
      <c r="BB1178" s="422">
        <v>0.83783783999999994</v>
      </c>
      <c r="BC1178" s="422">
        <v>0.22500000000000001</v>
      </c>
      <c r="BD1178" s="424">
        <v>0.236842105</v>
      </c>
      <c r="BE1178" s="424">
        <v>0.2</v>
      </c>
      <c r="BF1178" s="424">
        <v>0.21428571399999999</v>
      </c>
      <c r="BG1178" s="424">
        <v>0.36363636300000002</v>
      </c>
      <c r="BH1178" s="424">
        <v>0.57792207699999998</v>
      </c>
      <c r="BI1178" s="424">
        <v>0.16363636300000001</v>
      </c>
      <c r="BJ1178" s="424">
        <v>0.24672276207378899</v>
      </c>
      <c r="BK1178" s="425">
        <v>105.400044765315</v>
      </c>
      <c r="BL1178" s="425">
        <v>-3.0164411128868398</v>
      </c>
      <c r="BM1178" s="425">
        <v>3.60042720424038</v>
      </c>
      <c r="BN1178" s="425">
        <v>56.980031662981901</v>
      </c>
      <c r="BO1178" s="425">
        <v>-0.497242689461184</v>
      </c>
      <c r="BP1178" s="425">
        <v>0.117163280956447</v>
      </c>
      <c r="BQ1178" s="425">
        <v>0.83947380861294796</v>
      </c>
      <c r="BR1178" s="425">
        <v>-2.7383445757810998</v>
      </c>
      <c r="BS1178" s="426">
        <v>8.5888676473528103E-2</v>
      </c>
      <c r="BT1178" s="427"/>
      <c r="BU1178" s="421"/>
      <c r="BV1178" s="428"/>
      <c r="BW1178" s="427"/>
      <c r="BX1178" s="427"/>
      <c r="BY1178" s="427"/>
      <c r="BZ1178" s="427"/>
      <c r="CA1178" s="421"/>
      <c r="CB1178" s="428"/>
      <c r="CC1178" s="427">
        <v>1</v>
      </c>
      <c r="CD1178" s="421">
        <v>7</v>
      </c>
      <c r="CE1178" s="429">
        <v>-1</v>
      </c>
      <c r="CF1178" s="428">
        <v>0</v>
      </c>
      <c r="CG1178" s="427"/>
      <c r="CH1178" s="421"/>
      <c r="CI1178" s="429"/>
      <c r="CJ1178" s="428"/>
      <c r="CK1178" s="427"/>
      <c r="CL1178" s="421"/>
      <c r="CM1178" s="429"/>
      <c r="CN1178" s="428"/>
      <c r="CO1178" s="427"/>
      <c r="CP1178" s="421"/>
      <c r="CQ1178" s="429"/>
      <c r="CR1178" s="428"/>
      <c r="CS1178" s="427">
        <v>2</v>
      </c>
      <c r="CT1178" s="421">
        <v>10</v>
      </c>
      <c r="CU1178" s="429">
        <v>2</v>
      </c>
      <c r="CV1178" s="429">
        <v>0</v>
      </c>
      <c r="CW1178" s="428">
        <v>0</v>
      </c>
      <c r="DC1178" s="427">
        <v>14</v>
      </c>
      <c r="DD1178" s="421">
        <v>95</v>
      </c>
      <c r="DE1178" s="429">
        <v>1</v>
      </c>
      <c r="DF1178" s="429">
        <v>2</v>
      </c>
      <c r="DG1178" s="428">
        <v>-1</v>
      </c>
      <c r="DH1178" s="427">
        <v>2</v>
      </c>
      <c r="DI1178" s="426">
        <v>1.71496266126632</v>
      </c>
      <c r="EL1178" s="422"/>
      <c r="EM1178" s="422"/>
      <c r="EN1178" s="422"/>
      <c r="EO1178" s="422"/>
      <c r="EP1178" s="422"/>
      <c r="EQ1178" s="422"/>
    </row>
    <row r="1179" spans="1:156" ht="13" customHeight="1">
      <c r="A1179" s="413" t="s">
        <v>19</v>
      </c>
      <c r="B1179" s="413">
        <v>11289</v>
      </c>
      <c r="C1179" s="413">
        <v>656413</v>
      </c>
      <c r="D1179" s="413">
        <v>20321</v>
      </c>
      <c r="E1179" s="413" t="s">
        <v>555</v>
      </c>
      <c r="F1179" s="413" t="s">
        <v>555</v>
      </c>
      <c r="G1179" s="414"/>
      <c r="H1179" s="411" t="s">
        <v>2436</v>
      </c>
      <c r="I1179" s="411" t="s">
        <v>2437</v>
      </c>
      <c r="J1179" s="418">
        <v>29</v>
      </c>
      <c r="K1179" s="418">
        <v>9</v>
      </c>
      <c r="L1179" s="418" t="s">
        <v>837</v>
      </c>
      <c r="T1179" s="418" t="s">
        <v>4581</v>
      </c>
      <c r="U1179" s="418" t="s">
        <v>4581</v>
      </c>
      <c r="V1179" s="418" t="s">
        <v>4586</v>
      </c>
      <c r="X1179" s="418">
        <v>31</v>
      </c>
      <c r="Y1179" s="419">
        <v>20</v>
      </c>
      <c r="Z1179" s="421">
        <v>28</v>
      </c>
      <c r="AA1179" s="421">
        <v>55</v>
      </c>
      <c r="AB1179" s="421">
        <v>51</v>
      </c>
      <c r="AC1179" s="421">
        <v>11</v>
      </c>
      <c r="AD1179" s="421">
        <v>6</v>
      </c>
      <c r="AE1179" s="421">
        <v>4</v>
      </c>
      <c r="AF1179" s="421">
        <v>1</v>
      </c>
      <c r="AG1179" s="421">
        <v>0</v>
      </c>
      <c r="AH1179" s="421">
        <v>7</v>
      </c>
      <c r="AI1179" s="421">
        <v>2</v>
      </c>
      <c r="AJ1179" s="421">
        <v>2</v>
      </c>
      <c r="AK1179" s="421">
        <v>1</v>
      </c>
      <c r="AL1179" s="421">
        <v>4</v>
      </c>
      <c r="AM1179" s="421">
        <v>0</v>
      </c>
      <c r="AN1179" s="421">
        <v>15</v>
      </c>
      <c r="AO1179" s="421">
        <v>0</v>
      </c>
      <c r="AP1179" s="421">
        <v>0</v>
      </c>
      <c r="AQ1179" s="421">
        <v>0</v>
      </c>
      <c r="AR1179" s="421">
        <v>2</v>
      </c>
      <c r="AS1179" s="422">
        <v>7.2727271999999996E-2</v>
      </c>
      <c r="AT1179" s="422">
        <v>0.27272727200000002</v>
      </c>
      <c r="AU1179" s="422">
        <v>0.41666667000000002</v>
      </c>
      <c r="AV1179" s="422">
        <v>0.36111111000000001</v>
      </c>
      <c r="AW1179" s="422">
        <v>0.13888888999999999</v>
      </c>
      <c r="AX1179" s="422">
        <v>0.36111111000000001</v>
      </c>
      <c r="AY1179" s="423">
        <v>104.8</v>
      </c>
      <c r="AZ1179" s="422">
        <v>0.14795918</v>
      </c>
      <c r="BA1179" s="422">
        <v>0.38709677399999998</v>
      </c>
      <c r="BB1179" s="422">
        <v>0.62623436799999999</v>
      </c>
      <c r="BC1179" s="422">
        <v>0.58064516099999997</v>
      </c>
      <c r="BD1179" s="424">
        <v>0.30555555499999998</v>
      </c>
      <c r="BE1179" s="424">
        <v>0.21568627400000001</v>
      </c>
      <c r="BF1179" s="424">
        <v>0.27272727200000002</v>
      </c>
      <c r="BG1179" s="424">
        <v>0.33333333300000001</v>
      </c>
      <c r="BH1179" s="424">
        <v>0.60606060500000003</v>
      </c>
      <c r="BI1179" s="424">
        <v>0.117647059</v>
      </c>
      <c r="BJ1179" s="424">
        <v>0.266410448334433</v>
      </c>
      <c r="BK1179" s="425">
        <v>75.7778103703494</v>
      </c>
      <c r="BL1179" s="425">
        <v>-2.0834181434515799</v>
      </c>
      <c r="BM1179" s="425">
        <v>4.4152918108697996</v>
      </c>
      <c r="BN1179" s="425">
        <v>67.601811406338499</v>
      </c>
      <c r="BO1179" s="425">
        <v>-0.28739914019650398</v>
      </c>
      <c r="BP1179" s="425">
        <v>-0.32195520214736401</v>
      </c>
      <c r="BQ1179" s="425">
        <v>9.1509602261337503E-2</v>
      </c>
      <c r="BR1179" s="425">
        <v>-2.4340269374701999</v>
      </c>
      <c r="BS1179" s="426">
        <v>9.3625775363160701E-3</v>
      </c>
      <c r="BT1179" s="427"/>
      <c r="BU1179" s="421"/>
      <c r="BV1179" s="428"/>
      <c r="BW1179" s="427"/>
      <c r="BX1179" s="427"/>
      <c r="BY1179" s="427"/>
      <c r="BZ1179" s="427"/>
      <c r="CA1179" s="421"/>
      <c r="CB1179" s="428"/>
      <c r="CC1179" s="427"/>
      <c r="CD1179" s="421"/>
      <c r="CE1179" s="429"/>
      <c r="CF1179" s="428"/>
      <c r="CG1179" s="427"/>
      <c r="CH1179" s="421"/>
      <c r="CI1179" s="429"/>
      <c r="CJ1179" s="428"/>
      <c r="CK1179" s="427"/>
      <c r="CL1179" s="421"/>
      <c r="CM1179" s="429"/>
      <c r="CN1179" s="428"/>
      <c r="CO1179" s="427"/>
      <c r="CP1179" s="421"/>
      <c r="CQ1179" s="429"/>
      <c r="CR1179" s="428"/>
      <c r="CS1179" s="427">
        <v>3</v>
      </c>
      <c r="CT1179" s="421">
        <v>19</v>
      </c>
      <c r="CU1179" s="429">
        <v>0</v>
      </c>
      <c r="CV1179" s="429">
        <v>0</v>
      </c>
      <c r="CW1179" s="428">
        <v>0</v>
      </c>
      <c r="CX1179" s="427">
        <v>1</v>
      </c>
      <c r="CY1179" s="421">
        <v>8</v>
      </c>
      <c r="CZ1179" s="429">
        <v>-1</v>
      </c>
      <c r="DA1179" s="429">
        <v>0</v>
      </c>
      <c r="DB1179" s="428">
        <v>-1</v>
      </c>
      <c r="DC1179" s="427">
        <v>16</v>
      </c>
      <c r="DD1179" s="421">
        <v>78.2</v>
      </c>
      <c r="DE1179" s="429">
        <v>0</v>
      </c>
      <c r="DF1179" s="429">
        <v>0</v>
      </c>
      <c r="DG1179" s="428">
        <v>0</v>
      </c>
      <c r="DH1179" s="427">
        <v>-1</v>
      </c>
      <c r="DI1179" s="426">
        <v>0.69594609737396196</v>
      </c>
      <c r="EL1179" s="422"/>
      <c r="EM1179" s="422"/>
      <c r="EN1179" s="422"/>
      <c r="EO1179" s="422"/>
      <c r="EP1179" s="422"/>
      <c r="EQ1179" s="422"/>
    </row>
    <row r="1180" spans="1:156" ht="13" customHeight="1">
      <c r="A1180" s="413" t="s">
        <v>19</v>
      </c>
      <c r="B1180" s="413">
        <v>12889</v>
      </c>
      <c r="C1180" s="413">
        <v>692585</v>
      </c>
      <c r="D1180" s="413">
        <v>28552</v>
      </c>
      <c r="E1180" s="413" t="s">
        <v>246</v>
      </c>
      <c r="F1180" s="413" t="s">
        <v>246</v>
      </c>
      <c r="G1180" s="414"/>
      <c r="H1180" s="411" t="s">
        <v>4402</v>
      </c>
      <c r="I1180" s="411" t="s">
        <v>4403</v>
      </c>
      <c r="J1180" s="413">
        <v>22</v>
      </c>
      <c r="K1180" s="418">
        <v>9</v>
      </c>
      <c r="L1180" s="418" t="s">
        <v>46</v>
      </c>
      <c r="T1180" s="418" t="s">
        <v>4581</v>
      </c>
      <c r="U1180" s="418" t="s">
        <v>2543</v>
      </c>
      <c r="V1180" s="418" t="s">
        <v>4585</v>
      </c>
      <c r="X1180" s="418">
        <v>9</v>
      </c>
      <c r="Z1180" s="421">
        <v>52</v>
      </c>
      <c r="AA1180" s="421">
        <v>147</v>
      </c>
      <c r="AB1180" s="421">
        <v>138</v>
      </c>
      <c r="AC1180" s="421">
        <v>31</v>
      </c>
      <c r="AD1180" s="421">
        <v>22</v>
      </c>
      <c r="AE1180" s="421">
        <v>5</v>
      </c>
      <c r="AF1180" s="421">
        <v>0</v>
      </c>
      <c r="AG1180" s="421">
        <v>4</v>
      </c>
      <c r="AH1180" s="421">
        <v>13</v>
      </c>
      <c r="AI1180" s="421">
        <v>11</v>
      </c>
      <c r="AJ1180" s="421">
        <v>0</v>
      </c>
      <c r="AK1180" s="421">
        <v>0</v>
      </c>
      <c r="AL1180" s="421">
        <v>8</v>
      </c>
      <c r="AM1180" s="421">
        <v>0</v>
      </c>
      <c r="AN1180" s="421">
        <v>44</v>
      </c>
      <c r="AO1180" s="421">
        <v>0</v>
      </c>
      <c r="AP1180" s="421">
        <v>1</v>
      </c>
      <c r="AQ1180" s="421">
        <v>0</v>
      </c>
      <c r="AR1180" s="421">
        <v>4</v>
      </c>
      <c r="AS1180" s="422">
        <v>5.4421768000000002E-2</v>
      </c>
      <c r="AT1180" s="422">
        <v>0.29931972699999998</v>
      </c>
      <c r="AU1180" s="422">
        <v>0.50526316000000004</v>
      </c>
      <c r="AV1180" s="422">
        <v>0.21052631999999999</v>
      </c>
      <c r="AW1180" s="422">
        <v>8.4210530000000006E-2</v>
      </c>
      <c r="AX1180" s="422">
        <v>0.36842105000000003</v>
      </c>
      <c r="AY1180" s="423">
        <v>110.3</v>
      </c>
      <c r="AZ1180" s="422">
        <v>0.15296053000000001</v>
      </c>
      <c r="BA1180" s="422">
        <v>0.515789473</v>
      </c>
      <c r="BB1180" s="422">
        <v>0.87861841600000001</v>
      </c>
      <c r="BC1180" s="422">
        <v>0.34736842099999998</v>
      </c>
      <c r="BD1180" s="424">
        <v>0.29670329600000001</v>
      </c>
      <c r="BE1180" s="424">
        <v>0.22463768100000001</v>
      </c>
      <c r="BF1180" s="424">
        <v>0.26530612199999998</v>
      </c>
      <c r="BG1180" s="424">
        <v>0.34782608599999998</v>
      </c>
      <c r="BH1180" s="424">
        <v>0.61313220800000001</v>
      </c>
      <c r="BI1180" s="424">
        <v>0.123188405</v>
      </c>
      <c r="BJ1180" s="424">
        <v>0.26771548167377901</v>
      </c>
      <c r="BK1180" s="425">
        <v>79.347054429263693</v>
      </c>
      <c r="BL1180" s="425">
        <v>-5.41265116768409</v>
      </c>
      <c r="BM1180" s="425">
        <v>11.9566281647748</v>
      </c>
      <c r="BN1180" s="425">
        <v>55.314619695620998</v>
      </c>
      <c r="BO1180" s="425">
        <v>-0.65982177908742601</v>
      </c>
      <c r="BP1180" s="425">
        <v>-2.0174205545335999</v>
      </c>
      <c r="BQ1180" s="425">
        <v>-7.31503590728608</v>
      </c>
      <c r="BR1180" s="425">
        <v>-9.8033065306626703</v>
      </c>
      <c r="BS1180" s="426">
        <v>-0.74841971957556697</v>
      </c>
      <c r="BT1180" s="427"/>
      <c r="BU1180" s="421"/>
      <c r="BV1180" s="428"/>
      <c r="BW1180" s="427"/>
      <c r="BX1180" s="427"/>
      <c r="BY1180" s="427"/>
      <c r="BZ1180" s="427"/>
      <c r="CA1180" s="421"/>
      <c r="CB1180" s="428"/>
      <c r="CC1180" s="427"/>
      <c r="CD1180" s="421"/>
      <c r="CE1180" s="429"/>
      <c r="CF1180" s="428"/>
      <c r="CG1180" s="427"/>
      <c r="CH1180" s="421"/>
      <c r="CI1180" s="429"/>
      <c r="CJ1180" s="428"/>
      <c r="CK1180" s="427"/>
      <c r="CL1180" s="421"/>
      <c r="CM1180" s="429"/>
      <c r="CN1180" s="428"/>
      <c r="CO1180" s="427"/>
      <c r="CP1180" s="421"/>
      <c r="CQ1180" s="429"/>
      <c r="CR1180" s="428"/>
      <c r="CS1180" s="427">
        <v>3</v>
      </c>
      <c r="CT1180" s="421">
        <v>12</v>
      </c>
      <c r="CU1180" s="429">
        <v>0</v>
      </c>
      <c r="CV1180" s="429">
        <v>-2</v>
      </c>
      <c r="DC1180" s="427">
        <v>19</v>
      </c>
      <c r="DD1180" s="421">
        <v>135</v>
      </c>
      <c r="DE1180" s="429">
        <v>1</v>
      </c>
      <c r="DF1180" s="429">
        <v>0</v>
      </c>
      <c r="DH1180" s="427">
        <v>1</v>
      </c>
      <c r="DI1180" s="426">
        <v>-2.4017256498336699</v>
      </c>
      <c r="EL1180" s="422"/>
      <c r="EM1180" s="422"/>
      <c r="EN1180" s="422"/>
      <c r="EO1180" s="422"/>
      <c r="EP1180" s="422"/>
      <c r="EQ1180" s="422"/>
    </row>
    <row r="1181" spans="1:156" ht="13" customHeight="1">
      <c r="A1181" s="413" t="s">
        <v>19</v>
      </c>
      <c r="B1181" s="413">
        <v>9689</v>
      </c>
      <c r="C1181" s="413">
        <v>545341</v>
      </c>
      <c r="D1181" s="413">
        <v>10243</v>
      </c>
      <c r="E1181" s="413" t="s">
        <v>3323</v>
      </c>
      <c r="F1181" s="413" t="s">
        <v>3323</v>
      </c>
      <c r="G1181" s="414"/>
      <c r="H1181" s="415" t="s">
        <v>61</v>
      </c>
      <c r="I1181" s="416" t="s">
        <v>62</v>
      </c>
      <c r="J1181" s="417">
        <v>33</v>
      </c>
      <c r="K1181" s="418">
        <v>9</v>
      </c>
      <c r="L1181" s="418" t="s">
        <v>837</v>
      </c>
      <c r="T1181" s="418" t="s">
        <v>2543</v>
      </c>
      <c r="U1181" s="418" t="s">
        <v>4577</v>
      </c>
      <c r="V1181" s="418" t="s">
        <v>4585</v>
      </c>
      <c r="Z1181" s="421">
        <v>113</v>
      </c>
      <c r="AA1181" s="421">
        <v>293</v>
      </c>
      <c r="AB1181" s="421">
        <v>272</v>
      </c>
      <c r="AC1181" s="421">
        <v>62</v>
      </c>
      <c r="AD1181" s="421">
        <v>34</v>
      </c>
      <c r="AE1181" s="421">
        <v>18</v>
      </c>
      <c r="AF1181" s="421">
        <v>1</v>
      </c>
      <c r="AG1181" s="421">
        <v>9</v>
      </c>
      <c r="AH1181" s="421">
        <v>35</v>
      </c>
      <c r="AI1181" s="421">
        <v>27</v>
      </c>
      <c r="AJ1181" s="421">
        <v>0</v>
      </c>
      <c r="AK1181" s="421">
        <v>1</v>
      </c>
      <c r="AL1181" s="421">
        <v>17</v>
      </c>
      <c r="AM1181" s="421">
        <v>1</v>
      </c>
      <c r="AN1181" s="421">
        <v>61</v>
      </c>
      <c r="AO1181" s="421">
        <v>1</v>
      </c>
      <c r="AP1181" s="421">
        <v>3</v>
      </c>
      <c r="AQ1181" s="421">
        <v>0</v>
      </c>
      <c r="AR1181" s="421">
        <v>6</v>
      </c>
      <c r="AS1181" s="422">
        <v>5.8020477000000001E-2</v>
      </c>
      <c r="AT1181" s="422">
        <v>0.208191126</v>
      </c>
      <c r="AU1181" s="422">
        <v>0.47196262</v>
      </c>
      <c r="AV1181" s="422">
        <v>0.21962617000000001</v>
      </c>
      <c r="AW1181" s="422">
        <v>0.11682243</v>
      </c>
      <c r="AX1181" s="422">
        <v>0.49532710000000002</v>
      </c>
      <c r="AY1181" s="423">
        <v>115.5</v>
      </c>
      <c r="AZ1181" s="422">
        <v>8.542247E-2</v>
      </c>
      <c r="BA1181" s="422">
        <v>0.38317757000000002</v>
      </c>
      <c r="BB1181" s="422">
        <v>0.68093267000000002</v>
      </c>
      <c r="BC1181" s="422">
        <v>0.43457943900000001</v>
      </c>
      <c r="BD1181" s="424">
        <v>0.25853658499999999</v>
      </c>
      <c r="BE1181" s="424">
        <v>0.227941176</v>
      </c>
      <c r="BF1181" s="424">
        <v>0.27303754200000002</v>
      </c>
      <c r="BG1181" s="424">
        <v>0.40073529400000002</v>
      </c>
      <c r="BH1181" s="424">
        <v>0.67377283600000004</v>
      </c>
      <c r="BI1181" s="424">
        <v>0.172794118</v>
      </c>
      <c r="BJ1181" s="424">
        <v>0.288505656466092</v>
      </c>
      <c r="BK1181" s="425">
        <v>110.424883127074</v>
      </c>
      <c r="BL1181" s="425">
        <v>-5.8267892794884402</v>
      </c>
      <c r="BM1181" s="425">
        <v>28.793611022623601</v>
      </c>
      <c r="BN1181" s="425">
        <v>81.518707608934406</v>
      </c>
      <c r="BO1181" s="425">
        <v>-0.15248948697579801</v>
      </c>
      <c r="BP1181" s="425">
        <v>0.39435360487550403</v>
      </c>
      <c r="BQ1181" s="425">
        <v>-4.1715258569657401</v>
      </c>
      <c r="BR1181" s="425">
        <v>-5.99299228752177</v>
      </c>
      <c r="BS1181" s="426">
        <v>-0.42679930100723601</v>
      </c>
      <c r="BT1181" s="427"/>
      <c r="BU1181" s="421"/>
      <c r="BV1181" s="428"/>
      <c r="BW1181" s="427"/>
      <c r="BX1181" s="427"/>
      <c r="BY1181" s="427"/>
      <c r="BZ1181" s="427"/>
      <c r="CA1181" s="421"/>
      <c r="CB1181" s="428"/>
      <c r="CC1181" s="427"/>
      <c r="CD1181" s="421"/>
      <c r="CE1181" s="429"/>
      <c r="CF1181" s="428"/>
      <c r="CG1181" s="427"/>
      <c r="CH1181" s="421"/>
      <c r="CI1181" s="429"/>
      <c r="CJ1181" s="428"/>
      <c r="CK1181" s="427"/>
      <c r="CL1181" s="421"/>
      <c r="CM1181" s="429"/>
      <c r="CN1181" s="428"/>
      <c r="CO1181" s="427"/>
      <c r="CP1181" s="421"/>
      <c r="CQ1181" s="429"/>
      <c r="CR1181" s="428"/>
      <c r="CS1181" s="427">
        <v>19</v>
      </c>
      <c r="CT1181" s="421">
        <v>97</v>
      </c>
      <c r="CU1181" s="429">
        <v>0</v>
      </c>
      <c r="CV1181" s="429">
        <v>0</v>
      </c>
      <c r="CW1181" s="428">
        <v>-2</v>
      </c>
      <c r="CX1181" s="427">
        <v>2</v>
      </c>
      <c r="CY1181" s="421">
        <v>2</v>
      </c>
      <c r="CZ1181" s="429">
        <v>0</v>
      </c>
      <c r="DA1181" s="429">
        <v>0</v>
      </c>
      <c r="DB1181" s="428">
        <v>1</v>
      </c>
      <c r="DC1181" s="427">
        <v>40</v>
      </c>
      <c r="DD1181" s="421">
        <v>232.1</v>
      </c>
      <c r="DE1181" s="429">
        <v>-2</v>
      </c>
      <c r="DF1181" s="429">
        <v>-3</v>
      </c>
      <c r="DG1181" s="428">
        <v>-1</v>
      </c>
      <c r="DH1181" s="427">
        <v>-2</v>
      </c>
      <c r="DI1181" s="426">
        <v>-8.0461158752441406</v>
      </c>
      <c r="EL1181" s="422"/>
      <c r="EM1181" s="422"/>
      <c r="EN1181" s="422"/>
      <c r="EO1181" s="422"/>
      <c r="EP1181" s="422"/>
      <c r="EQ1181" s="422"/>
    </row>
    <row r="1182" spans="1:156" ht="13" customHeight="1">
      <c r="A1182" s="413" t="s">
        <v>19</v>
      </c>
      <c r="B1182" s="413">
        <v>11748</v>
      </c>
      <c r="C1182" s="413">
        <v>677956</v>
      </c>
      <c r="D1182" s="413">
        <v>27493</v>
      </c>
      <c r="E1182" s="413" t="s">
        <v>188</v>
      </c>
      <c r="F1182" s="413" t="s">
        <v>188</v>
      </c>
      <c r="G1182" s="414"/>
      <c r="H1182" s="411" t="s">
        <v>4007</v>
      </c>
      <c r="I1182" s="411" t="s">
        <v>4006</v>
      </c>
      <c r="J1182" s="413">
        <v>24</v>
      </c>
      <c r="K1182" s="418">
        <v>9</v>
      </c>
      <c r="L1182" s="418" t="s">
        <v>837</v>
      </c>
      <c r="T1182" s="418" t="s">
        <v>4581</v>
      </c>
      <c r="U1182" s="418" t="s">
        <v>4584</v>
      </c>
      <c r="V1182" s="418" t="s">
        <v>4585</v>
      </c>
      <c r="Y1182" s="419">
        <v>24</v>
      </c>
      <c r="Z1182" s="421">
        <v>15</v>
      </c>
      <c r="AA1182" s="421">
        <v>44</v>
      </c>
      <c r="AB1182" s="421">
        <v>43</v>
      </c>
      <c r="AC1182" s="421">
        <v>5</v>
      </c>
      <c r="AD1182" s="421">
        <v>2</v>
      </c>
      <c r="AE1182" s="421">
        <v>1</v>
      </c>
      <c r="AF1182" s="421">
        <v>0</v>
      </c>
      <c r="AG1182" s="421">
        <v>2</v>
      </c>
      <c r="AH1182" s="421">
        <v>6</v>
      </c>
      <c r="AI1182" s="421">
        <v>3</v>
      </c>
      <c r="AJ1182" s="421">
        <v>0</v>
      </c>
      <c r="AK1182" s="421">
        <v>0</v>
      </c>
      <c r="AL1182" s="421">
        <v>1</v>
      </c>
      <c r="AM1182" s="421">
        <v>0</v>
      </c>
      <c r="AN1182" s="421">
        <v>21</v>
      </c>
      <c r="AO1182" s="421">
        <v>0</v>
      </c>
      <c r="AP1182" s="421">
        <v>0</v>
      </c>
      <c r="AQ1182" s="421">
        <v>0</v>
      </c>
      <c r="AR1182" s="421">
        <v>1</v>
      </c>
      <c r="AS1182" s="466">
        <v>2.2727272E-2</v>
      </c>
      <c r="AT1182" s="466">
        <v>0.47727272700000001</v>
      </c>
      <c r="AU1182" s="466">
        <v>0.68181818000000005</v>
      </c>
      <c r="AV1182" s="466">
        <v>0.13636364000000001</v>
      </c>
      <c r="AW1182" s="466">
        <v>0.18181818</v>
      </c>
      <c r="AX1182" s="466">
        <v>0.5</v>
      </c>
      <c r="AY1182" s="425">
        <v>111.3</v>
      </c>
      <c r="AZ1182" s="466">
        <v>0.28070175000000003</v>
      </c>
      <c r="BA1182" s="466">
        <v>0.63636363600000001</v>
      </c>
      <c r="BB1182" s="466">
        <v>0.99202552200000005</v>
      </c>
      <c r="BC1182" s="466">
        <v>0.31818181800000001</v>
      </c>
      <c r="BD1182" s="424">
        <v>0.15</v>
      </c>
      <c r="BE1182" s="424">
        <v>0.116279069</v>
      </c>
      <c r="BF1182" s="424">
        <v>0.13636363600000001</v>
      </c>
      <c r="BG1182" s="424">
        <v>0.27906976700000002</v>
      </c>
      <c r="BH1182" s="424">
        <v>0.41543340299999998</v>
      </c>
      <c r="BI1182" s="424">
        <v>0.16279069800000001</v>
      </c>
      <c r="BJ1182" s="424">
        <v>0.17688665064898401</v>
      </c>
      <c r="BK1182" s="425">
        <v>104.855342309074</v>
      </c>
      <c r="BL1182" s="425">
        <v>-4.8648983769109702</v>
      </c>
      <c r="BM1182" s="425">
        <v>0.334069586546133</v>
      </c>
      <c r="BN1182" s="425">
        <v>1.87001162531987</v>
      </c>
      <c r="BO1182" s="425">
        <v>6.0020075537972797E-2</v>
      </c>
      <c r="BP1182" s="425">
        <v>-6.13239267840981E-2</v>
      </c>
      <c r="BQ1182" s="425">
        <v>-4.9311960291108301</v>
      </c>
      <c r="BR1182" s="425">
        <v>-5.1790810318654597</v>
      </c>
      <c r="BS1182" s="426">
        <v>-0.50452306674302005</v>
      </c>
      <c r="BT1182" s="427"/>
      <c r="BU1182" s="421"/>
      <c r="BV1182" s="428"/>
      <c r="BW1182" s="427"/>
      <c r="BX1182" s="427"/>
      <c r="BY1182" s="427"/>
      <c r="BZ1182" s="427"/>
      <c r="CA1182" s="421"/>
      <c r="CB1182" s="428"/>
      <c r="CC1182" s="427"/>
      <c r="CD1182" s="421"/>
      <c r="CE1182" s="429"/>
      <c r="CF1182" s="428"/>
      <c r="CG1182" s="427"/>
      <c r="CH1182" s="421"/>
      <c r="CI1182" s="429"/>
      <c r="CJ1182" s="428"/>
      <c r="CK1182" s="427"/>
      <c r="CL1182" s="421"/>
      <c r="CM1182" s="429"/>
      <c r="CN1182" s="428"/>
      <c r="CO1182" s="427"/>
      <c r="CP1182" s="421"/>
      <c r="CQ1182" s="429"/>
      <c r="CR1182" s="428"/>
      <c r="DC1182" s="427">
        <v>14</v>
      </c>
      <c r="DD1182" s="421">
        <v>107.2</v>
      </c>
      <c r="DE1182" s="429">
        <v>1</v>
      </c>
      <c r="DF1182" s="429">
        <v>-2</v>
      </c>
      <c r="DG1182" s="428">
        <v>0</v>
      </c>
      <c r="DH1182" s="427">
        <v>1</v>
      </c>
      <c r="DI1182" s="426">
        <v>-1.2157873511314301</v>
      </c>
    </row>
    <row r="1183" spans="1:156" ht="13" customHeight="1">
      <c r="A1183" s="413" t="s">
        <v>19</v>
      </c>
      <c r="B1183" s="413">
        <v>10050</v>
      </c>
      <c r="C1183" s="413">
        <v>608671</v>
      </c>
      <c r="D1183" s="413">
        <v>13768</v>
      </c>
      <c r="E1183" s="413" t="s">
        <v>3323</v>
      </c>
      <c r="F1183" s="413" t="s">
        <v>3323</v>
      </c>
      <c r="G1183" s="414"/>
      <c r="H1183" s="411" t="s">
        <v>1748</v>
      </c>
      <c r="I1183" s="411" t="s">
        <v>118</v>
      </c>
      <c r="J1183" s="418">
        <v>34</v>
      </c>
      <c r="K1183" s="418">
        <v>9</v>
      </c>
      <c r="L1183" s="418" t="s">
        <v>46</v>
      </c>
      <c r="T1183" s="418" t="s">
        <v>4581</v>
      </c>
      <c r="U1183" s="418" t="s">
        <v>4581</v>
      </c>
      <c r="V1183" s="418" t="s">
        <v>4586</v>
      </c>
      <c r="X1183" s="418">
        <v>7</v>
      </c>
      <c r="Z1183" s="421">
        <v>26</v>
      </c>
      <c r="AA1183" s="421">
        <v>50</v>
      </c>
      <c r="AB1183" s="421">
        <v>45</v>
      </c>
      <c r="AC1183" s="421">
        <v>11</v>
      </c>
      <c r="AD1183" s="421">
        <v>9</v>
      </c>
      <c r="AE1183" s="421">
        <v>2</v>
      </c>
      <c r="AF1183" s="421">
        <v>0</v>
      </c>
      <c r="AG1183" s="421">
        <v>0</v>
      </c>
      <c r="AH1183" s="421">
        <v>8</v>
      </c>
      <c r="AI1183" s="421">
        <v>2</v>
      </c>
      <c r="AJ1183" s="421">
        <v>2</v>
      </c>
      <c r="AK1183" s="421">
        <v>0</v>
      </c>
      <c r="AL1183" s="421">
        <v>3</v>
      </c>
      <c r="AM1183" s="421">
        <v>0</v>
      </c>
      <c r="AN1183" s="421">
        <v>12</v>
      </c>
      <c r="AO1183" s="421">
        <v>0</v>
      </c>
      <c r="AP1183" s="421">
        <v>1</v>
      </c>
      <c r="AQ1183" s="421">
        <v>1</v>
      </c>
      <c r="AR1183" s="421">
        <v>0</v>
      </c>
      <c r="AS1183" s="466">
        <v>0.06</v>
      </c>
      <c r="AT1183" s="466">
        <v>0.24</v>
      </c>
      <c r="AU1183" s="466">
        <v>0.28571428999999998</v>
      </c>
      <c r="AV1183" s="466">
        <v>0.31428571</v>
      </c>
      <c r="AW1183" s="466">
        <v>0</v>
      </c>
      <c r="AX1183" s="466">
        <v>0.34285714</v>
      </c>
      <c r="AY1183" s="425">
        <v>107.2</v>
      </c>
      <c r="AZ1183" s="466">
        <v>0.10439560000000001</v>
      </c>
      <c r="BA1183" s="466">
        <v>0.59375</v>
      </c>
      <c r="BB1183" s="466">
        <v>1.0831044000000001</v>
      </c>
      <c r="BC1183" s="466">
        <v>0.28125</v>
      </c>
      <c r="BD1183" s="424">
        <v>0.32352941099999999</v>
      </c>
      <c r="BE1183" s="424">
        <v>0.24444444400000001</v>
      </c>
      <c r="BF1183" s="424">
        <v>0.28571428500000001</v>
      </c>
      <c r="BG1183" s="424">
        <v>0.28888888800000001</v>
      </c>
      <c r="BH1183" s="424">
        <v>0.57460317299999997</v>
      </c>
      <c r="BI1183" s="424">
        <v>4.4444444E-2</v>
      </c>
      <c r="BJ1183" s="424">
        <v>0.255510809470196</v>
      </c>
      <c r="BK1183" s="425">
        <v>27.4535087419471</v>
      </c>
      <c r="BL1183" s="425">
        <v>-2.5439470304795702</v>
      </c>
      <c r="BM1183" s="425">
        <v>3.36397110981259</v>
      </c>
      <c r="BN1183" s="425">
        <v>56.663989694830804</v>
      </c>
      <c r="BO1183" s="425">
        <v>0.151600420725373</v>
      </c>
      <c r="BP1183" s="425">
        <v>1.2165505392476901</v>
      </c>
      <c r="BQ1183" s="425">
        <v>-0.30309433342564601</v>
      </c>
      <c r="BR1183" s="425">
        <v>-1.3516353533291401</v>
      </c>
      <c r="BS1183" s="426">
        <v>-3.10103434764308E-2</v>
      </c>
      <c r="BT1183" s="427"/>
      <c r="BU1183" s="421"/>
      <c r="BV1183" s="428"/>
      <c r="BW1183" s="427"/>
      <c r="BX1183" s="427"/>
      <c r="BY1183" s="427"/>
      <c r="BZ1183" s="427"/>
      <c r="CA1183" s="421"/>
      <c r="CB1183" s="428"/>
      <c r="CC1183" s="427"/>
      <c r="CD1183" s="421"/>
      <c r="CE1183" s="429"/>
      <c r="CF1183" s="428"/>
      <c r="CG1183" s="427"/>
      <c r="CH1183" s="421"/>
      <c r="CI1183" s="429"/>
      <c r="CJ1183" s="428"/>
      <c r="CK1183" s="427"/>
      <c r="CL1183" s="421"/>
      <c r="CM1183" s="429"/>
      <c r="CN1183" s="428"/>
      <c r="CO1183" s="427"/>
      <c r="CP1183" s="421"/>
      <c r="CQ1183" s="429"/>
      <c r="CR1183" s="428"/>
      <c r="CS1183" s="427">
        <v>6</v>
      </c>
      <c r="CT1183" s="421">
        <v>35</v>
      </c>
      <c r="CU1183" s="429">
        <v>0</v>
      </c>
      <c r="CV1183" s="429">
        <v>0</v>
      </c>
      <c r="CW1183" s="428">
        <v>0</v>
      </c>
      <c r="CX1183" s="427">
        <v>2</v>
      </c>
      <c r="CY1183" s="421">
        <v>12</v>
      </c>
      <c r="CZ1183" s="429">
        <v>0</v>
      </c>
      <c r="DA1183" s="429">
        <v>0</v>
      </c>
      <c r="DB1183" s="428">
        <v>0</v>
      </c>
      <c r="DC1183" s="427">
        <v>15</v>
      </c>
      <c r="DD1183" s="421">
        <v>71</v>
      </c>
      <c r="DE1183" s="429">
        <v>-1</v>
      </c>
      <c r="DF1183" s="429">
        <v>0</v>
      </c>
      <c r="DH1183" s="427">
        <v>-1</v>
      </c>
      <c r="DI1183" s="426">
        <v>-0.67112203733995501</v>
      </c>
    </row>
    <row r="1184" spans="1:156" ht="13" customHeight="1">
      <c r="A1184" s="413" t="s">
        <v>19</v>
      </c>
      <c r="B1184" s="413">
        <v>11256</v>
      </c>
      <c r="C1184" s="413">
        <v>656582</v>
      </c>
      <c r="D1184" s="413">
        <v>16572</v>
      </c>
      <c r="E1184" s="413" t="s">
        <v>3323</v>
      </c>
      <c r="F1184" s="413" t="s">
        <v>3323</v>
      </c>
      <c r="G1184" s="414"/>
      <c r="H1184" s="411" t="s">
        <v>536</v>
      </c>
      <c r="I1184" s="411" t="s">
        <v>986</v>
      </c>
      <c r="J1184" s="418">
        <v>32</v>
      </c>
      <c r="K1184" s="418">
        <v>9</v>
      </c>
      <c r="L1184" s="418" t="s">
        <v>837</v>
      </c>
      <c r="T1184" s="418" t="s">
        <v>4581</v>
      </c>
      <c r="U1184" s="418" t="s">
        <v>4581</v>
      </c>
      <c r="V1184" s="418" t="s">
        <v>4586</v>
      </c>
      <c r="Y1184" s="419">
        <v>36</v>
      </c>
      <c r="Z1184" s="421">
        <v>42</v>
      </c>
      <c r="AA1184" s="421">
        <v>80</v>
      </c>
      <c r="AB1184" s="421">
        <v>70</v>
      </c>
      <c r="AC1184" s="421">
        <v>13</v>
      </c>
      <c r="AD1184" s="421">
        <v>9</v>
      </c>
      <c r="AE1184" s="421">
        <v>4</v>
      </c>
      <c r="AF1184" s="421">
        <v>0</v>
      </c>
      <c r="AG1184" s="421">
        <v>0</v>
      </c>
      <c r="AH1184" s="421">
        <v>2</v>
      </c>
      <c r="AI1184" s="421">
        <v>4</v>
      </c>
      <c r="AJ1184" s="421">
        <v>2</v>
      </c>
      <c r="AK1184" s="421">
        <v>2</v>
      </c>
      <c r="AL1184" s="421">
        <v>7</v>
      </c>
      <c r="AM1184" s="421">
        <v>0</v>
      </c>
      <c r="AN1184" s="421">
        <v>20</v>
      </c>
      <c r="AO1184" s="421">
        <v>1</v>
      </c>
      <c r="AP1184" s="421">
        <v>2</v>
      </c>
      <c r="AQ1184" s="421">
        <v>0</v>
      </c>
      <c r="AR1184" s="421">
        <v>2</v>
      </c>
      <c r="AS1184" s="422">
        <v>8.7499999999999994E-2</v>
      </c>
      <c r="AT1184" s="422">
        <v>0.25</v>
      </c>
      <c r="AU1184" s="422">
        <v>0.30769231000000002</v>
      </c>
      <c r="AV1184" s="422">
        <v>0.36538461999999999</v>
      </c>
      <c r="AW1184" s="422">
        <v>5.7692309999999997E-2</v>
      </c>
      <c r="AX1184" s="422">
        <v>0.36538461999999999</v>
      </c>
      <c r="AY1184" s="423">
        <v>113.3</v>
      </c>
      <c r="AZ1184" s="422">
        <v>7.784431E-2</v>
      </c>
      <c r="BA1184" s="422">
        <v>0.384615384</v>
      </c>
      <c r="BB1184" s="422">
        <v>0.69138645799999998</v>
      </c>
      <c r="BC1184" s="422">
        <v>0.384615384</v>
      </c>
      <c r="BD1184" s="424">
        <v>0.25</v>
      </c>
      <c r="BE1184" s="424">
        <v>0.18571428500000001</v>
      </c>
      <c r="BF1184" s="424">
        <v>0.26250000000000001</v>
      </c>
      <c r="BG1184" s="424">
        <v>0.242857142</v>
      </c>
      <c r="BH1184" s="424">
        <v>0.50535714200000004</v>
      </c>
      <c r="BI1184" s="424">
        <v>5.7142856999999998E-2</v>
      </c>
      <c r="BJ1184" s="424">
        <v>0.23140198364853801</v>
      </c>
      <c r="BK1184" s="425">
        <v>36.806364705769496</v>
      </c>
      <c r="BL1184" s="425">
        <v>-5.3043328219077504</v>
      </c>
      <c r="BM1184" s="425">
        <v>4.1483362025597099</v>
      </c>
      <c r="BN1184" s="425">
        <v>40.289747463569</v>
      </c>
      <c r="BO1184" s="425">
        <v>-5.1100667587846801E-2</v>
      </c>
      <c r="BP1184" s="425">
        <v>-1.18192108254879</v>
      </c>
      <c r="BQ1184" s="425">
        <v>-7.55654539754455</v>
      </c>
      <c r="BR1184" s="425">
        <v>-6.84384645735686</v>
      </c>
      <c r="BS1184" s="426">
        <v>-0.77312916287359001</v>
      </c>
      <c r="BT1184" s="427"/>
      <c r="BU1184" s="421"/>
      <c r="BV1184" s="428"/>
      <c r="BW1184" s="427"/>
      <c r="BX1184" s="427"/>
      <c r="BY1184" s="427"/>
      <c r="BZ1184" s="427"/>
      <c r="CA1184" s="421"/>
      <c r="CB1184" s="428"/>
      <c r="CC1184" s="427">
        <v>6</v>
      </c>
      <c r="CD1184" s="421">
        <v>28</v>
      </c>
      <c r="CE1184" s="429">
        <v>0</v>
      </c>
      <c r="CF1184" s="428">
        <v>-1</v>
      </c>
      <c r="CG1184" s="427"/>
      <c r="CH1184" s="421"/>
      <c r="CI1184" s="429"/>
      <c r="CJ1184" s="428"/>
      <c r="CK1184" s="427"/>
      <c r="CL1184" s="421"/>
      <c r="CM1184" s="429"/>
      <c r="CN1184" s="428"/>
      <c r="CO1184" s="427"/>
      <c r="CP1184" s="421"/>
      <c r="CQ1184" s="429"/>
      <c r="CR1184" s="428"/>
      <c r="CS1184" s="427">
        <v>13</v>
      </c>
      <c r="CT1184" s="421">
        <v>52.2</v>
      </c>
      <c r="CU1184" s="429">
        <v>0</v>
      </c>
      <c r="CV1184" s="429">
        <v>0</v>
      </c>
      <c r="CW1184" s="428">
        <v>-1</v>
      </c>
      <c r="CX1184" s="427">
        <v>2</v>
      </c>
      <c r="CY1184" s="421">
        <v>9</v>
      </c>
      <c r="CZ1184" s="429">
        <v>0</v>
      </c>
      <c r="DA1184" s="429">
        <v>0</v>
      </c>
      <c r="DB1184" s="428">
        <v>3</v>
      </c>
      <c r="DC1184" s="427">
        <v>16</v>
      </c>
      <c r="DD1184" s="421">
        <v>82</v>
      </c>
      <c r="DE1184" s="429">
        <v>0</v>
      </c>
      <c r="DF1184" s="429">
        <v>-2</v>
      </c>
      <c r="DG1184" s="428">
        <v>1</v>
      </c>
      <c r="DH1184" s="427">
        <v>0</v>
      </c>
      <c r="DI1184" s="426">
        <v>-3.3739214017987198</v>
      </c>
      <c r="EL1184" s="422"/>
      <c r="EM1184" s="422"/>
      <c r="EN1184" s="422"/>
      <c r="EO1184" s="422"/>
      <c r="EP1184" s="422"/>
      <c r="EQ1184" s="422"/>
    </row>
    <row r="1185" spans="1:251" ht="13" customHeight="1">
      <c r="A1185" s="413" t="s">
        <v>19</v>
      </c>
      <c r="B1185" s="413">
        <v>10463</v>
      </c>
      <c r="C1185" s="413">
        <v>666134</v>
      </c>
      <c r="D1185" s="413">
        <v>20529</v>
      </c>
      <c r="E1185" s="413" t="s">
        <v>213</v>
      </c>
      <c r="F1185" s="413" t="s">
        <v>213</v>
      </c>
      <c r="G1185" s="414"/>
      <c r="H1185" s="411" t="s">
        <v>341</v>
      </c>
      <c r="I1185" s="411" t="s">
        <v>466</v>
      </c>
      <c r="J1185" s="413">
        <v>27</v>
      </c>
      <c r="K1185" s="418">
        <v>9</v>
      </c>
      <c r="L1185" s="418" t="s">
        <v>46</v>
      </c>
      <c r="T1185" s="418" t="s">
        <v>4581</v>
      </c>
      <c r="U1185" s="418" t="s">
        <v>4577</v>
      </c>
      <c r="V1185" s="418" t="s">
        <v>4585</v>
      </c>
      <c r="Z1185" s="421">
        <v>136</v>
      </c>
      <c r="AA1185" s="421">
        <v>403</v>
      </c>
      <c r="AB1185" s="421">
        <v>355</v>
      </c>
      <c r="AC1185" s="421">
        <v>75</v>
      </c>
      <c r="AD1185" s="421">
        <v>54</v>
      </c>
      <c r="AE1185" s="421">
        <v>14</v>
      </c>
      <c r="AF1185" s="421">
        <v>2</v>
      </c>
      <c r="AG1185" s="421">
        <v>5</v>
      </c>
      <c r="AH1185" s="421">
        <v>34</v>
      </c>
      <c r="AI1185" s="421">
        <v>34</v>
      </c>
      <c r="AJ1185" s="421">
        <v>8</v>
      </c>
      <c r="AK1185" s="421">
        <v>3</v>
      </c>
      <c r="AL1185" s="421">
        <v>39</v>
      </c>
      <c r="AM1185" s="421">
        <v>1</v>
      </c>
      <c r="AN1185" s="421">
        <v>113</v>
      </c>
      <c r="AO1185" s="421">
        <v>5</v>
      </c>
      <c r="AP1185" s="421">
        <v>3</v>
      </c>
      <c r="AQ1185" s="421">
        <v>1</v>
      </c>
      <c r="AR1185" s="421">
        <v>6</v>
      </c>
      <c r="AS1185" s="422">
        <v>9.6774192999999994E-2</v>
      </c>
      <c r="AT1185" s="422">
        <v>0.280397022</v>
      </c>
      <c r="AU1185" s="422">
        <v>0.36585366000000002</v>
      </c>
      <c r="AV1185" s="422">
        <v>0.28048780000000001</v>
      </c>
      <c r="AW1185" s="422">
        <v>8.5365849999999993E-2</v>
      </c>
      <c r="AX1185" s="422">
        <v>0.46747967000000001</v>
      </c>
      <c r="AY1185" s="423">
        <v>112.7</v>
      </c>
      <c r="AZ1185" s="422">
        <v>0.11352941</v>
      </c>
      <c r="BA1185" s="422">
        <v>0.42975206599999999</v>
      </c>
      <c r="BB1185" s="422">
        <v>0.74597472200000003</v>
      </c>
      <c r="BC1185" s="422">
        <v>0.36363636300000002</v>
      </c>
      <c r="BD1185" s="424">
        <v>0.29166666600000002</v>
      </c>
      <c r="BE1185" s="424">
        <v>0.211267605</v>
      </c>
      <c r="BF1185" s="424">
        <v>0.2960199</v>
      </c>
      <c r="BG1185" s="424">
        <v>0.304225352</v>
      </c>
      <c r="BH1185" s="424">
        <v>0.60024525200000001</v>
      </c>
      <c r="BI1185" s="424">
        <v>9.2957746999999993E-2</v>
      </c>
      <c r="BJ1185" s="424">
        <v>0.27037758229676601</v>
      </c>
      <c r="BK1185" s="425">
        <v>57.4203672263749</v>
      </c>
      <c r="BL1185" s="425">
        <v>-13.967722856333999</v>
      </c>
      <c r="BM1185" s="425">
        <v>33.650097354420801</v>
      </c>
      <c r="BN1185" s="425">
        <v>71.978727327932503</v>
      </c>
      <c r="BO1185" s="425">
        <v>-1.8712817758567101E-2</v>
      </c>
      <c r="BP1185" s="425">
        <v>-1.16155281942337</v>
      </c>
      <c r="BQ1185" s="425">
        <v>-4.3963340394074404</v>
      </c>
      <c r="BR1185" s="425">
        <v>-14.4703015721278</v>
      </c>
      <c r="BS1185" s="426">
        <v>-0.44979999150196298</v>
      </c>
      <c r="BT1185" s="427"/>
      <c r="BU1185" s="421"/>
      <c r="BV1185" s="428"/>
      <c r="BW1185" s="427"/>
      <c r="BX1185" s="427"/>
      <c r="BY1185" s="427"/>
      <c r="BZ1185" s="427"/>
      <c r="CA1185" s="421"/>
      <c r="CB1185" s="428"/>
      <c r="CC1185" s="427"/>
      <c r="CD1185" s="421"/>
      <c r="CE1185" s="429"/>
      <c r="CF1185" s="428"/>
      <c r="CG1185" s="427"/>
      <c r="CH1185" s="421"/>
      <c r="CI1185" s="429"/>
      <c r="CJ1185" s="428"/>
      <c r="CK1185" s="427"/>
      <c r="CL1185" s="421"/>
      <c r="CM1185" s="429"/>
      <c r="CN1185" s="428"/>
      <c r="CO1185" s="427"/>
      <c r="CP1185" s="421"/>
      <c r="CQ1185" s="429"/>
      <c r="CR1185" s="428"/>
      <c r="CS1185" s="427">
        <v>13</v>
      </c>
      <c r="CT1185" s="421">
        <v>77</v>
      </c>
      <c r="CU1185" s="429">
        <v>0</v>
      </c>
      <c r="CV1185" s="429">
        <v>0</v>
      </c>
      <c r="CW1185" s="428">
        <v>0</v>
      </c>
      <c r="CX1185" s="427">
        <v>35</v>
      </c>
      <c r="CY1185" s="421">
        <v>193.1</v>
      </c>
      <c r="CZ1185" s="429">
        <v>-2</v>
      </c>
      <c r="DA1185" s="429">
        <v>0</v>
      </c>
      <c r="DB1185" s="428">
        <v>-3</v>
      </c>
      <c r="DC1185" s="427">
        <v>101</v>
      </c>
      <c r="DD1185" s="421">
        <v>621.20000000000005</v>
      </c>
      <c r="DE1185" s="429">
        <v>-2</v>
      </c>
      <c r="DF1185" s="429">
        <v>-5</v>
      </c>
      <c r="DG1185" s="428">
        <v>-3</v>
      </c>
      <c r="DH1185" s="427">
        <v>-4</v>
      </c>
      <c r="DI1185" s="426">
        <v>-3.79579377174377</v>
      </c>
      <c r="EL1185" s="422"/>
      <c r="EM1185" s="422"/>
      <c r="EN1185" s="422"/>
      <c r="EO1185" s="422"/>
      <c r="EP1185" s="422"/>
      <c r="EQ1185" s="422"/>
    </row>
    <row r="1186" spans="1:251" ht="13" customHeight="1">
      <c r="A1186" s="413" t="s">
        <v>19</v>
      </c>
      <c r="B1186" s="413">
        <v>13089</v>
      </c>
      <c r="C1186" s="413">
        <v>680577</v>
      </c>
      <c r="D1186" s="413">
        <v>24496</v>
      </c>
      <c r="E1186" s="413" t="s">
        <v>567</v>
      </c>
      <c r="F1186" s="413" t="s">
        <v>567</v>
      </c>
      <c r="G1186" s="414"/>
      <c r="H1186" s="411" t="s">
        <v>4152</v>
      </c>
      <c r="I1186" s="411" t="s">
        <v>4023</v>
      </c>
      <c r="J1186" s="413">
        <v>28</v>
      </c>
      <c r="K1186" s="418">
        <v>9</v>
      </c>
      <c r="L1186" s="418" t="s">
        <v>46</v>
      </c>
      <c r="T1186" s="418" t="s">
        <v>4581</v>
      </c>
      <c r="U1186" s="418" t="s">
        <v>4577</v>
      </c>
      <c r="V1186" s="418" t="s">
        <v>4586</v>
      </c>
      <c r="Z1186" s="421">
        <v>74</v>
      </c>
      <c r="AA1186" s="421">
        <v>88</v>
      </c>
      <c r="AB1186" s="421">
        <v>84</v>
      </c>
      <c r="AC1186" s="421">
        <v>9</v>
      </c>
      <c r="AD1186" s="421">
        <v>7</v>
      </c>
      <c r="AE1186" s="421">
        <v>0</v>
      </c>
      <c r="AF1186" s="421">
        <v>0</v>
      </c>
      <c r="AG1186" s="421">
        <v>2</v>
      </c>
      <c r="AH1186" s="421">
        <v>11</v>
      </c>
      <c r="AI1186" s="421">
        <v>6</v>
      </c>
      <c r="AJ1186" s="421">
        <v>10</v>
      </c>
      <c r="AK1186" s="421">
        <v>3</v>
      </c>
      <c r="AL1186" s="421">
        <v>2</v>
      </c>
      <c r="AM1186" s="421">
        <v>0</v>
      </c>
      <c r="AN1186" s="421">
        <v>33</v>
      </c>
      <c r="AO1186" s="421">
        <v>1</v>
      </c>
      <c r="AP1186" s="421">
        <v>0</v>
      </c>
      <c r="AQ1186" s="421">
        <v>1</v>
      </c>
      <c r="AR1186" s="421">
        <v>1</v>
      </c>
      <c r="AS1186" s="422">
        <v>2.2727272E-2</v>
      </c>
      <c r="AT1186" s="422">
        <v>0.375</v>
      </c>
      <c r="AU1186" s="422">
        <v>0.36538461999999999</v>
      </c>
      <c r="AV1186" s="422">
        <v>0.34615384999999999</v>
      </c>
      <c r="AW1186" s="422">
        <v>5.7692309999999997E-2</v>
      </c>
      <c r="AX1186" s="422">
        <v>0.34615384999999999</v>
      </c>
      <c r="AY1186" s="425">
        <v>109</v>
      </c>
      <c r="AZ1186" s="422">
        <v>0.12068966</v>
      </c>
      <c r="BA1186" s="422">
        <v>0.52</v>
      </c>
      <c r="BB1186" s="422">
        <v>0.91931034</v>
      </c>
      <c r="BC1186" s="422">
        <v>0.38</v>
      </c>
      <c r="BD1186" s="424">
        <v>0.14285714199999999</v>
      </c>
      <c r="BE1186" s="424">
        <v>0.10714285699999999</v>
      </c>
      <c r="BF1186" s="424">
        <v>0.13793103400000001</v>
      </c>
      <c r="BG1186" s="424">
        <v>0.178571428</v>
      </c>
      <c r="BH1186" s="424">
        <v>0.31650246199999998</v>
      </c>
      <c r="BI1186" s="424">
        <v>7.1428570999999996E-2</v>
      </c>
      <c r="BJ1186" s="424">
        <v>0.142034010640506</v>
      </c>
      <c r="BK1186" s="425">
        <v>44.121710235459901</v>
      </c>
      <c r="BL1186" s="425">
        <v>-12.2199604121436</v>
      </c>
      <c r="BM1186" s="425">
        <v>-1.82202448522946</v>
      </c>
      <c r="BN1186" s="425">
        <v>-18.381633257816901</v>
      </c>
      <c r="BO1186" s="425">
        <v>0.83587190894305297</v>
      </c>
      <c r="BP1186" s="425">
        <v>0.55633782036602497</v>
      </c>
      <c r="BQ1186" s="425">
        <v>-8.3800329492827395</v>
      </c>
      <c r="BR1186" s="425">
        <v>-11.7212012150724</v>
      </c>
      <c r="BS1186" s="426">
        <v>-0.85738224520391504</v>
      </c>
      <c r="BT1186" s="427"/>
      <c r="BU1186" s="421"/>
      <c r="BV1186" s="428"/>
      <c r="BW1186" s="427"/>
      <c r="BX1186" s="427"/>
      <c r="BY1186" s="427"/>
      <c r="BZ1186" s="427"/>
      <c r="CA1186" s="421"/>
      <c r="CB1186" s="428"/>
      <c r="CC1186" s="427"/>
      <c r="CD1186" s="421"/>
      <c r="CE1186" s="429"/>
      <c r="CF1186" s="428"/>
      <c r="CG1186" s="427"/>
      <c r="CH1186" s="421"/>
      <c r="CI1186" s="429"/>
      <c r="CJ1186" s="428"/>
      <c r="CK1186" s="427"/>
      <c r="CL1186" s="421"/>
      <c r="CM1186" s="429"/>
      <c r="CN1186" s="428"/>
      <c r="CO1186" s="427"/>
      <c r="CP1186" s="421"/>
      <c r="CQ1186" s="429"/>
      <c r="CR1186" s="428"/>
      <c r="CS1186" s="427">
        <v>18</v>
      </c>
      <c r="CT1186" s="421">
        <v>66</v>
      </c>
      <c r="CU1186" s="429">
        <v>1</v>
      </c>
      <c r="CV1186" s="429">
        <v>1</v>
      </c>
      <c r="CW1186" s="428">
        <v>0</v>
      </c>
      <c r="CX1186" s="427">
        <v>16</v>
      </c>
      <c r="CY1186" s="421">
        <v>91.1</v>
      </c>
      <c r="CZ1186" s="429">
        <v>0</v>
      </c>
      <c r="DA1186" s="429">
        <v>0</v>
      </c>
      <c r="DB1186" s="428">
        <v>0</v>
      </c>
      <c r="DC1186" s="427">
        <v>31</v>
      </c>
      <c r="DD1186" s="421">
        <v>93.1</v>
      </c>
      <c r="DE1186" s="429">
        <v>-1</v>
      </c>
      <c r="DF1186" s="429">
        <v>0</v>
      </c>
      <c r="DG1186" s="428">
        <v>-1</v>
      </c>
      <c r="DH1186" s="427">
        <v>0</v>
      </c>
      <c r="DI1186" s="426">
        <v>0.31253552436828602</v>
      </c>
      <c r="EL1186" s="422"/>
      <c r="EM1186" s="422"/>
      <c r="EN1186" s="422"/>
      <c r="EO1186" s="422"/>
      <c r="EP1186" s="422"/>
      <c r="EQ1186" s="422"/>
    </row>
    <row r="1187" spans="1:251" ht="13" customHeight="1">
      <c r="A1187" s="413" t="s">
        <v>19</v>
      </c>
      <c r="B1187" s="413">
        <v>11382</v>
      </c>
      <c r="C1187" s="413">
        <v>672284</v>
      </c>
      <c r="D1187" s="413">
        <v>22558</v>
      </c>
      <c r="E1187" s="413" t="s">
        <v>555</v>
      </c>
      <c r="F1187" s="413" t="s">
        <v>555</v>
      </c>
      <c r="G1187" s="414"/>
      <c r="H1187" s="411" t="s">
        <v>2502</v>
      </c>
      <c r="I1187" s="411" t="s">
        <v>2503</v>
      </c>
      <c r="J1187" s="418">
        <v>25</v>
      </c>
      <c r="K1187" s="418">
        <v>9</v>
      </c>
      <c r="L1187" s="418" t="s">
        <v>46</v>
      </c>
      <c r="T1187" s="418" t="s">
        <v>4581</v>
      </c>
      <c r="U1187" s="418" t="s">
        <v>2543</v>
      </c>
      <c r="V1187" s="418" t="s">
        <v>4585</v>
      </c>
      <c r="Z1187" s="421">
        <v>24</v>
      </c>
      <c r="AA1187" s="421">
        <v>65</v>
      </c>
      <c r="AB1187" s="421">
        <v>60</v>
      </c>
      <c r="AC1187" s="421">
        <v>10</v>
      </c>
      <c r="AD1187" s="421">
        <v>6</v>
      </c>
      <c r="AE1187" s="421">
        <v>2</v>
      </c>
      <c r="AF1187" s="421">
        <v>0</v>
      </c>
      <c r="AG1187" s="421">
        <v>2</v>
      </c>
      <c r="AH1187" s="421">
        <v>7</v>
      </c>
      <c r="AI1187" s="421">
        <v>2</v>
      </c>
      <c r="AJ1187" s="421">
        <v>0</v>
      </c>
      <c r="AK1187" s="421">
        <v>1</v>
      </c>
      <c r="AL1187" s="421">
        <v>5</v>
      </c>
      <c r="AM1187" s="421">
        <v>0</v>
      </c>
      <c r="AN1187" s="421">
        <v>23</v>
      </c>
      <c r="AO1187" s="421">
        <v>0</v>
      </c>
      <c r="AP1187" s="421">
        <v>0</v>
      </c>
      <c r="AQ1187" s="421">
        <v>0</v>
      </c>
      <c r="AR1187" s="421">
        <v>1</v>
      </c>
      <c r="AS1187" s="422">
        <v>7.6923076000000007E-2</v>
      </c>
      <c r="AT1187" s="422">
        <v>0.353846153</v>
      </c>
      <c r="AU1187" s="422">
        <v>0.35135135000000001</v>
      </c>
      <c r="AV1187" s="422">
        <v>0.18918919000000001</v>
      </c>
      <c r="AW1187" s="422">
        <v>0.13513513999999999</v>
      </c>
      <c r="AX1187" s="422">
        <v>0.37837838000000001</v>
      </c>
      <c r="AY1187" s="423">
        <v>108.4</v>
      </c>
      <c r="AZ1187" s="422">
        <v>0.19379845000000001</v>
      </c>
      <c r="BA1187" s="422">
        <v>0.44444444399999999</v>
      </c>
      <c r="BB1187" s="422">
        <v>0.69509043800000003</v>
      </c>
      <c r="BC1187" s="422">
        <v>0.47222222200000002</v>
      </c>
      <c r="BD1187" s="424">
        <v>0.22857142799999999</v>
      </c>
      <c r="BE1187" s="424">
        <v>0.16666666599999999</v>
      </c>
      <c r="BF1187" s="424">
        <v>0.23076922999999999</v>
      </c>
      <c r="BG1187" s="424">
        <v>0.3</v>
      </c>
      <c r="BH1187" s="424">
        <v>0.53076922999999998</v>
      </c>
      <c r="BI1187" s="424">
        <v>0.133333334</v>
      </c>
      <c r="BJ1187" s="424">
        <v>0.23585510620704001</v>
      </c>
      <c r="BK1187" s="425">
        <v>85.881518720314602</v>
      </c>
      <c r="BL1187" s="425">
        <v>-4.0747597683834398</v>
      </c>
      <c r="BM1187" s="425">
        <v>3.6055338139963702</v>
      </c>
      <c r="BN1187" s="425">
        <v>46.671704679832999</v>
      </c>
      <c r="BO1187" s="425">
        <v>-8.4688647901896105E-2</v>
      </c>
      <c r="BP1187" s="425">
        <v>-0.44855912495404399</v>
      </c>
      <c r="BQ1187" s="425">
        <v>-4.7542537784351504</v>
      </c>
      <c r="BR1187" s="425">
        <v>-4.5571822291853401</v>
      </c>
      <c r="BS1187" s="426">
        <v>-0.48641966010083798</v>
      </c>
      <c r="BT1187" s="427"/>
      <c r="BU1187" s="421"/>
      <c r="BV1187" s="428"/>
      <c r="BW1187" s="427"/>
      <c r="BX1187" s="427"/>
      <c r="BY1187" s="427"/>
      <c r="BZ1187" s="427"/>
      <c r="CA1187" s="421"/>
      <c r="CB1187" s="428"/>
      <c r="CC1187" s="427"/>
      <c r="CD1187" s="421"/>
      <c r="CE1187" s="429"/>
      <c r="CF1187" s="428"/>
      <c r="CG1187" s="427"/>
      <c r="CH1187" s="421"/>
      <c r="CI1187" s="429"/>
      <c r="CJ1187" s="428"/>
      <c r="CK1187" s="427"/>
      <c r="CL1187" s="421"/>
      <c r="CM1187" s="429"/>
      <c r="CN1187" s="428"/>
      <c r="CO1187" s="427"/>
      <c r="CP1187" s="421"/>
      <c r="CQ1187" s="429"/>
      <c r="CR1187" s="428"/>
      <c r="CS1187" s="427">
        <v>1</v>
      </c>
      <c r="CT1187" s="421">
        <v>2.1</v>
      </c>
      <c r="CU1187" s="429">
        <v>0</v>
      </c>
      <c r="CV1187" s="429">
        <v>0</v>
      </c>
      <c r="CW1187" s="428">
        <v>0</v>
      </c>
      <c r="DC1187" s="427">
        <v>22</v>
      </c>
      <c r="DD1187" s="421">
        <v>160</v>
      </c>
      <c r="DE1187" s="429">
        <v>-1</v>
      </c>
      <c r="DF1187" s="429">
        <v>0</v>
      </c>
      <c r="DG1187" s="428">
        <v>0</v>
      </c>
      <c r="DH1187" s="427">
        <v>-1</v>
      </c>
      <c r="DI1187" s="426">
        <v>-2.3593147993087702</v>
      </c>
      <c r="EL1187" s="422"/>
      <c r="EM1187" s="422"/>
      <c r="EN1187" s="422"/>
      <c r="EO1187" s="422"/>
      <c r="EP1187" s="422"/>
      <c r="EQ1187" s="422"/>
    </row>
    <row r="1188" spans="1:251" ht="13" customHeight="1">
      <c r="A1188" s="413" t="s">
        <v>19</v>
      </c>
      <c r="B1188" s="413">
        <v>11038</v>
      </c>
      <c r="C1188" s="413">
        <v>605361</v>
      </c>
      <c r="D1188" s="413">
        <v>12005</v>
      </c>
      <c r="E1188" s="413" t="s">
        <v>246</v>
      </c>
      <c r="F1188" s="413" t="s">
        <v>246</v>
      </c>
      <c r="G1188" s="414"/>
      <c r="H1188" s="411" t="s">
        <v>2217</v>
      </c>
      <c r="I1188" s="411" t="s">
        <v>220</v>
      </c>
      <c r="J1188" s="418">
        <v>35</v>
      </c>
      <c r="K1188" s="418">
        <v>9</v>
      </c>
      <c r="L1188" s="418" t="s">
        <v>46</v>
      </c>
      <c r="T1188" s="418" t="s">
        <v>4581</v>
      </c>
      <c r="U1188" s="418" t="s">
        <v>4582</v>
      </c>
      <c r="V1188" s="418" t="s">
        <v>4586</v>
      </c>
      <c r="X1188" s="418">
        <v>4</v>
      </c>
      <c r="Z1188" s="421">
        <v>43</v>
      </c>
      <c r="AA1188" s="421">
        <v>111</v>
      </c>
      <c r="AB1188" s="421">
        <v>102</v>
      </c>
      <c r="AC1188" s="421">
        <v>23</v>
      </c>
      <c r="AD1188" s="421">
        <v>18</v>
      </c>
      <c r="AE1188" s="421">
        <v>4</v>
      </c>
      <c r="AF1188" s="421">
        <v>0</v>
      </c>
      <c r="AG1188" s="421">
        <v>1</v>
      </c>
      <c r="AH1188" s="421">
        <v>9</v>
      </c>
      <c r="AI1188" s="421">
        <v>4</v>
      </c>
      <c r="AJ1188" s="421">
        <v>0</v>
      </c>
      <c r="AK1188" s="421">
        <v>0</v>
      </c>
      <c r="AL1188" s="421">
        <v>9</v>
      </c>
      <c r="AM1188" s="421">
        <v>1</v>
      </c>
      <c r="AN1188" s="421">
        <v>18</v>
      </c>
      <c r="AO1188" s="421">
        <v>0</v>
      </c>
      <c r="AP1188" s="421">
        <v>0</v>
      </c>
      <c r="AQ1188" s="421">
        <v>0</v>
      </c>
      <c r="AR1188" s="421">
        <v>1</v>
      </c>
      <c r="AS1188" s="422">
        <v>8.1081080999999999E-2</v>
      </c>
      <c r="AT1188" s="422">
        <v>0.162162162</v>
      </c>
      <c r="AU1188" s="422">
        <v>0.39285713999999999</v>
      </c>
      <c r="AV1188" s="422">
        <v>0.29761905</v>
      </c>
      <c r="AW1188" s="422">
        <v>3.5714290000000003E-2</v>
      </c>
      <c r="AX1188" s="422">
        <v>0.30952381000000001</v>
      </c>
      <c r="AY1188" s="423">
        <v>105.6</v>
      </c>
      <c r="AZ1188" s="422">
        <v>7.4074070000000006E-2</v>
      </c>
      <c r="BA1188" s="422">
        <v>0.452380952</v>
      </c>
      <c r="BB1188" s="422">
        <v>0.83068783400000001</v>
      </c>
      <c r="BC1188" s="422">
        <v>0.38095237999999998</v>
      </c>
      <c r="BD1188" s="424">
        <v>0.26506024</v>
      </c>
      <c r="BE1188" s="424">
        <v>0.225490196</v>
      </c>
      <c r="BF1188" s="424">
        <v>0.288288288</v>
      </c>
      <c r="BG1188" s="424">
        <v>0.29411764699999998</v>
      </c>
      <c r="BH1188" s="424">
        <v>0.58240593500000004</v>
      </c>
      <c r="BI1188" s="424">
        <v>6.8627451000000006E-2</v>
      </c>
      <c r="BJ1188" s="424">
        <v>0.25873141938989802</v>
      </c>
      <c r="BK1188" s="425">
        <v>44.203722662361201</v>
      </c>
      <c r="BL1188" s="425">
        <v>-4.8967687655106404</v>
      </c>
      <c r="BM1188" s="425">
        <v>8.2188095059379602</v>
      </c>
      <c r="BN1188" s="425">
        <v>49.160626012446897</v>
      </c>
      <c r="BO1188" s="425">
        <v>-0.695823929919135</v>
      </c>
      <c r="BP1188" s="425">
        <v>0.496195243671536</v>
      </c>
      <c r="BQ1188" s="425">
        <v>-4.4669610031280902</v>
      </c>
      <c r="BR1188" s="425">
        <v>-6.1926079690322497</v>
      </c>
      <c r="BS1188" s="426">
        <v>-0.45702601377338298</v>
      </c>
      <c r="BT1188" s="427"/>
      <c r="BU1188" s="421"/>
      <c r="BV1188" s="428"/>
      <c r="BW1188" s="427"/>
      <c r="BX1188" s="427"/>
      <c r="BY1188" s="427"/>
      <c r="BZ1188" s="427"/>
      <c r="CA1188" s="421"/>
      <c r="CB1188" s="428"/>
      <c r="CC1188" s="427"/>
      <c r="CD1188" s="421"/>
      <c r="CE1188" s="429"/>
      <c r="CF1188" s="428"/>
      <c r="CG1188" s="427"/>
      <c r="CH1188" s="421"/>
      <c r="CI1188" s="429"/>
      <c r="CJ1188" s="428"/>
      <c r="CK1188" s="427"/>
      <c r="CL1188" s="421"/>
      <c r="CM1188" s="429"/>
      <c r="CN1188" s="428"/>
      <c r="CO1188" s="427"/>
      <c r="CP1188" s="421"/>
      <c r="CQ1188" s="429"/>
      <c r="CR1188" s="428"/>
      <c r="CS1188" s="427">
        <v>2</v>
      </c>
      <c r="CT1188" s="421">
        <v>12</v>
      </c>
      <c r="CU1188" s="429">
        <v>0</v>
      </c>
      <c r="CV1188" s="429">
        <v>0</v>
      </c>
      <c r="CW1188" s="428">
        <v>0</v>
      </c>
      <c r="DC1188" s="427">
        <v>15</v>
      </c>
      <c r="DD1188" s="421">
        <v>98</v>
      </c>
      <c r="DE1188" s="429">
        <v>2</v>
      </c>
      <c r="DF1188" s="429">
        <v>-1</v>
      </c>
      <c r="DG1188" s="428">
        <v>0</v>
      </c>
      <c r="DH1188" s="427">
        <v>2</v>
      </c>
      <c r="DI1188" s="426">
        <v>-1.96679919958114</v>
      </c>
      <c r="EL1188" s="422"/>
      <c r="EM1188" s="422"/>
      <c r="EN1188" s="422"/>
      <c r="EO1188" s="422"/>
      <c r="EP1188" s="422"/>
      <c r="EQ1188" s="422"/>
      <c r="GL1188" s="412"/>
      <c r="GM1188" s="412"/>
      <c r="GN1188" s="412"/>
      <c r="GO1188" s="412"/>
      <c r="GP1188" s="412"/>
      <c r="GQ1188" s="412"/>
      <c r="GR1188" s="412"/>
      <c r="GS1188" s="412"/>
      <c r="GT1188" s="412"/>
      <c r="GU1188" s="412"/>
      <c r="GV1188" s="412"/>
      <c r="GW1188" s="412"/>
      <c r="GX1188" s="412"/>
      <c r="GY1188" s="412"/>
      <c r="GZ1188" s="412"/>
      <c r="HA1188" s="412"/>
      <c r="HB1188" s="412"/>
      <c r="HC1188" s="412"/>
      <c r="HD1188" s="412"/>
      <c r="HE1188" s="412"/>
      <c r="HF1188" s="412"/>
      <c r="HG1188" s="412"/>
      <c r="HH1188" s="412"/>
      <c r="HI1188" s="412"/>
      <c r="HJ1188" s="412"/>
      <c r="HK1188" s="412"/>
      <c r="HL1188" s="412"/>
      <c r="HM1188" s="412"/>
      <c r="HN1188" s="412"/>
      <c r="HO1188" s="412"/>
      <c r="HP1188" s="412"/>
      <c r="HQ1188" s="412"/>
      <c r="HR1188" s="412"/>
      <c r="HS1188" s="412"/>
      <c r="HT1188" s="412"/>
      <c r="HU1188" s="412"/>
      <c r="HV1188" s="412"/>
      <c r="HW1188" s="412"/>
      <c r="HX1188" s="412"/>
      <c r="HY1188" s="412"/>
      <c r="HZ1188" s="412"/>
      <c r="IA1188" s="412"/>
      <c r="IB1188" s="412"/>
      <c r="IC1188" s="412"/>
      <c r="ID1188" s="412"/>
      <c r="IE1188" s="412"/>
      <c r="IF1188" s="412"/>
      <c r="IG1188" s="412"/>
      <c r="IH1188" s="412"/>
      <c r="II1188" s="412"/>
      <c r="IJ1188" s="412"/>
      <c r="IK1188" s="412"/>
      <c r="IL1188" s="412"/>
      <c r="IM1188" s="412"/>
      <c r="IN1188" s="412"/>
      <c r="IO1188" s="412"/>
      <c r="IP1188" s="412"/>
      <c r="IQ1188" s="412"/>
    </row>
    <row r="1189" spans="1:251" ht="13" customHeight="1">
      <c r="A1189" s="413" t="s">
        <v>19</v>
      </c>
      <c r="B1189" s="413">
        <v>11784</v>
      </c>
      <c r="C1189" s="413">
        <v>670224</v>
      </c>
      <c r="D1189" s="413">
        <v>26374</v>
      </c>
      <c r="E1189" s="413" t="s">
        <v>2176</v>
      </c>
      <c r="F1189" s="413" t="s">
        <v>2176</v>
      </c>
      <c r="G1189" s="414"/>
      <c r="H1189" s="411" t="s">
        <v>3975</v>
      </c>
      <c r="I1189" s="411" t="s">
        <v>3974</v>
      </c>
      <c r="J1189" s="413">
        <v>27</v>
      </c>
      <c r="K1189" s="418">
        <v>9</v>
      </c>
      <c r="L1189" s="418" t="s">
        <v>46</v>
      </c>
      <c r="T1189" s="418" t="s">
        <v>4577</v>
      </c>
      <c r="U1189" s="418" t="s">
        <v>4577</v>
      </c>
      <c r="V1189" s="418" t="s">
        <v>4586</v>
      </c>
      <c r="Z1189" s="421">
        <v>71</v>
      </c>
      <c r="AA1189" s="421">
        <v>217</v>
      </c>
      <c r="AB1189" s="421">
        <v>197</v>
      </c>
      <c r="AC1189" s="421">
        <v>42</v>
      </c>
      <c r="AD1189" s="421">
        <v>27</v>
      </c>
      <c r="AE1189" s="421">
        <v>9</v>
      </c>
      <c r="AF1189" s="421">
        <v>1</v>
      </c>
      <c r="AG1189" s="421">
        <v>5</v>
      </c>
      <c r="AH1189" s="421">
        <v>27</v>
      </c>
      <c r="AI1189" s="421">
        <v>22</v>
      </c>
      <c r="AJ1189" s="421">
        <v>8</v>
      </c>
      <c r="AK1189" s="421">
        <v>1</v>
      </c>
      <c r="AL1189" s="421">
        <v>16</v>
      </c>
      <c r="AM1189" s="421">
        <v>0</v>
      </c>
      <c r="AN1189" s="421">
        <v>69</v>
      </c>
      <c r="AO1189" s="421">
        <v>1</v>
      </c>
      <c r="AP1189" s="421">
        <v>2</v>
      </c>
      <c r="AQ1189" s="421">
        <v>1</v>
      </c>
      <c r="AR1189" s="421">
        <v>1</v>
      </c>
      <c r="AS1189" s="466">
        <v>7.3732718000000003E-2</v>
      </c>
      <c r="AT1189" s="466">
        <v>0.31797235000000001</v>
      </c>
      <c r="AU1189" s="466">
        <v>0.38931297999999998</v>
      </c>
      <c r="AV1189" s="466">
        <v>0.25190839999999998</v>
      </c>
      <c r="AW1189" s="466">
        <v>5.3435110000000001E-2</v>
      </c>
      <c r="AX1189" s="466">
        <v>0.29770992000000002</v>
      </c>
      <c r="AY1189" s="425">
        <v>110.3</v>
      </c>
      <c r="AZ1189" s="466">
        <v>0.15485278</v>
      </c>
      <c r="BA1189" s="466">
        <v>0.433070866</v>
      </c>
      <c r="BB1189" s="466">
        <v>0.71128895199999997</v>
      </c>
      <c r="BC1189" s="466">
        <v>0.40157480299999998</v>
      </c>
      <c r="BD1189" s="424">
        <v>0.29599999999999999</v>
      </c>
      <c r="BE1189" s="424">
        <v>0.21319796899999999</v>
      </c>
      <c r="BF1189" s="424">
        <v>0.27314814799999998</v>
      </c>
      <c r="BG1189" s="424">
        <v>0.345177664</v>
      </c>
      <c r="BH1189" s="424">
        <v>0.61832581200000003</v>
      </c>
      <c r="BI1189" s="424">
        <v>0.13197969500000001</v>
      </c>
      <c r="BJ1189" s="424">
        <v>0.27152796117243899</v>
      </c>
      <c r="BK1189" s="425">
        <v>81.524378525707604</v>
      </c>
      <c r="BL1189" s="425">
        <v>-7.3184018766226604</v>
      </c>
      <c r="BM1189" s="425">
        <v>18.321962852245299</v>
      </c>
      <c r="BN1189" s="425">
        <v>70.7043096328742</v>
      </c>
      <c r="BO1189" s="425">
        <v>0.35588071345026101</v>
      </c>
      <c r="BP1189" s="425">
        <v>0.157121207565069</v>
      </c>
      <c r="BQ1189" s="425">
        <v>3.2472737252061799</v>
      </c>
      <c r="BR1189" s="425">
        <v>-7.3350517524125403</v>
      </c>
      <c r="BS1189" s="426">
        <v>0.33223674109148399</v>
      </c>
      <c r="BT1189" s="427"/>
      <c r="BU1189" s="421"/>
      <c r="BV1189" s="428"/>
      <c r="BW1189" s="427"/>
      <c r="BX1189" s="427"/>
      <c r="BY1189" s="427"/>
      <c r="BZ1189" s="427"/>
      <c r="CA1189" s="421"/>
      <c r="CB1189" s="428"/>
      <c r="CC1189" s="427"/>
      <c r="CD1189" s="421"/>
      <c r="CE1189" s="429"/>
      <c r="CF1189" s="428"/>
      <c r="CG1189" s="427"/>
      <c r="CH1189" s="421"/>
      <c r="CI1189" s="429"/>
      <c r="CJ1189" s="428"/>
      <c r="CK1189" s="427"/>
      <c r="CL1189" s="421"/>
      <c r="CM1189" s="429"/>
      <c r="CN1189" s="428"/>
      <c r="CO1189" s="427"/>
      <c r="CP1189" s="421"/>
      <c r="CQ1189" s="429"/>
      <c r="CR1189" s="428"/>
      <c r="CS1189" s="427">
        <v>5</v>
      </c>
      <c r="CT1189" s="421">
        <v>29</v>
      </c>
      <c r="CU1189" s="429">
        <v>0</v>
      </c>
      <c r="CV1189" s="429">
        <v>0</v>
      </c>
      <c r="CW1189" s="428">
        <v>0</v>
      </c>
      <c r="CX1189" s="427">
        <v>51</v>
      </c>
      <c r="CY1189" s="421">
        <v>364.2</v>
      </c>
      <c r="CZ1189" s="429">
        <v>2</v>
      </c>
      <c r="DA1189" s="429">
        <v>2</v>
      </c>
      <c r="DB1189" s="428">
        <v>0</v>
      </c>
      <c r="DC1189" s="427">
        <v>15</v>
      </c>
      <c r="DD1189" s="421">
        <v>110</v>
      </c>
      <c r="DE1189" s="429">
        <v>3</v>
      </c>
      <c r="DF1189" s="429">
        <v>1</v>
      </c>
      <c r="DG1189" s="428">
        <v>0</v>
      </c>
      <c r="DH1189" s="427">
        <v>5</v>
      </c>
      <c r="DI1189" s="426">
        <v>3.1139924675226198</v>
      </c>
    </row>
    <row r="1190" spans="1:251" ht="13" customHeight="1">
      <c r="A1190" s="413" t="s">
        <v>19</v>
      </c>
      <c r="B1190" s="413">
        <v>12313</v>
      </c>
      <c r="C1190" s="413">
        <v>678877</v>
      </c>
      <c r="D1190" s="413">
        <v>24257</v>
      </c>
      <c r="E1190" s="413" t="s">
        <v>213</v>
      </c>
      <c r="F1190" s="413" t="s">
        <v>213</v>
      </c>
      <c r="G1190" s="414"/>
      <c r="H1190" s="411" t="s">
        <v>4015</v>
      </c>
      <c r="I1190" s="411" t="s">
        <v>4014</v>
      </c>
      <c r="J1190" s="413">
        <v>23</v>
      </c>
      <c r="K1190" s="418">
        <v>9</v>
      </c>
      <c r="L1190" s="418" t="s">
        <v>837</v>
      </c>
      <c r="T1190" s="418" t="s">
        <v>2543</v>
      </c>
      <c r="U1190" s="418" t="s">
        <v>2543</v>
      </c>
      <c r="V1190" s="418" t="s">
        <v>4585</v>
      </c>
      <c r="Z1190" s="421">
        <v>69</v>
      </c>
      <c r="AA1190" s="421">
        <v>153</v>
      </c>
      <c r="AB1190" s="421">
        <v>148</v>
      </c>
      <c r="AC1190" s="421">
        <v>24</v>
      </c>
      <c r="AD1190" s="421">
        <v>16</v>
      </c>
      <c r="AE1190" s="421">
        <v>2</v>
      </c>
      <c r="AF1190" s="421">
        <v>0</v>
      </c>
      <c r="AG1190" s="421">
        <v>6</v>
      </c>
      <c r="AH1190" s="421">
        <v>19</v>
      </c>
      <c r="AI1190" s="421">
        <v>13</v>
      </c>
      <c r="AJ1190" s="421">
        <v>0</v>
      </c>
      <c r="AK1190" s="421">
        <v>0</v>
      </c>
      <c r="AL1190" s="421">
        <v>4</v>
      </c>
      <c r="AM1190" s="421">
        <v>0</v>
      </c>
      <c r="AN1190" s="421">
        <v>52</v>
      </c>
      <c r="AO1190" s="421">
        <v>0</v>
      </c>
      <c r="AP1190" s="421">
        <v>1</v>
      </c>
      <c r="AQ1190" s="421">
        <v>0</v>
      </c>
      <c r="AR1190" s="421">
        <v>4</v>
      </c>
      <c r="AS1190" s="422">
        <v>2.614379E-2</v>
      </c>
      <c r="AT1190" s="422">
        <v>0.33986928100000002</v>
      </c>
      <c r="AU1190" s="422">
        <v>0.55670103000000004</v>
      </c>
      <c r="AV1190" s="422">
        <v>0.19587629000000001</v>
      </c>
      <c r="AW1190" s="422">
        <v>6.1855670000000001E-2</v>
      </c>
      <c r="AX1190" s="422">
        <v>0.41237112999999997</v>
      </c>
      <c r="AY1190" s="423">
        <v>117.2</v>
      </c>
      <c r="AZ1190" s="422">
        <v>0.19148936</v>
      </c>
      <c r="BA1190" s="422">
        <v>0.474226804</v>
      </c>
      <c r="BB1190" s="422">
        <v>0.75696424799999995</v>
      </c>
      <c r="BC1190" s="422">
        <v>0.40206185500000002</v>
      </c>
      <c r="BD1190" s="424">
        <v>0.19780219700000001</v>
      </c>
      <c r="BE1190" s="424">
        <v>0.162162162</v>
      </c>
      <c r="BF1190" s="424">
        <v>0.183006535</v>
      </c>
      <c r="BG1190" s="424">
        <v>0.29729729700000002</v>
      </c>
      <c r="BH1190" s="424">
        <v>0.48030383199999999</v>
      </c>
      <c r="BI1190" s="424">
        <v>0.13513513499999999</v>
      </c>
      <c r="BJ1190" s="424">
        <v>0.20661924399581599</v>
      </c>
      <c r="BK1190" s="425">
        <v>83.473506268237699</v>
      </c>
      <c r="BL1190" s="425">
        <v>-13.2231153860895</v>
      </c>
      <c r="BM1190" s="425">
        <v>4.8551141232044897</v>
      </c>
      <c r="BN1190" s="425">
        <v>28.0546948716336</v>
      </c>
      <c r="BO1190" s="425">
        <v>-4.8949678079398901E-2</v>
      </c>
      <c r="BP1190" s="425">
        <v>-0.13539772224612501</v>
      </c>
      <c r="BQ1190" s="425">
        <v>-10.342067579154101</v>
      </c>
      <c r="BR1190" s="425">
        <v>-13.1083318729626</v>
      </c>
      <c r="BS1190" s="426">
        <v>-1.0581229423238401</v>
      </c>
      <c r="BT1190" s="427"/>
      <c r="BU1190" s="421"/>
      <c r="BV1190" s="428"/>
      <c r="BW1190" s="427"/>
      <c r="BX1190" s="427"/>
      <c r="BY1190" s="427"/>
      <c r="BZ1190" s="427"/>
      <c r="CA1190" s="421"/>
      <c r="CB1190" s="428"/>
      <c r="CC1190" s="427">
        <v>9</v>
      </c>
      <c r="CD1190" s="421">
        <v>50</v>
      </c>
      <c r="CE1190" s="429">
        <v>0</v>
      </c>
      <c r="CF1190" s="428">
        <v>1</v>
      </c>
      <c r="CG1190" s="427"/>
      <c r="CH1190" s="421"/>
      <c r="CI1190" s="429"/>
      <c r="CJ1190" s="428"/>
      <c r="CK1190" s="427"/>
      <c r="CL1190" s="421"/>
      <c r="CM1190" s="429"/>
      <c r="CN1190" s="428"/>
      <c r="CO1190" s="427"/>
      <c r="CP1190" s="421"/>
      <c r="CQ1190" s="429"/>
      <c r="CR1190" s="428"/>
      <c r="CS1190" s="427">
        <v>1</v>
      </c>
      <c r="CT1190" s="421">
        <v>1</v>
      </c>
      <c r="CU1190" s="429">
        <v>0</v>
      </c>
      <c r="CV1190" s="429">
        <v>0</v>
      </c>
      <c r="DC1190" s="427">
        <v>60</v>
      </c>
      <c r="DD1190" s="421">
        <v>300</v>
      </c>
      <c r="DE1190" s="429">
        <v>-2</v>
      </c>
      <c r="DF1190" s="429">
        <v>-2</v>
      </c>
      <c r="DG1190" s="428">
        <v>-2</v>
      </c>
      <c r="DH1190" s="427">
        <v>-2</v>
      </c>
      <c r="DI1190" s="426">
        <v>-2.4994267225265498</v>
      </c>
      <c r="EL1190" s="422"/>
      <c r="EM1190" s="422"/>
      <c r="EN1190" s="422"/>
      <c r="EO1190" s="422"/>
      <c r="EP1190" s="422"/>
      <c r="EQ1190" s="422"/>
    </row>
    <row r="1191" spans="1:251" ht="13" customHeight="1">
      <c r="A1191" s="413" t="s">
        <v>19</v>
      </c>
      <c r="B1191" s="413">
        <v>11999</v>
      </c>
      <c r="C1191" s="413">
        <v>641943</v>
      </c>
      <c r="D1191" s="413">
        <v>19818</v>
      </c>
      <c r="E1191" s="413" t="s">
        <v>164</v>
      </c>
      <c r="F1191" s="413" t="s">
        <v>164</v>
      </c>
      <c r="G1191" s="414"/>
      <c r="H1191" s="411" t="s">
        <v>2392</v>
      </c>
      <c r="I1191" s="411" t="s">
        <v>2296</v>
      </c>
      <c r="J1191" s="418">
        <v>29</v>
      </c>
      <c r="K1191" s="418">
        <v>9</v>
      </c>
      <c r="L1191" s="418" t="s">
        <v>46</v>
      </c>
      <c r="T1191" s="418" t="s">
        <v>4581</v>
      </c>
      <c r="U1191" s="418" t="s">
        <v>4577</v>
      </c>
      <c r="V1191" s="418" t="s">
        <v>4586</v>
      </c>
      <c r="Z1191" s="421">
        <v>51</v>
      </c>
      <c r="AA1191" s="421">
        <v>145</v>
      </c>
      <c r="AB1191" s="421">
        <v>128</v>
      </c>
      <c r="AC1191" s="421">
        <v>26</v>
      </c>
      <c r="AD1191" s="421">
        <v>19</v>
      </c>
      <c r="AE1191" s="421">
        <v>4</v>
      </c>
      <c r="AF1191" s="421">
        <v>0</v>
      </c>
      <c r="AG1191" s="421">
        <v>3</v>
      </c>
      <c r="AH1191" s="421">
        <v>11</v>
      </c>
      <c r="AI1191" s="421">
        <v>9</v>
      </c>
      <c r="AJ1191" s="421">
        <v>0</v>
      </c>
      <c r="AK1191" s="421">
        <v>0</v>
      </c>
      <c r="AL1191" s="421">
        <v>12</v>
      </c>
      <c r="AM1191" s="421">
        <v>0</v>
      </c>
      <c r="AN1191" s="421">
        <v>36</v>
      </c>
      <c r="AO1191" s="421">
        <v>4</v>
      </c>
      <c r="AP1191" s="421">
        <v>0</v>
      </c>
      <c r="AQ1191" s="421">
        <v>1</v>
      </c>
      <c r="AR1191" s="421">
        <v>0</v>
      </c>
      <c r="AS1191" s="422">
        <v>8.2758620000000005E-2</v>
      </c>
      <c r="AT1191" s="422">
        <v>0.24827586200000001</v>
      </c>
      <c r="AU1191" s="422">
        <v>0.37634409000000002</v>
      </c>
      <c r="AV1191" s="422">
        <v>0.34408601999999999</v>
      </c>
      <c r="AW1191" s="422">
        <v>8.6021509999999995E-2</v>
      </c>
      <c r="AX1191" s="422">
        <v>0.39784945999999999</v>
      </c>
      <c r="AY1191" s="423">
        <v>110.3</v>
      </c>
      <c r="AZ1191" s="422">
        <v>0.12544802999999999</v>
      </c>
      <c r="BA1191" s="422">
        <v>0.47777777700000001</v>
      </c>
      <c r="BB1191" s="422">
        <v>0.83010752399999999</v>
      </c>
      <c r="BC1191" s="422">
        <v>0.311111111</v>
      </c>
      <c r="BD1191" s="424">
        <v>0.25842696599999998</v>
      </c>
      <c r="BE1191" s="424">
        <v>0.203125</v>
      </c>
      <c r="BF1191" s="424">
        <v>0.29166666600000002</v>
      </c>
      <c r="BG1191" s="424">
        <v>0.3046875</v>
      </c>
      <c r="BH1191" s="424">
        <v>0.59635416600000002</v>
      </c>
      <c r="BI1191" s="424">
        <v>0.1015625</v>
      </c>
      <c r="BJ1191" s="424">
        <v>0.27133918553590702</v>
      </c>
      <c r="BK1191" s="425">
        <v>62.735557117457901</v>
      </c>
      <c r="BL1191" s="425">
        <v>-4.9124004334051099</v>
      </c>
      <c r="BM1191" s="425">
        <v>12.220562173442101</v>
      </c>
      <c r="BN1191" s="425">
        <v>71.199334623356606</v>
      </c>
      <c r="BO1191" s="425">
        <v>-0.41625254981578003</v>
      </c>
      <c r="BP1191" s="425">
        <v>-0.66044170502573196</v>
      </c>
      <c r="BQ1191" s="425">
        <v>-6.76346787259242</v>
      </c>
      <c r="BR1191" s="425">
        <v>-5.5821384141061401</v>
      </c>
      <c r="BS1191" s="426">
        <v>-0.691987406859084</v>
      </c>
      <c r="BT1191" s="427"/>
      <c r="BU1191" s="421"/>
      <c r="BV1191" s="428"/>
      <c r="BW1191" s="427"/>
      <c r="BX1191" s="427"/>
      <c r="BY1191" s="427"/>
      <c r="BZ1191" s="427"/>
      <c r="CA1191" s="421"/>
      <c r="CB1191" s="428"/>
      <c r="CC1191" s="427"/>
      <c r="CD1191" s="421"/>
      <c r="CE1191" s="429"/>
      <c r="CF1191" s="428"/>
      <c r="CG1191" s="427"/>
      <c r="CH1191" s="421"/>
      <c r="CI1191" s="429"/>
      <c r="CJ1191" s="428"/>
      <c r="CK1191" s="427"/>
      <c r="CL1191" s="421"/>
      <c r="CM1191" s="429"/>
      <c r="CN1191" s="428"/>
      <c r="CO1191" s="427"/>
      <c r="CP1191" s="421"/>
      <c r="CQ1191" s="429"/>
      <c r="CR1191" s="428"/>
      <c r="CS1191" s="427">
        <v>11</v>
      </c>
      <c r="CT1191" s="421">
        <v>65</v>
      </c>
      <c r="CU1191" s="429">
        <v>-1</v>
      </c>
      <c r="CV1191" s="429">
        <v>-1</v>
      </c>
      <c r="CW1191" s="428">
        <v>0</v>
      </c>
      <c r="DC1191" s="427">
        <v>36</v>
      </c>
      <c r="DD1191" s="421">
        <v>231.1</v>
      </c>
      <c r="DE1191" s="429">
        <v>-8</v>
      </c>
      <c r="DF1191" s="429">
        <v>-3</v>
      </c>
      <c r="DG1191" s="428">
        <v>0</v>
      </c>
      <c r="DH1191" s="427">
        <v>-9</v>
      </c>
      <c r="DI1191" s="426">
        <v>-6.1716902256011901</v>
      </c>
      <c r="EL1191" s="422"/>
      <c r="EM1191" s="422"/>
      <c r="EN1191" s="422"/>
      <c r="EO1191" s="422"/>
      <c r="EP1191" s="422"/>
      <c r="EQ1191" s="422"/>
    </row>
    <row r="1192" spans="1:251" ht="13" customHeight="1">
      <c r="A1192" s="413" t="s">
        <v>19</v>
      </c>
      <c r="B1192" s="413">
        <v>9889</v>
      </c>
      <c r="C1192" s="413">
        <v>592669</v>
      </c>
      <c r="D1192" s="413">
        <v>15464</v>
      </c>
      <c r="E1192" s="413" t="s">
        <v>2168</v>
      </c>
      <c r="F1192" s="413" t="s">
        <v>2168</v>
      </c>
      <c r="G1192" s="414"/>
      <c r="H1192" s="415" t="s">
        <v>793</v>
      </c>
      <c r="I1192" s="416" t="s">
        <v>163</v>
      </c>
      <c r="J1192" s="417">
        <v>33</v>
      </c>
      <c r="K1192" s="418">
        <v>9</v>
      </c>
      <c r="L1192" s="418" t="s">
        <v>837</v>
      </c>
      <c r="T1192" s="418" t="s">
        <v>4581</v>
      </c>
      <c r="U1192" s="418" t="s">
        <v>4581</v>
      </c>
      <c r="V1192" s="418" t="s">
        <v>4585</v>
      </c>
      <c r="X1192" s="418">
        <v>37</v>
      </c>
      <c r="Z1192" s="421">
        <v>35</v>
      </c>
      <c r="AA1192" s="421">
        <v>108</v>
      </c>
      <c r="AB1192" s="421">
        <v>99</v>
      </c>
      <c r="AC1192" s="421">
        <v>18</v>
      </c>
      <c r="AD1192" s="421">
        <v>12</v>
      </c>
      <c r="AE1192" s="421">
        <v>6</v>
      </c>
      <c r="AF1192" s="421">
        <v>0</v>
      </c>
      <c r="AG1192" s="421">
        <v>0</v>
      </c>
      <c r="AH1192" s="421">
        <v>5</v>
      </c>
      <c r="AI1192" s="421">
        <v>4</v>
      </c>
      <c r="AJ1192" s="421">
        <v>0</v>
      </c>
      <c r="AK1192" s="421">
        <v>0</v>
      </c>
      <c r="AL1192" s="421">
        <v>8</v>
      </c>
      <c r="AM1192" s="421">
        <v>0</v>
      </c>
      <c r="AN1192" s="421">
        <v>21</v>
      </c>
      <c r="AO1192" s="421">
        <v>0</v>
      </c>
      <c r="AP1192" s="421">
        <v>1</v>
      </c>
      <c r="AQ1192" s="421">
        <v>0</v>
      </c>
      <c r="AR1192" s="421">
        <v>4</v>
      </c>
      <c r="AS1192" s="422">
        <v>7.4074074000000004E-2</v>
      </c>
      <c r="AT1192" s="422">
        <v>0.19444444399999999</v>
      </c>
      <c r="AU1192" s="422">
        <v>0.49367088999999997</v>
      </c>
      <c r="AV1192" s="422">
        <v>0.17721518999999999</v>
      </c>
      <c r="AW1192" s="422">
        <v>6.3291139999999996E-2</v>
      </c>
      <c r="AX1192" s="422">
        <v>0.35443037999999999</v>
      </c>
      <c r="AY1192" s="423">
        <v>110.5</v>
      </c>
      <c r="AZ1192" s="422">
        <v>9.4629160000000004E-2</v>
      </c>
      <c r="BA1192" s="422">
        <v>0.43037974600000001</v>
      </c>
      <c r="BB1192" s="422">
        <v>0.76613033200000002</v>
      </c>
      <c r="BC1192" s="422">
        <v>0.45569620199999999</v>
      </c>
      <c r="BD1192" s="424">
        <v>0.227848101</v>
      </c>
      <c r="BE1192" s="424">
        <v>0.181818181</v>
      </c>
      <c r="BF1192" s="424">
        <v>0.24074074000000001</v>
      </c>
      <c r="BG1192" s="424">
        <v>0.24242424200000001</v>
      </c>
      <c r="BH1192" s="424">
        <v>0.48316498200000002</v>
      </c>
      <c r="BI1192" s="424">
        <v>6.0606061000000003E-2</v>
      </c>
      <c r="BJ1192" s="424">
        <v>0.218818686626575</v>
      </c>
      <c r="BK1192" s="425">
        <v>37.436603091984097</v>
      </c>
      <c r="BL1192" s="425">
        <v>-8.2642360014185101</v>
      </c>
      <c r="BM1192" s="425">
        <v>4.4968671816125596</v>
      </c>
      <c r="BN1192" s="425">
        <v>32.2574980083875</v>
      </c>
      <c r="BO1192" s="425">
        <v>0.14292373114800899</v>
      </c>
      <c r="BP1192" s="425">
        <v>6.7696768790483405E-2</v>
      </c>
      <c r="BQ1192" s="425">
        <v>-9.2322527357652593</v>
      </c>
      <c r="BR1192" s="425">
        <v>-8.5547259842321104</v>
      </c>
      <c r="BS1192" s="426">
        <v>-0.94457499472694995</v>
      </c>
      <c r="BT1192" s="427"/>
      <c r="BU1192" s="421"/>
      <c r="BV1192" s="428"/>
      <c r="BW1192" s="427"/>
      <c r="BX1192" s="427"/>
      <c r="BY1192" s="427"/>
      <c r="BZ1192" s="427"/>
      <c r="CA1192" s="421"/>
      <c r="CB1192" s="428"/>
      <c r="CC1192" s="427"/>
      <c r="CD1192" s="421"/>
      <c r="CE1192" s="429"/>
      <c r="CF1192" s="428"/>
      <c r="CG1192" s="427"/>
      <c r="CH1192" s="421"/>
      <c r="CI1192" s="429"/>
      <c r="CJ1192" s="428"/>
      <c r="CK1192" s="427"/>
      <c r="CL1192" s="421"/>
      <c r="CM1192" s="429"/>
      <c r="CN1192" s="428"/>
      <c r="CO1192" s="427"/>
      <c r="CP1192" s="421"/>
      <c r="CQ1192" s="429"/>
      <c r="CR1192" s="428"/>
      <c r="DC1192" s="427">
        <v>33</v>
      </c>
      <c r="DD1192" s="421">
        <v>241.1</v>
      </c>
      <c r="DE1192" s="429">
        <v>-5</v>
      </c>
      <c r="DF1192" s="429">
        <v>-1</v>
      </c>
      <c r="DG1192" s="428">
        <v>0</v>
      </c>
      <c r="DH1192" s="427">
        <v>-5</v>
      </c>
      <c r="DI1192" s="426">
        <v>-4.3944851160049403</v>
      </c>
      <c r="EL1192" s="422"/>
      <c r="EM1192" s="422"/>
      <c r="EN1192" s="422"/>
      <c r="EO1192" s="422"/>
      <c r="EP1192" s="422"/>
      <c r="EQ1192" s="422"/>
    </row>
    <row r="1193" spans="1:251" ht="13" customHeight="1">
      <c r="A1193" s="413" t="s">
        <v>19</v>
      </c>
      <c r="B1193" s="413">
        <v>12880</v>
      </c>
      <c r="C1193" s="413">
        <v>671286</v>
      </c>
      <c r="D1193" s="413">
        <v>22530</v>
      </c>
      <c r="E1193" s="413" t="s">
        <v>213</v>
      </c>
      <c r="F1193" s="413" t="s">
        <v>213</v>
      </c>
      <c r="G1193" s="414"/>
      <c r="H1193" s="411" t="s">
        <v>3447</v>
      </c>
      <c r="I1193" s="411" t="s">
        <v>3977</v>
      </c>
      <c r="J1193" s="413">
        <v>25</v>
      </c>
      <c r="K1193" s="418">
        <v>9</v>
      </c>
      <c r="L1193" s="418" t="s">
        <v>837</v>
      </c>
      <c r="T1193" s="418" t="s">
        <v>2543</v>
      </c>
      <c r="U1193" s="418" t="s">
        <v>4581</v>
      </c>
      <c r="V1193" s="418" t="s">
        <v>4586</v>
      </c>
      <c r="X1193" s="418">
        <v>50</v>
      </c>
      <c r="Z1193" s="421">
        <v>31</v>
      </c>
      <c r="AA1193" s="421">
        <v>77</v>
      </c>
      <c r="AB1193" s="421">
        <v>71</v>
      </c>
      <c r="AC1193" s="421">
        <v>14</v>
      </c>
      <c r="AD1193" s="421">
        <v>7</v>
      </c>
      <c r="AE1193" s="421">
        <v>4</v>
      </c>
      <c r="AF1193" s="421">
        <v>1</v>
      </c>
      <c r="AG1193" s="421">
        <v>2</v>
      </c>
      <c r="AH1193" s="421">
        <v>6</v>
      </c>
      <c r="AI1193" s="421">
        <v>10</v>
      </c>
      <c r="AJ1193" s="421">
        <v>1</v>
      </c>
      <c r="AK1193" s="421">
        <v>0</v>
      </c>
      <c r="AL1193" s="421">
        <v>6</v>
      </c>
      <c r="AM1193" s="421">
        <v>0</v>
      </c>
      <c r="AN1193" s="421">
        <v>22</v>
      </c>
      <c r="AO1193" s="421">
        <v>0</v>
      </c>
      <c r="AP1193" s="421">
        <v>0</v>
      </c>
      <c r="AQ1193" s="421">
        <v>0</v>
      </c>
      <c r="AR1193" s="421">
        <v>2</v>
      </c>
      <c r="AS1193" s="422">
        <v>7.7922077000000006E-2</v>
      </c>
      <c r="AT1193" s="422">
        <v>0.28571428500000001</v>
      </c>
      <c r="AU1193" s="422">
        <v>0.38775510000000002</v>
      </c>
      <c r="AV1193" s="422">
        <v>0.32653061</v>
      </c>
      <c r="AW1193" s="422">
        <v>6.1224489999999999E-2</v>
      </c>
      <c r="AX1193" s="422">
        <v>0.55102041000000002</v>
      </c>
      <c r="AY1193" s="423">
        <v>112</v>
      </c>
      <c r="AZ1193" s="422">
        <v>0.15654952</v>
      </c>
      <c r="BA1193" s="422">
        <v>0.59183673400000003</v>
      </c>
      <c r="BB1193" s="422">
        <v>1.0271239480000001</v>
      </c>
      <c r="BC1193" s="422">
        <v>0.22448979499999999</v>
      </c>
      <c r="BD1193" s="424">
        <v>0.255319148</v>
      </c>
      <c r="BE1193" s="424">
        <v>0.197183098</v>
      </c>
      <c r="BF1193" s="424">
        <v>0.25974025899999997</v>
      </c>
      <c r="BG1193" s="424">
        <v>0.36619718299999998</v>
      </c>
      <c r="BH1193" s="424">
        <v>0.62593744200000001</v>
      </c>
      <c r="BI1193" s="424">
        <v>0.16901408500000001</v>
      </c>
      <c r="BJ1193" s="424">
        <v>0.27263339463766501</v>
      </c>
      <c r="BK1193" s="425">
        <v>104.400667403543</v>
      </c>
      <c r="BL1193" s="425">
        <v>-2.5277435553020999</v>
      </c>
      <c r="BM1193" s="425">
        <v>6.5704503807478298</v>
      </c>
      <c r="BN1193" s="425">
        <v>73.532788759227401</v>
      </c>
      <c r="BO1193" s="425">
        <v>-0.28376931196664701</v>
      </c>
      <c r="BP1193" s="425">
        <v>-0.18357866164296799</v>
      </c>
      <c r="BQ1193" s="425">
        <v>-4.2136438416077899</v>
      </c>
      <c r="BR1193" s="425">
        <v>-2.58541401352204</v>
      </c>
      <c r="BS1193" s="426">
        <v>-0.43110849793455303</v>
      </c>
      <c r="BT1193" s="427"/>
      <c r="BU1193" s="421"/>
      <c r="BV1193" s="428"/>
      <c r="BW1193" s="427"/>
      <c r="BX1193" s="427"/>
      <c r="BY1193" s="427"/>
      <c r="BZ1193" s="427"/>
      <c r="CA1193" s="421"/>
      <c r="CB1193" s="428"/>
      <c r="CC1193" s="427"/>
      <c r="CD1193" s="421"/>
      <c r="CE1193" s="429"/>
      <c r="CF1193" s="428"/>
      <c r="CG1193" s="427"/>
      <c r="CH1193" s="421"/>
      <c r="CI1193" s="429"/>
      <c r="CJ1193" s="428"/>
      <c r="CK1193" s="427"/>
      <c r="CL1193" s="421"/>
      <c r="CM1193" s="429"/>
      <c r="CN1193" s="428"/>
      <c r="CO1193" s="427"/>
      <c r="CP1193" s="421"/>
      <c r="CQ1193" s="429"/>
      <c r="CR1193" s="428"/>
      <c r="CS1193" s="427">
        <v>2</v>
      </c>
      <c r="CT1193" s="421">
        <v>3</v>
      </c>
      <c r="CU1193" s="429">
        <v>0</v>
      </c>
      <c r="CV1193" s="429">
        <v>0</v>
      </c>
      <c r="DC1193" s="427">
        <v>26</v>
      </c>
      <c r="DD1193" s="421">
        <v>174.1</v>
      </c>
      <c r="DE1193" s="429">
        <v>-5</v>
      </c>
      <c r="DF1193" s="429">
        <v>-4</v>
      </c>
      <c r="DG1193" s="428">
        <v>0</v>
      </c>
      <c r="DH1193" s="427">
        <v>-5</v>
      </c>
      <c r="DI1193" s="426">
        <v>-4.2782834768295199</v>
      </c>
      <c r="EL1193" s="422"/>
      <c r="EM1193" s="422"/>
      <c r="EN1193" s="422"/>
      <c r="EO1193" s="422"/>
      <c r="EP1193" s="422"/>
      <c r="EQ1193" s="422"/>
    </row>
    <row r="1194" spans="1:251" ht="13" customHeight="1">
      <c r="A1194" s="413" t="s">
        <v>19</v>
      </c>
      <c r="B1194" s="413">
        <v>10666</v>
      </c>
      <c r="C1194" s="413">
        <v>623993</v>
      </c>
      <c r="D1194" s="413">
        <v>14551</v>
      </c>
      <c r="E1194" s="413" t="s">
        <v>470</v>
      </c>
      <c r="F1194" s="413" t="s">
        <v>470</v>
      </c>
      <c r="G1194" s="414"/>
      <c r="H1194" s="415" t="s">
        <v>1077</v>
      </c>
      <c r="I1194" s="416" t="s">
        <v>110</v>
      </c>
      <c r="J1194" s="417">
        <v>30</v>
      </c>
      <c r="K1194" s="418">
        <v>9</v>
      </c>
      <c r="L1194" s="418" t="s">
        <v>2543</v>
      </c>
      <c r="T1194" s="418" t="s">
        <v>4581</v>
      </c>
      <c r="U1194" s="418" t="s">
        <v>2543</v>
      </c>
      <c r="V1194" s="418" t="s">
        <v>4585</v>
      </c>
      <c r="X1194" s="418">
        <v>48</v>
      </c>
      <c r="Z1194" s="421">
        <v>54</v>
      </c>
      <c r="AA1194" s="421">
        <v>221</v>
      </c>
      <c r="AB1194" s="421">
        <v>194</v>
      </c>
      <c r="AC1194" s="421">
        <v>34</v>
      </c>
      <c r="AD1194" s="421">
        <v>23</v>
      </c>
      <c r="AE1194" s="421">
        <v>5</v>
      </c>
      <c r="AF1194" s="421">
        <v>0</v>
      </c>
      <c r="AG1194" s="421">
        <v>6</v>
      </c>
      <c r="AH1194" s="421">
        <v>16</v>
      </c>
      <c r="AI1194" s="421">
        <v>18</v>
      </c>
      <c r="AJ1194" s="421">
        <v>0</v>
      </c>
      <c r="AK1194" s="421">
        <v>0</v>
      </c>
      <c r="AL1194" s="421">
        <v>25</v>
      </c>
      <c r="AM1194" s="421">
        <v>1</v>
      </c>
      <c r="AN1194" s="421">
        <v>61</v>
      </c>
      <c r="AO1194" s="421">
        <v>1</v>
      </c>
      <c r="AP1194" s="421">
        <v>1</v>
      </c>
      <c r="AQ1194" s="421">
        <v>0</v>
      </c>
      <c r="AR1194" s="421">
        <v>6</v>
      </c>
      <c r="AS1194" s="422">
        <v>0.11312217099999999</v>
      </c>
      <c r="AT1194" s="422">
        <v>0.27601809900000002</v>
      </c>
      <c r="AU1194" s="422">
        <v>0.55223880999999997</v>
      </c>
      <c r="AV1194" s="422">
        <v>0.17910448000000001</v>
      </c>
      <c r="AW1194" s="422">
        <v>4.4776120000000003E-2</v>
      </c>
      <c r="AX1194" s="422">
        <v>0.41044775999999999</v>
      </c>
      <c r="AY1194" s="423">
        <v>110.4</v>
      </c>
      <c r="AZ1194" s="422">
        <v>0.10599572</v>
      </c>
      <c r="BA1194" s="422">
        <v>0.37313432800000002</v>
      </c>
      <c r="BB1194" s="422">
        <v>0.64027293600000001</v>
      </c>
      <c r="BC1194" s="422">
        <v>0.44776119399999997</v>
      </c>
      <c r="BD1194" s="424">
        <v>0.21875</v>
      </c>
      <c r="BE1194" s="424">
        <v>0.175257731</v>
      </c>
      <c r="BF1194" s="424">
        <v>0.27149321199999998</v>
      </c>
      <c r="BG1194" s="424">
        <v>0.29381443200000001</v>
      </c>
      <c r="BH1194" s="424">
        <v>0.565307644</v>
      </c>
      <c r="BI1194" s="424">
        <v>0.118556701</v>
      </c>
      <c r="BJ1194" s="424">
        <v>0.25498965463855</v>
      </c>
      <c r="BK1194" s="425">
        <v>73.232942151314504</v>
      </c>
      <c r="BL1194" s="425">
        <v>-10.420817788587801</v>
      </c>
      <c r="BM1194" s="425">
        <v>15.6921803915035</v>
      </c>
      <c r="BN1194" s="425">
        <v>60.796833976798801</v>
      </c>
      <c r="BO1194" s="425">
        <v>-0.287649781802926</v>
      </c>
      <c r="BP1194" s="425">
        <v>-0.90319700539112002</v>
      </c>
      <c r="BQ1194" s="425">
        <v>-9.2497587179671505</v>
      </c>
      <c r="BR1194" s="425">
        <v>-11.1139492726791</v>
      </c>
      <c r="BS1194" s="426">
        <v>-0.94636607579018595</v>
      </c>
      <c r="BT1194" s="427"/>
      <c r="BU1194" s="421"/>
      <c r="BV1194" s="428"/>
      <c r="BW1194" s="427"/>
      <c r="BX1194" s="427"/>
      <c r="BY1194" s="427"/>
      <c r="BZ1194" s="427"/>
      <c r="CA1194" s="421"/>
      <c r="CB1194" s="428"/>
      <c r="CC1194" s="427">
        <v>1</v>
      </c>
      <c r="CD1194" s="421">
        <v>1</v>
      </c>
      <c r="CE1194" s="429">
        <v>0</v>
      </c>
      <c r="CF1194" s="428"/>
      <c r="CG1194" s="427"/>
      <c r="CH1194" s="421"/>
      <c r="CI1194" s="429"/>
      <c r="CJ1194" s="428"/>
      <c r="CK1194" s="427"/>
      <c r="CL1194" s="421"/>
      <c r="CM1194" s="429"/>
      <c r="CN1194" s="428"/>
      <c r="CO1194" s="427"/>
      <c r="CP1194" s="421"/>
      <c r="CQ1194" s="429"/>
      <c r="CR1194" s="428"/>
      <c r="CS1194" s="427">
        <v>8</v>
      </c>
      <c r="CT1194" s="421">
        <v>58</v>
      </c>
      <c r="CU1194" s="429">
        <v>2</v>
      </c>
      <c r="CV1194" s="429">
        <v>0</v>
      </c>
      <c r="CW1194" s="428">
        <v>0</v>
      </c>
      <c r="DC1194" s="427">
        <v>16</v>
      </c>
      <c r="DD1194" s="421">
        <v>123</v>
      </c>
      <c r="DE1194" s="429">
        <v>-2</v>
      </c>
      <c r="DF1194" s="429">
        <v>-2</v>
      </c>
      <c r="DG1194" s="428">
        <v>-2</v>
      </c>
      <c r="DH1194" s="427">
        <v>0</v>
      </c>
      <c r="DI1194" s="426">
        <v>-5.7418075799941999</v>
      </c>
      <c r="EL1194" s="422"/>
      <c r="EM1194" s="422"/>
      <c r="EN1194" s="422"/>
      <c r="EO1194" s="422"/>
      <c r="EP1194" s="422"/>
      <c r="EQ1194" s="422"/>
    </row>
    <row r="1195" spans="1:251" ht="13" customHeight="1">
      <c r="A1195" s="413" t="s">
        <v>19</v>
      </c>
      <c r="B1195" s="413">
        <v>9558</v>
      </c>
      <c r="C1195" s="413">
        <v>592178</v>
      </c>
      <c r="D1195" s="413">
        <v>15429</v>
      </c>
      <c r="E1195" s="413" t="s">
        <v>246</v>
      </c>
      <c r="F1195" s="413" t="s">
        <v>246</v>
      </c>
      <c r="G1195" s="414"/>
      <c r="H1195" s="415" t="s">
        <v>787</v>
      </c>
      <c r="I1195" s="416" t="s">
        <v>431</v>
      </c>
      <c r="J1195" s="417">
        <v>33</v>
      </c>
      <c r="K1195" s="418">
        <v>10</v>
      </c>
      <c r="L1195" s="418" t="s">
        <v>837</v>
      </c>
      <c r="T1195" s="418" t="s">
        <v>4581</v>
      </c>
      <c r="U1195" s="418" t="s">
        <v>4581</v>
      </c>
      <c r="V1195" s="418" t="s">
        <v>4586</v>
      </c>
      <c r="Z1195" s="421">
        <v>11</v>
      </c>
      <c r="AA1195" s="421">
        <v>41</v>
      </c>
      <c r="AB1195" s="421">
        <v>39</v>
      </c>
      <c r="AC1195" s="421">
        <v>6</v>
      </c>
      <c r="AD1195" s="421">
        <v>4</v>
      </c>
      <c r="AE1195" s="421">
        <v>2</v>
      </c>
      <c r="AF1195" s="421">
        <v>0</v>
      </c>
      <c r="AG1195" s="421">
        <v>0</v>
      </c>
      <c r="AH1195" s="421">
        <v>2</v>
      </c>
      <c r="AI1195" s="421">
        <v>1</v>
      </c>
      <c r="AJ1195" s="421">
        <v>0</v>
      </c>
      <c r="AK1195" s="421">
        <v>0</v>
      </c>
      <c r="AL1195" s="421">
        <v>2</v>
      </c>
      <c r="AM1195" s="421">
        <v>0</v>
      </c>
      <c r="AN1195" s="421">
        <v>13</v>
      </c>
      <c r="AO1195" s="421">
        <v>0</v>
      </c>
      <c r="AP1195" s="421">
        <v>0</v>
      </c>
      <c r="AQ1195" s="421">
        <v>0</v>
      </c>
      <c r="AR1195" s="421">
        <v>1</v>
      </c>
      <c r="AS1195" s="422">
        <v>4.8780486999999997E-2</v>
      </c>
      <c r="AT1195" s="422">
        <v>0.31707317000000002</v>
      </c>
      <c r="AU1195" s="422">
        <v>0.53846154000000002</v>
      </c>
      <c r="AV1195" s="422">
        <v>0.23076922999999999</v>
      </c>
      <c r="AW1195" s="422">
        <v>7.6923080000000005E-2</v>
      </c>
      <c r="AX1195" s="422">
        <v>0.34615384999999999</v>
      </c>
      <c r="AY1195" s="423">
        <v>102.9</v>
      </c>
      <c r="AZ1195" s="422">
        <v>0.17365269</v>
      </c>
      <c r="BA1195" s="422">
        <v>0.384615384</v>
      </c>
      <c r="BB1195" s="422">
        <v>0.59557807799999996</v>
      </c>
      <c r="BC1195" s="422">
        <v>0.42307692299999999</v>
      </c>
      <c r="BD1195" s="424">
        <v>0.23076922999999999</v>
      </c>
      <c r="BE1195" s="424">
        <v>0.15384615300000001</v>
      </c>
      <c r="BF1195" s="424">
        <v>0.19512195099999999</v>
      </c>
      <c r="BG1195" s="424">
        <v>0.20512820500000001</v>
      </c>
      <c r="BH1195" s="424">
        <v>0.40025015600000002</v>
      </c>
      <c r="BI1195" s="424">
        <v>5.1282052000000002E-2</v>
      </c>
      <c r="BJ1195" s="424">
        <v>0.18088951343443299</v>
      </c>
      <c r="BK1195" s="425">
        <v>33.031353651249297</v>
      </c>
      <c r="BL1195" s="425">
        <v>-4.3999517175149903</v>
      </c>
      <c r="BM1195" s="425">
        <v>0.44454115752458601</v>
      </c>
      <c r="BN1195" s="425">
        <v>-4.1603085936772199</v>
      </c>
      <c r="BO1195" s="425">
        <v>-0.22357879627157301</v>
      </c>
      <c r="BP1195" s="425">
        <v>-5.6887062266469002E-2</v>
      </c>
      <c r="BQ1195" s="425">
        <v>-4.8351318272077197</v>
      </c>
      <c r="BR1195" s="425">
        <v>-5.11876141342937</v>
      </c>
      <c r="BS1195" s="426">
        <v>-0.49469449666341597</v>
      </c>
      <c r="BT1195" s="427"/>
      <c r="BU1195" s="421"/>
      <c r="BV1195" s="428"/>
      <c r="BW1195" s="427"/>
      <c r="BX1195" s="427"/>
      <c r="BY1195" s="427"/>
      <c r="BZ1195" s="427"/>
      <c r="CA1195" s="421"/>
      <c r="CB1195" s="428"/>
      <c r="CC1195" s="427"/>
      <c r="CD1195" s="421"/>
      <c r="CE1195" s="429"/>
      <c r="CF1195" s="428"/>
      <c r="CG1195" s="427"/>
      <c r="CH1195" s="421"/>
      <c r="CI1195" s="429"/>
      <c r="CJ1195" s="428"/>
      <c r="CK1195" s="427"/>
      <c r="CL1195" s="421"/>
      <c r="CM1195" s="429"/>
      <c r="CN1195" s="428"/>
      <c r="CO1195" s="427"/>
      <c r="CP1195" s="421"/>
      <c r="CQ1195" s="429"/>
      <c r="CR1195" s="428"/>
      <c r="DH1195" s="427">
        <v>0</v>
      </c>
      <c r="DI1195" s="426">
        <v>-1.0802469253539999</v>
      </c>
      <c r="EL1195" s="422"/>
      <c r="EM1195" s="422"/>
      <c r="EN1195" s="422"/>
      <c r="EO1195" s="422"/>
      <c r="EP1195" s="422"/>
      <c r="EQ1195" s="422"/>
    </row>
    <row r="1196" spans="1:251" ht="13" hidden="1" customHeight="1">
      <c r="A1196" s="439" t="s">
        <v>4588</v>
      </c>
      <c r="B1196" s="440"/>
      <c r="C1196" s="441"/>
      <c r="D1196" s="441"/>
      <c r="E1196" s="439" cm="1">
        <f t="array" ref="E1196">SUMPRODUCT(--($A1197:$A$2513=A1196),--(K1197:$K$2513&gt;0))</f>
        <v>0</v>
      </c>
      <c r="F1196" s="439"/>
      <c r="G1196" s="382"/>
      <c r="H1196" s="443"/>
      <c r="I1196" s="443"/>
      <c r="J1196" s="444"/>
      <c r="K1196" s="445">
        <v>0</v>
      </c>
      <c r="L1196" s="445"/>
      <c r="M1196" s="446"/>
      <c r="N1196" s="447"/>
      <c r="O1196" s="445"/>
      <c r="P1196" s="445"/>
      <c r="Q1196" s="445"/>
      <c r="R1196" s="445"/>
      <c r="S1196" s="445"/>
      <c r="T1196" s="445"/>
      <c r="U1196" s="445"/>
      <c r="V1196" s="445"/>
      <c r="W1196" s="445"/>
      <c r="X1196" s="445"/>
      <c r="Y1196" s="446"/>
      <c r="Z1196" s="458"/>
      <c r="AA1196" s="458"/>
      <c r="AB1196" s="458"/>
      <c r="AC1196" s="458"/>
      <c r="AD1196" s="458"/>
      <c r="AE1196" s="458"/>
      <c r="AF1196" s="458"/>
      <c r="AG1196" s="458"/>
      <c r="AH1196" s="458"/>
      <c r="AI1196" s="458"/>
      <c r="AJ1196" s="458"/>
      <c r="AK1196" s="458"/>
      <c r="AL1196" s="458"/>
      <c r="AM1196" s="458"/>
      <c r="AN1196" s="458"/>
      <c r="AO1196" s="458"/>
      <c r="AP1196" s="458"/>
      <c r="AQ1196" s="458"/>
      <c r="AR1196" s="458"/>
      <c r="AS1196" s="449"/>
      <c r="AT1196" s="449"/>
      <c r="AU1196" s="449"/>
      <c r="AV1196" s="449"/>
      <c r="AW1196" s="449"/>
      <c r="AX1196" s="449"/>
      <c r="AY1196" s="450"/>
      <c r="AZ1196" s="449"/>
      <c r="BA1196" s="449"/>
      <c r="BB1196" s="449"/>
      <c r="BC1196" s="449"/>
      <c r="BD1196" s="451"/>
      <c r="BE1196" s="451"/>
      <c r="BF1196" s="451"/>
      <c r="BG1196" s="451"/>
      <c r="BH1196" s="451"/>
      <c r="BI1196" s="451"/>
      <c r="BJ1196" s="451"/>
      <c r="BK1196" s="450"/>
      <c r="BL1196" s="450"/>
      <c r="BM1196" s="450"/>
      <c r="BN1196" s="450"/>
      <c r="BO1196" s="450"/>
      <c r="BP1196" s="450"/>
      <c r="BQ1196" s="450"/>
      <c r="BR1196" s="450"/>
      <c r="BS1196" s="472"/>
      <c r="BT1196" s="457"/>
      <c r="BU1196" s="458"/>
      <c r="BV1196" s="460"/>
      <c r="BW1196" s="457"/>
      <c r="BX1196" s="457"/>
      <c r="BY1196" s="457"/>
      <c r="BZ1196" s="457"/>
      <c r="CA1196" s="458"/>
      <c r="CB1196" s="460"/>
      <c r="CC1196" s="457"/>
      <c r="CD1196" s="458"/>
      <c r="CE1196" s="459"/>
      <c r="CF1196" s="460"/>
      <c r="CG1196" s="457"/>
      <c r="CH1196" s="458"/>
      <c r="CI1196" s="459"/>
      <c r="CJ1196" s="460"/>
      <c r="CK1196" s="457"/>
      <c r="CL1196" s="458"/>
      <c r="CM1196" s="459"/>
      <c r="CN1196" s="460"/>
      <c r="CO1196" s="457"/>
      <c r="CP1196" s="458"/>
      <c r="CQ1196" s="459"/>
      <c r="CR1196" s="460"/>
      <c r="CS1196" s="457"/>
      <c r="CT1196" s="458"/>
      <c r="CU1196" s="459"/>
      <c r="CV1196" s="459"/>
      <c r="CW1196" s="460"/>
      <c r="CX1196" s="457"/>
      <c r="CY1196" s="458"/>
      <c r="CZ1196" s="459"/>
      <c r="DA1196" s="459"/>
      <c r="DB1196" s="460"/>
      <c r="DC1196" s="457"/>
      <c r="DD1196" s="458"/>
      <c r="DE1196" s="459"/>
      <c r="DF1196" s="459"/>
      <c r="DG1196" s="460"/>
      <c r="DH1196" s="457"/>
      <c r="DI1196" s="472"/>
      <c r="DJ1196" s="458"/>
      <c r="DK1196" s="458"/>
      <c r="DL1196" s="458"/>
      <c r="DM1196" s="458"/>
      <c r="DN1196" s="458"/>
      <c r="DO1196" s="458"/>
      <c r="DP1196" s="458"/>
      <c r="DQ1196" s="458"/>
      <c r="DR1196" s="458"/>
      <c r="DS1196" s="458"/>
      <c r="DT1196" s="458"/>
      <c r="DU1196" s="458"/>
      <c r="DV1196" s="458"/>
      <c r="DW1196" s="458"/>
      <c r="DX1196" s="458"/>
      <c r="DY1196" s="458"/>
      <c r="DZ1196" s="458"/>
      <c r="EA1196" s="458"/>
      <c r="EB1196" s="458"/>
      <c r="EC1196" s="458"/>
      <c r="ED1196" s="450"/>
      <c r="EE1196" s="450"/>
      <c r="EF1196" s="450"/>
      <c r="EG1196" s="450"/>
      <c r="EH1196" s="463"/>
      <c r="EI1196" s="450"/>
      <c r="EJ1196" s="451"/>
      <c r="EK1196" s="451"/>
      <c r="EL1196" s="464"/>
      <c r="EM1196" s="464"/>
      <c r="EN1196" s="464"/>
      <c r="EO1196" s="464"/>
      <c r="EP1196" s="464"/>
      <c r="EQ1196" s="464"/>
      <c r="ER1196" s="465"/>
      <c r="ES1196" s="463"/>
      <c r="ET1196" s="463"/>
      <c r="EU1196" s="463"/>
      <c r="EV1196" s="463"/>
      <c r="EW1196" s="463"/>
      <c r="EX1196" s="472"/>
    </row>
    <row r="1197" spans="1:251" ht="13" hidden="1" customHeight="1">
      <c r="A1197" s="439" t="s">
        <v>2002</v>
      </c>
      <c r="B1197" s="440"/>
      <c r="C1197" s="441"/>
      <c r="D1197" s="441"/>
      <c r="E1197" s="439" cm="1">
        <f t="array" ref="E1197">SUMPRODUCT(--($A1198:$A$2513=A1197),--(K1198:$K$2513&gt;0))</f>
        <v>798</v>
      </c>
      <c r="F1197" s="439"/>
      <c r="G1197" s="382"/>
      <c r="H1197" s="443"/>
      <c r="I1197" s="443"/>
      <c r="J1197" s="444"/>
      <c r="K1197" s="445">
        <v>0</v>
      </c>
      <c r="L1197" s="445"/>
      <c r="M1197" s="446"/>
      <c r="N1197" s="447"/>
      <c r="O1197" s="445"/>
      <c r="P1197" s="445"/>
      <c r="Q1197" s="445"/>
      <c r="R1197" s="445"/>
      <c r="S1197" s="445"/>
      <c r="T1197" s="445"/>
      <c r="U1197" s="445"/>
      <c r="V1197" s="445"/>
      <c r="W1197" s="445"/>
      <c r="X1197" s="445"/>
      <c r="Y1197" s="446"/>
      <c r="Z1197" s="458"/>
      <c r="AA1197" s="458"/>
      <c r="AB1197" s="458"/>
      <c r="AC1197" s="458"/>
      <c r="AD1197" s="458"/>
      <c r="AE1197" s="458"/>
      <c r="AF1197" s="458"/>
      <c r="AG1197" s="458"/>
      <c r="AH1197" s="458"/>
      <c r="AI1197" s="458"/>
      <c r="AJ1197" s="458"/>
      <c r="AK1197" s="458"/>
      <c r="AL1197" s="458"/>
      <c r="AM1197" s="458"/>
      <c r="AN1197" s="458"/>
      <c r="AO1197" s="458"/>
      <c r="AP1197" s="458"/>
      <c r="AQ1197" s="458"/>
      <c r="AR1197" s="458"/>
      <c r="AS1197" s="449"/>
      <c r="AT1197" s="449"/>
      <c r="AU1197" s="449"/>
      <c r="AV1197" s="449"/>
      <c r="AW1197" s="449"/>
      <c r="AX1197" s="449"/>
      <c r="AY1197" s="450"/>
      <c r="AZ1197" s="449"/>
      <c r="BA1197" s="449"/>
      <c r="BB1197" s="449"/>
      <c r="BC1197" s="449"/>
      <c r="BD1197" s="451"/>
      <c r="BE1197" s="451"/>
      <c r="BF1197" s="451"/>
      <c r="BG1197" s="451"/>
      <c r="BH1197" s="451"/>
      <c r="BI1197" s="451"/>
      <c r="BJ1197" s="451"/>
      <c r="BK1197" s="450"/>
      <c r="BL1197" s="450"/>
      <c r="BM1197" s="450"/>
      <c r="BN1197" s="450"/>
      <c r="BO1197" s="450"/>
      <c r="BP1197" s="450"/>
      <c r="BQ1197" s="450"/>
      <c r="BR1197" s="450"/>
      <c r="BS1197" s="472"/>
      <c r="BT1197" s="457"/>
      <c r="BU1197" s="458"/>
      <c r="BV1197" s="460"/>
      <c r="BW1197" s="457"/>
      <c r="BX1197" s="457"/>
      <c r="BY1197" s="457"/>
      <c r="BZ1197" s="457"/>
      <c r="CA1197" s="458"/>
      <c r="CB1197" s="460"/>
      <c r="CC1197" s="457"/>
      <c r="CD1197" s="458"/>
      <c r="CE1197" s="459"/>
      <c r="CF1197" s="460"/>
      <c r="CG1197" s="457"/>
      <c r="CH1197" s="458"/>
      <c r="CI1197" s="459"/>
      <c r="CJ1197" s="460"/>
      <c r="CK1197" s="457"/>
      <c r="CL1197" s="458"/>
      <c r="CM1197" s="459"/>
      <c r="CN1197" s="460"/>
      <c r="CO1197" s="457"/>
      <c r="CP1197" s="458"/>
      <c r="CQ1197" s="459"/>
      <c r="CR1197" s="460"/>
      <c r="CS1197" s="457"/>
      <c r="CT1197" s="458"/>
      <c r="CU1197" s="459"/>
      <c r="CV1197" s="459"/>
      <c r="CW1197" s="460"/>
      <c r="CX1197" s="457"/>
      <c r="CY1197" s="458"/>
      <c r="CZ1197" s="459"/>
      <c r="DA1197" s="459"/>
      <c r="DB1197" s="460"/>
      <c r="DC1197" s="457"/>
      <c r="DD1197" s="458"/>
      <c r="DE1197" s="459"/>
      <c r="DF1197" s="459"/>
      <c r="DG1197" s="460"/>
      <c r="DH1197" s="457"/>
      <c r="DI1197" s="472"/>
      <c r="DJ1197" s="458"/>
      <c r="DK1197" s="458"/>
      <c r="DL1197" s="458"/>
      <c r="DM1197" s="458"/>
      <c r="DN1197" s="458"/>
      <c r="DO1197" s="458"/>
      <c r="DP1197" s="458"/>
      <c r="DQ1197" s="458"/>
      <c r="DR1197" s="458"/>
      <c r="DS1197" s="458"/>
      <c r="DT1197" s="458"/>
      <c r="DU1197" s="458"/>
      <c r="DV1197" s="458"/>
      <c r="DW1197" s="458"/>
      <c r="DX1197" s="458"/>
      <c r="DY1197" s="458"/>
      <c r="DZ1197" s="458"/>
      <c r="EA1197" s="458"/>
      <c r="EB1197" s="458"/>
      <c r="EC1197" s="458"/>
      <c r="ED1197" s="450"/>
      <c r="EE1197" s="450"/>
      <c r="EF1197" s="450"/>
      <c r="EG1197" s="450"/>
      <c r="EH1197" s="463"/>
      <c r="EI1197" s="450"/>
      <c r="EJ1197" s="451"/>
      <c r="EK1197" s="451"/>
      <c r="EL1197" s="464"/>
      <c r="EM1197" s="464"/>
      <c r="EN1197" s="464"/>
      <c r="EO1197" s="464"/>
      <c r="EP1197" s="464"/>
      <c r="EQ1197" s="464"/>
      <c r="ER1197" s="465"/>
      <c r="ES1197" s="463"/>
      <c r="ET1197" s="463"/>
      <c r="EU1197" s="463"/>
      <c r="EV1197" s="463"/>
      <c r="EW1197" s="463"/>
      <c r="EX1197" s="472"/>
    </row>
    <row r="1198" spans="1:251" ht="13" hidden="1" customHeight="1">
      <c r="A1198" s="413" t="s">
        <v>2002</v>
      </c>
      <c r="D1198" s="413">
        <v>20277</v>
      </c>
      <c r="G1198" s="414"/>
      <c r="H1198" s="411" t="s">
        <v>2431</v>
      </c>
      <c r="I1198" s="411" t="s">
        <v>640</v>
      </c>
      <c r="J1198" s="418"/>
      <c r="K1198" s="418">
        <v>1</v>
      </c>
      <c r="M1198" s="419" t="s">
        <v>837</v>
      </c>
      <c r="Z1198" s="421"/>
      <c r="AS1198" s="422"/>
      <c r="AT1198" s="422"/>
      <c r="AU1198" s="422"/>
      <c r="AV1198" s="422"/>
      <c r="AW1198" s="422"/>
      <c r="AX1198" s="422"/>
      <c r="AY1198" s="423"/>
      <c r="AZ1198" s="422"/>
      <c r="BA1198" s="422"/>
      <c r="BB1198" s="422"/>
      <c r="BC1198" s="422"/>
      <c r="BT1198" s="427"/>
      <c r="BU1198" s="421"/>
      <c r="BV1198" s="428"/>
      <c r="BW1198" s="427"/>
      <c r="BX1198" s="427"/>
      <c r="BY1198" s="427"/>
      <c r="BZ1198" s="427"/>
      <c r="CA1198" s="421"/>
      <c r="CB1198" s="428"/>
      <c r="CC1198" s="427"/>
      <c r="CD1198" s="421"/>
      <c r="CE1198" s="429"/>
      <c r="CF1198" s="428"/>
      <c r="CG1198" s="427"/>
      <c r="CH1198" s="421"/>
      <c r="CI1198" s="429"/>
      <c r="CJ1198" s="428"/>
      <c r="CK1198" s="427"/>
      <c r="CL1198" s="421"/>
      <c r="CM1198" s="429"/>
      <c r="CN1198" s="428"/>
      <c r="CO1198" s="427"/>
      <c r="CP1198" s="421"/>
      <c r="CQ1198" s="429"/>
      <c r="CR1198" s="428"/>
      <c r="DH1198" s="427"/>
      <c r="EL1198" s="422"/>
      <c r="EM1198" s="422"/>
      <c r="EN1198" s="422"/>
      <c r="EO1198" s="422"/>
      <c r="EP1198" s="422"/>
      <c r="EQ1198" s="422"/>
    </row>
    <row r="1199" spans="1:251" ht="13" hidden="1" customHeight="1">
      <c r="A1199" s="413" t="s">
        <v>2002</v>
      </c>
      <c r="C1199" s="413">
        <v>691769</v>
      </c>
      <c r="D1199" s="413">
        <v>33821</v>
      </c>
      <c r="E1199" s="413" t="s">
        <v>45</v>
      </c>
      <c r="F1199" s="413" t="s">
        <v>45</v>
      </c>
      <c r="G1199" s="414"/>
      <c r="H1199" s="411" t="s">
        <v>3473</v>
      </c>
      <c r="I1199" s="411" t="s">
        <v>4552</v>
      </c>
      <c r="J1199" s="413">
        <v>23</v>
      </c>
      <c r="K1199" s="418">
        <v>1</v>
      </c>
      <c r="M1199" s="419" t="s">
        <v>46</v>
      </c>
      <c r="Z1199" s="421"/>
      <c r="BT1199" s="427"/>
      <c r="BU1199" s="421"/>
      <c r="BV1199" s="428"/>
      <c r="BW1199" s="427"/>
      <c r="BX1199" s="427"/>
      <c r="BY1199" s="427"/>
      <c r="BZ1199" s="427"/>
      <c r="CA1199" s="421"/>
      <c r="CB1199" s="428"/>
      <c r="CC1199" s="427"/>
      <c r="CD1199" s="421"/>
      <c r="CE1199" s="429"/>
      <c r="CF1199" s="428"/>
      <c r="CG1199" s="427"/>
      <c r="CH1199" s="421"/>
      <c r="CI1199" s="429"/>
      <c r="CJ1199" s="428"/>
      <c r="CK1199" s="427"/>
      <c r="CL1199" s="421"/>
      <c r="CM1199" s="429"/>
      <c r="CN1199" s="428"/>
      <c r="CO1199" s="427"/>
      <c r="CP1199" s="421"/>
      <c r="CQ1199" s="429"/>
      <c r="CR1199" s="428"/>
      <c r="DH1199" s="427"/>
      <c r="EW1199" s="421"/>
      <c r="EX1199" s="475"/>
    </row>
    <row r="1200" spans="1:251" ht="13" hidden="1" customHeight="1">
      <c r="A1200" s="413" t="s">
        <v>2002</v>
      </c>
      <c r="D1200" s="413">
        <v>17485</v>
      </c>
      <c r="G1200" s="414"/>
      <c r="H1200" s="411" t="s">
        <v>205</v>
      </c>
      <c r="I1200" s="411" t="s">
        <v>299</v>
      </c>
      <c r="J1200" s="418"/>
      <c r="K1200" s="418">
        <v>1</v>
      </c>
      <c r="M1200" s="419" t="s">
        <v>837</v>
      </c>
      <c r="Z1200" s="421"/>
      <c r="AS1200" s="422"/>
      <c r="AT1200" s="422"/>
      <c r="AU1200" s="422"/>
      <c r="AV1200" s="422"/>
      <c r="AW1200" s="422"/>
      <c r="AX1200" s="422"/>
      <c r="AY1200" s="423"/>
      <c r="AZ1200" s="422"/>
      <c r="BA1200" s="422"/>
      <c r="BB1200" s="422"/>
      <c r="BC1200" s="422"/>
      <c r="BT1200" s="427"/>
      <c r="BU1200" s="421"/>
      <c r="BV1200" s="428"/>
      <c r="BW1200" s="427"/>
      <c r="BX1200" s="427"/>
      <c r="BY1200" s="427"/>
      <c r="BZ1200" s="427"/>
      <c r="CA1200" s="421"/>
      <c r="CB1200" s="428"/>
      <c r="CC1200" s="427"/>
      <c r="CD1200" s="421"/>
      <c r="CE1200" s="429"/>
      <c r="CF1200" s="428"/>
      <c r="CG1200" s="427"/>
      <c r="CH1200" s="421"/>
      <c r="CI1200" s="429"/>
      <c r="CJ1200" s="428"/>
      <c r="CK1200" s="427"/>
      <c r="CL1200" s="421"/>
      <c r="CM1200" s="429"/>
      <c r="CN1200" s="428"/>
      <c r="CO1200" s="427"/>
      <c r="CP1200" s="421"/>
      <c r="CQ1200" s="429"/>
      <c r="CR1200" s="428"/>
      <c r="DH1200" s="427"/>
      <c r="EL1200" s="422"/>
      <c r="EM1200" s="422"/>
      <c r="EN1200" s="422"/>
      <c r="EO1200" s="422"/>
      <c r="EP1200" s="422"/>
      <c r="EQ1200" s="422"/>
    </row>
    <row r="1201" spans="1:154" ht="13" hidden="1" customHeight="1">
      <c r="A1201" s="413" t="s">
        <v>2002</v>
      </c>
      <c r="C1201" s="413">
        <v>670183</v>
      </c>
      <c r="D1201" s="413">
        <v>27583</v>
      </c>
      <c r="E1201" s="413" t="s">
        <v>2176</v>
      </c>
      <c r="F1201" s="413" t="s">
        <v>2176</v>
      </c>
      <c r="G1201" s="414"/>
      <c r="H1201" s="411" t="s">
        <v>3545</v>
      </c>
      <c r="I1201" s="411" t="s">
        <v>307</v>
      </c>
      <c r="J1201" s="413">
        <v>27</v>
      </c>
      <c r="K1201" s="418">
        <v>1</v>
      </c>
      <c r="M1201" s="419" t="s">
        <v>837</v>
      </c>
      <c r="Z1201" s="421"/>
      <c r="BT1201" s="427"/>
      <c r="BU1201" s="421"/>
      <c r="BV1201" s="428"/>
      <c r="BW1201" s="427"/>
      <c r="BX1201" s="427"/>
      <c r="BY1201" s="427"/>
      <c r="BZ1201" s="427"/>
      <c r="CA1201" s="421"/>
      <c r="CB1201" s="428"/>
      <c r="CC1201" s="427"/>
      <c r="CD1201" s="421"/>
      <c r="CE1201" s="429"/>
      <c r="CF1201" s="428"/>
      <c r="CG1201" s="427"/>
      <c r="CH1201" s="421"/>
      <c r="CI1201" s="429"/>
      <c r="CJ1201" s="428"/>
      <c r="CK1201" s="427"/>
      <c r="CL1201" s="421"/>
      <c r="CM1201" s="429"/>
      <c r="CN1201" s="428"/>
      <c r="CO1201" s="427"/>
      <c r="CP1201" s="421"/>
      <c r="CQ1201" s="429"/>
      <c r="CR1201" s="428"/>
      <c r="DH1201" s="427"/>
      <c r="EW1201" s="421"/>
      <c r="EX1201" s="475"/>
    </row>
    <row r="1202" spans="1:154" ht="13" hidden="1" customHeight="1">
      <c r="A1202" s="413" t="s">
        <v>2002</v>
      </c>
      <c r="C1202" s="413">
        <v>613534</v>
      </c>
      <c r="D1202" s="413">
        <v>13801</v>
      </c>
      <c r="E1202" s="413" t="s">
        <v>354</v>
      </c>
      <c r="F1202" s="413" t="s">
        <v>354</v>
      </c>
      <c r="G1202" s="414"/>
      <c r="H1202" s="415" t="s">
        <v>181</v>
      </c>
      <c r="I1202" s="416" t="s">
        <v>595</v>
      </c>
      <c r="J1202" s="417"/>
      <c r="K1202" s="418">
        <v>1</v>
      </c>
      <c r="M1202" s="419" t="s">
        <v>837</v>
      </c>
      <c r="Z1202" s="421"/>
      <c r="AS1202" s="422"/>
      <c r="AT1202" s="422"/>
      <c r="AU1202" s="422"/>
      <c r="AV1202" s="422"/>
      <c r="AW1202" s="422"/>
      <c r="AX1202" s="422"/>
      <c r="AY1202" s="423"/>
      <c r="AZ1202" s="422"/>
      <c r="BA1202" s="422"/>
      <c r="BB1202" s="422"/>
      <c r="BC1202" s="422"/>
      <c r="BT1202" s="427"/>
      <c r="BU1202" s="421"/>
      <c r="BV1202" s="428"/>
      <c r="BW1202" s="427"/>
      <c r="BX1202" s="427"/>
      <c r="BY1202" s="427"/>
      <c r="BZ1202" s="427"/>
      <c r="CA1202" s="421"/>
      <c r="CB1202" s="428"/>
      <c r="CC1202" s="427"/>
      <c r="CD1202" s="421"/>
      <c r="CE1202" s="429"/>
      <c r="CF1202" s="428"/>
      <c r="CG1202" s="427"/>
      <c r="CH1202" s="421"/>
      <c r="CI1202" s="429"/>
      <c r="CJ1202" s="428"/>
      <c r="CK1202" s="427"/>
      <c r="CL1202" s="421"/>
      <c r="CM1202" s="429"/>
      <c r="CN1202" s="428"/>
      <c r="CO1202" s="427"/>
      <c r="CP1202" s="421"/>
      <c r="CQ1202" s="429"/>
      <c r="CR1202" s="428"/>
      <c r="DH1202" s="427"/>
      <c r="EL1202" s="422"/>
      <c r="EM1202" s="422"/>
      <c r="EN1202" s="422"/>
      <c r="EO1202" s="422"/>
      <c r="EP1202" s="422"/>
      <c r="EQ1202" s="422"/>
    </row>
    <row r="1203" spans="1:154" ht="13" hidden="1" customHeight="1">
      <c r="A1203" s="413" t="s">
        <v>2002</v>
      </c>
      <c r="C1203" s="413">
        <v>686654</v>
      </c>
      <c r="D1203" s="413">
        <v>25651</v>
      </c>
      <c r="E1203" s="413" t="s">
        <v>345</v>
      </c>
      <c r="F1203" s="413" t="s">
        <v>345</v>
      </c>
      <c r="G1203" s="414"/>
      <c r="H1203" s="411" t="s">
        <v>3493</v>
      </c>
      <c r="I1203" s="411" t="s">
        <v>448</v>
      </c>
      <c r="J1203" s="413">
        <v>28</v>
      </c>
      <c r="K1203" s="418">
        <v>1</v>
      </c>
      <c r="M1203" s="419" t="s">
        <v>837</v>
      </c>
      <c r="Z1203" s="421"/>
      <c r="AS1203" s="422"/>
      <c r="AT1203" s="422"/>
      <c r="AU1203" s="422"/>
      <c r="AV1203" s="422"/>
      <c r="AW1203" s="422"/>
      <c r="AX1203" s="422"/>
      <c r="AY1203" s="423"/>
      <c r="AZ1203" s="422"/>
      <c r="BA1203" s="422"/>
      <c r="BB1203" s="422"/>
      <c r="BC1203" s="422"/>
      <c r="BT1203" s="427"/>
      <c r="BU1203" s="421"/>
      <c r="BV1203" s="428"/>
      <c r="BW1203" s="427"/>
      <c r="BX1203" s="427"/>
      <c r="BY1203" s="427"/>
      <c r="BZ1203" s="427"/>
      <c r="CA1203" s="421"/>
      <c r="CB1203" s="428"/>
      <c r="CC1203" s="427"/>
      <c r="CD1203" s="421"/>
      <c r="CE1203" s="429"/>
      <c r="CF1203" s="428"/>
      <c r="CG1203" s="427"/>
      <c r="CH1203" s="421"/>
      <c r="CI1203" s="429"/>
      <c r="CJ1203" s="428"/>
      <c r="CK1203" s="427"/>
      <c r="CL1203" s="421"/>
      <c r="CM1203" s="429"/>
      <c r="CN1203" s="428"/>
      <c r="CO1203" s="427"/>
      <c r="CP1203" s="421"/>
      <c r="CQ1203" s="429"/>
      <c r="CR1203" s="428"/>
      <c r="DH1203" s="427"/>
      <c r="EL1203" s="422"/>
      <c r="EM1203" s="422"/>
      <c r="EN1203" s="422"/>
      <c r="EO1203" s="422"/>
      <c r="EP1203" s="422"/>
      <c r="EQ1203" s="422"/>
      <c r="EW1203" s="421"/>
      <c r="EX1203" s="475"/>
    </row>
    <row r="1204" spans="1:154" ht="13" hidden="1" customHeight="1">
      <c r="A1204" s="413" t="s">
        <v>2002</v>
      </c>
      <c r="C1204" s="413">
        <v>672851</v>
      </c>
      <c r="D1204" s="413">
        <v>22925</v>
      </c>
      <c r="E1204" s="413" t="s">
        <v>2169</v>
      </c>
      <c r="G1204" s="414"/>
      <c r="H1204" s="411" t="s">
        <v>2599</v>
      </c>
      <c r="I1204" s="411" t="s">
        <v>2600</v>
      </c>
      <c r="J1204" s="418"/>
      <c r="K1204" s="418">
        <v>1</v>
      </c>
      <c r="M1204" s="419" t="s">
        <v>837</v>
      </c>
      <c r="Z1204" s="421"/>
      <c r="BT1204" s="427"/>
      <c r="BU1204" s="421"/>
      <c r="BV1204" s="428"/>
      <c r="BW1204" s="427"/>
      <c r="BX1204" s="427"/>
      <c r="BY1204" s="427"/>
      <c r="BZ1204" s="427"/>
      <c r="CA1204" s="421"/>
      <c r="CB1204" s="428"/>
      <c r="CC1204" s="427"/>
      <c r="CD1204" s="421"/>
      <c r="CE1204" s="429"/>
      <c r="CF1204" s="428"/>
      <c r="CG1204" s="427"/>
      <c r="CH1204" s="421"/>
      <c r="CI1204" s="429"/>
      <c r="CJ1204" s="428"/>
      <c r="CK1204" s="427"/>
      <c r="CL1204" s="421"/>
      <c r="CM1204" s="429"/>
      <c r="CN1204" s="428"/>
      <c r="CO1204" s="427"/>
      <c r="CP1204" s="421"/>
      <c r="CQ1204" s="429"/>
      <c r="CR1204" s="428"/>
      <c r="DH1204" s="427"/>
      <c r="EL1204" s="422"/>
      <c r="EM1204" s="422"/>
      <c r="EN1204" s="422"/>
      <c r="EO1204" s="422"/>
      <c r="EP1204" s="422"/>
      <c r="EQ1204" s="422"/>
    </row>
    <row r="1205" spans="1:154" ht="13" hidden="1" customHeight="1">
      <c r="A1205" s="413" t="s">
        <v>2002</v>
      </c>
      <c r="C1205" s="413">
        <v>687924</v>
      </c>
      <c r="D1205" s="413">
        <v>30031</v>
      </c>
      <c r="E1205" s="413" t="s">
        <v>188</v>
      </c>
      <c r="F1205" s="413" t="s">
        <v>188</v>
      </c>
      <c r="G1205" s="414"/>
      <c r="H1205" s="411" t="s">
        <v>4085</v>
      </c>
      <c r="I1205" s="411" t="s">
        <v>1815</v>
      </c>
      <c r="K1205" s="418">
        <v>1</v>
      </c>
      <c r="M1205" s="419" t="s">
        <v>837</v>
      </c>
      <c r="Z1205" s="421"/>
      <c r="AS1205" s="422"/>
      <c r="AT1205" s="422"/>
      <c r="AU1205" s="422"/>
      <c r="AV1205" s="422"/>
      <c r="AW1205" s="422"/>
      <c r="AX1205" s="422"/>
      <c r="AY1205" s="423"/>
      <c r="AZ1205" s="422"/>
      <c r="BA1205" s="422"/>
      <c r="BB1205" s="422"/>
      <c r="BC1205" s="422"/>
      <c r="BT1205" s="427"/>
      <c r="BU1205" s="421"/>
      <c r="BV1205" s="428"/>
      <c r="BW1205" s="427"/>
      <c r="BX1205" s="427"/>
      <c r="BY1205" s="427"/>
      <c r="BZ1205" s="427"/>
      <c r="CA1205" s="421"/>
      <c r="CB1205" s="428"/>
      <c r="CC1205" s="427"/>
      <c r="CD1205" s="421"/>
      <c r="CE1205" s="429"/>
      <c r="CF1205" s="428"/>
      <c r="CG1205" s="427"/>
      <c r="CH1205" s="421"/>
      <c r="CI1205" s="429"/>
      <c r="CJ1205" s="428"/>
      <c r="CK1205" s="427"/>
      <c r="CL1205" s="421"/>
      <c r="CM1205" s="429"/>
      <c r="CN1205" s="428"/>
      <c r="CO1205" s="427"/>
      <c r="CP1205" s="421"/>
      <c r="CQ1205" s="429"/>
      <c r="CR1205" s="428"/>
      <c r="DH1205" s="427"/>
      <c r="EL1205" s="422"/>
      <c r="EM1205" s="422"/>
      <c r="EN1205" s="422"/>
      <c r="EO1205" s="422"/>
      <c r="EP1205" s="422"/>
      <c r="EQ1205" s="422"/>
    </row>
    <row r="1206" spans="1:154" ht="13" hidden="1" customHeight="1">
      <c r="A1206" s="413" t="s">
        <v>2002</v>
      </c>
      <c r="C1206" s="413">
        <v>691951</v>
      </c>
      <c r="D1206" s="413">
        <v>26443</v>
      </c>
      <c r="E1206" s="413" t="s">
        <v>18</v>
      </c>
      <c r="F1206" s="413" t="s">
        <v>18</v>
      </c>
      <c r="G1206" s="414"/>
      <c r="H1206" s="411" t="s">
        <v>4105</v>
      </c>
      <c r="I1206" s="411" t="s">
        <v>72</v>
      </c>
      <c r="J1206" s="413">
        <v>23</v>
      </c>
      <c r="K1206" s="418">
        <v>1</v>
      </c>
      <c r="M1206" s="419" t="s">
        <v>46</v>
      </c>
      <c r="Z1206" s="421"/>
      <c r="AS1206" s="422"/>
      <c r="AT1206" s="422"/>
      <c r="AU1206" s="422"/>
      <c r="AV1206" s="422"/>
      <c r="AW1206" s="422"/>
      <c r="AX1206" s="422"/>
      <c r="AY1206" s="423"/>
      <c r="AZ1206" s="422"/>
      <c r="BA1206" s="422"/>
      <c r="BB1206" s="422"/>
      <c r="BC1206" s="422"/>
      <c r="BT1206" s="427"/>
      <c r="BU1206" s="421"/>
      <c r="BV1206" s="428"/>
      <c r="BW1206" s="427"/>
      <c r="BX1206" s="427"/>
      <c r="BY1206" s="427"/>
      <c r="BZ1206" s="427"/>
      <c r="CA1206" s="421"/>
      <c r="CB1206" s="428"/>
      <c r="CC1206" s="427"/>
      <c r="CD1206" s="421"/>
      <c r="CE1206" s="429"/>
      <c r="CF1206" s="428"/>
      <c r="CG1206" s="427"/>
      <c r="CH1206" s="421"/>
      <c r="CI1206" s="429"/>
      <c r="CJ1206" s="428"/>
      <c r="CK1206" s="427"/>
      <c r="CL1206" s="421"/>
      <c r="CM1206" s="429"/>
      <c r="CN1206" s="428"/>
      <c r="CO1206" s="427"/>
      <c r="CP1206" s="421"/>
      <c r="CQ1206" s="429"/>
      <c r="CR1206" s="428"/>
      <c r="DH1206" s="427"/>
      <c r="EL1206" s="422"/>
      <c r="EM1206" s="422"/>
      <c r="EN1206" s="422"/>
      <c r="EO1206" s="422"/>
      <c r="EP1206" s="422"/>
      <c r="EQ1206" s="422"/>
      <c r="EW1206" s="421"/>
      <c r="EX1206" s="475"/>
    </row>
    <row r="1207" spans="1:154" ht="13" hidden="1" customHeight="1">
      <c r="A1207" s="413" t="s">
        <v>2002</v>
      </c>
      <c r="C1207" s="413">
        <v>518397</v>
      </c>
      <c r="D1207" s="413">
        <v>10591</v>
      </c>
      <c r="E1207" s="413" t="s">
        <v>3323</v>
      </c>
      <c r="F1207" s="413" t="s">
        <v>3323</v>
      </c>
      <c r="G1207" s="414"/>
      <c r="H1207" s="415" t="s">
        <v>945</v>
      </c>
      <c r="I1207" s="416" t="s">
        <v>524</v>
      </c>
      <c r="J1207" s="417">
        <v>35</v>
      </c>
      <c r="K1207" s="418">
        <v>1</v>
      </c>
      <c r="M1207" s="419" t="s">
        <v>46</v>
      </c>
      <c r="Z1207" s="421"/>
      <c r="AS1207" s="422"/>
      <c r="AT1207" s="422"/>
      <c r="AU1207" s="422"/>
      <c r="AV1207" s="422"/>
      <c r="AW1207" s="422"/>
      <c r="AX1207" s="422"/>
      <c r="AY1207" s="423"/>
      <c r="AZ1207" s="422"/>
      <c r="BA1207" s="422"/>
      <c r="BB1207" s="422"/>
      <c r="BC1207" s="422"/>
      <c r="BT1207" s="427"/>
      <c r="BU1207" s="421"/>
      <c r="BV1207" s="428"/>
      <c r="BW1207" s="427"/>
      <c r="BX1207" s="427"/>
      <c r="BY1207" s="427"/>
      <c r="BZ1207" s="427"/>
      <c r="CA1207" s="421"/>
      <c r="CB1207" s="428"/>
      <c r="CC1207" s="427"/>
      <c r="CD1207" s="421"/>
      <c r="CE1207" s="429"/>
      <c r="CF1207" s="428"/>
      <c r="CG1207" s="427"/>
      <c r="CH1207" s="421"/>
      <c r="CI1207" s="429"/>
      <c r="CJ1207" s="428"/>
      <c r="CK1207" s="427"/>
      <c r="CL1207" s="421"/>
      <c r="CM1207" s="429"/>
      <c r="CN1207" s="428"/>
      <c r="CO1207" s="427"/>
      <c r="CP1207" s="421"/>
      <c r="CQ1207" s="429"/>
      <c r="CR1207" s="428"/>
      <c r="DH1207" s="427"/>
      <c r="EL1207" s="422"/>
      <c r="EM1207" s="422"/>
      <c r="EN1207" s="422"/>
      <c r="EO1207" s="422"/>
      <c r="EP1207" s="422"/>
      <c r="EQ1207" s="422"/>
    </row>
    <row r="1208" spans="1:154" ht="13" hidden="1" customHeight="1">
      <c r="A1208" s="413" t="s">
        <v>2002</v>
      </c>
      <c r="C1208" s="413">
        <v>663531</v>
      </c>
      <c r="D1208" s="413">
        <v>18555</v>
      </c>
      <c r="E1208" s="413" t="s">
        <v>45</v>
      </c>
      <c r="F1208" s="413" t="s">
        <v>1121</v>
      </c>
      <c r="G1208" s="414"/>
      <c r="H1208" s="415" t="s">
        <v>460</v>
      </c>
      <c r="I1208" s="416" t="s">
        <v>145</v>
      </c>
      <c r="J1208" s="417"/>
      <c r="K1208" s="418">
        <v>1</v>
      </c>
      <c r="M1208" s="419" t="s">
        <v>46</v>
      </c>
      <c r="Z1208" s="421"/>
      <c r="AS1208" s="422"/>
      <c r="AT1208" s="422"/>
      <c r="AU1208" s="422"/>
      <c r="AV1208" s="422"/>
      <c r="AW1208" s="422"/>
      <c r="AX1208" s="422"/>
      <c r="AY1208" s="423"/>
      <c r="AZ1208" s="422"/>
      <c r="BA1208" s="422"/>
      <c r="BB1208" s="422"/>
      <c r="BC1208" s="422"/>
      <c r="BT1208" s="427"/>
      <c r="BU1208" s="421"/>
      <c r="BV1208" s="428"/>
      <c r="BW1208" s="427"/>
      <c r="BX1208" s="427"/>
      <c r="BY1208" s="427"/>
      <c r="BZ1208" s="427"/>
      <c r="CA1208" s="421"/>
      <c r="CB1208" s="428"/>
      <c r="CC1208" s="427"/>
      <c r="CD1208" s="421"/>
      <c r="CE1208" s="429"/>
      <c r="CF1208" s="428"/>
      <c r="CG1208" s="427"/>
      <c r="CH1208" s="421"/>
      <c r="CI1208" s="429"/>
      <c r="CJ1208" s="428"/>
      <c r="CK1208" s="427"/>
      <c r="CL1208" s="421"/>
      <c r="CM1208" s="429"/>
      <c r="CN1208" s="428"/>
      <c r="CO1208" s="427"/>
      <c r="CP1208" s="421"/>
      <c r="CQ1208" s="429"/>
      <c r="CR1208" s="428"/>
      <c r="DH1208" s="427"/>
      <c r="EL1208" s="422"/>
      <c r="EM1208" s="422"/>
      <c r="EN1208" s="422"/>
      <c r="EO1208" s="422"/>
      <c r="EP1208" s="422"/>
      <c r="EQ1208" s="422"/>
    </row>
    <row r="1209" spans="1:154" ht="13" hidden="1" customHeight="1">
      <c r="A1209" s="413" t="s">
        <v>2002</v>
      </c>
      <c r="C1209" s="413">
        <v>622075</v>
      </c>
      <c r="D1209" s="413">
        <v>15068</v>
      </c>
      <c r="E1209" s="413" t="s">
        <v>129</v>
      </c>
      <c r="G1209" s="414"/>
      <c r="H1209" s="415" t="s">
        <v>647</v>
      </c>
      <c r="I1209" s="416" t="s">
        <v>1055</v>
      </c>
      <c r="J1209" s="417"/>
      <c r="K1209" s="418">
        <v>1</v>
      </c>
      <c r="M1209" s="419" t="s">
        <v>837</v>
      </c>
      <c r="Z1209" s="421"/>
      <c r="BT1209" s="427"/>
      <c r="BU1209" s="421"/>
      <c r="BV1209" s="428"/>
      <c r="BW1209" s="427"/>
      <c r="BX1209" s="427"/>
      <c r="BY1209" s="427"/>
      <c r="BZ1209" s="427"/>
      <c r="CA1209" s="421"/>
      <c r="CB1209" s="428"/>
      <c r="CC1209" s="427"/>
      <c r="CD1209" s="421"/>
      <c r="CE1209" s="429"/>
      <c r="CF1209" s="428"/>
      <c r="CG1209" s="427"/>
      <c r="CH1209" s="421"/>
      <c r="CI1209" s="429"/>
      <c r="CJ1209" s="428"/>
      <c r="CK1209" s="427"/>
      <c r="CL1209" s="421"/>
      <c r="CM1209" s="429"/>
      <c r="CN1209" s="428"/>
      <c r="CO1209" s="427"/>
      <c r="CP1209" s="421"/>
      <c r="CQ1209" s="429"/>
      <c r="CR1209" s="428"/>
      <c r="DH1209" s="427"/>
      <c r="EL1209" s="422"/>
      <c r="EM1209" s="422"/>
      <c r="EN1209" s="422"/>
      <c r="EO1209" s="422"/>
      <c r="EP1209" s="422"/>
      <c r="EQ1209" s="422"/>
    </row>
    <row r="1210" spans="1:154" ht="13" hidden="1" customHeight="1">
      <c r="A1210" s="413" t="s">
        <v>2002</v>
      </c>
      <c r="C1210" s="413">
        <v>640470</v>
      </c>
      <c r="D1210" s="413">
        <v>17859</v>
      </c>
      <c r="E1210" s="413" t="s">
        <v>129</v>
      </c>
      <c r="F1210" s="413" t="s">
        <v>129</v>
      </c>
      <c r="G1210" s="414"/>
      <c r="H1210" s="415" t="s">
        <v>1140</v>
      </c>
      <c r="I1210" s="416" t="s">
        <v>1141</v>
      </c>
      <c r="J1210" s="417"/>
      <c r="K1210" s="418">
        <v>1</v>
      </c>
      <c r="M1210" s="419" t="s">
        <v>837</v>
      </c>
      <c r="Z1210" s="421"/>
      <c r="AS1210" s="422"/>
      <c r="AT1210" s="422"/>
      <c r="AU1210" s="422"/>
      <c r="AV1210" s="422"/>
      <c r="AW1210" s="422"/>
      <c r="AX1210" s="422"/>
      <c r="AY1210" s="423"/>
      <c r="AZ1210" s="422"/>
      <c r="BA1210" s="422"/>
      <c r="BB1210" s="422"/>
      <c r="BC1210" s="422"/>
      <c r="BT1210" s="427"/>
      <c r="BU1210" s="421"/>
      <c r="BV1210" s="428"/>
      <c r="BW1210" s="427"/>
      <c r="BX1210" s="427"/>
      <c r="BY1210" s="427"/>
      <c r="BZ1210" s="427"/>
      <c r="CA1210" s="421"/>
      <c r="CB1210" s="428"/>
      <c r="CC1210" s="427"/>
      <c r="CD1210" s="421"/>
      <c r="CE1210" s="429"/>
      <c r="CF1210" s="428"/>
      <c r="CG1210" s="427"/>
      <c r="CH1210" s="421"/>
      <c r="CI1210" s="429"/>
      <c r="CJ1210" s="428"/>
      <c r="CK1210" s="427"/>
      <c r="CL1210" s="421"/>
      <c r="CM1210" s="429"/>
      <c r="CN1210" s="428"/>
      <c r="CO1210" s="427"/>
      <c r="CP1210" s="421"/>
      <c r="CQ1210" s="429"/>
      <c r="CR1210" s="428"/>
      <c r="DH1210" s="427"/>
      <c r="EL1210" s="422"/>
      <c r="EM1210" s="422"/>
      <c r="EN1210" s="422"/>
      <c r="EO1210" s="422"/>
      <c r="EP1210" s="422"/>
      <c r="EQ1210" s="422"/>
    </row>
    <row r="1211" spans="1:154" ht="13" hidden="1" customHeight="1">
      <c r="A1211" s="413" t="s">
        <v>2002</v>
      </c>
      <c r="C1211" s="413">
        <v>502624</v>
      </c>
      <c r="D1211" s="413">
        <v>6895</v>
      </c>
      <c r="E1211" s="413" t="s">
        <v>3323</v>
      </c>
      <c r="F1211" s="413" t="s">
        <v>14</v>
      </c>
      <c r="G1211" s="414"/>
      <c r="H1211" s="415" t="s">
        <v>117</v>
      </c>
      <c r="I1211" s="416" t="s">
        <v>352</v>
      </c>
      <c r="J1211" s="417"/>
      <c r="K1211" s="418">
        <v>1</v>
      </c>
      <c r="M1211" s="419" t="s">
        <v>837</v>
      </c>
      <c r="Z1211" s="421"/>
      <c r="AS1211" s="422"/>
      <c r="AT1211" s="422"/>
      <c r="AU1211" s="422"/>
      <c r="AV1211" s="422"/>
      <c r="AW1211" s="422"/>
      <c r="AX1211" s="422"/>
      <c r="AY1211" s="423"/>
      <c r="AZ1211" s="422"/>
      <c r="BA1211" s="422"/>
      <c r="BB1211" s="422"/>
      <c r="BC1211" s="422"/>
      <c r="BT1211" s="427"/>
      <c r="BU1211" s="421"/>
      <c r="BV1211" s="428"/>
      <c r="BW1211" s="427"/>
      <c r="BX1211" s="427"/>
      <c r="BY1211" s="427"/>
      <c r="BZ1211" s="427"/>
      <c r="CA1211" s="421"/>
      <c r="CB1211" s="428"/>
      <c r="CC1211" s="427"/>
      <c r="CD1211" s="421"/>
      <c r="CE1211" s="429"/>
      <c r="CF1211" s="428"/>
      <c r="CG1211" s="427"/>
      <c r="CH1211" s="421"/>
      <c r="CI1211" s="429"/>
      <c r="CJ1211" s="428"/>
      <c r="CK1211" s="427"/>
      <c r="CL1211" s="421"/>
      <c r="CM1211" s="429"/>
      <c r="CN1211" s="428"/>
      <c r="CO1211" s="427"/>
      <c r="CP1211" s="421"/>
      <c r="CQ1211" s="429"/>
      <c r="CR1211" s="428"/>
      <c r="DH1211" s="427"/>
      <c r="EL1211" s="422"/>
      <c r="EM1211" s="422"/>
      <c r="EN1211" s="422"/>
      <c r="EO1211" s="422"/>
      <c r="EP1211" s="422"/>
      <c r="EQ1211" s="422"/>
    </row>
    <row r="1212" spans="1:154" ht="13" hidden="1" customHeight="1">
      <c r="A1212" s="413" t="s">
        <v>2002</v>
      </c>
      <c r="C1212" s="413">
        <v>666120</v>
      </c>
      <c r="D1212" s="413">
        <v>19951</v>
      </c>
      <c r="E1212" s="413" t="s">
        <v>18</v>
      </c>
      <c r="F1212" s="413" t="s">
        <v>18</v>
      </c>
      <c r="G1212" s="414"/>
      <c r="H1212" s="411" t="s">
        <v>117</v>
      </c>
      <c r="I1212" s="411" t="s">
        <v>557</v>
      </c>
      <c r="J1212" s="413">
        <v>27</v>
      </c>
      <c r="K1212" s="418">
        <v>1</v>
      </c>
      <c r="M1212" s="419" t="s">
        <v>837</v>
      </c>
      <c r="Z1212" s="421"/>
      <c r="BT1212" s="427"/>
      <c r="BU1212" s="421"/>
      <c r="BV1212" s="428"/>
      <c r="BW1212" s="427"/>
      <c r="BX1212" s="427"/>
      <c r="BY1212" s="427"/>
      <c r="BZ1212" s="427"/>
      <c r="CA1212" s="421"/>
      <c r="CB1212" s="428"/>
      <c r="CC1212" s="427"/>
      <c r="CD1212" s="421"/>
      <c r="CE1212" s="429"/>
      <c r="CF1212" s="428"/>
      <c r="CG1212" s="427"/>
      <c r="CH1212" s="421"/>
      <c r="CI1212" s="429"/>
      <c r="CJ1212" s="428"/>
      <c r="CK1212" s="427"/>
      <c r="CL1212" s="421"/>
      <c r="CM1212" s="429"/>
      <c r="CN1212" s="428"/>
      <c r="CO1212" s="427"/>
      <c r="CP1212" s="421"/>
      <c r="CQ1212" s="429"/>
      <c r="CR1212" s="428"/>
      <c r="DH1212" s="427"/>
    </row>
    <row r="1213" spans="1:154" ht="13" hidden="1" customHeight="1">
      <c r="A1213" s="413" t="s">
        <v>2002</v>
      </c>
      <c r="C1213" s="413">
        <v>605121</v>
      </c>
      <c r="D1213" s="413">
        <v>16201</v>
      </c>
      <c r="E1213" s="413" t="s">
        <v>164</v>
      </c>
      <c r="F1213" s="413" t="s">
        <v>164</v>
      </c>
      <c r="G1213" s="414"/>
      <c r="H1213" s="411" t="s">
        <v>117</v>
      </c>
      <c r="I1213" s="411" t="s">
        <v>564</v>
      </c>
      <c r="K1213" s="418">
        <v>1</v>
      </c>
      <c r="M1213" s="419" t="s">
        <v>837</v>
      </c>
      <c r="Z1213" s="421"/>
      <c r="AS1213" s="422"/>
      <c r="AT1213" s="422"/>
      <c r="AU1213" s="422"/>
      <c r="AV1213" s="422"/>
      <c r="AW1213" s="422"/>
      <c r="AX1213" s="422"/>
      <c r="AY1213" s="423"/>
      <c r="AZ1213" s="422"/>
      <c r="BA1213" s="422"/>
      <c r="BB1213" s="422"/>
      <c r="BC1213" s="422"/>
      <c r="BT1213" s="427"/>
      <c r="BU1213" s="421"/>
      <c r="BV1213" s="428"/>
      <c r="BW1213" s="427"/>
      <c r="BX1213" s="427"/>
      <c r="BY1213" s="427"/>
      <c r="BZ1213" s="427"/>
      <c r="CA1213" s="421"/>
      <c r="CB1213" s="428"/>
      <c r="CC1213" s="427"/>
      <c r="CD1213" s="421"/>
      <c r="CE1213" s="429"/>
      <c r="CF1213" s="428"/>
      <c r="CG1213" s="427"/>
      <c r="CH1213" s="421"/>
      <c r="CI1213" s="429"/>
      <c r="CJ1213" s="428"/>
      <c r="CK1213" s="427"/>
      <c r="CL1213" s="421"/>
      <c r="CM1213" s="429"/>
      <c r="CN1213" s="428"/>
      <c r="CO1213" s="427"/>
      <c r="CP1213" s="421"/>
      <c r="CQ1213" s="429"/>
      <c r="CR1213" s="428"/>
      <c r="DH1213" s="427"/>
      <c r="EL1213" s="422"/>
      <c r="EM1213" s="422"/>
      <c r="EN1213" s="422"/>
      <c r="EO1213" s="422"/>
      <c r="EP1213" s="422"/>
      <c r="EQ1213" s="422"/>
    </row>
    <row r="1214" spans="1:154" ht="13" hidden="1" customHeight="1">
      <c r="A1214" s="413" t="s">
        <v>2002</v>
      </c>
      <c r="C1214" s="413">
        <v>623433</v>
      </c>
      <c r="D1214" s="413">
        <v>18337</v>
      </c>
      <c r="E1214" s="413" t="s">
        <v>246</v>
      </c>
      <c r="F1214" s="413" t="s">
        <v>246</v>
      </c>
      <c r="G1214" s="414"/>
      <c r="H1214" s="415" t="s">
        <v>117</v>
      </c>
      <c r="I1214" s="416" t="s">
        <v>220</v>
      </c>
      <c r="J1214" s="417">
        <v>34</v>
      </c>
      <c r="K1214" s="418">
        <v>1</v>
      </c>
      <c r="M1214" s="419" t="s">
        <v>837</v>
      </c>
      <c r="Z1214" s="421"/>
      <c r="AS1214" s="422"/>
      <c r="AT1214" s="422"/>
      <c r="AU1214" s="422"/>
      <c r="AV1214" s="422"/>
      <c r="AW1214" s="422"/>
      <c r="AX1214" s="422"/>
      <c r="AY1214" s="423"/>
      <c r="AZ1214" s="422"/>
      <c r="BA1214" s="422"/>
      <c r="BB1214" s="422"/>
      <c r="BC1214" s="422"/>
      <c r="BT1214" s="427"/>
      <c r="BU1214" s="421"/>
      <c r="BV1214" s="428"/>
      <c r="BW1214" s="427"/>
      <c r="BX1214" s="427"/>
      <c r="BY1214" s="427"/>
      <c r="BZ1214" s="427"/>
      <c r="CA1214" s="421"/>
      <c r="CB1214" s="428"/>
      <c r="CC1214" s="427"/>
      <c r="CD1214" s="421"/>
      <c r="CE1214" s="429"/>
      <c r="CF1214" s="428"/>
      <c r="CG1214" s="427"/>
      <c r="CH1214" s="421"/>
      <c r="CI1214" s="429"/>
      <c r="CJ1214" s="428"/>
      <c r="CK1214" s="427"/>
      <c r="CL1214" s="421"/>
      <c r="CM1214" s="429"/>
      <c r="CN1214" s="428"/>
      <c r="CO1214" s="427"/>
      <c r="CP1214" s="421"/>
      <c r="CQ1214" s="429"/>
      <c r="CR1214" s="428"/>
      <c r="DH1214" s="427"/>
      <c r="EL1214" s="422"/>
      <c r="EM1214" s="422"/>
      <c r="EN1214" s="422"/>
      <c r="EO1214" s="422"/>
      <c r="EP1214" s="422"/>
      <c r="EQ1214" s="422"/>
    </row>
    <row r="1215" spans="1:154" ht="13" hidden="1" customHeight="1">
      <c r="A1215" s="413" t="s">
        <v>2002</v>
      </c>
      <c r="C1215" s="413">
        <v>641312</v>
      </c>
      <c r="D1215" s="413">
        <v>19453</v>
      </c>
      <c r="E1215" s="413" t="s">
        <v>18</v>
      </c>
      <c r="F1215" s="413" t="s">
        <v>18</v>
      </c>
      <c r="G1215" s="414"/>
      <c r="H1215" s="415" t="s">
        <v>117</v>
      </c>
      <c r="I1215" s="416" t="s">
        <v>1192</v>
      </c>
      <c r="J1215" s="417">
        <v>30</v>
      </c>
      <c r="K1215" s="418">
        <v>1</v>
      </c>
      <c r="M1215" s="419" t="s">
        <v>837</v>
      </c>
      <c r="Z1215" s="421"/>
      <c r="AS1215" s="422"/>
      <c r="AT1215" s="422"/>
      <c r="AU1215" s="422"/>
      <c r="AV1215" s="422"/>
      <c r="AW1215" s="422"/>
      <c r="AX1215" s="422"/>
      <c r="AY1215" s="423"/>
      <c r="AZ1215" s="422"/>
      <c r="BA1215" s="422"/>
      <c r="BB1215" s="422"/>
      <c r="BC1215" s="422"/>
      <c r="BT1215" s="427"/>
      <c r="BU1215" s="421"/>
      <c r="BV1215" s="428"/>
      <c r="BW1215" s="427"/>
      <c r="BX1215" s="427"/>
      <c r="BY1215" s="427"/>
      <c r="BZ1215" s="427"/>
      <c r="CA1215" s="421"/>
      <c r="CB1215" s="428"/>
      <c r="CC1215" s="427"/>
      <c r="CD1215" s="421"/>
      <c r="CE1215" s="429"/>
      <c r="CF1215" s="428"/>
      <c r="CG1215" s="427"/>
      <c r="CH1215" s="421"/>
      <c r="CI1215" s="429"/>
      <c r="CJ1215" s="428"/>
      <c r="CK1215" s="427"/>
      <c r="CL1215" s="421"/>
      <c r="CM1215" s="429"/>
      <c r="CN1215" s="428"/>
      <c r="CO1215" s="427"/>
      <c r="CP1215" s="421"/>
      <c r="CQ1215" s="429"/>
      <c r="CR1215" s="428"/>
      <c r="DH1215" s="427"/>
      <c r="EL1215" s="422"/>
      <c r="EM1215" s="422"/>
      <c r="EN1215" s="422"/>
      <c r="EO1215" s="422"/>
      <c r="EP1215" s="422"/>
      <c r="EQ1215" s="422"/>
    </row>
    <row r="1216" spans="1:154" ht="13" hidden="1" customHeight="1">
      <c r="A1216" s="413" t="s">
        <v>2002</v>
      </c>
      <c r="C1216" s="413">
        <v>677076</v>
      </c>
      <c r="D1216" s="413">
        <v>23631</v>
      </c>
      <c r="E1216" s="413" t="s">
        <v>16</v>
      </c>
      <c r="G1216" s="414"/>
      <c r="H1216" s="411" t="s">
        <v>3442</v>
      </c>
      <c r="I1216" s="411" t="s">
        <v>574</v>
      </c>
      <c r="K1216" s="418">
        <v>1</v>
      </c>
      <c r="Z1216" s="421"/>
      <c r="AS1216" s="422"/>
      <c r="AT1216" s="422"/>
      <c r="AU1216" s="422"/>
      <c r="AV1216" s="422"/>
      <c r="AW1216" s="422"/>
      <c r="AX1216" s="422"/>
      <c r="AY1216" s="423"/>
      <c r="AZ1216" s="422"/>
      <c r="BA1216" s="422"/>
      <c r="BB1216" s="422"/>
      <c r="BC1216" s="422"/>
      <c r="BT1216" s="427"/>
      <c r="BU1216" s="421"/>
      <c r="BV1216" s="428"/>
      <c r="BW1216" s="427"/>
      <c r="BX1216" s="427"/>
      <c r="BY1216" s="427"/>
      <c r="BZ1216" s="427"/>
      <c r="CA1216" s="421"/>
      <c r="CB1216" s="428"/>
      <c r="CC1216" s="427"/>
      <c r="CD1216" s="421"/>
      <c r="CE1216" s="429"/>
      <c r="CF1216" s="428"/>
      <c r="CG1216" s="427"/>
      <c r="CH1216" s="421"/>
      <c r="CI1216" s="429"/>
      <c r="CJ1216" s="428"/>
      <c r="CK1216" s="427"/>
      <c r="CL1216" s="421"/>
      <c r="CM1216" s="429"/>
      <c r="CN1216" s="428"/>
      <c r="CO1216" s="427"/>
      <c r="CP1216" s="421"/>
      <c r="CQ1216" s="429"/>
      <c r="CR1216" s="428"/>
      <c r="DH1216" s="427"/>
      <c r="EL1216" s="422"/>
      <c r="EM1216" s="422"/>
      <c r="EN1216" s="422"/>
      <c r="EO1216" s="422"/>
      <c r="EP1216" s="422"/>
      <c r="EQ1216" s="422"/>
    </row>
    <row r="1217" spans="1:155" ht="13" hidden="1" customHeight="1">
      <c r="A1217" s="413" t="s">
        <v>2002</v>
      </c>
      <c r="C1217" s="413">
        <v>542882</v>
      </c>
      <c r="D1217" s="413">
        <v>12022</v>
      </c>
      <c r="E1217" s="413" t="s">
        <v>686</v>
      </c>
      <c r="G1217" s="414"/>
      <c r="H1217" s="415" t="s">
        <v>917</v>
      </c>
      <c r="I1217" s="416" t="s">
        <v>531</v>
      </c>
      <c r="J1217" s="417"/>
      <c r="K1217" s="418">
        <v>1</v>
      </c>
      <c r="M1217" s="419" t="s">
        <v>837</v>
      </c>
      <c r="Z1217" s="421"/>
      <c r="BT1217" s="427"/>
      <c r="BU1217" s="421"/>
      <c r="BV1217" s="428"/>
      <c r="BW1217" s="427"/>
      <c r="BX1217" s="427"/>
      <c r="BY1217" s="427"/>
      <c r="BZ1217" s="427"/>
      <c r="CA1217" s="421"/>
      <c r="CB1217" s="428"/>
      <c r="CC1217" s="427"/>
      <c r="CD1217" s="421"/>
      <c r="CE1217" s="429"/>
      <c r="CF1217" s="428"/>
      <c r="CG1217" s="427"/>
      <c r="CH1217" s="421"/>
      <c r="CI1217" s="429"/>
      <c r="CJ1217" s="428"/>
      <c r="CK1217" s="427"/>
      <c r="CL1217" s="421"/>
      <c r="CM1217" s="429"/>
      <c r="CN1217" s="428"/>
      <c r="CO1217" s="427"/>
      <c r="CP1217" s="421"/>
      <c r="CQ1217" s="429"/>
      <c r="CR1217" s="428"/>
      <c r="DH1217" s="427"/>
      <c r="EL1217" s="422"/>
      <c r="EM1217" s="422"/>
      <c r="EN1217" s="422"/>
      <c r="EO1217" s="422"/>
      <c r="EP1217" s="422"/>
      <c r="EQ1217" s="422"/>
    </row>
    <row r="1218" spans="1:155" ht="13" hidden="1" customHeight="1">
      <c r="A1218" s="413" t="s">
        <v>2002</v>
      </c>
      <c r="C1218" s="413">
        <v>622088</v>
      </c>
      <c r="D1218" s="413">
        <v>16233</v>
      </c>
      <c r="E1218" s="413" t="s">
        <v>188</v>
      </c>
      <c r="G1218" s="414"/>
      <c r="H1218" s="411" t="s">
        <v>1609</v>
      </c>
      <c r="I1218" s="411" t="s">
        <v>1610</v>
      </c>
      <c r="J1218" s="418"/>
      <c r="K1218" s="418">
        <v>1</v>
      </c>
      <c r="M1218" s="419" t="s">
        <v>837</v>
      </c>
      <c r="Z1218" s="421"/>
      <c r="AS1218" s="422"/>
      <c r="AT1218" s="422"/>
      <c r="AU1218" s="422"/>
      <c r="AV1218" s="422"/>
      <c r="AW1218" s="422"/>
      <c r="AX1218" s="422"/>
      <c r="AY1218" s="423"/>
      <c r="AZ1218" s="422"/>
      <c r="BA1218" s="422"/>
      <c r="BB1218" s="422"/>
      <c r="BC1218" s="422"/>
      <c r="BT1218" s="427"/>
      <c r="BU1218" s="421"/>
      <c r="BV1218" s="428"/>
      <c r="BW1218" s="427"/>
      <c r="BX1218" s="427"/>
      <c r="BY1218" s="427"/>
      <c r="BZ1218" s="427"/>
      <c r="CA1218" s="421"/>
      <c r="CB1218" s="428"/>
      <c r="CC1218" s="427"/>
      <c r="CD1218" s="421"/>
      <c r="CE1218" s="429"/>
      <c r="CF1218" s="428"/>
      <c r="CG1218" s="427"/>
      <c r="CH1218" s="421"/>
      <c r="CI1218" s="429"/>
      <c r="CJ1218" s="428"/>
      <c r="CK1218" s="427"/>
      <c r="CL1218" s="421"/>
      <c r="CM1218" s="429"/>
      <c r="CN1218" s="428"/>
      <c r="CO1218" s="427"/>
      <c r="CP1218" s="421"/>
      <c r="CQ1218" s="429"/>
      <c r="CR1218" s="428"/>
      <c r="DH1218" s="427"/>
      <c r="EL1218" s="422"/>
      <c r="EM1218" s="422"/>
      <c r="EN1218" s="422"/>
      <c r="EO1218" s="422"/>
      <c r="EP1218" s="422"/>
      <c r="EQ1218" s="422"/>
    </row>
    <row r="1219" spans="1:155" ht="13" hidden="1" customHeight="1">
      <c r="A1219" s="413" t="s">
        <v>2002</v>
      </c>
      <c r="B1219" s="435"/>
      <c r="C1219" s="435">
        <v>678215</v>
      </c>
      <c r="D1219" s="413">
        <v>23811</v>
      </c>
      <c r="E1219" s="435" t="s">
        <v>686</v>
      </c>
      <c r="F1219" s="435" t="s">
        <v>686</v>
      </c>
      <c r="G1219" s="414"/>
      <c r="H1219" s="411" t="s">
        <v>3008</v>
      </c>
      <c r="I1219" s="411" t="s">
        <v>4348</v>
      </c>
      <c r="J1219" s="413">
        <v>24</v>
      </c>
      <c r="K1219" s="418">
        <v>1</v>
      </c>
      <c r="M1219" s="419" t="s">
        <v>837</v>
      </c>
      <c r="Z1219" s="421"/>
      <c r="BT1219" s="427"/>
      <c r="BU1219" s="421"/>
      <c r="BV1219" s="428"/>
      <c r="BW1219" s="427"/>
      <c r="BX1219" s="427"/>
      <c r="BY1219" s="427"/>
      <c r="BZ1219" s="427"/>
      <c r="CA1219" s="421"/>
      <c r="CB1219" s="428"/>
      <c r="CC1219" s="427"/>
      <c r="CD1219" s="421"/>
      <c r="CE1219" s="429"/>
      <c r="CF1219" s="428"/>
      <c r="CG1219" s="427"/>
      <c r="CH1219" s="421"/>
      <c r="CI1219" s="429"/>
      <c r="CJ1219" s="428"/>
      <c r="CK1219" s="427"/>
      <c r="CL1219" s="421"/>
      <c r="CM1219" s="429"/>
      <c r="CN1219" s="428"/>
      <c r="CO1219" s="427"/>
      <c r="CP1219" s="421"/>
      <c r="CQ1219" s="429"/>
      <c r="CR1219" s="428"/>
      <c r="DH1219" s="427"/>
      <c r="EW1219" s="421"/>
      <c r="EX1219" s="475"/>
    </row>
    <row r="1220" spans="1:155" ht="13" hidden="1" customHeight="1">
      <c r="A1220" s="413" t="s">
        <v>2002</v>
      </c>
      <c r="C1220" s="413">
        <v>679883</v>
      </c>
      <c r="D1220" s="413">
        <v>24452</v>
      </c>
      <c r="E1220" s="413" t="s">
        <v>2168</v>
      </c>
      <c r="F1220" s="413" t="s">
        <v>2168</v>
      </c>
      <c r="G1220" s="414"/>
      <c r="H1220" s="411" t="s">
        <v>75</v>
      </c>
      <c r="I1220" s="411" t="s">
        <v>4493</v>
      </c>
      <c r="J1220" s="413">
        <v>23</v>
      </c>
      <c r="K1220" s="418">
        <v>1</v>
      </c>
      <c r="M1220" s="419" t="s">
        <v>837</v>
      </c>
      <c r="Z1220" s="421"/>
      <c r="BT1220" s="427"/>
      <c r="BU1220" s="421"/>
      <c r="BV1220" s="428"/>
      <c r="BW1220" s="427"/>
      <c r="BX1220" s="427"/>
      <c r="BY1220" s="427"/>
      <c r="BZ1220" s="427"/>
      <c r="CA1220" s="421"/>
      <c r="CB1220" s="428"/>
      <c r="CC1220" s="427"/>
      <c r="CD1220" s="421"/>
      <c r="CE1220" s="429"/>
      <c r="CF1220" s="428"/>
      <c r="CG1220" s="427"/>
      <c r="CH1220" s="421"/>
      <c r="CI1220" s="429"/>
      <c r="CJ1220" s="428"/>
      <c r="CK1220" s="427"/>
      <c r="CL1220" s="421"/>
      <c r="CM1220" s="429"/>
      <c r="CN1220" s="428"/>
      <c r="CO1220" s="427"/>
      <c r="CP1220" s="421"/>
      <c r="CQ1220" s="429"/>
      <c r="CR1220" s="428"/>
      <c r="DH1220" s="427"/>
      <c r="EW1220" s="421"/>
      <c r="EX1220" s="475"/>
    </row>
    <row r="1221" spans="1:155" ht="13" hidden="1" customHeight="1">
      <c r="A1221" s="413" t="s">
        <v>2002</v>
      </c>
      <c r="C1221" s="413">
        <v>687014</v>
      </c>
      <c r="D1221" s="413">
        <v>25667</v>
      </c>
      <c r="E1221" s="413" t="s">
        <v>2175</v>
      </c>
      <c r="G1221" s="414"/>
      <c r="H1221" s="411" t="s">
        <v>75</v>
      </c>
      <c r="I1221" s="411" t="s">
        <v>220</v>
      </c>
      <c r="K1221" s="418">
        <v>1</v>
      </c>
      <c r="Z1221" s="421"/>
      <c r="AS1221" s="422"/>
      <c r="AT1221" s="422"/>
      <c r="AU1221" s="422"/>
      <c r="AV1221" s="422"/>
      <c r="AW1221" s="422"/>
      <c r="AX1221" s="422"/>
      <c r="AY1221" s="423"/>
      <c r="AZ1221" s="422"/>
      <c r="BA1221" s="422"/>
      <c r="BB1221" s="422"/>
      <c r="BC1221" s="422"/>
      <c r="BT1221" s="427"/>
      <c r="BU1221" s="421"/>
      <c r="BV1221" s="428"/>
      <c r="BW1221" s="427"/>
      <c r="BX1221" s="427"/>
      <c r="BY1221" s="427"/>
      <c r="BZ1221" s="427"/>
      <c r="CA1221" s="421"/>
      <c r="CB1221" s="428"/>
      <c r="CC1221" s="427"/>
      <c r="CD1221" s="421"/>
      <c r="CE1221" s="429"/>
      <c r="CF1221" s="428"/>
      <c r="CG1221" s="427"/>
      <c r="CH1221" s="421"/>
      <c r="CI1221" s="429"/>
      <c r="CJ1221" s="428"/>
      <c r="CK1221" s="427"/>
      <c r="CL1221" s="421"/>
      <c r="CM1221" s="429"/>
      <c r="CN1221" s="428"/>
      <c r="CO1221" s="427"/>
      <c r="CP1221" s="421"/>
      <c r="CQ1221" s="429"/>
      <c r="CR1221" s="428"/>
      <c r="DH1221" s="427"/>
      <c r="EL1221" s="422"/>
      <c r="EM1221" s="422"/>
      <c r="EN1221" s="422"/>
      <c r="EO1221" s="422"/>
      <c r="EP1221" s="422"/>
      <c r="EQ1221" s="422"/>
    </row>
    <row r="1222" spans="1:155" ht="13" hidden="1" customHeight="1">
      <c r="A1222" s="413" t="s">
        <v>2002</v>
      </c>
      <c r="C1222" s="413">
        <v>658648</v>
      </c>
      <c r="D1222" s="413">
        <v>18864</v>
      </c>
      <c r="E1222" s="413" t="s">
        <v>3323</v>
      </c>
      <c r="F1222" s="413" t="s">
        <v>213</v>
      </c>
      <c r="G1222" s="414"/>
      <c r="H1222" s="411" t="s">
        <v>75</v>
      </c>
      <c r="I1222" s="411" t="s">
        <v>591</v>
      </c>
      <c r="J1222" s="418">
        <v>28</v>
      </c>
      <c r="K1222" s="418">
        <v>1</v>
      </c>
      <c r="M1222" s="419" t="s">
        <v>837</v>
      </c>
      <c r="Z1222" s="421"/>
      <c r="AS1222" s="422"/>
      <c r="AT1222" s="422"/>
      <c r="AU1222" s="422"/>
      <c r="AV1222" s="422"/>
      <c r="AW1222" s="422"/>
      <c r="AX1222" s="422"/>
      <c r="AY1222" s="423"/>
      <c r="AZ1222" s="422"/>
      <c r="BA1222" s="422"/>
      <c r="BB1222" s="422"/>
      <c r="BC1222" s="422"/>
      <c r="BT1222" s="427"/>
      <c r="BU1222" s="421"/>
      <c r="BV1222" s="428"/>
      <c r="BW1222" s="427"/>
      <c r="BX1222" s="427"/>
      <c r="BY1222" s="427"/>
      <c r="BZ1222" s="427"/>
      <c r="CA1222" s="421"/>
      <c r="CB1222" s="428"/>
      <c r="CC1222" s="427"/>
      <c r="CD1222" s="421"/>
      <c r="CE1222" s="429"/>
      <c r="CF1222" s="428"/>
      <c r="CG1222" s="427"/>
      <c r="CH1222" s="421"/>
      <c r="CI1222" s="429"/>
      <c r="CJ1222" s="428"/>
      <c r="CK1222" s="427"/>
      <c r="CL1222" s="421"/>
      <c r="CM1222" s="429"/>
      <c r="CN1222" s="428"/>
      <c r="CO1222" s="427"/>
      <c r="CP1222" s="421"/>
      <c r="CQ1222" s="429"/>
      <c r="CR1222" s="428"/>
      <c r="DH1222" s="427"/>
      <c r="EL1222" s="422"/>
      <c r="EM1222" s="422"/>
      <c r="EN1222" s="422"/>
      <c r="EO1222" s="422"/>
      <c r="EP1222" s="422"/>
      <c r="EQ1222" s="422"/>
    </row>
    <row r="1223" spans="1:155" ht="13" hidden="1" customHeight="1">
      <c r="A1223" s="413" t="s">
        <v>2002</v>
      </c>
      <c r="D1223" s="413">
        <v>21866</v>
      </c>
      <c r="G1223" s="414"/>
      <c r="H1223" s="411" t="s">
        <v>3420</v>
      </c>
      <c r="I1223" s="411" t="s">
        <v>539</v>
      </c>
      <c r="K1223" s="418">
        <v>1</v>
      </c>
      <c r="Z1223" s="421"/>
      <c r="AS1223" s="422"/>
      <c r="AT1223" s="422"/>
      <c r="AU1223" s="422"/>
      <c r="AV1223" s="422"/>
      <c r="AW1223" s="422"/>
      <c r="AX1223" s="422"/>
      <c r="AY1223" s="423"/>
      <c r="AZ1223" s="422"/>
      <c r="BA1223" s="422"/>
      <c r="BB1223" s="422"/>
      <c r="BC1223" s="422"/>
      <c r="BT1223" s="427"/>
      <c r="BU1223" s="421"/>
      <c r="BV1223" s="428"/>
      <c r="BW1223" s="427"/>
      <c r="BX1223" s="427"/>
      <c r="BY1223" s="427"/>
      <c r="BZ1223" s="427"/>
      <c r="CA1223" s="421"/>
      <c r="CB1223" s="428"/>
      <c r="CC1223" s="427"/>
      <c r="CD1223" s="421"/>
      <c r="CE1223" s="429"/>
      <c r="CF1223" s="428"/>
      <c r="CG1223" s="427"/>
      <c r="CH1223" s="421"/>
      <c r="CI1223" s="429"/>
      <c r="CJ1223" s="428"/>
      <c r="CK1223" s="427"/>
      <c r="CL1223" s="421"/>
      <c r="CM1223" s="429"/>
      <c r="CN1223" s="428"/>
      <c r="CO1223" s="427"/>
      <c r="CP1223" s="421"/>
      <c r="CQ1223" s="429"/>
      <c r="CR1223" s="428"/>
      <c r="DH1223" s="427"/>
      <c r="EL1223" s="422"/>
      <c r="EM1223" s="422"/>
      <c r="EN1223" s="422"/>
      <c r="EO1223" s="422"/>
      <c r="EP1223" s="422"/>
      <c r="EQ1223" s="422"/>
    </row>
    <row r="1224" spans="1:155" ht="13" hidden="1" customHeight="1">
      <c r="A1224" s="413" t="s">
        <v>2002</v>
      </c>
      <c r="C1224" s="413">
        <v>682995</v>
      </c>
      <c r="D1224" s="413">
        <v>33174</v>
      </c>
      <c r="E1224" s="413" t="s">
        <v>438</v>
      </c>
      <c r="F1224" s="413" t="s">
        <v>438</v>
      </c>
      <c r="G1224" s="414"/>
      <c r="H1224" s="411" t="s">
        <v>4544</v>
      </c>
      <c r="I1224" s="411" t="s">
        <v>163</v>
      </c>
      <c r="J1224" s="413">
        <v>24</v>
      </c>
      <c r="K1224" s="418">
        <v>1</v>
      </c>
      <c r="M1224" s="419" t="s">
        <v>46</v>
      </c>
      <c r="Z1224" s="421"/>
      <c r="BT1224" s="427"/>
      <c r="BU1224" s="421"/>
      <c r="BV1224" s="428"/>
      <c r="BW1224" s="427"/>
      <c r="BX1224" s="427"/>
      <c r="BY1224" s="427"/>
      <c r="BZ1224" s="427"/>
      <c r="CA1224" s="421"/>
      <c r="CB1224" s="428"/>
      <c r="CC1224" s="427"/>
      <c r="CD1224" s="421"/>
      <c r="CE1224" s="429"/>
      <c r="CF1224" s="428"/>
      <c r="CG1224" s="427"/>
      <c r="CH1224" s="421"/>
      <c r="CI1224" s="429"/>
      <c r="CJ1224" s="428"/>
      <c r="CK1224" s="427"/>
      <c r="CL1224" s="421"/>
      <c r="CM1224" s="429"/>
      <c r="CN1224" s="428"/>
      <c r="CO1224" s="427"/>
      <c r="CP1224" s="421"/>
      <c r="CQ1224" s="429"/>
      <c r="CR1224" s="428"/>
      <c r="DH1224" s="427"/>
      <c r="EW1224" s="421"/>
      <c r="EX1224" s="475"/>
      <c r="EY1224" s="432"/>
    </row>
    <row r="1225" spans="1:155" ht="13" hidden="1" customHeight="1">
      <c r="A1225" s="413" t="s">
        <v>2002</v>
      </c>
      <c r="D1225" s="413">
        <v>7115</v>
      </c>
      <c r="G1225" s="414"/>
      <c r="H1225" s="411" t="s">
        <v>196</v>
      </c>
      <c r="I1225" s="411" t="s">
        <v>197</v>
      </c>
      <c r="J1225" s="418"/>
      <c r="K1225" s="418">
        <v>1</v>
      </c>
      <c r="M1225" s="419" t="s">
        <v>837</v>
      </c>
      <c r="Z1225" s="421"/>
      <c r="AS1225" s="422"/>
      <c r="AT1225" s="422"/>
      <c r="AU1225" s="422"/>
      <c r="AV1225" s="422"/>
      <c r="AW1225" s="422"/>
      <c r="AX1225" s="422"/>
      <c r="AY1225" s="423"/>
      <c r="AZ1225" s="422"/>
      <c r="BA1225" s="422"/>
      <c r="BB1225" s="422"/>
      <c r="BC1225" s="422"/>
      <c r="BT1225" s="427"/>
      <c r="BU1225" s="421"/>
      <c r="BV1225" s="428"/>
      <c r="BW1225" s="427"/>
      <c r="BX1225" s="427"/>
      <c r="BY1225" s="427"/>
      <c r="BZ1225" s="427"/>
      <c r="CA1225" s="421"/>
      <c r="CB1225" s="428"/>
      <c r="CC1225" s="427"/>
      <c r="CD1225" s="421"/>
      <c r="CE1225" s="429"/>
      <c r="CF1225" s="428"/>
      <c r="CG1225" s="427"/>
      <c r="CH1225" s="421"/>
      <c r="CI1225" s="429"/>
      <c r="CJ1225" s="428"/>
      <c r="CK1225" s="427"/>
      <c r="CL1225" s="421"/>
      <c r="CM1225" s="429"/>
      <c r="CN1225" s="428"/>
      <c r="CO1225" s="427"/>
      <c r="CP1225" s="421"/>
      <c r="CQ1225" s="429"/>
      <c r="CR1225" s="428"/>
      <c r="DH1225" s="427"/>
      <c r="EL1225" s="422"/>
      <c r="EM1225" s="422"/>
      <c r="EN1225" s="422"/>
      <c r="EO1225" s="422"/>
      <c r="EP1225" s="422"/>
      <c r="EQ1225" s="422"/>
    </row>
    <row r="1226" spans="1:155" ht="13" hidden="1" customHeight="1">
      <c r="A1226" s="413" t="s">
        <v>2002</v>
      </c>
      <c r="C1226" s="413">
        <v>606930</v>
      </c>
      <c r="D1226" s="413">
        <v>12323</v>
      </c>
      <c r="E1226" s="413" t="s">
        <v>470</v>
      </c>
      <c r="F1226" s="413" t="s">
        <v>470</v>
      </c>
      <c r="G1226" s="414"/>
      <c r="H1226" s="415" t="s">
        <v>383</v>
      </c>
      <c r="I1226" s="416" t="s">
        <v>576</v>
      </c>
      <c r="J1226" s="417">
        <v>35</v>
      </c>
      <c r="K1226" s="418">
        <v>1</v>
      </c>
      <c r="M1226" s="419" t="s">
        <v>837</v>
      </c>
      <c r="Z1226" s="421"/>
      <c r="AS1226" s="422"/>
      <c r="AT1226" s="422"/>
      <c r="AU1226" s="422"/>
      <c r="AV1226" s="422"/>
      <c r="AW1226" s="422"/>
      <c r="AX1226" s="422"/>
      <c r="AY1226" s="423"/>
      <c r="AZ1226" s="422"/>
      <c r="BA1226" s="422"/>
      <c r="BB1226" s="422"/>
      <c r="BC1226" s="422"/>
      <c r="BT1226" s="427"/>
      <c r="BU1226" s="421"/>
      <c r="BV1226" s="428"/>
      <c r="BW1226" s="427"/>
      <c r="BX1226" s="427"/>
      <c r="BY1226" s="427"/>
      <c r="BZ1226" s="427"/>
      <c r="CA1226" s="421"/>
      <c r="CB1226" s="428"/>
      <c r="CC1226" s="427"/>
      <c r="CD1226" s="421"/>
      <c r="CE1226" s="429"/>
      <c r="CF1226" s="428"/>
      <c r="CG1226" s="427"/>
      <c r="CH1226" s="421"/>
      <c r="CI1226" s="429"/>
      <c r="CJ1226" s="428"/>
      <c r="CK1226" s="427"/>
      <c r="CL1226" s="421"/>
      <c r="CM1226" s="429"/>
      <c r="CN1226" s="428"/>
      <c r="CO1226" s="427"/>
      <c r="CP1226" s="421"/>
      <c r="CQ1226" s="429"/>
      <c r="CR1226" s="428"/>
      <c r="DH1226" s="427"/>
      <c r="EL1226" s="422"/>
      <c r="EM1226" s="422"/>
      <c r="EN1226" s="422"/>
      <c r="EO1226" s="422"/>
      <c r="EP1226" s="422"/>
      <c r="EQ1226" s="422"/>
    </row>
    <row r="1227" spans="1:155" ht="13" hidden="1" customHeight="1">
      <c r="A1227" s="413" t="s">
        <v>2002</v>
      </c>
      <c r="C1227" s="413">
        <v>598264</v>
      </c>
      <c r="D1227" s="413">
        <v>12863</v>
      </c>
      <c r="E1227" s="413" t="s">
        <v>2169</v>
      </c>
      <c r="G1227" s="414"/>
      <c r="H1227" s="415" t="s">
        <v>383</v>
      </c>
      <c r="I1227" s="416" t="s">
        <v>531</v>
      </c>
      <c r="J1227" s="417"/>
      <c r="K1227" s="418">
        <v>1</v>
      </c>
      <c r="M1227" s="419" t="s">
        <v>837</v>
      </c>
      <c r="Z1227" s="421"/>
      <c r="AS1227" s="422"/>
      <c r="AT1227" s="422"/>
      <c r="AU1227" s="422"/>
      <c r="AV1227" s="422"/>
      <c r="AW1227" s="422"/>
      <c r="AX1227" s="422"/>
      <c r="AY1227" s="423"/>
      <c r="AZ1227" s="422"/>
      <c r="BA1227" s="422"/>
      <c r="BB1227" s="422"/>
      <c r="BC1227" s="422"/>
      <c r="BT1227" s="427"/>
      <c r="BU1227" s="421"/>
      <c r="BV1227" s="428"/>
      <c r="BW1227" s="427"/>
      <c r="BX1227" s="427"/>
      <c r="BY1227" s="427"/>
      <c r="BZ1227" s="427"/>
      <c r="CA1227" s="421"/>
      <c r="CB1227" s="428"/>
      <c r="CC1227" s="427"/>
      <c r="CD1227" s="421"/>
      <c r="CE1227" s="429"/>
      <c r="CF1227" s="428"/>
      <c r="CG1227" s="427"/>
      <c r="CH1227" s="421"/>
      <c r="CI1227" s="429"/>
      <c r="CJ1227" s="428"/>
      <c r="CK1227" s="427"/>
      <c r="CL1227" s="421"/>
      <c r="CM1227" s="429"/>
      <c r="CN1227" s="428"/>
      <c r="CO1227" s="427"/>
      <c r="CP1227" s="421"/>
      <c r="CQ1227" s="429"/>
      <c r="CR1227" s="428"/>
      <c r="DH1227" s="427"/>
      <c r="EL1227" s="422"/>
      <c r="EM1227" s="422"/>
      <c r="EN1227" s="422"/>
      <c r="EO1227" s="422"/>
      <c r="EP1227" s="422"/>
      <c r="EQ1227" s="422"/>
    </row>
    <row r="1228" spans="1:155" ht="13" hidden="1" customHeight="1">
      <c r="A1228" s="413" t="s">
        <v>2002</v>
      </c>
      <c r="D1228" s="413">
        <v>18356</v>
      </c>
      <c r="G1228" s="414"/>
      <c r="H1228" s="415" t="s">
        <v>1003</v>
      </c>
      <c r="I1228" s="416" t="s">
        <v>529</v>
      </c>
      <c r="J1228" s="417"/>
      <c r="K1228" s="418">
        <v>1</v>
      </c>
      <c r="M1228" s="419" t="s">
        <v>837</v>
      </c>
      <c r="Z1228" s="421"/>
      <c r="AS1228" s="422"/>
      <c r="AT1228" s="422"/>
      <c r="AU1228" s="422"/>
      <c r="AV1228" s="422"/>
      <c r="AW1228" s="422"/>
      <c r="AX1228" s="422"/>
      <c r="AY1228" s="423"/>
      <c r="AZ1228" s="422"/>
      <c r="BA1228" s="422"/>
      <c r="BB1228" s="422"/>
      <c r="BC1228" s="422"/>
      <c r="BT1228" s="427"/>
      <c r="BU1228" s="421"/>
      <c r="BV1228" s="428"/>
      <c r="BW1228" s="427"/>
      <c r="BX1228" s="427"/>
      <c r="BY1228" s="427"/>
      <c r="BZ1228" s="427"/>
      <c r="CA1228" s="421"/>
      <c r="CB1228" s="428"/>
      <c r="CC1228" s="427"/>
      <c r="CD1228" s="421"/>
      <c r="CE1228" s="429"/>
      <c r="CF1228" s="428"/>
      <c r="CG1228" s="427"/>
      <c r="CH1228" s="421"/>
      <c r="CI1228" s="429"/>
      <c r="CJ1228" s="428"/>
      <c r="CK1228" s="427"/>
      <c r="CL1228" s="421"/>
      <c r="CM1228" s="429"/>
      <c r="CN1228" s="428"/>
      <c r="CO1228" s="427"/>
      <c r="CP1228" s="421"/>
      <c r="CQ1228" s="429"/>
      <c r="CR1228" s="428"/>
      <c r="DH1228" s="427"/>
      <c r="EL1228" s="422"/>
      <c r="EM1228" s="422"/>
      <c r="EN1228" s="422"/>
      <c r="EO1228" s="422"/>
      <c r="EP1228" s="422"/>
      <c r="EQ1228" s="422"/>
    </row>
    <row r="1229" spans="1:155" ht="13" hidden="1" customHeight="1">
      <c r="A1229" s="413" t="s">
        <v>2002</v>
      </c>
      <c r="D1229" s="413">
        <v>7982</v>
      </c>
      <c r="G1229" s="414"/>
      <c r="H1229" s="415" t="s">
        <v>1093</v>
      </c>
      <c r="I1229" s="416" t="s">
        <v>110</v>
      </c>
      <c r="J1229" s="417"/>
      <c r="K1229" s="418">
        <v>1</v>
      </c>
      <c r="M1229" s="419" t="s">
        <v>837</v>
      </c>
      <c r="Z1229" s="421"/>
      <c r="BT1229" s="427"/>
      <c r="BU1229" s="421"/>
      <c r="BV1229" s="428"/>
      <c r="BW1229" s="427"/>
      <c r="BX1229" s="427"/>
      <c r="BY1229" s="427"/>
      <c r="BZ1229" s="427"/>
      <c r="CA1229" s="421"/>
      <c r="CB1229" s="428"/>
      <c r="CC1229" s="427"/>
      <c r="CD1229" s="421"/>
      <c r="CE1229" s="429"/>
      <c r="CF1229" s="428"/>
      <c r="CG1229" s="427"/>
      <c r="CH1229" s="421"/>
      <c r="CI1229" s="429"/>
      <c r="CJ1229" s="428"/>
      <c r="CK1229" s="427"/>
      <c r="CL1229" s="421"/>
      <c r="CM1229" s="429"/>
      <c r="CN1229" s="428"/>
      <c r="CO1229" s="427"/>
      <c r="CP1229" s="421"/>
      <c r="CQ1229" s="429"/>
      <c r="CR1229" s="428"/>
      <c r="DH1229" s="427"/>
      <c r="EL1229" s="422"/>
      <c r="EM1229" s="422"/>
      <c r="EN1229" s="422"/>
      <c r="EO1229" s="422"/>
      <c r="EP1229" s="422"/>
      <c r="EQ1229" s="422"/>
    </row>
    <row r="1230" spans="1:155" ht="13" hidden="1" customHeight="1">
      <c r="A1230" s="413" t="s">
        <v>2002</v>
      </c>
      <c r="C1230" s="413">
        <v>669620</v>
      </c>
      <c r="D1230" s="413">
        <v>25582</v>
      </c>
      <c r="E1230" s="413" t="s">
        <v>354</v>
      </c>
      <c r="F1230" s="413" t="s">
        <v>354</v>
      </c>
      <c r="G1230" s="414"/>
      <c r="H1230" s="411" t="s">
        <v>3968</v>
      </c>
      <c r="I1230" s="411" t="s">
        <v>1777</v>
      </c>
      <c r="J1230" s="413">
        <v>27</v>
      </c>
      <c r="K1230" s="418">
        <v>1</v>
      </c>
      <c r="M1230" s="419" t="s">
        <v>46</v>
      </c>
      <c r="Z1230" s="421"/>
      <c r="AS1230" s="422"/>
      <c r="AT1230" s="422"/>
      <c r="AU1230" s="422"/>
      <c r="AV1230" s="422"/>
      <c r="AW1230" s="422"/>
      <c r="AX1230" s="422"/>
      <c r="AY1230" s="423"/>
      <c r="AZ1230" s="422"/>
      <c r="BA1230" s="422"/>
      <c r="BB1230" s="422"/>
      <c r="BC1230" s="422"/>
      <c r="BT1230" s="427"/>
      <c r="BU1230" s="421"/>
      <c r="BV1230" s="428"/>
      <c r="BW1230" s="427"/>
      <c r="BX1230" s="427"/>
      <c r="BY1230" s="427"/>
      <c r="BZ1230" s="427"/>
      <c r="CA1230" s="421"/>
      <c r="CB1230" s="428"/>
      <c r="CC1230" s="427"/>
      <c r="CD1230" s="421"/>
      <c r="CE1230" s="429"/>
      <c r="CF1230" s="428"/>
      <c r="CG1230" s="427"/>
      <c r="CH1230" s="421"/>
      <c r="CI1230" s="429"/>
      <c r="CJ1230" s="428"/>
      <c r="CK1230" s="427"/>
      <c r="CL1230" s="421"/>
      <c r="CM1230" s="429"/>
      <c r="CN1230" s="428"/>
      <c r="CO1230" s="427"/>
      <c r="CP1230" s="421"/>
      <c r="CQ1230" s="429"/>
      <c r="CR1230" s="428"/>
      <c r="DH1230" s="427"/>
      <c r="EL1230" s="422"/>
      <c r="EM1230" s="422"/>
      <c r="EN1230" s="422"/>
      <c r="EO1230" s="422"/>
      <c r="EP1230" s="422"/>
      <c r="EQ1230" s="422"/>
    </row>
    <row r="1231" spans="1:155" ht="13" hidden="1" customHeight="1">
      <c r="A1231" s="413" t="s">
        <v>2002</v>
      </c>
      <c r="D1231" s="413">
        <v>25777</v>
      </c>
      <c r="G1231" s="414"/>
      <c r="H1231" s="411" t="s">
        <v>3495</v>
      </c>
      <c r="I1231" s="411" t="s">
        <v>3057</v>
      </c>
      <c r="K1231" s="418">
        <v>1</v>
      </c>
      <c r="Z1231" s="421"/>
      <c r="AS1231" s="422"/>
      <c r="AT1231" s="422"/>
      <c r="AU1231" s="422"/>
      <c r="AV1231" s="422"/>
      <c r="AW1231" s="422"/>
      <c r="AX1231" s="422"/>
      <c r="AY1231" s="423"/>
      <c r="AZ1231" s="422"/>
      <c r="BA1231" s="422"/>
      <c r="BB1231" s="422"/>
      <c r="BC1231" s="422"/>
      <c r="BT1231" s="427"/>
      <c r="BU1231" s="421"/>
      <c r="BV1231" s="428"/>
      <c r="BW1231" s="427"/>
      <c r="BX1231" s="427"/>
      <c r="BY1231" s="427"/>
      <c r="BZ1231" s="427"/>
      <c r="CA1231" s="421"/>
      <c r="CB1231" s="428"/>
      <c r="CC1231" s="427"/>
      <c r="CD1231" s="421"/>
      <c r="CE1231" s="429"/>
      <c r="CF1231" s="428"/>
      <c r="CG1231" s="427"/>
      <c r="CH1231" s="421"/>
      <c r="CI1231" s="429"/>
      <c r="CJ1231" s="428"/>
      <c r="CK1231" s="427"/>
      <c r="CL1231" s="421"/>
      <c r="CM1231" s="429"/>
      <c r="CN1231" s="428"/>
      <c r="CO1231" s="427"/>
      <c r="CP1231" s="421"/>
      <c r="CQ1231" s="429"/>
      <c r="CR1231" s="428"/>
      <c r="DH1231" s="427"/>
      <c r="EL1231" s="422"/>
      <c r="EM1231" s="422"/>
      <c r="EN1231" s="422"/>
      <c r="EO1231" s="422"/>
      <c r="EP1231" s="422"/>
      <c r="EQ1231" s="422"/>
    </row>
    <row r="1232" spans="1:155" ht="13" hidden="1" customHeight="1">
      <c r="A1232" s="413" t="s">
        <v>2002</v>
      </c>
      <c r="D1232" s="413">
        <v>12703</v>
      </c>
      <c r="E1232" s="413" t="s">
        <v>15</v>
      </c>
      <c r="G1232" s="414"/>
      <c r="H1232" s="415" t="s">
        <v>620</v>
      </c>
      <c r="I1232" s="416" t="s">
        <v>551</v>
      </c>
      <c r="J1232" s="417">
        <v>32</v>
      </c>
      <c r="K1232" s="418">
        <v>1</v>
      </c>
      <c r="M1232" s="419" t="s">
        <v>837</v>
      </c>
      <c r="Z1232" s="421"/>
      <c r="AS1232" s="422"/>
      <c r="AT1232" s="422"/>
      <c r="AU1232" s="422"/>
      <c r="AV1232" s="422"/>
      <c r="AW1232" s="422"/>
      <c r="AX1232" s="422"/>
      <c r="AY1232" s="423"/>
      <c r="AZ1232" s="422"/>
      <c r="BA1232" s="422"/>
      <c r="BB1232" s="422"/>
      <c r="BC1232" s="422"/>
      <c r="BT1232" s="427"/>
      <c r="BU1232" s="421"/>
      <c r="BV1232" s="428"/>
      <c r="BW1232" s="427"/>
      <c r="BX1232" s="427"/>
      <c r="BY1232" s="427"/>
      <c r="BZ1232" s="427"/>
      <c r="CA1232" s="421"/>
      <c r="CB1232" s="428"/>
      <c r="CC1232" s="427"/>
      <c r="CD1232" s="421"/>
      <c r="CE1232" s="429"/>
      <c r="CF1232" s="428"/>
      <c r="CG1232" s="427"/>
      <c r="CH1232" s="421"/>
      <c r="CI1232" s="429"/>
      <c r="CJ1232" s="428"/>
      <c r="CK1232" s="427"/>
      <c r="CL1232" s="421"/>
      <c r="CM1232" s="429"/>
      <c r="CN1232" s="428"/>
      <c r="CO1232" s="427"/>
      <c r="CP1232" s="421"/>
      <c r="CQ1232" s="429"/>
      <c r="CR1232" s="428"/>
      <c r="DH1232" s="427"/>
      <c r="EL1232" s="422"/>
      <c r="EM1232" s="422"/>
      <c r="EN1232" s="422"/>
      <c r="EO1232" s="422"/>
      <c r="EP1232" s="422"/>
      <c r="EQ1232" s="422"/>
    </row>
    <row r="1233" spans="1:147" ht="13" hidden="1" customHeight="1">
      <c r="A1233" s="413" t="s">
        <v>2002</v>
      </c>
      <c r="C1233" s="413">
        <v>657508</v>
      </c>
      <c r="D1233" s="413">
        <v>20206</v>
      </c>
      <c r="E1233" s="413" t="s">
        <v>3323</v>
      </c>
      <c r="F1233" s="413" t="s">
        <v>686</v>
      </c>
      <c r="G1233" s="414"/>
      <c r="H1233" s="411" t="s">
        <v>2422</v>
      </c>
      <c r="I1233" s="411" t="s">
        <v>546</v>
      </c>
      <c r="J1233" s="418"/>
      <c r="K1233" s="418">
        <v>1</v>
      </c>
      <c r="M1233" s="419" t="s">
        <v>837</v>
      </c>
      <c r="Z1233" s="421"/>
      <c r="AS1233" s="422"/>
      <c r="AT1233" s="422"/>
      <c r="AU1233" s="422"/>
      <c r="AV1233" s="422"/>
      <c r="AW1233" s="422"/>
      <c r="AX1233" s="422"/>
      <c r="AY1233" s="423"/>
      <c r="AZ1233" s="422"/>
      <c r="BA1233" s="422"/>
      <c r="BB1233" s="422"/>
      <c r="BC1233" s="422"/>
      <c r="BT1233" s="427"/>
      <c r="BU1233" s="421"/>
      <c r="BV1233" s="428"/>
      <c r="BW1233" s="427"/>
      <c r="BX1233" s="427"/>
      <c r="BY1233" s="427"/>
      <c r="BZ1233" s="427"/>
      <c r="CA1233" s="421"/>
      <c r="CB1233" s="428"/>
      <c r="CC1233" s="427"/>
      <c r="CD1233" s="421"/>
      <c r="CE1233" s="429"/>
      <c r="CF1233" s="428"/>
      <c r="CG1233" s="427"/>
      <c r="CH1233" s="421"/>
      <c r="CI1233" s="429"/>
      <c r="CJ1233" s="428"/>
      <c r="CK1233" s="427"/>
      <c r="CL1233" s="421"/>
      <c r="CM1233" s="429"/>
      <c r="CN1233" s="428"/>
      <c r="CO1233" s="427"/>
      <c r="CP1233" s="421"/>
      <c r="CQ1233" s="429"/>
      <c r="CR1233" s="428"/>
      <c r="DH1233" s="427"/>
      <c r="EL1233" s="422"/>
      <c r="EM1233" s="422"/>
      <c r="EN1233" s="422"/>
      <c r="EO1233" s="422"/>
      <c r="EP1233" s="422"/>
      <c r="EQ1233" s="422"/>
    </row>
    <row r="1234" spans="1:147" ht="13" hidden="1" customHeight="1">
      <c r="A1234" s="413" t="s">
        <v>2002</v>
      </c>
      <c r="C1234" s="413">
        <v>595881</v>
      </c>
      <c r="D1234" s="413">
        <v>16981</v>
      </c>
      <c r="E1234" s="413" t="s">
        <v>213</v>
      </c>
      <c r="G1234" s="414"/>
      <c r="H1234" s="415" t="s">
        <v>664</v>
      </c>
      <c r="I1234" s="416" t="s">
        <v>571</v>
      </c>
      <c r="J1234" s="417"/>
      <c r="K1234" s="418">
        <v>1</v>
      </c>
      <c r="M1234" s="419" t="s">
        <v>837</v>
      </c>
      <c r="Z1234" s="421"/>
      <c r="AS1234" s="422"/>
      <c r="AT1234" s="422"/>
      <c r="AU1234" s="422"/>
      <c r="AV1234" s="422"/>
      <c r="AW1234" s="422"/>
      <c r="AX1234" s="422"/>
      <c r="AY1234" s="423"/>
      <c r="AZ1234" s="422"/>
      <c r="BA1234" s="422"/>
      <c r="BB1234" s="422"/>
      <c r="BC1234" s="422"/>
      <c r="BT1234" s="427"/>
      <c r="BU1234" s="421"/>
      <c r="BV1234" s="428"/>
      <c r="BW1234" s="427"/>
      <c r="BX1234" s="427"/>
      <c r="BY1234" s="427"/>
      <c r="BZ1234" s="427"/>
      <c r="CA1234" s="421"/>
      <c r="CB1234" s="428"/>
      <c r="CC1234" s="427"/>
      <c r="CD1234" s="421"/>
      <c r="CE1234" s="429"/>
      <c r="CF1234" s="428"/>
      <c r="CG1234" s="427"/>
      <c r="CH1234" s="421"/>
      <c r="CI1234" s="429"/>
      <c r="CJ1234" s="428"/>
      <c r="CK1234" s="427"/>
      <c r="CL1234" s="421"/>
      <c r="CM1234" s="429"/>
      <c r="CN1234" s="428"/>
      <c r="CO1234" s="427"/>
      <c r="CP1234" s="421"/>
      <c r="CQ1234" s="429"/>
      <c r="CR1234" s="428"/>
      <c r="DH1234" s="427"/>
      <c r="EL1234" s="422"/>
      <c r="EM1234" s="422"/>
      <c r="EN1234" s="422"/>
      <c r="EO1234" s="422"/>
      <c r="EP1234" s="422"/>
      <c r="EQ1234" s="422"/>
    </row>
    <row r="1235" spans="1:147" ht="13" hidden="1" customHeight="1">
      <c r="A1235" s="413" t="s">
        <v>2002</v>
      </c>
      <c r="D1235" s="413">
        <v>10657</v>
      </c>
      <c r="G1235" s="414"/>
      <c r="H1235" s="411" t="s">
        <v>2203</v>
      </c>
      <c r="I1235" s="411" t="s">
        <v>136</v>
      </c>
      <c r="J1235" s="418"/>
      <c r="K1235" s="418">
        <v>1</v>
      </c>
      <c r="M1235" s="419" t="s">
        <v>837</v>
      </c>
      <c r="Z1235" s="421"/>
      <c r="BT1235" s="427"/>
      <c r="BU1235" s="421"/>
      <c r="BV1235" s="428"/>
      <c r="BW1235" s="427"/>
      <c r="BX1235" s="427"/>
      <c r="BY1235" s="427"/>
      <c r="BZ1235" s="427"/>
      <c r="CA1235" s="421"/>
      <c r="CB1235" s="428"/>
      <c r="CC1235" s="427"/>
      <c r="CD1235" s="421"/>
      <c r="CE1235" s="429"/>
      <c r="CF1235" s="428"/>
      <c r="CG1235" s="427"/>
      <c r="CH1235" s="421"/>
      <c r="CI1235" s="429"/>
      <c r="CJ1235" s="428"/>
      <c r="CK1235" s="427"/>
      <c r="CL1235" s="421"/>
      <c r="CM1235" s="429"/>
      <c r="CN1235" s="428"/>
      <c r="CO1235" s="427"/>
      <c r="CP1235" s="421"/>
      <c r="CQ1235" s="429"/>
      <c r="CR1235" s="428"/>
      <c r="DH1235" s="427"/>
      <c r="EL1235" s="422"/>
      <c r="EM1235" s="422"/>
      <c r="EN1235" s="422"/>
      <c r="EO1235" s="422"/>
      <c r="EP1235" s="422"/>
      <c r="EQ1235" s="422"/>
    </row>
    <row r="1236" spans="1:147" ht="13" hidden="1" customHeight="1">
      <c r="A1236" s="413" t="s">
        <v>2002</v>
      </c>
      <c r="C1236" s="413">
        <v>642834</v>
      </c>
      <c r="D1236" s="413">
        <v>21241</v>
      </c>
      <c r="E1236" s="413" t="s">
        <v>686</v>
      </c>
      <c r="G1236" s="414"/>
      <c r="H1236" s="411" t="s">
        <v>3940</v>
      </c>
      <c r="I1236" s="411" t="s">
        <v>616</v>
      </c>
      <c r="K1236" s="418">
        <v>1</v>
      </c>
      <c r="Z1236" s="421"/>
      <c r="AS1236" s="422"/>
      <c r="AT1236" s="422"/>
      <c r="AU1236" s="422"/>
      <c r="AV1236" s="422"/>
      <c r="AW1236" s="422"/>
      <c r="AX1236" s="422"/>
      <c r="AY1236" s="423"/>
      <c r="AZ1236" s="422"/>
      <c r="BA1236" s="422"/>
      <c r="BB1236" s="422"/>
      <c r="BC1236" s="422"/>
      <c r="BT1236" s="427"/>
      <c r="BU1236" s="421"/>
      <c r="BV1236" s="428"/>
      <c r="BW1236" s="427"/>
      <c r="BX1236" s="427"/>
      <c r="BY1236" s="427"/>
      <c r="BZ1236" s="427"/>
      <c r="CA1236" s="421"/>
      <c r="CB1236" s="428"/>
      <c r="CC1236" s="427"/>
      <c r="CD1236" s="421"/>
      <c r="CE1236" s="429"/>
      <c r="CF1236" s="428"/>
      <c r="CG1236" s="427"/>
      <c r="CH1236" s="421"/>
      <c r="CI1236" s="429"/>
      <c r="CJ1236" s="428"/>
      <c r="CK1236" s="427"/>
      <c r="CL1236" s="421"/>
      <c r="CM1236" s="429"/>
      <c r="CN1236" s="428"/>
      <c r="CO1236" s="427"/>
      <c r="CP1236" s="421"/>
      <c r="CQ1236" s="429"/>
      <c r="CR1236" s="428"/>
      <c r="DH1236" s="427"/>
      <c r="EL1236" s="422"/>
      <c r="EM1236" s="422"/>
      <c r="EN1236" s="422"/>
      <c r="EO1236" s="422"/>
      <c r="EP1236" s="422"/>
      <c r="EQ1236" s="422"/>
    </row>
    <row r="1237" spans="1:147" ht="13" hidden="1" customHeight="1">
      <c r="A1237" s="413" t="s">
        <v>2002</v>
      </c>
      <c r="B1237" s="471"/>
      <c r="C1237" s="471">
        <v>672860</v>
      </c>
      <c r="D1237" s="471">
        <v>22932</v>
      </c>
      <c r="E1237" s="471" t="s">
        <v>164</v>
      </c>
      <c r="F1237" s="413" t="s">
        <v>164</v>
      </c>
      <c r="G1237" s="414"/>
      <c r="H1237" s="411" t="s">
        <v>3640</v>
      </c>
      <c r="I1237" s="411" t="s">
        <v>3641</v>
      </c>
      <c r="K1237" s="418">
        <v>1</v>
      </c>
      <c r="M1237" s="419" t="s">
        <v>837</v>
      </c>
      <c r="Z1237" s="421"/>
      <c r="AS1237" s="422"/>
      <c r="AT1237" s="422"/>
      <c r="AU1237" s="422"/>
      <c r="AV1237" s="422"/>
      <c r="AW1237" s="422"/>
      <c r="AX1237" s="422"/>
      <c r="AY1237" s="423"/>
      <c r="AZ1237" s="422"/>
      <c r="BA1237" s="422"/>
      <c r="BB1237" s="422"/>
      <c r="BC1237" s="422"/>
      <c r="BT1237" s="427"/>
      <c r="BU1237" s="421"/>
      <c r="BV1237" s="428"/>
      <c r="BW1237" s="427"/>
      <c r="BX1237" s="427"/>
      <c r="BY1237" s="427"/>
      <c r="BZ1237" s="427"/>
      <c r="CA1237" s="421"/>
      <c r="CB1237" s="428"/>
      <c r="CC1237" s="427"/>
      <c r="CD1237" s="421"/>
      <c r="CE1237" s="429"/>
      <c r="CF1237" s="428"/>
      <c r="CG1237" s="427"/>
      <c r="CH1237" s="421"/>
      <c r="CI1237" s="429"/>
      <c r="CJ1237" s="428"/>
      <c r="CK1237" s="427"/>
      <c r="CL1237" s="421"/>
      <c r="CM1237" s="429"/>
      <c r="CN1237" s="428"/>
      <c r="CO1237" s="427"/>
      <c r="CP1237" s="421"/>
      <c r="CQ1237" s="429"/>
      <c r="CR1237" s="428"/>
      <c r="DH1237" s="427"/>
      <c r="EL1237" s="422"/>
      <c r="EM1237" s="422"/>
      <c r="EN1237" s="422"/>
      <c r="EO1237" s="422"/>
      <c r="EP1237" s="422"/>
      <c r="EQ1237" s="422"/>
    </row>
    <row r="1238" spans="1:147" ht="13" hidden="1" customHeight="1">
      <c r="A1238" s="413" t="s">
        <v>2002</v>
      </c>
      <c r="C1238" s="413">
        <v>641360</v>
      </c>
      <c r="D1238" s="413">
        <v>18519</v>
      </c>
      <c r="E1238" s="413" t="s">
        <v>16</v>
      </c>
      <c r="G1238" s="414"/>
      <c r="H1238" s="411" t="s">
        <v>1626</v>
      </c>
      <c r="I1238" s="411" t="s">
        <v>619</v>
      </c>
      <c r="J1238" s="418"/>
      <c r="K1238" s="418">
        <v>1</v>
      </c>
      <c r="M1238" s="419" t="s">
        <v>837</v>
      </c>
      <c r="Z1238" s="421"/>
      <c r="AS1238" s="422"/>
      <c r="AT1238" s="422"/>
      <c r="AU1238" s="422"/>
      <c r="AV1238" s="422"/>
      <c r="AW1238" s="422"/>
      <c r="AX1238" s="422"/>
      <c r="AY1238" s="423"/>
      <c r="AZ1238" s="422"/>
      <c r="BA1238" s="422"/>
      <c r="BB1238" s="422"/>
      <c r="BC1238" s="422"/>
      <c r="BT1238" s="427"/>
      <c r="BU1238" s="421"/>
      <c r="BV1238" s="428"/>
      <c r="BW1238" s="427"/>
      <c r="BX1238" s="427"/>
      <c r="BY1238" s="427"/>
      <c r="BZ1238" s="427"/>
      <c r="CA1238" s="421"/>
      <c r="CB1238" s="428"/>
      <c r="CC1238" s="427"/>
      <c r="CD1238" s="421"/>
      <c r="CE1238" s="429"/>
      <c r="CF1238" s="428"/>
      <c r="CG1238" s="427"/>
      <c r="CH1238" s="421"/>
      <c r="CI1238" s="429"/>
      <c r="CJ1238" s="428"/>
      <c r="CK1238" s="427"/>
      <c r="CL1238" s="421"/>
      <c r="CM1238" s="429"/>
      <c r="CN1238" s="428"/>
      <c r="CO1238" s="427"/>
      <c r="CP1238" s="421"/>
      <c r="CQ1238" s="429"/>
      <c r="CR1238" s="428"/>
      <c r="DH1238" s="427"/>
      <c r="EL1238" s="422"/>
      <c r="EM1238" s="422"/>
      <c r="EN1238" s="422"/>
      <c r="EO1238" s="422"/>
      <c r="EP1238" s="422"/>
      <c r="EQ1238" s="422"/>
    </row>
    <row r="1239" spans="1:147" ht="13" hidden="1" customHeight="1">
      <c r="A1239" s="413" t="s">
        <v>2002</v>
      </c>
      <c r="C1239" s="413">
        <v>656232</v>
      </c>
      <c r="D1239" s="413">
        <v>19866</v>
      </c>
      <c r="E1239" s="413" t="s">
        <v>3323</v>
      </c>
      <c r="F1239" s="413" t="s">
        <v>354</v>
      </c>
      <c r="G1239" s="414"/>
      <c r="H1239" s="411" t="s">
        <v>1627</v>
      </c>
      <c r="I1239" s="411" t="s">
        <v>544</v>
      </c>
      <c r="J1239" s="418"/>
      <c r="K1239" s="418">
        <v>1</v>
      </c>
      <c r="M1239" s="419" t="s">
        <v>837</v>
      </c>
      <c r="Z1239" s="421"/>
      <c r="AS1239" s="422"/>
      <c r="AT1239" s="422"/>
      <c r="AU1239" s="422"/>
      <c r="AV1239" s="422"/>
      <c r="AW1239" s="422"/>
      <c r="AX1239" s="422"/>
      <c r="AY1239" s="423"/>
      <c r="AZ1239" s="422"/>
      <c r="BA1239" s="422"/>
      <c r="BB1239" s="422"/>
      <c r="BC1239" s="422"/>
      <c r="BT1239" s="427"/>
      <c r="BU1239" s="421"/>
      <c r="BV1239" s="428"/>
      <c r="BW1239" s="427"/>
      <c r="BX1239" s="427"/>
      <c r="BY1239" s="427"/>
      <c r="BZ1239" s="427"/>
      <c r="CA1239" s="421"/>
      <c r="CB1239" s="428"/>
      <c r="CC1239" s="427"/>
      <c r="CD1239" s="421"/>
      <c r="CE1239" s="429"/>
      <c r="CF1239" s="428"/>
      <c r="CG1239" s="427"/>
      <c r="CH1239" s="421"/>
      <c r="CI1239" s="429"/>
      <c r="CJ1239" s="428"/>
      <c r="CK1239" s="427"/>
      <c r="CL1239" s="421"/>
      <c r="CM1239" s="429"/>
      <c r="CN1239" s="428"/>
      <c r="CO1239" s="427"/>
      <c r="CP1239" s="421"/>
      <c r="CQ1239" s="429"/>
      <c r="CR1239" s="428"/>
      <c r="DH1239" s="427"/>
      <c r="EL1239" s="422"/>
      <c r="EM1239" s="422"/>
      <c r="EN1239" s="422"/>
      <c r="EO1239" s="422"/>
      <c r="EP1239" s="422"/>
      <c r="EQ1239" s="422"/>
    </row>
    <row r="1240" spans="1:147" ht="13" hidden="1" customHeight="1">
      <c r="A1240" s="413" t="s">
        <v>2002</v>
      </c>
      <c r="C1240" s="413">
        <v>685801</v>
      </c>
      <c r="D1240" s="413">
        <v>26259</v>
      </c>
      <c r="E1240" s="413" t="s">
        <v>2176</v>
      </c>
      <c r="F1240" s="413" t="s">
        <v>2176</v>
      </c>
      <c r="G1240" s="414"/>
      <c r="H1240" s="411" t="s">
        <v>4063</v>
      </c>
      <c r="I1240" s="411" t="s">
        <v>163</v>
      </c>
      <c r="J1240" s="413">
        <v>27</v>
      </c>
      <c r="K1240" s="418">
        <v>1</v>
      </c>
      <c r="M1240" s="419" t="s">
        <v>837</v>
      </c>
      <c r="Z1240" s="421"/>
      <c r="AS1240" s="422"/>
      <c r="AT1240" s="422"/>
      <c r="AU1240" s="422"/>
      <c r="AV1240" s="422"/>
      <c r="AW1240" s="422"/>
      <c r="AX1240" s="422"/>
      <c r="AY1240" s="423"/>
      <c r="AZ1240" s="422"/>
      <c r="BA1240" s="422"/>
      <c r="BB1240" s="422"/>
      <c r="BC1240" s="422"/>
      <c r="BT1240" s="427"/>
      <c r="BU1240" s="421"/>
      <c r="BV1240" s="428"/>
      <c r="BW1240" s="427"/>
      <c r="BX1240" s="427"/>
      <c r="BY1240" s="427"/>
      <c r="BZ1240" s="427"/>
      <c r="CA1240" s="421"/>
      <c r="CB1240" s="428"/>
      <c r="CC1240" s="427"/>
      <c r="CD1240" s="421"/>
      <c r="CE1240" s="429"/>
      <c r="CF1240" s="428"/>
      <c r="CG1240" s="427"/>
      <c r="CH1240" s="421"/>
      <c r="CI1240" s="429"/>
      <c r="CJ1240" s="428"/>
      <c r="CK1240" s="427"/>
      <c r="CL1240" s="421"/>
      <c r="CM1240" s="429"/>
      <c r="CN1240" s="428"/>
      <c r="CO1240" s="427"/>
      <c r="CP1240" s="421"/>
      <c r="CQ1240" s="429"/>
      <c r="CR1240" s="428"/>
      <c r="DH1240" s="427"/>
      <c r="EL1240" s="422"/>
      <c r="EM1240" s="422"/>
      <c r="EN1240" s="422"/>
      <c r="EO1240" s="422"/>
      <c r="EP1240" s="422"/>
      <c r="EQ1240" s="422"/>
    </row>
    <row r="1241" spans="1:147" ht="13" hidden="1" customHeight="1">
      <c r="A1241" s="413" t="s">
        <v>2002</v>
      </c>
      <c r="C1241" s="413">
        <v>621389</v>
      </c>
      <c r="D1241" s="413">
        <v>14361</v>
      </c>
      <c r="E1241" s="413" t="s">
        <v>246</v>
      </c>
      <c r="F1241" s="413" t="s">
        <v>246</v>
      </c>
      <c r="G1241" s="414"/>
      <c r="H1241" s="411" t="s">
        <v>2835</v>
      </c>
      <c r="I1241" s="411" t="s">
        <v>448</v>
      </c>
      <c r="K1241" s="418">
        <v>1</v>
      </c>
      <c r="M1241" s="419" t="s">
        <v>46</v>
      </c>
      <c r="Z1241" s="421"/>
      <c r="AS1241" s="422"/>
      <c r="AT1241" s="422"/>
      <c r="AU1241" s="422"/>
      <c r="AV1241" s="422"/>
      <c r="AW1241" s="422"/>
      <c r="AX1241" s="422"/>
      <c r="AY1241" s="423"/>
      <c r="AZ1241" s="422"/>
      <c r="BA1241" s="422"/>
      <c r="BB1241" s="422"/>
      <c r="BC1241" s="422"/>
      <c r="BT1241" s="427"/>
      <c r="BU1241" s="421"/>
      <c r="BV1241" s="428"/>
      <c r="BW1241" s="427"/>
      <c r="BX1241" s="427"/>
      <c r="BY1241" s="427"/>
      <c r="BZ1241" s="427"/>
      <c r="CA1241" s="421"/>
      <c r="CB1241" s="428"/>
      <c r="CC1241" s="427"/>
      <c r="CD1241" s="421"/>
      <c r="CE1241" s="429"/>
      <c r="CF1241" s="428"/>
      <c r="CG1241" s="427"/>
      <c r="CH1241" s="421"/>
      <c r="CI1241" s="429"/>
      <c r="CJ1241" s="428"/>
      <c r="CK1241" s="427"/>
      <c r="CL1241" s="421"/>
      <c r="CM1241" s="429"/>
      <c r="CN1241" s="428"/>
      <c r="CO1241" s="427"/>
      <c r="CP1241" s="421"/>
      <c r="CQ1241" s="429"/>
      <c r="CR1241" s="428"/>
      <c r="DH1241" s="427"/>
      <c r="EL1241" s="422"/>
      <c r="EM1241" s="422"/>
      <c r="EN1241" s="422"/>
      <c r="EO1241" s="422"/>
      <c r="EP1241" s="422"/>
      <c r="EQ1241" s="422"/>
    </row>
    <row r="1242" spans="1:147" ht="13" hidden="1" customHeight="1">
      <c r="A1242" s="413" t="s">
        <v>2002</v>
      </c>
      <c r="C1242" s="413">
        <v>696131</v>
      </c>
      <c r="D1242" s="413">
        <v>30171</v>
      </c>
      <c r="E1242" s="413" t="s">
        <v>2175</v>
      </c>
      <c r="F1242" s="413" t="s">
        <v>2175</v>
      </c>
      <c r="G1242" s="414"/>
      <c r="H1242" s="411" t="s">
        <v>764</v>
      </c>
      <c r="I1242" s="411" t="s">
        <v>1947</v>
      </c>
      <c r="J1242" s="413">
        <v>25</v>
      </c>
      <c r="K1242" s="418">
        <v>1</v>
      </c>
      <c r="M1242" s="419" t="s">
        <v>837</v>
      </c>
      <c r="Z1242" s="421"/>
      <c r="AS1242" s="422"/>
      <c r="AT1242" s="422"/>
      <c r="AU1242" s="422"/>
      <c r="AV1242" s="422"/>
      <c r="AW1242" s="422"/>
      <c r="AX1242" s="422"/>
      <c r="AY1242" s="423"/>
      <c r="AZ1242" s="422"/>
      <c r="BA1242" s="422"/>
      <c r="BB1242" s="422"/>
      <c r="BC1242" s="422"/>
      <c r="BT1242" s="427"/>
      <c r="BU1242" s="421"/>
      <c r="BV1242" s="428"/>
      <c r="BW1242" s="427"/>
      <c r="BX1242" s="427"/>
      <c r="BY1242" s="427"/>
      <c r="BZ1242" s="427"/>
      <c r="CA1242" s="421"/>
      <c r="CB1242" s="428"/>
      <c r="CC1242" s="427"/>
      <c r="CD1242" s="421"/>
      <c r="CE1242" s="429"/>
      <c r="CF1242" s="428"/>
      <c r="CG1242" s="427"/>
      <c r="CH1242" s="421"/>
      <c r="CI1242" s="429"/>
      <c r="CJ1242" s="428"/>
      <c r="CK1242" s="427"/>
      <c r="CL1242" s="421"/>
      <c r="CM1242" s="429"/>
      <c r="CN1242" s="428"/>
      <c r="CO1242" s="427"/>
      <c r="CP1242" s="421"/>
      <c r="CQ1242" s="429"/>
      <c r="CR1242" s="428"/>
      <c r="DH1242" s="427"/>
      <c r="EL1242" s="422"/>
      <c r="EM1242" s="422"/>
      <c r="EN1242" s="422"/>
      <c r="EO1242" s="422"/>
      <c r="EP1242" s="422"/>
      <c r="EQ1242" s="422"/>
    </row>
    <row r="1243" spans="1:147" ht="13" hidden="1" customHeight="1">
      <c r="A1243" s="413" t="s">
        <v>2002</v>
      </c>
      <c r="D1243" s="413">
        <v>7803</v>
      </c>
      <c r="G1243" s="414"/>
      <c r="H1243" s="415" t="s">
        <v>1013</v>
      </c>
      <c r="I1243" s="416" t="s">
        <v>900</v>
      </c>
      <c r="J1243" s="417"/>
      <c r="K1243" s="418">
        <v>1</v>
      </c>
      <c r="M1243" s="419" t="s">
        <v>46</v>
      </c>
      <c r="Z1243" s="421"/>
      <c r="AS1243" s="422"/>
      <c r="AT1243" s="422"/>
      <c r="AU1243" s="422"/>
      <c r="AV1243" s="422"/>
      <c r="AW1243" s="422"/>
      <c r="AX1243" s="422"/>
      <c r="AY1243" s="423"/>
      <c r="AZ1243" s="422"/>
      <c r="BA1243" s="422"/>
      <c r="BB1243" s="422"/>
      <c r="BC1243" s="422"/>
      <c r="BT1243" s="427"/>
      <c r="BU1243" s="421"/>
      <c r="BV1243" s="428"/>
      <c r="BW1243" s="427"/>
      <c r="BX1243" s="427"/>
      <c r="BY1243" s="427"/>
      <c r="BZ1243" s="427"/>
      <c r="CA1243" s="421"/>
      <c r="CB1243" s="428"/>
      <c r="CC1243" s="427"/>
      <c r="CD1243" s="421"/>
      <c r="CE1243" s="429"/>
      <c r="CF1243" s="428"/>
      <c r="CG1243" s="427"/>
      <c r="CH1243" s="421"/>
      <c r="CI1243" s="429"/>
      <c r="CJ1243" s="428"/>
      <c r="CK1243" s="427"/>
      <c r="CL1243" s="421"/>
      <c r="CM1243" s="429"/>
      <c r="CN1243" s="428"/>
      <c r="CO1243" s="427"/>
      <c r="CP1243" s="421"/>
      <c r="CQ1243" s="429"/>
      <c r="CR1243" s="428"/>
      <c r="DH1243" s="427"/>
      <c r="EL1243" s="422"/>
      <c r="EM1243" s="422"/>
      <c r="EN1243" s="422"/>
      <c r="EO1243" s="422"/>
      <c r="EP1243" s="422"/>
      <c r="EQ1243" s="422"/>
    </row>
    <row r="1244" spans="1:147" ht="13" hidden="1" customHeight="1">
      <c r="A1244" s="413" t="s">
        <v>2002</v>
      </c>
      <c r="C1244" s="413">
        <v>814005</v>
      </c>
      <c r="D1244" s="413">
        <v>33168</v>
      </c>
      <c r="E1244" s="413" t="s">
        <v>614</v>
      </c>
      <c r="G1244" s="414"/>
      <c r="H1244" s="411" t="s">
        <v>4151</v>
      </c>
      <c r="I1244" s="411" t="s">
        <v>247</v>
      </c>
      <c r="K1244" s="418">
        <v>1</v>
      </c>
      <c r="Z1244" s="421"/>
      <c r="BT1244" s="427"/>
      <c r="BU1244" s="421"/>
      <c r="BV1244" s="428"/>
      <c r="BW1244" s="427"/>
      <c r="BX1244" s="427"/>
      <c r="BY1244" s="427"/>
      <c r="BZ1244" s="427"/>
      <c r="CA1244" s="421"/>
      <c r="CB1244" s="428"/>
      <c r="CC1244" s="427"/>
      <c r="CD1244" s="421"/>
      <c r="CE1244" s="429"/>
      <c r="CF1244" s="428"/>
      <c r="CG1244" s="427"/>
      <c r="CH1244" s="421"/>
      <c r="CI1244" s="429"/>
      <c r="CJ1244" s="428"/>
      <c r="CK1244" s="427"/>
      <c r="CL1244" s="421"/>
      <c r="CM1244" s="429"/>
      <c r="CN1244" s="428"/>
      <c r="CO1244" s="427"/>
      <c r="CP1244" s="421"/>
      <c r="CQ1244" s="429"/>
      <c r="CR1244" s="428"/>
      <c r="DH1244" s="427"/>
      <c r="EL1244" s="422"/>
      <c r="EM1244" s="422"/>
      <c r="EN1244" s="422"/>
      <c r="EO1244" s="422"/>
      <c r="EP1244" s="422"/>
      <c r="EQ1244" s="422"/>
    </row>
    <row r="1245" spans="1:147" ht="13" hidden="1" customHeight="1">
      <c r="A1245" s="413" t="s">
        <v>2002</v>
      </c>
      <c r="C1245" s="413">
        <v>675989</v>
      </c>
      <c r="D1245" s="413">
        <v>23265</v>
      </c>
      <c r="E1245" s="413" t="s">
        <v>213</v>
      </c>
      <c r="F1245" s="413" t="s">
        <v>213</v>
      </c>
      <c r="G1245" s="414"/>
      <c r="H1245" s="411" t="s">
        <v>3432</v>
      </c>
      <c r="I1245" s="411" t="s">
        <v>600</v>
      </c>
      <c r="J1245" s="413">
        <v>27</v>
      </c>
      <c r="K1245" s="418">
        <v>1</v>
      </c>
      <c r="M1245" s="419" t="s">
        <v>837</v>
      </c>
      <c r="Z1245" s="421"/>
      <c r="AS1245" s="422"/>
      <c r="AT1245" s="422"/>
      <c r="AU1245" s="422"/>
      <c r="AV1245" s="422"/>
      <c r="AW1245" s="422"/>
      <c r="AX1245" s="422"/>
      <c r="AY1245" s="423"/>
      <c r="AZ1245" s="422"/>
      <c r="BA1245" s="422"/>
      <c r="BB1245" s="422"/>
      <c r="BC1245" s="422"/>
      <c r="BT1245" s="427"/>
      <c r="BU1245" s="421"/>
      <c r="BV1245" s="428"/>
      <c r="BW1245" s="427"/>
      <c r="BX1245" s="427"/>
      <c r="BY1245" s="427"/>
      <c r="BZ1245" s="427"/>
      <c r="CA1245" s="421"/>
      <c r="CB1245" s="428"/>
      <c r="CC1245" s="427"/>
      <c r="CD1245" s="421"/>
      <c r="CE1245" s="429"/>
      <c r="CF1245" s="428"/>
      <c r="CG1245" s="427"/>
      <c r="CH1245" s="421"/>
      <c r="CI1245" s="429"/>
      <c r="CJ1245" s="428"/>
      <c r="CK1245" s="427"/>
      <c r="CL1245" s="421"/>
      <c r="CM1245" s="429"/>
      <c r="CN1245" s="428"/>
      <c r="CO1245" s="427"/>
      <c r="CP1245" s="421"/>
      <c r="CQ1245" s="429"/>
      <c r="CR1245" s="428"/>
      <c r="DH1245" s="427"/>
      <c r="EL1245" s="422"/>
      <c r="EM1245" s="422"/>
      <c r="EN1245" s="422"/>
      <c r="EO1245" s="422"/>
      <c r="EP1245" s="422"/>
      <c r="EQ1245" s="422"/>
    </row>
    <row r="1246" spans="1:147" ht="13" hidden="1" customHeight="1">
      <c r="A1246" s="413" t="s">
        <v>2002</v>
      </c>
      <c r="C1246" s="413">
        <v>641386</v>
      </c>
      <c r="D1246" s="413">
        <v>20198</v>
      </c>
      <c r="E1246" s="413" t="s">
        <v>354</v>
      </c>
      <c r="F1246" s="413" t="s">
        <v>354</v>
      </c>
      <c r="G1246" s="414"/>
      <c r="H1246" s="411" t="s">
        <v>2420</v>
      </c>
      <c r="I1246" s="411" t="s">
        <v>607</v>
      </c>
      <c r="J1246" s="413">
        <v>30</v>
      </c>
      <c r="K1246" s="418">
        <v>1</v>
      </c>
      <c r="M1246" s="419" t="s">
        <v>46</v>
      </c>
      <c r="Z1246" s="421"/>
      <c r="BT1246" s="427"/>
      <c r="BU1246" s="421"/>
      <c r="BV1246" s="428"/>
      <c r="BW1246" s="427"/>
      <c r="BX1246" s="427"/>
      <c r="BY1246" s="427"/>
      <c r="BZ1246" s="427"/>
      <c r="CA1246" s="421"/>
      <c r="CB1246" s="428"/>
      <c r="CC1246" s="427"/>
      <c r="CD1246" s="421"/>
      <c r="CE1246" s="429"/>
      <c r="CF1246" s="428"/>
      <c r="CG1246" s="427"/>
      <c r="CH1246" s="421"/>
      <c r="CI1246" s="429"/>
      <c r="CJ1246" s="428"/>
      <c r="CK1246" s="427"/>
      <c r="CL1246" s="421"/>
      <c r="CM1246" s="429"/>
      <c r="CN1246" s="428"/>
      <c r="CO1246" s="427"/>
      <c r="CP1246" s="421"/>
      <c r="CQ1246" s="429"/>
      <c r="CR1246" s="428"/>
      <c r="DH1246" s="427"/>
    </row>
    <row r="1247" spans="1:147" ht="13" hidden="1" customHeight="1">
      <c r="A1247" s="413" t="s">
        <v>2002</v>
      </c>
      <c r="D1247" s="413">
        <v>10133</v>
      </c>
      <c r="G1247" s="414"/>
      <c r="H1247" s="415" t="s">
        <v>66</v>
      </c>
      <c r="I1247" s="416" t="s">
        <v>293</v>
      </c>
      <c r="J1247" s="417"/>
      <c r="K1247" s="418">
        <v>1</v>
      </c>
      <c r="M1247" s="419" t="s">
        <v>837</v>
      </c>
      <c r="Z1247" s="421"/>
      <c r="AS1247" s="422"/>
      <c r="AT1247" s="422"/>
      <c r="AU1247" s="422"/>
      <c r="AV1247" s="422"/>
      <c r="AW1247" s="422"/>
      <c r="AX1247" s="422"/>
      <c r="AY1247" s="423"/>
      <c r="AZ1247" s="422"/>
      <c r="BA1247" s="422"/>
      <c r="BB1247" s="422"/>
      <c r="BC1247" s="422"/>
      <c r="BT1247" s="427"/>
      <c r="BU1247" s="421"/>
      <c r="BV1247" s="428"/>
      <c r="BW1247" s="427"/>
      <c r="BX1247" s="427"/>
      <c r="BY1247" s="427"/>
      <c r="BZ1247" s="427"/>
      <c r="CA1247" s="421"/>
      <c r="CB1247" s="428"/>
      <c r="CC1247" s="427"/>
      <c r="CD1247" s="421"/>
      <c r="CE1247" s="429"/>
      <c r="CF1247" s="428"/>
      <c r="CG1247" s="427"/>
      <c r="CH1247" s="421"/>
      <c r="CI1247" s="429"/>
      <c r="CJ1247" s="428"/>
      <c r="CK1247" s="427"/>
      <c r="CL1247" s="421"/>
      <c r="CM1247" s="429"/>
      <c r="CN1247" s="428"/>
      <c r="CO1247" s="427"/>
      <c r="CP1247" s="421"/>
      <c r="CQ1247" s="429"/>
      <c r="CR1247" s="428"/>
      <c r="DH1247" s="427"/>
      <c r="EL1247" s="422"/>
      <c r="EM1247" s="422"/>
      <c r="EN1247" s="422"/>
      <c r="EO1247" s="422"/>
      <c r="EP1247" s="422"/>
      <c r="EQ1247" s="422"/>
    </row>
    <row r="1248" spans="1:147" ht="13" hidden="1" customHeight="1">
      <c r="A1248" s="413" t="s">
        <v>2002</v>
      </c>
      <c r="C1248" s="413">
        <v>674003</v>
      </c>
      <c r="D1248" s="413">
        <v>27597</v>
      </c>
      <c r="E1248" s="413" t="s">
        <v>14</v>
      </c>
      <c r="F1248" s="413" t="s">
        <v>14</v>
      </c>
      <c r="G1248" s="414"/>
      <c r="H1248" s="411" t="s">
        <v>3546</v>
      </c>
      <c r="I1248" s="411" t="s">
        <v>600</v>
      </c>
      <c r="J1248" s="413">
        <v>27</v>
      </c>
      <c r="K1248" s="418">
        <v>1</v>
      </c>
      <c r="M1248" s="419" t="s">
        <v>46</v>
      </c>
      <c r="Z1248" s="421"/>
      <c r="AS1248" s="422"/>
      <c r="AT1248" s="422"/>
      <c r="AU1248" s="422"/>
      <c r="AV1248" s="422"/>
      <c r="AW1248" s="422"/>
      <c r="AX1248" s="422"/>
      <c r="AY1248" s="423"/>
      <c r="AZ1248" s="422"/>
      <c r="BA1248" s="422"/>
      <c r="BB1248" s="422"/>
      <c r="BC1248" s="422"/>
      <c r="BT1248" s="427"/>
      <c r="BU1248" s="421"/>
      <c r="BV1248" s="428"/>
      <c r="BW1248" s="427"/>
      <c r="BX1248" s="427"/>
      <c r="BY1248" s="427"/>
      <c r="BZ1248" s="427"/>
      <c r="CA1248" s="421"/>
      <c r="CB1248" s="428"/>
      <c r="CC1248" s="427"/>
      <c r="CD1248" s="421"/>
      <c r="CE1248" s="429"/>
      <c r="CF1248" s="428"/>
      <c r="CG1248" s="427"/>
      <c r="CH1248" s="421"/>
      <c r="CI1248" s="429"/>
      <c r="CJ1248" s="428"/>
      <c r="CK1248" s="427"/>
      <c r="CL1248" s="421"/>
      <c r="CM1248" s="429"/>
      <c r="CN1248" s="428"/>
      <c r="CO1248" s="427"/>
      <c r="CP1248" s="421"/>
      <c r="CQ1248" s="429"/>
      <c r="CR1248" s="428"/>
      <c r="DH1248" s="427"/>
      <c r="EL1248" s="422"/>
      <c r="EM1248" s="422"/>
      <c r="EN1248" s="422"/>
      <c r="EO1248" s="422"/>
      <c r="EP1248" s="422"/>
      <c r="EQ1248" s="422"/>
    </row>
    <row r="1249" spans="1:147" ht="13" hidden="1" customHeight="1">
      <c r="A1249" s="413" t="s">
        <v>2002</v>
      </c>
      <c r="C1249" s="413">
        <v>605155</v>
      </c>
      <c r="D1249" s="413">
        <v>12997</v>
      </c>
      <c r="E1249" s="413" t="s">
        <v>129</v>
      </c>
      <c r="F1249" s="413" t="s">
        <v>129</v>
      </c>
      <c r="G1249" s="414"/>
      <c r="H1249" s="415" t="s">
        <v>1167</v>
      </c>
      <c r="I1249" s="416" t="s">
        <v>1168</v>
      </c>
      <c r="J1249" s="417"/>
      <c r="K1249" s="418">
        <v>1</v>
      </c>
      <c r="M1249" s="419" t="s">
        <v>837</v>
      </c>
      <c r="Z1249" s="421"/>
      <c r="AS1249" s="422"/>
      <c r="AT1249" s="422"/>
      <c r="AU1249" s="422"/>
      <c r="AV1249" s="422"/>
      <c r="AW1249" s="422"/>
      <c r="AX1249" s="422"/>
      <c r="AY1249" s="423"/>
      <c r="AZ1249" s="422"/>
      <c r="BA1249" s="422"/>
      <c r="BB1249" s="422"/>
      <c r="BC1249" s="422"/>
      <c r="BT1249" s="427"/>
      <c r="BU1249" s="421"/>
      <c r="BV1249" s="428"/>
      <c r="BW1249" s="427"/>
      <c r="BX1249" s="427"/>
      <c r="BY1249" s="427"/>
      <c r="BZ1249" s="427"/>
      <c r="CA1249" s="421"/>
      <c r="CB1249" s="428"/>
      <c r="CC1249" s="427"/>
      <c r="CD1249" s="421"/>
      <c r="CE1249" s="429"/>
      <c r="CF1249" s="428"/>
      <c r="CG1249" s="427"/>
      <c r="CH1249" s="421"/>
      <c r="CI1249" s="429"/>
      <c r="CJ1249" s="428"/>
      <c r="CK1249" s="427"/>
      <c r="CL1249" s="421"/>
      <c r="CM1249" s="429"/>
      <c r="CN1249" s="428"/>
      <c r="CO1249" s="427"/>
      <c r="CP1249" s="421"/>
      <c r="CQ1249" s="429"/>
      <c r="CR1249" s="428"/>
      <c r="DH1249" s="427"/>
      <c r="EL1249" s="422"/>
      <c r="EM1249" s="422"/>
      <c r="EN1249" s="422"/>
      <c r="EO1249" s="422"/>
      <c r="EP1249" s="422"/>
      <c r="EQ1249" s="422"/>
    </row>
    <row r="1250" spans="1:147" ht="13" hidden="1" customHeight="1">
      <c r="A1250" s="413" t="s">
        <v>2002</v>
      </c>
      <c r="C1250" s="413">
        <v>656257</v>
      </c>
      <c r="D1250" s="413">
        <v>16631</v>
      </c>
      <c r="E1250" s="413" t="s">
        <v>45</v>
      </c>
      <c r="F1250" s="413" t="s">
        <v>45</v>
      </c>
      <c r="G1250" s="414"/>
      <c r="H1250" s="415" t="s">
        <v>1228</v>
      </c>
      <c r="I1250" s="416" t="s">
        <v>581</v>
      </c>
      <c r="J1250" s="417">
        <v>33</v>
      </c>
      <c r="K1250" s="418">
        <v>1</v>
      </c>
      <c r="M1250" s="419" t="s">
        <v>837</v>
      </c>
      <c r="Z1250" s="421"/>
      <c r="BT1250" s="427"/>
      <c r="BU1250" s="421"/>
      <c r="BV1250" s="428"/>
      <c r="BW1250" s="427"/>
      <c r="BX1250" s="427"/>
      <c r="BY1250" s="427"/>
      <c r="BZ1250" s="427"/>
      <c r="CA1250" s="421"/>
      <c r="CB1250" s="428"/>
      <c r="CC1250" s="427"/>
      <c r="CD1250" s="421"/>
      <c r="CE1250" s="429"/>
      <c r="CF1250" s="428"/>
      <c r="CG1250" s="427"/>
      <c r="CH1250" s="421"/>
      <c r="CI1250" s="429"/>
      <c r="CJ1250" s="428"/>
      <c r="CK1250" s="427"/>
      <c r="CL1250" s="421"/>
      <c r="CM1250" s="429"/>
      <c r="CN1250" s="428"/>
      <c r="CO1250" s="427"/>
      <c r="CP1250" s="421"/>
      <c r="CQ1250" s="429"/>
      <c r="CR1250" s="428"/>
      <c r="DH1250" s="427"/>
      <c r="EL1250" s="422"/>
      <c r="EM1250" s="422"/>
      <c r="EN1250" s="422"/>
      <c r="EO1250" s="422"/>
      <c r="EP1250" s="422"/>
      <c r="EQ1250" s="422"/>
    </row>
    <row r="1251" spans="1:147" ht="13" hidden="1" customHeight="1">
      <c r="A1251" s="413" t="s">
        <v>2002</v>
      </c>
      <c r="C1251" s="413">
        <v>666745</v>
      </c>
      <c r="D1251" s="413">
        <v>25386</v>
      </c>
      <c r="E1251" s="413" t="s">
        <v>2170</v>
      </c>
      <c r="F1251" s="413" t="s">
        <v>2170</v>
      </c>
      <c r="G1251" s="414"/>
      <c r="H1251" s="411" t="s">
        <v>3476</v>
      </c>
      <c r="I1251" s="411" t="s">
        <v>3477</v>
      </c>
      <c r="K1251" s="418">
        <v>1</v>
      </c>
      <c r="M1251" s="419" t="s">
        <v>837</v>
      </c>
      <c r="Z1251" s="421"/>
      <c r="AS1251" s="422"/>
      <c r="AT1251" s="422"/>
      <c r="AU1251" s="422"/>
      <c r="AV1251" s="422"/>
      <c r="AW1251" s="422"/>
      <c r="AX1251" s="422"/>
      <c r="AY1251" s="423"/>
      <c r="AZ1251" s="422"/>
      <c r="BA1251" s="422"/>
      <c r="BB1251" s="422"/>
      <c r="BC1251" s="422"/>
      <c r="BT1251" s="427"/>
      <c r="BU1251" s="421"/>
      <c r="BV1251" s="428"/>
      <c r="BW1251" s="427"/>
      <c r="BX1251" s="427"/>
      <c r="BY1251" s="427"/>
      <c r="BZ1251" s="427"/>
      <c r="CA1251" s="421"/>
      <c r="CB1251" s="428"/>
      <c r="CC1251" s="427"/>
      <c r="CD1251" s="421"/>
      <c r="CE1251" s="429"/>
      <c r="CF1251" s="428"/>
      <c r="CG1251" s="427"/>
      <c r="CH1251" s="421"/>
      <c r="CI1251" s="429"/>
      <c r="CJ1251" s="428"/>
      <c r="CK1251" s="427"/>
      <c r="CL1251" s="421"/>
      <c r="CM1251" s="429"/>
      <c r="CN1251" s="428"/>
      <c r="CO1251" s="427"/>
      <c r="CP1251" s="421"/>
      <c r="CQ1251" s="429"/>
      <c r="CR1251" s="428"/>
      <c r="DH1251" s="427"/>
      <c r="EL1251" s="422"/>
      <c r="EM1251" s="422"/>
      <c r="EN1251" s="422"/>
      <c r="EO1251" s="422"/>
      <c r="EP1251" s="422"/>
      <c r="EQ1251" s="422"/>
    </row>
    <row r="1252" spans="1:147" ht="13" hidden="1" customHeight="1">
      <c r="A1252" s="413" t="s">
        <v>2002</v>
      </c>
      <c r="C1252" s="413">
        <v>605156</v>
      </c>
      <c r="D1252" s="413">
        <v>12272</v>
      </c>
      <c r="E1252" s="413" t="s">
        <v>354</v>
      </c>
      <c r="F1252" s="413" t="s">
        <v>354</v>
      </c>
      <c r="G1252" s="414"/>
      <c r="H1252" s="411" t="s">
        <v>63</v>
      </c>
      <c r="I1252" s="411" t="s">
        <v>216</v>
      </c>
      <c r="K1252" s="418">
        <v>1</v>
      </c>
      <c r="M1252" s="419" t="s">
        <v>837</v>
      </c>
      <c r="Z1252" s="421"/>
      <c r="AS1252" s="422"/>
      <c r="AT1252" s="422"/>
      <c r="AU1252" s="422"/>
      <c r="AV1252" s="422"/>
      <c r="AW1252" s="422"/>
      <c r="AX1252" s="422"/>
      <c r="AY1252" s="423"/>
      <c r="AZ1252" s="422"/>
      <c r="BA1252" s="422"/>
      <c r="BB1252" s="422"/>
      <c r="BC1252" s="422"/>
      <c r="BT1252" s="427"/>
      <c r="BU1252" s="421"/>
      <c r="BV1252" s="428"/>
      <c r="BW1252" s="427"/>
      <c r="BX1252" s="427"/>
      <c r="BY1252" s="427"/>
      <c r="BZ1252" s="427"/>
      <c r="CA1252" s="421"/>
      <c r="CB1252" s="428"/>
      <c r="CC1252" s="427"/>
      <c r="CD1252" s="421"/>
      <c r="CE1252" s="429"/>
      <c r="CF1252" s="428"/>
      <c r="CG1252" s="427"/>
      <c r="CH1252" s="421"/>
      <c r="CI1252" s="429"/>
      <c r="CJ1252" s="428"/>
      <c r="CK1252" s="427"/>
      <c r="CL1252" s="421"/>
      <c r="CM1252" s="429"/>
      <c r="CN1252" s="428"/>
      <c r="CO1252" s="427"/>
      <c r="CP1252" s="421"/>
      <c r="CQ1252" s="429"/>
      <c r="CR1252" s="428"/>
      <c r="DH1252" s="427"/>
      <c r="EL1252" s="422"/>
      <c r="EM1252" s="422"/>
      <c r="EN1252" s="422"/>
      <c r="EO1252" s="422"/>
      <c r="EP1252" s="422"/>
      <c r="EQ1252" s="422"/>
    </row>
    <row r="1253" spans="1:147" ht="13" hidden="1" customHeight="1">
      <c r="A1253" s="413" t="s">
        <v>2002</v>
      </c>
      <c r="C1253" s="413">
        <v>571527</v>
      </c>
      <c r="D1253" s="413">
        <v>11176</v>
      </c>
      <c r="E1253" s="413" t="s">
        <v>188</v>
      </c>
      <c r="G1253" s="414"/>
      <c r="H1253" s="411" t="s">
        <v>3931</v>
      </c>
      <c r="I1253" s="411" t="s">
        <v>617</v>
      </c>
      <c r="K1253" s="418">
        <v>1</v>
      </c>
      <c r="Z1253" s="421"/>
      <c r="AS1253" s="422"/>
      <c r="AT1253" s="422"/>
      <c r="AU1253" s="422"/>
      <c r="AV1253" s="422"/>
      <c r="AW1253" s="422"/>
      <c r="AX1253" s="422"/>
      <c r="AY1253" s="423"/>
      <c r="AZ1253" s="422"/>
      <c r="BA1253" s="422"/>
      <c r="BB1253" s="422"/>
      <c r="BC1253" s="422"/>
      <c r="BT1253" s="427"/>
      <c r="BU1253" s="421"/>
      <c r="BV1253" s="428"/>
      <c r="BW1253" s="427"/>
      <c r="BX1253" s="427"/>
      <c r="BY1253" s="427"/>
      <c r="BZ1253" s="427"/>
      <c r="CA1253" s="421"/>
      <c r="CB1253" s="428"/>
      <c r="CC1253" s="427"/>
      <c r="CD1253" s="421"/>
      <c r="CE1253" s="429"/>
      <c r="CF1253" s="428"/>
      <c r="CG1253" s="427"/>
      <c r="CH1253" s="421"/>
      <c r="CI1253" s="429"/>
      <c r="CJ1253" s="428"/>
      <c r="CK1253" s="427"/>
      <c r="CL1253" s="421"/>
      <c r="CM1253" s="429"/>
      <c r="CN1253" s="428"/>
      <c r="CO1253" s="427"/>
      <c r="CP1253" s="421"/>
      <c r="CQ1253" s="429"/>
      <c r="CR1253" s="428"/>
      <c r="DH1253" s="427"/>
      <c r="EL1253" s="422"/>
      <c r="EM1253" s="422"/>
      <c r="EN1253" s="422"/>
      <c r="EO1253" s="422"/>
      <c r="EP1253" s="422"/>
      <c r="EQ1253" s="422"/>
    </row>
    <row r="1254" spans="1:147" ht="13" hidden="1" customHeight="1">
      <c r="A1254" s="413" t="s">
        <v>2002</v>
      </c>
      <c r="C1254" s="413">
        <v>656266</v>
      </c>
      <c r="D1254" s="413">
        <v>20491</v>
      </c>
      <c r="E1254" s="413" t="s">
        <v>563</v>
      </c>
      <c r="G1254" s="414"/>
      <c r="H1254" s="411" t="s">
        <v>2447</v>
      </c>
      <c r="I1254" s="411" t="s">
        <v>1940</v>
      </c>
      <c r="J1254" s="418"/>
      <c r="K1254" s="418">
        <v>1</v>
      </c>
      <c r="M1254" s="419" t="s">
        <v>837</v>
      </c>
      <c r="Z1254" s="421"/>
      <c r="AS1254" s="422"/>
      <c r="AT1254" s="422"/>
      <c r="AU1254" s="422"/>
      <c r="AV1254" s="422"/>
      <c r="AW1254" s="422"/>
      <c r="AX1254" s="422"/>
      <c r="AY1254" s="423"/>
      <c r="AZ1254" s="422"/>
      <c r="BA1254" s="422"/>
      <c r="BB1254" s="422"/>
      <c r="BC1254" s="422"/>
      <c r="BT1254" s="427"/>
      <c r="BU1254" s="421"/>
      <c r="BV1254" s="428"/>
      <c r="BW1254" s="427"/>
      <c r="BX1254" s="427"/>
      <c r="BY1254" s="427"/>
      <c r="BZ1254" s="427"/>
      <c r="CA1254" s="421"/>
      <c r="CB1254" s="428"/>
      <c r="CC1254" s="427"/>
      <c r="CD1254" s="421"/>
      <c r="CE1254" s="429"/>
      <c r="CF1254" s="428"/>
      <c r="CG1254" s="427"/>
      <c r="CH1254" s="421"/>
      <c r="CI1254" s="429"/>
      <c r="CJ1254" s="428"/>
      <c r="CK1254" s="427"/>
      <c r="CL1254" s="421"/>
      <c r="CM1254" s="429"/>
      <c r="CN1254" s="428"/>
      <c r="CO1254" s="427"/>
      <c r="CP1254" s="421"/>
      <c r="CQ1254" s="429"/>
      <c r="CR1254" s="428"/>
      <c r="DH1254" s="427"/>
      <c r="EL1254" s="422"/>
      <c r="EM1254" s="422"/>
      <c r="EN1254" s="422"/>
      <c r="EO1254" s="422"/>
      <c r="EP1254" s="422"/>
      <c r="EQ1254" s="422"/>
    </row>
    <row r="1255" spans="1:147" ht="13" hidden="1" customHeight="1">
      <c r="A1255" s="413" t="s">
        <v>2002</v>
      </c>
      <c r="C1255" s="413">
        <v>595897</v>
      </c>
      <c r="D1255" s="413">
        <v>16074</v>
      </c>
      <c r="E1255" s="413" t="s">
        <v>609</v>
      </c>
      <c r="F1255" s="413" t="s">
        <v>609</v>
      </c>
      <c r="G1255" s="414"/>
      <c r="H1255" s="411" t="s">
        <v>1646</v>
      </c>
      <c r="I1255" s="411" t="s">
        <v>220</v>
      </c>
      <c r="J1255" s="418">
        <v>32</v>
      </c>
      <c r="K1255" s="418">
        <v>1</v>
      </c>
      <c r="M1255" s="419" t="s">
        <v>837</v>
      </c>
      <c r="Z1255" s="421"/>
      <c r="AS1255" s="422"/>
      <c r="AT1255" s="422"/>
      <c r="AU1255" s="422"/>
      <c r="AV1255" s="422"/>
      <c r="AW1255" s="422"/>
      <c r="AX1255" s="422"/>
      <c r="AY1255" s="423"/>
      <c r="AZ1255" s="422"/>
      <c r="BA1255" s="422"/>
      <c r="BB1255" s="422"/>
      <c r="BC1255" s="422"/>
      <c r="BT1255" s="427"/>
      <c r="BU1255" s="421"/>
      <c r="BV1255" s="428"/>
      <c r="BW1255" s="427"/>
      <c r="BX1255" s="427"/>
      <c r="BY1255" s="427"/>
      <c r="BZ1255" s="427"/>
      <c r="CA1255" s="421"/>
      <c r="CB1255" s="428"/>
      <c r="CC1255" s="427"/>
      <c r="CD1255" s="421"/>
      <c r="CE1255" s="429"/>
      <c r="CF1255" s="428"/>
      <c r="CG1255" s="427"/>
      <c r="CH1255" s="421"/>
      <c r="CI1255" s="429"/>
      <c r="CJ1255" s="428"/>
      <c r="CK1255" s="427"/>
      <c r="CL1255" s="421"/>
      <c r="CM1255" s="429"/>
      <c r="CN1255" s="428"/>
      <c r="CO1255" s="427"/>
      <c r="CP1255" s="421"/>
      <c r="CQ1255" s="429"/>
      <c r="CR1255" s="428"/>
      <c r="DH1255" s="427"/>
      <c r="EL1255" s="422"/>
      <c r="EM1255" s="422"/>
      <c r="EN1255" s="422"/>
      <c r="EO1255" s="422"/>
      <c r="EP1255" s="422"/>
      <c r="EQ1255" s="422"/>
    </row>
    <row r="1256" spans="1:147" ht="13" hidden="1" customHeight="1">
      <c r="A1256" s="413" t="s">
        <v>2002</v>
      </c>
      <c r="C1256" s="413">
        <v>686228</v>
      </c>
      <c r="D1256" s="413">
        <v>27271</v>
      </c>
      <c r="E1256" s="413" t="s">
        <v>3323</v>
      </c>
      <c r="F1256" s="413" t="s">
        <v>3323</v>
      </c>
      <c r="G1256" s="414"/>
      <c r="H1256" s="411" t="s">
        <v>3971</v>
      </c>
      <c r="I1256" s="411" t="s">
        <v>540</v>
      </c>
      <c r="J1256" s="413">
        <v>25</v>
      </c>
      <c r="K1256" s="418">
        <v>1</v>
      </c>
      <c r="M1256" s="419" t="s">
        <v>837</v>
      </c>
      <c r="Z1256" s="421"/>
      <c r="BT1256" s="427"/>
      <c r="BU1256" s="421"/>
      <c r="BV1256" s="428"/>
      <c r="BW1256" s="427"/>
      <c r="BX1256" s="427"/>
      <c r="BY1256" s="427"/>
      <c r="BZ1256" s="427"/>
      <c r="CA1256" s="421"/>
      <c r="CB1256" s="428"/>
      <c r="CC1256" s="427"/>
      <c r="CD1256" s="421"/>
      <c r="CE1256" s="429"/>
      <c r="CF1256" s="428"/>
      <c r="CG1256" s="427"/>
      <c r="CH1256" s="421"/>
      <c r="CI1256" s="429"/>
      <c r="CJ1256" s="428"/>
      <c r="CK1256" s="427"/>
      <c r="CL1256" s="421"/>
      <c r="CM1256" s="429"/>
      <c r="CN1256" s="428"/>
      <c r="CO1256" s="427"/>
      <c r="CP1256" s="421"/>
      <c r="CQ1256" s="429"/>
      <c r="CR1256" s="428"/>
      <c r="DH1256" s="427"/>
    </row>
    <row r="1257" spans="1:147" ht="13" hidden="1" customHeight="1">
      <c r="A1257" s="413" t="s">
        <v>2002</v>
      </c>
      <c r="C1257" s="413">
        <v>670103</v>
      </c>
      <c r="D1257" s="413">
        <v>22370</v>
      </c>
      <c r="E1257" s="413" t="s">
        <v>2175</v>
      </c>
      <c r="G1257" s="414"/>
      <c r="H1257" s="411" t="s">
        <v>3971</v>
      </c>
      <c r="I1257" s="411" t="s">
        <v>3970</v>
      </c>
      <c r="K1257" s="418">
        <v>1</v>
      </c>
      <c r="Z1257" s="421"/>
      <c r="AS1257" s="422"/>
      <c r="AT1257" s="422"/>
      <c r="AU1257" s="422"/>
      <c r="AV1257" s="422"/>
      <c r="AW1257" s="422"/>
      <c r="AX1257" s="422"/>
      <c r="AY1257" s="423"/>
      <c r="AZ1257" s="422"/>
      <c r="BA1257" s="422"/>
      <c r="BB1257" s="422"/>
      <c r="BC1257" s="422"/>
      <c r="BT1257" s="427"/>
      <c r="BU1257" s="421"/>
      <c r="BV1257" s="428"/>
      <c r="BW1257" s="427"/>
      <c r="BX1257" s="427"/>
      <c r="BY1257" s="427"/>
      <c r="BZ1257" s="427"/>
      <c r="CA1257" s="421"/>
      <c r="CB1257" s="428"/>
      <c r="CC1257" s="427"/>
      <c r="CD1257" s="421"/>
      <c r="CE1257" s="429"/>
      <c r="CF1257" s="428"/>
      <c r="CG1257" s="427"/>
      <c r="CH1257" s="421"/>
      <c r="CI1257" s="429"/>
      <c r="CJ1257" s="428"/>
      <c r="CK1257" s="427"/>
      <c r="CL1257" s="421"/>
      <c r="CM1257" s="429"/>
      <c r="CN1257" s="428"/>
      <c r="CO1257" s="427"/>
      <c r="CP1257" s="421"/>
      <c r="CQ1257" s="429"/>
      <c r="CR1257" s="428"/>
      <c r="DH1257" s="427"/>
      <c r="EL1257" s="422"/>
      <c r="EM1257" s="422"/>
      <c r="EN1257" s="422"/>
      <c r="EO1257" s="422"/>
      <c r="EP1257" s="422"/>
      <c r="EQ1257" s="422"/>
    </row>
    <row r="1258" spans="1:147" ht="13" hidden="1" customHeight="1">
      <c r="A1258" s="413" t="s">
        <v>2002</v>
      </c>
      <c r="C1258" s="413">
        <v>621114</v>
      </c>
      <c r="D1258" s="413">
        <v>17536</v>
      </c>
      <c r="E1258" s="413" t="s">
        <v>470</v>
      </c>
      <c r="F1258" s="413" t="s">
        <v>470</v>
      </c>
      <c r="G1258" s="414"/>
      <c r="H1258" s="411" t="s">
        <v>2313</v>
      </c>
      <c r="I1258" s="411" t="s">
        <v>549</v>
      </c>
      <c r="J1258" s="418">
        <v>31</v>
      </c>
      <c r="K1258" s="418">
        <v>1</v>
      </c>
      <c r="M1258" s="419" t="s">
        <v>837</v>
      </c>
      <c r="Z1258" s="421"/>
      <c r="AS1258" s="422"/>
      <c r="AT1258" s="422"/>
      <c r="AU1258" s="422"/>
      <c r="AV1258" s="422"/>
      <c r="AW1258" s="422"/>
      <c r="AX1258" s="422"/>
      <c r="AY1258" s="423"/>
      <c r="AZ1258" s="422"/>
      <c r="BA1258" s="422"/>
      <c r="BB1258" s="422"/>
      <c r="BC1258" s="422"/>
      <c r="BT1258" s="427"/>
      <c r="BU1258" s="421"/>
      <c r="BV1258" s="428"/>
      <c r="BW1258" s="427"/>
      <c r="BX1258" s="427"/>
      <c r="BY1258" s="427"/>
      <c r="BZ1258" s="427"/>
      <c r="CA1258" s="421"/>
      <c r="CB1258" s="428"/>
      <c r="CC1258" s="427"/>
      <c r="CD1258" s="421"/>
      <c r="CE1258" s="429"/>
      <c r="CF1258" s="428"/>
      <c r="CG1258" s="427"/>
      <c r="CH1258" s="421"/>
      <c r="CI1258" s="429"/>
      <c r="CJ1258" s="428"/>
      <c r="CK1258" s="427"/>
      <c r="CL1258" s="421"/>
      <c r="CM1258" s="429"/>
      <c r="CN1258" s="428"/>
      <c r="CO1258" s="427"/>
      <c r="CP1258" s="421"/>
      <c r="CQ1258" s="429"/>
      <c r="CR1258" s="428"/>
      <c r="DH1258" s="427"/>
      <c r="EL1258" s="422"/>
      <c r="EM1258" s="422"/>
      <c r="EN1258" s="422"/>
      <c r="EO1258" s="422"/>
      <c r="EP1258" s="422"/>
      <c r="EQ1258" s="422"/>
    </row>
    <row r="1259" spans="1:147" ht="13" hidden="1" customHeight="1">
      <c r="A1259" s="413" t="s">
        <v>2002</v>
      </c>
      <c r="C1259" s="413">
        <v>641427</v>
      </c>
      <c r="D1259" s="413">
        <v>15239</v>
      </c>
      <c r="E1259" s="413" t="s">
        <v>188</v>
      </c>
      <c r="G1259" s="414"/>
      <c r="H1259" s="411" t="s">
        <v>3358</v>
      </c>
      <c r="I1259" s="411" t="s">
        <v>2412</v>
      </c>
      <c r="K1259" s="418">
        <v>1</v>
      </c>
      <c r="Z1259" s="421"/>
      <c r="AS1259" s="422"/>
      <c r="AT1259" s="422"/>
      <c r="AU1259" s="422"/>
      <c r="AV1259" s="422"/>
      <c r="AW1259" s="422"/>
      <c r="AX1259" s="422"/>
      <c r="AY1259" s="423"/>
      <c r="AZ1259" s="422"/>
      <c r="BA1259" s="422"/>
      <c r="BB1259" s="422"/>
      <c r="BC1259" s="422"/>
      <c r="BT1259" s="427"/>
      <c r="BU1259" s="421"/>
      <c r="BV1259" s="428"/>
      <c r="BW1259" s="427"/>
      <c r="BX1259" s="427"/>
      <c r="BY1259" s="427"/>
      <c r="BZ1259" s="427"/>
      <c r="CA1259" s="421"/>
      <c r="CB1259" s="428"/>
      <c r="CC1259" s="427"/>
      <c r="CD1259" s="421"/>
      <c r="CE1259" s="429"/>
      <c r="CF1259" s="428"/>
      <c r="CG1259" s="427"/>
      <c r="CH1259" s="421"/>
      <c r="CI1259" s="429"/>
      <c r="CJ1259" s="428"/>
      <c r="CK1259" s="427"/>
      <c r="CL1259" s="421"/>
      <c r="CM1259" s="429"/>
      <c r="CN1259" s="428"/>
      <c r="CO1259" s="427"/>
      <c r="CP1259" s="421"/>
      <c r="CQ1259" s="429"/>
      <c r="CR1259" s="428"/>
      <c r="DH1259" s="427"/>
      <c r="EL1259" s="422"/>
      <c r="EM1259" s="422"/>
      <c r="EN1259" s="422"/>
      <c r="EO1259" s="422"/>
      <c r="EP1259" s="422"/>
      <c r="EQ1259" s="422"/>
    </row>
    <row r="1260" spans="1:147" ht="13" hidden="1" customHeight="1">
      <c r="A1260" s="413" t="s">
        <v>2002</v>
      </c>
      <c r="C1260" s="413">
        <v>681066</v>
      </c>
      <c r="D1260" s="413">
        <v>29823</v>
      </c>
      <c r="E1260" s="413" t="s">
        <v>164</v>
      </c>
      <c r="F1260" s="413" t="s">
        <v>164</v>
      </c>
      <c r="G1260" s="414"/>
      <c r="H1260" s="411" t="s">
        <v>2167</v>
      </c>
      <c r="I1260" s="411" t="s">
        <v>4032</v>
      </c>
      <c r="K1260" s="418">
        <v>1</v>
      </c>
      <c r="M1260" s="419" t="s">
        <v>46</v>
      </c>
      <c r="Z1260" s="421"/>
      <c r="AS1260" s="422"/>
      <c r="AT1260" s="422"/>
      <c r="AU1260" s="422"/>
      <c r="AV1260" s="422"/>
      <c r="AW1260" s="422"/>
      <c r="AX1260" s="422"/>
      <c r="AY1260" s="423"/>
      <c r="AZ1260" s="422"/>
      <c r="BA1260" s="422"/>
      <c r="BB1260" s="422"/>
      <c r="BC1260" s="422"/>
      <c r="BT1260" s="427"/>
      <c r="BU1260" s="421"/>
      <c r="BV1260" s="428"/>
      <c r="BW1260" s="427"/>
      <c r="BX1260" s="427"/>
      <c r="BY1260" s="427"/>
      <c r="BZ1260" s="427"/>
      <c r="CA1260" s="421"/>
      <c r="CB1260" s="428"/>
      <c r="CC1260" s="427"/>
      <c r="CD1260" s="421"/>
      <c r="CE1260" s="429"/>
      <c r="CF1260" s="428"/>
      <c r="CG1260" s="427"/>
      <c r="CH1260" s="421"/>
      <c r="CI1260" s="429"/>
      <c r="CJ1260" s="428"/>
      <c r="CK1260" s="427"/>
      <c r="CL1260" s="421"/>
      <c r="CM1260" s="429"/>
      <c r="CN1260" s="428"/>
      <c r="CO1260" s="427"/>
      <c r="CP1260" s="421"/>
      <c r="CQ1260" s="429"/>
      <c r="CR1260" s="428"/>
      <c r="DH1260" s="427"/>
      <c r="EL1260" s="422"/>
      <c r="EM1260" s="422"/>
      <c r="EN1260" s="422"/>
      <c r="EO1260" s="422"/>
      <c r="EP1260" s="422"/>
      <c r="EQ1260" s="422"/>
    </row>
    <row r="1261" spans="1:147" ht="13" hidden="1" customHeight="1">
      <c r="A1261" s="413" t="s">
        <v>2002</v>
      </c>
      <c r="C1261" s="413">
        <v>663462</v>
      </c>
      <c r="D1261" s="413">
        <v>25551</v>
      </c>
      <c r="E1261" s="413" t="s">
        <v>609</v>
      </c>
      <c r="F1261" s="413" t="s">
        <v>609</v>
      </c>
      <c r="G1261" s="414"/>
      <c r="H1261" s="411" t="s">
        <v>2179</v>
      </c>
      <c r="I1261" s="411" t="s">
        <v>3486</v>
      </c>
      <c r="J1261" s="413">
        <v>27</v>
      </c>
      <c r="K1261" s="418">
        <v>1</v>
      </c>
      <c r="M1261" s="419" t="s">
        <v>837</v>
      </c>
      <c r="Z1261" s="421"/>
      <c r="AS1261" s="422"/>
      <c r="AT1261" s="422"/>
      <c r="AU1261" s="422"/>
      <c r="AV1261" s="422"/>
      <c r="AW1261" s="422"/>
      <c r="AX1261" s="422"/>
      <c r="AY1261" s="423"/>
      <c r="AZ1261" s="422"/>
      <c r="BA1261" s="422"/>
      <c r="BB1261" s="422"/>
      <c r="BC1261" s="422"/>
      <c r="BT1261" s="427"/>
      <c r="BU1261" s="421"/>
      <c r="BV1261" s="428"/>
      <c r="BW1261" s="427"/>
      <c r="BX1261" s="427"/>
      <c r="BY1261" s="427"/>
      <c r="BZ1261" s="427"/>
      <c r="CA1261" s="421"/>
      <c r="CB1261" s="428"/>
      <c r="CC1261" s="427"/>
      <c r="CD1261" s="421"/>
      <c r="CE1261" s="429"/>
      <c r="CF1261" s="428"/>
      <c r="CG1261" s="427"/>
      <c r="CH1261" s="421"/>
      <c r="CI1261" s="429"/>
      <c r="CJ1261" s="428"/>
      <c r="CK1261" s="427"/>
      <c r="CL1261" s="421"/>
      <c r="CM1261" s="429"/>
      <c r="CN1261" s="428"/>
      <c r="CO1261" s="427"/>
      <c r="CP1261" s="421"/>
      <c r="CQ1261" s="429"/>
      <c r="CR1261" s="428"/>
      <c r="DH1261" s="427"/>
      <c r="EL1261" s="422"/>
      <c r="EM1261" s="422"/>
      <c r="EN1261" s="422"/>
      <c r="EO1261" s="422"/>
      <c r="EP1261" s="422"/>
      <c r="EQ1261" s="422"/>
    </row>
    <row r="1262" spans="1:147" ht="13" hidden="1" customHeight="1">
      <c r="A1262" s="413" t="s">
        <v>2002</v>
      </c>
      <c r="C1262" s="413">
        <v>571539</v>
      </c>
      <c r="D1262" s="413">
        <v>13276</v>
      </c>
      <c r="E1262" s="413" t="s">
        <v>246</v>
      </c>
      <c r="G1262" s="414"/>
      <c r="H1262" s="411" t="s">
        <v>3348</v>
      </c>
      <c r="I1262" s="411" t="s">
        <v>531</v>
      </c>
      <c r="K1262" s="418">
        <v>1</v>
      </c>
      <c r="Z1262" s="421"/>
      <c r="AS1262" s="422"/>
      <c r="AT1262" s="422"/>
      <c r="AU1262" s="422"/>
      <c r="AV1262" s="422"/>
      <c r="AW1262" s="422"/>
      <c r="AX1262" s="422"/>
      <c r="AY1262" s="423"/>
      <c r="AZ1262" s="422"/>
      <c r="BA1262" s="422"/>
      <c r="BB1262" s="422"/>
      <c r="BC1262" s="422"/>
      <c r="BT1262" s="427"/>
      <c r="BU1262" s="421"/>
      <c r="BV1262" s="428"/>
      <c r="BW1262" s="427"/>
      <c r="BX1262" s="427"/>
      <c r="BY1262" s="427"/>
      <c r="BZ1262" s="427"/>
      <c r="CA1262" s="421"/>
      <c r="CB1262" s="428"/>
      <c r="CC1262" s="427"/>
      <c r="CD1262" s="421"/>
      <c r="CE1262" s="429"/>
      <c r="CF1262" s="428"/>
      <c r="CG1262" s="427"/>
      <c r="CH1262" s="421"/>
      <c r="CI1262" s="429"/>
      <c r="CJ1262" s="428"/>
      <c r="CK1262" s="427"/>
      <c r="CL1262" s="421"/>
      <c r="CM1262" s="429"/>
      <c r="CN1262" s="428"/>
      <c r="CO1262" s="427"/>
      <c r="CP1262" s="421"/>
      <c r="CQ1262" s="429"/>
      <c r="CR1262" s="428"/>
      <c r="DH1262" s="427"/>
      <c r="EL1262" s="422"/>
      <c r="EM1262" s="422"/>
      <c r="EN1262" s="422"/>
      <c r="EO1262" s="422"/>
      <c r="EP1262" s="422"/>
      <c r="EQ1262" s="422"/>
    </row>
    <row r="1263" spans="1:147" ht="13" hidden="1" customHeight="1">
      <c r="A1263" s="413" t="s">
        <v>2002</v>
      </c>
      <c r="D1263" s="413">
        <v>19868</v>
      </c>
      <c r="G1263" s="414"/>
      <c r="H1263" s="411" t="s">
        <v>2394</v>
      </c>
      <c r="I1263" s="411" t="s">
        <v>260</v>
      </c>
      <c r="J1263" s="418"/>
      <c r="K1263" s="418">
        <v>1</v>
      </c>
      <c r="M1263" s="419" t="s">
        <v>837</v>
      </c>
      <c r="Z1263" s="421"/>
      <c r="AS1263" s="422"/>
      <c r="AT1263" s="422"/>
      <c r="AU1263" s="422"/>
      <c r="AV1263" s="422"/>
      <c r="AW1263" s="422"/>
      <c r="AX1263" s="422"/>
      <c r="AY1263" s="423"/>
      <c r="AZ1263" s="422"/>
      <c r="BA1263" s="422"/>
      <c r="BB1263" s="422"/>
      <c r="BC1263" s="422"/>
      <c r="BT1263" s="427"/>
      <c r="BU1263" s="421"/>
      <c r="BV1263" s="428"/>
      <c r="BW1263" s="427"/>
      <c r="BX1263" s="427"/>
      <c r="BY1263" s="427"/>
      <c r="BZ1263" s="427"/>
      <c r="CA1263" s="421"/>
      <c r="CB1263" s="428"/>
      <c r="CC1263" s="427"/>
      <c r="CD1263" s="421"/>
      <c r="CE1263" s="429"/>
      <c r="CF1263" s="428"/>
      <c r="CG1263" s="427"/>
      <c r="CH1263" s="421"/>
      <c r="CI1263" s="429"/>
      <c r="CJ1263" s="428"/>
      <c r="CK1263" s="427"/>
      <c r="CL1263" s="421"/>
      <c r="CM1263" s="429"/>
      <c r="CN1263" s="428"/>
      <c r="CO1263" s="427"/>
      <c r="CP1263" s="421"/>
      <c r="CQ1263" s="429"/>
      <c r="CR1263" s="428"/>
      <c r="DH1263" s="427"/>
      <c r="EL1263" s="422"/>
      <c r="EM1263" s="422"/>
      <c r="EN1263" s="422"/>
      <c r="EO1263" s="422"/>
      <c r="EP1263" s="422"/>
      <c r="EQ1263" s="422"/>
    </row>
    <row r="1264" spans="1:147" ht="13" hidden="1" customHeight="1">
      <c r="A1264" s="413" t="s">
        <v>2002</v>
      </c>
      <c r="C1264" s="413">
        <v>692024</v>
      </c>
      <c r="D1264" s="413">
        <v>26463</v>
      </c>
      <c r="E1264" s="413" t="s">
        <v>345</v>
      </c>
      <c r="F1264" s="413" t="s">
        <v>345</v>
      </c>
      <c r="G1264" s="414"/>
      <c r="H1264" s="411" t="s">
        <v>4505</v>
      </c>
      <c r="I1264" s="411" t="s">
        <v>277</v>
      </c>
      <c r="J1264" s="413">
        <v>28</v>
      </c>
      <c r="K1264" s="418">
        <v>1</v>
      </c>
      <c r="M1264" s="419" t="s">
        <v>837</v>
      </c>
      <c r="Z1264" s="421"/>
      <c r="BT1264" s="427"/>
      <c r="BU1264" s="421"/>
      <c r="BV1264" s="428"/>
      <c r="BW1264" s="427"/>
      <c r="BX1264" s="427"/>
      <c r="BY1264" s="427"/>
      <c r="BZ1264" s="427"/>
      <c r="CA1264" s="421"/>
      <c r="CB1264" s="428"/>
      <c r="CC1264" s="427"/>
      <c r="CD1264" s="421"/>
      <c r="CE1264" s="429"/>
      <c r="CF1264" s="428"/>
      <c r="CG1264" s="427"/>
      <c r="CH1264" s="421"/>
      <c r="CI1264" s="429"/>
      <c r="CJ1264" s="428"/>
      <c r="CK1264" s="427"/>
      <c r="CL1264" s="421"/>
      <c r="CM1264" s="429"/>
      <c r="CN1264" s="428"/>
      <c r="CO1264" s="427"/>
      <c r="CP1264" s="421"/>
      <c r="CQ1264" s="429"/>
      <c r="CR1264" s="428"/>
      <c r="DH1264" s="427"/>
    </row>
    <row r="1265" spans="1:184" ht="13" hidden="1" customHeight="1">
      <c r="A1265" s="413" t="s">
        <v>2002</v>
      </c>
      <c r="C1265" s="413">
        <v>680604</v>
      </c>
      <c r="D1265" s="413">
        <v>26117</v>
      </c>
      <c r="E1265" s="413" t="s">
        <v>598</v>
      </c>
      <c r="F1265" s="413" t="s">
        <v>598</v>
      </c>
      <c r="G1265" s="414"/>
      <c r="H1265" s="411" t="s">
        <v>4377</v>
      </c>
      <c r="I1265" s="411" t="s">
        <v>4378</v>
      </c>
      <c r="J1265" s="413">
        <v>26</v>
      </c>
      <c r="K1265" s="418">
        <v>1</v>
      </c>
      <c r="M1265" s="419" t="s">
        <v>837</v>
      </c>
      <c r="Z1265" s="421"/>
      <c r="BT1265" s="427"/>
      <c r="BU1265" s="421"/>
      <c r="BV1265" s="428"/>
      <c r="BW1265" s="427"/>
      <c r="BX1265" s="427"/>
      <c r="BY1265" s="427"/>
      <c r="BZ1265" s="427"/>
      <c r="CA1265" s="421"/>
      <c r="CB1265" s="428"/>
      <c r="CC1265" s="427"/>
      <c r="CD1265" s="421"/>
      <c r="CE1265" s="429"/>
      <c r="CF1265" s="428"/>
      <c r="CG1265" s="427"/>
      <c r="CH1265" s="421"/>
      <c r="CI1265" s="429"/>
      <c r="CJ1265" s="428"/>
      <c r="CK1265" s="427"/>
      <c r="CL1265" s="421"/>
      <c r="CM1265" s="429"/>
      <c r="CN1265" s="428"/>
      <c r="CO1265" s="427"/>
      <c r="CP1265" s="421"/>
      <c r="CQ1265" s="429"/>
      <c r="CR1265" s="428"/>
      <c r="DH1265" s="427"/>
    </row>
    <row r="1266" spans="1:184" ht="13" hidden="1" customHeight="1">
      <c r="A1266" s="413" t="s">
        <v>2002</v>
      </c>
      <c r="C1266" s="413">
        <v>528748</v>
      </c>
      <c r="D1266" s="413">
        <v>21183</v>
      </c>
      <c r="E1266" s="413" t="s">
        <v>45</v>
      </c>
      <c r="G1266" s="414"/>
      <c r="H1266" s="411" t="s">
        <v>364</v>
      </c>
      <c r="I1266" s="411" t="s">
        <v>1284</v>
      </c>
      <c r="J1266" s="418"/>
      <c r="K1266" s="418">
        <v>1</v>
      </c>
      <c r="M1266" s="419" t="s">
        <v>837</v>
      </c>
      <c r="Z1266" s="421"/>
      <c r="AS1266" s="422"/>
      <c r="AT1266" s="422"/>
      <c r="AU1266" s="422"/>
      <c r="AV1266" s="422"/>
      <c r="AW1266" s="422"/>
      <c r="AX1266" s="422"/>
      <c r="AY1266" s="423"/>
      <c r="AZ1266" s="422"/>
      <c r="BA1266" s="422"/>
      <c r="BB1266" s="422"/>
      <c r="BC1266" s="422"/>
      <c r="BT1266" s="427"/>
      <c r="BU1266" s="421"/>
      <c r="BV1266" s="428"/>
      <c r="BW1266" s="427"/>
      <c r="BX1266" s="427"/>
      <c r="BY1266" s="427"/>
      <c r="BZ1266" s="427"/>
      <c r="CA1266" s="421"/>
      <c r="CB1266" s="428"/>
      <c r="CC1266" s="427"/>
      <c r="CD1266" s="421"/>
      <c r="CE1266" s="429"/>
      <c r="CF1266" s="428"/>
      <c r="CG1266" s="427"/>
      <c r="CH1266" s="421"/>
      <c r="CI1266" s="429"/>
      <c r="CJ1266" s="428"/>
      <c r="CK1266" s="427"/>
      <c r="CL1266" s="421"/>
      <c r="CM1266" s="429"/>
      <c r="CN1266" s="428"/>
      <c r="CO1266" s="427"/>
      <c r="CP1266" s="421"/>
      <c r="CQ1266" s="429"/>
      <c r="CR1266" s="428"/>
      <c r="DH1266" s="427"/>
      <c r="EL1266" s="422"/>
      <c r="EM1266" s="422"/>
      <c r="EN1266" s="422"/>
      <c r="EO1266" s="422"/>
      <c r="EP1266" s="422"/>
      <c r="EQ1266" s="422"/>
    </row>
    <row r="1267" spans="1:184" ht="13" hidden="1" customHeight="1">
      <c r="A1267" s="413" t="s">
        <v>2002</v>
      </c>
      <c r="C1267" s="413">
        <v>650895</v>
      </c>
      <c r="D1267" s="413">
        <v>17496</v>
      </c>
      <c r="E1267" s="413" t="s">
        <v>567</v>
      </c>
      <c r="G1267" s="414"/>
      <c r="H1267" s="415" t="s">
        <v>588</v>
      </c>
      <c r="I1267" s="416" t="s">
        <v>1094</v>
      </c>
      <c r="J1267" s="417"/>
      <c r="K1267" s="418">
        <v>1</v>
      </c>
      <c r="M1267" s="419" t="s">
        <v>837</v>
      </c>
      <c r="Z1267" s="421"/>
      <c r="BT1267" s="427"/>
      <c r="BU1267" s="421"/>
      <c r="BV1267" s="428"/>
      <c r="BW1267" s="427"/>
      <c r="BX1267" s="427"/>
      <c r="BY1267" s="427"/>
      <c r="BZ1267" s="427"/>
      <c r="CA1267" s="421"/>
      <c r="CB1267" s="428"/>
      <c r="CC1267" s="427"/>
      <c r="CD1267" s="421"/>
      <c r="CE1267" s="429"/>
      <c r="CF1267" s="428"/>
      <c r="CG1267" s="427"/>
      <c r="CH1267" s="421"/>
      <c r="CI1267" s="429"/>
      <c r="CJ1267" s="428"/>
      <c r="CK1267" s="427"/>
      <c r="CL1267" s="421"/>
      <c r="CM1267" s="429"/>
      <c r="CN1267" s="428"/>
      <c r="CO1267" s="427"/>
      <c r="CP1267" s="421"/>
      <c r="CQ1267" s="429"/>
      <c r="CR1267" s="428"/>
      <c r="DH1267" s="427"/>
      <c r="EL1267" s="422"/>
      <c r="EM1267" s="422"/>
      <c r="EN1267" s="422"/>
      <c r="EO1267" s="422"/>
      <c r="EP1267" s="422"/>
      <c r="EQ1267" s="422"/>
    </row>
    <row r="1268" spans="1:184" ht="13" hidden="1" customHeight="1">
      <c r="A1268" s="413" t="s">
        <v>2002</v>
      </c>
      <c r="C1268" s="413">
        <v>622379</v>
      </c>
      <c r="D1268" s="413">
        <v>20638</v>
      </c>
      <c r="E1268" s="413" t="s">
        <v>598</v>
      </c>
      <c r="F1268" s="413" t="s">
        <v>598</v>
      </c>
      <c r="G1268" s="414"/>
      <c r="H1268" s="411" t="s">
        <v>588</v>
      </c>
      <c r="I1268" s="411" t="s">
        <v>4333</v>
      </c>
      <c r="J1268" s="413">
        <v>30</v>
      </c>
      <c r="K1268" s="418">
        <v>1</v>
      </c>
      <c r="M1268" s="419" t="s">
        <v>837</v>
      </c>
      <c r="Z1268" s="421"/>
      <c r="BT1268" s="427"/>
      <c r="BU1268" s="421"/>
      <c r="BV1268" s="428"/>
      <c r="BW1268" s="427"/>
      <c r="BX1268" s="427"/>
      <c r="BY1268" s="427"/>
      <c r="BZ1268" s="427"/>
      <c r="CA1268" s="421"/>
      <c r="CB1268" s="428"/>
      <c r="CC1268" s="427"/>
      <c r="CD1268" s="421"/>
      <c r="CE1268" s="429"/>
      <c r="CF1268" s="428"/>
      <c r="CG1268" s="427"/>
      <c r="CH1268" s="421"/>
      <c r="CI1268" s="429"/>
      <c r="CJ1268" s="428"/>
      <c r="CK1268" s="427"/>
      <c r="CL1268" s="421"/>
      <c r="CM1268" s="429"/>
      <c r="CN1268" s="428"/>
      <c r="CO1268" s="427"/>
      <c r="CP1268" s="421"/>
      <c r="CQ1268" s="429"/>
      <c r="CR1268" s="428"/>
      <c r="DH1268" s="427"/>
    </row>
    <row r="1269" spans="1:184" ht="13" hidden="1" customHeight="1">
      <c r="A1269" s="413" t="s">
        <v>2002</v>
      </c>
      <c r="D1269" s="413">
        <v>21956</v>
      </c>
      <c r="G1269" s="414"/>
      <c r="H1269" s="411" t="s">
        <v>588</v>
      </c>
      <c r="I1269" s="411" t="s">
        <v>273</v>
      </c>
      <c r="K1269" s="418">
        <v>1</v>
      </c>
      <c r="M1269" s="419" t="s">
        <v>837</v>
      </c>
      <c r="Z1269" s="421"/>
      <c r="AS1269" s="422"/>
      <c r="AT1269" s="422"/>
      <c r="AU1269" s="422"/>
      <c r="AV1269" s="422"/>
      <c r="AW1269" s="422"/>
      <c r="AX1269" s="422"/>
      <c r="AY1269" s="423"/>
      <c r="AZ1269" s="422"/>
      <c r="BA1269" s="422"/>
      <c r="BB1269" s="422"/>
      <c r="BC1269" s="422"/>
      <c r="BT1269" s="427"/>
      <c r="BU1269" s="421"/>
      <c r="BV1269" s="428"/>
      <c r="BW1269" s="427"/>
      <c r="BX1269" s="427"/>
      <c r="BY1269" s="427"/>
      <c r="BZ1269" s="427"/>
      <c r="CA1269" s="421"/>
      <c r="CB1269" s="428"/>
      <c r="CC1269" s="427"/>
      <c r="CD1269" s="421"/>
      <c r="CE1269" s="429"/>
      <c r="CF1269" s="428"/>
      <c r="CG1269" s="427"/>
      <c r="CH1269" s="421"/>
      <c r="CI1269" s="429"/>
      <c r="CJ1269" s="428"/>
      <c r="CK1269" s="427"/>
      <c r="CL1269" s="421"/>
      <c r="CM1269" s="429"/>
      <c r="CN1269" s="428"/>
      <c r="CO1269" s="427"/>
      <c r="CP1269" s="421"/>
      <c r="CQ1269" s="429"/>
      <c r="CR1269" s="428"/>
      <c r="DH1269" s="427"/>
      <c r="EL1269" s="422"/>
      <c r="EM1269" s="422"/>
      <c r="EN1269" s="422"/>
      <c r="EO1269" s="422"/>
      <c r="EP1269" s="422"/>
      <c r="EQ1269" s="422"/>
    </row>
    <row r="1270" spans="1:184" ht="13" hidden="1" customHeight="1">
      <c r="A1270" s="413" t="s">
        <v>2002</v>
      </c>
      <c r="C1270" s="413">
        <v>612434</v>
      </c>
      <c r="D1270" s="413">
        <v>15684</v>
      </c>
      <c r="E1270" s="413" t="s">
        <v>164</v>
      </c>
      <c r="F1270" s="413" t="s">
        <v>164</v>
      </c>
      <c r="G1270" s="414"/>
      <c r="H1270" s="415" t="s">
        <v>292</v>
      </c>
      <c r="I1270" s="416" t="s">
        <v>151</v>
      </c>
      <c r="J1270" s="417">
        <v>30</v>
      </c>
      <c r="K1270" s="418">
        <v>1</v>
      </c>
      <c r="M1270" s="419" t="s">
        <v>837</v>
      </c>
      <c r="Z1270" s="421"/>
      <c r="AS1270" s="422"/>
      <c r="AT1270" s="422"/>
      <c r="AU1270" s="422"/>
      <c r="AV1270" s="422"/>
      <c r="AW1270" s="422"/>
      <c r="AX1270" s="422"/>
      <c r="AY1270" s="423"/>
      <c r="AZ1270" s="422"/>
      <c r="BA1270" s="422"/>
      <c r="BB1270" s="422"/>
      <c r="BC1270" s="422"/>
      <c r="BT1270" s="427"/>
      <c r="BU1270" s="421"/>
      <c r="BV1270" s="428"/>
      <c r="BW1270" s="427"/>
      <c r="BX1270" s="427"/>
      <c r="BY1270" s="427"/>
      <c r="BZ1270" s="427"/>
      <c r="CA1270" s="421"/>
      <c r="CB1270" s="428"/>
      <c r="CC1270" s="427"/>
      <c r="CD1270" s="421"/>
      <c r="CE1270" s="429"/>
      <c r="CF1270" s="428"/>
      <c r="CG1270" s="427"/>
      <c r="CH1270" s="421"/>
      <c r="CI1270" s="429"/>
      <c r="CJ1270" s="428"/>
      <c r="CK1270" s="427"/>
      <c r="CL1270" s="421"/>
      <c r="CM1270" s="429"/>
      <c r="CN1270" s="428"/>
      <c r="CO1270" s="427"/>
      <c r="CP1270" s="421"/>
      <c r="CQ1270" s="429"/>
      <c r="CR1270" s="428"/>
      <c r="DH1270" s="427"/>
      <c r="EL1270" s="422"/>
      <c r="EM1270" s="422"/>
      <c r="EN1270" s="422"/>
      <c r="EO1270" s="422"/>
      <c r="EP1270" s="422"/>
      <c r="EQ1270" s="422"/>
    </row>
    <row r="1271" spans="1:184" ht="13" hidden="1" customHeight="1">
      <c r="A1271" s="413" t="s">
        <v>2002</v>
      </c>
      <c r="D1271" s="413">
        <v>13345</v>
      </c>
      <c r="G1271" s="414"/>
      <c r="H1271" s="415" t="s">
        <v>972</v>
      </c>
      <c r="I1271" s="416" t="s">
        <v>589</v>
      </c>
      <c r="J1271" s="417"/>
      <c r="K1271" s="418">
        <v>1</v>
      </c>
      <c r="M1271" s="419" t="s">
        <v>837</v>
      </c>
      <c r="Z1271" s="421"/>
      <c r="AS1271" s="422"/>
      <c r="AT1271" s="422"/>
      <c r="AU1271" s="422"/>
      <c r="AV1271" s="422"/>
      <c r="AW1271" s="422"/>
      <c r="AX1271" s="422"/>
      <c r="AY1271" s="423"/>
      <c r="AZ1271" s="422"/>
      <c r="BA1271" s="422"/>
      <c r="BB1271" s="422"/>
      <c r="BC1271" s="422"/>
      <c r="BT1271" s="427"/>
      <c r="BU1271" s="421"/>
      <c r="BV1271" s="428"/>
      <c r="BW1271" s="427"/>
      <c r="BX1271" s="427"/>
      <c r="BY1271" s="427"/>
      <c r="BZ1271" s="427"/>
      <c r="CA1271" s="421"/>
      <c r="CB1271" s="428"/>
      <c r="CC1271" s="427"/>
      <c r="CD1271" s="421"/>
      <c r="CE1271" s="429"/>
      <c r="CF1271" s="428"/>
      <c r="CG1271" s="427"/>
      <c r="CH1271" s="421"/>
      <c r="CI1271" s="429"/>
      <c r="CJ1271" s="428"/>
      <c r="CK1271" s="427"/>
      <c r="CL1271" s="421"/>
      <c r="CM1271" s="429"/>
      <c r="CN1271" s="428"/>
      <c r="CO1271" s="427"/>
      <c r="CP1271" s="421"/>
      <c r="CQ1271" s="429"/>
      <c r="CR1271" s="428"/>
      <c r="DH1271" s="427"/>
      <c r="EL1271" s="422"/>
      <c r="EM1271" s="422"/>
      <c r="EN1271" s="422"/>
      <c r="EO1271" s="422"/>
      <c r="EP1271" s="422"/>
      <c r="EQ1271" s="422"/>
    </row>
    <row r="1272" spans="1:184" ht="13" hidden="1" customHeight="1">
      <c r="A1272" s="413" t="s">
        <v>2002</v>
      </c>
      <c r="C1272" s="413">
        <v>608638</v>
      </c>
      <c r="D1272" s="413">
        <v>13767</v>
      </c>
      <c r="E1272" s="413" t="s">
        <v>3323</v>
      </c>
      <c r="F1272" s="413" t="s">
        <v>598</v>
      </c>
      <c r="G1272" s="414"/>
      <c r="H1272" s="411" t="s">
        <v>2246</v>
      </c>
      <c r="I1272" s="411" t="s">
        <v>2247</v>
      </c>
      <c r="J1272" s="418">
        <v>34</v>
      </c>
      <c r="K1272" s="418">
        <v>1</v>
      </c>
      <c r="M1272" s="419" t="s">
        <v>837</v>
      </c>
      <c r="Z1272" s="421"/>
      <c r="AS1272" s="422"/>
      <c r="AT1272" s="422"/>
      <c r="AU1272" s="422"/>
      <c r="AV1272" s="422"/>
      <c r="AW1272" s="422"/>
      <c r="AX1272" s="422"/>
      <c r="AY1272" s="423"/>
      <c r="AZ1272" s="422"/>
      <c r="BA1272" s="422"/>
      <c r="BB1272" s="422"/>
      <c r="BC1272" s="422"/>
      <c r="BT1272" s="427"/>
      <c r="BU1272" s="421"/>
      <c r="BV1272" s="428"/>
      <c r="BW1272" s="427"/>
      <c r="BX1272" s="427"/>
      <c r="BY1272" s="427"/>
      <c r="BZ1272" s="427"/>
      <c r="CA1272" s="421"/>
      <c r="CB1272" s="428"/>
      <c r="CC1272" s="427"/>
      <c r="CD1272" s="421"/>
      <c r="CE1272" s="429"/>
      <c r="CF1272" s="428"/>
      <c r="CG1272" s="427"/>
      <c r="CH1272" s="421"/>
      <c r="CI1272" s="429"/>
      <c r="CJ1272" s="428"/>
      <c r="CK1272" s="427"/>
      <c r="CL1272" s="421"/>
      <c r="CM1272" s="429"/>
      <c r="CN1272" s="428"/>
      <c r="CO1272" s="427"/>
      <c r="CP1272" s="421"/>
      <c r="CQ1272" s="429"/>
      <c r="CR1272" s="428"/>
      <c r="DH1272" s="427"/>
      <c r="EL1272" s="422"/>
      <c r="EM1272" s="422"/>
      <c r="EN1272" s="422"/>
      <c r="EO1272" s="422"/>
      <c r="EP1272" s="422"/>
      <c r="EQ1272" s="422"/>
      <c r="FG1272" s="412"/>
      <c r="FH1272" s="412"/>
      <c r="FI1272" s="412"/>
      <c r="FJ1272" s="412"/>
      <c r="FK1272" s="412"/>
      <c r="FL1272" s="412"/>
      <c r="FM1272" s="412"/>
      <c r="FN1272" s="412"/>
      <c r="FO1272" s="412"/>
      <c r="FP1272" s="412"/>
      <c r="FQ1272" s="412"/>
      <c r="FR1272" s="412"/>
      <c r="FS1272" s="412"/>
      <c r="FT1272" s="412"/>
      <c r="FU1272" s="412"/>
      <c r="FV1272" s="412"/>
      <c r="FW1272" s="412"/>
      <c r="FX1272" s="412"/>
      <c r="FY1272" s="412"/>
      <c r="FZ1272" s="412"/>
      <c r="GA1272" s="412"/>
      <c r="GB1272" s="412"/>
    </row>
    <row r="1273" spans="1:184" ht="13" hidden="1" customHeight="1">
      <c r="A1273" s="413" t="s">
        <v>2002</v>
      </c>
      <c r="C1273" s="413">
        <v>445926</v>
      </c>
      <c r="D1273" s="413">
        <v>5448</v>
      </c>
      <c r="E1273" s="413" t="s">
        <v>555</v>
      </c>
      <c r="F1273" s="413" t="s">
        <v>555</v>
      </c>
      <c r="G1273" s="414"/>
      <c r="H1273" s="415" t="s">
        <v>280</v>
      </c>
      <c r="I1273" s="416" t="s">
        <v>135</v>
      </c>
      <c r="J1273" s="417">
        <v>41</v>
      </c>
      <c r="K1273" s="418">
        <v>1</v>
      </c>
      <c r="M1273" s="419" t="s">
        <v>837</v>
      </c>
      <c r="Z1273" s="421"/>
      <c r="AS1273" s="422"/>
      <c r="AT1273" s="422"/>
      <c r="AU1273" s="422"/>
      <c r="AV1273" s="422"/>
      <c r="AW1273" s="422"/>
      <c r="AX1273" s="422"/>
      <c r="AY1273" s="423"/>
      <c r="AZ1273" s="422"/>
      <c r="BA1273" s="422"/>
      <c r="BB1273" s="422"/>
      <c r="BC1273" s="422"/>
      <c r="BT1273" s="427"/>
      <c r="BU1273" s="421"/>
      <c r="BV1273" s="428"/>
      <c r="BW1273" s="427"/>
      <c r="BX1273" s="427"/>
      <c r="BY1273" s="427"/>
      <c r="BZ1273" s="427"/>
      <c r="CA1273" s="421"/>
      <c r="CB1273" s="428"/>
      <c r="CC1273" s="427"/>
      <c r="CD1273" s="421"/>
      <c r="CE1273" s="429"/>
      <c r="CF1273" s="428"/>
      <c r="CG1273" s="427"/>
      <c r="CH1273" s="421"/>
      <c r="CI1273" s="429"/>
      <c r="CJ1273" s="428"/>
      <c r="CK1273" s="427"/>
      <c r="CL1273" s="421"/>
      <c r="CM1273" s="429"/>
      <c r="CN1273" s="428"/>
      <c r="CO1273" s="427"/>
      <c r="CP1273" s="421"/>
      <c r="CQ1273" s="429"/>
      <c r="CR1273" s="428"/>
      <c r="DH1273" s="427"/>
      <c r="EL1273" s="422"/>
      <c r="EM1273" s="422"/>
      <c r="EN1273" s="422"/>
      <c r="EO1273" s="422"/>
      <c r="EP1273" s="422"/>
      <c r="EQ1273" s="422"/>
    </row>
    <row r="1274" spans="1:184" ht="13" hidden="1" customHeight="1">
      <c r="A1274" s="413" t="s">
        <v>2002</v>
      </c>
      <c r="C1274" s="413">
        <v>630023</v>
      </c>
      <c r="D1274" s="413">
        <v>16401</v>
      </c>
      <c r="E1274" s="413" t="s">
        <v>686</v>
      </c>
      <c r="F1274" s="413" t="s">
        <v>686</v>
      </c>
      <c r="G1274" s="414"/>
      <c r="H1274" s="415" t="s">
        <v>402</v>
      </c>
      <c r="I1274" s="416" t="s">
        <v>1147</v>
      </c>
      <c r="J1274" s="417"/>
      <c r="K1274" s="418">
        <v>1</v>
      </c>
      <c r="M1274" s="419" t="s">
        <v>837</v>
      </c>
      <c r="Z1274" s="421"/>
      <c r="AS1274" s="422"/>
      <c r="AT1274" s="422"/>
      <c r="AU1274" s="422"/>
      <c r="AV1274" s="422"/>
      <c r="AW1274" s="422"/>
      <c r="AX1274" s="422"/>
      <c r="AY1274" s="423"/>
      <c r="AZ1274" s="422"/>
      <c r="BA1274" s="422"/>
      <c r="BB1274" s="422"/>
      <c r="BC1274" s="422"/>
      <c r="BT1274" s="427"/>
      <c r="BU1274" s="421"/>
      <c r="BV1274" s="428"/>
      <c r="BW1274" s="427"/>
      <c r="BX1274" s="427"/>
      <c r="BY1274" s="427"/>
      <c r="BZ1274" s="427"/>
      <c r="CA1274" s="421"/>
      <c r="CB1274" s="428"/>
      <c r="CC1274" s="427"/>
      <c r="CD1274" s="421"/>
      <c r="CE1274" s="429"/>
      <c r="CF1274" s="428"/>
      <c r="CG1274" s="427"/>
      <c r="CH1274" s="421"/>
      <c r="CI1274" s="429"/>
      <c r="CJ1274" s="428"/>
      <c r="CK1274" s="427"/>
      <c r="CL1274" s="421"/>
      <c r="CM1274" s="429"/>
      <c r="CN1274" s="428"/>
      <c r="CO1274" s="427"/>
      <c r="CP1274" s="421"/>
      <c r="CQ1274" s="429"/>
      <c r="CR1274" s="428"/>
      <c r="DH1274" s="427"/>
      <c r="EL1274" s="422"/>
      <c r="EM1274" s="422"/>
      <c r="EN1274" s="422"/>
      <c r="EO1274" s="422"/>
      <c r="EP1274" s="422"/>
      <c r="EQ1274" s="422"/>
      <c r="EY1274" s="432"/>
    </row>
    <row r="1275" spans="1:184" ht="13" hidden="1" customHeight="1">
      <c r="A1275" s="413" t="s">
        <v>2002</v>
      </c>
      <c r="C1275" s="413">
        <v>687847</v>
      </c>
      <c r="D1275" s="413">
        <v>26353</v>
      </c>
      <c r="E1275" s="413" t="s">
        <v>14</v>
      </c>
      <c r="F1275" s="413" t="s">
        <v>14</v>
      </c>
      <c r="G1275" s="414"/>
      <c r="H1275" s="411" t="s">
        <v>4083</v>
      </c>
      <c r="I1275" s="411" t="s">
        <v>4082</v>
      </c>
      <c r="J1275" s="413">
        <v>24</v>
      </c>
      <c r="K1275" s="418">
        <v>1</v>
      </c>
      <c r="M1275" s="419" t="s">
        <v>837</v>
      </c>
      <c r="Z1275" s="421"/>
      <c r="AS1275" s="422"/>
      <c r="AT1275" s="422"/>
      <c r="AU1275" s="422"/>
      <c r="AV1275" s="422"/>
      <c r="AW1275" s="422"/>
      <c r="AX1275" s="422"/>
      <c r="AY1275" s="423"/>
      <c r="AZ1275" s="422"/>
      <c r="BA1275" s="422"/>
      <c r="BB1275" s="422"/>
      <c r="BC1275" s="422"/>
      <c r="BT1275" s="427"/>
      <c r="BU1275" s="421"/>
      <c r="BV1275" s="428"/>
      <c r="BW1275" s="427"/>
      <c r="BX1275" s="427"/>
      <c r="BY1275" s="427"/>
      <c r="BZ1275" s="427"/>
      <c r="CA1275" s="421"/>
      <c r="CB1275" s="428"/>
      <c r="CC1275" s="427"/>
      <c r="CD1275" s="421"/>
      <c r="CE1275" s="429"/>
      <c r="CF1275" s="428"/>
      <c r="CG1275" s="427"/>
      <c r="CH1275" s="421"/>
      <c r="CI1275" s="429"/>
      <c r="CJ1275" s="428"/>
      <c r="CK1275" s="427"/>
      <c r="CL1275" s="421"/>
      <c r="CM1275" s="429"/>
      <c r="CN1275" s="428"/>
      <c r="CO1275" s="427"/>
      <c r="CP1275" s="421"/>
      <c r="CQ1275" s="429"/>
      <c r="CR1275" s="428"/>
      <c r="DH1275" s="427"/>
      <c r="EL1275" s="422"/>
      <c r="EM1275" s="422"/>
      <c r="EN1275" s="422"/>
      <c r="EO1275" s="422"/>
      <c r="EP1275" s="422"/>
      <c r="EQ1275" s="422"/>
    </row>
    <row r="1276" spans="1:184" ht="13" hidden="1" customHeight="1">
      <c r="A1276" s="413" t="s">
        <v>2002</v>
      </c>
      <c r="C1276" s="413">
        <v>643256</v>
      </c>
      <c r="D1276" s="413">
        <v>15288</v>
      </c>
      <c r="E1276" s="413" t="s">
        <v>18</v>
      </c>
      <c r="F1276" s="413" t="s">
        <v>18</v>
      </c>
      <c r="G1276" s="414"/>
      <c r="H1276" s="415" t="s">
        <v>1203</v>
      </c>
      <c r="I1276" s="416" t="s">
        <v>613</v>
      </c>
      <c r="J1276" s="417"/>
      <c r="K1276" s="418">
        <v>1</v>
      </c>
      <c r="M1276" s="419" t="s">
        <v>837</v>
      </c>
      <c r="Z1276" s="421"/>
      <c r="BT1276" s="427"/>
      <c r="BU1276" s="421"/>
      <c r="BV1276" s="428"/>
      <c r="BW1276" s="427"/>
      <c r="BX1276" s="427"/>
      <c r="BY1276" s="427"/>
      <c r="BZ1276" s="427"/>
      <c r="CA1276" s="421"/>
      <c r="CB1276" s="428"/>
      <c r="CC1276" s="427"/>
      <c r="CD1276" s="421"/>
      <c r="CE1276" s="429"/>
      <c r="CF1276" s="428"/>
      <c r="CG1276" s="427"/>
      <c r="CH1276" s="421"/>
      <c r="CI1276" s="429"/>
      <c r="CJ1276" s="428"/>
      <c r="CK1276" s="427"/>
      <c r="CL1276" s="421"/>
      <c r="CM1276" s="429"/>
      <c r="CN1276" s="428"/>
      <c r="CO1276" s="427"/>
      <c r="CP1276" s="421"/>
      <c r="CQ1276" s="429"/>
      <c r="CR1276" s="428"/>
      <c r="DH1276" s="427"/>
      <c r="EL1276" s="422"/>
      <c r="EM1276" s="422"/>
      <c r="EN1276" s="422"/>
      <c r="EO1276" s="422"/>
      <c r="EP1276" s="422"/>
      <c r="EQ1276" s="422"/>
    </row>
    <row r="1277" spans="1:184" ht="13" hidden="1" customHeight="1">
      <c r="A1277" s="413" t="s">
        <v>2002</v>
      </c>
      <c r="C1277" s="413">
        <v>542585</v>
      </c>
      <c r="D1277" s="413">
        <v>6399</v>
      </c>
      <c r="E1277" s="413" t="s">
        <v>18</v>
      </c>
      <c r="G1277" s="414"/>
      <c r="H1277" s="415" t="s">
        <v>1287</v>
      </c>
      <c r="I1277" s="416" t="s">
        <v>565</v>
      </c>
      <c r="J1277" s="417"/>
      <c r="K1277" s="418">
        <v>1</v>
      </c>
      <c r="M1277" s="419" t="s">
        <v>837</v>
      </c>
      <c r="Z1277" s="421"/>
      <c r="BT1277" s="427"/>
      <c r="BU1277" s="421"/>
      <c r="BV1277" s="428"/>
      <c r="BW1277" s="427"/>
      <c r="BX1277" s="427"/>
      <c r="BY1277" s="427"/>
      <c r="BZ1277" s="427"/>
      <c r="CA1277" s="421"/>
      <c r="CB1277" s="428"/>
      <c r="CC1277" s="427"/>
      <c r="CD1277" s="421"/>
      <c r="CE1277" s="429"/>
      <c r="CF1277" s="428"/>
      <c r="CG1277" s="427"/>
      <c r="CH1277" s="421"/>
      <c r="CI1277" s="429"/>
      <c r="CJ1277" s="428"/>
      <c r="CK1277" s="427"/>
      <c r="CL1277" s="421"/>
      <c r="CM1277" s="429"/>
      <c r="CN1277" s="428"/>
      <c r="CO1277" s="427"/>
      <c r="CP1277" s="421"/>
      <c r="CQ1277" s="429"/>
      <c r="CR1277" s="428"/>
      <c r="DH1277" s="427"/>
      <c r="EL1277" s="422"/>
      <c r="EM1277" s="422"/>
      <c r="EN1277" s="422"/>
      <c r="EO1277" s="422"/>
      <c r="EP1277" s="422"/>
      <c r="EQ1277" s="422"/>
    </row>
    <row r="1278" spans="1:184" ht="13" hidden="1" customHeight="1">
      <c r="A1278" s="413" t="s">
        <v>2002</v>
      </c>
      <c r="C1278" s="413">
        <v>605182</v>
      </c>
      <c r="D1278" s="413">
        <v>12808</v>
      </c>
      <c r="E1278" s="413" t="s">
        <v>164</v>
      </c>
      <c r="F1278" s="413" t="s">
        <v>164</v>
      </c>
      <c r="G1278" s="414"/>
      <c r="H1278" s="415" t="s">
        <v>976</v>
      </c>
      <c r="I1278" s="416" t="s">
        <v>546</v>
      </c>
      <c r="J1278" s="417">
        <v>34</v>
      </c>
      <c r="K1278" s="418">
        <v>1</v>
      </c>
      <c r="M1278" s="419" t="s">
        <v>837</v>
      </c>
      <c r="Z1278" s="421"/>
      <c r="AS1278" s="422"/>
      <c r="AT1278" s="422"/>
      <c r="AU1278" s="422"/>
      <c r="AV1278" s="422"/>
      <c r="AW1278" s="422"/>
      <c r="AX1278" s="422"/>
      <c r="AY1278" s="423"/>
      <c r="AZ1278" s="422"/>
      <c r="BA1278" s="422"/>
      <c r="BB1278" s="422"/>
      <c r="BC1278" s="422"/>
      <c r="BT1278" s="427"/>
      <c r="BU1278" s="421"/>
      <c r="BV1278" s="428"/>
      <c r="BW1278" s="427"/>
      <c r="BX1278" s="427"/>
      <c r="BY1278" s="427"/>
      <c r="BZ1278" s="427"/>
      <c r="CA1278" s="421"/>
      <c r="CB1278" s="428"/>
      <c r="CC1278" s="427"/>
      <c r="CD1278" s="421"/>
      <c r="CE1278" s="429"/>
      <c r="CF1278" s="428"/>
      <c r="CG1278" s="427"/>
      <c r="CH1278" s="421"/>
      <c r="CI1278" s="429"/>
      <c r="CJ1278" s="428"/>
      <c r="CK1278" s="427"/>
      <c r="CL1278" s="421"/>
      <c r="CM1278" s="429"/>
      <c r="CN1278" s="428"/>
      <c r="CO1278" s="427"/>
      <c r="CP1278" s="421"/>
      <c r="CQ1278" s="429"/>
      <c r="CR1278" s="428"/>
      <c r="DH1278" s="427"/>
      <c r="EL1278" s="422"/>
      <c r="EM1278" s="422"/>
      <c r="EN1278" s="422"/>
      <c r="EO1278" s="422"/>
      <c r="EP1278" s="422"/>
      <c r="EQ1278" s="422"/>
    </row>
    <row r="1279" spans="1:184" ht="13" hidden="1" customHeight="1">
      <c r="A1279" s="413" t="s">
        <v>2002</v>
      </c>
      <c r="C1279" s="413">
        <v>502171</v>
      </c>
      <c r="D1279" s="413">
        <v>6562</v>
      </c>
      <c r="E1279" s="413" t="s">
        <v>213</v>
      </c>
      <c r="G1279" s="414"/>
      <c r="H1279" s="415" t="s">
        <v>403</v>
      </c>
      <c r="I1279" s="416" t="s">
        <v>277</v>
      </c>
      <c r="J1279" s="417"/>
      <c r="K1279" s="418">
        <v>1</v>
      </c>
      <c r="M1279" s="419" t="s">
        <v>837</v>
      </c>
      <c r="Z1279" s="421"/>
      <c r="AS1279" s="422"/>
      <c r="AT1279" s="422"/>
      <c r="AU1279" s="422"/>
      <c r="AV1279" s="422"/>
      <c r="AW1279" s="422"/>
      <c r="AX1279" s="422"/>
      <c r="AY1279" s="423"/>
      <c r="AZ1279" s="422"/>
      <c r="BA1279" s="422"/>
      <c r="BB1279" s="422"/>
      <c r="BC1279" s="422"/>
      <c r="BT1279" s="427"/>
      <c r="BU1279" s="421"/>
      <c r="BV1279" s="428"/>
      <c r="BW1279" s="427"/>
      <c r="BX1279" s="427"/>
      <c r="BY1279" s="427"/>
      <c r="BZ1279" s="427"/>
      <c r="CA1279" s="421"/>
      <c r="CB1279" s="428"/>
      <c r="CC1279" s="427"/>
      <c r="CD1279" s="421"/>
      <c r="CE1279" s="429"/>
      <c r="CF1279" s="428"/>
      <c r="CG1279" s="427"/>
      <c r="CH1279" s="421"/>
      <c r="CI1279" s="429"/>
      <c r="CJ1279" s="428"/>
      <c r="CK1279" s="427"/>
      <c r="CL1279" s="421"/>
      <c r="CM1279" s="429"/>
      <c r="CN1279" s="428"/>
      <c r="CO1279" s="427"/>
      <c r="CP1279" s="421"/>
      <c r="CQ1279" s="429"/>
      <c r="CR1279" s="428"/>
      <c r="DH1279" s="427"/>
      <c r="EL1279" s="422"/>
      <c r="EM1279" s="422"/>
      <c r="EN1279" s="422"/>
      <c r="EO1279" s="422"/>
      <c r="EP1279" s="422"/>
      <c r="EQ1279" s="422"/>
    </row>
    <row r="1280" spans="1:184" ht="13" hidden="1" customHeight="1">
      <c r="A1280" s="413" t="s">
        <v>2002</v>
      </c>
      <c r="C1280" s="413">
        <v>669395</v>
      </c>
      <c r="D1280" s="413">
        <v>22276</v>
      </c>
      <c r="E1280" s="413" t="s">
        <v>614</v>
      </c>
      <c r="G1280" s="414"/>
      <c r="H1280" s="411" t="s">
        <v>2596</v>
      </c>
      <c r="I1280" s="411" t="s">
        <v>409</v>
      </c>
      <c r="J1280" s="418"/>
      <c r="K1280" s="418">
        <v>1</v>
      </c>
      <c r="M1280" s="419" t="s">
        <v>837</v>
      </c>
      <c r="Z1280" s="421"/>
      <c r="AS1280" s="422"/>
      <c r="AT1280" s="422"/>
      <c r="AU1280" s="422"/>
      <c r="AV1280" s="422"/>
      <c r="AW1280" s="422"/>
      <c r="AX1280" s="422"/>
      <c r="AY1280" s="423"/>
      <c r="AZ1280" s="422"/>
      <c r="BA1280" s="422"/>
      <c r="BB1280" s="422"/>
      <c r="BC1280" s="422"/>
      <c r="BT1280" s="427"/>
      <c r="BU1280" s="421"/>
      <c r="BV1280" s="428"/>
      <c r="BW1280" s="427"/>
      <c r="BX1280" s="427"/>
      <c r="BY1280" s="427"/>
      <c r="BZ1280" s="427"/>
      <c r="CA1280" s="421"/>
      <c r="CB1280" s="428"/>
      <c r="CC1280" s="427"/>
      <c r="CD1280" s="421"/>
      <c r="CE1280" s="429"/>
      <c r="CF1280" s="428"/>
      <c r="CG1280" s="427"/>
      <c r="CH1280" s="421"/>
      <c r="CI1280" s="429"/>
      <c r="CJ1280" s="428"/>
      <c r="CK1280" s="427"/>
      <c r="CL1280" s="421"/>
      <c r="CM1280" s="429"/>
      <c r="CN1280" s="428"/>
      <c r="CO1280" s="427"/>
      <c r="CP1280" s="421"/>
      <c r="CQ1280" s="429"/>
      <c r="CR1280" s="428"/>
      <c r="DH1280" s="427"/>
      <c r="EL1280" s="422"/>
      <c r="EM1280" s="422"/>
      <c r="EN1280" s="422"/>
      <c r="EO1280" s="422"/>
      <c r="EP1280" s="422"/>
      <c r="EQ1280" s="422"/>
    </row>
    <row r="1281" spans="1:162" ht="13" hidden="1" customHeight="1">
      <c r="A1281" s="413" t="s">
        <v>2002</v>
      </c>
      <c r="C1281" s="413">
        <v>664351</v>
      </c>
      <c r="D1281" s="413">
        <v>25839</v>
      </c>
      <c r="E1281" s="413" t="s">
        <v>614</v>
      </c>
      <c r="F1281" s="413" t="s">
        <v>614</v>
      </c>
      <c r="G1281" s="414"/>
      <c r="H1281" s="411" t="s">
        <v>626</v>
      </c>
      <c r="I1281" s="411" t="s">
        <v>589</v>
      </c>
      <c r="J1281" s="413">
        <v>29</v>
      </c>
      <c r="K1281" s="418">
        <v>1</v>
      </c>
      <c r="M1281" s="419" t="s">
        <v>837</v>
      </c>
      <c r="Z1281" s="421"/>
      <c r="AS1281" s="422"/>
      <c r="AT1281" s="422"/>
      <c r="AU1281" s="422"/>
      <c r="AV1281" s="422"/>
      <c r="AW1281" s="422"/>
      <c r="AX1281" s="422"/>
      <c r="AY1281" s="423"/>
      <c r="AZ1281" s="422"/>
      <c r="BA1281" s="422"/>
      <c r="BB1281" s="422"/>
      <c r="BC1281" s="422"/>
      <c r="BT1281" s="427"/>
      <c r="BU1281" s="421"/>
      <c r="BV1281" s="428"/>
      <c r="BW1281" s="427"/>
      <c r="BX1281" s="427"/>
      <c r="BY1281" s="427"/>
      <c r="BZ1281" s="427"/>
      <c r="CA1281" s="421"/>
      <c r="CB1281" s="428"/>
      <c r="CC1281" s="427"/>
      <c r="CD1281" s="421"/>
      <c r="CE1281" s="429"/>
      <c r="CF1281" s="428"/>
      <c r="CG1281" s="427"/>
      <c r="CH1281" s="421"/>
      <c r="CI1281" s="429"/>
      <c r="CJ1281" s="428"/>
      <c r="CK1281" s="427"/>
      <c r="CL1281" s="421"/>
      <c r="CM1281" s="429"/>
      <c r="CN1281" s="428"/>
      <c r="CO1281" s="427"/>
      <c r="CP1281" s="421"/>
      <c r="CQ1281" s="429"/>
      <c r="CR1281" s="428"/>
      <c r="DH1281" s="427"/>
      <c r="EL1281" s="422"/>
      <c r="EM1281" s="422"/>
      <c r="EN1281" s="422"/>
      <c r="EO1281" s="422"/>
      <c r="EP1281" s="422"/>
      <c r="EQ1281" s="422"/>
    </row>
    <row r="1282" spans="1:162" ht="13" hidden="1" customHeight="1">
      <c r="A1282" s="413" t="s">
        <v>2002</v>
      </c>
      <c r="C1282" s="413">
        <v>672710</v>
      </c>
      <c r="D1282" s="413">
        <v>22810</v>
      </c>
      <c r="E1282" s="413" t="s">
        <v>3323</v>
      </c>
      <c r="F1282" s="413" t="s">
        <v>3323</v>
      </c>
      <c r="G1282" s="414"/>
      <c r="H1282" s="411" t="s">
        <v>626</v>
      </c>
      <c r="I1282" s="411" t="s">
        <v>2598</v>
      </c>
      <c r="J1282" s="418">
        <v>25</v>
      </c>
      <c r="K1282" s="418">
        <v>1</v>
      </c>
      <c r="M1282" s="419" t="s">
        <v>837</v>
      </c>
      <c r="Z1282" s="421"/>
      <c r="AS1282" s="422"/>
      <c r="AT1282" s="422"/>
      <c r="AU1282" s="422"/>
      <c r="AV1282" s="422"/>
      <c r="AW1282" s="422"/>
      <c r="AX1282" s="422"/>
      <c r="AY1282" s="423"/>
      <c r="AZ1282" s="422"/>
      <c r="BA1282" s="422"/>
      <c r="BB1282" s="422"/>
      <c r="BC1282" s="422"/>
      <c r="BT1282" s="427"/>
      <c r="BU1282" s="421"/>
      <c r="BV1282" s="428"/>
      <c r="BW1282" s="427"/>
      <c r="BX1282" s="427"/>
      <c r="BY1282" s="427"/>
      <c r="BZ1282" s="427"/>
      <c r="CA1282" s="421"/>
      <c r="CB1282" s="428"/>
      <c r="CC1282" s="427"/>
      <c r="CD1282" s="421"/>
      <c r="CE1282" s="429"/>
      <c r="CF1282" s="428"/>
      <c r="CG1282" s="427"/>
      <c r="CH1282" s="421"/>
      <c r="CI1282" s="429"/>
      <c r="CJ1282" s="428"/>
      <c r="CK1282" s="427"/>
      <c r="CL1282" s="421"/>
      <c r="CM1282" s="429"/>
      <c r="CN1282" s="428"/>
      <c r="CO1282" s="427"/>
      <c r="CP1282" s="421"/>
      <c r="CQ1282" s="429"/>
      <c r="CR1282" s="428"/>
      <c r="DH1282" s="427"/>
      <c r="EL1282" s="422"/>
      <c r="EM1282" s="422"/>
      <c r="EN1282" s="422"/>
      <c r="EO1282" s="422"/>
      <c r="EP1282" s="422"/>
      <c r="EQ1282" s="422"/>
    </row>
    <row r="1283" spans="1:162" ht="13" hidden="1" customHeight="1">
      <c r="A1283" s="413" t="s">
        <v>2002</v>
      </c>
      <c r="D1283" s="413">
        <v>15690</v>
      </c>
      <c r="E1283" s="413" t="s">
        <v>16</v>
      </c>
      <c r="G1283" s="414"/>
      <c r="H1283" s="415" t="s">
        <v>835</v>
      </c>
      <c r="I1283" s="416" t="s">
        <v>217</v>
      </c>
      <c r="J1283" s="417"/>
      <c r="K1283" s="418">
        <v>1</v>
      </c>
      <c r="M1283" s="419" t="s">
        <v>837</v>
      </c>
      <c r="Z1283" s="421"/>
      <c r="BT1283" s="427"/>
      <c r="BU1283" s="421"/>
      <c r="BV1283" s="428"/>
      <c r="BW1283" s="427"/>
      <c r="BX1283" s="427"/>
      <c r="BY1283" s="427"/>
      <c r="BZ1283" s="427"/>
      <c r="CA1283" s="421"/>
      <c r="CB1283" s="428"/>
      <c r="CC1283" s="427"/>
      <c r="CD1283" s="421"/>
      <c r="CE1283" s="429"/>
      <c r="CF1283" s="428"/>
      <c r="CG1283" s="427"/>
      <c r="CH1283" s="421"/>
      <c r="CI1283" s="429"/>
      <c r="CJ1283" s="428"/>
      <c r="CK1283" s="427"/>
      <c r="CL1283" s="421"/>
      <c r="CM1283" s="429"/>
      <c r="CN1283" s="428"/>
      <c r="CO1283" s="427"/>
      <c r="CP1283" s="421"/>
      <c r="CQ1283" s="429"/>
      <c r="CR1283" s="428"/>
      <c r="DH1283" s="427"/>
      <c r="EL1283" s="422"/>
      <c r="EM1283" s="422"/>
      <c r="EN1283" s="422"/>
      <c r="EO1283" s="422"/>
      <c r="EP1283" s="422"/>
      <c r="EQ1283" s="422"/>
    </row>
    <row r="1284" spans="1:162" ht="13" hidden="1" customHeight="1">
      <c r="A1284" s="413" t="s">
        <v>2002</v>
      </c>
      <c r="C1284" s="413">
        <v>692030</v>
      </c>
      <c r="D1284" s="413">
        <v>27984</v>
      </c>
      <c r="E1284" s="413" t="s">
        <v>14</v>
      </c>
      <c r="F1284" s="413" t="s">
        <v>14</v>
      </c>
      <c r="G1284" s="414"/>
      <c r="H1284" s="411" t="s">
        <v>4522</v>
      </c>
      <c r="I1284" s="411" t="s">
        <v>565</v>
      </c>
      <c r="J1284" s="413">
        <v>22</v>
      </c>
      <c r="K1284" s="418">
        <v>1</v>
      </c>
      <c r="M1284" s="419" t="s">
        <v>837</v>
      </c>
      <c r="Z1284" s="421"/>
      <c r="BT1284" s="427"/>
      <c r="BU1284" s="421"/>
      <c r="BV1284" s="428"/>
      <c r="BW1284" s="427"/>
      <c r="BX1284" s="427"/>
      <c r="BY1284" s="427"/>
      <c r="BZ1284" s="427"/>
      <c r="CA1284" s="421"/>
      <c r="CB1284" s="428"/>
      <c r="CC1284" s="427"/>
      <c r="CD1284" s="421"/>
      <c r="CE1284" s="429"/>
      <c r="CF1284" s="428"/>
      <c r="CG1284" s="427"/>
      <c r="CH1284" s="421"/>
      <c r="CI1284" s="429"/>
      <c r="CJ1284" s="428"/>
      <c r="CK1284" s="427"/>
      <c r="CL1284" s="421"/>
      <c r="CM1284" s="429"/>
      <c r="CN1284" s="428"/>
      <c r="CO1284" s="427"/>
      <c r="CP1284" s="421"/>
      <c r="CQ1284" s="429"/>
      <c r="CR1284" s="428"/>
      <c r="DH1284" s="427"/>
    </row>
    <row r="1285" spans="1:162" ht="13" hidden="1" customHeight="1">
      <c r="A1285" s="413" t="s">
        <v>2002</v>
      </c>
      <c r="C1285" s="413">
        <v>676680</v>
      </c>
      <c r="D1285" s="413">
        <v>23443</v>
      </c>
      <c r="E1285" s="413" t="s">
        <v>129</v>
      </c>
      <c r="F1285" s="413" t="s">
        <v>129</v>
      </c>
      <c r="G1285" s="414"/>
      <c r="H1285" s="411" t="s">
        <v>3436</v>
      </c>
      <c r="I1285" s="411" t="s">
        <v>248</v>
      </c>
      <c r="J1285" s="413">
        <v>29</v>
      </c>
      <c r="K1285" s="418">
        <v>1</v>
      </c>
      <c r="M1285" s="419" t="s">
        <v>46</v>
      </c>
      <c r="Z1285" s="421"/>
      <c r="AS1285" s="422"/>
      <c r="AT1285" s="422"/>
      <c r="AU1285" s="422"/>
      <c r="AV1285" s="422"/>
      <c r="AW1285" s="422"/>
      <c r="AX1285" s="422"/>
      <c r="AY1285" s="423"/>
      <c r="AZ1285" s="422"/>
      <c r="BA1285" s="422"/>
      <c r="BB1285" s="422"/>
      <c r="BC1285" s="422"/>
      <c r="BT1285" s="427"/>
      <c r="BU1285" s="421"/>
      <c r="BV1285" s="428"/>
      <c r="BW1285" s="427"/>
      <c r="BX1285" s="427"/>
      <c r="BY1285" s="427"/>
      <c r="BZ1285" s="427"/>
      <c r="CA1285" s="421"/>
      <c r="CB1285" s="428"/>
      <c r="CC1285" s="427"/>
      <c r="CD1285" s="421"/>
      <c r="CE1285" s="429"/>
      <c r="CF1285" s="428"/>
      <c r="CG1285" s="427"/>
      <c r="CH1285" s="421"/>
      <c r="CI1285" s="429"/>
      <c r="CJ1285" s="428"/>
      <c r="CK1285" s="427"/>
      <c r="CL1285" s="421"/>
      <c r="CM1285" s="429"/>
      <c r="CN1285" s="428"/>
      <c r="CO1285" s="427"/>
      <c r="CP1285" s="421"/>
      <c r="CQ1285" s="429"/>
      <c r="CR1285" s="428"/>
      <c r="DH1285" s="427"/>
      <c r="EL1285" s="422"/>
      <c r="EM1285" s="422"/>
      <c r="EN1285" s="422"/>
      <c r="EO1285" s="422"/>
      <c r="EP1285" s="422"/>
      <c r="EQ1285" s="422"/>
    </row>
    <row r="1286" spans="1:162" ht="13" hidden="1" customHeight="1">
      <c r="A1286" s="413" t="s">
        <v>2002</v>
      </c>
      <c r="C1286" s="413">
        <v>664776</v>
      </c>
      <c r="D1286" s="413">
        <v>21620</v>
      </c>
      <c r="E1286" s="413" t="s">
        <v>16</v>
      </c>
      <c r="F1286" s="413" t="s">
        <v>16</v>
      </c>
      <c r="G1286" s="414"/>
      <c r="H1286" s="411" t="s">
        <v>2483</v>
      </c>
      <c r="I1286" s="411" t="s">
        <v>247</v>
      </c>
      <c r="J1286" s="418">
        <v>30</v>
      </c>
      <c r="K1286" s="418">
        <v>1</v>
      </c>
      <c r="M1286" s="419" t="s">
        <v>837</v>
      </c>
      <c r="Z1286" s="421"/>
      <c r="AS1286" s="422"/>
      <c r="AT1286" s="422"/>
      <c r="AU1286" s="422"/>
      <c r="AV1286" s="422"/>
      <c r="AW1286" s="422"/>
      <c r="AX1286" s="422"/>
      <c r="AY1286" s="423"/>
      <c r="AZ1286" s="422"/>
      <c r="BA1286" s="422"/>
      <c r="BB1286" s="422"/>
      <c r="BC1286" s="422"/>
      <c r="BT1286" s="427"/>
      <c r="BU1286" s="421"/>
      <c r="BV1286" s="428"/>
      <c r="BW1286" s="427"/>
      <c r="BX1286" s="427"/>
      <c r="BY1286" s="427"/>
      <c r="BZ1286" s="427"/>
      <c r="CA1286" s="421"/>
      <c r="CB1286" s="428"/>
      <c r="CC1286" s="427"/>
      <c r="CD1286" s="421"/>
      <c r="CE1286" s="429"/>
      <c r="CF1286" s="428"/>
      <c r="CG1286" s="427"/>
      <c r="CH1286" s="421"/>
      <c r="CI1286" s="429"/>
      <c r="CJ1286" s="428"/>
      <c r="CK1286" s="427"/>
      <c r="CL1286" s="421"/>
      <c r="CM1286" s="429"/>
      <c r="CN1286" s="428"/>
      <c r="CO1286" s="427"/>
      <c r="CP1286" s="421"/>
      <c r="CQ1286" s="429"/>
      <c r="CR1286" s="428"/>
      <c r="DH1286" s="427"/>
      <c r="EL1286" s="422"/>
      <c r="EM1286" s="422"/>
      <c r="EN1286" s="422"/>
      <c r="EO1286" s="422"/>
      <c r="EP1286" s="422"/>
      <c r="EQ1286" s="422"/>
    </row>
    <row r="1287" spans="1:162" ht="13" hidden="1" customHeight="1">
      <c r="A1287" s="413" t="s">
        <v>2002</v>
      </c>
      <c r="D1287" s="413">
        <v>14825</v>
      </c>
      <c r="G1287" s="414"/>
      <c r="H1287" s="415" t="s">
        <v>796</v>
      </c>
      <c r="I1287" s="416" t="s">
        <v>409</v>
      </c>
      <c r="J1287" s="417"/>
      <c r="K1287" s="418">
        <v>1</v>
      </c>
      <c r="M1287" s="419" t="s">
        <v>837</v>
      </c>
      <c r="Z1287" s="421"/>
      <c r="BT1287" s="427"/>
      <c r="BU1287" s="421"/>
      <c r="BV1287" s="428"/>
      <c r="BW1287" s="427"/>
      <c r="BX1287" s="427"/>
      <c r="BY1287" s="427"/>
      <c r="BZ1287" s="427"/>
      <c r="CA1287" s="421"/>
      <c r="CB1287" s="428"/>
      <c r="CC1287" s="427"/>
      <c r="CD1287" s="421"/>
      <c r="CE1287" s="429"/>
      <c r="CF1287" s="428"/>
      <c r="CG1287" s="427"/>
      <c r="CH1287" s="421"/>
      <c r="CI1287" s="429"/>
      <c r="CJ1287" s="428"/>
      <c r="CK1287" s="427"/>
      <c r="CL1287" s="421"/>
      <c r="CM1287" s="429"/>
      <c r="CN1287" s="428"/>
      <c r="CO1287" s="427"/>
      <c r="CP1287" s="421"/>
      <c r="CQ1287" s="429"/>
      <c r="CR1287" s="428"/>
      <c r="DH1287" s="427"/>
      <c r="EL1287" s="422"/>
      <c r="EM1287" s="422"/>
      <c r="EN1287" s="422"/>
      <c r="EO1287" s="422"/>
      <c r="EP1287" s="422"/>
      <c r="EQ1287" s="422"/>
    </row>
    <row r="1288" spans="1:162" ht="13" hidden="1" customHeight="1">
      <c r="A1288" s="413" t="s">
        <v>2002</v>
      </c>
      <c r="C1288" s="413">
        <v>681867</v>
      </c>
      <c r="D1288" s="413">
        <v>24975</v>
      </c>
      <c r="E1288" s="413" t="s">
        <v>609</v>
      </c>
      <c r="F1288" s="413" t="s">
        <v>609</v>
      </c>
      <c r="G1288" s="414"/>
      <c r="H1288" s="411" t="s">
        <v>2523</v>
      </c>
      <c r="I1288" s="411" t="s">
        <v>1107</v>
      </c>
      <c r="J1288" s="418">
        <v>28</v>
      </c>
      <c r="K1288" s="418">
        <v>1</v>
      </c>
      <c r="M1288" s="419" t="s">
        <v>837</v>
      </c>
      <c r="Z1288" s="421"/>
      <c r="AS1288" s="422"/>
      <c r="AT1288" s="422"/>
      <c r="AU1288" s="422"/>
      <c r="AV1288" s="422"/>
      <c r="AW1288" s="422"/>
      <c r="AX1288" s="422"/>
      <c r="AY1288" s="423"/>
      <c r="AZ1288" s="422"/>
      <c r="BA1288" s="422"/>
      <c r="BB1288" s="422"/>
      <c r="BC1288" s="422"/>
      <c r="BT1288" s="427"/>
      <c r="BU1288" s="421"/>
      <c r="BV1288" s="428"/>
      <c r="BW1288" s="427"/>
      <c r="BX1288" s="427"/>
      <c r="BY1288" s="427"/>
      <c r="BZ1288" s="427"/>
      <c r="CA1288" s="421"/>
      <c r="CB1288" s="428"/>
      <c r="CC1288" s="427"/>
      <c r="CD1288" s="421"/>
      <c r="CE1288" s="429"/>
      <c r="CF1288" s="428"/>
      <c r="CG1288" s="427"/>
      <c r="CH1288" s="421"/>
      <c r="CI1288" s="429"/>
      <c r="CJ1288" s="428"/>
      <c r="CK1288" s="427"/>
      <c r="CL1288" s="421"/>
      <c r="CM1288" s="429"/>
      <c r="CN1288" s="428"/>
      <c r="CO1288" s="427"/>
      <c r="CP1288" s="421"/>
      <c r="CQ1288" s="429"/>
      <c r="CR1288" s="428"/>
      <c r="DH1288" s="427"/>
      <c r="EL1288" s="422"/>
      <c r="EM1288" s="422"/>
      <c r="EN1288" s="422"/>
      <c r="EO1288" s="422"/>
      <c r="EP1288" s="422"/>
      <c r="EQ1288" s="422"/>
    </row>
    <row r="1289" spans="1:162" ht="13" hidden="1" customHeight="1">
      <c r="A1289" s="413" t="s">
        <v>2002</v>
      </c>
      <c r="C1289" s="413">
        <v>676105</v>
      </c>
      <c r="D1289" s="413">
        <v>27608</v>
      </c>
      <c r="E1289" s="413" t="s">
        <v>246</v>
      </c>
      <c r="F1289" s="413" t="s">
        <v>246</v>
      </c>
      <c r="G1289" s="414"/>
      <c r="H1289" s="411" t="s">
        <v>2523</v>
      </c>
      <c r="I1289" s="411" t="s">
        <v>581</v>
      </c>
      <c r="K1289" s="418">
        <v>1</v>
      </c>
      <c r="M1289" s="419" t="s">
        <v>837</v>
      </c>
      <c r="Z1289" s="421"/>
      <c r="AS1289" s="422"/>
      <c r="AT1289" s="422"/>
      <c r="AU1289" s="422"/>
      <c r="AV1289" s="422"/>
      <c r="AW1289" s="422"/>
      <c r="AX1289" s="422"/>
      <c r="AY1289" s="423"/>
      <c r="AZ1289" s="422"/>
      <c r="BA1289" s="422"/>
      <c r="BB1289" s="422"/>
      <c r="BC1289" s="422"/>
      <c r="BT1289" s="427"/>
      <c r="BU1289" s="421"/>
      <c r="BV1289" s="428"/>
      <c r="BW1289" s="427"/>
      <c r="BX1289" s="427"/>
      <c r="BY1289" s="427"/>
      <c r="BZ1289" s="427"/>
      <c r="CA1289" s="421"/>
      <c r="CB1289" s="428"/>
      <c r="CC1289" s="427"/>
      <c r="CD1289" s="421"/>
      <c r="CE1289" s="429"/>
      <c r="CF1289" s="428"/>
      <c r="CG1289" s="427"/>
      <c r="CH1289" s="421"/>
      <c r="CI1289" s="429"/>
      <c r="CJ1289" s="428"/>
      <c r="CK1289" s="427"/>
      <c r="CL1289" s="421"/>
      <c r="CM1289" s="429"/>
      <c r="CN1289" s="428"/>
      <c r="CO1289" s="427"/>
      <c r="CP1289" s="421"/>
      <c r="CQ1289" s="429"/>
      <c r="CR1289" s="428"/>
      <c r="DH1289" s="427"/>
      <c r="EL1289" s="422"/>
      <c r="EM1289" s="422"/>
      <c r="EN1289" s="422"/>
      <c r="EO1289" s="422"/>
      <c r="EP1289" s="422"/>
      <c r="EQ1289" s="422"/>
    </row>
    <row r="1290" spans="1:162" ht="13" hidden="1" customHeight="1">
      <c r="A1290" s="413" t="s">
        <v>2002</v>
      </c>
      <c r="C1290" s="413">
        <v>686539</v>
      </c>
      <c r="D1290" s="413">
        <v>25645</v>
      </c>
      <c r="E1290" s="413" t="s">
        <v>686</v>
      </c>
      <c r="F1290" s="413" t="s">
        <v>686</v>
      </c>
      <c r="G1290" s="414"/>
      <c r="H1290" s="411" t="s">
        <v>3489</v>
      </c>
      <c r="I1290" s="411" t="s">
        <v>3490</v>
      </c>
      <c r="K1290" s="418">
        <v>1</v>
      </c>
      <c r="M1290" s="419" t="s">
        <v>837</v>
      </c>
      <c r="Z1290" s="421"/>
      <c r="AS1290" s="422"/>
      <c r="AT1290" s="422"/>
      <c r="AU1290" s="422"/>
      <c r="AV1290" s="422"/>
      <c r="AW1290" s="422"/>
      <c r="AX1290" s="422"/>
      <c r="AY1290" s="423"/>
      <c r="AZ1290" s="422"/>
      <c r="BA1290" s="422"/>
      <c r="BB1290" s="422"/>
      <c r="BC1290" s="422"/>
      <c r="BT1290" s="427"/>
      <c r="BU1290" s="421"/>
      <c r="BV1290" s="428"/>
      <c r="BW1290" s="427"/>
      <c r="BX1290" s="427"/>
      <c r="BY1290" s="427"/>
      <c r="BZ1290" s="427"/>
      <c r="CA1290" s="421"/>
      <c r="CB1290" s="428"/>
      <c r="CC1290" s="427"/>
      <c r="CD1290" s="421"/>
      <c r="CE1290" s="429"/>
      <c r="CF1290" s="428"/>
      <c r="CG1290" s="427"/>
      <c r="CH1290" s="421"/>
      <c r="CI1290" s="429"/>
      <c r="CJ1290" s="428"/>
      <c r="CK1290" s="427"/>
      <c r="CL1290" s="421"/>
      <c r="CM1290" s="429"/>
      <c r="CN1290" s="428"/>
      <c r="CO1290" s="427"/>
      <c r="CP1290" s="421"/>
      <c r="CQ1290" s="429"/>
      <c r="CR1290" s="428"/>
      <c r="DH1290" s="427"/>
      <c r="EL1290" s="422"/>
      <c r="EM1290" s="422"/>
      <c r="EN1290" s="422"/>
      <c r="EO1290" s="422"/>
      <c r="EP1290" s="422"/>
      <c r="EQ1290" s="422"/>
    </row>
    <row r="1291" spans="1:162" ht="13" hidden="1" customHeight="1">
      <c r="A1291" s="413" t="s">
        <v>2002</v>
      </c>
      <c r="C1291" s="413">
        <v>668968</v>
      </c>
      <c r="D1291" s="413">
        <v>22192</v>
      </c>
      <c r="E1291" s="413" t="s">
        <v>18</v>
      </c>
      <c r="F1291" s="413" t="s">
        <v>18</v>
      </c>
      <c r="G1291" s="414"/>
      <c r="H1291" s="411" t="s">
        <v>2593</v>
      </c>
      <c r="I1291" s="411" t="s">
        <v>2594</v>
      </c>
      <c r="J1291" s="418">
        <v>26</v>
      </c>
      <c r="K1291" s="418">
        <v>1</v>
      </c>
      <c r="M1291" s="419" t="s">
        <v>837</v>
      </c>
      <c r="Z1291" s="421"/>
      <c r="AS1291" s="422"/>
      <c r="AT1291" s="422"/>
      <c r="AU1291" s="422"/>
      <c r="AV1291" s="422"/>
      <c r="AW1291" s="422"/>
      <c r="AX1291" s="422"/>
      <c r="AY1291" s="423"/>
      <c r="AZ1291" s="422"/>
      <c r="BA1291" s="422"/>
      <c r="BB1291" s="422"/>
      <c r="BC1291" s="422"/>
      <c r="BT1291" s="427"/>
      <c r="BU1291" s="421"/>
      <c r="BV1291" s="428"/>
      <c r="BW1291" s="427"/>
      <c r="BX1291" s="427"/>
      <c r="BY1291" s="427"/>
      <c r="BZ1291" s="427"/>
      <c r="CA1291" s="421"/>
      <c r="CB1291" s="428"/>
      <c r="CC1291" s="427"/>
      <c r="CD1291" s="421"/>
      <c r="CE1291" s="429"/>
      <c r="CF1291" s="428"/>
      <c r="CG1291" s="427"/>
      <c r="CH1291" s="421"/>
      <c r="CI1291" s="429"/>
      <c r="CJ1291" s="428"/>
      <c r="CK1291" s="427"/>
      <c r="CL1291" s="421"/>
      <c r="CM1291" s="429"/>
      <c r="CN1291" s="428"/>
      <c r="CO1291" s="427"/>
      <c r="CP1291" s="421"/>
      <c r="CQ1291" s="429"/>
      <c r="CR1291" s="428"/>
      <c r="DH1291" s="427"/>
      <c r="EL1291" s="422"/>
      <c r="EM1291" s="422"/>
      <c r="EN1291" s="422"/>
      <c r="EO1291" s="422"/>
      <c r="EP1291" s="422"/>
      <c r="EQ1291" s="422"/>
      <c r="FD1291" s="412"/>
      <c r="FE1291" s="412"/>
      <c r="FF1291" s="412"/>
    </row>
    <row r="1292" spans="1:162" ht="13" hidden="1" customHeight="1">
      <c r="A1292" s="413" t="s">
        <v>2002</v>
      </c>
      <c r="C1292" s="413">
        <v>678316</v>
      </c>
      <c r="D1292" s="413">
        <v>23875</v>
      </c>
      <c r="E1292" s="413" t="s">
        <v>2170</v>
      </c>
      <c r="F1292" s="413" t="s">
        <v>2170</v>
      </c>
      <c r="G1292" s="414"/>
      <c r="H1292" s="411" t="s">
        <v>566</v>
      </c>
      <c r="I1292" s="411" t="s">
        <v>227</v>
      </c>
      <c r="J1292" s="413">
        <v>26</v>
      </c>
      <c r="K1292" s="418">
        <v>1</v>
      </c>
      <c r="M1292" s="419" t="s">
        <v>46</v>
      </c>
      <c r="Z1292" s="421"/>
      <c r="BT1292" s="427"/>
      <c r="BU1292" s="421"/>
      <c r="BV1292" s="428"/>
      <c r="BW1292" s="427"/>
      <c r="BX1292" s="427"/>
      <c r="BY1292" s="427"/>
      <c r="BZ1292" s="427"/>
      <c r="CA1292" s="421"/>
      <c r="CB1292" s="428"/>
      <c r="CC1292" s="427"/>
      <c r="CD1292" s="421"/>
      <c r="CE1292" s="429"/>
      <c r="CF1292" s="428"/>
      <c r="CG1292" s="427"/>
      <c r="CH1292" s="421"/>
      <c r="CI1292" s="429"/>
      <c r="CJ1292" s="428"/>
      <c r="CK1292" s="427"/>
      <c r="CL1292" s="421"/>
      <c r="CM1292" s="429"/>
      <c r="CN1292" s="428"/>
      <c r="CO1292" s="427"/>
      <c r="CP1292" s="421"/>
      <c r="CQ1292" s="429"/>
      <c r="CR1292" s="428"/>
      <c r="DH1292" s="427"/>
    </row>
    <row r="1293" spans="1:162" ht="13" hidden="1" customHeight="1">
      <c r="A1293" s="413" t="s">
        <v>2002</v>
      </c>
      <c r="C1293" s="413">
        <v>621016</v>
      </c>
      <c r="D1293" s="413">
        <v>17701</v>
      </c>
      <c r="E1293" s="413" t="s">
        <v>3323</v>
      </c>
      <c r="G1293" s="414"/>
      <c r="H1293" s="411" t="s">
        <v>2862</v>
      </c>
      <c r="I1293" s="411" t="s">
        <v>565</v>
      </c>
      <c r="K1293" s="418">
        <v>1</v>
      </c>
      <c r="M1293" s="419" t="s">
        <v>837</v>
      </c>
      <c r="Z1293" s="421"/>
      <c r="AS1293" s="422"/>
      <c r="AT1293" s="422"/>
      <c r="AU1293" s="422"/>
      <c r="AV1293" s="422"/>
      <c r="AW1293" s="422"/>
      <c r="AX1293" s="422"/>
      <c r="AY1293" s="423"/>
      <c r="AZ1293" s="422"/>
      <c r="BA1293" s="422"/>
      <c r="BB1293" s="422"/>
      <c r="BC1293" s="422"/>
      <c r="BT1293" s="427"/>
      <c r="BU1293" s="421"/>
      <c r="BV1293" s="428"/>
      <c r="BW1293" s="427"/>
      <c r="BX1293" s="427"/>
      <c r="BY1293" s="427"/>
      <c r="BZ1293" s="427"/>
      <c r="CA1293" s="421"/>
      <c r="CB1293" s="428"/>
      <c r="CC1293" s="427"/>
      <c r="CD1293" s="421"/>
      <c r="CE1293" s="429"/>
      <c r="CF1293" s="428"/>
      <c r="CG1293" s="427"/>
      <c r="CH1293" s="421"/>
      <c r="CI1293" s="429"/>
      <c r="CJ1293" s="428"/>
      <c r="CK1293" s="427"/>
      <c r="CL1293" s="421"/>
      <c r="CM1293" s="429"/>
      <c r="CN1293" s="428"/>
      <c r="CO1293" s="427"/>
      <c r="CP1293" s="421"/>
      <c r="CQ1293" s="429"/>
      <c r="CR1293" s="428"/>
      <c r="DH1293" s="427"/>
      <c r="EL1293" s="422"/>
      <c r="EM1293" s="422"/>
      <c r="EN1293" s="422"/>
      <c r="EO1293" s="422"/>
      <c r="EP1293" s="422"/>
      <c r="EQ1293" s="422"/>
    </row>
    <row r="1294" spans="1:162" ht="13" hidden="1" customHeight="1">
      <c r="A1294" s="413" t="s">
        <v>2002</v>
      </c>
      <c r="C1294" s="413">
        <v>456501</v>
      </c>
      <c r="D1294" s="413">
        <v>6893</v>
      </c>
      <c r="E1294" s="413" t="s">
        <v>18</v>
      </c>
      <c r="G1294" s="414"/>
      <c r="H1294" s="415" t="s">
        <v>444</v>
      </c>
      <c r="I1294" s="416" t="s">
        <v>583</v>
      </c>
      <c r="J1294" s="417"/>
      <c r="K1294" s="418">
        <v>1</v>
      </c>
      <c r="M1294" s="419" t="s">
        <v>837</v>
      </c>
      <c r="Z1294" s="421"/>
      <c r="AS1294" s="422"/>
      <c r="AT1294" s="422"/>
      <c r="AU1294" s="422"/>
      <c r="AV1294" s="422"/>
      <c r="AW1294" s="422"/>
      <c r="AX1294" s="422"/>
      <c r="AY1294" s="423"/>
      <c r="AZ1294" s="422"/>
      <c r="BA1294" s="422"/>
      <c r="BB1294" s="422"/>
      <c r="BC1294" s="422"/>
      <c r="BT1294" s="427"/>
      <c r="BU1294" s="421"/>
      <c r="BV1294" s="428"/>
      <c r="BW1294" s="427"/>
      <c r="BX1294" s="427"/>
      <c r="BY1294" s="427"/>
      <c r="BZ1294" s="427"/>
      <c r="CA1294" s="421"/>
      <c r="CB1294" s="428"/>
      <c r="CC1294" s="427"/>
      <c r="CD1294" s="421"/>
      <c r="CE1294" s="429"/>
      <c r="CF1294" s="428"/>
      <c r="CG1294" s="427"/>
      <c r="CH1294" s="421"/>
      <c r="CI1294" s="429"/>
      <c r="CJ1294" s="428"/>
      <c r="CK1294" s="427"/>
      <c r="CL1294" s="421"/>
      <c r="CM1294" s="429"/>
      <c r="CN1294" s="428"/>
      <c r="CO1294" s="427"/>
      <c r="CP1294" s="421"/>
      <c r="CQ1294" s="429"/>
      <c r="CR1294" s="428"/>
      <c r="DH1294" s="427"/>
      <c r="EL1294" s="422"/>
      <c r="EM1294" s="422"/>
      <c r="EN1294" s="422"/>
      <c r="EO1294" s="422"/>
      <c r="EP1294" s="422"/>
      <c r="EQ1294" s="422"/>
    </row>
    <row r="1295" spans="1:162" ht="13" hidden="1" customHeight="1">
      <c r="A1295" s="413" t="s">
        <v>2002</v>
      </c>
      <c r="C1295" s="413">
        <v>675540</v>
      </c>
      <c r="D1295" s="413">
        <v>25595</v>
      </c>
      <c r="E1295" s="413" t="s">
        <v>686</v>
      </c>
      <c r="F1295" s="413" t="s">
        <v>686</v>
      </c>
      <c r="G1295" s="414"/>
      <c r="H1295" s="411" t="s">
        <v>3059</v>
      </c>
      <c r="I1295" s="411" t="s">
        <v>3060</v>
      </c>
      <c r="J1295" s="413">
        <v>26</v>
      </c>
      <c r="K1295" s="418">
        <v>1</v>
      </c>
      <c r="M1295" s="419" t="s">
        <v>837</v>
      </c>
      <c r="Z1295" s="421"/>
      <c r="BT1295" s="427"/>
      <c r="BU1295" s="421"/>
      <c r="BV1295" s="428"/>
      <c r="BW1295" s="427"/>
      <c r="BX1295" s="427"/>
      <c r="BY1295" s="427"/>
      <c r="BZ1295" s="427"/>
      <c r="CA1295" s="421"/>
      <c r="CB1295" s="428"/>
      <c r="CC1295" s="427"/>
      <c r="CD1295" s="421"/>
      <c r="CE1295" s="429"/>
      <c r="CF1295" s="428"/>
      <c r="CG1295" s="427"/>
      <c r="CH1295" s="421"/>
      <c r="CI1295" s="429"/>
      <c r="CJ1295" s="428"/>
      <c r="CK1295" s="427"/>
      <c r="CL1295" s="421"/>
      <c r="CM1295" s="429"/>
      <c r="CN1295" s="428"/>
      <c r="CO1295" s="427"/>
      <c r="CP1295" s="421"/>
      <c r="CQ1295" s="429"/>
      <c r="CR1295" s="428"/>
      <c r="DH1295" s="427"/>
    </row>
    <row r="1296" spans="1:162" ht="13" hidden="1" customHeight="1">
      <c r="A1296" s="413" t="s">
        <v>2002</v>
      </c>
      <c r="C1296" s="413">
        <v>669721</v>
      </c>
      <c r="D1296" s="413">
        <v>27582</v>
      </c>
      <c r="E1296" s="413" t="s">
        <v>555</v>
      </c>
      <c r="F1296" s="413" t="s">
        <v>555</v>
      </c>
      <c r="G1296" s="414"/>
      <c r="H1296" s="411" t="s">
        <v>197</v>
      </c>
      <c r="I1296" s="411" t="s">
        <v>262</v>
      </c>
      <c r="J1296" s="413">
        <v>28</v>
      </c>
      <c r="K1296" s="418">
        <v>1</v>
      </c>
      <c r="M1296" s="419" t="s">
        <v>837</v>
      </c>
      <c r="Z1296" s="421"/>
      <c r="AS1296" s="422"/>
      <c r="AT1296" s="422"/>
      <c r="AU1296" s="422"/>
      <c r="AV1296" s="422"/>
      <c r="AW1296" s="422"/>
      <c r="AX1296" s="422"/>
      <c r="AY1296" s="423"/>
      <c r="AZ1296" s="422"/>
      <c r="BA1296" s="422"/>
      <c r="BB1296" s="422"/>
      <c r="BC1296" s="422"/>
      <c r="BT1296" s="427"/>
      <c r="BU1296" s="421"/>
      <c r="BV1296" s="428"/>
      <c r="BW1296" s="427"/>
      <c r="BX1296" s="427"/>
      <c r="BY1296" s="427"/>
      <c r="BZ1296" s="427"/>
      <c r="CA1296" s="421"/>
      <c r="CB1296" s="428"/>
      <c r="CC1296" s="427"/>
      <c r="CD1296" s="421"/>
      <c r="CE1296" s="429"/>
      <c r="CF1296" s="428"/>
      <c r="CG1296" s="427"/>
      <c r="CH1296" s="421"/>
      <c r="CI1296" s="429"/>
      <c r="CJ1296" s="428"/>
      <c r="CK1296" s="427"/>
      <c r="CL1296" s="421"/>
      <c r="CM1296" s="429"/>
      <c r="CN1296" s="428"/>
      <c r="CO1296" s="427"/>
      <c r="CP1296" s="421"/>
      <c r="CQ1296" s="429"/>
      <c r="CR1296" s="428"/>
      <c r="DH1296" s="427"/>
      <c r="EL1296" s="422"/>
      <c r="EM1296" s="422"/>
      <c r="EN1296" s="422"/>
      <c r="EO1296" s="422"/>
      <c r="EP1296" s="422"/>
      <c r="EQ1296" s="422"/>
    </row>
    <row r="1297" spans="1:184" ht="13" hidden="1" customHeight="1">
      <c r="A1297" s="413" t="s">
        <v>2002</v>
      </c>
      <c r="C1297" s="413">
        <v>699911</v>
      </c>
      <c r="D1297" s="413">
        <v>27812</v>
      </c>
      <c r="E1297" s="413" t="s">
        <v>246</v>
      </c>
      <c r="F1297" s="413" t="s">
        <v>246</v>
      </c>
      <c r="G1297" s="414"/>
      <c r="H1297" s="411" t="s">
        <v>4516</v>
      </c>
      <c r="I1297" s="411" t="s">
        <v>4517</v>
      </c>
      <c r="J1297" s="413">
        <v>28</v>
      </c>
      <c r="K1297" s="418">
        <v>1</v>
      </c>
      <c r="M1297" s="419" t="s">
        <v>837</v>
      </c>
      <c r="Z1297" s="421"/>
      <c r="BT1297" s="427"/>
      <c r="BU1297" s="421"/>
      <c r="BV1297" s="428"/>
      <c r="BW1297" s="427"/>
      <c r="BX1297" s="427"/>
      <c r="BY1297" s="427"/>
      <c r="BZ1297" s="427"/>
      <c r="CA1297" s="421"/>
      <c r="CB1297" s="428"/>
      <c r="CC1297" s="427"/>
      <c r="CD1297" s="421"/>
      <c r="CE1297" s="429"/>
      <c r="CF1297" s="428"/>
      <c r="CG1297" s="427"/>
      <c r="CH1297" s="421"/>
      <c r="CI1297" s="429"/>
      <c r="CJ1297" s="428"/>
      <c r="CK1297" s="427"/>
      <c r="CL1297" s="421"/>
      <c r="CM1297" s="429"/>
      <c r="CN1297" s="428"/>
      <c r="CO1297" s="427"/>
      <c r="CP1297" s="421"/>
      <c r="CQ1297" s="429"/>
      <c r="CR1297" s="428"/>
      <c r="DH1297" s="427"/>
    </row>
    <row r="1298" spans="1:184" ht="13" hidden="1" customHeight="1">
      <c r="A1298" s="413" t="s">
        <v>2002</v>
      </c>
      <c r="C1298" s="413">
        <v>690382</v>
      </c>
      <c r="D1298" s="413">
        <v>31501</v>
      </c>
      <c r="E1298" s="413" t="s">
        <v>3323</v>
      </c>
      <c r="F1298" s="413" t="s">
        <v>3323</v>
      </c>
      <c r="G1298" s="414"/>
      <c r="H1298" s="411" t="s">
        <v>4436</v>
      </c>
      <c r="I1298" s="411" t="s">
        <v>596</v>
      </c>
      <c r="J1298" s="413">
        <v>27</v>
      </c>
      <c r="K1298" s="418">
        <v>1</v>
      </c>
      <c r="M1298" s="419" t="s">
        <v>837</v>
      </c>
      <c r="Z1298" s="421"/>
      <c r="BT1298" s="427"/>
      <c r="BU1298" s="421"/>
      <c r="BV1298" s="428"/>
      <c r="BW1298" s="427"/>
      <c r="BX1298" s="427"/>
      <c r="BY1298" s="427"/>
      <c r="BZ1298" s="427"/>
      <c r="CA1298" s="421"/>
      <c r="CB1298" s="428"/>
      <c r="CC1298" s="427"/>
      <c r="CD1298" s="421"/>
      <c r="CE1298" s="429"/>
      <c r="CF1298" s="428"/>
      <c r="CG1298" s="427"/>
      <c r="CH1298" s="421"/>
      <c r="CI1298" s="429"/>
      <c r="CJ1298" s="428"/>
      <c r="CK1298" s="427"/>
      <c r="CL1298" s="421"/>
      <c r="CM1298" s="429"/>
      <c r="CN1298" s="428"/>
      <c r="CO1298" s="427"/>
      <c r="CP1298" s="421"/>
      <c r="CQ1298" s="429"/>
      <c r="CR1298" s="428"/>
      <c r="DH1298" s="427"/>
    </row>
    <row r="1299" spans="1:184" ht="13" hidden="1" customHeight="1">
      <c r="A1299" s="413" t="s">
        <v>2002</v>
      </c>
      <c r="C1299" s="413">
        <v>656353</v>
      </c>
      <c r="D1299" s="413">
        <v>19871</v>
      </c>
      <c r="E1299" s="413" t="s">
        <v>17</v>
      </c>
      <c r="G1299" s="414"/>
      <c r="H1299" s="411" t="s">
        <v>1678</v>
      </c>
      <c r="I1299" s="411" t="s">
        <v>578</v>
      </c>
      <c r="J1299" s="418"/>
      <c r="K1299" s="418">
        <v>1</v>
      </c>
      <c r="M1299" s="419" t="s">
        <v>46</v>
      </c>
      <c r="Z1299" s="421"/>
      <c r="BT1299" s="427"/>
      <c r="BU1299" s="421"/>
      <c r="BV1299" s="428"/>
      <c r="BW1299" s="427"/>
      <c r="BX1299" s="427"/>
      <c r="BY1299" s="427"/>
      <c r="BZ1299" s="427"/>
      <c r="CA1299" s="421"/>
      <c r="CB1299" s="428"/>
      <c r="CC1299" s="427"/>
      <c r="CD1299" s="421"/>
      <c r="CE1299" s="429"/>
      <c r="CF1299" s="428"/>
      <c r="CG1299" s="427"/>
      <c r="CH1299" s="421"/>
      <c r="CI1299" s="429"/>
      <c r="CJ1299" s="428"/>
      <c r="CK1299" s="427"/>
      <c r="CL1299" s="421"/>
      <c r="CM1299" s="429"/>
      <c r="CN1299" s="428"/>
      <c r="CO1299" s="427"/>
      <c r="CP1299" s="421"/>
      <c r="CQ1299" s="429"/>
      <c r="CR1299" s="428"/>
      <c r="DH1299" s="427"/>
      <c r="EL1299" s="422"/>
      <c r="EM1299" s="422"/>
      <c r="EN1299" s="422"/>
      <c r="EO1299" s="422"/>
      <c r="EP1299" s="422"/>
      <c r="EQ1299" s="422"/>
    </row>
    <row r="1300" spans="1:184" ht="13" hidden="1" customHeight="1">
      <c r="A1300" s="413" t="s">
        <v>2002</v>
      </c>
      <c r="D1300" s="413">
        <v>13183</v>
      </c>
      <c r="G1300" s="414"/>
      <c r="H1300" s="415" t="s">
        <v>831</v>
      </c>
      <c r="I1300" s="416" t="s">
        <v>174</v>
      </c>
      <c r="J1300" s="417"/>
      <c r="K1300" s="418">
        <v>1</v>
      </c>
      <c r="M1300" s="419" t="s">
        <v>837</v>
      </c>
      <c r="Z1300" s="421"/>
      <c r="AS1300" s="422"/>
      <c r="AT1300" s="422"/>
      <c r="AU1300" s="422"/>
      <c r="AV1300" s="422"/>
      <c r="AW1300" s="422"/>
      <c r="AX1300" s="422"/>
      <c r="AY1300" s="423"/>
      <c r="AZ1300" s="422"/>
      <c r="BA1300" s="422"/>
      <c r="BB1300" s="422"/>
      <c r="BC1300" s="422"/>
      <c r="BT1300" s="427"/>
      <c r="BU1300" s="421"/>
      <c r="BV1300" s="428"/>
      <c r="BW1300" s="427"/>
      <c r="BX1300" s="427"/>
      <c r="BY1300" s="427"/>
      <c r="BZ1300" s="427"/>
      <c r="CA1300" s="421"/>
      <c r="CB1300" s="428"/>
      <c r="CC1300" s="427"/>
      <c r="CD1300" s="421"/>
      <c r="CE1300" s="429"/>
      <c r="CF1300" s="428"/>
      <c r="CG1300" s="427"/>
      <c r="CH1300" s="421"/>
      <c r="CI1300" s="429"/>
      <c r="CJ1300" s="428"/>
      <c r="CK1300" s="427"/>
      <c r="CL1300" s="421"/>
      <c r="CM1300" s="429"/>
      <c r="CN1300" s="428"/>
      <c r="CO1300" s="427"/>
      <c r="CP1300" s="421"/>
      <c r="CQ1300" s="429"/>
      <c r="CR1300" s="428"/>
      <c r="DH1300" s="427"/>
      <c r="EL1300" s="422"/>
      <c r="EM1300" s="422"/>
      <c r="EN1300" s="422"/>
      <c r="EO1300" s="422"/>
      <c r="EP1300" s="422"/>
      <c r="EQ1300" s="422"/>
    </row>
    <row r="1301" spans="1:184" ht="13" hidden="1" customHeight="1">
      <c r="A1301" s="413" t="s">
        <v>2002</v>
      </c>
      <c r="C1301" s="413">
        <v>656354</v>
      </c>
      <c r="D1301" s="413">
        <v>17117</v>
      </c>
      <c r="E1301" s="413" t="s">
        <v>2170</v>
      </c>
      <c r="G1301" s="414"/>
      <c r="H1301" s="415" t="s">
        <v>262</v>
      </c>
      <c r="I1301" s="416" t="s">
        <v>595</v>
      </c>
      <c r="J1301" s="417"/>
      <c r="K1301" s="418">
        <v>1</v>
      </c>
      <c r="M1301" s="419" t="s">
        <v>46</v>
      </c>
      <c r="Z1301" s="421"/>
      <c r="AS1301" s="422"/>
      <c r="AT1301" s="422"/>
      <c r="AU1301" s="422"/>
      <c r="AV1301" s="422"/>
      <c r="AW1301" s="422"/>
      <c r="AX1301" s="422"/>
      <c r="AY1301" s="423"/>
      <c r="AZ1301" s="422"/>
      <c r="BA1301" s="422"/>
      <c r="BB1301" s="422"/>
      <c r="BC1301" s="422"/>
      <c r="BT1301" s="427"/>
      <c r="BU1301" s="421"/>
      <c r="BV1301" s="428"/>
      <c r="BW1301" s="427"/>
      <c r="BX1301" s="427"/>
      <c r="BY1301" s="427"/>
      <c r="BZ1301" s="427"/>
      <c r="CA1301" s="421"/>
      <c r="CB1301" s="428"/>
      <c r="CC1301" s="427"/>
      <c r="CD1301" s="421"/>
      <c r="CE1301" s="429"/>
      <c r="CF1301" s="428"/>
      <c r="CG1301" s="427"/>
      <c r="CH1301" s="421"/>
      <c r="CI1301" s="429"/>
      <c r="CJ1301" s="428"/>
      <c r="CK1301" s="427"/>
      <c r="CL1301" s="421"/>
      <c r="CM1301" s="429"/>
      <c r="CN1301" s="428"/>
      <c r="CO1301" s="427"/>
      <c r="CP1301" s="421"/>
      <c r="CQ1301" s="429"/>
      <c r="CR1301" s="428"/>
      <c r="DH1301" s="427"/>
      <c r="EL1301" s="422"/>
      <c r="EM1301" s="422"/>
      <c r="EN1301" s="422"/>
      <c r="EO1301" s="422"/>
      <c r="EP1301" s="422"/>
      <c r="EQ1301" s="422"/>
    </row>
    <row r="1302" spans="1:184" ht="13" hidden="1" customHeight="1">
      <c r="A1302" s="413" t="s">
        <v>2002</v>
      </c>
      <c r="C1302" s="413">
        <v>663562</v>
      </c>
      <c r="D1302" s="413">
        <v>25862</v>
      </c>
      <c r="E1302" s="413" t="s">
        <v>3323</v>
      </c>
      <c r="F1302" s="413" t="s">
        <v>3323</v>
      </c>
      <c r="G1302" s="414"/>
      <c r="H1302" s="411" t="s">
        <v>262</v>
      </c>
      <c r="I1302" s="411" t="s">
        <v>249</v>
      </c>
      <c r="J1302" s="413">
        <v>28</v>
      </c>
      <c r="K1302" s="418">
        <v>1</v>
      </c>
      <c r="M1302" s="419" t="s">
        <v>837</v>
      </c>
      <c r="Z1302" s="421"/>
      <c r="AS1302" s="422"/>
      <c r="AT1302" s="422"/>
      <c r="AU1302" s="422"/>
      <c r="AV1302" s="422"/>
      <c r="AW1302" s="422"/>
      <c r="AX1302" s="422"/>
      <c r="AY1302" s="423"/>
      <c r="AZ1302" s="422"/>
      <c r="BA1302" s="422"/>
      <c r="BB1302" s="422"/>
      <c r="BC1302" s="422"/>
      <c r="BT1302" s="427"/>
      <c r="BU1302" s="421"/>
      <c r="BV1302" s="428"/>
      <c r="BW1302" s="427"/>
      <c r="BX1302" s="427"/>
      <c r="BY1302" s="427"/>
      <c r="BZ1302" s="427"/>
      <c r="CA1302" s="421"/>
      <c r="CB1302" s="428"/>
      <c r="CC1302" s="427"/>
      <c r="CD1302" s="421"/>
      <c r="CE1302" s="429"/>
      <c r="CF1302" s="428"/>
      <c r="CG1302" s="427"/>
      <c r="CH1302" s="421"/>
      <c r="CI1302" s="429"/>
      <c r="CJ1302" s="428"/>
      <c r="CK1302" s="427"/>
      <c r="CL1302" s="421"/>
      <c r="CM1302" s="429"/>
      <c r="CN1302" s="428"/>
      <c r="CO1302" s="427"/>
      <c r="CP1302" s="421"/>
      <c r="CQ1302" s="429"/>
      <c r="CR1302" s="428"/>
      <c r="DH1302" s="427"/>
      <c r="EL1302" s="422"/>
      <c r="EM1302" s="422"/>
      <c r="EN1302" s="422"/>
      <c r="EO1302" s="422"/>
      <c r="EP1302" s="422"/>
      <c r="EQ1302" s="422"/>
    </row>
    <row r="1303" spans="1:184" ht="13" hidden="1" customHeight="1">
      <c r="A1303" s="413" t="s">
        <v>2002</v>
      </c>
      <c r="C1303" s="413">
        <v>676969</v>
      </c>
      <c r="D1303" s="413">
        <v>23592</v>
      </c>
      <c r="E1303" s="413" t="s">
        <v>13</v>
      </c>
      <c r="F1303" s="413" t="s">
        <v>13</v>
      </c>
      <c r="G1303" s="414"/>
      <c r="H1303" s="411" t="s">
        <v>4346</v>
      </c>
      <c r="I1303" s="411" t="s">
        <v>570</v>
      </c>
      <c r="J1303" s="418">
        <v>27</v>
      </c>
      <c r="K1303" s="418">
        <v>1</v>
      </c>
      <c r="M1303" s="419" t="s">
        <v>837</v>
      </c>
      <c r="Z1303" s="421"/>
      <c r="AS1303" s="422"/>
      <c r="AT1303" s="422"/>
      <c r="AU1303" s="422"/>
      <c r="AV1303" s="422"/>
      <c r="AW1303" s="422"/>
      <c r="AX1303" s="422"/>
      <c r="AY1303" s="423"/>
      <c r="AZ1303" s="422"/>
      <c r="BA1303" s="422"/>
      <c r="BB1303" s="422"/>
      <c r="BC1303" s="422"/>
      <c r="BT1303" s="427"/>
      <c r="BU1303" s="421"/>
      <c r="BV1303" s="428"/>
      <c r="BW1303" s="427"/>
      <c r="BX1303" s="427"/>
      <c r="BY1303" s="427"/>
      <c r="BZ1303" s="427"/>
      <c r="CA1303" s="421"/>
      <c r="CB1303" s="428"/>
      <c r="CC1303" s="427"/>
      <c r="CD1303" s="421"/>
      <c r="CE1303" s="429"/>
      <c r="CF1303" s="428"/>
      <c r="CG1303" s="427"/>
      <c r="CH1303" s="421"/>
      <c r="CI1303" s="429"/>
      <c r="CJ1303" s="428"/>
      <c r="CK1303" s="427"/>
      <c r="CL1303" s="421"/>
      <c r="CM1303" s="429"/>
      <c r="CN1303" s="428"/>
      <c r="CO1303" s="427"/>
      <c r="CP1303" s="421"/>
      <c r="CQ1303" s="429"/>
      <c r="CR1303" s="428"/>
      <c r="DH1303" s="427"/>
      <c r="EL1303" s="422"/>
      <c r="EM1303" s="422"/>
      <c r="EN1303" s="422"/>
      <c r="EO1303" s="422"/>
      <c r="EP1303" s="422"/>
      <c r="EQ1303" s="422"/>
      <c r="FG1303" s="412"/>
      <c r="FH1303" s="412"/>
      <c r="FI1303" s="412"/>
      <c r="FJ1303" s="412"/>
      <c r="FK1303" s="412"/>
      <c r="FL1303" s="412"/>
      <c r="FM1303" s="412"/>
      <c r="FN1303" s="412"/>
      <c r="FO1303" s="412"/>
      <c r="FP1303" s="412"/>
      <c r="FQ1303" s="412"/>
      <c r="FR1303" s="412"/>
      <c r="FS1303" s="412"/>
      <c r="FT1303" s="412"/>
      <c r="FU1303" s="412"/>
      <c r="FV1303" s="412"/>
      <c r="FW1303" s="412"/>
      <c r="FX1303" s="412"/>
      <c r="FY1303" s="412"/>
      <c r="FZ1303" s="412"/>
      <c r="GA1303" s="412"/>
      <c r="GB1303" s="412"/>
    </row>
    <row r="1304" spans="1:184" ht="13" hidden="1" customHeight="1">
      <c r="A1304" s="413" t="s">
        <v>2002</v>
      </c>
      <c r="C1304" s="413">
        <v>592254</v>
      </c>
      <c r="D1304" s="413">
        <v>15463</v>
      </c>
      <c r="E1304" s="413" t="s">
        <v>609</v>
      </c>
      <c r="F1304" s="413" t="s">
        <v>609</v>
      </c>
      <c r="G1304" s="414"/>
      <c r="H1304" s="411" t="s">
        <v>2269</v>
      </c>
      <c r="I1304" s="411" t="s">
        <v>3351</v>
      </c>
      <c r="J1304" s="413">
        <v>32</v>
      </c>
      <c r="K1304" s="418">
        <v>1</v>
      </c>
      <c r="M1304" s="419" t="s">
        <v>837</v>
      </c>
      <c r="Z1304" s="421"/>
      <c r="BT1304" s="427"/>
      <c r="BU1304" s="421"/>
      <c r="BV1304" s="428"/>
      <c r="BW1304" s="427"/>
      <c r="BX1304" s="427"/>
      <c r="BY1304" s="427"/>
      <c r="BZ1304" s="427"/>
      <c r="CA1304" s="421"/>
      <c r="CB1304" s="428"/>
      <c r="CC1304" s="427"/>
      <c r="CD1304" s="421"/>
      <c r="CE1304" s="429"/>
      <c r="CF1304" s="428"/>
      <c r="CG1304" s="427"/>
      <c r="CH1304" s="421"/>
      <c r="CI1304" s="429"/>
      <c r="CJ1304" s="428"/>
      <c r="CK1304" s="427"/>
      <c r="CL1304" s="421"/>
      <c r="CM1304" s="429"/>
      <c r="CN1304" s="428"/>
      <c r="CO1304" s="427"/>
      <c r="CP1304" s="421"/>
      <c r="CQ1304" s="429"/>
      <c r="CR1304" s="428"/>
      <c r="DH1304" s="427"/>
    </row>
    <row r="1305" spans="1:184" ht="13" hidden="1" customHeight="1">
      <c r="A1305" s="413" t="s">
        <v>2002</v>
      </c>
      <c r="C1305" s="413">
        <v>606965</v>
      </c>
      <c r="D1305" s="413">
        <v>12763</v>
      </c>
      <c r="E1305" s="413" t="s">
        <v>345</v>
      </c>
      <c r="F1305" s="413" t="s">
        <v>345</v>
      </c>
      <c r="G1305" s="414"/>
      <c r="H1305" s="415" t="s">
        <v>1009</v>
      </c>
      <c r="I1305" s="416" t="s">
        <v>545</v>
      </c>
      <c r="J1305" s="417">
        <v>34</v>
      </c>
      <c r="K1305" s="418">
        <v>1</v>
      </c>
      <c r="M1305" s="419" t="s">
        <v>837</v>
      </c>
      <c r="Z1305" s="421"/>
      <c r="AS1305" s="422"/>
      <c r="AT1305" s="422"/>
      <c r="AU1305" s="422"/>
      <c r="AV1305" s="422"/>
      <c r="AW1305" s="422"/>
      <c r="AX1305" s="422"/>
      <c r="AY1305" s="423"/>
      <c r="AZ1305" s="422"/>
      <c r="BA1305" s="422"/>
      <c r="BB1305" s="422"/>
      <c r="BC1305" s="422"/>
      <c r="BT1305" s="427"/>
      <c r="BU1305" s="421"/>
      <c r="BV1305" s="428"/>
      <c r="BW1305" s="427"/>
      <c r="BX1305" s="427"/>
      <c r="BY1305" s="427"/>
      <c r="BZ1305" s="427"/>
      <c r="CA1305" s="421"/>
      <c r="CB1305" s="428"/>
      <c r="CC1305" s="427"/>
      <c r="CD1305" s="421"/>
      <c r="CE1305" s="429"/>
      <c r="CF1305" s="428"/>
      <c r="CG1305" s="427"/>
      <c r="CH1305" s="421"/>
      <c r="CI1305" s="429"/>
      <c r="CJ1305" s="428"/>
      <c r="CK1305" s="427"/>
      <c r="CL1305" s="421"/>
      <c r="CM1305" s="429"/>
      <c r="CN1305" s="428"/>
      <c r="CO1305" s="427"/>
      <c r="CP1305" s="421"/>
      <c r="CQ1305" s="429"/>
      <c r="CR1305" s="428"/>
      <c r="DH1305" s="427"/>
      <c r="EL1305" s="422"/>
      <c r="EM1305" s="422"/>
      <c r="EN1305" s="422"/>
      <c r="EO1305" s="422"/>
      <c r="EP1305" s="422"/>
      <c r="EQ1305" s="422"/>
    </row>
    <row r="1306" spans="1:184" ht="13" hidden="1" customHeight="1">
      <c r="A1306" s="413" t="s">
        <v>2002</v>
      </c>
      <c r="C1306" s="413">
        <v>622766</v>
      </c>
      <c r="D1306" s="413">
        <v>18815</v>
      </c>
      <c r="E1306" s="413" t="s">
        <v>614</v>
      </c>
      <c r="G1306" s="414"/>
      <c r="H1306" s="411" t="s">
        <v>259</v>
      </c>
      <c r="I1306" s="411" t="s">
        <v>151</v>
      </c>
      <c r="J1306" s="418"/>
      <c r="K1306" s="418">
        <v>1</v>
      </c>
      <c r="M1306" s="419" t="s">
        <v>837</v>
      </c>
      <c r="Z1306" s="421"/>
      <c r="BT1306" s="427"/>
      <c r="BU1306" s="421"/>
      <c r="BV1306" s="428"/>
      <c r="BW1306" s="427"/>
      <c r="BX1306" s="427"/>
      <c r="BY1306" s="427"/>
      <c r="BZ1306" s="427"/>
      <c r="CA1306" s="421"/>
      <c r="CB1306" s="428"/>
      <c r="CC1306" s="427"/>
      <c r="CD1306" s="421"/>
      <c r="CE1306" s="429"/>
      <c r="CF1306" s="428"/>
      <c r="CG1306" s="427"/>
      <c r="CH1306" s="421"/>
      <c r="CI1306" s="429"/>
      <c r="CJ1306" s="428"/>
      <c r="CK1306" s="427"/>
      <c r="CL1306" s="421"/>
      <c r="CM1306" s="429"/>
      <c r="CN1306" s="428"/>
      <c r="CO1306" s="427"/>
      <c r="CP1306" s="421"/>
      <c r="CQ1306" s="429"/>
      <c r="CR1306" s="428"/>
      <c r="DH1306" s="427"/>
      <c r="EL1306" s="422"/>
      <c r="EM1306" s="422"/>
      <c r="EN1306" s="422"/>
      <c r="EO1306" s="422"/>
      <c r="EP1306" s="422"/>
      <c r="EQ1306" s="422"/>
    </row>
    <row r="1307" spans="1:184" ht="13" hidden="1" customHeight="1">
      <c r="A1307" s="413" t="s">
        <v>2002</v>
      </c>
      <c r="C1307" s="413">
        <v>664747</v>
      </c>
      <c r="D1307" s="413">
        <v>21132</v>
      </c>
      <c r="E1307" s="413" t="s">
        <v>3323</v>
      </c>
      <c r="F1307" s="413" t="s">
        <v>3323</v>
      </c>
      <c r="G1307" s="414"/>
      <c r="H1307" s="411" t="s">
        <v>3340</v>
      </c>
      <c r="I1307" s="411" t="s">
        <v>2956</v>
      </c>
      <c r="J1307" s="413">
        <v>28</v>
      </c>
      <c r="K1307" s="418">
        <v>1</v>
      </c>
      <c r="M1307" s="419" t="s">
        <v>837</v>
      </c>
      <c r="Z1307" s="421"/>
      <c r="AS1307" s="422"/>
      <c r="AT1307" s="422"/>
      <c r="AU1307" s="422"/>
      <c r="AV1307" s="422"/>
      <c r="AW1307" s="422"/>
      <c r="AX1307" s="422"/>
      <c r="AY1307" s="423"/>
      <c r="AZ1307" s="422"/>
      <c r="BA1307" s="422"/>
      <c r="BB1307" s="422"/>
      <c r="BC1307" s="422"/>
      <c r="BT1307" s="427"/>
      <c r="BU1307" s="421"/>
      <c r="BV1307" s="428"/>
      <c r="BW1307" s="427"/>
      <c r="BX1307" s="427"/>
      <c r="BY1307" s="427"/>
      <c r="BZ1307" s="427"/>
      <c r="CA1307" s="421"/>
      <c r="CB1307" s="428"/>
      <c r="CC1307" s="427"/>
      <c r="CD1307" s="421"/>
      <c r="CE1307" s="429"/>
      <c r="CF1307" s="428"/>
      <c r="CG1307" s="427"/>
      <c r="CH1307" s="421"/>
      <c r="CI1307" s="429"/>
      <c r="CJ1307" s="428"/>
      <c r="CK1307" s="427"/>
      <c r="CL1307" s="421"/>
      <c r="CM1307" s="429"/>
      <c r="CN1307" s="428"/>
      <c r="CO1307" s="427"/>
      <c r="CP1307" s="421"/>
      <c r="CQ1307" s="429"/>
      <c r="CR1307" s="428"/>
      <c r="DH1307" s="427"/>
      <c r="EL1307" s="422"/>
      <c r="EM1307" s="422"/>
      <c r="EN1307" s="422"/>
      <c r="EO1307" s="422"/>
      <c r="EP1307" s="422"/>
      <c r="EQ1307" s="422"/>
    </row>
    <row r="1308" spans="1:184" ht="13" hidden="1" customHeight="1">
      <c r="A1308" s="413" t="s">
        <v>2002</v>
      </c>
      <c r="C1308" s="413">
        <v>646242</v>
      </c>
      <c r="D1308" s="413">
        <v>20298</v>
      </c>
      <c r="E1308" s="413" t="s">
        <v>598</v>
      </c>
      <c r="F1308" s="413" t="s">
        <v>598</v>
      </c>
      <c r="G1308" s="414"/>
      <c r="H1308" s="411" t="s">
        <v>3340</v>
      </c>
      <c r="I1308" s="411" t="s">
        <v>2433</v>
      </c>
      <c r="J1308" s="418">
        <v>28</v>
      </c>
      <c r="K1308" s="418">
        <v>1</v>
      </c>
      <c r="M1308" s="419" t="s">
        <v>46</v>
      </c>
      <c r="Z1308" s="421"/>
      <c r="AS1308" s="422"/>
      <c r="AT1308" s="422"/>
      <c r="AU1308" s="422"/>
      <c r="AV1308" s="422"/>
      <c r="AW1308" s="422"/>
      <c r="AX1308" s="422"/>
      <c r="AY1308" s="423"/>
      <c r="AZ1308" s="422"/>
      <c r="BA1308" s="422"/>
      <c r="BB1308" s="422"/>
      <c r="BC1308" s="422"/>
      <c r="BT1308" s="427"/>
      <c r="BU1308" s="421"/>
      <c r="BV1308" s="428"/>
      <c r="BW1308" s="427"/>
      <c r="BX1308" s="427"/>
      <c r="BY1308" s="427"/>
      <c r="BZ1308" s="427"/>
      <c r="CA1308" s="421"/>
      <c r="CB1308" s="428"/>
      <c r="CC1308" s="427"/>
      <c r="CD1308" s="421"/>
      <c r="CE1308" s="429"/>
      <c r="CF1308" s="428"/>
      <c r="CG1308" s="427"/>
      <c r="CH1308" s="421"/>
      <c r="CI1308" s="429"/>
      <c r="CJ1308" s="428"/>
      <c r="CK1308" s="427"/>
      <c r="CL1308" s="421"/>
      <c r="CM1308" s="429"/>
      <c r="CN1308" s="428"/>
      <c r="CO1308" s="427"/>
      <c r="CP1308" s="421"/>
      <c r="CQ1308" s="429"/>
      <c r="CR1308" s="428"/>
      <c r="DH1308" s="427"/>
      <c r="EL1308" s="422"/>
      <c r="EM1308" s="422"/>
      <c r="EN1308" s="422"/>
      <c r="EO1308" s="422"/>
      <c r="EP1308" s="422"/>
      <c r="EQ1308" s="422"/>
      <c r="FG1308" s="412"/>
      <c r="FH1308" s="412"/>
      <c r="FI1308" s="412"/>
      <c r="FJ1308" s="412"/>
      <c r="FK1308" s="412"/>
      <c r="FL1308" s="412"/>
      <c r="FM1308" s="412"/>
      <c r="FN1308" s="412"/>
      <c r="FO1308" s="412"/>
      <c r="FP1308" s="412"/>
      <c r="FQ1308" s="412"/>
      <c r="FR1308" s="412"/>
      <c r="FS1308" s="412"/>
      <c r="FT1308" s="412"/>
      <c r="FU1308" s="412"/>
      <c r="FV1308" s="412"/>
      <c r="FW1308" s="412"/>
      <c r="FX1308" s="412"/>
      <c r="FY1308" s="412"/>
      <c r="FZ1308" s="412"/>
      <c r="GA1308" s="412"/>
      <c r="GB1308" s="412"/>
    </row>
    <row r="1309" spans="1:184" ht="13" hidden="1" customHeight="1">
      <c r="A1309" s="413" t="s">
        <v>2002</v>
      </c>
      <c r="C1309" s="413">
        <v>700270</v>
      </c>
      <c r="D1309" s="413">
        <v>29271</v>
      </c>
      <c r="E1309" s="413" t="s">
        <v>45</v>
      </c>
      <c r="F1309" s="413" t="s">
        <v>45</v>
      </c>
      <c r="G1309" s="414"/>
      <c r="H1309" s="411" t="s">
        <v>3340</v>
      </c>
      <c r="I1309" s="411" t="s">
        <v>4134</v>
      </c>
      <c r="J1309" s="413">
        <v>24</v>
      </c>
      <c r="K1309" s="418">
        <v>1</v>
      </c>
      <c r="M1309" s="419" t="s">
        <v>837</v>
      </c>
      <c r="Z1309" s="421"/>
      <c r="AS1309" s="422"/>
      <c r="AT1309" s="422"/>
      <c r="AU1309" s="422"/>
      <c r="AV1309" s="422"/>
      <c r="AW1309" s="422"/>
      <c r="AX1309" s="422"/>
      <c r="AY1309" s="423"/>
      <c r="AZ1309" s="422"/>
      <c r="BA1309" s="422"/>
      <c r="BB1309" s="422"/>
      <c r="BC1309" s="422"/>
      <c r="BT1309" s="427"/>
      <c r="BU1309" s="421"/>
      <c r="BV1309" s="428"/>
      <c r="BW1309" s="427"/>
      <c r="BX1309" s="427"/>
      <c r="BY1309" s="427"/>
      <c r="BZ1309" s="427"/>
      <c r="CA1309" s="421"/>
      <c r="CB1309" s="428"/>
      <c r="CC1309" s="427"/>
      <c r="CD1309" s="421"/>
      <c r="CE1309" s="429"/>
      <c r="CF1309" s="428"/>
      <c r="CG1309" s="427"/>
      <c r="CH1309" s="421"/>
      <c r="CI1309" s="429"/>
      <c r="CJ1309" s="428"/>
      <c r="CK1309" s="427"/>
      <c r="CL1309" s="421"/>
      <c r="CM1309" s="429"/>
      <c r="CN1309" s="428"/>
      <c r="CO1309" s="427"/>
      <c r="CP1309" s="421"/>
      <c r="CQ1309" s="429"/>
      <c r="CR1309" s="428"/>
      <c r="DH1309" s="427"/>
      <c r="EL1309" s="422"/>
      <c r="EM1309" s="422"/>
      <c r="EN1309" s="422"/>
      <c r="EO1309" s="422"/>
      <c r="EP1309" s="422"/>
      <c r="EQ1309" s="422"/>
    </row>
    <row r="1310" spans="1:184" ht="13" hidden="1" customHeight="1">
      <c r="A1310" s="413" t="s">
        <v>2002</v>
      </c>
      <c r="C1310" s="413">
        <v>518617</v>
      </c>
      <c r="D1310" s="413">
        <v>5003</v>
      </c>
      <c r="E1310" s="413" t="s">
        <v>345</v>
      </c>
      <c r="F1310" s="413" t="s">
        <v>345</v>
      </c>
      <c r="G1310" s="414"/>
      <c r="H1310" s="415" t="s">
        <v>725</v>
      </c>
      <c r="I1310" s="416" t="s">
        <v>247</v>
      </c>
      <c r="J1310" s="417"/>
      <c r="K1310" s="418">
        <v>1</v>
      </c>
      <c r="M1310" s="419" t="s">
        <v>46</v>
      </c>
      <c r="Z1310" s="421"/>
      <c r="BT1310" s="427"/>
      <c r="BU1310" s="421"/>
      <c r="BV1310" s="428"/>
      <c r="BW1310" s="427"/>
      <c r="BX1310" s="427"/>
      <c r="BY1310" s="427"/>
      <c r="BZ1310" s="427"/>
      <c r="CA1310" s="421"/>
      <c r="CB1310" s="428"/>
      <c r="CC1310" s="427"/>
      <c r="CD1310" s="421"/>
      <c r="CE1310" s="429"/>
      <c r="CF1310" s="428"/>
      <c r="CG1310" s="427"/>
      <c r="CH1310" s="421"/>
      <c r="CI1310" s="429"/>
      <c r="CJ1310" s="428"/>
      <c r="CK1310" s="427"/>
      <c r="CL1310" s="421"/>
      <c r="CM1310" s="429"/>
      <c r="CN1310" s="428"/>
      <c r="CO1310" s="427"/>
      <c r="CP1310" s="421"/>
      <c r="CQ1310" s="429"/>
      <c r="CR1310" s="428"/>
      <c r="DH1310" s="427"/>
      <c r="EL1310" s="422"/>
      <c r="EM1310" s="422"/>
      <c r="EN1310" s="422"/>
      <c r="EO1310" s="422"/>
      <c r="EP1310" s="422"/>
      <c r="EQ1310" s="422"/>
    </row>
    <row r="1311" spans="1:184" ht="13" hidden="1" customHeight="1">
      <c r="A1311" s="413" t="s">
        <v>2002</v>
      </c>
      <c r="C1311" s="413">
        <v>677976</v>
      </c>
      <c r="D1311" s="413">
        <v>23798</v>
      </c>
      <c r="E1311" s="413" t="s">
        <v>567</v>
      </c>
      <c r="F1311" s="413" t="s">
        <v>567</v>
      </c>
      <c r="G1311" s="414"/>
      <c r="H1311" s="415" t="s">
        <v>1304</v>
      </c>
      <c r="I1311" s="416" t="s">
        <v>157</v>
      </c>
      <c r="J1311" s="417">
        <v>30</v>
      </c>
      <c r="K1311" s="418">
        <v>1</v>
      </c>
      <c r="M1311" s="419" t="s">
        <v>837</v>
      </c>
      <c r="Z1311" s="421"/>
      <c r="AS1311" s="422"/>
      <c r="AT1311" s="422"/>
      <c r="AU1311" s="422"/>
      <c r="AV1311" s="422"/>
      <c r="AW1311" s="422"/>
      <c r="AX1311" s="422"/>
      <c r="AY1311" s="423"/>
      <c r="AZ1311" s="422"/>
      <c r="BA1311" s="422"/>
      <c r="BB1311" s="422"/>
      <c r="BC1311" s="422"/>
      <c r="BT1311" s="427"/>
      <c r="BU1311" s="421"/>
      <c r="BV1311" s="428"/>
      <c r="BW1311" s="427"/>
      <c r="BX1311" s="427"/>
      <c r="BY1311" s="427"/>
      <c r="BZ1311" s="427"/>
      <c r="CA1311" s="421"/>
      <c r="CB1311" s="428"/>
      <c r="CC1311" s="427"/>
      <c r="CD1311" s="421"/>
      <c r="CE1311" s="429"/>
      <c r="CF1311" s="428"/>
      <c r="CG1311" s="427"/>
      <c r="CH1311" s="421"/>
      <c r="CI1311" s="429"/>
      <c r="CJ1311" s="428"/>
      <c r="CK1311" s="427"/>
      <c r="CL1311" s="421"/>
      <c r="CM1311" s="429"/>
      <c r="CN1311" s="428"/>
      <c r="CO1311" s="427"/>
      <c r="CP1311" s="421"/>
      <c r="CQ1311" s="429"/>
      <c r="CR1311" s="428"/>
      <c r="DH1311" s="427"/>
      <c r="EL1311" s="422"/>
      <c r="EM1311" s="422"/>
      <c r="EN1311" s="422"/>
      <c r="EO1311" s="422"/>
      <c r="EP1311" s="422"/>
      <c r="EQ1311" s="422"/>
    </row>
    <row r="1312" spans="1:184" ht="13" hidden="1" customHeight="1">
      <c r="A1312" s="413" t="s">
        <v>2002</v>
      </c>
      <c r="D1312" s="413">
        <v>21281</v>
      </c>
      <c r="G1312" s="414"/>
      <c r="H1312" s="411" t="s">
        <v>1685</v>
      </c>
      <c r="I1312" s="411" t="s">
        <v>324</v>
      </c>
      <c r="J1312" s="418"/>
      <c r="K1312" s="418">
        <v>1</v>
      </c>
      <c r="Z1312" s="421"/>
      <c r="AS1312" s="422"/>
      <c r="AT1312" s="422"/>
      <c r="AU1312" s="422"/>
      <c r="AV1312" s="422"/>
      <c r="AW1312" s="422"/>
      <c r="AX1312" s="422"/>
      <c r="AY1312" s="423"/>
      <c r="AZ1312" s="422"/>
      <c r="BA1312" s="422"/>
      <c r="BB1312" s="422"/>
      <c r="BC1312" s="422"/>
      <c r="BT1312" s="427"/>
      <c r="BU1312" s="421"/>
      <c r="BV1312" s="428"/>
      <c r="BW1312" s="427"/>
      <c r="BX1312" s="427"/>
      <c r="BY1312" s="427"/>
      <c r="BZ1312" s="427"/>
      <c r="CA1312" s="421"/>
      <c r="CB1312" s="428"/>
      <c r="CC1312" s="427"/>
      <c r="CD1312" s="421"/>
      <c r="CE1312" s="429"/>
      <c r="CF1312" s="428"/>
      <c r="CG1312" s="427"/>
      <c r="CH1312" s="421"/>
      <c r="CI1312" s="429"/>
      <c r="CJ1312" s="428"/>
      <c r="CK1312" s="427"/>
      <c r="CL1312" s="421"/>
      <c r="CM1312" s="429"/>
      <c r="CN1312" s="428"/>
      <c r="CO1312" s="427"/>
      <c r="CP1312" s="421"/>
      <c r="CQ1312" s="429"/>
      <c r="CR1312" s="428"/>
      <c r="DH1312" s="427"/>
      <c r="EL1312" s="422"/>
      <c r="EM1312" s="422"/>
      <c r="EN1312" s="422"/>
      <c r="EO1312" s="422"/>
      <c r="EP1312" s="422"/>
      <c r="EQ1312" s="422"/>
    </row>
    <row r="1313" spans="1:184" ht="13" hidden="1" customHeight="1">
      <c r="A1313" s="413" t="s">
        <v>2002</v>
      </c>
      <c r="C1313" s="413">
        <v>650960</v>
      </c>
      <c r="D1313" s="413">
        <v>17480</v>
      </c>
      <c r="E1313" s="413" t="s">
        <v>567</v>
      </c>
      <c r="G1313" s="414"/>
      <c r="H1313" s="411" t="s">
        <v>2861</v>
      </c>
      <c r="I1313" s="411" t="s">
        <v>197</v>
      </c>
      <c r="K1313" s="418">
        <v>1</v>
      </c>
      <c r="Z1313" s="421"/>
      <c r="AS1313" s="422"/>
      <c r="AT1313" s="422"/>
      <c r="AU1313" s="422"/>
      <c r="AV1313" s="422"/>
      <c r="AW1313" s="422"/>
      <c r="AX1313" s="422"/>
      <c r="AY1313" s="423"/>
      <c r="AZ1313" s="422"/>
      <c r="BA1313" s="422"/>
      <c r="BB1313" s="422"/>
      <c r="BC1313" s="422"/>
      <c r="BT1313" s="427"/>
      <c r="BU1313" s="421"/>
      <c r="BV1313" s="428"/>
      <c r="BW1313" s="427"/>
      <c r="BX1313" s="427"/>
      <c r="BY1313" s="427"/>
      <c r="BZ1313" s="427"/>
      <c r="CA1313" s="421"/>
      <c r="CB1313" s="428"/>
      <c r="CC1313" s="427"/>
      <c r="CD1313" s="421"/>
      <c r="CE1313" s="429"/>
      <c r="CF1313" s="428"/>
      <c r="CG1313" s="427"/>
      <c r="CH1313" s="421"/>
      <c r="CI1313" s="429"/>
      <c r="CJ1313" s="428"/>
      <c r="CK1313" s="427"/>
      <c r="CL1313" s="421"/>
      <c r="CM1313" s="429"/>
      <c r="CN1313" s="428"/>
      <c r="CO1313" s="427"/>
      <c r="CP1313" s="421"/>
      <c r="CQ1313" s="429"/>
      <c r="CR1313" s="428"/>
      <c r="DH1313" s="427"/>
      <c r="EL1313" s="422"/>
      <c r="EM1313" s="422"/>
      <c r="EN1313" s="422"/>
      <c r="EO1313" s="422"/>
      <c r="EP1313" s="422"/>
      <c r="EQ1313" s="422"/>
    </row>
    <row r="1314" spans="1:184" ht="13" hidden="1" customHeight="1">
      <c r="A1314" s="413" t="s">
        <v>2002</v>
      </c>
      <c r="C1314" s="413">
        <v>608648</v>
      </c>
      <c r="D1314" s="413">
        <v>13758</v>
      </c>
      <c r="E1314" s="413" t="s">
        <v>2168</v>
      </c>
      <c r="G1314" s="414"/>
      <c r="H1314" s="415" t="s">
        <v>943</v>
      </c>
      <c r="I1314" s="416" t="s">
        <v>571</v>
      </c>
      <c r="J1314" s="417"/>
      <c r="K1314" s="418">
        <v>1</v>
      </c>
      <c r="M1314" s="419" t="s">
        <v>837</v>
      </c>
      <c r="Z1314" s="421"/>
      <c r="BT1314" s="427"/>
      <c r="BU1314" s="421"/>
      <c r="BV1314" s="428"/>
      <c r="BW1314" s="427"/>
      <c r="BX1314" s="427"/>
      <c r="BY1314" s="427"/>
      <c r="BZ1314" s="427"/>
      <c r="CA1314" s="421"/>
      <c r="CB1314" s="428"/>
      <c r="CC1314" s="427"/>
      <c r="CD1314" s="421"/>
      <c r="CE1314" s="429"/>
      <c r="CF1314" s="428"/>
      <c r="CG1314" s="427"/>
      <c r="CH1314" s="421"/>
      <c r="CI1314" s="429"/>
      <c r="CJ1314" s="428"/>
      <c r="CK1314" s="427"/>
      <c r="CL1314" s="421"/>
      <c r="CM1314" s="429"/>
      <c r="CN1314" s="428"/>
      <c r="CO1314" s="427"/>
      <c r="CP1314" s="421"/>
      <c r="CQ1314" s="429"/>
      <c r="CR1314" s="428"/>
      <c r="DH1314" s="427"/>
      <c r="EL1314" s="422"/>
      <c r="EM1314" s="422"/>
      <c r="EN1314" s="422"/>
      <c r="EO1314" s="422"/>
      <c r="EP1314" s="422"/>
      <c r="EQ1314" s="422"/>
    </row>
    <row r="1315" spans="1:184" ht="13" hidden="1" customHeight="1">
      <c r="A1315" s="413" t="s">
        <v>2002</v>
      </c>
      <c r="C1315" s="413">
        <v>670161</v>
      </c>
      <c r="D1315" s="413">
        <v>20018</v>
      </c>
      <c r="E1315" s="413" t="s">
        <v>555</v>
      </c>
      <c r="G1315" s="414"/>
      <c r="H1315" s="411" t="s">
        <v>3972</v>
      </c>
      <c r="I1315" s="411" t="s">
        <v>323</v>
      </c>
      <c r="K1315" s="418">
        <v>1</v>
      </c>
      <c r="Z1315" s="421"/>
      <c r="AS1315" s="422"/>
      <c r="AT1315" s="422"/>
      <c r="AU1315" s="422"/>
      <c r="AV1315" s="422"/>
      <c r="AW1315" s="422"/>
      <c r="AX1315" s="422"/>
      <c r="AY1315" s="423"/>
      <c r="AZ1315" s="422"/>
      <c r="BA1315" s="422"/>
      <c r="BB1315" s="422"/>
      <c r="BC1315" s="422"/>
      <c r="BT1315" s="427"/>
      <c r="BU1315" s="421"/>
      <c r="BV1315" s="428"/>
      <c r="BW1315" s="427"/>
      <c r="BX1315" s="427"/>
      <c r="BY1315" s="427"/>
      <c r="BZ1315" s="427"/>
      <c r="CA1315" s="421"/>
      <c r="CB1315" s="428"/>
      <c r="CC1315" s="427"/>
      <c r="CD1315" s="421"/>
      <c r="CE1315" s="429"/>
      <c r="CF1315" s="428"/>
      <c r="CG1315" s="427"/>
      <c r="CH1315" s="421"/>
      <c r="CI1315" s="429"/>
      <c r="CJ1315" s="428"/>
      <c r="CK1315" s="427"/>
      <c r="CL1315" s="421"/>
      <c r="CM1315" s="429"/>
      <c r="CN1315" s="428"/>
      <c r="CO1315" s="427"/>
      <c r="CP1315" s="421"/>
      <c r="CQ1315" s="429"/>
      <c r="CR1315" s="428"/>
      <c r="DH1315" s="427"/>
      <c r="EL1315" s="422"/>
      <c r="EM1315" s="422"/>
      <c r="EN1315" s="422"/>
      <c r="EO1315" s="422"/>
      <c r="EP1315" s="422"/>
      <c r="EQ1315" s="422"/>
    </row>
    <row r="1316" spans="1:184" ht="13" hidden="1" customHeight="1">
      <c r="A1316" s="413" t="s">
        <v>2002</v>
      </c>
      <c r="C1316" s="413">
        <v>679922</v>
      </c>
      <c r="D1316" s="413">
        <v>24458</v>
      </c>
      <c r="E1316" s="413" t="s">
        <v>354</v>
      </c>
      <c r="F1316" s="413" t="s">
        <v>354</v>
      </c>
      <c r="G1316" s="414"/>
      <c r="H1316" s="411" t="s">
        <v>2520</v>
      </c>
      <c r="I1316" s="411" t="s">
        <v>597</v>
      </c>
      <c r="J1316" s="413">
        <v>23</v>
      </c>
      <c r="K1316" s="418">
        <v>1</v>
      </c>
      <c r="M1316" s="419" t="s">
        <v>837</v>
      </c>
      <c r="Z1316" s="421"/>
      <c r="BT1316" s="427"/>
      <c r="BU1316" s="421"/>
      <c r="BV1316" s="428"/>
      <c r="BW1316" s="427"/>
      <c r="BX1316" s="427"/>
      <c r="BY1316" s="427"/>
      <c r="BZ1316" s="427"/>
      <c r="CA1316" s="421"/>
      <c r="CB1316" s="428"/>
      <c r="CC1316" s="427"/>
      <c r="CD1316" s="421"/>
      <c r="CE1316" s="429"/>
      <c r="CF1316" s="428"/>
      <c r="CG1316" s="427"/>
      <c r="CH1316" s="421"/>
      <c r="CI1316" s="429"/>
      <c r="CJ1316" s="428"/>
      <c r="CK1316" s="427"/>
      <c r="CL1316" s="421"/>
      <c r="CM1316" s="429"/>
      <c r="CN1316" s="428"/>
      <c r="CO1316" s="427"/>
      <c r="CP1316" s="421"/>
      <c r="CQ1316" s="429"/>
      <c r="CR1316" s="428"/>
      <c r="DH1316" s="427"/>
    </row>
    <row r="1317" spans="1:184" ht="13" hidden="1" customHeight="1">
      <c r="A1317" s="413" t="s">
        <v>2002</v>
      </c>
      <c r="C1317" s="413">
        <v>671109</v>
      </c>
      <c r="D1317" s="413">
        <v>27590</v>
      </c>
      <c r="E1317" s="413" t="s">
        <v>18</v>
      </c>
      <c r="F1317" s="413" t="s">
        <v>18</v>
      </c>
      <c r="G1317" s="414"/>
      <c r="H1317" s="411" t="s">
        <v>3976</v>
      </c>
      <c r="I1317" s="411" t="s">
        <v>247</v>
      </c>
      <c r="J1317" s="413">
        <v>26</v>
      </c>
      <c r="K1317" s="418">
        <v>1</v>
      </c>
      <c r="M1317" s="419" t="s">
        <v>46</v>
      </c>
      <c r="Z1317" s="421"/>
      <c r="AS1317" s="422"/>
      <c r="AT1317" s="422"/>
      <c r="AU1317" s="422"/>
      <c r="AV1317" s="422"/>
      <c r="AW1317" s="422"/>
      <c r="AX1317" s="422"/>
      <c r="AY1317" s="423"/>
      <c r="AZ1317" s="422"/>
      <c r="BA1317" s="422"/>
      <c r="BB1317" s="422"/>
      <c r="BC1317" s="422"/>
      <c r="BT1317" s="427"/>
      <c r="BU1317" s="421"/>
      <c r="BV1317" s="428"/>
      <c r="BW1317" s="427"/>
      <c r="BX1317" s="427"/>
      <c r="BY1317" s="427"/>
      <c r="BZ1317" s="427"/>
      <c r="CA1317" s="421"/>
      <c r="CB1317" s="428"/>
      <c r="CC1317" s="427"/>
      <c r="CD1317" s="421"/>
      <c r="CE1317" s="429"/>
      <c r="CF1317" s="428"/>
      <c r="CG1317" s="427"/>
      <c r="CH1317" s="421"/>
      <c r="CI1317" s="429"/>
      <c r="CJ1317" s="428"/>
      <c r="CK1317" s="427"/>
      <c r="CL1317" s="421"/>
      <c r="CM1317" s="429"/>
      <c r="CN1317" s="428"/>
      <c r="CO1317" s="427"/>
      <c r="CP1317" s="421"/>
      <c r="CQ1317" s="429"/>
      <c r="CR1317" s="428"/>
      <c r="DH1317" s="427"/>
      <c r="EL1317" s="422"/>
      <c r="EM1317" s="422"/>
      <c r="EN1317" s="422"/>
      <c r="EO1317" s="422"/>
      <c r="EP1317" s="422"/>
      <c r="EQ1317" s="422"/>
    </row>
    <row r="1318" spans="1:184" ht="13" hidden="1" customHeight="1">
      <c r="A1318" s="413" t="s">
        <v>2002</v>
      </c>
      <c r="C1318" s="413">
        <v>605218</v>
      </c>
      <c r="D1318" s="413">
        <v>13607</v>
      </c>
      <c r="E1318" s="413" t="s">
        <v>3323</v>
      </c>
      <c r="F1318" s="413" t="s">
        <v>3323</v>
      </c>
      <c r="G1318" s="414"/>
      <c r="H1318" s="415" t="s">
        <v>2240</v>
      </c>
      <c r="I1318" s="416" t="s">
        <v>241</v>
      </c>
      <c r="J1318" s="417">
        <v>33</v>
      </c>
      <c r="K1318" s="418">
        <v>1</v>
      </c>
      <c r="M1318" s="419" t="s">
        <v>837</v>
      </c>
      <c r="Z1318" s="421"/>
      <c r="AS1318" s="422"/>
      <c r="AT1318" s="422"/>
      <c r="AU1318" s="422"/>
      <c r="AV1318" s="422"/>
      <c r="AW1318" s="422"/>
      <c r="AX1318" s="422"/>
      <c r="AY1318" s="423"/>
      <c r="AZ1318" s="422"/>
      <c r="BA1318" s="422"/>
      <c r="BB1318" s="422"/>
      <c r="BC1318" s="422"/>
      <c r="BT1318" s="427"/>
      <c r="BU1318" s="421"/>
      <c r="BV1318" s="428"/>
      <c r="BW1318" s="427"/>
      <c r="BX1318" s="427"/>
      <c r="BY1318" s="427"/>
      <c r="BZ1318" s="427"/>
      <c r="CA1318" s="421"/>
      <c r="CB1318" s="428"/>
      <c r="CC1318" s="427"/>
      <c r="CD1318" s="421"/>
      <c r="CE1318" s="429"/>
      <c r="CF1318" s="428"/>
      <c r="CG1318" s="427"/>
      <c r="CH1318" s="421"/>
      <c r="CI1318" s="429"/>
      <c r="CJ1318" s="428"/>
      <c r="CK1318" s="427"/>
      <c r="CL1318" s="421"/>
      <c r="CM1318" s="429"/>
      <c r="CN1318" s="428"/>
      <c r="CO1318" s="427"/>
      <c r="CP1318" s="421"/>
      <c r="CQ1318" s="429"/>
      <c r="CR1318" s="428"/>
      <c r="DH1318" s="427"/>
      <c r="EL1318" s="422"/>
      <c r="EM1318" s="422"/>
      <c r="EN1318" s="422"/>
      <c r="EO1318" s="422"/>
      <c r="EP1318" s="422"/>
      <c r="EQ1318" s="422"/>
    </row>
    <row r="1319" spans="1:184" ht="13" hidden="1" customHeight="1">
      <c r="A1319" s="413" t="s">
        <v>2002</v>
      </c>
      <c r="C1319" s="413">
        <v>664123</v>
      </c>
      <c r="D1319" s="413">
        <v>18384</v>
      </c>
      <c r="E1319" s="413" t="s">
        <v>16</v>
      </c>
      <c r="F1319" s="413" t="s">
        <v>16</v>
      </c>
      <c r="G1319" s="414"/>
      <c r="H1319" s="411" t="s">
        <v>2342</v>
      </c>
      <c r="I1319" s="411" t="s">
        <v>524</v>
      </c>
      <c r="J1319" s="418">
        <v>31</v>
      </c>
      <c r="K1319" s="418">
        <v>1</v>
      </c>
      <c r="M1319" s="419" t="s">
        <v>837</v>
      </c>
      <c r="Z1319" s="421"/>
      <c r="AS1319" s="422"/>
      <c r="AT1319" s="422"/>
      <c r="AU1319" s="422"/>
      <c r="AV1319" s="422"/>
      <c r="AW1319" s="422"/>
      <c r="AX1319" s="422"/>
      <c r="AY1319" s="423"/>
      <c r="AZ1319" s="422"/>
      <c r="BA1319" s="422"/>
      <c r="BB1319" s="422"/>
      <c r="BC1319" s="422"/>
      <c r="BT1319" s="427"/>
      <c r="BU1319" s="421"/>
      <c r="BV1319" s="428"/>
      <c r="BW1319" s="427"/>
      <c r="BX1319" s="427"/>
      <c r="BY1319" s="427"/>
      <c r="BZ1319" s="427"/>
      <c r="CA1319" s="421"/>
      <c r="CB1319" s="428"/>
      <c r="CC1319" s="427"/>
      <c r="CD1319" s="421"/>
      <c r="CE1319" s="429"/>
      <c r="CF1319" s="428"/>
      <c r="CG1319" s="427"/>
      <c r="CH1319" s="421"/>
      <c r="CI1319" s="429"/>
      <c r="CJ1319" s="428"/>
      <c r="CK1319" s="427"/>
      <c r="CL1319" s="421"/>
      <c r="CM1319" s="429"/>
      <c r="CN1319" s="428"/>
      <c r="CO1319" s="427"/>
      <c r="CP1319" s="421"/>
      <c r="CQ1319" s="429"/>
      <c r="CR1319" s="428"/>
      <c r="DH1319" s="427"/>
      <c r="EL1319" s="422"/>
      <c r="EM1319" s="422"/>
      <c r="EN1319" s="422"/>
      <c r="EO1319" s="422"/>
      <c r="EP1319" s="422"/>
      <c r="EQ1319" s="422"/>
    </row>
    <row r="1320" spans="1:184" ht="13" hidden="1" customHeight="1">
      <c r="A1320" s="413" t="s">
        <v>2002</v>
      </c>
      <c r="C1320" s="413">
        <v>686642</v>
      </c>
      <c r="D1320" s="413">
        <v>29530</v>
      </c>
      <c r="E1320" s="413" t="s">
        <v>164</v>
      </c>
      <c r="F1320" s="413" t="s">
        <v>164</v>
      </c>
      <c r="G1320" s="414"/>
      <c r="H1320" s="411" t="s">
        <v>4069</v>
      </c>
      <c r="I1320" s="411" t="s">
        <v>4068</v>
      </c>
      <c r="J1320" s="413">
        <v>27</v>
      </c>
      <c r="K1320" s="418">
        <v>1</v>
      </c>
      <c r="M1320" s="419" t="s">
        <v>46</v>
      </c>
      <c r="Z1320" s="421"/>
      <c r="AS1320" s="422"/>
      <c r="AT1320" s="422"/>
      <c r="AU1320" s="422"/>
      <c r="AV1320" s="422"/>
      <c r="AW1320" s="422"/>
      <c r="AX1320" s="422"/>
      <c r="AY1320" s="423"/>
      <c r="AZ1320" s="422"/>
      <c r="BA1320" s="422"/>
      <c r="BB1320" s="422"/>
      <c r="BC1320" s="422"/>
      <c r="BT1320" s="427"/>
      <c r="BU1320" s="421"/>
      <c r="BV1320" s="428"/>
      <c r="BW1320" s="427"/>
      <c r="BX1320" s="427"/>
      <c r="BY1320" s="427"/>
      <c r="BZ1320" s="427"/>
      <c r="CA1320" s="421"/>
      <c r="CB1320" s="428"/>
      <c r="CC1320" s="427"/>
      <c r="CD1320" s="421"/>
      <c r="CE1320" s="429"/>
      <c r="CF1320" s="428"/>
      <c r="CG1320" s="427"/>
      <c r="CH1320" s="421"/>
      <c r="CI1320" s="429"/>
      <c r="CJ1320" s="428"/>
      <c r="CK1320" s="427"/>
      <c r="CL1320" s="421"/>
      <c r="CM1320" s="429"/>
      <c r="CN1320" s="428"/>
      <c r="CO1320" s="427"/>
      <c r="CP1320" s="421"/>
      <c r="CQ1320" s="429"/>
      <c r="CR1320" s="428"/>
      <c r="DH1320" s="427"/>
      <c r="EL1320" s="422"/>
      <c r="EM1320" s="422"/>
      <c r="EN1320" s="422"/>
      <c r="EO1320" s="422"/>
      <c r="EP1320" s="422"/>
      <c r="EQ1320" s="422"/>
    </row>
    <row r="1321" spans="1:184" ht="13" hidden="1" customHeight="1">
      <c r="A1321" s="413" t="s">
        <v>2002</v>
      </c>
      <c r="C1321" s="413">
        <v>592288</v>
      </c>
      <c r="D1321" s="413">
        <v>15849</v>
      </c>
      <c r="E1321" s="413" t="s">
        <v>686</v>
      </c>
      <c r="G1321" s="414"/>
      <c r="H1321" s="411" t="s">
        <v>2276</v>
      </c>
      <c r="I1321" s="411" t="s">
        <v>2277</v>
      </c>
      <c r="J1321" s="418"/>
      <c r="K1321" s="418">
        <v>1</v>
      </c>
      <c r="Z1321" s="421"/>
      <c r="BT1321" s="427"/>
      <c r="BU1321" s="421"/>
      <c r="BV1321" s="428"/>
      <c r="BW1321" s="427"/>
      <c r="BX1321" s="427"/>
      <c r="BY1321" s="427"/>
      <c r="BZ1321" s="427"/>
      <c r="CA1321" s="421"/>
      <c r="CB1321" s="428"/>
      <c r="CC1321" s="427"/>
      <c r="CD1321" s="421"/>
      <c r="CE1321" s="429"/>
      <c r="CF1321" s="428"/>
      <c r="CG1321" s="427"/>
      <c r="CH1321" s="421"/>
      <c r="CI1321" s="429"/>
      <c r="CJ1321" s="428"/>
      <c r="CK1321" s="427"/>
      <c r="CL1321" s="421"/>
      <c r="CM1321" s="429"/>
      <c r="CN1321" s="428"/>
      <c r="CO1321" s="427"/>
      <c r="CP1321" s="421"/>
      <c r="CQ1321" s="429"/>
      <c r="CR1321" s="428"/>
      <c r="DH1321" s="427"/>
      <c r="EL1321" s="422"/>
      <c r="EM1321" s="422"/>
      <c r="EN1321" s="422"/>
      <c r="EO1321" s="422"/>
      <c r="EP1321" s="422"/>
      <c r="EQ1321" s="422"/>
    </row>
    <row r="1322" spans="1:184" ht="13" hidden="1" customHeight="1">
      <c r="A1322" s="413" t="s">
        <v>2002</v>
      </c>
      <c r="C1322" s="413">
        <v>664744</v>
      </c>
      <c r="D1322" s="413">
        <v>21131</v>
      </c>
      <c r="E1322" s="413" t="s">
        <v>17</v>
      </c>
      <c r="F1322" s="413" t="s">
        <v>17</v>
      </c>
      <c r="G1322" s="414"/>
      <c r="H1322" s="411" t="s">
        <v>3632</v>
      </c>
      <c r="I1322" s="411" t="s">
        <v>565</v>
      </c>
      <c r="J1322" s="413">
        <v>28</v>
      </c>
      <c r="K1322" s="418">
        <v>1</v>
      </c>
      <c r="M1322" s="419" t="s">
        <v>837</v>
      </c>
      <c r="Z1322" s="421"/>
      <c r="BT1322" s="427"/>
      <c r="BU1322" s="421"/>
      <c r="BV1322" s="428"/>
      <c r="BW1322" s="427"/>
      <c r="BX1322" s="427"/>
      <c r="BY1322" s="427"/>
      <c r="BZ1322" s="427"/>
      <c r="CA1322" s="421"/>
      <c r="CB1322" s="428"/>
      <c r="CC1322" s="427"/>
      <c r="CD1322" s="421"/>
      <c r="CE1322" s="429"/>
      <c r="CF1322" s="428"/>
      <c r="CG1322" s="427"/>
      <c r="CH1322" s="421"/>
      <c r="CI1322" s="429"/>
      <c r="CJ1322" s="428"/>
      <c r="CK1322" s="427"/>
      <c r="CL1322" s="421"/>
      <c r="CM1322" s="429"/>
      <c r="CN1322" s="428"/>
      <c r="CO1322" s="427"/>
      <c r="CP1322" s="421"/>
      <c r="CQ1322" s="429"/>
      <c r="CR1322" s="428"/>
      <c r="DH1322" s="427"/>
    </row>
    <row r="1323" spans="1:184" ht="13" hidden="1" customHeight="1">
      <c r="A1323" s="413" t="s">
        <v>2002</v>
      </c>
      <c r="C1323" s="413">
        <v>502179</v>
      </c>
      <c r="D1323" s="413">
        <v>8246</v>
      </c>
      <c r="E1323" s="413" t="s">
        <v>470</v>
      </c>
      <c r="G1323" s="414"/>
      <c r="H1323" s="411" t="s">
        <v>1692</v>
      </c>
      <c r="I1323" s="411" t="s">
        <v>1693</v>
      </c>
      <c r="J1323" s="418"/>
      <c r="K1323" s="418">
        <v>1</v>
      </c>
      <c r="M1323" s="419" t="s">
        <v>837</v>
      </c>
      <c r="Z1323" s="421"/>
      <c r="AS1323" s="422"/>
      <c r="AT1323" s="422"/>
      <c r="AU1323" s="422"/>
      <c r="AV1323" s="422"/>
      <c r="AW1323" s="422"/>
      <c r="AX1323" s="422"/>
      <c r="AY1323" s="423"/>
      <c r="AZ1323" s="422"/>
      <c r="BA1323" s="422"/>
      <c r="BB1323" s="422"/>
      <c r="BC1323" s="422"/>
      <c r="BT1323" s="427"/>
      <c r="BU1323" s="421"/>
      <c r="BV1323" s="428"/>
      <c r="BW1323" s="427"/>
      <c r="BX1323" s="427"/>
      <c r="BY1323" s="427"/>
      <c r="BZ1323" s="427"/>
      <c r="CA1323" s="421"/>
      <c r="CB1323" s="428"/>
      <c r="CC1323" s="427"/>
      <c r="CD1323" s="421"/>
      <c r="CE1323" s="429"/>
      <c r="CF1323" s="428"/>
      <c r="CG1323" s="427"/>
      <c r="CH1323" s="421"/>
      <c r="CI1323" s="429"/>
      <c r="CJ1323" s="428"/>
      <c r="CK1323" s="427"/>
      <c r="CL1323" s="421"/>
      <c r="CM1323" s="429"/>
      <c r="CN1323" s="428"/>
      <c r="CO1323" s="427"/>
      <c r="CP1323" s="421"/>
      <c r="CQ1323" s="429"/>
      <c r="CR1323" s="428"/>
      <c r="DH1323" s="427"/>
      <c r="EL1323" s="422"/>
      <c r="EM1323" s="422"/>
      <c r="EN1323" s="422"/>
      <c r="EO1323" s="422"/>
      <c r="EP1323" s="422"/>
      <c r="EQ1323" s="422"/>
    </row>
    <row r="1324" spans="1:184" ht="13" hidden="1" customHeight="1">
      <c r="A1324" s="413" t="s">
        <v>2002</v>
      </c>
      <c r="B1324" s="471"/>
      <c r="C1324" s="471">
        <v>683155</v>
      </c>
      <c r="D1324" s="471">
        <v>26257</v>
      </c>
      <c r="E1324" s="471" t="s">
        <v>354</v>
      </c>
      <c r="F1324" s="413" t="s">
        <v>354</v>
      </c>
      <c r="G1324" s="414"/>
      <c r="H1324" s="411" t="s">
        <v>3650</v>
      </c>
      <c r="I1324" s="411" t="s">
        <v>554</v>
      </c>
      <c r="J1324" s="413">
        <v>23</v>
      </c>
      <c r="K1324" s="418">
        <v>1</v>
      </c>
      <c r="M1324" s="419" t="s">
        <v>837</v>
      </c>
      <c r="Z1324" s="421"/>
      <c r="AS1324" s="422"/>
      <c r="AT1324" s="422"/>
      <c r="AU1324" s="422"/>
      <c r="AV1324" s="422"/>
      <c r="AW1324" s="422"/>
      <c r="AX1324" s="422"/>
      <c r="AY1324" s="423"/>
      <c r="AZ1324" s="422"/>
      <c r="BA1324" s="422"/>
      <c r="BB1324" s="422"/>
      <c r="BC1324" s="422"/>
      <c r="BT1324" s="427"/>
      <c r="BU1324" s="421"/>
      <c r="BV1324" s="428"/>
      <c r="BW1324" s="427"/>
      <c r="BX1324" s="427"/>
      <c r="BY1324" s="427"/>
      <c r="BZ1324" s="427"/>
      <c r="CA1324" s="421"/>
      <c r="CB1324" s="428"/>
      <c r="CC1324" s="427"/>
      <c r="CD1324" s="421"/>
      <c r="CE1324" s="429"/>
      <c r="CF1324" s="428"/>
      <c r="CG1324" s="427"/>
      <c r="CH1324" s="421"/>
      <c r="CI1324" s="429"/>
      <c r="CJ1324" s="428"/>
      <c r="CK1324" s="427"/>
      <c r="CL1324" s="421"/>
      <c r="CM1324" s="429"/>
      <c r="CN1324" s="428"/>
      <c r="CO1324" s="427"/>
      <c r="CP1324" s="421"/>
      <c r="CQ1324" s="429"/>
      <c r="CR1324" s="428"/>
      <c r="DH1324" s="427"/>
      <c r="EL1324" s="422"/>
      <c r="EM1324" s="422"/>
      <c r="EN1324" s="422"/>
      <c r="EO1324" s="422"/>
      <c r="EP1324" s="422"/>
      <c r="EQ1324" s="422"/>
    </row>
    <row r="1325" spans="1:184" ht="13" hidden="1" customHeight="1">
      <c r="A1325" s="413" t="s">
        <v>2002</v>
      </c>
      <c r="C1325" s="413">
        <v>681751</v>
      </c>
      <c r="D1325" s="413">
        <v>24914</v>
      </c>
      <c r="E1325" s="413" t="s">
        <v>470</v>
      </c>
      <c r="F1325" s="413" t="s">
        <v>470</v>
      </c>
      <c r="G1325" s="414"/>
      <c r="H1325" s="411" t="s">
        <v>582</v>
      </c>
      <c r="I1325" s="411" t="s">
        <v>4357</v>
      </c>
      <c r="J1325" s="413">
        <v>26</v>
      </c>
      <c r="K1325" s="418">
        <v>1</v>
      </c>
      <c r="M1325" s="419" t="s">
        <v>837</v>
      </c>
      <c r="Z1325" s="421"/>
      <c r="BT1325" s="427"/>
      <c r="BU1325" s="421"/>
      <c r="BV1325" s="428"/>
      <c r="BW1325" s="427"/>
      <c r="BX1325" s="427"/>
      <c r="BY1325" s="427"/>
      <c r="BZ1325" s="427"/>
      <c r="CA1325" s="421"/>
      <c r="CB1325" s="428"/>
      <c r="CC1325" s="427"/>
      <c r="CD1325" s="421"/>
      <c r="CE1325" s="429"/>
      <c r="CF1325" s="428"/>
      <c r="CG1325" s="427"/>
      <c r="CH1325" s="421"/>
      <c r="CI1325" s="429"/>
      <c r="CJ1325" s="428"/>
      <c r="CK1325" s="427"/>
      <c r="CL1325" s="421"/>
      <c r="CM1325" s="429"/>
      <c r="CN1325" s="428"/>
      <c r="CO1325" s="427"/>
      <c r="CP1325" s="421"/>
      <c r="CQ1325" s="429"/>
      <c r="CR1325" s="428"/>
      <c r="DH1325" s="427"/>
    </row>
    <row r="1326" spans="1:184" ht="13" hidden="1" customHeight="1">
      <c r="A1326" s="413" t="s">
        <v>2002</v>
      </c>
      <c r="C1326" s="413">
        <v>656412</v>
      </c>
      <c r="D1326" s="413">
        <v>19874</v>
      </c>
      <c r="E1326" s="413" t="s">
        <v>3323</v>
      </c>
      <c r="F1326" s="413" t="s">
        <v>3323</v>
      </c>
      <c r="G1326" s="414"/>
      <c r="H1326" s="411" t="s">
        <v>2910</v>
      </c>
      <c r="I1326" s="411" t="s">
        <v>277</v>
      </c>
      <c r="J1326" s="413">
        <v>29</v>
      </c>
      <c r="K1326" s="418">
        <v>1</v>
      </c>
      <c r="M1326" s="419" t="s">
        <v>837</v>
      </c>
      <c r="Z1326" s="421"/>
      <c r="AS1326" s="422"/>
      <c r="AT1326" s="422"/>
      <c r="AU1326" s="422"/>
      <c r="AV1326" s="422"/>
      <c r="AW1326" s="422"/>
      <c r="AX1326" s="422"/>
      <c r="AY1326" s="423"/>
      <c r="AZ1326" s="422"/>
      <c r="BA1326" s="422"/>
      <c r="BB1326" s="422"/>
      <c r="BC1326" s="422"/>
      <c r="BT1326" s="427"/>
      <c r="BU1326" s="421"/>
      <c r="BV1326" s="428"/>
      <c r="BW1326" s="427"/>
      <c r="BX1326" s="427"/>
      <c r="BY1326" s="427"/>
      <c r="BZ1326" s="427"/>
      <c r="CA1326" s="421"/>
      <c r="CB1326" s="428"/>
      <c r="CC1326" s="427"/>
      <c r="CD1326" s="421"/>
      <c r="CE1326" s="429"/>
      <c r="CF1326" s="428"/>
      <c r="CG1326" s="427"/>
      <c r="CH1326" s="421"/>
      <c r="CI1326" s="429"/>
      <c r="CJ1326" s="428"/>
      <c r="CK1326" s="427"/>
      <c r="CL1326" s="421"/>
      <c r="CM1326" s="429"/>
      <c r="CN1326" s="428"/>
      <c r="CO1326" s="427"/>
      <c r="CP1326" s="421"/>
      <c r="CQ1326" s="429"/>
      <c r="CR1326" s="428"/>
      <c r="DH1326" s="427"/>
      <c r="EL1326" s="422"/>
      <c r="EM1326" s="422"/>
      <c r="EN1326" s="422"/>
      <c r="EO1326" s="422"/>
      <c r="EP1326" s="422"/>
      <c r="EQ1326" s="422"/>
      <c r="FG1326" s="412"/>
      <c r="FH1326" s="412"/>
      <c r="FI1326" s="412"/>
      <c r="FJ1326" s="412"/>
      <c r="FK1326" s="412"/>
      <c r="FL1326" s="412"/>
      <c r="FM1326" s="412"/>
      <c r="FN1326" s="412"/>
      <c r="FO1326" s="412"/>
      <c r="FP1326" s="412"/>
      <c r="FQ1326" s="412"/>
      <c r="FR1326" s="412"/>
      <c r="FS1326" s="412"/>
      <c r="FT1326" s="412"/>
      <c r="FU1326" s="412"/>
      <c r="FV1326" s="412"/>
      <c r="FW1326" s="412"/>
      <c r="FX1326" s="412"/>
      <c r="FY1326" s="412"/>
      <c r="FZ1326" s="412"/>
      <c r="GA1326" s="412"/>
      <c r="GB1326" s="412"/>
    </row>
    <row r="1327" spans="1:184" ht="13" hidden="1" customHeight="1">
      <c r="A1327" s="413" t="s">
        <v>2002</v>
      </c>
      <c r="C1327" s="413">
        <v>571656</v>
      </c>
      <c r="D1327" s="413">
        <v>14814</v>
      </c>
      <c r="E1327" s="413" t="s">
        <v>188</v>
      </c>
      <c r="F1327" s="413" t="s">
        <v>188</v>
      </c>
      <c r="G1327" s="414"/>
      <c r="H1327" s="415" t="s">
        <v>862</v>
      </c>
      <c r="I1327" s="416" t="s">
        <v>437</v>
      </c>
      <c r="J1327" s="417">
        <v>34</v>
      </c>
      <c r="K1327" s="418">
        <v>1</v>
      </c>
      <c r="M1327" s="419" t="s">
        <v>837</v>
      </c>
      <c r="Z1327" s="421"/>
      <c r="AS1327" s="422"/>
      <c r="AT1327" s="422"/>
      <c r="AU1327" s="422"/>
      <c r="AV1327" s="422"/>
      <c r="AW1327" s="422"/>
      <c r="AX1327" s="422"/>
      <c r="AY1327" s="423"/>
      <c r="AZ1327" s="422"/>
      <c r="BA1327" s="422"/>
      <c r="BB1327" s="422"/>
      <c r="BC1327" s="422"/>
      <c r="BT1327" s="427"/>
      <c r="BU1327" s="421"/>
      <c r="BV1327" s="428"/>
      <c r="BW1327" s="427"/>
      <c r="BX1327" s="427"/>
      <c r="BY1327" s="427"/>
      <c r="BZ1327" s="427"/>
      <c r="CA1327" s="421"/>
      <c r="CB1327" s="428"/>
      <c r="CC1327" s="427"/>
      <c r="CD1327" s="421"/>
      <c r="CE1327" s="429"/>
      <c r="CF1327" s="428"/>
      <c r="CG1327" s="427"/>
      <c r="CH1327" s="421"/>
      <c r="CI1327" s="429"/>
      <c r="CJ1327" s="428"/>
      <c r="CK1327" s="427"/>
      <c r="CL1327" s="421"/>
      <c r="CM1327" s="429"/>
      <c r="CN1327" s="428"/>
      <c r="CO1327" s="427"/>
      <c r="CP1327" s="421"/>
      <c r="CQ1327" s="429"/>
      <c r="CR1327" s="428"/>
      <c r="DH1327" s="427"/>
      <c r="EL1327" s="422"/>
      <c r="EM1327" s="422"/>
      <c r="EN1327" s="422"/>
      <c r="EO1327" s="422"/>
      <c r="EP1327" s="422"/>
      <c r="EQ1327" s="422"/>
    </row>
    <row r="1328" spans="1:184" ht="13" hidden="1" customHeight="1">
      <c r="A1328" s="413" t="s">
        <v>2002</v>
      </c>
      <c r="C1328" s="413">
        <v>621399</v>
      </c>
      <c r="D1328" s="413">
        <v>15968</v>
      </c>
      <c r="E1328" s="413" t="s">
        <v>438</v>
      </c>
      <c r="G1328" s="414"/>
      <c r="H1328" s="411" t="s">
        <v>3933</v>
      </c>
      <c r="I1328" s="411" t="s">
        <v>1777</v>
      </c>
      <c r="K1328" s="418">
        <v>1</v>
      </c>
      <c r="Z1328" s="421"/>
      <c r="AS1328" s="422"/>
      <c r="AT1328" s="422"/>
      <c r="AU1328" s="422"/>
      <c r="AV1328" s="422"/>
      <c r="AW1328" s="422"/>
      <c r="AX1328" s="422"/>
      <c r="AY1328" s="423"/>
      <c r="AZ1328" s="422"/>
      <c r="BA1328" s="422"/>
      <c r="BB1328" s="422"/>
      <c r="BC1328" s="422"/>
      <c r="BT1328" s="427"/>
      <c r="BU1328" s="421"/>
      <c r="BV1328" s="428"/>
      <c r="BW1328" s="427"/>
      <c r="BX1328" s="427"/>
      <c r="BY1328" s="427"/>
      <c r="BZ1328" s="427"/>
      <c r="CA1328" s="421"/>
      <c r="CB1328" s="428"/>
      <c r="CC1328" s="427"/>
      <c r="CD1328" s="421"/>
      <c r="CE1328" s="429"/>
      <c r="CF1328" s="428"/>
      <c r="CG1328" s="427"/>
      <c r="CH1328" s="421"/>
      <c r="CI1328" s="429"/>
      <c r="CJ1328" s="428"/>
      <c r="CK1328" s="427"/>
      <c r="CL1328" s="421"/>
      <c r="CM1328" s="429"/>
      <c r="CN1328" s="428"/>
      <c r="CO1328" s="427"/>
      <c r="CP1328" s="421"/>
      <c r="CQ1328" s="429"/>
      <c r="CR1328" s="428"/>
      <c r="DH1328" s="427"/>
      <c r="EL1328" s="422"/>
      <c r="EM1328" s="422"/>
      <c r="EN1328" s="422"/>
      <c r="EO1328" s="422"/>
      <c r="EP1328" s="422"/>
      <c r="EQ1328" s="422"/>
    </row>
    <row r="1329" spans="1:147" ht="13" hidden="1" customHeight="1">
      <c r="A1329" s="413" t="s">
        <v>2002</v>
      </c>
      <c r="C1329" s="413">
        <v>642759</v>
      </c>
      <c r="D1329" s="413">
        <v>18341</v>
      </c>
      <c r="E1329" s="413" t="s">
        <v>3323</v>
      </c>
      <c r="F1329" s="413" t="s">
        <v>3323</v>
      </c>
      <c r="G1329" s="414"/>
      <c r="H1329" s="411" t="s">
        <v>4402</v>
      </c>
      <c r="I1329" s="411" t="s">
        <v>1815</v>
      </c>
      <c r="J1329" s="413">
        <v>29</v>
      </c>
      <c r="K1329" s="418">
        <v>1</v>
      </c>
      <c r="M1329" s="419" t="s">
        <v>837</v>
      </c>
      <c r="Z1329" s="421"/>
      <c r="BT1329" s="427"/>
      <c r="BU1329" s="421"/>
      <c r="BV1329" s="428"/>
      <c r="BW1329" s="427"/>
      <c r="BX1329" s="427"/>
      <c r="BY1329" s="427"/>
      <c r="BZ1329" s="427"/>
      <c r="CA1329" s="421"/>
      <c r="CB1329" s="428"/>
      <c r="CC1329" s="427"/>
      <c r="CD1329" s="421"/>
      <c r="CE1329" s="429"/>
      <c r="CF1329" s="428"/>
      <c r="CG1329" s="427"/>
      <c r="CH1329" s="421"/>
      <c r="CI1329" s="429"/>
      <c r="CJ1329" s="428"/>
      <c r="CK1329" s="427"/>
      <c r="CL1329" s="421"/>
      <c r="CM1329" s="429"/>
      <c r="CN1329" s="428"/>
      <c r="CO1329" s="427"/>
      <c r="CP1329" s="421"/>
      <c r="CQ1329" s="429"/>
      <c r="CR1329" s="428"/>
      <c r="DH1329" s="427"/>
    </row>
    <row r="1330" spans="1:147" ht="13" hidden="1" customHeight="1">
      <c r="A1330" s="413" t="s">
        <v>2002</v>
      </c>
      <c r="C1330" s="413">
        <v>656420</v>
      </c>
      <c r="D1330" s="413">
        <v>16610</v>
      </c>
      <c r="E1330" s="413" t="s">
        <v>3323</v>
      </c>
      <c r="F1330" s="413" t="s">
        <v>3323</v>
      </c>
      <c r="G1330" s="414"/>
      <c r="H1330" s="411" t="s">
        <v>1696</v>
      </c>
      <c r="I1330" s="411" t="s">
        <v>1669</v>
      </c>
      <c r="J1330" s="418">
        <v>32</v>
      </c>
      <c r="K1330" s="418">
        <v>1</v>
      </c>
      <c r="M1330" s="419" t="s">
        <v>837</v>
      </c>
      <c r="Z1330" s="421"/>
      <c r="AS1330" s="422"/>
      <c r="AT1330" s="422"/>
      <c r="AU1330" s="422"/>
      <c r="AV1330" s="422"/>
      <c r="AW1330" s="422"/>
      <c r="AX1330" s="422"/>
      <c r="AY1330" s="423"/>
      <c r="AZ1330" s="422"/>
      <c r="BA1330" s="422"/>
      <c r="BB1330" s="422"/>
      <c r="BC1330" s="422"/>
      <c r="BT1330" s="427"/>
      <c r="BU1330" s="421"/>
      <c r="BV1330" s="428"/>
      <c r="BW1330" s="427"/>
      <c r="BX1330" s="427"/>
      <c r="BY1330" s="427"/>
      <c r="BZ1330" s="427"/>
      <c r="CA1330" s="421"/>
      <c r="CB1330" s="428"/>
      <c r="CC1330" s="427"/>
      <c r="CD1330" s="421"/>
      <c r="CE1330" s="429"/>
      <c r="CF1330" s="428"/>
      <c r="CG1330" s="427"/>
      <c r="CH1330" s="421"/>
      <c r="CI1330" s="429"/>
      <c r="CJ1330" s="428"/>
      <c r="CK1330" s="427"/>
      <c r="CL1330" s="421"/>
      <c r="CM1330" s="429"/>
      <c r="CN1330" s="428"/>
      <c r="CO1330" s="427"/>
      <c r="CP1330" s="421"/>
      <c r="CQ1330" s="429"/>
      <c r="CR1330" s="428"/>
      <c r="DH1330" s="427"/>
      <c r="EL1330" s="422"/>
      <c r="EM1330" s="422"/>
      <c r="EN1330" s="422"/>
      <c r="EO1330" s="422"/>
      <c r="EP1330" s="422"/>
      <c r="EQ1330" s="422"/>
    </row>
    <row r="1331" spans="1:147" ht="13" hidden="1" customHeight="1">
      <c r="A1331" s="413" t="s">
        <v>2002</v>
      </c>
      <c r="C1331" s="413">
        <v>676596</v>
      </c>
      <c r="D1331" s="413">
        <v>20418</v>
      </c>
      <c r="E1331" s="413" t="s">
        <v>438</v>
      </c>
      <c r="F1331" s="413" t="s">
        <v>438</v>
      </c>
      <c r="G1331" s="414"/>
      <c r="H1331" s="411" t="s">
        <v>1698</v>
      </c>
      <c r="I1331" s="411" t="s">
        <v>533</v>
      </c>
      <c r="J1331" s="418"/>
      <c r="K1331" s="418">
        <v>1</v>
      </c>
      <c r="M1331" s="419" t="s">
        <v>46</v>
      </c>
      <c r="Z1331" s="421"/>
      <c r="AS1331" s="422"/>
      <c r="AT1331" s="422"/>
      <c r="AU1331" s="422"/>
      <c r="AV1331" s="422"/>
      <c r="AW1331" s="422"/>
      <c r="AX1331" s="422"/>
      <c r="AY1331" s="423"/>
      <c r="AZ1331" s="422"/>
      <c r="BA1331" s="422"/>
      <c r="BB1331" s="422"/>
      <c r="BC1331" s="422"/>
      <c r="BT1331" s="427"/>
      <c r="BU1331" s="421"/>
      <c r="BV1331" s="428"/>
      <c r="BW1331" s="427"/>
      <c r="BX1331" s="427"/>
      <c r="BY1331" s="427"/>
      <c r="BZ1331" s="427"/>
      <c r="CA1331" s="421"/>
      <c r="CB1331" s="428"/>
      <c r="CC1331" s="427"/>
      <c r="CD1331" s="421"/>
      <c r="CE1331" s="429"/>
      <c r="CF1331" s="428"/>
      <c r="CG1331" s="427"/>
      <c r="CH1331" s="421"/>
      <c r="CI1331" s="429"/>
      <c r="CJ1331" s="428"/>
      <c r="CK1331" s="427"/>
      <c r="CL1331" s="421"/>
      <c r="CM1331" s="429"/>
      <c r="CN1331" s="428"/>
      <c r="CO1331" s="427"/>
      <c r="CP1331" s="421"/>
      <c r="CQ1331" s="429"/>
      <c r="CR1331" s="428"/>
      <c r="DH1331" s="427"/>
      <c r="EL1331" s="422"/>
      <c r="EM1331" s="422"/>
      <c r="EN1331" s="422"/>
      <c r="EO1331" s="422"/>
      <c r="EP1331" s="422"/>
      <c r="EQ1331" s="422"/>
    </row>
    <row r="1332" spans="1:147" ht="13" hidden="1" customHeight="1">
      <c r="A1332" s="413" t="s">
        <v>2002</v>
      </c>
      <c r="C1332" s="413">
        <v>571670</v>
      </c>
      <c r="D1332" s="413">
        <v>13394</v>
      </c>
      <c r="E1332" s="413" t="s">
        <v>3323</v>
      </c>
      <c r="F1332" s="413" t="s">
        <v>1121</v>
      </c>
      <c r="G1332" s="414"/>
      <c r="H1332" s="415" t="s">
        <v>1019</v>
      </c>
      <c r="I1332" s="416" t="s">
        <v>409</v>
      </c>
      <c r="J1332" s="417">
        <v>34</v>
      </c>
      <c r="K1332" s="418">
        <v>1</v>
      </c>
      <c r="M1332" s="419" t="s">
        <v>837</v>
      </c>
      <c r="Z1332" s="421"/>
      <c r="AS1332" s="422"/>
      <c r="AT1332" s="422"/>
      <c r="AU1332" s="422"/>
      <c r="AV1332" s="422"/>
      <c r="AW1332" s="422"/>
      <c r="AX1332" s="422"/>
      <c r="AY1332" s="423"/>
      <c r="AZ1332" s="422"/>
      <c r="BA1332" s="422"/>
      <c r="BB1332" s="422"/>
      <c r="BC1332" s="422"/>
      <c r="BT1332" s="427"/>
      <c r="BU1332" s="421"/>
      <c r="BV1332" s="428"/>
      <c r="BW1332" s="427"/>
      <c r="BX1332" s="427"/>
      <c r="BY1332" s="427"/>
      <c r="BZ1332" s="427"/>
      <c r="CA1332" s="421"/>
      <c r="CB1332" s="428"/>
      <c r="CC1332" s="427"/>
      <c r="CD1332" s="421"/>
      <c r="CE1332" s="429"/>
      <c r="CF1332" s="428"/>
      <c r="CG1332" s="427"/>
      <c r="CH1332" s="421"/>
      <c r="CI1332" s="429"/>
      <c r="CJ1332" s="428"/>
      <c r="CK1332" s="427"/>
      <c r="CL1332" s="421"/>
      <c r="CM1332" s="429"/>
      <c r="CN1332" s="428"/>
      <c r="CO1332" s="427"/>
      <c r="CP1332" s="421"/>
      <c r="CQ1332" s="429"/>
      <c r="CR1332" s="428"/>
      <c r="DH1332" s="427"/>
      <c r="EL1332" s="422"/>
      <c r="EM1332" s="422"/>
      <c r="EN1332" s="422"/>
      <c r="EO1332" s="422"/>
      <c r="EP1332" s="422"/>
      <c r="EQ1332" s="422"/>
    </row>
    <row r="1333" spans="1:147" ht="13" hidden="1" customHeight="1">
      <c r="A1333" s="413" t="s">
        <v>2002</v>
      </c>
      <c r="C1333" s="413">
        <v>671345</v>
      </c>
      <c r="D1333" s="413">
        <v>19531</v>
      </c>
      <c r="E1333" s="413" t="s">
        <v>239</v>
      </c>
      <c r="F1333" s="413" t="s">
        <v>239</v>
      </c>
      <c r="G1333" s="414"/>
      <c r="H1333" s="411" t="s">
        <v>2373</v>
      </c>
      <c r="I1333" s="411" t="s">
        <v>523</v>
      </c>
      <c r="J1333" s="418">
        <v>29</v>
      </c>
      <c r="K1333" s="418">
        <v>1</v>
      </c>
      <c r="M1333" s="419" t="s">
        <v>837</v>
      </c>
      <c r="Z1333" s="421"/>
      <c r="AS1333" s="422"/>
      <c r="AT1333" s="422"/>
      <c r="AU1333" s="422"/>
      <c r="AV1333" s="422"/>
      <c r="AW1333" s="422"/>
      <c r="AX1333" s="422"/>
      <c r="AY1333" s="423"/>
      <c r="AZ1333" s="422"/>
      <c r="BA1333" s="422"/>
      <c r="BB1333" s="422"/>
      <c r="BC1333" s="422"/>
      <c r="BT1333" s="427"/>
      <c r="BU1333" s="421"/>
      <c r="BV1333" s="428"/>
      <c r="BW1333" s="427"/>
      <c r="BX1333" s="427"/>
      <c r="BY1333" s="427"/>
      <c r="BZ1333" s="427"/>
      <c r="CA1333" s="421"/>
      <c r="CB1333" s="428"/>
      <c r="CC1333" s="427"/>
      <c r="CD1333" s="421"/>
      <c r="CE1333" s="429"/>
      <c r="CF1333" s="428"/>
      <c r="CG1333" s="427"/>
      <c r="CH1333" s="421"/>
      <c r="CI1333" s="429"/>
      <c r="CJ1333" s="428"/>
      <c r="CK1333" s="427"/>
      <c r="CL1333" s="421"/>
      <c r="CM1333" s="429"/>
      <c r="CN1333" s="428"/>
      <c r="CO1333" s="427"/>
      <c r="CP1333" s="421"/>
      <c r="CQ1333" s="429"/>
      <c r="CR1333" s="428"/>
      <c r="DH1333" s="427"/>
      <c r="EL1333" s="422"/>
      <c r="EM1333" s="422"/>
      <c r="EN1333" s="422"/>
      <c r="EO1333" s="422"/>
      <c r="EP1333" s="422"/>
      <c r="EQ1333" s="422"/>
    </row>
    <row r="1334" spans="1:147" ht="13" hidden="1" customHeight="1">
      <c r="A1334" s="413" t="s">
        <v>2002</v>
      </c>
      <c r="C1334" s="413">
        <v>641582</v>
      </c>
      <c r="D1334" s="413">
        <v>19647</v>
      </c>
      <c r="E1334" s="413" t="s">
        <v>164</v>
      </c>
      <c r="G1334" s="414"/>
      <c r="H1334" s="411" t="s">
        <v>1702</v>
      </c>
      <c r="I1334" s="411" t="s">
        <v>531</v>
      </c>
      <c r="J1334" s="418"/>
      <c r="K1334" s="418">
        <v>1</v>
      </c>
      <c r="M1334" s="419" t="s">
        <v>837</v>
      </c>
      <c r="Z1334" s="421"/>
      <c r="AS1334" s="422"/>
      <c r="AT1334" s="422"/>
      <c r="AU1334" s="422"/>
      <c r="AV1334" s="422"/>
      <c r="AW1334" s="422"/>
      <c r="AX1334" s="422"/>
      <c r="AY1334" s="423"/>
      <c r="AZ1334" s="422"/>
      <c r="BA1334" s="422"/>
      <c r="BB1334" s="422"/>
      <c r="BC1334" s="422"/>
      <c r="BT1334" s="427"/>
      <c r="BU1334" s="421"/>
      <c r="BV1334" s="428"/>
      <c r="BW1334" s="427"/>
      <c r="BX1334" s="427"/>
      <c r="BY1334" s="427"/>
      <c r="BZ1334" s="427"/>
      <c r="CA1334" s="421"/>
      <c r="CB1334" s="428"/>
      <c r="CC1334" s="427"/>
      <c r="CD1334" s="421"/>
      <c r="CE1334" s="429"/>
      <c r="CF1334" s="428"/>
      <c r="CG1334" s="427"/>
      <c r="CH1334" s="421"/>
      <c r="CI1334" s="429"/>
      <c r="CJ1334" s="428"/>
      <c r="CK1334" s="427"/>
      <c r="CL1334" s="421"/>
      <c r="CM1334" s="429"/>
      <c r="CN1334" s="428"/>
      <c r="CO1334" s="427"/>
      <c r="CP1334" s="421"/>
      <c r="CQ1334" s="429"/>
      <c r="CR1334" s="428"/>
      <c r="DH1334" s="427"/>
      <c r="EL1334" s="422"/>
      <c r="EM1334" s="422"/>
      <c r="EN1334" s="422"/>
      <c r="EO1334" s="422"/>
      <c r="EP1334" s="422"/>
      <c r="EQ1334" s="422"/>
    </row>
    <row r="1335" spans="1:147" ht="13" hidden="1" customHeight="1">
      <c r="A1335" s="413" t="s">
        <v>2002</v>
      </c>
      <c r="C1335" s="413">
        <v>641585</v>
      </c>
      <c r="D1335" s="413">
        <v>21212</v>
      </c>
      <c r="E1335" s="413" t="s">
        <v>614</v>
      </c>
      <c r="F1335" s="413" t="s">
        <v>614</v>
      </c>
      <c r="G1335" s="414"/>
      <c r="H1335" s="411" t="s">
        <v>1250</v>
      </c>
      <c r="I1335" s="411" t="s">
        <v>1669</v>
      </c>
      <c r="J1335" s="413">
        <v>30</v>
      </c>
      <c r="K1335" s="418">
        <v>1</v>
      </c>
      <c r="M1335" s="419" t="s">
        <v>837</v>
      </c>
      <c r="Z1335" s="421"/>
      <c r="AS1335" s="422"/>
      <c r="AT1335" s="422"/>
      <c r="AU1335" s="422"/>
      <c r="AV1335" s="422"/>
      <c r="AW1335" s="422"/>
      <c r="AX1335" s="422"/>
      <c r="AY1335" s="423"/>
      <c r="AZ1335" s="422"/>
      <c r="BA1335" s="422"/>
      <c r="BB1335" s="422"/>
      <c r="BC1335" s="422"/>
      <c r="BT1335" s="427"/>
      <c r="BU1335" s="421"/>
      <c r="BV1335" s="428"/>
      <c r="BW1335" s="427"/>
      <c r="BX1335" s="427"/>
      <c r="BY1335" s="427"/>
      <c r="BZ1335" s="427"/>
      <c r="CA1335" s="421"/>
      <c r="CB1335" s="428"/>
      <c r="CC1335" s="427"/>
      <c r="CD1335" s="421"/>
      <c r="CE1335" s="429"/>
      <c r="CF1335" s="428"/>
      <c r="CG1335" s="427"/>
      <c r="CH1335" s="421"/>
      <c r="CI1335" s="429"/>
      <c r="CJ1335" s="428"/>
      <c r="CK1335" s="427"/>
      <c r="CL1335" s="421"/>
      <c r="CM1335" s="429"/>
      <c r="CN1335" s="428"/>
      <c r="CO1335" s="427"/>
      <c r="CP1335" s="421"/>
      <c r="CQ1335" s="429"/>
      <c r="CR1335" s="428"/>
      <c r="DH1335" s="427"/>
      <c r="EL1335" s="422"/>
      <c r="EM1335" s="422"/>
      <c r="EN1335" s="422"/>
      <c r="EO1335" s="422"/>
      <c r="EP1335" s="422"/>
      <c r="EQ1335" s="422"/>
    </row>
    <row r="1336" spans="1:147" ht="13" hidden="1" customHeight="1">
      <c r="A1336" s="413" t="s">
        <v>2002</v>
      </c>
      <c r="C1336" s="413">
        <v>673965</v>
      </c>
      <c r="D1336" s="413">
        <v>26255</v>
      </c>
      <c r="E1336" s="413" t="s">
        <v>164</v>
      </c>
      <c r="F1336" s="413" t="s">
        <v>164</v>
      </c>
      <c r="G1336" s="414"/>
      <c r="H1336" s="411" t="s">
        <v>633</v>
      </c>
      <c r="I1336" s="411" t="s">
        <v>393</v>
      </c>
      <c r="J1336" s="413">
        <v>27</v>
      </c>
      <c r="K1336" s="418">
        <v>1</v>
      </c>
      <c r="M1336" s="419" t="s">
        <v>837</v>
      </c>
      <c r="Z1336" s="421"/>
      <c r="BT1336" s="427"/>
      <c r="BU1336" s="421"/>
      <c r="BV1336" s="428"/>
      <c r="BW1336" s="427"/>
      <c r="BX1336" s="427"/>
      <c r="BY1336" s="427"/>
      <c r="BZ1336" s="427"/>
      <c r="CA1336" s="421"/>
      <c r="CB1336" s="428"/>
      <c r="CC1336" s="427"/>
      <c r="CD1336" s="421"/>
      <c r="CE1336" s="429"/>
      <c r="CF1336" s="428"/>
      <c r="CG1336" s="427"/>
      <c r="CH1336" s="421"/>
      <c r="CI1336" s="429"/>
      <c r="CJ1336" s="428"/>
      <c r="CK1336" s="427"/>
      <c r="CL1336" s="421"/>
      <c r="CM1336" s="429"/>
      <c r="CN1336" s="428"/>
      <c r="CO1336" s="427"/>
      <c r="CP1336" s="421"/>
      <c r="CQ1336" s="429"/>
      <c r="CR1336" s="428"/>
      <c r="DH1336" s="427"/>
    </row>
    <row r="1337" spans="1:147" ht="13" hidden="1" customHeight="1">
      <c r="A1337" s="413" t="s">
        <v>2002</v>
      </c>
      <c r="C1337" s="413">
        <v>666818</v>
      </c>
      <c r="D1337" s="413">
        <v>21997</v>
      </c>
      <c r="E1337" s="413" t="s">
        <v>3323</v>
      </c>
      <c r="G1337" s="414"/>
      <c r="H1337" s="411" t="s">
        <v>2592</v>
      </c>
      <c r="I1337" s="411" t="s">
        <v>589</v>
      </c>
      <c r="J1337" s="418"/>
      <c r="K1337" s="418">
        <v>1</v>
      </c>
      <c r="M1337" s="419" t="s">
        <v>837</v>
      </c>
      <c r="Z1337" s="421"/>
      <c r="BT1337" s="427"/>
      <c r="BU1337" s="421"/>
      <c r="BV1337" s="428"/>
      <c r="BW1337" s="427"/>
      <c r="BX1337" s="427"/>
      <c r="BY1337" s="427"/>
      <c r="BZ1337" s="427"/>
      <c r="CA1337" s="421"/>
      <c r="CB1337" s="428"/>
      <c r="CC1337" s="427"/>
      <c r="CD1337" s="421"/>
      <c r="CE1337" s="429"/>
      <c r="CF1337" s="428"/>
      <c r="CG1337" s="427"/>
      <c r="CH1337" s="421"/>
      <c r="CI1337" s="429"/>
      <c r="CJ1337" s="428"/>
      <c r="CK1337" s="427"/>
      <c r="CL1337" s="421"/>
      <c r="CM1337" s="429"/>
      <c r="CN1337" s="428"/>
      <c r="CO1337" s="427"/>
      <c r="CP1337" s="421"/>
      <c r="CQ1337" s="429"/>
      <c r="CR1337" s="428"/>
      <c r="DH1337" s="427"/>
      <c r="EL1337" s="422"/>
      <c r="EM1337" s="422"/>
      <c r="EN1337" s="422"/>
      <c r="EO1337" s="422"/>
      <c r="EP1337" s="422"/>
      <c r="EQ1337" s="422"/>
    </row>
    <row r="1338" spans="1:147" ht="13" hidden="1" customHeight="1">
      <c r="A1338" s="413" t="s">
        <v>2002</v>
      </c>
      <c r="C1338" s="413">
        <v>800311</v>
      </c>
      <c r="D1338" s="413">
        <v>30661</v>
      </c>
      <c r="E1338" s="413" t="s">
        <v>555</v>
      </c>
      <c r="F1338" s="413" t="s">
        <v>555</v>
      </c>
      <c r="G1338" s="414"/>
      <c r="H1338" s="411" t="s">
        <v>467</v>
      </c>
      <c r="I1338" s="411" t="s">
        <v>4432</v>
      </c>
      <c r="J1338" s="413">
        <v>20</v>
      </c>
      <c r="K1338" s="418">
        <v>1</v>
      </c>
      <c r="M1338" s="419" t="s">
        <v>837</v>
      </c>
      <c r="Z1338" s="421"/>
      <c r="BT1338" s="427"/>
      <c r="BU1338" s="421"/>
      <c r="BV1338" s="428"/>
      <c r="BW1338" s="427"/>
      <c r="BX1338" s="427"/>
      <c r="BY1338" s="427"/>
      <c r="BZ1338" s="427"/>
      <c r="CA1338" s="421"/>
      <c r="CB1338" s="428"/>
      <c r="CC1338" s="427"/>
      <c r="CD1338" s="421"/>
      <c r="CE1338" s="429"/>
      <c r="CF1338" s="428"/>
      <c r="CG1338" s="427"/>
      <c r="CH1338" s="421"/>
      <c r="CI1338" s="429"/>
      <c r="CJ1338" s="428"/>
      <c r="CK1338" s="427"/>
      <c r="CL1338" s="421"/>
      <c r="CM1338" s="429"/>
      <c r="CN1338" s="428"/>
      <c r="CO1338" s="427"/>
      <c r="CP1338" s="421"/>
      <c r="CQ1338" s="429"/>
      <c r="CR1338" s="428"/>
      <c r="DH1338" s="427"/>
    </row>
    <row r="1339" spans="1:147" ht="13" hidden="1" customHeight="1">
      <c r="A1339" s="413" t="s">
        <v>2002</v>
      </c>
      <c r="D1339" s="413">
        <v>31839</v>
      </c>
      <c r="G1339" s="414"/>
      <c r="H1339" s="411" t="s">
        <v>3592</v>
      </c>
      <c r="I1339" s="411" t="s">
        <v>3593</v>
      </c>
      <c r="K1339" s="418">
        <v>1</v>
      </c>
      <c r="Z1339" s="421"/>
      <c r="AS1339" s="422"/>
      <c r="AT1339" s="422"/>
      <c r="AU1339" s="422"/>
      <c r="AV1339" s="422"/>
      <c r="AW1339" s="422"/>
      <c r="AX1339" s="422"/>
      <c r="AY1339" s="423"/>
      <c r="AZ1339" s="422"/>
      <c r="BA1339" s="422"/>
      <c r="BB1339" s="422"/>
      <c r="BC1339" s="422"/>
      <c r="BT1339" s="427"/>
      <c r="BU1339" s="421"/>
      <c r="BV1339" s="428"/>
      <c r="BW1339" s="427"/>
      <c r="BX1339" s="427"/>
      <c r="BY1339" s="427"/>
      <c r="BZ1339" s="427"/>
      <c r="CA1339" s="421"/>
      <c r="CB1339" s="428"/>
      <c r="CC1339" s="427"/>
      <c r="CD1339" s="421"/>
      <c r="CE1339" s="429"/>
      <c r="CF1339" s="428"/>
      <c r="CG1339" s="427"/>
      <c r="CH1339" s="421"/>
      <c r="CI1339" s="429"/>
      <c r="CJ1339" s="428"/>
      <c r="CK1339" s="427"/>
      <c r="CL1339" s="421"/>
      <c r="CM1339" s="429"/>
      <c r="CN1339" s="428"/>
      <c r="CO1339" s="427"/>
      <c r="CP1339" s="421"/>
      <c r="CQ1339" s="429"/>
      <c r="CR1339" s="428"/>
      <c r="DH1339" s="427"/>
      <c r="EL1339" s="422"/>
      <c r="EM1339" s="422"/>
      <c r="EN1339" s="422"/>
      <c r="EO1339" s="422"/>
      <c r="EP1339" s="422"/>
      <c r="EQ1339" s="422"/>
    </row>
    <row r="1340" spans="1:147" ht="13" hidden="1" customHeight="1">
      <c r="A1340" s="413" t="s">
        <v>2002</v>
      </c>
      <c r="C1340" s="413">
        <v>605242</v>
      </c>
      <c r="D1340" s="413">
        <v>13218</v>
      </c>
      <c r="E1340" s="413" t="s">
        <v>3323</v>
      </c>
      <c r="F1340" s="413" t="s">
        <v>3323</v>
      </c>
      <c r="G1340" s="414"/>
      <c r="H1340" s="411" t="s">
        <v>683</v>
      </c>
      <c r="I1340" s="411" t="s">
        <v>596</v>
      </c>
      <c r="J1340" s="418">
        <v>32</v>
      </c>
      <c r="K1340" s="418">
        <v>1</v>
      </c>
      <c r="M1340" s="419" t="s">
        <v>837</v>
      </c>
      <c r="Z1340" s="421"/>
      <c r="AS1340" s="422"/>
      <c r="AT1340" s="422"/>
      <c r="AU1340" s="422"/>
      <c r="AV1340" s="422"/>
      <c r="AW1340" s="422"/>
      <c r="AX1340" s="422"/>
      <c r="AZ1340" s="422"/>
      <c r="BA1340" s="422"/>
      <c r="BB1340" s="422"/>
      <c r="BC1340" s="422"/>
      <c r="BT1340" s="427"/>
      <c r="BU1340" s="421"/>
      <c r="BV1340" s="428"/>
      <c r="BW1340" s="427"/>
      <c r="BX1340" s="427"/>
      <c r="BY1340" s="427"/>
      <c r="BZ1340" s="427"/>
      <c r="CA1340" s="421"/>
      <c r="CB1340" s="428"/>
      <c r="CC1340" s="427"/>
      <c r="CD1340" s="421"/>
      <c r="CE1340" s="429"/>
      <c r="CF1340" s="428"/>
      <c r="CG1340" s="427"/>
      <c r="CH1340" s="421"/>
      <c r="CI1340" s="429"/>
      <c r="CJ1340" s="428"/>
      <c r="CK1340" s="427"/>
      <c r="CL1340" s="421"/>
      <c r="CM1340" s="429"/>
      <c r="CN1340" s="428"/>
      <c r="CO1340" s="427"/>
      <c r="CP1340" s="421"/>
      <c r="CQ1340" s="429"/>
      <c r="CR1340" s="428"/>
      <c r="DH1340" s="427"/>
      <c r="EL1340" s="422"/>
      <c r="EM1340" s="422"/>
      <c r="EN1340" s="422"/>
      <c r="EO1340" s="422"/>
      <c r="EP1340" s="422"/>
      <c r="EQ1340" s="422"/>
    </row>
    <row r="1341" spans="1:147" ht="13" hidden="1" customHeight="1">
      <c r="A1341" s="413" t="s">
        <v>2002</v>
      </c>
      <c r="C1341" s="413">
        <v>606149</v>
      </c>
      <c r="D1341" s="413">
        <v>14986</v>
      </c>
      <c r="E1341" s="413" t="s">
        <v>276</v>
      </c>
      <c r="F1341" s="413" t="s">
        <v>276</v>
      </c>
      <c r="G1341" s="414"/>
      <c r="H1341" s="415" t="s">
        <v>1067</v>
      </c>
      <c r="I1341" s="416" t="s">
        <v>909</v>
      </c>
      <c r="J1341" s="417"/>
      <c r="K1341" s="418">
        <v>1</v>
      </c>
      <c r="M1341" s="419" t="s">
        <v>837</v>
      </c>
      <c r="Z1341" s="421"/>
      <c r="AS1341" s="422"/>
      <c r="AT1341" s="422"/>
      <c r="AU1341" s="422"/>
      <c r="AV1341" s="422"/>
      <c r="AW1341" s="422"/>
      <c r="AX1341" s="422"/>
      <c r="AY1341" s="423"/>
      <c r="AZ1341" s="422"/>
      <c r="BA1341" s="422"/>
      <c r="BB1341" s="422"/>
      <c r="BC1341" s="422"/>
      <c r="BT1341" s="427"/>
      <c r="BU1341" s="421"/>
      <c r="BV1341" s="428"/>
      <c r="BW1341" s="427"/>
      <c r="BX1341" s="427"/>
      <c r="BY1341" s="427"/>
      <c r="BZ1341" s="427"/>
      <c r="CA1341" s="421"/>
      <c r="CB1341" s="428"/>
      <c r="CC1341" s="427"/>
      <c r="CD1341" s="421"/>
      <c r="CE1341" s="429"/>
      <c r="CF1341" s="428"/>
      <c r="CG1341" s="427"/>
      <c r="CH1341" s="421"/>
      <c r="CI1341" s="429"/>
      <c r="CJ1341" s="428"/>
      <c r="CK1341" s="427"/>
      <c r="CL1341" s="421"/>
      <c r="CM1341" s="429"/>
      <c r="CN1341" s="428"/>
      <c r="CO1341" s="427"/>
      <c r="CP1341" s="421"/>
      <c r="CQ1341" s="429"/>
      <c r="CR1341" s="428"/>
      <c r="DH1341" s="427"/>
      <c r="EL1341" s="422"/>
      <c r="EM1341" s="422"/>
      <c r="EN1341" s="422"/>
      <c r="EO1341" s="422"/>
      <c r="EP1341" s="422"/>
      <c r="EQ1341" s="422"/>
    </row>
    <row r="1342" spans="1:147" ht="13" hidden="1" customHeight="1">
      <c r="A1342" s="413" t="s">
        <v>2002</v>
      </c>
      <c r="C1342" s="413">
        <v>642520</v>
      </c>
      <c r="D1342" s="413">
        <v>19835</v>
      </c>
      <c r="E1342" s="413" t="s">
        <v>14</v>
      </c>
      <c r="F1342" s="413" t="s">
        <v>14</v>
      </c>
      <c r="G1342" s="414"/>
      <c r="H1342" s="411" t="s">
        <v>3939</v>
      </c>
      <c r="I1342" s="411" t="s">
        <v>3938</v>
      </c>
      <c r="J1342" s="413">
        <v>29</v>
      </c>
      <c r="K1342" s="418">
        <v>1</v>
      </c>
      <c r="M1342" s="419" t="s">
        <v>837</v>
      </c>
      <c r="Z1342" s="421"/>
      <c r="AS1342" s="422"/>
      <c r="AT1342" s="422"/>
      <c r="AU1342" s="422"/>
      <c r="AV1342" s="422"/>
      <c r="AW1342" s="422"/>
      <c r="AX1342" s="422"/>
      <c r="AY1342" s="423"/>
      <c r="AZ1342" s="422"/>
      <c r="BA1342" s="422"/>
      <c r="BB1342" s="422"/>
      <c r="BC1342" s="422"/>
      <c r="BT1342" s="427"/>
      <c r="BU1342" s="421"/>
      <c r="BV1342" s="428"/>
      <c r="BW1342" s="427"/>
      <c r="BX1342" s="427"/>
      <c r="BY1342" s="427"/>
      <c r="BZ1342" s="427"/>
      <c r="CA1342" s="421"/>
      <c r="CB1342" s="428"/>
      <c r="CC1342" s="427"/>
      <c r="CD1342" s="421"/>
      <c r="CE1342" s="429"/>
      <c r="CF1342" s="428"/>
      <c r="CG1342" s="427"/>
      <c r="CH1342" s="421"/>
      <c r="CI1342" s="429"/>
      <c r="CJ1342" s="428"/>
      <c r="CK1342" s="427"/>
      <c r="CL1342" s="421"/>
      <c r="CM1342" s="429"/>
      <c r="CN1342" s="428"/>
      <c r="CO1342" s="427"/>
      <c r="CP1342" s="421"/>
      <c r="CQ1342" s="429"/>
      <c r="CR1342" s="428"/>
      <c r="DH1342" s="427"/>
      <c r="EL1342" s="422"/>
      <c r="EM1342" s="422"/>
      <c r="EN1342" s="422"/>
      <c r="EO1342" s="422"/>
      <c r="EP1342" s="422"/>
      <c r="EQ1342" s="422"/>
    </row>
    <row r="1343" spans="1:147" ht="13" hidden="1" customHeight="1">
      <c r="A1343" s="413" t="s">
        <v>2002</v>
      </c>
      <c r="C1343" s="413">
        <v>805299</v>
      </c>
      <c r="D1343" s="413">
        <v>33568</v>
      </c>
      <c r="E1343" s="413" t="s">
        <v>3323</v>
      </c>
      <c r="F1343" s="413" t="s">
        <v>3323</v>
      </c>
      <c r="G1343" s="414"/>
      <c r="H1343" s="411" t="s">
        <v>528</v>
      </c>
      <c r="I1343" s="411" t="s">
        <v>2365</v>
      </c>
      <c r="J1343" s="413">
        <v>25</v>
      </c>
      <c r="K1343" s="418">
        <v>1</v>
      </c>
      <c r="M1343" s="419" t="s">
        <v>46</v>
      </c>
      <c r="Z1343" s="421"/>
      <c r="BT1343" s="427"/>
      <c r="BU1343" s="421"/>
      <c r="BV1343" s="428"/>
      <c r="BW1343" s="427"/>
      <c r="BX1343" s="427"/>
      <c r="BY1343" s="427"/>
      <c r="BZ1343" s="427"/>
      <c r="CA1343" s="421"/>
      <c r="CB1343" s="428"/>
      <c r="CC1343" s="427"/>
      <c r="CD1343" s="421"/>
      <c r="CE1343" s="429"/>
      <c r="CF1343" s="428"/>
      <c r="CG1343" s="427"/>
      <c r="CH1343" s="421"/>
      <c r="CI1343" s="429"/>
      <c r="CJ1343" s="428"/>
      <c r="CK1343" s="427"/>
      <c r="CL1343" s="421"/>
      <c r="CM1343" s="429"/>
      <c r="CN1343" s="428"/>
      <c r="CO1343" s="427"/>
      <c r="CP1343" s="421"/>
      <c r="CQ1343" s="429"/>
      <c r="CR1343" s="428"/>
      <c r="DH1343" s="427"/>
    </row>
    <row r="1344" spans="1:147" ht="13" hidden="1" customHeight="1">
      <c r="A1344" s="413" t="s">
        <v>2002</v>
      </c>
      <c r="C1344" s="413">
        <v>665620</v>
      </c>
      <c r="D1344" s="413">
        <v>20276</v>
      </c>
      <c r="E1344" s="413" t="s">
        <v>164</v>
      </c>
      <c r="G1344" s="414"/>
      <c r="H1344" s="411" t="s">
        <v>528</v>
      </c>
      <c r="I1344" s="411" t="s">
        <v>1707</v>
      </c>
      <c r="J1344" s="418"/>
      <c r="K1344" s="418">
        <v>1</v>
      </c>
      <c r="M1344" s="419" t="s">
        <v>837</v>
      </c>
      <c r="Z1344" s="421"/>
      <c r="AS1344" s="422"/>
      <c r="AT1344" s="422"/>
      <c r="AU1344" s="422"/>
      <c r="AV1344" s="422"/>
      <c r="AW1344" s="422"/>
      <c r="AX1344" s="422"/>
      <c r="AY1344" s="423"/>
      <c r="AZ1344" s="422"/>
      <c r="BA1344" s="422"/>
      <c r="BB1344" s="422"/>
      <c r="BC1344" s="422"/>
      <c r="BT1344" s="427"/>
      <c r="BU1344" s="421"/>
      <c r="BV1344" s="428"/>
      <c r="BW1344" s="427"/>
      <c r="BX1344" s="427"/>
      <c r="BY1344" s="427"/>
      <c r="BZ1344" s="427"/>
      <c r="CA1344" s="421"/>
      <c r="CB1344" s="428"/>
      <c r="CC1344" s="427"/>
      <c r="CD1344" s="421"/>
      <c r="CE1344" s="429"/>
      <c r="CF1344" s="428"/>
      <c r="CG1344" s="427"/>
      <c r="CH1344" s="421"/>
      <c r="CI1344" s="429"/>
      <c r="CJ1344" s="428"/>
      <c r="CK1344" s="427"/>
      <c r="CL1344" s="421"/>
      <c r="CM1344" s="429"/>
      <c r="CN1344" s="428"/>
      <c r="CO1344" s="427"/>
      <c r="CP1344" s="421"/>
      <c r="CQ1344" s="429"/>
      <c r="CR1344" s="428"/>
      <c r="DH1344" s="427"/>
      <c r="EL1344" s="422"/>
      <c r="EM1344" s="422"/>
      <c r="EN1344" s="422"/>
      <c r="EO1344" s="422"/>
      <c r="EP1344" s="422"/>
      <c r="EQ1344" s="422"/>
    </row>
    <row r="1345" spans="1:162" ht="13" hidden="1" customHeight="1">
      <c r="A1345" s="413" t="s">
        <v>2002</v>
      </c>
      <c r="C1345" s="413">
        <v>607237</v>
      </c>
      <c r="D1345" s="413">
        <v>14375</v>
      </c>
      <c r="E1345" s="413" t="s">
        <v>18</v>
      </c>
      <c r="G1345" s="414"/>
      <c r="H1345" s="415" t="s">
        <v>307</v>
      </c>
      <c r="I1345" s="416" t="s">
        <v>720</v>
      </c>
      <c r="J1345" s="417"/>
      <c r="K1345" s="418">
        <v>1</v>
      </c>
      <c r="M1345" s="419" t="s">
        <v>46</v>
      </c>
      <c r="Z1345" s="421"/>
      <c r="AS1345" s="422"/>
      <c r="AT1345" s="422"/>
      <c r="AU1345" s="422"/>
      <c r="AV1345" s="422"/>
      <c r="AW1345" s="422"/>
      <c r="AX1345" s="422"/>
      <c r="AY1345" s="423"/>
      <c r="AZ1345" s="422"/>
      <c r="BA1345" s="422"/>
      <c r="BB1345" s="422"/>
      <c r="BC1345" s="422"/>
      <c r="BT1345" s="427"/>
      <c r="BU1345" s="421"/>
      <c r="BV1345" s="428"/>
      <c r="BW1345" s="427"/>
      <c r="BX1345" s="427"/>
      <c r="BY1345" s="427"/>
      <c r="BZ1345" s="427"/>
      <c r="CA1345" s="421"/>
      <c r="CB1345" s="428"/>
      <c r="CC1345" s="427"/>
      <c r="CD1345" s="421"/>
      <c r="CE1345" s="429"/>
      <c r="CF1345" s="428"/>
      <c r="CG1345" s="427"/>
      <c r="CH1345" s="421"/>
      <c r="CI1345" s="429"/>
      <c r="CJ1345" s="428"/>
      <c r="CK1345" s="427"/>
      <c r="CL1345" s="421"/>
      <c r="CM1345" s="429"/>
      <c r="CN1345" s="428"/>
      <c r="CO1345" s="427"/>
      <c r="CP1345" s="421"/>
      <c r="CQ1345" s="429"/>
      <c r="CR1345" s="428"/>
      <c r="DH1345" s="427"/>
      <c r="EL1345" s="422"/>
      <c r="EM1345" s="422"/>
      <c r="EN1345" s="422"/>
      <c r="EO1345" s="422"/>
      <c r="EP1345" s="422"/>
      <c r="EQ1345" s="422"/>
    </row>
    <row r="1346" spans="1:162" ht="13" hidden="1" customHeight="1">
      <c r="A1346" s="413" t="s">
        <v>2002</v>
      </c>
      <c r="C1346" s="413">
        <v>666129</v>
      </c>
      <c r="D1346" s="413">
        <v>21844</v>
      </c>
      <c r="E1346" s="413" t="s">
        <v>686</v>
      </c>
      <c r="F1346" s="413" t="s">
        <v>686</v>
      </c>
      <c r="G1346" s="414"/>
      <c r="H1346" s="411" t="s">
        <v>307</v>
      </c>
      <c r="I1346" s="411" t="s">
        <v>1710</v>
      </c>
      <c r="J1346" s="418"/>
      <c r="K1346" s="418">
        <v>1</v>
      </c>
      <c r="M1346" s="419" t="s">
        <v>46</v>
      </c>
      <c r="Z1346" s="421"/>
      <c r="AS1346" s="422"/>
      <c r="AT1346" s="422"/>
      <c r="AU1346" s="422"/>
      <c r="AV1346" s="422"/>
      <c r="AW1346" s="422"/>
      <c r="AX1346" s="422"/>
      <c r="AY1346" s="423"/>
      <c r="AZ1346" s="422"/>
      <c r="BA1346" s="422"/>
      <c r="BB1346" s="422"/>
      <c r="BC1346" s="422"/>
      <c r="BT1346" s="427"/>
      <c r="BU1346" s="421"/>
      <c r="BV1346" s="428"/>
      <c r="BW1346" s="427"/>
      <c r="BX1346" s="427"/>
      <c r="BY1346" s="427"/>
      <c r="BZ1346" s="427"/>
      <c r="CA1346" s="421"/>
      <c r="CB1346" s="428"/>
      <c r="CC1346" s="427"/>
      <c r="CD1346" s="421"/>
      <c r="CE1346" s="429"/>
      <c r="CF1346" s="428"/>
      <c r="CG1346" s="427"/>
      <c r="CH1346" s="421"/>
      <c r="CI1346" s="429"/>
      <c r="CJ1346" s="428"/>
      <c r="CK1346" s="427"/>
      <c r="CL1346" s="421"/>
      <c r="CM1346" s="429"/>
      <c r="CN1346" s="428"/>
      <c r="CO1346" s="427"/>
      <c r="CP1346" s="421"/>
      <c r="CQ1346" s="429"/>
      <c r="CR1346" s="428"/>
      <c r="DH1346" s="427"/>
      <c r="EL1346" s="422"/>
      <c r="EM1346" s="422"/>
      <c r="EN1346" s="422"/>
      <c r="EO1346" s="422"/>
      <c r="EP1346" s="422"/>
      <c r="EQ1346" s="422"/>
    </row>
    <row r="1347" spans="1:162" ht="13" hidden="1" customHeight="1">
      <c r="A1347" s="413" t="s">
        <v>2002</v>
      </c>
      <c r="C1347" s="413">
        <v>621057</v>
      </c>
      <c r="D1347" s="413">
        <v>19784</v>
      </c>
      <c r="E1347" s="413" t="s">
        <v>345</v>
      </c>
      <c r="F1347" s="413" t="s">
        <v>345</v>
      </c>
      <c r="G1347" s="414"/>
      <c r="H1347" s="411" t="s">
        <v>2317</v>
      </c>
      <c r="I1347" s="411" t="s">
        <v>564</v>
      </c>
      <c r="J1347" s="418">
        <v>31</v>
      </c>
      <c r="K1347" s="418">
        <v>1</v>
      </c>
      <c r="M1347" s="419" t="s">
        <v>837</v>
      </c>
      <c r="Z1347" s="421"/>
      <c r="BT1347" s="427"/>
      <c r="BU1347" s="421"/>
      <c r="BV1347" s="428"/>
      <c r="BW1347" s="427"/>
      <c r="BX1347" s="427"/>
      <c r="BY1347" s="427"/>
      <c r="BZ1347" s="427"/>
      <c r="CA1347" s="421"/>
      <c r="CB1347" s="428"/>
      <c r="CC1347" s="427"/>
      <c r="CD1347" s="421"/>
      <c r="CE1347" s="429"/>
      <c r="CF1347" s="428"/>
      <c r="CG1347" s="427"/>
      <c r="CH1347" s="421"/>
      <c r="CI1347" s="429"/>
      <c r="CJ1347" s="428"/>
      <c r="CK1347" s="427"/>
      <c r="CL1347" s="421"/>
      <c r="CM1347" s="429"/>
      <c r="CN1347" s="428"/>
      <c r="CO1347" s="427"/>
      <c r="CP1347" s="421"/>
      <c r="CQ1347" s="429"/>
      <c r="CR1347" s="428"/>
      <c r="DH1347" s="427"/>
      <c r="EL1347" s="422"/>
      <c r="EM1347" s="422"/>
      <c r="EN1347" s="422"/>
      <c r="EO1347" s="422"/>
      <c r="EP1347" s="422"/>
      <c r="EQ1347" s="422"/>
    </row>
    <row r="1348" spans="1:162" ht="13" hidden="1" customHeight="1">
      <c r="A1348" s="413" t="s">
        <v>2002</v>
      </c>
      <c r="C1348" s="413">
        <v>680702</v>
      </c>
      <c r="D1348" s="413">
        <v>24591</v>
      </c>
      <c r="E1348" s="413" t="s">
        <v>2176</v>
      </c>
      <c r="F1348" s="413" t="s">
        <v>2176</v>
      </c>
      <c r="G1348" s="414"/>
      <c r="H1348" s="411" t="s">
        <v>1711</v>
      </c>
      <c r="I1348" s="411" t="s">
        <v>554</v>
      </c>
      <c r="J1348" s="413">
        <v>28</v>
      </c>
      <c r="K1348" s="418">
        <v>1</v>
      </c>
      <c r="M1348" s="419" t="s">
        <v>837</v>
      </c>
      <c r="Z1348" s="421"/>
      <c r="BT1348" s="427"/>
      <c r="BU1348" s="421"/>
      <c r="BV1348" s="428"/>
      <c r="BW1348" s="427"/>
      <c r="BX1348" s="427"/>
      <c r="BY1348" s="427"/>
      <c r="BZ1348" s="427"/>
      <c r="CA1348" s="421"/>
      <c r="CB1348" s="428"/>
      <c r="CC1348" s="427"/>
      <c r="CD1348" s="421"/>
      <c r="CE1348" s="429"/>
      <c r="CF1348" s="428"/>
      <c r="CG1348" s="427"/>
      <c r="CH1348" s="421"/>
      <c r="CI1348" s="429"/>
      <c r="CJ1348" s="428"/>
      <c r="CK1348" s="427"/>
      <c r="CL1348" s="421"/>
      <c r="CM1348" s="429"/>
      <c r="CN1348" s="428"/>
      <c r="CO1348" s="427"/>
      <c r="CP1348" s="421"/>
      <c r="CQ1348" s="429"/>
      <c r="CR1348" s="428"/>
      <c r="DH1348" s="427"/>
    </row>
    <row r="1349" spans="1:162" ht="13" hidden="1" customHeight="1">
      <c r="A1349" s="413" t="s">
        <v>2002</v>
      </c>
      <c r="C1349" s="413">
        <v>593334</v>
      </c>
      <c r="D1349" s="413">
        <v>17149</v>
      </c>
      <c r="E1349" s="413" t="s">
        <v>438</v>
      </c>
      <c r="F1349" s="413" t="s">
        <v>438</v>
      </c>
      <c r="G1349" s="414"/>
      <c r="H1349" s="415" t="s">
        <v>913</v>
      </c>
      <c r="I1349" s="416" t="s">
        <v>82</v>
      </c>
      <c r="J1349" s="417"/>
      <c r="K1349" s="418">
        <v>1</v>
      </c>
      <c r="M1349" s="419" t="s">
        <v>837</v>
      </c>
      <c r="Z1349" s="421"/>
      <c r="AS1349" s="422"/>
      <c r="AT1349" s="422"/>
      <c r="AU1349" s="422"/>
      <c r="AV1349" s="422"/>
      <c r="AW1349" s="422"/>
      <c r="AX1349" s="422"/>
      <c r="AY1349" s="423"/>
      <c r="AZ1349" s="422"/>
      <c r="BA1349" s="422"/>
      <c r="BB1349" s="422"/>
      <c r="BC1349" s="422"/>
      <c r="BT1349" s="427"/>
      <c r="BU1349" s="421"/>
      <c r="BV1349" s="428"/>
      <c r="BW1349" s="427"/>
      <c r="BX1349" s="427"/>
      <c r="BY1349" s="427"/>
      <c r="BZ1349" s="427"/>
      <c r="CA1349" s="421"/>
      <c r="CB1349" s="428"/>
      <c r="CC1349" s="427"/>
      <c r="CD1349" s="421"/>
      <c r="CE1349" s="429"/>
      <c r="CF1349" s="428"/>
      <c r="CG1349" s="427"/>
      <c r="CH1349" s="421"/>
      <c r="CI1349" s="429"/>
      <c r="CJ1349" s="428"/>
      <c r="CK1349" s="427"/>
      <c r="CL1349" s="421"/>
      <c r="CM1349" s="429"/>
      <c r="CN1349" s="428"/>
      <c r="CO1349" s="427"/>
      <c r="CP1349" s="421"/>
      <c r="CQ1349" s="429"/>
      <c r="CR1349" s="428"/>
      <c r="DH1349" s="427"/>
      <c r="EL1349" s="422"/>
      <c r="EM1349" s="422"/>
      <c r="EN1349" s="422"/>
      <c r="EO1349" s="422"/>
      <c r="EP1349" s="422"/>
      <c r="EQ1349" s="422"/>
    </row>
    <row r="1350" spans="1:162" ht="13" hidden="1" customHeight="1">
      <c r="A1350" s="413" t="s">
        <v>2002</v>
      </c>
      <c r="C1350" s="413">
        <v>801434</v>
      </c>
      <c r="D1350" s="413">
        <v>31571</v>
      </c>
      <c r="E1350" s="413" t="s">
        <v>3323</v>
      </c>
      <c r="F1350" s="413" t="s">
        <v>3323</v>
      </c>
      <c r="G1350" s="414"/>
      <c r="H1350" s="411" t="s">
        <v>4441</v>
      </c>
      <c r="I1350" s="411" t="s">
        <v>166</v>
      </c>
      <c r="J1350" s="413">
        <v>25</v>
      </c>
      <c r="K1350" s="418">
        <v>1</v>
      </c>
      <c r="M1350" s="419" t="s">
        <v>837</v>
      </c>
      <c r="Z1350" s="421"/>
      <c r="BT1350" s="427"/>
      <c r="BU1350" s="421"/>
      <c r="BV1350" s="428"/>
      <c r="BW1350" s="427"/>
      <c r="BX1350" s="427"/>
      <c r="BY1350" s="427"/>
      <c r="BZ1350" s="427"/>
      <c r="CA1350" s="421"/>
      <c r="CB1350" s="428"/>
      <c r="CC1350" s="427"/>
      <c r="CD1350" s="421"/>
      <c r="CE1350" s="429"/>
      <c r="CF1350" s="428"/>
      <c r="CG1350" s="427"/>
      <c r="CH1350" s="421"/>
      <c r="CI1350" s="429"/>
      <c r="CJ1350" s="428"/>
      <c r="CK1350" s="427"/>
      <c r="CL1350" s="421"/>
      <c r="CM1350" s="429"/>
      <c r="CN1350" s="428"/>
      <c r="CO1350" s="427"/>
      <c r="CP1350" s="421"/>
      <c r="CQ1350" s="429"/>
      <c r="CR1350" s="428"/>
      <c r="DH1350" s="427"/>
    </row>
    <row r="1351" spans="1:162" ht="13" hidden="1" customHeight="1">
      <c r="A1351" s="413" t="s">
        <v>2002</v>
      </c>
      <c r="C1351" s="413">
        <v>502043</v>
      </c>
      <c r="D1351" s="413">
        <v>10123</v>
      </c>
      <c r="E1351" s="413" t="s">
        <v>17</v>
      </c>
      <c r="F1351" s="413" t="s">
        <v>17</v>
      </c>
      <c r="G1351" s="414"/>
      <c r="H1351" s="415" t="s">
        <v>70</v>
      </c>
      <c r="I1351" s="416" t="s">
        <v>547</v>
      </c>
      <c r="J1351" s="417">
        <v>37</v>
      </c>
      <c r="K1351" s="418">
        <v>1</v>
      </c>
      <c r="M1351" s="419" t="s">
        <v>837</v>
      </c>
      <c r="Z1351" s="421"/>
      <c r="AS1351" s="422"/>
      <c r="AT1351" s="422"/>
      <c r="AU1351" s="422"/>
      <c r="AV1351" s="422"/>
      <c r="AW1351" s="422"/>
      <c r="AX1351" s="422"/>
      <c r="AY1351" s="423"/>
      <c r="AZ1351" s="422"/>
      <c r="BA1351" s="422"/>
      <c r="BB1351" s="422"/>
      <c r="BC1351" s="422"/>
      <c r="BT1351" s="427"/>
      <c r="BU1351" s="421"/>
      <c r="BV1351" s="428"/>
      <c r="BW1351" s="427"/>
      <c r="BX1351" s="427"/>
      <c r="BY1351" s="427"/>
      <c r="BZ1351" s="427"/>
      <c r="CA1351" s="421"/>
      <c r="CB1351" s="428"/>
      <c r="CC1351" s="427"/>
      <c r="CD1351" s="421"/>
      <c r="CE1351" s="429"/>
      <c r="CF1351" s="428"/>
      <c r="CG1351" s="427"/>
      <c r="CH1351" s="421"/>
      <c r="CI1351" s="429"/>
      <c r="CJ1351" s="428"/>
      <c r="CK1351" s="427"/>
      <c r="CL1351" s="421"/>
      <c r="CM1351" s="429"/>
      <c r="CN1351" s="428"/>
      <c r="CO1351" s="427"/>
      <c r="CP1351" s="421"/>
      <c r="CQ1351" s="429"/>
      <c r="CR1351" s="428"/>
      <c r="DH1351" s="427"/>
      <c r="EL1351" s="422"/>
      <c r="EM1351" s="422"/>
      <c r="EN1351" s="422"/>
      <c r="EO1351" s="422"/>
      <c r="EP1351" s="422"/>
      <c r="EQ1351" s="422"/>
    </row>
    <row r="1352" spans="1:162" ht="13" hidden="1" customHeight="1">
      <c r="A1352" s="413" t="s">
        <v>2002</v>
      </c>
      <c r="C1352" s="413">
        <v>656458</v>
      </c>
      <c r="D1352" s="413">
        <v>21290</v>
      </c>
      <c r="E1352" s="413" t="s">
        <v>246</v>
      </c>
      <c r="F1352" s="413" t="s">
        <v>246</v>
      </c>
      <c r="G1352" s="414"/>
      <c r="H1352" s="411" t="s">
        <v>2463</v>
      </c>
      <c r="I1352" s="411" t="s">
        <v>24</v>
      </c>
      <c r="J1352" s="418">
        <v>29</v>
      </c>
      <c r="K1352" s="418">
        <v>1</v>
      </c>
      <c r="M1352" s="419" t="s">
        <v>46</v>
      </c>
      <c r="Z1352" s="421"/>
      <c r="AS1352" s="422"/>
      <c r="AT1352" s="422"/>
      <c r="AU1352" s="422"/>
      <c r="AV1352" s="422"/>
      <c r="AW1352" s="422"/>
      <c r="AX1352" s="422"/>
      <c r="AY1352" s="423"/>
      <c r="AZ1352" s="422"/>
      <c r="BA1352" s="422"/>
      <c r="BB1352" s="422"/>
      <c r="BC1352" s="422"/>
      <c r="BT1352" s="427"/>
      <c r="BU1352" s="421"/>
      <c r="BV1352" s="428"/>
      <c r="BW1352" s="427"/>
      <c r="BX1352" s="427"/>
      <c r="BY1352" s="427"/>
      <c r="BZ1352" s="427"/>
      <c r="CA1352" s="421"/>
      <c r="CB1352" s="428"/>
      <c r="CC1352" s="427"/>
      <c r="CD1352" s="421"/>
      <c r="CE1352" s="429"/>
      <c r="CF1352" s="428"/>
      <c r="CG1352" s="427"/>
      <c r="CH1352" s="421"/>
      <c r="CI1352" s="429"/>
      <c r="CJ1352" s="428"/>
      <c r="CK1352" s="427"/>
      <c r="CL1352" s="421"/>
      <c r="CM1352" s="429"/>
      <c r="CN1352" s="428"/>
      <c r="CO1352" s="427"/>
      <c r="CP1352" s="421"/>
      <c r="CQ1352" s="429"/>
      <c r="CR1352" s="428"/>
      <c r="DH1352" s="427"/>
      <c r="EL1352" s="422"/>
      <c r="EM1352" s="422"/>
      <c r="EN1352" s="422"/>
      <c r="EO1352" s="422"/>
      <c r="EP1352" s="422"/>
      <c r="EQ1352" s="422"/>
    </row>
    <row r="1353" spans="1:162" ht="13" hidden="1" customHeight="1">
      <c r="A1353" s="413" t="s">
        <v>2002</v>
      </c>
      <c r="C1353" s="413">
        <v>670810</v>
      </c>
      <c r="D1353" s="413">
        <v>22461</v>
      </c>
      <c r="E1353" s="413" t="s">
        <v>2170</v>
      </c>
      <c r="F1353" s="413" t="s">
        <v>2170</v>
      </c>
      <c r="G1353" s="414"/>
      <c r="H1353" s="411" t="s">
        <v>3002</v>
      </c>
      <c r="I1353" s="411" t="s">
        <v>145</v>
      </c>
      <c r="J1353" s="413">
        <v>28</v>
      </c>
      <c r="K1353" s="418">
        <v>1</v>
      </c>
      <c r="M1353" s="419" t="s">
        <v>837</v>
      </c>
      <c r="Z1353" s="421"/>
      <c r="AS1353" s="422"/>
      <c r="AT1353" s="422"/>
      <c r="AU1353" s="422"/>
      <c r="AV1353" s="422"/>
      <c r="AW1353" s="422"/>
      <c r="AX1353" s="422"/>
      <c r="AY1353" s="423"/>
      <c r="AZ1353" s="422"/>
      <c r="BA1353" s="422"/>
      <c r="BB1353" s="422"/>
      <c r="BC1353" s="422"/>
      <c r="BT1353" s="427"/>
      <c r="BU1353" s="421"/>
      <c r="BV1353" s="428"/>
      <c r="BW1353" s="427"/>
      <c r="BX1353" s="427"/>
      <c r="BY1353" s="427"/>
      <c r="BZ1353" s="427"/>
      <c r="CA1353" s="421"/>
      <c r="CB1353" s="428"/>
      <c r="CC1353" s="427"/>
      <c r="CD1353" s="421"/>
      <c r="CE1353" s="429"/>
      <c r="CF1353" s="428"/>
      <c r="CG1353" s="427"/>
      <c r="CH1353" s="421"/>
      <c r="CI1353" s="429"/>
      <c r="CJ1353" s="428"/>
      <c r="CK1353" s="427"/>
      <c r="CL1353" s="421"/>
      <c r="CM1353" s="429"/>
      <c r="CN1353" s="428"/>
      <c r="CO1353" s="427"/>
      <c r="CP1353" s="421"/>
      <c r="CQ1353" s="429"/>
      <c r="CR1353" s="428"/>
      <c r="DH1353" s="427"/>
      <c r="EL1353" s="422"/>
      <c r="EM1353" s="422"/>
      <c r="EN1353" s="422"/>
      <c r="EO1353" s="422"/>
      <c r="EP1353" s="422"/>
      <c r="EQ1353" s="422"/>
    </row>
    <row r="1354" spans="1:162" ht="13" hidden="1" customHeight="1">
      <c r="A1354" s="413" t="s">
        <v>2002</v>
      </c>
      <c r="C1354" s="413">
        <v>594835</v>
      </c>
      <c r="D1354" s="413">
        <v>15467</v>
      </c>
      <c r="E1354" s="413" t="s">
        <v>438</v>
      </c>
      <c r="F1354" s="413" t="s">
        <v>438</v>
      </c>
      <c r="G1354" s="414"/>
      <c r="H1354" s="415" t="s">
        <v>754</v>
      </c>
      <c r="I1354" s="416" t="s">
        <v>461</v>
      </c>
      <c r="J1354" s="417"/>
      <c r="K1354" s="418">
        <v>1</v>
      </c>
      <c r="M1354" s="419" t="s">
        <v>46</v>
      </c>
      <c r="Z1354" s="421"/>
      <c r="BT1354" s="427"/>
      <c r="BU1354" s="421"/>
      <c r="BV1354" s="428"/>
      <c r="BW1354" s="427"/>
      <c r="BX1354" s="427"/>
      <c r="BY1354" s="427"/>
      <c r="BZ1354" s="427"/>
      <c r="CA1354" s="421"/>
      <c r="CB1354" s="428"/>
      <c r="CC1354" s="427"/>
      <c r="CD1354" s="421"/>
      <c r="CE1354" s="429"/>
      <c r="CF1354" s="428"/>
      <c r="CG1354" s="427"/>
      <c r="CH1354" s="421"/>
      <c r="CI1354" s="429"/>
      <c r="CJ1354" s="428"/>
      <c r="CK1354" s="427"/>
      <c r="CL1354" s="421"/>
      <c r="CM1354" s="429"/>
      <c r="CN1354" s="428"/>
      <c r="CO1354" s="427"/>
      <c r="CP1354" s="421"/>
      <c r="CQ1354" s="429"/>
      <c r="CR1354" s="428"/>
      <c r="DH1354" s="427"/>
      <c r="EL1354" s="422"/>
      <c r="EM1354" s="422"/>
      <c r="EN1354" s="422"/>
      <c r="EO1354" s="422"/>
      <c r="EP1354" s="422"/>
      <c r="EQ1354" s="422"/>
    </row>
    <row r="1355" spans="1:162" ht="13" hidden="1" customHeight="1">
      <c r="A1355" s="413" t="s">
        <v>2002</v>
      </c>
      <c r="C1355" s="413">
        <v>624647</v>
      </c>
      <c r="D1355" s="413">
        <v>16408</v>
      </c>
      <c r="E1355" s="413" t="s">
        <v>16</v>
      </c>
      <c r="F1355" s="413" t="s">
        <v>16</v>
      </c>
      <c r="G1355" s="414"/>
      <c r="H1355" s="411" t="s">
        <v>586</v>
      </c>
      <c r="I1355" s="411" t="s">
        <v>177</v>
      </c>
      <c r="J1355" s="418"/>
      <c r="K1355" s="418">
        <v>1</v>
      </c>
      <c r="M1355" s="419" t="s">
        <v>46</v>
      </c>
      <c r="Z1355" s="421"/>
      <c r="AS1355" s="422"/>
      <c r="AT1355" s="422"/>
      <c r="AU1355" s="422"/>
      <c r="AV1355" s="422"/>
      <c r="AW1355" s="422"/>
      <c r="AX1355" s="422"/>
      <c r="AY1355" s="423"/>
      <c r="AZ1355" s="422"/>
      <c r="BA1355" s="422"/>
      <c r="BB1355" s="422"/>
      <c r="BC1355" s="422"/>
      <c r="BT1355" s="427"/>
      <c r="BU1355" s="421"/>
      <c r="BV1355" s="428"/>
      <c r="BW1355" s="427"/>
      <c r="BX1355" s="427"/>
      <c r="BY1355" s="427"/>
      <c r="BZ1355" s="427"/>
      <c r="CA1355" s="421"/>
      <c r="CB1355" s="428"/>
      <c r="CC1355" s="427"/>
      <c r="CD1355" s="421"/>
      <c r="CE1355" s="429"/>
      <c r="CF1355" s="428"/>
      <c r="CG1355" s="427"/>
      <c r="CH1355" s="421"/>
      <c r="CI1355" s="429"/>
      <c r="CJ1355" s="428"/>
      <c r="CK1355" s="427"/>
      <c r="CL1355" s="421"/>
      <c r="CM1355" s="429"/>
      <c r="CN1355" s="428"/>
      <c r="CO1355" s="427"/>
      <c r="CP1355" s="421"/>
      <c r="CQ1355" s="429"/>
      <c r="CR1355" s="428"/>
      <c r="DH1355" s="427"/>
      <c r="EL1355" s="422"/>
      <c r="EM1355" s="422"/>
      <c r="EN1355" s="422"/>
      <c r="EO1355" s="422"/>
      <c r="EP1355" s="422"/>
      <c r="EQ1355" s="422"/>
    </row>
    <row r="1356" spans="1:162" ht="13" hidden="1" customHeight="1">
      <c r="A1356" s="413" t="s">
        <v>2002</v>
      </c>
      <c r="C1356" s="413">
        <v>543238</v>
      </c>
      <c r="D1356" s="413">
        <v>5097</v>
      </c>
      <c r="E1356" s="413" t="s">
        <v>213</v>
      </c>
      <c r="G1356" s="414"/>
      <c r="H1356" s="411" t="s">
        <v>2579</v>
      </c>
      <c r="I1356" s="411" t="s">
        <v>110</v>
      </c>
      <c r="J1356" s="418"/>
      <c r="K1356" s="418">
        <v>1</v>
      </c>
      <c r="M1356" s="419" t="s">
        <v>46</v>
      </c>
      <c r="Z1356" s="421"/>
      <c r="AS1356" s="422"/>
      <c r="AT1356" s="422"/>
      <c r="AU1356" s="422"/>
      <c r="AV1356" s="422"/>
      <c r="AW1356" s="422"/>
      <c r="AX1356" s="422"/>
      <c r="AY1356" s="423"/>
      <c r="AZ1356" s="422"/>
      <c r="BA1356" s="422"/>
      <c r="BB1356" s="422"/>
      <c r="BC1356" s="422"/>
      <c r="BT1356" s="427"/>
      <c r="BU1356" s="421"/>
      <c r="BV1356" s="428"/>
      <c r="BW1356" s="427"/>
      <c r="BX1356" s="427"/>
      <c r="BY1356" s="427"/>
      <c r="BZ1356" s="427"/>
      <c r="CA1356" s="421"/>
      <c r="CB1356" s="428"/>
      <c r="CC1356" s="427"/>
      <c r="CD1356" s="421"/>
      <c r="CE1356" s="429"/>
      <c r="CF1356" s="428"/>
      <c r="CG1356" s="427"/>
      <c r="CH1356" s="421"/>
      <c r="CI1356" s="429"/>
      <c r="CJ1356" s="428"/>
      <c r="CK1356" s="427"/>
      <c r="CL1356" s="421"/>
      <c r="CM1356" s="429"/>
      <c r="CN1356" s="428"/>
      <c r="CO1356" s="427"/>
      <c r="CP1356" s="421"/>
      <c r="CQ1356" s="429"/>
      <c r="CR1356" s="428"/>
      <c r="DH1356" s="427"/>
      <c r="EL1356" s="422"/>
      <c r="EM1356" s="422"/>
      <c r="EN1356" s="422"/>
      <c r="EO1356" s="422"/>
      <c r="EP1356" s="422"/>
      <c r="EQ1356" s="422"/>
    </row>
    <row r="1357" spans="1:162" ht="13" hidden="1" customHeight="1">
      <c r="A1357" s="413" t="s">
        <v>2002</v>
      </c>
      <c r="D1357" s="413">
        <v>15046</v>
      </c>
      <c r="E1357" s="413" t="s">
        <v>3323</v>
      </c>
      <c r="G1357" s="414"/>
      <c r="H1357" s="415" t="s">
        <v>933</v>
      </c>
      <c r="I1357" s="416" t="s">
        <v>551</v>
      </c>
      <c r="J1357" s="417"/>
      <c r="K1357" s="418">
        <v>1</v>
      </c>
      <c r="M1357" s="419" t="s">
        <v>837</v>
      </c>
      <c r="Z1357" s="421"/>
      <c r="AS1357" s="422"/>
      <c r="AT1357" s="422"/>
      <c r="AU1357" s="422"/>
      <c r="AV1357" s="422"/>
      <c r="AW1357" s="422"/>
      <c r="AX1357" s="422"/>
      <c r="AY1357" s="423"/>
      <c r="AZ1357" s="422"/>
      <c r="BA1357" s="422"/>
      <c r="BB1357" s="422"/>
      <c r="BC1357" s="422"/>
      <c r="BT1357" s="427"/>
      <c r="BU1357" s="421"/>
      <c r="BV1357" s="428"/>
      <c r="BW1357" s="427"/>
      <c r="BX1357" s="427"/>
      <c r="BY1357" s="427"/>
      <c r="BZ1357" s="427"/>
      <c r="CA1357" s="421"/>
      <c r="CB1357" s="428"/>
      <c r="CC1357" s="427"/>
      <c r="CD1357" s="421"/>
      <c r="CE1357" s="429"/>
      <c r="CF1357" s="428"/>
      <c r="CG1357" s="427"/>
      <c r="CH1357" s="421"/>
      <c r="CI1357" s="429"/>
      <c r="CJ1357" s="428"/>
      <c r="CK1357" s="427"/>
      <c r="CL1357" s="421"/>
      <c r="CM1357" s="429"/>
      <c r="CN1357" s="428"/>
      <c r="CO1357" s="427"/>
      <c r="CP1357" s="421"/>
      <c r="CQ1357" s="429"/>
      <c r="CR1357" s="428"/>
      <c r="DH1357" s="427"/>
      <c r="EL1357" s="422"/>
      <c r="EM1357" s="422"/>
      <c r="EN1357" s="422"/>
      <c r="EO1357" s="422"/>
      <c r="EP1357" s="422"/>
      <c r="EQ1357" s="422"/>
    </row>
    <row r="1358" spans="1:162" ht="13" hidden="1" customHeight="1">
      <c r="A1358" s="413" t="s">
        <v>2002</v>
      </c>
      <c r="C1358" s="413">
        <v>660813</v>
      </c>
      <c r="D1358" s="413">
        <v>20367</v>
      </c>
      <c r="E1358" s="413" t="s">
        <v>15</v>
      </c>
      <c r="G1358" s="414"/>
      <c r="H1358" s="411" t="s">
        <v>1717</v>
      </c>
      <c r="I1358" s="411" t="s">
        <v>1718</v>
      </c>
      <c r="J1358" s="418"/>
      <c r="K1358" s="418">
        <v>1</v>
      </c>
      <c r="M1358" s="419" t="s">
        <v>837</v>
      </c>
      <c r="Z1358" s="421"/>
      <c r="BT1358" s="427"/>
      <c r="BU1358" s="421"/>
      <c r="BV1358" s="428"/>
      <c r="BW1358" s="427"/>
      <c r="BX1358" s="427"/>
      <c r="BY1358" s="427"/>
      <c r="BZ1358" s="427"/>
      <c r="CA1358" s="421"/>
      <c r="CB1358" s="428"/>
      <c r="CC1358" s="427"/>
      <c r="CD1358" s="421"/>
      <c r="CE1358" s="429"/>
      <c r="CF1358" s="428"/>
      <c r="CG1358" s="427"/>
      <c r="CH1358" s="421"/>
      <c r="CI1358" s="429"/>
      <c r="CJ1358" s="428"/>
      <c r="CK1358" s="427"/>
      <c r="CL1358" s="421"/>
      <c r="CM1358" s="429"/>
      <c r="CN1358" s="428"/>
      <c r="CO1358" s="427"/>
      <c r="CP1358" s="421"/>
      <c r="CQ1358" s="429"/>
      <c r="CR1358" s="428"/>
      <c r="DH1358" s="427"/>
      <c r="EL1358" s="422"/>
      <c r="EM1358" s="422"/>
      <c r="EN1358" s="422"/>
      <c r="EO1358" s="422"/>
      <c r="EP1358" s="422"/>
      <c r="EQ1358" s="422"/>
    </row>
    <row r="1359" spans="1:162" ht="13" hidden="1" customHeight="1">
      <c r="A1359" s="413" t="s">
        <v>2002</v>
      </c>
      <c r="C1359" s="413">
        <v>608665</v>
      </c>
      <c r="D1359" s="413">
        <v>15514</v>
      </c>
      <c r="E1359" s="413" t="s">
        <v>45</v>
      </c>
      <c r="F1359" s="413" t="s">
        <v>45</v>
      </c>
      <c r="G1359" s="414"/>
      <c r="H1359" s="411" t="s">
        <v>1719</v>
      </c>
      <c r="I1359" s="411" t="s">
        <v>1720</v>
      </c>
      <c r="J1359" s="418">
        <v>34</v>
      </c>
      <c r="K1359" s="418">
        <v>1</v>
      </c>
      <c r="M1359" s="419" t="s">
        <v>837</v>
      </c>
      <c r="Z1359" s="421"/>
      <c r="BT1359" s="427"/>
      <c r="BU1359" s="421"/>
      <c r="BV1359" s="428"/>
      <c r="BW1359" s="427"/>
      <c r="BX1359" s="427"/>
      <c r="BY1359" s="427"/>
      <c r="BZ1359" s="427"/>
      <c r="CA1359" s="421"/>
      <c r="CB1359" s="428"/>
      <c r="CC1359" s="427"/>
      <c r="CD1359" s="421"/>
      <c r="CE1359" s="429"/>
      <c r="CF1359" s="428"/>
      <c r="CG1359" s="427"/>
      <c r="CH1359" s="421"/>
      <c r="CI1359" s="429"/>
      <c r="CJ1359" s="428"/>
      <c r="CK1359" s="427"/>
      <c r="CL1359" s="421"/>
      <c r="CM1359" s="429"/>
      <c r="CN1359" s="428"/>
      <c r="CO1359" s="427"/>
      <c r="CP1359" s="421"/>
      <c r="CQ1359" s="429"/>
      <c r="CR1359" s="428"/>
      <c r="DH1359" s="427"/>
      <c r="EL1359" s="422"/>
      <c r="EM1359" s="422"/>
      <c r="EN1359" s="422"/>
      <c r="EO1359" s="422"/>
      <c r="EP1359" s="422"/>
      <c r="EQ1359" s="422"/>
    </row>
    <row r="1360" spans="1:162" ht="13" hidden="1" customHeight="1">
      <c r="A1360" s="413" t="s">
        <v>2002</v>
      </c>
      <c r="C1360" s="413">
        <v>592351</v>
      </c>
      <c r="D1360" s="413">
        <v>14916</v>
      </c>
      <c r="E1360" s="413" t="s">
        <v>14</v>
      </c>
      <c r="F1360" s="413" t="s">
        <v>14</v>
      </c>
      <c r="G1360" s="414"/>
      <c r="H1360" s="415" t="s">
        <v>654</v>
      </c>
      <c r="I1360" s="416" t="s">
        <v>237</v>
      </c>
      <c r="J1360" s="417">
        <v>33</v>
      </c>
      <c r="K1360" s="418">
        <v>1</v>
      </c>
      <c r="M1360" s="419" t="s">
        <v>837</v>
      </c>
      <c r="Z1360" s="421"/>
      <c r="AS1360" s="422"/>
      <c r="AT1360" s="422"/>
      <c r="AU1360" s="422"/>
      <c r="AV1360" s="422"/>
      <c r="AW1360" s="422"/>
      <c r="AX1360" s="422"/>
      <c r="AY1360" s="423"/>
      <c r="AZ1360" s="422"/>
      <c r="BA1360" s="422"/>
      <c r="BB1360" s="422"/>
      <c r="BC1360" s="422"/>
      <c r="BT1360" s="427"/>
      <c r="BU1360" s="421"/>
      <c r="BV1360" s="428"/>
      <c r="BW1360" s="427"/>
      <c r="BX1360" s="427"/>
      <c r="BY1360" s="427"/>
      <c r="BZ1360" s="427"/>
      <c r="CA1360" s="421"/>
      <c r="CB1360" s="428"/>
      <c r="CC1360" s="427"/>
      <c r="CD1360" s="421"/>
      <c r="CE1360" s="429"/>
      <c r="CF1360" s="428"/>
      <c r="CG1360" s="427"/>
      <c r="CH1360" s="421"/>
      <c r="CI1360" s="429"/>
      <c r="CJ1360" s="428"/>
      <c r="CK1360" s="427"/>
      <c r="CL1360" s="421"/>
      <c r="CM1360" s="429"/>
      <c r="CN1360" s="428"/>
      <c r="CO1360" s="427"/>
      <c r="CP1360" s="421"/>
      <c r="CQ1360" s="429"/>
      <c r="CR1360" s="428"/>
      <c r="DH1360" s="427"/>
      <c r="EL1360" s="422"/>
      <c r="EM1360" s="422"/>
      <c r="EN1360" s="422"/>
      <c r="EO1360" s="422"/>
      <c r="EP1360" s="422"/>
      <c r="EQ1360" s="422"/>
      <c r="FE1360" s="412"/>
      <c r="FF1360" s="412"/>
    </row>
    <row r="1361" spans="1:162" ht="13" hidden="1" customHeight="1">
      <c r="A1361" s="413" t="s">
        <v>2002</v>
      </c>
      <c r="C1361" s="413">
        <v>680686</v>
      </c>
      <c r="D1361" s="413">
        <v>24580</v>
      </c>
      <c r="E1361" s="413" t="s">
        <v>2169</v>
      </c>
      <c r="G1361" s="414"/>
      <c r="H1361" s="411" t="s">
        <v>654</v>
      </c>
      <c r="I1361" s="411" t="s">
        <v>2519</v>
      </c>
      <c r="J1361" s="418"/>
      <c r="K1361" s="418">
        <v>1</v>
      </c>
      <c r="M1361" s="419" t="s">
        <v>837</v>
      </c>
      <c r="Z1361" s="421"/>
      <c r="AS1361" s="422"/>
      <c r="AT1361" s="422"/>
      <c r="AU1361" s="422"/>
      <c r="AV1361" s="422"/>
      <c r="AW1361" s="422"/>
      <c r="AX1361" s="422"/>
      <c r="AY1361" s="423"/>
      <c r="AZ1361" s="422"/>
      <c r="BA1361" s="422"/>
      <c r="BB1361" s="422"/>
      <c r="BC1361" s="422"/>
      <c r="BT1361" s="427"/>
      <c r="BU1361" s="421"/>
      <c r="BV1361" s="428"/>
      <c r="BW1361" s="427"/>
      <c r="BX1361" s="427"/>
      <c r="BY1361" s="427"/>
      <c r="BZ1361" s="427"/>
      <c r="CA1361" s="421"/>
      <c r="CB1361" s="428"/>
      <c r="CC1361" s="427"/>
      <c r="CD1361" s="421"/>
      <c r="CE1361" s="429"/>
      <c r="CF1361" s="428"/>
      <c r="CG1361" s="427"/>
      <c r="CH1361" s="421"/>
      <c r="CI1361" s="429"/>
      <c r="CJ1361" s="428"/>
      <c r="CK1361" s="427"/>
      <c r="CL1361" s="421"/>
      <c r="CM1361" s="429"/>
      <c r="CN1361" s="428"/>
      <c r="CO1361" s="427"/>
      <c r="CP1361" s="421"/>
      <c r="CQ1361" s="429"/>
      <c r="CR1361" s="428"/>
      <c r="DH1361" s="427"/>
      <c r="EL1361" s="422"/>
      <c r="EM1361" s="422"/>
      <c r="EN1361" s="422"/>
      <c r="EO1361" s="422"/>
      <c r="EP1361" s="422"/>
      <c r="EQ1361" s="422"/>
    </row>
    <row r="1362" spans="1:162" ht="13" hidden="1" customHeight="1">
      <c r="A1362" s="413" t="s">
        <v>2002</v>
      </c>
      <c r="D1362" s="413">
        <v>1943</v>
      </c>
      <c r="G1362" s="414"/>
      <c r="H1362" s="415" t="s">
        <v>286</v>
      </c>
      <c r="I1362" s="416" t="s">
        <v>287</v>
      </c>
      <c r="J1362" s="417"/>
      <c r="K1362" s="418">
        <v>1</v>
      </c>
      <c r="M1362" s="419" t="s">
        <v>837</v>
      </c>
      <c r="Z1362" s="421"/>
      <c r="AS1362" s="422"/>
      <c r="AT1362" s="422"/>
      <c r="AU1362" s="422"/>
      <c r="AV1362" s="422"/>
      <c r="AW1362" s="422"/>
      <c r="AX1362" s="422"/>
      <c r="AY1362" s="423"/>
      <c r="AZ1362" s="422"/>
      <c r="BA1362" s="422"/>
      <c r="BB1362" s="422"/>
      <c r="BC1362" s="422"/>
      <c r="BT1362" s="427"/>
      <c r="BU1362" s="421"/>
      <c r="BV1362" s="428"/>
      <c r="BW1362" s="427"/>
      <c r="BX1362" s="427"/>
      <c r="BY1362" s="427"/>
      <c r="BZ1362" s="427"/>
      <c r="CA1362" s="421"/>
      <c r="CB1362" s="428"/>
      <c r="CC1362" s="427"/>
      <c r="CD1362" s="421"/>
      <c r="CE1362" s="429"/>
      <c r="CF1362" s="428"/>
      <c r="CG1362" s="427"/>
      <c r="CH1362" s="421"/>
      <c r="CI1362" s="429"/>
      <c r="CJ1362" s="428"/>
      <c r="CK1362" s="427"/>
      <c r="CL1362" s="421"/>
      <c r="CM1362" s="429"/>
      <c r="CN1362" s="428"/>
      <c r="CO1362" s="427"/>
      <c r="CP1362" s="421"/>
      <c r="CQ1362" s="429"/>
      <c r="CR1362" s="428"/>
      <c r="DH1362" s="427"/>
      <c r="EL1362" s="422"/>
      <c r="EM1362" s="422"/>
      <c r="EN1362" s="422"/>
      <c r="EO1362" s="422"/>
      <c r="EP1362" s="422"/>
      <c r="EQ1362" s="422"/>
    </row>
    <row r="1363" spans="1:162" ht="13" hidden="1" customHeight="1">
      <c r="A1363" s="413" t="s">
        <v>2002</v>
      </c>
      <c r="C1363" s="413">
        <v>675627</v>
      </c>
      <c r="D1363" s="413">
        <v>23221</v>
      </c>
      <c r="E1363" s="413" t="s">
        <v>15</v>
      </c>
      <c r="F1363" s="413" t="s">
        <v>15</v>
      </c>
      <c r="G1363" s="414"/>
      <c r="H1363" s="411" t="s">
        <v>3016</v>
      </c>
      <c r="I1363" s="411" t="s">
        <v>596</v>
      </c>
      <c r="J1363" s="413">
        <v>28</v>
      </c>
      <c r="K1363" s="418">
        <v>1</v>
      </c>
      <c r="M1363" s="419" t="s">
        <v>837</v>
      </c>
      <c r="Z1363" s="421"/>
      <c r="AS1363" s="422"/>
      <c r="AT1363" s="422"/>
      <c r="AU1363" s="422"/>
      <c r="AV1363" s="422"/>
      <c r="AW1363" s="422"/>
      <c r="AX1363" s="422"/>
      <c r="AY1363" s="423"/>
      <c r="AZ1363" s="422"/>
      <c r="BA1363" s="422"/>
      <c r="BB1363" s="422"/>
      <c r="BC1363" s="422"/>
      <c r="BT1363" s="427"/>
      <c r="BU1363" s="421"/>
      <c r="BV1363" s="428"/>
      <c r="BW1363" s="427"/>
      <c r="BX1363" s="427"/>
      <c r="BY1363" s="427"/>
      <c r="BZ1363" s="427"/>
      <c r="CA1363" s="421"/>
      <c r="CB1363" s="428"/>
      <c r="CC1363" s="427"/>
      <c r="CD1363" s="421"/>
      <c r="CE1363" s="429"/>
      <c r="CF1363" s="428"/>
      <c r="CG1363" s="427"/>
      <c r="CH1363" s="421"/>
      <c r="CI1363" s="429"/>
      <c r="CJ1363" s="428"/>
      <c r="CK1363" s="427"/>
      <c r="CL1363" s="421"/>
      <c r="CM1363" s="429"/>
      <c r="CN1363" s="428"/>
      <c r="CO1363" s="427"/>
      <c r="CP1363" s="421"/>
      <c r="CQ1363" s="429"/>
      <c r="CR1363" s="428"/>
      <c r="DH1363" s="427"/>
      <c r="EL1363" s="422"/>
      <c r="EM1363" s="422"/>
      <c r="EN1363" s="422"/>
      <c r="EO1363" s="422"/>
      <c r="EP1363" s="422"/>
      <c r="EQ1363" s="422"/>
    </row>
    <row r="1364" spans="1:162" ht="13" hidden="1" customHeight="1">
      <c r="A1364" s="413" t="s">
        <v>2002</v>
      </c>
      <c r="C1364" s="413">
        <v>674944</v>
      </c>
      <c r="D1364" s="413">
        <v>20045</v>
      </c>
      <c r="E1364" s="413" t="s">
        <v>239</v>
      </c>
      <c r="F1364" s="413" t="s">
        <v>239</v>
      </c>
      <c r="G1364" s="414"/>
      <c r="H1364" s="411" t="s">
        <v>2410</v>
      </c>
      <c r="I1364" s="411" t="s">
        <v>104</v>
      </c>
      <c r="J1364" s="418">
        <v>29</v>
      </c>
      <c r="K1364" s="418">
        <v>1</v>
      </c>
      <c r="M1364" s="419" t="s">
        <v>46</v>
      </c>
      <c r="Z1364" s="421"/>
      <c r="AS1364" s="422"/>
      <c r="AT1364" s="422"/>
      <c r="AU1364" s="422"/>
      <c r="AV1364" s="422"/>
      <c r="AW1364" s="422"/>
      <c r="AX1364" s="422"/>
      <c r="AY1364" s="423"/>
      <c r="AZ1364" s="422"/>
      <c r="BA1364" s="422"/>
      <c r="BB1364" s="422"/>
      <c r="BC1364" s="422"/>
      <c r="BT1364" s="427"/>
      <c r="BU1364" s="421"/>
      <c r="BV1364" s="428"/>
      <c r="BW1364" s="427"/>
      <c r="BX1364" s="427"/>
      <c r="BY1364" s="427"/>
      <c r="BZ1364" s="427"/>
      <c r="CA1364" s="421"/>
      <c r="CB1364" s="428"/>
      <c r="CC1364" s="427"/>
      <c r="CD1364" s="421"/>
      <c r="CE1364" s="429"/>
      <c r="CF1364" s="428"/>
      <c r="CG1364" s="427"/>
      <c r="CH1364" s="421"/>
      <c r="CI1364" s="429"/>
      <c r="CJ1364" s="428"/>
      <c r="CK1364" s="427"/>
      <c r="CL1364" s="421"/>
      <c r="CM1364" s="429"/>
      <c r="CN1364" s="428"/>
      <c r="CO1364" s="427"/>
      <c r="CP1364" s="421"/>
      <c r="CQ1364" s="429"/>
      <c r="CR1364" s="428"/>
      <c r="DH1364" s="427"/>
      <c r="EL1364" s="422"/>
      <c r="EM1364" s="422"/>
      <c r="EN1364" s="422"/>
      <c r="EO1364" s="422"/>
      <c r="EP1364" s="422"/>
      <c r="EQ1364" s="422"/>
    </row>
    <row r="1365" spans="1:162" ht="13" hidden="1" customHeight="1">
      <c r="A1365" s="413" t="s">
        <v>2002</v>
      </c>
      <c r="D1365" s="413">
        <v>17292</v>
      </c>
      <c r="G1365" s="414"/>
      <c r="H1365" s="411" t="s">
        <v>458</v>
      </c>
      <c r="I1365" s="411" t="s">
        <v>641</v>
      </c>
      <c r="J1365" s="418"/>
      <c r="K1365" s="418">
        <v>1</v>
      </c>
      <c r="M1365" s="419" t="s">
        <v>837</v>
      </c>
      <c r="Z1365" s="421"/>
      <c r="AS1365" s="422"/>
      <c r="AT1365" s="422"/>
      <c r="AU1365" s="422"/>
      <c r="AV1365" s="422"/>
      <c r="AW1365" s="422"/>
      <c r="AX1365" s="422"/>
      <c r="AY1365" s="423"/>
      <c r="AZ1365" s="422"/>
      <c r="BA1365" s="422"/>
      <c r="BB1365" s="422"/>
      <c r="BC1365" s="422"/>
      <c r="BT1365" s="427"/>
      <c r="BU1365" s="421"/>
      <c r="BV1365" s="428"/>
      <c r="BW1365" s="427"/>
      <c r="BX1365" s="427"/>
      <c r="BY1365" s="427"/>
      <c r="BZ1365" s="427"/>
      <c r="CA1365" s="421"/>
      <c r="CB1365" s="428"/>
      <c r="CC1365" s="427"/>
      <c r="CD1365" s="421"/>
      <c r="CE1365" s="429"/>
      <c r="CF1365" s="428"/>
      <c r="CG1365" s="427"/>
      <c r="CH1365" s="421"/>
      <c r="CI1365" s="429"/>
      <c r="CJ1365" s="428"/>
      <c r="CK1365" s="427"/>
      <c r="CL1365" s="421"/>
      <c r="CM1365" s="429"/>
      <c r="CN1365" s="428"/>
      <c r="CO1365" s="427"/>
      <c r="CP1365" s="421"/>
      <c r="CQ1365" s="429"/>
      <c r="CR1365" s="428"/>
      <c r="DH1365" s="427"/>
      <c r="EL1365" s="422"/>
      <c r="EM1365" s="422"/>
      <c r="EN1365" s="422"/>
      <c r="EO1365" s="422"/>
      <c r="EP1365" s="422"/>
      <c r="EQ1365" s="422"/>
    </row>
    <row r="1366" spans="1:162" ht="13" hidden="1" customHeight="1">
      <c r="A1366" s="413" t="s">
        <v>2002</v>
      </c>
      <c r="C1366" s="413">
        <v>692285</v>
      </c>
      <c r="D1366" s="413">
        <v>31184</v>
      </c>
      <c r="E1366" s="413" t="s">
        <v>609</v>
      </c>
      <c r="F1366" s="413" t="s">
        <v>609</v>
      </c>
      <c r="G1366" s="414"/>
      <c r="H1366" s="411" t="s">
        <v>452</v>
      </c>
      <c r="I1366" s="411" t="s">
        <v>589</v>
      </c>
      <c r="J1366" s="413">
        <v>24</v>
      </c>
      <c r="K1366" s="418">
        <v>1</v>
      </c>
      <c r="M1366" s="419" t="s">
        <v>837</v>
      </c>
      <c r="Z1366" s="421"/>
      <c r="AS1366" s="422"/>
      <c r="AT1366" s="422"/>
      <c r="AU1366" s="422"/>
      <c r="AV1366" s="422"/>
      <c r="AW1366" s="422"/>
      <c r="AX1366" s="422"/>
      <c r="AY1366" s="423"/>
      <c r="AZ1366" s="422"/>
      <c r="BA1366" s="422"/>
      <c r="BB1366" s="422"/>
      <c r="BC1366" s="422"/>
      <c r="BT1366" s="427"/>
      <c r="BU1366" s="421"/>
      <c r="BV1366" s="428"/>
      <c r="BW1366" s="427"/>
      <c r="BX1366" s="427"/>
      <c r="BY1366" s="427"/>
      <c r="BZ1366" s="427"/>
      <c r="CA1366" s="421"/>
      <c r="CB1366" s="428"/>
      <c r="CC1366" s="427"/>
      <c r="CD1366" s="421"/>
      <c r="CE1366" s="429"/>
      <c r="CF1366" s="428"/>
      <c r="CG1366" s="427"/>
      <c r="CH1366" s="421"/>
      <c r="CI1366" s="429"/>
      <c r="CJ1366" s="428"/>
      <c r="CK1366" s="427"/>
      <c r="CL1366" s="421"/>
      <c r="CM1366" s="429"/>
      <c r="CN1366" s="428"/>
      <c r="CO1366" s="427"/>
      <c r="CP1366" s="421"/>
      <c r="CQ1366" s="429"/>
      <c r="CR1366" s="428"/>
      <c r="DH1366" s="427"/>
      <c r="EL1366" s="422"/>
      <c r="EM1366" s="422"/>
      <c r="EN1366" s="422"/>
      <c r="EO1366" s="422"/>
      <c r="EP1366" s="422"/>
      <c r="EQ1366" s="422"/>
    </row>
    <row r="1367" spans="1:162" ht="13" hidden="1" customHeight="1">
      <c r="A1367" s="413" t="s">
        <v>2002</v>
      </c>
      <c r="C1367" s="413">
        <v>661269</v>
      </c>
      <c r="D1367" s="413">
        <v>19278</v>
      </c>
      <c r="E1367" s="413" t="s">
        <v>686</v>
      </c>
      <c r="G1367" s="414"/>
      <c r="H1367" s="411" t="s">
        <v>348</v>
      </c>
      <c r="I1367" s="411" t="s">
        <v>997</v>
      </c>
      <c r="J1367" s="418"/>
      <c r="K1367" s="418">
        <v>1</v>
      </c>
      <c r="M1367" s="419" t="s">
        <v>837</v>
      </c>
      <c r="Z1367" s="421"/>
      <c r="AS1367" s="422"/>
      <c r="AT1367" s="422"/>
      <c r="AU1367" s="422"/>
      <c r="AV1367" s="422"/>
      <c r="AW1367" s="422"/>
      <c r="AX1367" s="422"/>
      <c r="AY1367" s="423"/>
      <c r="AZ1367" s="422"/>
      <c r="BA1367" s="422"/>
      <c r="BB1367" s="422"/>
      <c r="BC1367" s="422"/>
      <c r="BT1367" s="427"/>
      <c r="BU1367" s="421"/>
      <c r="BV1367" s="428"/>
      <c r="BW1367" s="427"/>
      <c r="BX1367" s="427"/>
      <c r="BY1367" s="427"/>
      <c r="BZ1367" s="427"/>
      <c r="CA1367" s="421"/>
      <c r="CB1367" s="428"/>
      <c r="CC1367" s="427"/>
      <c r="CD1367" s="421"/>
      <c r="CE1367" s="429"/>
      <c r="CF1367" s="428"/>
      <c r="CG1367" s="427"/>
      <c r="CH1367" s="421"/>
      <c r="CI1367" s="429"/>
      <c r="CJ1367" s="428"/>
      <c r="CK1367" s="427"/>
      <c r="CL1367" s="421"/>
      <c r="CM1367" s="429"/>
      <c r="CN1367" s="428"/>
      <c r="CO1367" s="427"/>
      <c r="CP1367" s="421"/>
      <c r="CQ1367" s="429"/>
      <c r="CR1367" s="428"/>
      <c r="DH1367" s="427"/>
      <c r="EL1367" s="422"/>
      <c r="EM1367" s="422"/>
      <c r="EN1367" s="422"/>
      <c r="EO1367" s="422"/>
      <c r="EP1367" s="422"/>
      <c r="EQ1367" s="422"/>
    </row>
    <row r="1368" spans="1:162" ht="13" hidden="1" customHeight="1">
      <c r="A1368" s="413" t="s">
        <v>2002</v>
      </c>
      <c r="C1368" s="413">
        <v>534910</v>
      </c>
      <c r="D1368" s="413">
        <v>13287</v>
      </c>
      <c r="E1368" s="413" t="s">
        <v>598</v>
      </c>
      <c r="F1368" s="413" t="s">
        <v>598</v>
      </c>
      <c r="G1368" s="414"/>
      <c r="H1368" s="411" t="s">
        <v>1727</v>
      </c>
      <c r="I1368" s="411" t="s">
        <v>135</v>
      </c>
      <c r="J1368" s="413">
        <v>35</v>
      </c>
      <c r="K1368" s="418">
        <v>1</v>
      </c>
      <c r="M1368" s="419" t="s">
        <v>837</v>
      </c>
      <c r="Z1368" s="421"/>
      <c r="BT1368" s="427"/>
      <c r="BU1368" s="421"/>
      <c r="BV1368" s="428"/>
      <c r="BW1368" s="427"/>
      <c r="BX1368" s="427"/>
      <c r="BY1368" s="427"/>
      <c r="BZ1368" s="427"/>
      <c r="CA1368" s="421"/>
      <c r="CB1368" s="428"/>
      <c r="CC1368" s="427"/>
      <c r="CD1368" s="421"/>
      <c r="CE1368" s="429"/>
      <c r="CF1368" s="428"/>
      <c r="CG1368" s="427"/>
      <c r="CH1368" s="421"/>
      <c r="CI1368" s="429"/>
      <c r="CJ1368" s="428"/>
      <c r="CK1368" s="427"/>
      <c r="CL1368" s="421"/>
      <c r="CM1368" s="429"/>
      <c r="CN1368" s="428"/>
      <c r="CO1368" s="427"/>
      <c r="CP1368" s="421"/>
      <c r="CQ1368" s="429"/>
      <c r="CR1368" s="428"/>
      <c r="DH1368" s="427"/>
    </row>
    <row r="1369" spans="1:162" ht="13" hidden="1" customHeight="1">
      <c r="A1369" s="413" t="s">
        <v>2002</v>
      </c>
      <c r="C1369" s="413">
        <v>687589</v>
      </c>
      <c r="D1369" s="413">
        <v>30153</v>
      </c>
      <c r="E1369" s="413" t="s">
        <v>345</v>
      </c>
      <c r="F1369" s="413" t="s">
        <v>345</v>
      </c>
      <c r="G1369" s="414"/>
      <c r="H1369" s="411" t="s">
        <v>4530</v>
      </c>
      <c r="I1369" s="411" t="s">
        <v>2262</v>
      </c>
      <c r="J1369" s="413">
        <v>26</v>
      </c>
      <c r="K1369" s="418">
        <v>1</v>
      </c>
      <c r="M1369" s="419" t="s">
        <v>837</v>
      </c>
      <c r="Z1369" s="421"/>
      <c r="BT1369" s="427"/>
      <c r="BU1369" s="421"/>
      <c r="BV1369" s="428"/>
      <c r="BW1369" s="427"/>
      <c r="BX1369" s="427"/>
      <c r="BY1369" s="427"/>
      <c r="BZ1369" s="427"/>
      <c r="CA1369" s="421"/>
      <c r="CB1369" s="428"/>
      <c r="CC1369" s="427"/>
      <c r="CD1369" s="421"/>
      <c r="CE1369" s="429"/>
      <c r="CF1369" s="428"/>
      <c r="CG1369" s="427"/>
      <c r="CH1369" s="421"/>
      <c r="CI1369" s="429"/>
      <c r="CJ1369" s="428"/>
      <c r="CK1369" s="427"/>
      <c r="CL1369" s="421"/>
      <c r="CM1369" s="429"/>
      <c r="CN1369" s="428"/>
      <c r="CO1369" s="427"/>
      <c r="CP1369" s="421"/>
      <c r="CQ1369" s="429"/>
      <c r="CR1369" s="428"/>
      <c r="DH1369" s="427"/>
    </row>
    <row r="1370" spans="1:162" ht="13" hidden="1" customHeight="1">
      <c r="A1370" s="413" t="s">
        <v>2002</v>
      </c>
      <c r="D1370" s="413">
        <v>9111</v>
      </c>
      <c r="G1370" s="414"/>
      <c r="H1370" s="415" t="s">
        <v>52</v>
      </c>
      <c r="I1370" s="416" t="s">
        <v>293</v>
      </c>
      <c r="J1370" s="417"/>
      <c r="K1370" s="418">
        <v>1</v>
      </c>
      <c r="M1370" s="419" t="s">
        <v>46</v>
      </c>
      <c r="Z1370" s="421"/>
      <c r="AS1370" s="422"/>
      <c r="AT1370" s="422"/>
      <c r="AU1370" s="422"/>
      <c r="AV1370" s="422"/>
      <c r="AW1370" s="422"/>
      <c r="AX1370" s="422"/>
      <c r="AY1370" s="423"/>
      <c r="AZ1370" s="422"/>
      <c r="BA1370" s="422"/>
      <c r="BB1370" s="422"/>
      <c r="BC1370" s="422"/>
      <c r="BT1370" s="427"/>
      <c r="BU1370" s="421"/>
      <c r="BV1370" s="428"/>
      <c r="BW1370" s="427"/>
      <c r="BX1370" s="427"/>
      <c r="BY1370" s="427"/>
      <c r="BZ1370" s="427"/>
      <c r="CA1370" s="421"/>
      <c r="CB1370" s="428"/>
      <c r="CC1370" s="427"/>
      <c r="CD1370" s="421"/>
      <c r="CE1370" s="429"/>
      <c r="CF1370" s="428"/>
      <c r="CG1370" s="427"/>
      <c r="CH1370" s="421"/>
      <c r="CI1370" s="429"/>
      <c r="CJ1370" s="428"/>
      <c r="CK1370" s="427"/>
      <c r="CL1370" s="421"/>
      <c r="CM1370" s="429"/>
      <c r="CN1370" s="428"/>
      <c r="CO1370" s="427"/>
      <c r="CP1370" s="421"/>
      <c r="CQ1370" s="429"/>
      <c r="CR1370" s="428"/>
      <c r="DH1370" s="427"/>
      <c r="EL1370" s="422"/>
      <c r="EM1370" s="422"/>
      <c r="EN1370" s="422"/>
      <c r="EO1370" s="422"/>
      <c r="EP1370" s="422"/>
      <c r="EQ1370" s="422"/>
    </row>
    <row r="1371" spans="1:162" ht="13" hidden="1" customHeight="1">
      <c r="A1371" s="413" t="s">
        <v>2002</v>
      </c>
      <c r="C1371" s="413">
        <v>802419</v>
      </c>
      <c r="D1371" s="413">
        <v>31989</v>
      </c>
      <c r="E1371" s="413" t="s">
        <v>438</v>
      </c>
      <c r="F1371" s="413" t="s">
        <v>438</v>
      </c>
      <c r="G1371" s="414"/>
      <c r="H1371" s="411" t="s">
        <v>4456</v>
      </c>
      <c r="I1371" s="411" t="s">
        <v>251</v>
      </c>
      <c r="J1371" s="413">
        <v>23</v>
      </c>
      <c r="K1371" s="418">
        <v>1</v>
      </c>
      <c r="M1371" s="419" t="s">
        <v>837</v>
      </c>
      <c r="Z1371" s="421"/>
      <c r="BT1371" s="427"/>
      <c r="BU1371" s="421"/>
      <c r="BV1371" s="428"/>
      <c r="BW1371" s="427"/>
      <c r="BX1371" s="427"/>
      <c r="BY1371" s="427"/>
      <c r="BZ1371" s="427"/>
      <c r="CA1371" s="421"/>
      <c r="CB1371" s="428"/>
      <c r="CC1371" s="427"/>
      <c r="CD1371" s="421"/>
      <c r="CE1371" s="429"/>
      <c r="CF1371" s="428"/>
      <c r="CG1371" s="427"/>
      <c r="CH1371" s="421"/>
      <c r="CI1371" s="429"/>
      <c r="CJ1371" s="428"/>
      <c r="CK1371" s="427"/>
      <c r="CL1371" s="421"/>
      <c r="CM1371" s="429"/>
      <c r="CN1371" s="428"/>
      <c r="CO1371" s="427"/>
      <c r="CP1371" s="421"/>
      <c r="CQ1371" s="429"/>
      <c r="CR1371" s="428"/>
      <c r="DH1371" s="427"/>
    </row>
    <row r="1372" spans="1:162" ht="13" hidden="1" customHeight="1">
      <c r="A1372" s="413" t="s">
        <v>2002</v>
      </c>
      <c r="C1372" s="413">
        <v>802686</v>
      </c>
      <c r="D1372" s="413">
        <v>31913</v>
      </c>
      <c r="E1372" s="413" t="s">
        <v>555</v>
      </c>
      <c r="F1372" s="413" t="s">
        <v>555</v>
      </c>
      <c r="G1372" s="414"/>
      <c r="H1372" s="411" t="s">
        <v>149</v>
      </c>
      <c r="I1372" s="411" t="s">
        <v>3103</v>
      </c>
      <c r="J1372" s="413">
        <v>26</v>
      </c>
      <c r="K1372" s="418">
        <v>1</v>
      </c>
      <c r="M1372" s="419" t="s">
        <v>46</v>
      </c>
      <c r="Z1372" s="421"/>
      <c r="BT1372" s="427"/>
      <c r="BU1372" s="421"/>
      <c r="BV1372" s="428"/>
      <c r="BW1372" s="427"/>
      <c r="BX1372" s="427"/>
      <c r="BY1372" s="427"/>
      <c r="BZ1372" s="427"/>
      <c r="CA1372" s="421"/>
      <c r="CB1372" s="428"/>
      <c r="CC1372" s="427"/>
      <c r="CD1372" s="421"/>
      <c r="CE1372" s="429"/>
      <c r="CF1372" s="428"/>
      <c r="CG1372" s="427"/>
      <c r="CH1372" s="421"/>
      <c r="CI1372" s="429"/>
      <c r="CJ1372" s="428"/>
      <c r="CK1372" s="427"/>
      <c r="CL1372" s="421"/>
      <c r="CM1372" s="429"/>
      <c r="CN1372" s="428"/>
      <c r="CO1372" s="427"/>
      <c r="CP1372" s="421"/>
      <c r="CQ1372" s="429"/>
      <c r="CR1372" s="428"/>
      <c r="DH1372" s="427"/>
      <c r="FE1372" s="412"/>
      <c r="FF1372" s="412"/>
    </row>
    <row r="1373" spans="1:162" ht="13" hidden="1" customHeight="1">
      <c r="A1373" s="413" t="s">
        <v>2002</v>
      </c>
      <c r="D1373" s="413">
        <v>18615</v>
      </c>
      <c r="G1373" s="414"/>
      <c r="H1373" s="411" t="s">
        <v>149</v>
      </c>
      <c r="I1373" s="411" t="s">
        <v>3374</v>
      </c>
      <c r="K1373" s="418">
        <v>1</v>
      </c>
      <c r="Z1373" s="421"/>
      <c r="AS1373" s="422"/>
      <c r="AT1373" s="422"/>
      <c r="AU1373" s="422"/>
      <c r="AV1373" s="422"/>
      <c r="AW1373" s="422"/>
      <c r="AX1373" s="422"/>
      <c r="AY1373" s="423"/>
      <c r="AZ1373" s="422"/>
      <c r="BA1373" s="422"/>
      <c r="BB1373" s="422"/>
      <c r="BC1373" s="422"/>
      <c r="BT1373" s="427"/>
      <c r="BU1373" s="421"/>
      <c r="BV1373" s="428"/>
      <c r="BW1373" s="427"/>
      <c r="BX1373" s="427"/>
      <c r="BY1373" s="427"/>
      <c r="BZ1373" s="427"/>
      <c r="CA1373" s="421"/>
      <c r="CB1373" s="428"/>
      <c r="CC1373" s="427"/>
      <c r="CD1373" s="421"/>
      <c r="CE1373" s="429"/>
      <c r="CF1373" s="428"/>
      <c r="CG1373" s="427"/>
      <c r="CH1373" s="421"/>
      <c r="CI1373" s="429"/>
      <c r="CJ1373" s="428"/>
      <c r="CK1373" s="427"/>
      <c r="CL1373" s="421"/>
      <c r="CM1373" s="429"/>
      <c r="CN1373" s="428"/>
      <c r="CO1373" s="427"/>
      <c r="CP1373" s="421"/>
      <c r="CQ1373" s="429"/>
      <c r="CR1373" s="428"/>
      <c r="DH1373" s="427"/>
      <c r="EL1373" s="422"/>
      <c r="EM1373" s="422"/>
      <c r="EN1373" s="422"/>
      <c r="EO1373" s="422"/>
      <c r="EP1373" s="422"/>
      <c r="EQ1373" s="422"/>
    </row>
    <row r="1374" spans="1:162" ht="13" hidden="1" customHeight="1">
      <c r="A1374" s="413" t="s">
        <v>2002</v>
      </c>
      <c r="C1374" s="413">
        <v>664129</v>
      </c>
      <c r="D1374" s="413">
        <v>19558</v>
      </c>
      <c r="E1374" s="413" t="s">
        <v>3323</v>
      </c>
      <c r="F1374" s="413" t="s">
        <v>3323</v>
      </c>
      <c r="G1374" s="414"/>
      <c r="H1374" s="415" t="s">
        <v>1270</v>
      </c>
      <c r="I1374" s="416" t="s">
        <v>1201</v>
      </c>
      <c r="J1374" s="417">
        <v>31</v>
      </c>
      <c r="K1374" s="418">
        <v>1</v>
      </c>
      <c r="M1374" s="419" t="s">
        <v>837</v>
      </c>
      <c r="Z1374" s="421"/>
      <c r="AS1374" s="422"/>
      <c r="AT1374" s="422"/>
      <c r="AU1374" s="422"/>
      <c r="AV1374" s="422"/>
      <c r="AW1374" s="422"/>
      <c r="AX1374" s="422"/>
      <c r="AY1374" s="423"/>
      <c r="AZ1374" s="422"/>
      <c r="BA1374" s="422"/>
      <c r="BB1374" s="422"/>
      <c r="BC1374" s="422"/>
      <c r="BT1374" s="427"/>
      <c r="BU1374" s="421"/>
      <c r="BV1374" s="428"/>
      <c r="BW1374" s="427"/>
      <c r="BX1374" s="427"/>
      <c r="BY1374" s="427"/>
      <c r="BZ1374" s="427"/>
      <c r="CA1374" s="421"/>
      <c r="CB1374" s="428"/>
      <c r="CC1374" s="427"/>
      <c r="CD1374" s="421"/>
      <c r="CE1374" s="429"/>
      <c r="CF1374" s="428"/>
      <c r="CG1374" s="427"/>
      <c r="CH1374" s="421"/>
      <c r="CI1374" s="429"/>
      <c r="CJ1374" s="428"/>
      <c r="CK1374" s="427"/>
      <c r="CL1374" s="421"/>
      <c r="CM1374" s="429"/>
      <c r="CN1374" s="428"/>
      <c r="CO1374" s="427"/>
      <c r="CP1374" s="421"/>
      <c r="CQ1374" s="429"/>
      <c r="CR1374" s="428"/>
      <c r="DH1374" s="427"/>
      <c r="EL1374" s="422"/>
      <c r="EM1374" s="422"/>
      <c r="EN1374" s="422"/>
      <c r="EO1374" s="422"/>
      <c r="EP1374" s="422"/>
      <c r="EQ1374" s="422"/>
    </row>
    <row r="1375" spans="1:162" ht="13" hidden="1" customHeight="1">
      <c r="A1375" s="413" t="s">
        <v>2002</v>
      </c>
      <c r="C1375" s="413">
        <v>701643</v>
      </c>
      <c r="D1375" s="413">
        <v>29946</v>
      </c>
      <c r="E1375" s="413" t="s">
        <v>345</v>
      </c>
      <c r="G1375" s="414"/>
      <c r="H1375" s="411" t="s">
        <v>3574</v>
      </c>
      <c r="I1375" s="411" t="s">
        <v>493</v>
      </c>
      <c r="K1375" s="418">
        <v>1</v>
      </c>
      <c r="Z1375" s="421"/>
      <c r="AS1375" s="422"/>
      <c r="AT1375" s="422"/>
      <c r="AU1375" s="422"/>
      <c r="AV1375" s="422"/>
      <c r="AW1375" s="422"/>
      <c r="AX1375" s="422"/>
      <c r="AY1375" s="423"/>
      <c r="AZ1375" s="422"/>
      <c r="BA1375" s="422"/>
      <c r="BB1375" s="422"/>
      <c r="BC1375" s="422"/>
      <c r="BT1375" s="427"/>
      <c r="BU1375" s="421"/>
      <c r="BV1375" s="428"/>
      <c r="BW1375" s="427"/>
      <c r="BX1375" s="427"/>
      <c r="BY1375" s="427"/>
      <c r="BZ1375" s="427"/>
      <c r="CA1375" s="421"/>
      <c r="CB1375" s="428"/>
      <c r="CC1375" s="427"/>
      <c r="CD1375" s="421"/>
      <c r="CE1375" s="429"/>
      <c r="CF1375" s="428"/>
      <c r="CG1375" s="427"/>
      <c r="CH1375" s="421"/>
      <c r="CI1375" s="429"/>
      <c r="CJ1375" s="428"/>
      <c r="CK1375" s="427"/>
      <c r="CL1375" s="421"/>
      <c r="CM1375" s="429"/>
      <c r="CN1375" s="428"/>
      <c r="CO1375" s="427"/>
      <c r="CP1375" s="421"/>
      <c r="CQ1375" s="429"/>
      <c r="CR1375" s="428"/>
      <c r="DH1375" s="427"/>
      <c r="EL1375" s="422"/>
      <c r="EM1375" s="422"/>
      <c r="EN1375" s="422"/>
      <c r="EO1375" s="422"/>
      <c r="EP1375" s="422"/>
      <c r="EQ1375" s="422"/>
    </row>
    <row r="1376" spans="1:162" ht="13" hidden="1" customHeight="1">
      <c r="A1376" s="413" t="s">
        <v>2002</v>
      </c>
      <c r="C1376" s="413">
        <v>640451</v>
      </c>
      <c r="D1376" s="413">
        <v>15507</v>
      </c>
      <c r="E1376" s="413" t="s">
        <v>2168</v>
      </c>
      <c r="F1376" s="413" t="s">
        <v>2168</v>
      </c>
      <c r="G1376" s="414"/>
      <c r="H1376" s="411" t="s">
        <v>115</v>
      </c>
      <c r="I1376" s="411" t="s">
        <v>163</v>
      </c>
      <c r="J1376" s="418">
        <v>30</v>
      </c>
      <c r="K1376" s="418">
        <v>1</v>
      </c>
      <c r="M1376" s="419" t="s">
        <v>837</v>
      </c>
      <c r="Z1376" s="421"/>
      <c r="AS1376" s="422"/>
      <c r="AT1376" s="422"/>
      <c r="AU1376" s="422"/>
      <c r="AV1376" s="422"/>
      <c r="AW1376" s="422"/>
      <c r="AX1376" s="422"/>
      <c r="AY1376" s="423"/>
      <c r="AZ1376" s="422"/>
      <c r="BA1376" s="422"/>
      <c r="BB1376" s="422"/>
      <c r="BC1376" s="422"/>
      <c r="BT1376" s="427"/>
      <c r="BU1376" s="421"/>
      <c r="BV1376" s="428"/>
      <c r="BW1376" s="427"/>
      <c r="BX1376" s="427"/>
      <c r="BY1376" s="427"/>
      <c r="BZ1376" s="427"/>
      <c r="CA1376" s="421"/>
      <c r="CB1376" s="428"/>
      <c r="CC1376" s="427"/>
      <c r="CD1376" s="421"/>
      <c r="CE1376" s="429"/>
      <c r="CF1376" s="428"/>
      <c r="CG1376" s="427"/>
      <c r="CH1376" s="421"/>
      <c r="CI1376" s="429"/>
      <c r="CJ1376" s="428"/>
      <c r="CK1376" s="427"/>
      <c r="CL1376" s="421"/>
      <c r="CM1376" s="429"/>
      <c r="CN1376" s="428"/>
      <c r="CO1376" s="427"/>
      <c r="CP1376" s="421"/>
      <c r="CQ1376" s="429"/>
      <c r="CR1376" s="428"/>
      <c r="DH1376" s="427"/>
      <c r="EL1376" s="422"/>
      <c r="EM1376" s="422"/>
      <c r="EN1376" s="422"/>
      <c r="EO1376" s="422"/>
      <c r="EP1376" s="422"/>
      <c r="EQ1376" s="422"/>
    </row>
    <row r="1377" spans="1:147" ht="13" hidden="1" customHeight="1">
      <c r="A1377" s="413" t="s">
        <v>2002</v>
      </c>
      <c r="C1377" s="413">
        <v>669169</v>
      </c>
      <c r="D1377" s="413">
        <v>22224</v>
      </c>
      <c r="E1377" s="413" t="s">
        <v>17</v>
      </c>
      <c r="G1377" s="414"/>
      <c r="H1377" s="411" t="s">
        <v>2497</v>
      </c>
      <c r="I1377" s="411" t="s">
        <v>616</v>
      </c>
      <c r="J1377" s="418"/>
      <c r="K1377" s="418">
        <v>1</v>
      </c>
      <c r="M1377" s="419" t="s">
        <v>837</v>
      </c>
      <c r="Z1377" s="421"/>
      <c r="AS1377" s="422"/>
      <c r="AT1377" s="422"/>
      <c r="AU1377" s="422"/>
      <c r="AV1377" s="422"/>
      <c r="AW1377" s="422"/>
      <c r="AX1377" s="422"/>
      <c r="AY1377" s="423"/>
      <c r="AZ1377" s="422"/>
      <c r="BA1377" s="422"/>
      <c r="BB1377" s="422"/>
      <c r="BC1377" s="422"/>
      <c r="BT1377" s="427"/>
      <c r="BU1377" s="421"/>
      <c r="BV1377" s="428"/>
      <c r="BW1377" s="427"/>
      <c r="BX1377" s="427"/>
      <c r="BY1377" s="427"/>
      <c r="BZ1377" s="427"/>
      <c r="CA1377" s="421"/>
      <c r="CB1377" s="428"/>
      <c r="CC1377" s="427"/>
      <c r="CD1377" s="421"/>
      <c r="CE1377" s="429"/>
      <c r="CF1377" s="428"/>
      <c r="CG1377" s="427"/>
      <c r="CH1377" s="421"/>
      <c r="CI1377" s="429"/>
      <c r="CJ1377" s="428"/>
      <c r="CK1377" s="427"/>
      <c r="CL1377" s="421"/>
      <c r="CM1377" s="429"/>
      <c r="CN1377" s="428"/>
      <c r="CO1377" s="427"/>
      <c r="CP1377" s="421"/>
      <c r="CQ1377" s="429"/>
      <c r="CR1377" s="428"/>
      <c r="DH1377" s="427"/>
      <c r="EL1377" s="422"/>
      <c r="EM1377" s="422"/>
      <c r="EN1377" s="422"/>
      <c r="EO1377" s="422"/>
      <c r="EP1377" s="422"/>
      <c r="EQ1377" s="422"/>
    </row>
    <row r="1378" spans="1:147" ht="13" hidden="1" customHeight="1">
      <c r="A1378" s="413" t="s">
        <v>2002</v>
      </c>
      <c r="C1378" s="413">
        <v>621294</v>
      </c>
      <c r="D1378" s="413">
        <v>15100</v>
      </c>
      <c r="E1378" s="413" t="s">
        <v>438</v>
      </c>
      <c r="G1378" s="414"/>
      <c r="H1378" s="411" t="s">
        <v>1737</v>
      </c>
      <c r="I1378" s="411" t="s">
        <v>607</v>
      </c>
      <c r="J1378" s="418"/>
      <c r="K1378" s="418">
        <v>1</v>
      </c>
      <c r="Z1378" s="421"/>
      <c r="AS1378" s="422"/>
      <c r="AT1378" s="422"/>
      <c r="AU1378" s="422"/>
      <c r="AV1378" s="422"/>
      <c r="AW1378" s="422"/>
      <c r="AX1378" s="422"/>
      <c r="AY1378" s="423"/>
      <c r="AZ1378" s="422"/>
      <c r="BA1378" s="422"/>
      <c r="BB1378" s="422"/>
      <c r="BC1378" s="422"/>
      <c r="BT1378" s="427"/>
      <c r="BU1378" s="421"/>
      <c r="BV1378" s="428"/>
      <c r="BW1378" s="427"/>
      <c r="BX1378" s="427"/>
      <c r="BY1378" s="427"/>
      <c r="BZ1378" s="427"/>
      <c r="CA1378" s="421"/>
      <c r="CB1378" s="428"/>
      <c r="CC1378" s="427"/>
      <c r="CD1378" s="421"/>
      <c r="CE1378" s="429"/>
      <c r="CF1378" s="428"/>
      <c r="CG1378" s="427"/>
      <c r="CH1378" s="421"/>
      <c r="CI1378" s="429"/>
      <c r="CJ1378" s="428"/>
      <c r="CK1378" s="427"/>
      <c r="CL1378" s="421"/>
      <c r="CM1378" s="429"/>
      <c r="CN1378" s="428"/>
      <c r="CO1378" s="427"/>
      <c r="CP1378" s="421"/>
      <c r="CQ1378" s="429"/>
      <c r="CR1378" s="428"/>
      <c r="DH1378" s="427"/>
      <c r="EL1378" s="422"/>
      <c r="EM1378" s="422"/>
      <c r="EN1378" s="422"/>
      <c r="EO1378" s="422"/>
      <c r="EP1378" s="422"/>
      <c r="EQ1378" s="422"/>
    </row>
    <row r="1379" spans="1:147" ht="13" hidden="1" customHeight="1">
      <c r="A1379" s="413" t="s">
        <v>2002</v>
      </c>
      <c r="C1379" s="413">
        <v>521230</v>
      </c>
      <c r="D1379" s="413">
        <v>3548</v>
      </c>
      <c r="E1379" s="413" t="s">
        <v>609</v>
      </c>
      <c r="F1379" s="413" t="s">
        <v>609</v>
      </c>
      <c r="G1379" s="414"/>
      <c r="H1379" s="411" t="s">
        <v>395</v>
      </c>
      <c r="I1379" s="411" t="s">
        <v>422</v>
      </c>
      <c r="J1379" s="413">
        <v>36</v>
      </c>
      <c r="K1379" s="418">
        <v>1</v>
      </c>
      <c r="M1379" s="419" t="s">
        <v>837</v>
      </c>
      <c r="Z1379" s="421"/>
      <c r="BT1379" s="427"/>
      <c r="BU1379" s="421"/>
      <c r="BV1379" s="428"/>
      <c r="BW1379" s="427"/>
      <c r="BX1379" s="427"/>
      <c r="BY1379" s="427"/>
      <c r="BZ1379" s="427"/>
      <c r="CA1379" s="421"/>
      <c r="CB1379" s="428"/>
      <c r="CC1379" s="427"/>
      <c r="CD1379" s="421"/>
      <c r="CE1379" s="429"/>
      <c r="CF1379" s="428"/>
      <c r="CG1379" s="427"/>
      <c r="CH1379" s="421"/>
      <c r="CI1379" s="429"/>
      <c r="CJ1379" s="428"/>
      <c r="CK1379" s="427"/>
      <c r="CL1379" s="421"/>
      <c r="CM1379" s="429"/>
      <c r="CN1379" s="428"/>
      <c r="CO1379" s="427"/>
      <c r="CP1379" s="421"/>
      <c r="CQ1379" s="429"/>
      <c r="CR1379" s="428"/>
      <c r="DH1379" s="427"/>
    </row>
    <row r="1380" spans="1:147" ht="13" hidden="1" customHeight="1">
      <c r="A1380" s="413" t="s">
        <v>2002</v>
      </c>
      <c r="C1380" s="413">
        <v>668874</v>
      </c>
      <c r="D1380" s="413">
        <v>26190</v>
      </c>
      <c r="E1380" s="413" t="s">
        <v>614</v>
      </c>
      <c r="G1380" s="414"/>
      <c r="H1380" s="411" t="s">
        <v>3957</v>
      </c>
      <c r="I1380" s="411" t="s">
        <v>3479</v>
      </c>
      <c r="K1380" s="418">
        <v>1</v>
      </c>
      <c r="Z1380" s="421"/>
      <c r="AS1380" s="422"/>
      <c r="AT1380" s="422"/>
      <c r="AU1380" s="422"/>
      <c r="AV1380" s="422"/>
      <c r="AW1380" s="422"/>
      <c r="AX1380" s="422"/>
      <c r="AY1380" s="423"/>
      <c r="AZ1380" s="422"/>
      <c r="BA1380" s="422"/>
      <c r="BB1380" s="422"/>
      <c r="BC1380" s="422"/>
      <c r="BT1380" s="427"/>
      <c r="BU1380" s="421"/>
      <c r="BV1380" s="428"/>
      <c r="BW1380" s="427"/>
      <c r="BX1380" s="427"/>
      <c r="BY1380" s="427"/>
      <c r="BZ1380" s="427"/>
      <c r="CA1380" s="421"/>
      <c r="CB1380" s="428"/>
      <c r="CC1380" s="427"/>
      <c r="CD1380" s="421"/>
      <c r="CE1380" s="429"/>
      <c r="CF1380" s="428"/>
      <c r="CG1380" s="427"/>
      <c r="CH1380" s="421"/>
      <c r="CI1380" s="429"/>
      <c r="CJ1380" s="428"/>
      <c r="CK1380" s="427"/>
      <c r="CL1380" s="421"/>
      <c r="CM1380" s="429"/>
      <c r="CN1380" s="428"/>
      <c r="CO1380" s="427"/>
      <c r="CP1380" s="421"/>
      <c r="CQ1380" s="429"/>
      <c r="CR1380" s="428"/>
      <c r="DH1380" s="427"/>
      <c r="EL1380" s="422"/>
      <c r="EM1380" s="422"/>
      <c r="EN1380" s="422"/>
      <c r="EO1380" s="422"/>
      <c r="EP1380" s="422"/>
      <c r="EQ1380" s="422"/>
    </row>
    <row r="1381" spans="1:147" ht="13" hidden="1" customHeight="1">
      <c r="A1381" s="413" t="s">
        <v>2002</v>
      </c>
      <c r="C1381" s="413">
        <v>674072</v>
      </c>
      <c r="D1381" s="413">
        <v>26285</v>
      </c>
      <c r="E1381" s="413" t="s">
        <v>45</v>
      </c>
      <c r="F1381" s="413" t="s">
        <v>45</v>
      </c>
      <c r="G1381" s="414"/>
      <c r="H1381" s="411" t="s">
        <v>2215</v>
      </c>
      <c r="I1381" s="411" t="s">
        <v>324</v>
      </c>
      <c r="J1381" s="413">
        <v>27</v>
      </c>
      <c r="K1381" s="418">
        <v>1</v>
      </c>
      <c r="M1381" s="419" t="s">
        <v>46</v>
      </c>
      <c r="Z1381" s="421"/>
      <c r="AS1381" s="422"/>
      <c r="AT1381" s="422"/>
      <c r="AU1381" s="422"/>
      <c r="AV1381" s="422"/>
      <c r="AW1381" s="422"/>
      <c r="AX1381" s="422"/>
      <c r="AY1381" s="423"/>
      <c r="AZ1381" s="422"/>
      <c r="BA1381" s="422"/>
      <c r="BB1381" s="422"/>
      <c r="BC1381" s="422"/>
      <c r="BT1381" s="427"/>
      <c r="BU1381" s="421"/>
      <c r="BV1381" s="428"/>
      <c r="BW1381" s="427"/>
      <c r="BX1381" s="427"/>
      <c r="BY1381" s="427"/>
      <c r="BZ1381" s="427"/>
      <c r="CA1381" s="421"/>
      <c r="CB1381" s="428"/>
      <c r="CC1381" s="427"/>
      <c r="CD1381" s="421"/>
      <c r="CE1381" s="429"/>
      <c r="CF1381" s="428"/>
      <c r="CG1381" s="427"/>
      <c r="CH1381" s="421"/>
      <c r="CI1381" s="429"/>
      <c r="CJ1381" s="428"/>
      <c r="CK1381" s="427"/>
      <c r="CL1381" s="421"/>
      <c r="CM1381" s="429"/>
      <c r="CN1381" s="428"/>
      <c r="CO1381" s="427"/>
      <c r="CP1381" s="421"/>
      <c r="CQ1381" s="429"/>
      <c r="CR1381" s="428"/>
      <c r="DH1381" s="427"/>
      <c r="EL1381" s="422"/>
      <c r="EM1381" s="422"/>
      <c r="EN1381" s="422"/>
      <c r="EO1381" s="422"/>
      <c r="EP1381" s="422"/>
      <c r="EQ1381" s="422"/>
    </row>
    <row r="1382" spans="1:147" ht="13" hidden="1" customHeight="1">
      <c r="A1382" s="413" t="s">
        <v>2002</v>
      </c>
      <c r="C1382" s="413">
        <v>656529</v>
      </c>
      <c r="D1382" s="413">
        <v>18548</v>
      </c>
      <c r="E1382" s="413" t="s">
        <v>213</v>
      </c>
      <c r="F1382" s="413" t="s">
        <v>213</v>
      </c>
      <c r="G1382" s="414"/>
      <c r="H1382" s="411" t="s">
        <v>2351</v>
      </c>
      <c r="I1382" s="411" t="s">
        <v>72</v>
      </c>
      <c r="J1382" s="418">
        <v>28</v>
      </c>
      <c r="K1382" s="418">
        <v>1</v>
      </c>
      <c r="M1382" s="419" t="s">
        <v>46</v>
      </c>
      <c r="Z1382" s="421"/>
      <c r="BT1382" s="427"/>
      <c r="BU1382" s="421"/>
      <c r="BV1382" s="428"/>
      <c r="BW1382" s="427"/>
      <c r="BX1382" s="427"/>
      <c r="BY1382" s="427"/>
      <c r="BZ1382" s="427"/>
      <c r="CA1382" s="421"/>
      <c r="CB1382" s="428"/>
      <c r="CC1382" s="427"/>
      <c r="CD1382" s="421"/>
      <c r="CE1382" s="429"/>
      <c r="CF1382" s="428"/>
      <c r="CG1382" s="427"/>
      <c r="CH1382" s="421"/>
      <c r="CI1382" s="429"/>
      <c r="CJ1382" s="428"/>
      <c r="CK1382" s="427"/>
      <c r="CL1382" s="421"/>
      <c r="CM1382" s="429"/>
      <c r="CN1382" s="428"/>
      <c r="CO1382" s="427"/>
      <c r="CP1382" s="421"/>
      <c r="CQ1382" s="429"/>
      <c r="CR1382" s="428"/>
      <c r="DH1382" s="427"/>
      <c r="EL1382" s="422"/>
      <c r="EM1382" s="422"/>
      <c r="EN1382" s="422"/>
      <c r="EO1382" s="422"/>
      <c r="EP1382" s="422"/>
      <c r="EQ1382" s="422"/>
    </row>
    <row r="1383" spans="1:147" ht="13" hidden="1" customHeight="1">
      <c r="A1383" s="413" t="s">
        <v>2002</v>
      </c>
      <c r="C1383" s="413">
        <v>643361</v>
      </c>
      <c r="D1383" s="413">
        <v>15369</v>
      </c>
      <c r="E1383" s="413" t="s">
        <v>3323</v>
      </c>
      <c r="F1383" s="413" t="s">
        <v>3323</v>
      </c>
      <c r="G1383" s="414"/>
      <c r="H1383" s="411" t="s">
        <v>1738</v>
      </c>
      <c r="I1383" s="411" t="s">
        <v>105</v>
      </c>
      <c r="J1383" s="413">
        <v>34</v>
      </c>
      <c r="K1383" s="418">
        <v>1</v>
      </c>
      <c r="M1383" s="419" t="s">
        <v>837</v>
      </c>
      <c r="Z1383" s="421"/>
      <c r="AS1383" s="422"/>
      <c r="AT1383" s="422"/>
      <c r="AU1383" s="422"/>
      <c r="AV1383" s="422"/>
      <c r="AW1383" s="422"/>
      <c r="AX1383" s="422"/>
      <c r="AY1383" s="423"/>
      <c r="AZ1383" s="422"/>
      <c r="BA1383" s="422"/>
      <c r="BB1383" s="422"/>
      <c r="BC1383" s="422"/>
      <c r="BT1383" s="427"/>
      <c r="BU1383" s="421"/>
      <c r="BV1383" s="428"/>
      <c r="BW1383" s="427"/>
      <c r="BX1383" s="427"/>
      <c r="BY1383" s="427"/>
      <c r="BZ1383" s="427"/>
      <c r="CA1383" s="421"/>
      <c r="CB1383" s="428"/>
      <c r="CC1383" s="427"/>
      <c r="CD1383" s="421"/>
      <c r="CE1383" s="429"/>
      <c r="CF1383" s="428"/>
      <c r="CG1383" s="427"/>
      <c r="CH1383" s="421"/>
      <c r="CI1383" s="429"/>
      <c r="CJ1383" s="428"/>
      <c r="CK1383" s="427"/>
      <c r="CL1383" s="421"/>
      <c r="CM1383" s="429"/>
      <c r="CN1383" s="428"/>
      <c r="CO1383" s="427"/>
      <c r="CP1383" s="421"/>
      <c r="CQ1383" s="429"/>
      <c r="CR1383" s="428"/>
      <c r="DH1383" s="427"/>
      <c r="EL1383" s="422"/>
      <c r="EM1383" s="422"/>
      <c r="EN1383" s="422"/>
      <c r="EO1383" s="422"/>
      <c r="EP1383" s="422"/>
      <c r="EQ1383" s="422"/>
    </row>
    <row r="1384" spans="1:147" ht="13" hidden="1" customHeight="1">
      <c r="A1384" s="413" t="s">
        <v>2002</v>
      </c>
      <c r="C1384" s="413">
        <v>622694</v>
      </c>
      <c r="D1384" s="413">
        <v>16933</v>
      </c>
      <c r="E1384" s="413" t="s">
        <v>3323</v>
      </c>
      <c r="G1384" s="414"/>
      <c r="H1384" s="415" t="s">
        <v>584</v>
      </c>
      <c r="I1384" s="416" t="s">
        <v>1182</v>
      </c>
      <c r="J1384" s="417"/>
      <c r="K1384" s="418">
        <v>1</v>
      </c>
      <c r="M1384" s="419" t="s">
        <v>837</v>
      </c>
      <c r="Z1384" s="421"/>
      <c r="AS1384" s="422"/>
      <c r="AT1384" s="422"/>
      <c r="AU1384" s="422"/>
      <c r="AV1384" s="422"/>
      <c r="AW1384" s="422"/>
      <c r="AX1384" s="422"/>
      <c r="AY1384" s="423"/>
      <c r="AZ1384" s="422"/>
      <c r="BA1384" s="422"/>
      <c r="BB1384" s="422"/>
      <c r="BC1384" s="422"/>
      <c r="BT1384" s="427"/>
      <c r="BU1384" s="421"/>
      <c r="BV1384" s="428"/>
      <c r="BW1384" s="427"/>
      <c r="BX1384" s="427"/>
      <c r="BY1384" s="427"/>
      <c r="BZ1384" s="427"/>
      <c r="CA1384" s="421"/>
      <c r="CB1384" s="428"/>
      <c r="CC1384" s="427"/>
      <c r="CD1384" s="421"/>
      <c r="CE1384" s="429"/>
      <c r="CF1384" s="428"/>
      <c r="CG1384" s="427"/>
      <c r="CH1384" s="421"/>
      <c r="CI1384" s="429"/>
      <c r="CJ1384" s="428"/>
      <c r="CK1384" s="427"/>
      <c r="CL1384" s="421"/>
      <c r="CM1384" s="429"/>
      <c r="CN1384" s="428"/>
      <c r="CO1384" s="427"/>
      <c r="CP1384" s="421"/>
      <c r="CQ1384" s="429"/>
      <c r="CR1384" s="428"/>
      <c r="DH1384" s="427"/>
      <c r="EL1384" s="422"/>
      <c r="EM1384" s="422"/>
      <c r="EN1384" s="422"/>
      <c r="EO1384" s="422"/>
      <c r="EP1384" s="422"/>
      <c r="EQ1384" s="422"/>
    </row>
    <row r="1385" spans="1:147" ht="13" hidden="1" customHeight="1">
      <c r="A1385" s="413" t="s">
        <v>2002</v>
      </c>
      <c r="C1385" s="413">
        <v>642546</v>
      </c>
      <c r="D1385" s="413">
        <v>17464</v>
      </c>
      <c r="E1385" s="413" t="s">
        <v>3323</v>
      </c>
      <c r="F1385" s="413" t="s">
        <v>598</v>
      </c>
      <c r="G1385" s="414"/>
      <c r="H1385" s="415" t="s">
        <v>584</v>
      </c>
      <c r="I1385" s="416" t="s">
        <v>616</v>
      </c>
      <c r="J1385" s="417"/>
      <c r="K1385" s="418">
        <v>1</v>
      </c>
      <c r="M1385" s="419" t="s">
        <v>837</v>
      </c>
      <c r="Z1385" s="421"/>
      <c r="AS1385" s="422"/>
      <c r="AT1385" s="422"/>
      <c r="AU1385" s="422"/>
      <c r="AV1385" s="422"/>
      <c r="AW1385" s="422"/>
      <c r="AX1385" s="422"/>
      <c r="AY1385" s="423"/>
      <c r="AZ1385" s="422"/>
      <c r="BA1385" s="422"/>
      <c r="BB1385" s="422"/>
      <c r="BC1385" s="422"/>
      <c r="BT1385" s="427"/>
      <c r="BU1385" s="421"/>
      <c r="BV1385" s="428"/>
      <c r="BW1385" s="427"/>
      <c r="BX1385" s="427"/>
      <c r="BY1385" s="427"/>
      <c r="BZ1385" s="427"/>
      <c r="CA1385" s="421"/>
      <c r="CB1385" s="428"/>
      <c r="CC1385" s="427"/>
      <c r="CD1385" s="421"/>
      <c r="CE1385" s="429"/>
      <c r="CF1385" s="428"/>
      <c r="CG1385" s="427"/>
      <c r="CH1385" s="421"/>
      <c r="CI1385" s="429"/>
      <c r="CJ1385" s="428"/>
      <c r="CK1385" s="427"/>
      <c r="CL1385" s="421"/>
      <c r="CM1385" s="429"/>
      <c r="CN1385" s="428"/>
      <c r="CO1385" s="427"/>
      <c r="CP1385" s="421"/>
      <c r="CQ1385" s="429"/>
      <c r="CR1385" s="428"/>
      <c r="DH1385" s="427"/>
      <c r="EL1385" s="422"/>
      <c r="EM1385" s="422"/>
      <c r="EN1385" s="422"/>
      <c r="EO1385" s="422"/>
      <c r="EP1385" s="422"/>
      <c r="EQ1385" s="422"/>
    </row>
    <row r="1386" spans="1:147" ht="13" hidden="1" customHeight="1">
      <c r="A1386" s="413" t="s">
        <v>2002</v>
      </c>
      <c r="C1386" s="413">
        <v>669796</v>
      </c>
      <c r="D1386" s="413">
        <v>22318</v>
      </c>
      <c r="E1386" s="413" t="s">
        <v>438</v>
      </c>
      <c r="G1386" s="414"/>
      <c r="H1386" s="411" t="s">
        <v>584</v>
      </c>
      <c r="I1386" s="411" t="s">
        <v>565</v>
      </c>
      <c r="K1386" s="418">
        <v>1</v>
      </c>
      <c r="Z1386" s="421"/>
      <c r="AS1386" s="422"/>
      <c r="AT1386" s="422"/>
      <c r="AU1386" s="422"/>
      <c r="AV1386" s="422"/>
      <c r="AW1386" s="422"/>
      <c r="AX1386" s="422"/>
      <c r="AY1386" s="423"/>
      <c r="AZ1386" s="422"/>
      <c r="BA1386" s="422"/>
      <c r="BB1386" s="422"/>
      <c r="BC1386" s="422"/>
      <c r="BT1386" s="427"/>
      <c r="BU1386" s="421"/>
      <c r="BV1386" s="428"/>
      <c r="BW1386" s="427"/>
      <c r="BX1386" s="427"/>
      <c r="BY1386" s="427"/>
      <c r="BZ1386" s="427"/>
      <c r="CA1386" s="421"/>
      <c r="CB1386" s="428"/>
      <c r="CC1386" s="427"/>
      <c r="CD1386" s="421"/>
      <c r="CE1386" s="429"/>
      <c r="CF1386" s="428"/>
      <c r="CG1386" s="427"/>
      <c r="CH1386" s="421"/>
      <c r="CI1386" s="429"/>
      <c r="CJ1386" s="428"/>
      <c r="CK1386" s="427"/>
      <c r="CL1386" s="421"/>
      <c r="CM1386" s="429"/>
      <c r="CN1386" s="428"/>
      <c r="CO1386" s="427"/>
      <c r="CP1386" s="421"/>
      <c r="CQ1386" s="429"/>
      <c r="CR1386" s="428"/>
      <c r="DH1386" s="427"/>
      <c r="EL1386" s="422"/>
      <c r="EM1386" s="422"/>
      <c r="EN1386" s="422"/>
      <c r="EO1386" s="422"/>
      <c r="EP1386" s="422"/>
      <c r="EQ1386" s="422"/>
    </row>
    <row r="1387" spans="1:147" ht="13" hidden="1" customHeight="1">
      <c r="A1387" s="413" t="s">
        <v>2002</v>
      </c>
      <c r="C1387" s="413">
        <v>663321</v>
      </c>
      <c r="D1387" s="413">
        <v>19281</v>
      </c>
      <c r="E1387" s="413" t="s">
        <v>614</v>
      </c>
      <c r="F1387" s="413" t="s">
        <v>614</v>
      </c>
      <c r="G1387" s="414"/>
      <c r="H1387" s="411" t="s">
        <v>584</v>
      </c>
      <c r="I1387" s="411" t="s">
        <v>220</v>
      </c>
      <c r="J1387" s="413">
        <v>30</v>
      </c>
      <c r="K1387" s="418">
        <v>1</v>
      </c>
      <c r="M1387" s="419" t="s">
        <v>837</v>
      </c>
      <c r="Z1387" s="421"/>
      <c r="AS1387" s="422"/>
      <c r="AT1387" s="422"/>
      <c r="AU1387" s="422"/>
      <c r="AV1387" s="422"/>
      <c r="AW1387" s="422"/>
      <c r="AX1387" s="422"/>
      <c r="AY1387" s="423"/>
      <c r="AZ1387" s="422"/>
      <c r="BA1387" s="422"/>
      <c r="BB1387" s="422"/>
      <c r="BC1387" s="422"/>
      <c r="BT1387" s="427"/>
      <c r="BU1387" s="421"/>
      <c r="BV1387" s="428"/>
      <c r="BW1387" s="427"/>
      <c r="BX1387" s="427"/>
      <c r="BY1387" s="427"/>
      <c r="BZ1387" s="427"/>
      <c r="CA1387" s="421"/>
      <c r="CB1387" s="428"/>
      <c r="CC1387" s="427"/>
      <c r="CD1387" s="421"/>
      <c r="CE1387" s="429"/>
      <c r="CF1387" s="428"/>
      <c r="CG1387" s="427"/>
      <c r="CH1387" s="421"/>
      <c r="CI1387" s="429"/>
      <c r="CJ1387" s="428"/>
      <c r="CK1387" s="427"/>
      <c r="CL1387" s="421"/>
      <c r="CM1387" s="429"/>
      <c r="CN1387" s="428"/>
      <c r="CO1387" s="427"/>
      <c r="CP1387" s="421"/>
      <c r="CQ1387" s="429"/>
      <c r="CR1387" s="428"/>
      <c r="DH1387" s="427"/>
      <c r="EL1387" s="422"/>
      <c r="EM1387" s="422"/>
      <c r="EN1387" s="422"/>
      <c r="EO1387" s="422"/>
      <c r="EP1387" s="422"/>
      <c r="EQ1387" s="422"/>
    </row>
    <row r="1388" spans="1:147" ht="13" hidden="1" customHeight="1">
      <c r="A1388" s="413" t="s">
        <v>2002</v>
      </c>
      <c r="C1388" s="413">
        <v>687792</v>
      </c>
      <c r="D1388" s="413">
        <v>26389</v>
      </c>
      <c r="E1388" s="413" t="s">
        <v>2169</v>
      </c>
      <c r="F1388" s="413" t="s">
        <v>29</v>
      </c>
      <c r="G1388" s="414"/>
      <c r="H1388" s="411" t="s">
        <v>4081</v>
      </c>
      <c r="I1388" s="411" t="s">
        <v>494</v>
      </c>
      <c r="J1388" s="413">
        <v>24</v>
      </c>
      <c r="K1388" s="418">
        <v>1</v>
      </c>
      <c r="M1388" s="419" t="s">
        <v>46</v>
      </c>
      <c r="Z1388" s="421"/>
      <c r="AS1388" s="422"/>
      <c r="AT1388" s="422"/>
      <c r="AU1388" s="422"/>
      <c r="AV1388" s="422"/>
      <c r="AW1388" s="422"/>
      <c r="AX1388" s="422"/>
      <c r="AY1388" s="423"/>
      <c r="AZ1388" s="422"/>
      <c r="BA1388" s="422"/>
      <c r="BB1388" s="422"/>
      <c r="BC1388" s="422"/>
      <c r="BT1388" s="427"/>
      <c r="BU1388" s="421"/>
      <c r="BV1388" s="428"/>
      <c r="BW1388" s="427"/>
      <c r="BX1388" s="427"/>
      <c r="BY1388" s="427"/>
      <c r="BZ1388" s="427"/>
      <c r="CA1388" s="421"/>
      <c r="CB1388" s="428"/>
      <c r="CC1388" s="427"/>
      <c r="CD1388" s="421"/>
      <c r="CE1388" s="429"/>
      <c r="CF1388" s="428"/>
      <c r="CG1388" s="427"/>
      <c r="CH1388" s="421"/>
      <c r="CI1388" s="429"/>
      <c r="CJ1388" s="428"/>
      <c r="CK1388" s="427"/>
      <c r="CL1388" s="421"/>
      <c r="CM1388" s="429"/>
      <c r="CN1388" s="428"/>
      <c r="CO1388" s="427"/>
      <c r="CP1388" s="421"/>
      <c r="CQ1388" s="429"/>
      <c r="CR1388" s="428"/>
      <c r="DH1388" s="427"/>
      <c r="EL1388" s="422"/>
      <c r="EM1388" s="422"/>
      <c r="EN1388" s="422"/>
      <c r="EO1388" s="422"/>
      <c r="EP1388" s="422"/>
      <c r="EQ1388" s="422"/>
    </row>
    <row r="1389" spans="1:147" ht="13" hidden="1" customHeight="1">
      <c r="A1389" s="413" t="s">
        <v>2002</v>
      </c>
      <c r="C1389" s="413">
        <v>676051</v>
      </c>
      <c r="D1389" s="413">
        <v>23293</v>
      </c>
      <c r="E1389" s="413" t="s">
        <v>3323</v>
      </c>
      <c r="F1389" s="413" t="s">
        <v>3323</v>
      </c>
      <c r="G1389" s="414"/>
      <c r="H1389" s="411" t="s">
        <v>1741</v>
      </c>
      <c r="I1389" s="411" t="s">
        <v>1742</v>
      </c>
      <c r="J1389" s="413">
        <v>28</v>
      </c>
      <c r="K1389" s="418">
        <v>1</v>
      </c>
      <c r="M1389" s="419" t="s">
        <v>837</v>
      </c>
      <c r="Z1389" s="421"/>
      <c r="BT1389" s="427"/>
      <c r="BU1389" s="421"/>
      <c r="BV1389" s="428"/>
      <c r="BW1389" s="427"/>
      <c r="BX1389" s="427"/>
      <c r="BY1389" s="427"/>
      <c r="BZ1389" s="427"/>
      <c r="CA1389" s="421"/>
      <c r="CB1389" s="428"/>
      <c r="CC1389" s="427"/>
      <c r="CD1389" s="421"/>
      <c r="CE1389" s="429"/>
      <c r="CF1389" s="428"/>
      <c r="CG1389" s="427"/>
      <c r="CH1389" s="421"/>
      <c r="CI1389" s="429"/>
      <c r="CJ1389" s="428"/>
      <c r="CK1389" s="427"/>
      <c r="CL1389" s="421"/>
      <c r="CM1389" s="429"/>
      <c r="CN1389" s="428"/>
      <c r="CO1389" s="427"/>
      <c r="CP1389" s="421"/>
      <c r="CQ1389" s="429"/>
      <c r="CR1389" s="428"/>
      <c r="DH1389" s="427"/>
    </row>
    <row r="1390" spans="1:147" ht="13" hidden="1" customHeight="1">
      <c r="A1390" s="413" t="s">
        <v>2002</v>
      </c>
      <c r="C1390" s="413">
        <v>448179</v>
      </c>
      <c r="D1390" s="413">
        <v>4806</v>
      </c>
      <c r="E1390" s="413" t="s">
        <v>2168</v>
      </c>
      <c r="F1390" s="413" t="s">
        <v>2168</v>
      </c>
      <c r="G1390" s="414"/>
      <c r="H1390" s="415" t="s">
        <v>100</v>
      </c>
      <c r="I1390" s="416" t="s">
        <v>101</v>
      </c>
      <c r="J1390" s="417">
        <v>45</v>
      </c>
      <c r="K1390" s="418">
        <v>1</v>
      </c>
      <c r="M1390" s="419" t="s">
        <v>46</v>
      </c>
      <c r="Z1390" s="421"/>
      <c r="AS1390" s="422"/>
      <c r="AT1390" s="422"/>
      <c r="AU1390" s="422"/>
      <c r="AV1390" s="422"/>
      <c r="AW1390" s="422"/>
      <c r="AX1390" s="422"/>
      <c r="AY1390" s="423"/>
      <c r="AZ1390" s="422"/>
      <c r="BA1390" s="422"/>
      <c r="BB1390" s="422"/>
      <c r="BC1390" s="422"/>
      <c r="BT1390" s="427"/>
      <c r="BU1390" s="421"/>
      <c r="BV1390" s="428"/>
      <c r="BW1390" s="427"/>
      <c r="BX1390" s="427"/>
      <c r="BY1390" s="427"/>
      <c r="BZ1390" s="427"/>
      <c r="CA1390" s="421"/>
      <c r="CB1390" s="428"/>
      <c r="CC1390" s="427"/>
      <c r="CD1390" s="421"/>
      <c r="CE1390" s="429"/>
      <c r="CF1390" s="428"/>
      <c r="CG1390" s="427"/>
      <c r="CH1390" s="421"/>
      <c r="CI1390" s="429"/>
      <c r="CJ1390" s="428"/>
      <c r="CK1390" s="427"/>
      <c r="CL1390" s="421"/>
      <c r="CM1390" s="429"/>
      <c r="CN1390" s="428"/>
      <c r="CO1390" s="427"/>
      <c r="CP1390" s="421"/>
      <c r="CQ1390" s="429"/>
      <c r="CR1390" s="428"/>
      <c r="DH1390" s="427"/>
      <c r="EL1390" s="422"/>
      <c r="EM1390" s="422"/>
      <c r="EN1390" s="422"/>
      <c r="EO1390" s="422"/>
      <c r="EP1390" s="422"/>
      <c r="EQ1390" s="422"/>
    </row>
    <row r="1391" spans="1:147" ht="13" hidden="1" customHeight="1">
      <c r="A1391" s="413" t="s">
        <v>2002</v>
      </c>
      <c r="C1391" s="413">
        <v>663546</v>
      </c>
      <c r="D1391" s="413">
        <v>21481</v>
      </c>
      <c r="E1391" s="413" t="s">
        <v>2175</v>
      </c>
      <c r="F1391" s="413" t="s">
        <v>2175</v>
      </c>
      <c r="G1391" s="414"/>
      <c r="H1391" s="411" t="s">
        <v>2973</v>
      </c>
      <c r="I1391" s="411" t="s">
        <v>104</v>
      </c>
      <c r="J1391" s="413">
        <v>28</v>
      </c>
      <c r="K1391" s="418">
        <v>1</v>
      </c>
      <c r="M1391" s="419" t="s">
        <v>837</v>
      </c>
      <c r="Z1391" s="421"/>
      <c r="AS1391" s="422"/>
      <c r="AT1391" s="422"/>
      <c r="AU1391" s="422"/>
      <c r="AV1391" s="422"/>
      <c r="AW1391" s="422"/>
      <c r="AX1391" s="422"/>
      <c r="AY1391" s="423"/>
      <c r="AZ1391" s="422"/>
      <c r="BA1391" s="422"/>
      <c r="BB1391" s="422"/>
      <c r="BC1391" s="422"/>
      <c r="BT1391" s="427"/>
      <c r="BU1391" s="421"/>
      <c r="BV1391" s="428"/>
      <c r="BW1391" s="427"/>
      <c r="BX1391" s="427"/>
      <c r="BY1391" s="427"/>
      <c r="BZ1391" s="427"/>
      <c r="CA1391" s="421"/>
      <c r="CB1391" s="428"/>
      <c r="CC1391" s="427"/>
      <c r="CD1391" s="421"/>
      <c r="CE1391" s="429"/>
      <c r="CF1391" s="428"/>
      <c r="CG1391" s="427"/>
      <c r="CH1391" s="421"/>
      <c r="CI1391" s="429"/>
      <c r="CJ1391" s="428"/>
      <c r="CK1391" s="427"/>
      <c r="CL1391" s="421"/>
      <c r="CM1391" s="429"/>
      <c r="CN1391" s="428"/>
      <c r="CO1391" s="427"/>
      <c r="CP1391" s="421"/>
      <c r="CQ1391" s="429"/>
      <c r="CR1391" s="428"/>
      <c r="DH1391" s="427"/>
      <c r="EL1391" s="422"/>
      <c r="EM1391" s="422"/>
      <c r="EN1391" s="422"/>
      <c r="EO1391" s="422"/>
      <c r="EP1391" s="422"/>
      <c r="EQ1391" s="422"/>
    </row>
    <row r="1392" spans="1:147" ht="13" hidden="1" customHeight="1">
      <c r="A1392" s="413" t="s">
        <v>2002</v>
      </c>
      <c r="C1392" s="413">
        <v>663773</v>
      </c>
      <c r="D1392" s="413">
        <v>26304</v>
      </c>
      <c r="E1392" s="413" t="s">
        <v>2170</v>
      </c>
      <c r="F1392" s="413" t="s">
        <v>2170</v>
      </c>
      <c r="G1392" s="414"/>
      <c r="H1392" s="411" t="s">
        <v>3089</v>
      </c>
      <c r="I1392" s="411" t="s">
        <v>577</v>
      </c>
      <c r="J1392" s="413">
        <v>28</v>
      </c>
      <c r="K1392" s="418">
        <v>1</v>
      </c>
      <c r="M1392" s="419" t="s">
        <v>837</v>
      </c>
      <c r="Z1392" s="421"/>
      <c r="AS1392" s="422"/>
      <c r="AT1392" s="422"/>
      <c r="AU1392" s="422"/>
      <c r="AV1392" s="422"/>
      <c r="AW1392" s="422"/>
      <c r="AX1392" s="422"/>
      <c r="AY1392" s="423"/>
      <c r="AZ1392" s="422"/>
      <c r="BA1392" s="422"/>
      <c r="BB1392" s="422"/>
      <c r="BC1392" s="422"/>
      <c r="BT1392" s="427"/>
      <c r="BU1392" s="421"/>
      <c r="BV1392" s="428"/>
      <c r="BW1392" s="427"/>
      <c r="BX1392" s="427"/>
      <c r="BY1392" s="427"/>
      <c r="BZ1392" s="427"/>
      <c r="CA1392" s="421"/>
      <c r="CB1392" s="428"/>
      <c r="CC1392" s="427"/>
      <c r="CD1392" s="421"/>
      <c r="CE1392" s="429"/>
      <c r="CF1392" s="428"/>
      <c r="CG1392" s="427"/>
      <c r="CH1392" s="421"/>
      <c r="CI1392" s="429"/>
      <c r="CJ1392" s="428"/>
      <c r="CK1392" s="427"/>
      <c r="CL1392" s="421"/>
      <c r="CM1392" s="429"/>
      <c r="CN1392" s="428"/>
      <c r="CO1392" s="427"/>
      <c r="CP1392" s="421"/>
      <c r="CQ1392" s="429"/>
      <c r="CR1392" s="428"/>
      <c r="DH1392" s="427"/>
      <c r="EL1392" s="422"/>
      <c r="EM1392" s="422"/>
      <c r="EN1392" s="422"/>
      <c r="EO1392" s="422"/>
      <c r="EP1392" s="422"/>
      <c r="EQ1392" s="422"/>
    </row>
    <row r="1393" spans="1:155" ht="13" hidden="1" customHeight="1">
      <c r="A1393" s="413" t="s">
        <v>2002</v>
      </c>
      <c r="C1393" s="413">
        <v>676510</v>
      </c>
      <c r="D1393" s="413">
        <v>23381</v>
      </c>
      <c r="E1393" s="413" t="s">
        <v>13</v>
      </c>
      <c r="F1393" s="413" t="s">
        <v>13</v>
      </c>
      <c r="G1393" s="414"/>
      <c r="H1393" s="411" t="s">
        <v>891</v>
      </c>
      <c r="I1393" s="411" t="s">
        <v>466</v>
      </c>
      <c r="J1393" s="413">
        <v>27</v>
      </c>
      <c r="K1393" s="418">
        <v>1</v>
      </c>
      <c r="M1393" s="419" t="s">
        <v>837</v>
      </c>
      <c r="Z1393" s="421"/>
      <c r="BT1393" s="427"/>
      <c r="BU1393" s="421"/>
      <c r="BV1393" s="428"/>
      <c r="BW1393" s="427"/>
      <c r="BX1393" s="427"/>
      <c r="BY1393" s="427"/>
      <c r="BZ1393" s="427"/>
      <c r="CA1393" s="421"/>
      <c r="CB1393" s="428"/>
      <c r="CC1393" s="427"/>
      <c r="CD1393" s="421"/>
      <c r="CE1393" s="429"/>
      <c r="CF1393" s="428"/>
      <c r="CG1393" s="427"/>
      <c r="CH1393" s="421"/>
      <c r="CI1393" s="429"/>
      <c r="CJ1393" s="428"/>
      <c r="CK1393" s="427"/>
      <c r="CL1393" s="421"/>
      <c r="CM1393" s="429"/>
      <c r="CN1393" s="428"/>
      <c r="CO1393" s="427"/>
      <c r="CP1393" s="421"/>
      <c r="CQ1393" s="429"/>
      <c r="CR1393" s="428"/>
      <c r="DH1393" s="427"/>
    </row>
    <row r="1394" spans="1:155" ht="13" hidden="1" customHeight="1">
      <c r="A1394" s="413" t="s">
        <v>2002</v>
      </c>
      <c r="C1394" s="413">
        <v>694851</v>
      </c>
      <c r="D1394" s="413">
        <v>29633</v>
      </c>
      <c r="E1394" s="413" t="s">
        <v>3323</v>
      </c>
      <c r="F1394" s="413" t="s">
        <v>3323</v>
      </c>
      <c r="G1394" s="414"/>
      <c r="H1394" s="411" t="s">
        <v>4413</v>
      </c>
      <c r="I1394" s="411" t="s">
        <v>136</v>
      </c>
      <c r="J1394" s="413">
        <v>25</v>
      </c>
      <c r="K1394" s="418">
        <v>1</v>
      </c>
      <c r="M1394" s="419" t="s">
        <v>837</v>
      </c>
      <c r="Z1394" s="421"/>
      <c r="BT1394" s="427"/>
      <c r="BU1394" s="421"/>
      <c r="BV1394" s="428"/>
      <c r="BW1394" s="427"/>
      <c r="BX1394" s="427"/>
      <c r="BY1394" s="427"/>
      <c r="BZ1394" s="427"/>
      <c r="CA1394" s="421"/>
      <c r="CB1394" s="428"/>
      <c r="CC1394" s="427"/>
      <c r="CD1394" s="421"/>
      <c r="CE1394" s="429"/>
      <c r="CF1394" s="428"/>
      <c r="CG1394" s="427"/>
      <c r="CH1394" s="421"/>
      <c r="CI1394" s="429"/>
      <c r="CJ1394" s="428"/>
      <c r="CK1394" s="427"/>
      <c r="CL1394" s="421"/>
      <c r="CM1394" s="429"/>
      <c r="CN1394" s="428"/>
      <c r="CO1394" s="427"/>
      <c r="CP1394" s="421"/>
      <c r="CQ1394" s="429"/>
      <c r="CR1394" s="428"/>
      <c r="DH1394" s="427"/>
    </row>
    <row r="1395" spans="1:155" ht="13" hidden="1" customHeight="1">
      <c r="A1395" s="413" t="s">
        <v>2002</v>
      </c>
      <c r="C1395" s="413">
        <v>668970</v>
      </c>
      <c r="D1395" s="413">
        <v>25427</v>
      </c>
      <c r="E1395" s="413" t="s">
        <v>129</v>
      </c>
      <c r="F1395" s="413" t="s">
        <v>129</v>
      </c>
      <c r="G1395" s="414"/>
      <c r="H1395" s="411" t="s">
        <v>3055</v>
      </c>
      <c r="I1395" s="411" t="s">
        <v>305</v>
      </c>
      <c r="J1395" s="413">
        <v>27</v>
      </c>
      <c r="K1395" s="418">
        <v>1</v>
      </c>
      <c r="M1395" s="419" t="s">
        <v>837</v>
      </c>
      <c r="Z1395" s="421"/>
      <c r="AS1395" s="422"/>
      <c r="AT1395" s="422"/>
      <c r="AU1395" s="422"/>
      <c r="AV1395" s="422"/>
      <c r="AW1395" s="422"/>
      <c r="AX1395" s="422"/>
      <c r="AY1395" s="423"/>
      <c r="AZ1395" s="422"/>
      <c r="BA1395" s="422"/>
      <c r="BB1395" s="422"/>
      <c r="BC1395" s="422"/>
      <c r="BT1395" s="427"/>
      <c r="BU1395" s="421"/>
      <c r="BV1395" s="428"/>
      <c r="BW1395" s="427"/>
      <c r="BX1395" s="427"/>
      <c r="BY1395" s="427"/>
      <c r="BZ1395" s="427"/>
      <c r="CA1395" s="421"/>
      <c r="CB1395" s="428"/>
      <c r="CC1395" s="427"/>
      <c r="CD1395" s="421"/>
      <c r="CE1395" s="429"/>
      <c r="CF1395" s="428"/>
      <c r="CG1395" s="427"/>
      <c r="CH1395" s="421"/>
      <c r="CI1395" s="429"/>
      <c r="CJ1395" s="428"/>
      <c r="CK1395" s="427"/>
      <c r="CL1395" s="421"/>
      <c r="CM1395" s="429"/>
      <c r="CN1395" s="428"/>
      <c r="CO1395" s="427"/>
      <c r="CP1395" s="421"/>
      <c r="CQ1395" s="429"/>
      <c r="CR1395" s="428"/>
      <c r="DH1395" s="427"/>
      <c r="EL1395" s="422"/>
      <c r="EM1395" s="422"/>
      <c r="EN1395" s="422"/>
      <c r="EO1395" s="422"/>
      <c r="EP1395" s="422"/>
      <c r="EQ1395" s="422"/>
    </row>
    <row r="1396" spans="1:155" ht="13" hidden="1" customHeight="1">
      <c r="A1396" s="413" t="s">
        <v>2002</v>
      </c>
      <c r="C1396" s="413">
        <v>641703</v>
      </c>
      <c r="D1396" s="413">
        <v>16466</v>
      </c>
      <c r="E1396" s="413" t="s">
        <v>3323</v>
      </c>
      <c r="F1396" s="413" t="s">
        <v>15</v>
      </c>
      <c r="G1396" s="414"/>
      <c r="H1396" s="411" t="s">
        <v>2288</v>
      </c>
      <c r="I1396" s="411" t="s">
        <v>243</v>
      </c>
      <c r="J1396" s="418"/>
      <c r="K1396" s="418">
        <v>1</v>
      </c>
      <c r="M1396" s="419" t="s">
        <v>837</v>
      </c>
      <c r="Z1396" s="421"/>
      <c r="AS1396" s="422"/>
      <c r="AT1396" s="422"/>
      <c r="AU1396" s="422"/>
      <c r="AV1396" s="422"/>
      <c r="AW1396" s="422"/>
      <c r="AX1396" s="422"/>
      <c r="AY1396" s="423"/>
      <c r="AZ1396" s="422"/>
      <c r="BA1396" s="422"/>
      <c r="BB1396" s="422"/>
      <c r="BC1396" s="422"/>
      <c r="BT1396" s="427"/>
      <c r="BU1396" s="421"/>
      <c r="BV1396" s="428"/>
      <c r="BW1396" s="427"/>
      <c r="BX1396" s="427"/>
      <c r="BY1396" s="427"/>
      <c r="BZ1396" s="427"/>
      <c r="CA1396" s="421"/>
      <c r="CB1396" s="428"/>
      <c r="CC1396" s="427"/>
      <c r="CD1396" s="421"/>
      <c r="CE1396" s="429"/>
      <c r="CF1396" s="428"/>
      <c r="CG1396" s="427"/>
      <c r="CH1396" s="421"/>
      <c r="CI1396" s="429"/>
      <c r="CJ1396" s="428"/>
      <c r="CK1396" s="427"/>
      <c r="CL1396" s="421"/>
      <c r="CM1396" s="429"/>
      <c r="CN1396" s="428"/>
      <c r="CO1396" s="427"/>
      <c r="CP1396" s="421"/>
      <c r="CQ1396" s="429"/>
      <c r="CR1396" s="428"/>
      <c r="DH1396" s="427"/>
      <c r="EL1396" s="422"/>
      <c r="EM1396" s="422"/>
      <c r="EN1396" s="422"/>
      <c r="EO1396" s="422"/>
      <c r="EP1396" s="422"/>
      <c r="EQ1396" s="422"/>
    </row>
    <row r="1397" spans="1:155" ht="13" hidden="1" customHeight="1">
      <c r="A1397" s="413" t="s">
        <v>2002</v>
      </c>
      <c r="C1397" s="413">
        <v>690544</v>
      </c>
      <c r="D1397" s="413">
        <v>27753</v>
      </c>
      <c r="E1397" s="413" t="s">
        <v>239</v>
      </c>
      <c r="F1397" s="413" t="s">
        <v>239</v>
      </c>
      <c r="G1397" s="414"/>
      <c r="H1397" s="411" t="s">
        <v>4092</v>
      </c>
      <c r="I1397" s="411" t="s">
        <v>334</v>
      </c>
      <c r="J1397" s="413">
        <v>27</v>
      </c>
      <c r="K1397" s="418">
        <v>1</v>
      </c>
      <c r="M1397" s="419" t="s">
        <v>46</v>
      </c>
      <c r="Z1397" s="421"/>
      <c r="AS1397" s="422"/>
      <c r="AT1397" s="422"/>
      <c r="AU1397" s="422"/>
      <c r="AV1397" s="422"/>
      <c r="AW1397" s="422"/>
      <c r="AX1397" s="422"/>
      <c r="AY1397" s="423"/>
      <c r="AZ1397" s="422"/>
      <c r="BA1397" s="422"/>
      <c r="BB1397" s="422"/>
      <c r="BC1397" s="422"/>
      <c r="BT1397" s="427"/>
      <c r="BU1397" s="421"/>
      <c r="BV1397" s="428"/>
      <c r="BW1397" s="427"/>
      <c r="BX1397" s="427"/>
      <c r="BY1397" s="427"/>
      <c r="BZ1397" s="427"/>
      <c r="CA1397" s="421"/>
      <c r="CB1397" s="428"/>
      <c r="CC1397" s="427"/>
      <c r="CD1397" s="421"/>
      <c r="CE1397" s="429"/>
      <c r="CF1397" s="428"/>
      <c r="CG1397" s="427"/>
      <c r="CH1397" s="421"/>
      <c r="CI1397" s="429"/>
      <c r="CJ1397" s="428"/>
      <c r="CK1397" s="427"/>
      <c r="CL1397" s="421"/>
      <c r="CM1397" s="429"/>
      <c r="CN1397" s="428"/>
      <c r="CO1397" s="427"/>
      <c r="CP1397" s="421"/>
      <c r="CQ1397" s="429"/>
      <c r="CR1397" s="428"/>
      <c r="DH1397" s="427"/>
      <c r="EL1397" s="422"/>
      <c r="EM1397" s="422"/>
      <c r="EN1397" s="422"/>
      <c r="EO1397" s="422"/>
      <c r="EP1397" s="422"/>
      <c r="EQ1397" s="422"/>
    </row>
    <row r="1398" spans="1:155" ht="13" hidden="1" customHeight="1">
      <c r="A1398" s="413" t="s">
        <v>2002</v>
      </c>
      <c r="C1398" s="413">
        <v>675921</v>
      </c>
      <c r="D1398" s="413">
        <v>23252</v>
      </c>
      <c r="E1398" s="413" t="s">
        <v>3323</v>
      </c>
      <c r="F1398" s="413" t="s">
        <v>213</v>
      </c>
      <c r="G1398" s="414"/>
      <c r="H1398" s="411" t="s">
        <v>204</v>
      </c>
      <c r="I1398" s="411" t="s">
        <v>867</v>
      </c>
      <c r="J1398" s="418"/>
      <c r="K1398" s="418">
        <v>1</v>
      </c>
      <c r="M1398" s="419" t="s">
        <v>837</v>
      </c>
      <c r="Z1398" s="421"/>
      <c r="AS1398" s="422"/>
      <c r="AT1398" s="422"/>
      <c r="AU1398" s="422"/>
      <c r="AV1398" s="422"/>
      <c r="AW1398" s="422"/>
      <c r="AX1398" s="422"/>
      <c r="AY1398" s="423"/>
      <c r="AZ1398" s="422"/>
      <c r="BA1398" s="422"/>
      <c r="BB1398" s="422"/>
      <c r="BC1398" s="422"/>
      <c r="BT1398" s="427"/>
      <c r="BU1398" s="421"/>
      <c r="BV1398" s="428"/>
      <c r="BW1398" s="427"/>
      <c r="BX1398" s="427"/>
      <c r="BY1398" s="427"/>
      <c r="BZ1398" s="427"/>
      <c r="CA1398" s="421"/>
      <c r="CB1398" s="428"/>
      <c r="CC1398" s="427"/>
      <c r="CD1398" s="421"/>
      <c r="CE1398" s="429"/>
      <c r="CF1398" s="428"/>
      <c r="CG1398" s="427"/>
      <c r="CH1398" s="421"/>
      <c r="CI1398" s="429"/>
      <c r="CJ1398" s="428"/>
      <c r="CK1398" s="427"/>
      <c r="CL1398" s="421"/>
      <c r="CM1398" s="429"/>
      <c r="CN1398" s="428"/>
      <c r="CO1398" s="427"/>
      <c r="CP1398" s="421"/>
      <c r="CQ1398" s="429"/>
      <c r="CR1398" s="428"/>
      <c r="DH1398" s="427"/>
      <c r="EL1398" s="422"/>
      <c r="EM1398" s="422"/>
      <c r="EN1398" s="422"/>
      <c r="EO1398" s="422"/>
      <c r="EP1398" s="422"/>
      <c r="EQ1398" s="422"/>
    </row>
    <row r="1399" spans="1:155" ht="13" hidden="1" customHeight="1">
      <c r="A1399" s="413" t="s">
        <v>2002</v>
      </c>
      <c r="C1399" s="413">
        <v>663542</v>
      </c>
      <c r="D1399" s="413">
        <v>19924</v>
      </c>
      <c r="E1399" s="413" t="s">
        <v>3323</v>
      </c>
      <c r="F1399" s="413" t="s">
        <v>3323</v>
      </c>
      <c r="G1399" s="414"/>
      <c r="H1399" s="411" t="s">
        <v>303</v>
      </c>
      <c r="I1399" s="411" t="s">
        <v>577</v>
      </c>
      <c r="J1399" s="413">
        <v>28</v>
      </c>
      <c r="K1399" s="418">
        <v>1</v>
      </c>
      <c r="M1399" s="419" t="s">
        <v>46</v>
      </c>
      <c r="Z1399" s="421"/>
      <c r="AS1399" s="422"/>
      <c r="AT1399" s="422"/>
      <c r="AU1399" s="422"/>
      <c r="AV1399" s="422"/>
      <c r="AW1399" s="422"/>
      <c r="AX1399" s="422"/>
      <c r="AY1399" s="423"/>
      <c r="AZ1399" s="422"/>
      <c r="BA1399" s="422"/>
      <c r="BB1399" s="422"/>
      <c r="BC1399" s="422"/>
      <c r="BT1399" s="427"/>
      <c r="BU1399" s="421"/>
      <c r="BV1399" s="428"/>
      <c r="BW1399" s="427"/>
      <c r="BX1399" s="427"/>
      <c r="BY1399" s="427"/>
      <c r="BZ1399" s="427"/>
      <c r="CA1399" s="421"/>
      <c r="CB1399" s="428"/>
      <c r="CC1399" s="427"/>
      <c r="CD1399" s="421"/>
      <c r="CE1399" s="429"/>
      <c r="CF1399" s="428"/>
      <c r="CG1399" s="427"/>
      <c r="CH1399" s="421"/>
      <c r="CI1399" s="429"/>
      <c r="CJ1399" s="428"/>
      <c r="CK1399" s="427"/>
      <c r="CL1399" s="421"/>
      <c r="CM1399" s="429"/>
      <c r="CN1399" s="428"/>
      <c r="CO1399" s="427"/>
      <c r="CP1399" s="421"/>
      <c r="CQ1399" s="429"/>
      <c r="CR1399" s="428"/>
      <c r="DH1399" s="427"/>
      <c r="EL1399" s="422"/>
      <c r="EM1399" s="422"/>
      <c r="EN1399" s="422"/>
      <c r="EO1399" s="422"/>
      <c r="EP1399" s="422"/>
      <c r="EQ1399" s="422"/>
    </row>
    <row r="1400" spans="1:155" ht="13" hidden="1" customHeight="1">
      <c r="A1400" s="413" t="s">
        <v>2002</v>
      </c>
      <c r="C1400" s="413">
        <v>641712</v>
      </c>
      <c r="D1400" s="413">
        <v>19206</v>
      </c>
      <c r="E1400" s="413" t="s">
        <v>246</v>
      </c>
      <c r="F1400" s="413" t="s">
        <v>246</v>
      </c>
      <c r="G1400" s="414"/>
      <c r="H1400" s="415" t="s">
        <v>303</v>
      </c>
      <c r="I1400" s="416" t="s">
        <v>1039</v>
      </c>
      <c r="J1400" s="417"/>
      <c r="K1400" s="418">
        <v>1</v>
      </c>
      <c r="M1400" s="419" t="s">
        <v>837</v>
      </c>
      <c r="Z1400" s="421"/>
      <c r="AS1400" s="422"/>
      <c r="AT1400" s="422"/>
      <c r="AU1400" s="422"/>
      <c r="AV1400" s="422"/>
      <c r="AW1400" s="422"/>
      <c r="AX1400" s="422"/>
      <c r="AY1400" s="423"/>
      <c r="AZ1400" s="422"/>
      <c r="BA1400" s="422"/>
      <c r="BB1400" s="422"/>
      <c r="BC1400" s="422"/>
      <c r="BT1400" s="427"/>
      <c r="BU1400" s="421"/>
      <c r="BV1400" s="428"/>
      <c r="BW1400" s="427"/>
      <c r="BX1400" s="427"/>
      <c r="BY1400" s="427"/>
      <c r="BZ1400" s="427"/>
      <c r="CA1400" s="421"/>
      <c r="CB1400" s="428"/>
      <c r="CC1400" s="427"/>
      <c r="CD1400" s="421"/>
      <c r="CE1400" s="429"/>
      <c r="CF1400" s="428"/>
      <c r="CG1400" s="427"/>
      <c r="CH1400" s="421"/>
      <c r="CI1400" s="429"/>
      <c r="CJ1400" s="428"/>
      <c r="CK1400" s="427"/>
      <c r="CL1400" s="421"/>
      <c r="CM1400" s="429"/>
      <c r="CN1400" s="428"/>
      <c r="CO1400" s="427"/>
      <c r="CP1400" s="421"/>
      <c r="CQ1400" s="429"/>
      <c r="CR1400" s="428"/>
      <c r="DH1400" s="427"/>
      <c r="EL1400" s="422"/>
      <c r="EM1400" s="422"/>
      <c r="EN1400" s="422"/>
      <c r="EO1400" s="422"/>
      <c r="EP1400" s="422"/>
      <c r="EQ1400" s="422"/>
      <c r="EY1400" s="432"/>
    </row>
    <row r="1401" spans="1:155" ht="13" hidden="1" customHeight="1">
      <c r="A1401" s="413" t="s">
        <v>2002</v>
      </c>
      <c r="C1401" s="413">
        <v>543339</v>
      </c>
      <c r="D1401" s="413">
        <v>7146</v>
      </c>
      <c r="E1401" s="413" t="s">
        <v>15</v>
      </c>
      <c r="F1401" s="413" t="s">
        <v>15</v>
      </c>
      <c r="G1401" s="414"/>
      <c r="H1401" s="415" t="s">
        <v>303</v>
      </c>
      <c r="I1401" s="416" t="s">
        <v>197</v>
      </c>
      <c r="J1401" s="417">
        <v>38</v>
      </c>
      <c r="K1401" s="418">
        <v>1</v>
      </c>
      <c r="M1401" s="419" t="s">
        <v>837</v>
      </c>
      <c r="Z1401" s="421"/>
      <c r="AS1401" s="422"/>
      <c r="AT1401" s="422"/>
      <c r="AU1401" s="422"/>
      <c r="AV1401" s="422"/>
      <c r="AW1401" s="422"/>
      <c r="AX1401" s="422"/>
      <c r="AY1401" s="423"/>
      <c r="AZ1401" s="422"/>
      <c r="BA1401" s="422"/>
      <c r="BB1401" s="422"/>
      <c r="BC1401" s="422"/>
      <c r="BT1401" s="427"/>
      <c r="BU1401" s="421"/>
      <c r="BV1401" s="428"/>
      <c r="BW1401" s="427"/>
      <c r="BX1401" s="427"/>
      <c r="BY1401" s="427"/>
      <c r="BZ1401" s="427"/>
      <c r="CA1401" s="421"/>
      <c r="CB1401" s="428"/>
      <c r="CC1401" s="427"/>
      <c r="CD1401" s="421"/>
      <c r="CE1401" s="429"/>
      <c r="CF1401" s="428"/>
      <c r="CG1401" s="427"/>
      <c r="CH1401" s="421"/>
      <c r="CI1401" s="429"/>
      <c r="CJ1401" s="428"/>
      <c r="CK1401" s="427"/>
      <c r="CL1401" s="421"/>
      <c r="CM1401" s="429"/>
      <c r="CN1401" s="428"/>
      <c r="CO1401" s="427"/>
      <c r="CP1401" s="421"/>
      <c r="CQ1401" s="429"/>
      <c r="CR1401" s="428"/>
      <c r="DH1401" s="427"/>
      <c r="EL1401" s="422"/>
      <c r="EM1401" s="422"/>
      <c r="EN1401" s="422"/>
      <c r="EO1401" s="422"/>
      <c r="EP1401" s="422"/>
      <c r="EQ1401" s="422"/>
    </row>
    <row r="1402" spans="1:155" ht="13" hidden="1" customHeight="1">
      <c r="A1402" s="413" t="s">
        <v>2002</v>
      </c>
      <c r="C1402" s="413">
        <v>676714</v>
      </c>
      <c r="D1402" s="413">
        <v>23460</v>
      </c>
      <c r="E1402" s="413" t="s">
        <v>45</v>
      </c>
      <c r="F1402" s="413" t="s">
        <v>1121</v>
      </c>
      <c r="G1402" s="414"/>
      <c r="H1402" s="411" t="s">
        <v>471</v>
      </c>
      <c r="I1402" s="411" t="s">
        <v>544</v>
      </c>
      <c r="K1402" s="418">
        <v>1</v>
      </c>
      <c r="M1402" s="419" t="s">
        <v>46</v>
      </c>
      <c r="Z1402" s="421"/>
      <c r="AS1402" s="422"/>
      <c r="AT1402" s="422"/>
      <c r="AU1402" s="422"/>
      <c r="AV1402" s="422"/>
      <c r="AW1402" s="422"/>
      <c r="AX1402" s="422"/>
      <c r="AY1402" s="423"/>
      <c r="AZ1402" s="422"/>
      <c r="BA1402" s="422"/>
      <c r="BB1402" s="422"/>
      <c r="BC1402" s="422"/>
      <c r="BT1402" s="427"/>
      <c r="BU1402" s="421"/>
      <c r="BV1402" s="428"/>
      <c r="BW1402" s="427"/>
      <c r="BX1402" s="427"/>
      <c r="BY1402" s="427"/>
      <c r="BZ1402" s="427"/>
      <c r="CA1402" s="421"/>
      <c r="CB1402" s="428"/>
      <c r="CC1402" s="427"/>
      <c r="CD1402" s="421"/>
      <c r="CE1402" s="429"/>
      <c r="CF1402" s="428"/>
      <c r="CG1402" s="427"/>
      <c r="CH1402" s="421"/>
      <c r="CI1402" s="429"/>
      <c r="CJ1402" s="428"/>
      <c r="CK1402" s="427"/>
      <c r="CL1402" s="421"/>
      <c r="CM1402" s="429"/>
      <c r="CN1402" s="428"/>
      <c r="CO1402" s="427"/>
      <c r="CP1402" s="421"/>
      <c r="CQ1402" s="429"/>
      <c r="CR1402" s="428"/>
      <c r="DH1402" s="427"/>
      <c r="EL1402" s="422"/>
      <c r="EM1402" s="422"/>
      <c r="EN1402" s="422"/>
      <c r="EO1402" s="422"/>
      <c r="EP1402" s="422"/>
      <c r="EQ1402" s="422"/>
    </row>
    <row r="1403" spans="1:155" ht="13" hidden="1" customHeight="1">
      <c r="A1403" s="413" t="s">
        <v>2002</v>
      </c>
      <c r="D1403" s="413">
        <v>1157</v>
      </c>
      <c r="G1403" s="414"/>
      <c r="H1403" s="411" t="s">
        <v>163</v>
      </c>
      <c r="I1403" s="411" t="s">
        <v>324</v>
      </c>
      <c r="J1403" s="418"/>
      <c r="K1403" s="418">
        <v>1</v>
      </c>
      <c r="M1403" s="419" t="s">
        <v>837</v>
      </c>
      <c r="Z1403" s="421"/>
      <c r="AS1403" s="422"/>
      <c r="AT1403" s="422"/>
      <c r="AU1403" s="422"/>
      <c r="AV1403" s="422"/>
      <c r="AW1403" s="422"/>
      <c r="AX1403" s="422"/>
      <c r="AY1403" s="423"/>
      <c r="AZ1403" s="422"/>
      <c r="BA1403" s="422"/>
      <c r="BB1403" s="422"/>
      <c r="BC1403" s="422"/>
      <c r="BT1403" s="427"/>
      <c r="BU1403" s="421"/>
      <c r="BV1403" s="428"/>
      <c r="BW1403" s="427"/>
      <c r="BX1403" s="427"/>
      <c r="BY1403" s="427"/>
      <c r="BZ1403" s="427"/>
      <c r="CA1403" s="421"/>
      <c r="CB1403" s="428"/>
      <c r="CC1403" s="427"/>
      <c r="CD1403" s="421"/>
      <c r="CE1403" s="429"/>
      <c r="CF1403" s="428"/>
      <c r="CG1403" s="427"/>
      <c r="CH1403" s="421"/>
      <c r="CI1403" s="429"/>
      <c r="CJ1403" s="428"/>
      <c r="CK1403" s="427"/>
      <c r="CL1403" s="421"/>
      <c r="CM1403" s="429"/>
      <c r="CN1403" s="428"/>
      <c r="CO1403" s="427"/>
      <c r="CP1403" s="421"/>
      <c r="CQ1403" s="429"/>
      <c r="CR1403" s="428"/>
      <c r="DH1403" s="427"/>
      <c r="EL1403" s="422"/>
      <c r="EM1403" s="422"/>
      <c r="EN1403" s="422"/>
      <c r="EO1403" s="422"/>
      <c r="EP1403" s="422"/>
      <c r="EQ1403" s="422"/>
    </row>
    <row r="1404" spans="1:155" ht="13" hidden="1" customHeight="1">
      <c r="A1404" s="413" t="s">
        <v>2002</v>
      </c>
      <c r="C1404" s="413">
        <v>669165</v>
      </c>
      <c r="D1404" s="413">
        <v>27514</v>
      </c>
      <c r="E1404" s="413" t="s">
        <v>15</v>
      </c>
      <c r="G1404" s="414"/>
      <c r="H1404" s="411" t="s">
        <v>3539</v>
      </c>
      <c r="I1404" s="411" t="s">
        <v>547</v>
      </c>
      <c r="K1404" s="418">
        <v>1</v>
      </c>
      <c r="Z1404" s="421"/>
      <c r="BT1404" s="427"/>
      <c r="BU1404" s="421"/>
      <c r="BV1404" s="428"/>
      <c r="BW1404" s="427"/>
      <c r="BX1404" s="427"/>
      <c r="BY1404" s="427"/>
      <c r="BZ1404" s="427"/>
      <c r="CA1404" s="421"/>
      <c r="CB1404" s="428"/>
      <c r="CC1404" s="427"/>
      <c r="CD1404" s="421"/>
      <c r="CE1404" s="429"/>
      <c r="CF1404" s="428"/>
      <c r="CG1404" s="427"/>
      <c r="CH1404" s="421"/>
      <c r="CI1404" s="429"/>
      <c r="CJ1404" s="428"/>
      <c r="CK1404" s="427"/>
      <c r="CL1404" s="421"/>
      <c r="CM1404" s="429"/>
      <c r="CN1404" s="428"/>
      <c r="CO1404" s="427"/>
      <c r="CP1404" s="421"/>
      <c r="CQ1404" s="429"/>
      <c r="CR1404" s="428"/>
      <c r="DH1404" s="427"/>
      <c r="EL1404" s="422"/>
      <c r="EM1404" s="422"/>
      <c r="EN1404" s="422"/>
      <c r="EO1404" s="422"/>
      <c r="EP1404" s="422"/>
      <c r="EQ1404" s="422"/>
    </row>
    <row r="1405" spans="1:155" ht="13" hidden="1" customHeight="1">
      <c r="A1405" s="413" t="s">
        <v>2002</v>
      </c>
      <c r="C1405" s="413">
        <v>683568</v>
      </c>
      <c r="D1405" s="413">
        <v>26907</v>
      </c>
      <c r="E1405" s="413" t="s">
        <v>164</v>
      </c>
      <c r="G1405" s="414"/>
      <c r="H1405" s="411" t="s">
        <v>4054</v>
      </c>
      <c r="I1405" s="411" t="s">
        <v>655</v>
      </c>
      <c r="K1405" s="418">
        <v>1</v>
      </c>
      <c r="Z1405" s="421"/>
      <c r="AS1405" s="422"/>
      <c r="AT1405" s="422"/>
      <c r="AU1405" s="422"/>
      <c r="AV1405" s="422"/>
      <c r="AW1405" s="422"/>
      <c r="AX1405" s="422"/>
      <c r="AY1405" s="423"/>
      <c r="AZ1405" s="422"/>
      <c r="BA1405" s="422"/>
      <c r="BB1405" s="422"/>
      <c r="BC1405" s="422"/>
      <c r="BT1405" s="427"/>
      <c r="BU1405" s="421"/>
      <c r="BV1405" s="428"/>
      <c r="BW1405" s="427"/>
      <c r="BX1405" s="427"/>
      <c r="BY1405" s="427"/>
      <c r="BZ1405" s="427"/>
      <c r="CA1405" s="421"/>
      <c r="CB1405" s="428"/>
      <c r="CC1405" s="427"/>
      <c r="CD1405" s="421"/>
      <c r="CE1405" s="429"/>
      <c r="CF1405" s="428"/>
      <c r="CG1405" s="427"/>
      <c r="CH1405" s="421"/>
      <c r="CI1405" s="429"/>
      <c r="CJ1405" s="428"/>
      <c r="CK1405" s="427"/>
      <c r="CL1405" s="421"/>
      <c r="CM1405" s="429"/>
      <c r="CN1405" s="428"/>
      <c r="CO1405" s="427"/>
      <c r="CP1405" s="421"/>
      <c r="CQ1405" s="429"/>
      <c r="CR1405" s="428"/>
      <c r="DH1405" s="427"/>
      <c r="EL1405" s="422"/>
      <c r="EM1405" s="422"/>
      <c r="EN1405" s="422"/>
      <c r="EO1405" s="422"/>
      <c r="EP1405" s="422"/>
      <c r="EQ1405" s="422"/>
    </row>
    <row r="1406" spans="1:155" ht="13" hidden="1" customHeight="1">
      <c r="A1406" s="413" t="s">
        <v>2002</v>
      </c>
      <c r="C1406" s="413">
        <v>608344</v>
      </c>
      <c r="D1406" s="413">
        <v>19244</v>
      </c>
      <c r="E1406" s="413" t="s">
        <v>3323</v>
      </c>
      <c r="F1406" s="413" t="s">
        <v>567</v>
      </c>
      <c r="G1406" s="414"/>
      <c r="H1406" s="415" t="s">
        <v>1256</v>
      </c>
      <c r="I1406" s="416" t="s">
        <v>244</v>
      </c>
      <c r="J1406" s="417"/>
      <c r="K1406" s="418">
        <v>1</v>
      </c>
      <c r="M1406" s="419" t="s">
        <v>46</v>
      </c>
      <c r="Z1406" s="421"/>
      <c r="AS1406" s="422"/>
      <c r="AT1406" s="422"/>
      <c r="AU1406" s="422"/>
      <c r="AV1406" s="422"/>
      <c r="AW1406" s="422"/>
      <c r="AX1406" s="422"/>
      <c r="AY1406" s="423"/>
      <c r="AZ1406" s="422"/>
      <c r="BA1406" s="422"/>
      <c r="BB1406" s="422"/>
      <c r="BC1406" s="422"/>
      <c r="BT1406" s="427"/>
      <c r="BU1406" s="421"/>
      <c r="BV1406" s="428"/>
      <c r="BW1406" s="427"/>
      <c r="BX1406" s="427"/>
      <c r="BY1406" s="427"/>
      <c r="BZ1406" s="427"/>
      <c r="CA1406" s="421"/>
      <c r="CB1406" s="428"/>
      <c r="CC1406" s="427"/>
      <c r="CD1406" s="421"/>
      <c r="CE1406" s="429"/>
      <c r="CF1406" s="428"/>
      <c r="CG1406" s="427"/>
      <c r="CH1406" s="421"/>
      <c r="CI1406" s="429"/>
      <c r="CJ1406" s="428"/>
      <c r="CK1406" s="427"/>
      <c r="CL1406" s="421"/>
      <c r="CM1406" s="429"/>
      <c r="CN1406" s="428"/>
      <c r="CO1406" s="427"/>
      <c r="CP1406" s="421"/>
      <c r="CQ1406" s="429"/>
      <c r="CR1406" s="428"/>
      <c r="DH1406" s="427"/>
      <c r="EL1406" s="422"/>
      <c r="EM1406" s="422"/>
      <c r="EN1406" s="422"/>
      <c r="EO1406" s="422"/>
      <c r="EP1406" s="422"/>
      <c r="EQ1406" s="422"/>
    </row>
    <row r="1407" spans="1:155" ht="13" hidden="1" customHeight="1">
      <c r="A1407" s="413" t="s">
        <v>2002</v>
      </c>
      <c r="D1407" s="413">
        <v>21298</v>
      </c>
      <c r="G1407" s="414"/>
      <c r="H1407" s="411" t="s">
        <v>279</v>
      </c>
      <c r="I1407" s="411" t="s">
        <v>1893</v>
      </c>
      <c r="J1407" s="418"/>
      <c r="K1407" s="418">
        <v>1</v>
      </c>
      <c r="M1407" s="419" t="s">
        <v>837</v>
      </c>
      <c r="Z1407" s="421"/>
      <c r="BT1407" s="427"/>
      <c r="BU1407" s="421"/>
      <c r="BV1407" s="428"/>
      <c r="BW1407" s="427"/>
      <c r="BX1407" s="427"/>
      <c r="BY1407" s="427"/>
      <c r="BZ1407" s="427"/>
      <c r="CA1407" s="421"/>
      <c r="CB1407" s="428"/>
      <c r="CC1407" s="427"/>
      <c r="CD1407" s="421"/>
      <c r="CE1407" s="429"/>
      <c r="CF1407" s="428"/>
      <c r="CG1407" s="427"/>
      <c r="CH1407" s="421"/>
      <c r="CI1407" s="429"/>
      <c r="CJ1407" s="428"/>
      <c r="CK1407" s="427"/>
      <c r="CL1407" s="421"/>
      <c r="CM1407" s="429"/>
      <c r="CN1407" s="428"/>
      <c r="CO1407" s="427"/>
      <c r="CP1407" s="421"/>
      <c r="CQ1407" s="429"/>
      <c r="CR1407" s="428"/>
      <c r="DH1407" s="427"/>
      <c r="EL1407" s="422"/>
      <c r="EM1407" s="422"/>
      <c r="EN1407" s="422"/>
      <c r="EO1407" s="422"/>
      <c r="EP1407" s="422"/>
      <c r="EQ1407" s="422"/>
    </row>
    <row r="1408" spans="1:155" ht="13" hidden="1" customHeight="1">
      <c r="A1408" s="413" t="s">
        <v>2002</v>
      </c>
      <c r="C1408" s="413">
        <v>543351</v>
      </c>
      <c r="D1408" s="413">
        <v>7432</v>
      </c>
      <c r="E1408" s="413" t="s">
        <v>567</v>
      </c>
      <c r="F1408" s="413" t="s">
        <v>567</v>
      </c>
      <c r="G1408" s="414"/>
      <c r="H1408" s="411" t="s">
        <v>279</v>
      </c>
      <c r="I1408" s="411" t="s">
        <v>344</v>
      </c>
      <c r="J1408" s="418"/>
      <c r="K1408" s="418">
        <v>1</v>
      </c>
      <c r="M1408" s="419" t="s">
        <v>837</v>
      </c>
      <c r="Z1408" s="421"/>
      <c r="BT1408" s="427"/>
      <c r="BU1408" s="421"/>
      <c r="BV1408" s="428"/>
      <c r="BW1408" s="427"/>
      <c r="BX1408" s="427"/>
      <c r="BY1408" s="427"/>
      <c r="BZ1408" s="427"/>
      <c r="CA1408" s="421"/>
      <c r="CB1408" s="428"/>
      <c r="CC1408" s="427"/>
      <c r="CD1408" s="421"/>
      <c r="CE1408" s="429"/>
      <c r="CF1408" s="428"/>
      <c r="CG1408" s="427"/>
      <c r="CH1408" s="421"/>
      <c r="CI1408" s="429"/>
      <c r="CJ1408" s="428"/>
      <c r="CK1408" s="427"/>
      <c r="CL1408" s="421"/>
      <c r="CM1408" s="429"/>
      <c r="CN1408" s="428"/>
      <c r="CO1408" s="427"/>
      <c r="CP1408" s="421"/>
      <c r="CQ1408" s="429"/>
      <c r="CR1408" s="428"/>
      <c r="DH1408" s="427"/>
      <c r="EL1408" s="422"/>
      <c r="EM1408" s="422"/>
      <c r="EN1408" s="422"/>
      <c r="EO1408" s="422"/>
      <c r="EP1408" s="422"/>
      <c r="EQ1408" s="422"/>
    </row>
    <row r="1409" spans="1:269" ht="13" hidden="1" customHeight="1">
      <c r="A1409" s="413" t="s">
        <v>2002</v>
      </c>
      <c r="D1409" s="413">
        <v>19493</v>
      </c>
      <c r="G1409" s="414"/>
      <c r="H1409" s="411" t="s">
        <v>279</v>
      </c>
      <c r="I1409" s="411" t="s">
        <v>174</v>
      </c>
      <c r="K1409" s="418">
        <v>1</v>
      </c>
      <c r="M1409" s="419" t="s">
        <v>837</v>
      </c>
      <c r="Z1409" s="421"/>
      <c r="BT1409" s="427"/>
      <c r="BU1409" s="421"/>
      <c r="BV1409" s="428"/>
      <c r="BW1409" s="427"/>
      <c r="BX1409" s="427"/>
      <c r="BY1409" s="427"/>
      <c r="BZ1409" s="427"/>
      <c r="CA1409" s="421"/>
      <c r="CB1409" s="428"/>
      <c r="CC1409" s="427"/>
      <c r="CD1409" s="421"/>
      <c r="CE1409" s="429"/>
      <c r="CF1409" s="428"/>
      <c r="CG1409" s="427"/>
      <c r="CH1409" s="421"/>
      <c r="CI1409" s="429"/>
      <c r="CJ1409" s="428"/>
      <c r="CK1409" s="427"/>
      <c r="CL1409" s="421"/>
      <c r="CM1409" s="429"/>
      <c r="CN1409" s="428"/>
      <c r="CO1409" s="427"/>
      <c r="CP1409" s="421"/>
      <c r="CQ1409" s="429"/>
      <c r="CR1409" s="428"/>
      <c r="DH1409" s="427"/>
      <c r="EL1409" s="422"/>
      <c r="EM1409" s="422"/>
      <c r="EN1409" s="422"/>
      <c r="EO1409" s="422"/>
      <c r="EP1409" s="422"/>
      <c r="EQ1409" s="422"/>
      <c r="FE1409" s="412"/>
      <c r="FF1409" s="412"/>
    </row>
    <row r="1410" spans="1:269" ht="13" hidden="1" customHeight="1">
      <c r="A1410" s="413" t="s">
        <v>2002</v>
      </c>
      <c r="C1410" s="413">
        <v>682175</v>
      </c>
      <c r="D1410" s="413">
        <v>25178</v>
      </c>
      <c r="E1410" s="413" t="s">
        <v>3323</v>
      </c>
      <c r="G1410" s="414"/>
      <c r="H1410" s="411" t="s">
        <v>3471</v>
      </c>
      <c r="I1410" s="411" t="s">
        <v>536</v>
      </c>
      <c r="K1410" s="418">
        <v>1</v>
      </c>
      <c r="Z1410" s="421"/>
      <c r="BT1410" s="427"/>
      <c r="BU1410" s="421"/>
      <c r="BV1410" s="428"/>
      <c r="BW1410" s="427"/>
      <c r="BX1410" s="427"/>
      <c r="BY1410" s="427"/>
      <c r="BZ1410" s="427"/>
      <c r="CA1410" s="421"/>
      <c r="CB1410" s="428"/>
      <c r="CC1410" s="427"/>
      <c r="CD1410" s="421"/>
      <c r="CE1410" s="429"/>
      <c r="CF1410" s="428"/>
      <c r="CG1410" s="427"/>
      <c r="CH1410" s="421"/>
      <c r="CI1410" s="429"/>
      <c r="CJ1410" s="428"/>
      <c r="CK1410" s="427"/>
      <c r="CL1410" s="421"/>
      <c r="CM1410" s="429"/>
      <c r="CN1410" s="428"/>
      <c r="CO1410" s="427"/>
      <c r="CP1410" s="421"/>
      <c r="CQ1410" s="429"/>
      <c r="CR1410" s="428"/>
      <c r="DH1410" s="427"/>
      <c r="EL1410" s="422"/>
      <c r="EM1410" s="422"/>
      <c r="EN1410" s="422"/>
      <c r="EO1410" s="422"/>
      <c r="EP1410" s="422"/>
      <c r="EQ1410" s="422"/>
    </row>
    <row r="1411" spans="1:269" ht="13" hidden="1" customHeight="1">
      <c r="A1411" s="413" t="s">
        <v>2002</v>
      </c>
      <c r="C1411" s="413">
        <v>686753</v>
      </c>
      <c r="D1411" s="413">
        <v>26260</v>
      </c>
      <c r="E1411" s="413" t="s">
        <v>45</v>
      </c>
      <c r="F1411" s="413" t="s">
        <v>45</v>
      </c>
      <c r="G1411" s="414"/>
      <c r="H1411" s="411" t="s">
        <v>358</v>
      </c>
      <c r="I1411" s="411" t="s">
        <v>3081</v>
      </c>
      <c r="J1411" s="413">
        <v>27</v>
      </c>
      <c r="K1411" s="418">
        <v>1</v>
      </c>
      <c r="M1411" s="419" t="s">
        <v>837</v>
      </c>
      <c r="Z1411" s="421"/>
      <c r="BT1411" s="427"/>
      <c r="BU1411" s="421"/>
      <c r="BV1411" s="428"/>
      <c r="BW1411" s="427"/>
      <c r="BX1411" s="427"/>
      <c r="BY1411" s="427"/>
      <c r="BZ1411" s="427"/>
      <c r="CA1411" s="421"/>
      <c r="CB1411" s="428"/>
      <c r="CC1411" s="427"/>
      <c r="CD1411" s="421"/>
      <c r="CE1411" s="429"/>
      <c r="CF1411" s="428"/>
      <c r="CG1411" s="427"/>
      <c r="CH1411" s="421"/>
      <c r="CI1411" s="429"/>
      <c r="CJ1411" s="428"/>
      <c r="CK1411" s="427"/>
      <c r="CL1411" s="421"/>
      <c r="CM1411" s="429"/>
      <c r="CN1411" s="428"/>
      <c r="CO1411" s="427"/>
      <c r="CP1411" s="421"/>
      <c r="CQ1411" s="429"/>
      <c r="CR1411" s="428"/>
      <c r="DH1411" s="427"/>
      <c r="EL1411" s="422"/>
      <c r="EM1411" s="422"/>
      <c r="EN1411" s="422"/>
      <c r="EO1411" s="422"/>
      <c r="EP1411" s="422"/>
      <c r="EQ1411" s="422"/>
    </row>
    <row r="1412" spans="1:269" ht="13" hidden="1" customHeight="1">
      <c r="A1412" s="413" t="s">
        <v>2002</v>
      </c>
      <c r="C1412" s="413">
        <v>664079</v>
      </c>
      <c r="D1412" s="413">
        <v>17952</v>
      </c>
      <c r="E1412" s="413" t="s">
        <v>3323</v>
      </c>
      <c r="G1412" s="414"/>
      <c r="H1412" s="411" t="s">
        <v>344</v>
      </c>
      <c r="I1412" s="411" t="s">
        <v>571</v>
      </c>
      <c r="K1412" s="418">
        <v>1</v>
      </c>
      <c r="Z1412" s="421"/>
      <c r="BT1412" s="427"/>
      <c r="BU1412" s="421"/>
      <c r="BV1412" s="428"/>
      <c r="BW1412" s="427"/>
      <c r="BX1412" s="427"/>
      <c r="BY1412" s="427"/>
      <c r="BZ1412" s="427"/>
      <c r="CA1412" s="421"/>
      <c r="CB1412" s="428"/>
      <c r="CC1412" s="427"/>
      <c r="CD1412" s="421"/>
      <c r="CE1412" s="429"/>
      <c r="CF1412" s="428"/>
      <c r="CG1412" s="427"/>
      <c r="CH1412" s="421"/>
      <c r="CI1412" s="429"/>
      <c r="CJ1412" s="428"/>
      <c r="CK1412" s="427"/>
      <c r="CL1412" s="421"/>
      <c r="CM1412" s="429"/>
      <c r="CN1412" s="428"/>
      <c r="CO1412" s="427"/>
      <c r="CP1412" s="421"/>
      <c r="CQ1412" s="429"/>
      <c r="CR1412" s="428"/>
      <c r="DH1412" s="427"/>
      <c r="EL1412" s="422"/>
      <c r="EM1412" s="422"/>
      <c r="EN1412" s="422"/>
      <c r="EO1412" s="422"/>
      <c r="EP1412" s="422"/>
      <c r="EQ1412" s="422"/>
    </row>
    <row r="1413" spans="1:269" ht="13" hidden="1" customHeight="1">
      <c r="A1413" s="413" t="s">
        <v>2002</v>
      </c>
      <c r="C1413" s="413">
        <v>641726</v>
      </c>
      <c r="D1413" s="413">
        <v>19345</v>
      </c>
      <c r="E1413" s="413" t="s">
        <v>3323</v>
      </c>
      <c r="G1413" s="414"/>
      <c r="H1413" s="411" t="s">
        <v>1750</v>
      </c>
      <c r="I1413" s="411" t="s">
        <v>1751</v>
      </c>
      <c r="J1413" s="418"/>
      <c r="K1413" s="418">
        <v>1</v>
      </c>
      <c r="M1413" s="419" t="s">
        <v>837</v>
      </c>
      <c r="Z1413" s="421"/>
      <c r="AS1413" s="422"/>
      <c r="AT1413" s="422"/>
      <c r="AU1413" s="422"/>
      <c r="AV1413" s="422"/>
      <c r="AW1413" s="422"/>
      <c r="AX1413" s="422"/>
      <c r="AY1413" s="423"/>
      <c r="AZ1413" s="422"/>
      <c r="BA1413" s="422"/>
      <c r="BB1413" s="422"/>
      <c r="BC1413" s="422"/>
      <c r="BT1413" s="427"/>
      <c r="BU1413" s="421"/>
      <c r="BV1413" s="428"/>
      <c r="BW1413" s="427"/>
      <c r="BX1413" s="427"/>
      <c r="BY1413" s="427"/>
      <c r="BZ1413" s="427"/>
      <c r="CA1413" s="421"/>
      <c r="CB1413" s="428"/>
      <c r="CC1413" s="427"/>
      <c r="CD1413" s="421"/>
      <c r="CE1413" s="429"/>
      <c r="CF1413" s="428"/>
      <c r="CG1413" s="427"/>
      <c r="CH1413" s="421"/>
      <c r="CI1413" s="429"/>
      <c r="CJ1413" s="428"/>
      <c r="CK1413" s="427"/>
      <c r="CL1413" s="421"/>
      <c r="CM1413" s="429"/>
      <c r="CN1413" s="428"/>
      <c r="CO1413" s="427"/>
      <c r="CP1413" s="421"/>
      <c r="CQ1413" s="429"/>
      <c r="CR1413" s="428"/>
      <c r="DH1413" s="427"/>
      <c r="EL1413" s="422"/>
      <c r="EM1413" s="422"/>
      <c r="EN1413" s="422"/>
      <c r="EO1413" s="422"/>
      <c r="EP1413" s="422"/>
      <c r="EQ1413" s="422"/>
    </row>
    <row r="1414" spans="1:269" ht="13" hidden="1" customHeight="1">
      <c r="A1414" s="413" t="s">
        <v>2002</v>
      </c>
      <c r="C1414" s="413">
        <v>666204</v>
      </c>
      <c r="D1414" s="413">
        <v>21170</v>
      </c>
      <c r="E1414" s="413" t="s">
        <v>354</v>
      </c>
      <c r="F1414" s="413" t="s">
        <v>354</v>
      </c>
      <c r="G1414" s="414"/>
      <c r="H1414" s="411" t="s">
        <v>346</v>
      </c>
      <c r="I1414" s="411" t="s">
        <v>1753</v>
      </c>
      <c r="J1414" s="418"/>
      <c r="K1414" s="418">
        <v>1</v>
      </c>
      <c r="M1414" s="419" t="s">
        <v>837</v>
      </c>
      <c r="Z1414" s="421"/>
      <c r="AS1414" s="422"/>
      <c r="AT1414" s="422"/>
      <c r="AU1414" s="422"/>
      <c r="AV1414" s="422"/>
      <c r="AW1414" s="422"/>
      <c r="AX1414" s="422"/>
      <c r="AY1414" s="423"/>
      <c r="AZ1414" s="422"/>
      <c r="BA1414" s="422"/>
      <c r="BB1414" s="422"/>
      <c r="BC1414" s="422"/>
      <c r="BT1414" s="427"/>
      <c r="BU1414" s="421"/>
      <c r="BV1414" s="428"/>
      <c r="BW1414" s="427"/>
      <c r="BX1414" s="427"/>
      <c r="BY1414" s="427"/>
      <c r="BZ1414" s="427"/>
      <c r="CA1414" s="421"/>
      <c r="CB1414" s="428"/>
      <c r="CC1414" s="427"/>
      <c r="CD1414" s="421"/>
      <c r="CE1414" s="429"/>
      <c r="CF1414" s="428"/>
      <c r="CG1414" s="427"/>
      <c r="CH1414" s="421"/>
      <c r="CI1414" s="429"/>
      <c r="CJ1414" s="428"/>
      <c r="CK1414" s="427"/>
      <c r="CL1414" s="421"/>
      <c r="CM1414" s="429"/>
      <c r="CN1414" s="428"/>
      <c r="CO1414" s="427"/>
      <c r="CP1414" s="421"/>
      <c r="CQ1414" s="429"/>
      <c r="CR1414" s="428"/>
      <c r="DH1414" s="427"/>
      <c r="EL1414" s="422"/>
      <c r="EM1414" s="422"/>
      <c r="EN1414" s="422"/>
      <c r="EO1414" s="422"/>
      <c r="EP1414" s="422"/>
      <c r="EQ1414" s="422"/>
    </row>
    <row r="1415" spans="1:269" ht="13" hidden="1" customHeight="1">
      <c r="A1415" s="413" t="s">
        <v>2002</v>
      </c>
      <c r="C1415" s="413">
        <v>641729</v>
      </c>
      <c r="D1415" s="413">
        <v>15761</v>
      </c>
      <c r="E1415" s="413" t="s">
        <v>555</v>
      </c>
      <c r="F1415" s="413" t="s">
        <v>555</v>
      </c>
      <c r="G1415" s="414"/>
      <c r="H1415" s="415" t="s">
        <v>346</v>
      </c>
      <c r="I1415" s="416" t="s">
        <v>536</v>
      </c>
      <c r="J1415" s="417">
        <v>30</v>
      </c>
      <c r="K1415" s="418">
        <v>1</v>
      </c>
      <c r="M1415" s="419" t="s">
        <v>837</v>
      </c>
      <c r="Z1415" s="421"/>
      <c r="AS1415" s="422"/>
      <c r="AT1415" s="422"/>
      <c r="AU1415" s="422"/>
      <c r="AV1415" s="422"/>
      <c r="AW1415" s="422"/>
      <c r="AX1415" s="422"/>
      <c r="AY1415" s="423"/>
      <c r="AZ1415" s="422"/>
      <c r="BA1415" s="422"/>
      <c r="BB1415" s="422"/>
      <c r="BC1415" s="422"/>
      <c r="BT1415" s="427"/>
      <c r="BU1415" s="421"/>
      <c r="BV1415" s="428"/>
      <c r="BW1415" s="427"/>
      <c r="BX1415" s="427"/>
      <c r="BY1415" s="427"/>
      <c r="BZ1415" s="427"/>
      <c r="CA1415" s="421"/>
      <c r="CB1415" s="428"/>
      <c r="CC1415" s="427"/>
      <c r="CD1415" s="421"/>
      <c r="CE1415" s="429"/>
      <c r="CF1415" s="428"/>
      <c r="CG1415" s="427"/>
      <c r="CH1415" s="421"/>
      <c r="CI1415" s="429"/>
      <c r="CJ1415" s="428"/>
      <c r="CK1415" s="427"/>
      <c r="CL1415" s="421"/>
      <c r="CM1415" s="429"/>
      <c r="CN1415" s="428"/>
      <c r="CO1415" s="427"/>
      <c r="CP1415" s="421"/>
      <c r="CQ1415" s="429"/>
      <c r="CR1415" s="428"/>
      <c r="DH1415" s="427"/>
      <c r="EL1415" s="422"/>
      <c r="EM1415" s="422"/>
      <c r="EN1415" s="422"/>
      <c r="EO1415" s="422"/>
      <c r="EP1415" s="422"/>
      <c r="EQ1415" s="422"/>
    </row>
    <row r="1416" spans="1:269" ht="13" hidden="1" customHeight="1">
      <c r="A1416" s="413" t="s">
        <v>2002</v>
      </c>
      <c r="C1416" s="413">
        <v>696270</v>
      </c>
      <c r="D1416" s="413">
        <v>35325</v>
      </c>
      <c r="E1416" s="413" t="s">
        <v>18</v>
      </c>
      <c r="F1416" s="413" t="s">
        <v>18</v>
      </c>
      <c r="G1416" s="414"/>
      <c r="H1416" s="411" t="s">
        <v>186</v>
      </c>
      <c r="I1416" s="411" t="s">
        <v>549</v>
      </c>
      <c r="J1416" s="413">
        <v>22</v>
      </c>
      <c r="K1416" s="418">
        <v>1</v>
      </c>
      <c r="M1416" s="419" t="s">
        <v>837</v>
      </c>
      <c r="Z1416" s="421"/>
      <c r="BT1416" s="427"/>
      <c r="BU1416" s="421"/>
      <c r="BV1416" s="428"/>
      <c r="BW1416" s="427"/>
      <c r="BX1416" s="427"/>
      <c r="BY1416" s="427"/>
      <c r="BZ1416" s="427"/>
      <c r="CA1416" s="421"/>
      <c r="CB1416" s="428"/>
      <c r="CC1416" s="427"/>
      <c r="CD1416" s="421"/>
      <c r="CE1416" s="429"/>
      <c r="CF1416" s="428"/>
      <c r="CG1416" s="427"/>
      <c r="CH1416" s="421"/>
      <c r="CI1416" s="429"/>
      <c r="CJ1416" s="428"/>
      <c r="CK1416" s="427"/>
      <c r="CL1416" s="421"/>
      <c r="CM1416" s="429"/>
      <c r="CN1416" s="428"/>
      <c r="CO1416" s="427"/>
      <c r="CP1416" s="421"/>
      <c r="CQ1416" s="429"/>
      <c r="CR1416" s="428"/>
      <c r="DH1416" s="427"/>
    </row>
    <row r="1417" spans="1:269" ht="13" hidden="1" customHeight="1">
      <c r="A1417" s="413" t="s">
        <v>2002</v>
      </c>
      <c r="C1417" s="413">
        <v>686751</v>
      </c>
      <c r="D1417" s="413">
        <v>26020</v>
      </c>
      <c r="E1417" s="413" t="s">
        <v>13</v>
      </c>
      <c r="F1417" s="413" t="s">
        <v>13</v>
      </c>
      <c r="G1417" s="414"/>
      <c r="H1417" s="411" t="s">
        <v>186</v>
      </c>
      <c r="I1417" s="411" t="s">
        <v>602</v>
      </c>
      <c r="J1417" s="413">
        <v>26</v>
      </c>
      <c r="K1417" s="418">
        <v>1</v>
      </c>
      <c r="M1417" s="419" t="s">
        <v>837</v>
      </c>
      <c r="Z1417" s="421"/>
      <c r="AS1417" s="422"/>
      <c r="AT1417" s="422"/>
      <c r="AU1417" s="422"/>
      <c r="AV1417" s="422"/>
      <c r="AW1417" s="422"/>
      <c r="AX1417" s="422"/>
      <c r="AY1417" s="423"/>
      <c r="AZ1417" s="422"/>
      <c r="BA1417" s="422"/>
      <c r="BB1417" s="422"/>
      <c r="BC1417" s="422"/>
      <c r="BT1417" s="427"/>
      <c r="BU1417" s="421"/>
      <c r="BV1417" s="428"/>
      <c r="BW1417" s="427"/>
      <c r="BX1417" s="427"/>
      <c r="BY1417" s="427"/>
      <c r="BZ1417" s="427"/>
      <c r="CA1417" s="421"/>
      <c r="CB1417" s="428"/>
      <c r="CC1417" s="427"/>
      <c r="CD1417" s="421"/>
      <c r="CE1417" s="429"/>
      <c r="CF1417" s="428"/>
      <c r="CG1417" s="427"/>
      <c r="CH1417" s="421"/>
      <c r="CI1417" s="429"/>
      <c r="CJ1417" s="428"/>
      <c r="CK1417" s="427"/>
      <c r="CL1417" s="421"/>
      <c r="CM1417" s="429"/>
      <c r="CN1417" s="428"/>
      <c r="CO1417" s="427"/>
      <c r="CP1417" s="421"/>
      <c r="CQ1417" s="429"/>
      <c r="CR1417" s="428"/>
      <c r="DH1417" s="427"/>
      <c r="EL1417" s="422"/>
      <c r="EM1417" s="422"/>
      <c r="EN1417" s="422"/>
      <c r="EO1417" s="422"/>
      <c r="EP1417" s="422"/>
      <c r="EQ1417" s="422"/>
    </row>
    <row r="1418" spans="1:269" ht="13" hidden="1" customHeight="1">
      <c r="A1418" s="413" t="s">
        <v>2002</v>
      </c>
      <c r="C1418" s="413">
        <v>690829</v>
      </c>
      <c r="D1418" s="413">
        <v>31461</v>
      </c>
      <c r="E1418" s="413" t="s">
        <v>18</v>
      </c>
      <c r="F1418" s="413" t="s">
        <v>18</v>
      </c>
      <c r="G1418" s="414"/>
      <c r="H1418" s="411" t="s">
        <v>89</v>
      </c>
      <c r="I1418" s="411" t="s">
        <v>607</v>
      </c>
      <c r="J1418" s="413">
        <v>24</v>
      </c>
      <c r="K1418" s="418">
        <v>1</v>
      </c>
      <c r="M1418" s="419" t="s">
        <v>837</v>
      </c>
      <c r="Z1418" s="421"/>
      <c r="AS1418" s="422"/>
      <c r="AT1418" s="422"/>
      <c r="AU1418" s="422"/>
      <c r="AV1418" s="422"/>
      <c r="AW1418" s="422"/>
      <c r="AX1418" s="422"/>
      <c r="AY1418" s="423"/>
      <c r="AZ1418" s="422"/>
      <c r="BA1418" s="422"/>
      <c r="BB1418" s="422"/>
      <c r="BC1418" s="422"/>
      <c r="BT1418" s="427"/>
      <c r="BU1418" s="421"/>
      <c r="BV1418" s="428"/>
      <c r="BW1418" s="427"/>
      <c r="BX1418" s="427"/>
      <c r="BY1418" s="427"/>
      <c r="BZ1418" s="427"/>
      <c r="CA1418" s="421"/>
      <c r="CB1418" s="428"/>
      <c r="CC1418" s="427"/>
      <c r="CD1418" s="421"/>
      <c r="CE1418" s="429"/>
      <c r="CF1418" s="428"/>
      <c r="CG1418" s="427"/>
      <c r="CH1418" s="421"/>
      <c r="CI1418" s="429"/>
      <c r="CJ1418" s="428"/>
      <c r="CK1418" s="427"/>
      <c r="CL1418" s="421"/>
      <c r="CM1418" s="429"/>
      <c r="CN1418" s="428"/>
      <c r="CO1418" s="427"/>
      <c r="CP1418" s="421"/>
      <c r="CQ1418" s="429"/>
      <c r="CR1418" s="428"/>
      <c r="DH1418" s="427"/>
      <c r="EL1418" s="422"/>
      <c r="EM1418" s="422"/>
      <c r="EN1418" s="422"/>
      <c r="EO1418" s="422"/>
      <c r="EP1418" s="422"/>
      <c r="EQ1418" s="422"/>
      <c r="GL1418" s="412"/>
      <c r="GM1418" s="412"/>
      <c r="GN1418" s="412"/>
      <c r="GO1418" s="412"/>
      <c r="GP1418" s="412"/>
      <c r="GQ1418" s="412"/>
      <c r="GR1418" s="412"/>
      <c r="GS1418" s="412"/>
      <c r="GT1418" s="412"/>
      <c r="GU1418" s="412"/>
      <c r="GV1418" s="412"/>
      <c r="GW1418" s="412"/>
      <c r="GX1418" s="412"/>
      <c r="GY1418" s="412"/>
      <c r="GZ1418" s="412"/>
      <c r="HA1418" s="412"/>
      <c r="HB1418" s="412"/>
      <c r="HC1418" s="412"/>
      <c r="HD1418" s="412"/>
      <c r="HE1418" s="412"/>
      <c r="HF1418" s="412"/>
      <c r="HG1418" s="412"/>
      <c r="HH1418" s="412"/>
      <c r="HI1418" s="412"/>
      <c r="HJ1418" s="412"/>
      <c r="HK1418" s="412"/>
      <c r="HL1418" s="412"/>
      <c r="HM1418" s="412"/>
      <c r="HN1418" s="412"/>
      <c r="HO1418" s="412"/>
      <c r="HP1418" s="412"/>
      <c r="HQ1418" s="412"/>
      <c r="HR1418" s="412"/>
      <c r="HS1418" s="412"/>
      <c r="HT1418" s="412"/>
      <c r="HU1418" s="412"/>
      <c r="HV1418" s="412"/>
      <c r="HW1418" s="412"/>
      <c r="HX1418" s="412"/>
      <c r="HY1418" s="412"/>
      <c r="HZ1418" s="412"/>
      <c r="IA1418" s="412"/>
      <c r="IB1418" s="412"/>
      <c r="IC1418" s="412"/>
      <c r="ID1418" s="412"/>
      <c r="IE1418" s="412"/>
      <c r="IF1418" s="412"/>
      <c r="IG1418" s="412"/>
      <c r="IH1418" s="412"/>
      <c r="II1418" s="412"/>
      <c r="IJ1418" s="412"/>
      <c r="IK1418" s="412"/>
      <c r="IL1418" s="412"/>
      <c r="IM1418" s="412"/>
      <c r="IN1418" s="412"/>
      <c r="IO1418" s="412"/>
      <c r="IP1418" s="412"/>
      <c r="IQ1418" s="412"/>
      <c r="IR1418" s="412"/>
      <c r="IS1418" s="412"/>
      <c r="IT1418" s="412"/>
      <c r="IU1418" s="412"/>
      <c r="IV1418" s="412"/>
      <c r="IW1418" s="412"/>
      <c r="IX1418" s="412"/>
      <c r="IY1418" s="412"/>
      <c r="IZ1418" s="412"/>
      <c r="JA1418" s="412"/>
      <c r="JB1418" s="412"/>
      <c r="JC1418" s="412"/>
      <c r="JD1418" s="412"/>
      <c r="JE1418" s="412"/>
      <c r="JF1418" s="412"/>
      <c r="JG1418" s="412"/>
      <c r="JH1418" s="412"/>
      <c r="JI1418" s="412"/>
    </row>
    <row r="1419" spans="1:269" ht="13" hidden="1" customHeight="1">
      <c r="A1419" s="413" t="s">
        <v>2002</v>
      </c>
      <c r="C1419" s="413">
        <v>687145</v>
      </c>
      <c r="D1419" s="413">
        <v>30008</v>
      </c>
      <c r="E1419" s="413" t="s">
        <v>246</v>
      </c>
      <c r="G1419" s="414"/>
      <c r="H1419" s="411" t="s">
        <v>3577</v>
      </c>
      <c r="I1419" s="411" t="s">
        <v>236</v>
      </c>
      <c r="K1419" s="418">
        <v>1</v>
      </c>
      <c r="Z1419" s="421"/>
      <c r="AS1419" s="422"/>
      <c r="AT1419" s="422"/>
      <c r="AU1419" s="422"/>
      <c r="AV1419" s="422"/>
      <c r="AW1419" s="422"/>
      <c r="AX1419" s="422"/>
      <c r="AY1419" s="423"/>
      <c r="AZ1419" s="422"/>
      <c r="BA1419" s="422"/>
      <c r="BB1419" s="422"/>
      <c r="BC1419" s="422"/>
      <c r="BT1419" s="427"/>
      <c r="BU1419" s="421"/>
      <c r="BV1419" s="428"/>
      <c r="BW1419" s="427"/>
      <c r="BX1419" s="427"/>
      <c r="BY1419" s="427"/>
      <c r="BZ1419" s="427"/>
      <c r="CA1419" s="421"/>
      <c r="CB1419" s="428"/>
      <c r="CC1419" s="427"/>
      <c r="CD1419" s="421"/>
      <c r="CE1419" s="429"/>
      <c r="CF1419" s="428"/>
      <c r="CG1419" s="427"/>
      <c r="CH1419" s="421"/>
      <c r="CI1419" s="429"/>
      <c r="CJ1419" s="428"/>
      <c r="CK1419" s="427"/>
      <c r="CL1419" s="421"/>
      <c r="CM1419" s="429"/>
      <c r="CN1419" s="428"/>
      <c r="CO1419" s="427"/>
      <c r="CP1419" s="421"/>
      <c r="CQ1419" s="429"/>
      <c r="CR1419" s="428"/>
      <c r="DH1419" s="427"/>
      <c r="EL1419" s="422"/>
      <c r="EM1419" s="422"/>
      <c r="EN1419" s="422"/>
      <c r="EO1419" s="422"/>
      <c r="EP1419" s="422"/>
      <c r="EQ1419" s="422"/>
    </row>
    <row r="1420" spans="1:269" ht="13" hidden="1" customHeight="1">
      <c r="A1420" s="413" t="s">
        <v>2002</v>
      </c>
      <c r="D1420" s="413">
        <v>18331</v>
      </c>
      <c r="G1420" s="414"/>
      <c r="H1420" s="411" t="s">
        <v>1758</v>
      </c>
      <c r="I1420" s="411" t="s">
        <v>138</v>
      </c>
      <c r="J1420" s="418"/>
      <c r="K1420" s="418">
        <v>1</v>
      </c>
      <c r="M1420" s="419" t="s">
        <v>837</v>
      </c>
      <c r="Z1420" s="421"/>
      <c r="AS1420" s="422"/>
      <c r="AT1420" s="422"/>
      <c r="AU1420" s="422"/>
      <c r="AV1420" s="422"/>
      <c r="AW1420" s="422"/>
      <c r="AX1420" s="422"/>
      <c r="AY1420" s="423"/>
      <c r="AZ1420" s="422"/>
      <c r="BA1420" s="422"/>
      <c r="BB1420" s="422"/>
      <c r="BC1420" s="422"/>
      <c r="BT1420" s="427"/>
      <c r="BU1420" s="421"/>
      <c r="BV1420" s="428"/>
      <c r="BW1420" s="427"/>
      <c r="BX1420" s="427"/>
      <c r="BY1420" s="427"/>
      <c r="BZ1420" s="427"/>
      <c r="CA1420" s="421"/>
      <c r="CB1420" s="428"/>
      <c r="CC1420" s="427"/>
      <c r="CD1420" s="421"/>
      <c r="CE1420" s="429"/>
      <c r="CF1420" s="428"/>
      <c r="CG1420" s="427"/>
      <c r="CH1420" s="421"/>
      <c r="CI1420" s="429"/>
      <c r="CJ1420" s="428"/>
      <c r="CK1420" s="427"/>
      <c r="CL1420" s="421"/>
      <c r="CM1420" s="429"/>
      <c r="CN1420" s="428"/>
      <c r="CO1420" s="427"/>
      <c r="CP1420" s="421"/>
      <c r="CQ1420" s="429"/>
      <c r="CR1420" s="428"/>
      <c r="DH1420" s="427"/>
      <c r="EL1420" s="422"/>
      <c r="EM1420" s="422"/>
      <c r="EN1420" s="422"/>
      <c r="EO1420" s="422"/>
      <c r="EP1420" s="422"/>
      <c r="EQ1420" s="422"/>
    </row>
    <row r="1421" spans="1:269" ht="13" hidden="1" customHeight="1">
      <c r="A1421" s="413" t="s">
        <v>2002</v>
      </c>
      <c r="D1421" s="413">
        <v>20151</v>
      </c>
      <c r="E1421" s="413" t="s">
        <v>213</v>
      </c>
      <c r="G1421" s="414"/>
      <c r="H1421" s="411" t="s">
        <v>1759</v>
      </c>
      <c r="I1421" s="411" t="s">
        <v>138</v>
      </c>
      <c r="J1421" s="418"/>
      <c r="K1421" s="418">
        <v>1</v>
      </c>
      <c r="M1421" s="419" t="s">
        <v>837</v>
      </c>
      <c r="Z1421" s="421"/>
      <c r="AS1421" s="422"/>
      <c r="AT1421" s="422"/>
      <c r="AU1421" s="422"/>
      <c r="AV1421" s="422"/>
      <c r="AW1421" s="422"/>
      <c r="AX1421" s="422"/>
      <c r="AY1421" s="423"/>
      <c r="AZ1421" s="422"/>
      <c r="BA1421" s="422"/>
      <c r="BB1421" s="422"/>
      <c r="BC1421" s="422"/>
      <c r="BT1421" s="427"/>
      <c r="BU1421" s="421"/>
      <c r="BV1421" s="428"/>
      <c r="BW1421" s="427"/>
      <c r="BX1421" s="427"/>
      <c r="BY1421" s="427"/>
      <c r="BZ1421" s="427"/>
      <c r="CA1421" s="421"/>
      <c r="CB1421" s="428"/>
      <c r="CC1421" s="427"/>
      <c r="CD1421" s="421"/>
      <c r="CE1421" s="429"/>
      <c r="CF1421" s="428"/>
      <c r="CG1421" s="427"/>
      <c r="CH1421" s="421"/>
      <c r="CI1421" s="429"/>
      <c r="CJ1421" s="428"/>
      <c r="CK1421" s="427"/>
      <c r="CL1421" s="421"/>
      <c r="CM1421" s="429"/>
      <c r="CN1421" s="428"/>
      <c r="CO1421" s="427"/>
      <c r="CP1421" s="421"/>
      <c r="CQ1421" s="429"/>
      <c r="CR1421" s="428"/>
      <c r="DH1421" s="427"/>
      <c r="EL1421" s="422"/>
      <c r="EM1421" s="422"/>
      <c r="EN1421" s="422"/>
      <c r="EO1421" s="422"/>
      <c r="EP1421" s="422"/>
      <c r="EQ1421" s="422"/>
    </row>
    <row r="1422" spans="1:269" ht="13" hidden="1" customHeight="1">
      <c r="A1422" s="413" t="s">
        <v>2002</v>
      </c>
      <c r="D1422" s="413">
        <v>27488</v>
      </c>
      <c r="G1422" s="414"/>
      <c r="H1422" s="411" t="s">
        <v>3534</v>
      </c>
      <c r="I1422" s="411" t="s">
        <v>3535</v>
      </c>
      <c r="K1422" s="418">
        <v>1</v>
      </c>
      <c r="Z1422" s="421"/>
      <c r="AS1422" s="422"/>
      <c r="AT1422" s="422"/>
      <c r="AU1422" s="422"/>
      <c r="AV1422" s="422"/>
      <c r="AW1422" s="422"/>
      <c r="AX1422" s="422"/>
      <c r="AY1422" s="423"/>
      <c r="AZ1422" s="422"/>
      <c r="BA1422" s="422"/>
      <c r="BB1422" s="422"/>
      <c r="BC1422" s="422"/>
      <c r="BT1422" s="427"/>
      <c r="BU1422" s="421"/>
      <c r="BV1422" s="428"/>
      <c r="BW1422" s="427"/>
      <c r="BX1422" s="427"/>
      <c r="BY1422" s="427"/>
      <c r="BZ1422" s="427"/>
      <c r="CA1422" s="421"/>
      <c r="CB1422" s="428"/>
      <c r="CC1422" s="427"/>
      <c r="CD1422" s="421"/>
      <c r="CE1422" s="429"/>
      <c r="CF1422" s="428"/>
      <c r="CG1422" s="427"/>
      <c r="CH1422" s="421"/>
      <c r="CI1422" s="429"/>
      <c r="CJ1422" s="428"/>
      <c r="CK1422" s="427"/>
      <c r="CL1422" s="421"/>
      <c r="CM1422" s="429"/>
      <c r="CN1422" s="428"/>
      <c r="CO1422" s="427"/>
      <c r="CP1422" s="421"/>
      <c r="CQ1422" s="429"/>
      <c r="CR1422" s="428"/>
      <c r="DH1422" s="427"/>
      <c r="EL1422" s="422"/>
      <c r="EM1422" s="422"/>
      <c r="EN1422" s="422"/>
      <c r="EO1422" s="422"/>
      <c r="EP1422" s="422"/>
      <c r="EQ1422" s="422"/>
    </row>
    <row r="1423" spans="1:269" ht="13" hidden="1" customHeight="1">
      <c r="A1423" s="413" t="s">
        <v>2002</v>
      </c>
      <c r="C1423" s="413">
        <v>543391</v>
      </c>
      <c r="D1423" s="413">
        <v>9174</v>
      </c>
      <c r="E1423" s="413" t="s">
        <v>45</v>
      </c>
      <c r="F1423" s="413" t="s">
        <v>45</v>
      </c>
      <c r="G1423" s="414"/>
      <c r="H1423" s="411" t="s">
        <v>275</v>
      </c>
      <c r="I1423" s="411" t="s">
        <v>209</v>
      </c>
      <c r="J1423" s="413">
        <v>35</v>
      </c>
      <c r="K1423" s="418">
        <v>1</v>
      </c>
      <c r="M1423" s="419" t="s">
        <v>837</v>
      </c>
      <c r="Z1423" s="421"/>
      <c r="AS1423" s="422"/>
      <c r="AT1423" s="422"/>
      <c r="AU1423" s="422"/>
      <c r="AV1423" s="422"/>
      <c r="AW1423" s="422"/>
      <c r="AX1423" s="422"/>
      <c r="AY1423" s="423"/>
      <c r="AZ1423" s="422"/>
      <c r="BA1423" s="422"/>
      <c r="BB1423" s="422"/>
      <c r="BC1423" s="422"/>
      <c r="BT1423" s="427"/>
      <c r="BU1423" s="421"/>
      <c r="BV1423" s="428"/>
      <c r="BW1423" s="427"/>
      <c r="BX1423" s="427"/>
      <c r="BY1423" s="427"/>
      <c r="BZ1423" s="427"/>
      <c r="CA1423" s="421"/>
      <c r="CB1423" s="428"/>
      <c r="CC1423" s="427"/>
      <c r="CD1423" s="421"/>
      <c r="CE1423" s="429"/>
      <c r="CF1423" s="428"/>
      <c r="CG1423" s="427"/>
      <c r="CH1423" s="421"/>
      <c r="CI1423" s="429"/>
      <c r="CJ1423" s="428"/>
      <c r="CK1423" s="427"/>
      <c r="CL1423" s="421"/>
      <c r="CM1423" s="429"/>
      <c r="CN1423" s="428"/>
      <c r="CO1423" s="427"/>
      <c r="CP1423" s="421"/>
      <c r="CQ1423" s="429"/>
      <c r="CR1423" s="428"/>
      <c r="DH1423" s="427"/>
      <c r="EL1423" s="422"/>
      <c r="EM1423" s="422"/>
      <c r="EN1423" s="422"/>
      <c r="EO1423" s="422"/>
      <c r="EP1423" s="422"/>
      <c r="EQ1423" s="422"/>
    </row>
    <row r="1424" spans="1:269" ht="13" hidden="1" customHeight="1">
      <c r="A1424" s="413" t="s">
        <v>2002</v>
      </c>
      <c r="C1424" s="413">
        <v>523260</v>
      </c>
      <c r="D1424" s="413">
        <v>9761</v>
      </c>
      <c r="E1424" s="413" t="s">
        <v>15</v>
      </c>
      <c r="F1424" s="413" t="s">
        <v>15</v>
      </c>
      <c r="G1424" s="414"/>
      <c r="H1424" s="415" t="s">
        <v>275</v>
      </c>
      <c r="I1424" s="416" t="s">
        <v>536</v>
      </c>
      <c r="J1424" s="417"/>
      <c r="K1424" s="418">
        <v>1</v>
      </c>
      <c r="M1424" s="419" t="s">
        <v>837</v>
      </c>
      <c r="Z1424" s="421"/>
      <c r="AS1424" s="422"/>
      <c r="AT1424" s="422"/>
      <c r="AU1424" s="422"/>
      <c r="AV1424" s="422"/>
      <c r="AW1424" s="422"/>
      <c r="AX1424" s="422"/>
      <c r="AY1424" s="423"/>
      <c r="AZ1424" s="422"/>
      <c r="BA1424" s="422"/>
      <c r="BB1424" s="422"/>
      <c r="BC1424" s="422"/>
      <c r="BT1424" s="427"/>
      <c r="BU1424" s="421"/>
      <c r="BV1424" s="428"/>
      <c r="BW1424" s="427"/>
      <c r="BX1424" s="427"/>
      <c r="BY1424" s="427"/>
      <c r="BZ1424" s="427"/>
      <c r="CA1424" s="421"/>
      <c r="CB1424" s="428"/>
      <c r="CC1424" s="427"/>
      <c r="CD1424" s="421"/>
      <c r="CE1424" s="429"/>
      <c r="CF1424" s="428"/>
      <c r="CG1424" s="427"/>
      <c r="CH1424" s="421"/>
      <c r="CI1424" s="429"/>
      <c r="CJ1424" s="428"/>
      <c r="CK1424" s="427"/>
      <c r="CL1424" s="421"/>
      <c r="CM1424" s="429"/>
      <c r="CN1424" s="428"/>
      <c r="CO1424" s="427"/>
      <c r="CP1424" s="421"/>
      <c r="CQ1424" s="429"/>
      <c r="CR1424" s="428"/>
      <c r="DH1424" s="427"/>
      <c r="EL1424" s="422"/>
      <c r="EM1424" s="422"/>
      <c r="EN1424" s="422"/>
      <c r="EO1424" s="422"/>
      <c r="EP1424" s="422"/>
      <c r="EQ1424" s="422"/>
    </row>
    <row r="1425" spans="1:155" ht="13" hidden="1" customHeight="1">
      <c r="A1425" s="413" t="s">
        <v>2002</v>
      </c>
      <c r="D1425" s="413">
        <v>17877</v>
      </c>
      <c r="G1425" s="414"/>
      <c r="H1425" s="411" t="s">
        <v>311</v>
      </c>
      <c r="I1425" s="411" t="s">
        <v>570</v>
      </c>
      <c r="K1425" s="418">
        <v>1</v>
      </c>
      <c r="Z1425" s="421"/>
      <c r="AS1425" s="422"/>
      <c r="AT1425" s="422"/>
      <c r="AU1425" s="422"/>
      <c r="AV1425" s="422"/>
      <c r="AW1425" s="422"/>
      <c r="AX1425" s="422"/>
      <c r="AY1425" s="423"/>
      <c r="AZ1425" s="422"/>
      <c r="BA1425" s="422"/>
      <c r="BB1425" s="422"/>
      <c r="BC1425" s="422"/>
      <c r="BT1425" s="427"/>
      <c r="BU1425" s="421"/>
      <c r="BV1425" s="428"/>
      <c r="BW1425" s="427"/>
      <c r="BX1425" s="427"/>
      <c r="BY1425" s="427"/>
      <c r="BZ1425" s="427"/>
      <c r="CA1425" s="421"/>
      <c r="CB1425" s="428"/>
      <c r="CC1425" s="427"/>
      <c r="CD1425" s="421"/>
      <c r="CE1425" s="429"/>
      <c r="CF1425" s="428"/>
      <c r="CG1425" s="427"/>
      <c r="CH1425" s="421"/>
      <c r="CI1425" s="429"/>
      <c r="CJ1425" s="428"/>
      <c r="CK1425" s="427"/>
      <c r="CL1425" s="421"/>
      <c r="CM1425" s="429"/>
      <c r="CN1425" s="428"/>
      <c r="CO1425" s="427"/>
      <c r="CP1425" s="421"/>
      <c r="CQ1425" s="429"/>
      <c r="CR1425" s="428"/>
      <c r="DH1425" s="427"/>
      <c r="EL1425" s="422"/>
      <c r="EM1425" s="422"/>
      <c r="EN1425" s="422"/>
      <c r="EO1425" s="422"/>
      <c r="EP1425" s="422"/>
      <c r="EQ1425" s="422"/>
    </row>
    <row r="1426" spans="1:155" ht="13" hidden="1" customHeight="1">
      <c r="A1426" s="413" t="s">
        <v>2002</v>
      </c>
      <c r="C1426" s="413">
        <v>687849</v>
      </c>
      <c r="D1426" s="413">
        <v>25703</v>
      </c>
      <c r="E1426" s="413" t="s">
        <v>213</v>
      </c>
      <c r="F1426" s="413" t="s">
        <v>213</v>
      </c>
      <c r="G1426" s="414"/>
      <c r="H1426" s="411" t="s">
        <v>2277</v>
      </c>
      <c r="I1426" s="411" t="s">
        <v>4368</v>
      </c>
      <c r="J1426" s="413">
        <v>27</v>
      </c>
      <c r="K1426" s="418">
        <v>1</v>
      </c>
      <c r="M1426" s="419" t="s">
        <v>837</v>
      </c>
      <c r="Z1426" s="421"/>
      <c r="BT1426" s="427"/>
      <c r="BU1426" s="421"/>
      <c r="BV1426" s="428"/>
      <c r="BW1426" s="427"/>
      <c r="BX1426" s="427"/>
      <c r="BY1426" s="427"/>
      <c r="BZ1426" s="427"/>
      <c r="CA1426" s="421"/>
      <c r="CB1426" s="428"/>
      <c r="CC1426" s="427"/>
      <c r="CD1426" s="421"/>
      <c r="CE1426" s="429"/>
      <c r="CF1426" s="428"/>
      <c r="CG1426" s="427"/>
      <c r="CH1426" s="421"/>
      <c r="CI1426" s="429"/>
      <c r="CJ1426" s="428"/>
      <c r="CK1426" s="427"/>
      <c r="CL1426" s="421"/>
      <c r="CM1426" s="429"/>
      <c r="CN1426" s="428"/>
      <c r="CO1426" s="427"/>
      <c r="CP1426" s="421"/>
      <c r="CQ1426" s="429"/>
      <c r="CR1426" s="428"/>
      <c r="DH1426" s="427"/>
    </row>
    <row r="1427" spans="1:155" ht="13" hidden="1" customHeight="1">
      <c r="A1427" s="413" t="s">
        <v>2002</v>
      </c>
      <c r="C1427" s="413">
        <v>678061</v>
      </c>
      <c r="D1427" s="413">
        <v>23809</v>
      </c>
      <c r="E1427" s="413" t="s">
        <v>555</v>
      </c>
      <c r="F1427" s="413" t="s">
        <v>555</v>
      </c>
      <c r="G1427" s="414"/>
      <c r="H1427" s="411" t="s">
        <v>3027</v>
      </c>
      <c r="I1427" s="411" t="s">
        <v>310</v>
      </c>
      <c r="K1427" s="418">
        <v>1</v>
      </c>
      <c r="M1427" s="419" t="s">
        <v>46</v>
      </c>
      <c r="Z1427" s="421"/>
      <c r="AS1427" s="422"/>
      <c r="AT1427" s="422"/>
      <c r="AU1427" s="422"/>
      <c r="AV1427" s="422"/>
      <c r="AW1427" s="422"/>
      <c r="AX1427" s="422"/>
      <c r="AY1427" s="423"/>
      <c r="AZ1427" s="422"/>
      <c r="BA1427" s="422"/>
      <c r="BB1427" s="422"/>
      <c r="BC1427" s="422"/>
      <c r="BT1427" s="427"/>
      <c r="BU1427" s="421"/>
      <c r="BV1427" s="428"/>
      <c r="BW1427" s="427"/>
      <c r="BX1427" s="427"/>
      <c r="BY1427" s="427"/>
      <c r="BZ1427" s="427"/>
      <c r="CA1427" s="421"/>
      <c r="CB1427" s="428"/>
      <c r="CC1427" s="427"/>
      <c r="CD1427" s="421"/>
      <c r="CE1427" s="429"/>
      <c r="CF1427" s="428"/>
      <c r="CG1427" s="427"/>
      <c r="CH1427" s="421"/>
      <c r="CI1427" s="429"/>
      <c r="CJ1427" s="428"/>
      <c r="CK1427" s="427"/>
      <c r="CL1427" s="421"/>
      <c r="CM1427" s="429"/>
      <c r="CN1427" s="428"/>
      <c r="CO1427" s="427"/>
      <c r="CP1427" s="421"/>
      <c r="CQ1427" s="429"/>
      <c r="CR1427" s="428"/>
      <c r="DH1427" s="427"/>
      <c r="EL1427" s="422"/>
      <c r="EM1427" s="422"/>
      <c r="EN1427" s="422"/>
      <c r="EO1427" s="422"/>
      <c r="EP1427" s="422"/>
      <c r="EQ1427" s="422"/>
    </row>
    <row r="1428" spans="1:155" ht="13" hidden="1" customHeight="1">
      <c r="A1428" s="413" t="s">
        <v>2002</v>
      </c>
      <c r="C1428" s="413">
        <v>572971</v>
      </c>
      <c r="D1428" s="413">
        <v>9434</v>
      </c>
      <c r="E1428" s="413" t="s">
        <v>563</v>
      </c>
      <c r="G1428" s="414"/>
      <c r="H1428" s="415" t="s">
        <v>728</v>
      </c>
      <c r="I1428" s="416" t="s">
        <v>537</v>
      </c>
      <c r="J1428" s="417"/>
      <c r="K1428" s="418">
        <v>1</v>
      </c>
      <c r="M1428" s="419" t="s">
        <v>46</v>
      </c>
      <c r="Z1428" s="421"/>
      <c r="BT1428" s="427"/>
      <c r="BU1428" s="421"/>
      <c r="BV1428" s="428"/>
      <c r="BW1428" s="427"/>
      <c r="BX1428" s="427"/>
      <c r="BY1428" s="427"/>
      <c r="BZ1428" s="427"/>
      <c r="CA1428" s="421"/>
      <c r="CB1428" s="428"/>
      <c r="CC1428" s="427"/>
      <c r="CD1428" s="421"/>
      <c r="CE1428" s="429"/>
      <c r="CF1428" s="428"/>
      <c r="CG1428" s="427"/>
      <c r="CH1428" s="421"/>
      <c r="CI1428" s="429"/>
      <c r="CJ1428" s="428"/>
      <c r="CK1428" s="427"/>
      <c r="CL1428" s="421"/>
      <c r="CM1428" s="429"/>
      <c r="CN1428" s="428"/>
      <c r="CO1428" s="427"/>
      <c r="CP1428" s="421"/>
      <c r="CQ1428" s="429"/>
      <c r="CR1428" s="428"/>
      <c r="DH1428" s="427"/>
      <c r="EL1428" s="422"/>
      <c r="EM1428" s="422"/>
      <c r="EN1428" s="422"/>
      <c r="EO1428" s="422"/>
      <c r="EP1428" s="422"/>
      <c r="EQ1428" s="422"/>
    </row>
    <row r="1429" spans="1:155" ht="13" hidden="1" customHeight="1">
      <c r="A1429" s="413" t="s">
        <v>2002</v>
      </c>
      <c r="C1429" s="413">
        <v>668873</v>
      </c>
      <c r="D1429" s="413">
        <v>26213</v>
      </c>
      <c r="E1429" s="413" t="s">
        <v>129</v>
      </c>
      <c r="G1429" s="414"/>
      <c r="H1429" s="411" t="s">
        <v>3078</v>
      </c>
      <c r="I1429" s="411" t="s">
        <v>393</v>
      </c>
      <c r="K1429" s="418">
        <v>1</v>
      </c>
      <c r="Z1429" s="421"/>
      <c r="AS1429" s="422"/>
      <c r="AT1429" s="422"/>
      <c r="AU1429" s="422"/>
      <c r="AV1429" s="422"/>
      <c r="AW1429" s="422"/>
      <c r="AX1429" s="422"/>
      <c r="AY1429" s="423"/>
      <c r="AZ1429" s="422"/>
      <c r="BA1429" s="422"/>
      <c r="BB1429" s="422"/>
      <c r="BC1429" s="422"/>
      <c r="BT1429" s="427"/>
      <c r="BU1429" s="421"/>
      <c r="BV1429" s="428"/>
      <c r="BW1429" s="427"/>
      <c r="BX1429" s="427"/>
      <c r="BY1429" s="427"/>
      <c r="BZ1429" s="427"/>
      <c r="CA1429" s="421"/>
      <c r="CB1429" s="428"/>
      <c r="CC1429" s="427"/>
      <c r="CD1429" s="421"/>
      <c r="CE1429" s="429"/>
      <c r="CF1429" s="428"/>
      <c r="CG1429" s="427"/>
      <c r="CH1429" s="421"/>
      <c r="CI1429" s="429"/>
      <c r="CJ1429" s="428"/>
      <c r="CK1429" s="427"/>
      <c r="CL1429" s="421"/>
      <c r="CM1429" s="429"/>
      <c r="CN1429" s="428"/>
      <c r="CO1429" s="427"/>
      <c r="CP1429" s="421"/>
      <c r="CQ1429" s="429"/>
      <c r="CR1429" s="428"/>
      <c r="DH1429" s="427"/>
      <c r="EL1429" s="422"/>
      <c r="EM1429" s="422"/>
      <c r="EN1429" s="422"/>
      <c r="EO1429" s="422"/>
      <c r="EP1429" s="422"/>
      <c r="EQ1429" s="422"/>
    </row>
    <row r="1430" spans="1:155" ht="13" hidden="1" customHeight="1">
      <c r="A1430" s="413" t="s">
        <v>2002</v>
      </c>
      <c r="C1430" s="413">
        <v>518886</v>
      </c>
      <c r="D1430" s="413">
        <v>6655</v>
      </c>
      <c r="E1430" s="413" t="s">
        <v>3323</v>
      </c>
      <c r="F1430" s="413" t="s">
        <v>3323</v>
      </c>
      <c r="G1430" s="414"/>
      <c r="H1430" s="415" t="s">
        <v>511</v>
      </c>
      <c r="I1430" s="416" t="s">
        <v>199</v>
      </c>
      <c r="J1430" s="417">
        <v>37</v>
      </c>
      <c r="K1430" s="418">
        <v>1</v>
      </c>
      <c r="M1430" s="419" t="s">
        <v>837</v>
      </c>
      <c r="Z1430" s="421"/>
      <c r="AS1430" s="422"/>
      <c r="AT1430" s="422"/>
      <c r="AU1430" s="422"/>
      <c r="AV1430" s="422"/>
      <c r="AW1430" s="422"/>
      <c r="AX1430" s="422"/>
      <c r="AY1430" s="423"/>
      <c r="AZ1430" s="422"/>
      <c r="BA1430" s="422"/>
      <c r="BB1430" s="422"/>
      <c r="BC1430" s="422"/>
      <c r="BT1430" s="427"/>
      <c r="BU1430" s="421"/>
      <c r="BV1430" s="428"/>
      <c r="BW1430" s="427"/>
      <c r="BX1430" s="427"/>
      <c r="BY1430" s="427"/>
      <c r="BZ1430" s="427"/>
      <c r="CA1430" s="421"/>
      <c r="CB1430" s="428"/>
      <c r="CC1430" s="427"/>
      <c r="CD1430" s="421"/>
      <c r="CE1430" s="429"/>
      <c r="CF1430" s="428"/>
      <c r="CG1430" s="427"/>
      <c r="CH1430" s="421"/>
      <c r="CI1430" s="429"/>
      <c r="CJ1430" s="428"/>
      <c r="CK1430" s="427"/>
      <c r="CL1430" s="421"/>
      <c r="CM1430" s="429"/>
      <c r="CN1430" s="428"/>
      <c r="CO1430" s="427"/>
      <c r="CP1430" s="421"/>
      <c r="CQ1430" s="429"/>
      <c r="CR1430" s="428"/>
      <c r="DH1430" s="427"/>
      <c r="EL1430" s="422"/>
      <c r="EM1430" s="422"/>
      <c r="EN1430" s="422"/>
      <c r="EO1430" s="422"/>
      <c r="EP1430" s="422"/>
      <c r="EQ1430" s="422"/>
    </row>
    <row r="1431" spans="1:155" ht="13" hidden="1" customHeight="1">
      <c r="A1431" s="413" t="s">
        <v>2002</v>
      </c>
      <c r="C1431" s="413">
        <v>685116</v>
      </c>
      <c r="D1431" s="413">
        <v>27910</v>
      </c>
      <c r="E1431" s="413" t="s">
        <v>686</v>
      </c>
      <c r="G1431" s="414"/>
      <c r="H1431" s="411" t="s">
        <v>4061</v>
      </c>
      <c r="I1431" s="411" t="s">
        <v>595</v>
      </c>
      <c r="K1431" s="418">
        <v>1</v>
      </c>
      <c r="Z1431" s="421"/>
      <c r="BT1431" s="427"/>
      <c r="BU1431" s="421"/>
      <c r="BV1431" s="428"/>
      <c r="BW1431" s="427"/>
      <c r="BX1431" s="427"/>
      <c r="BY1431" s="427"/>
      <c r="BZ1431" s="427"/>
      <c r="CA1431" s="421"/>
      <c r="CB1431" s="428"/>
      <c r="CC1431" s="427"/>
      <c r="CD1431" s="421"/>
      <c r="CE1431" s="429"/>
      <c r="CF1431" s="428"/>
      <c r="CG1431" s="427"/>
      <c r="CH1431" s="421"/>
      <c r="CI1431" s="429"/>
      <c r="CJ1431" s="428"/>
      <c r="CK1431" s="427"/>
      <c r="CL1431" s="421"/>
      <c r="CM1431" s="429"/>
      <c r="CN1431" s="428"/>
      <c r="CO1431" s="427"/>
      <c r="CP1431" s="421"/>
      <c r="CQ1431" s="429"/>
      <c r="CR1431" s="428"/>
      <c r="DH1431" s="427"/>
      <c r="EL1431" s="422"/>
      <c r="EM1431" s="422"/>
      <c r="EN1431" s="422"/>
      <c r="EO1431" s="422"/>
      <c r="EP1431" s="422"/>
      <c r="EQ1431" s="422"/>
    </row>
    <row r="1432" spans="1:155" ht="13" hidden="1" customHeight="1">
      <c r="A1432" s="413" t="s">
        <v>2002</v>
      </c>
      <c r="C1432" s="413">
        <v>680572</v>
      </c>
      <c r="D1432" s="413">
        <v>24493</v>
      </c>
      <c r="E1432" s="413" t="s">
        <v>276</v>
      </c>
      <c r="G1432" s="414"/>
      <c r="H1432" s="411" t="s">
        <v>4022</v>
      </c>
      <c r="I1432" s="411" t="s">
        <v>613</v>
      </c>
      <c r="K1432" s="418">
        <v>1</v>
      </c>
      <c r="Z1432" s="421"/>
      <c r="AS1432" s="422"/>
      <c r="AT1432" s="422"/>
      <c r="AU1432" s="422"/>
      <c r="AV1432" s="422"/>
      <c r="AW1432" s="422"/>
      <c r="AX1432" s="422"/>
      <c r="AY1432" s="423"/>
      <c r="AZ1432" s="422"/>
      <c r="BA1432" s="422"/>
      <c r="BB1432" s="422"/>
      <c r="BC1432" s="422"/>
      <c r="BT1432" s="427"/>
      <c r="BU1432" s="421"/>
      <c r="BV1432" s="428"/>
      <c r="BW1432" s="427"/>
      <c r="BX1432" s="427"/>
      <c r="BY1432" s="427"/>
      <c r="BZ1432" s="427"/>
      <c r="CA1432" s="421"/>
      <c r="CB1432" s="428"/>
      <c r="CC1432" s="427"/>
      <c r="CD1432" s="421"/>
      <c r="CE1432" s="429"/>
      <c r="CF1432" s="428"/>
      <c r="CG1432" s="427"/>
      <c r="CH1432" s="421"/>
      <c r="CI1432" s="429"/>
      <c r="CJ1432" s="428"/>
      <c r="CK1432" s="427"/>
      <c r="CL1432" s="421"/>
      <c r="CM1432" s="429"/>
      <c r="CN1432" s="428"/>
      <c r="CO1432" s="427"/>
      <c r="CP1432" s="421"/>
      <c r="CQ1432" s="429"/>
      <c r="CR1432" s="428"/>
      <c r="DH1432" s="427"/>
      <c r="EL1432" s="422"/>
      <c r="EM1432" s="422"/>
      <c r="EN1432" s="422"/>
      <c r="EO1432" s="422"/>
      <c r="EP1432" s="422"/>
      <c r="EQ1432" s="422"/>
    </row>
    <row r="1433" spans="1:155" ht="13" hidden="1" customHeight="1">
      <c r="A1433" s="413" t="s">
        <v>2002</v>
      </c>
      <c r="D1433" s="413">
        <v>2429</v>
      </c>
      <c r="G1433" s="414"/>
      <c r="H1433" s="415" t="s">
        <v>384</v>
      </c>
      <c r="I1433" s="416" t="s">
        <v>156</v>
      </c>
      <c r="J1433" s="417"/>
      <c r="K1433" s="418">
        <v>1</v>
      </c>
      <c r="M1433" s="419" t="s">
        <v>837</v>
      </c>
      <c r="Z1433" s="421"/>
      <c r="AS1433" s="422"/>
      <c r="AT1433" s="422"/>
      <c r="AU1433" s="422"/>
      <c r="AV1433" s="422"/>
      <c r="AW1433" s="422"/>
      <c r="AX1433" s="422"/>
      <c r="AZ1433" s="422"/>
      <c r="BA1433" s="422"/>
      <c r="BB1433" s="422"/>
      <c r="BC1433" s="422"/>
      <c r="BT1433" s="427"/>
      <c r="BU1433" s="421"/>
      <c r="BV1433" s="428"/>
      <c r="BW1433" s="427"/>
      <c r="BX1433" s="427"/>
      <c r="BY1433" s="427"/>
      <c r="BZ1433" s="427"/>
      <c r="CA1433" s="421"/>
      <c r="CB1433" s="428"/>
      <c r="CC1433" s="427"/>
      <c r="CD1433" s="421"/>
      <c r="CE1433" s="429"/>
      <c r="CF1433" s="428"/>
      <c r="CG1433" s="427"/>
      <c r="CH1433" s="421"/>
      <c r="CI1433" s="429"/>
      <c r="CJ1433" s="428"/>
      <c r="CK1433" s="427"/>
      <c r="CL1433" s="421"/>
      <c r="CM1433" s="429"/>
      <c r="CN1433" s="428"/>
      <c r="CO1433" s="427"/>
      <c r="CP1433" s="421"/>
      <c r="CQ1433" s="429"/>
      <c r="CR1433" s="428"/>
      <c r="DH1433" s="427"/>
      <c r="EL1433" s="422"/>
      <c r="EM1433" s="422"/>
      <c r="EN1433" s="422"/>
      <c r="EO1433" s="422"/>
      <c r="EP1433" s="422"/>
      <c r="EQ1433" s="422"/>
    </row>
    <row r="1434" spans="1:155" ht="13" hidden="1" customHeight="1">
      <c r="A1434" s="413" t="s">
        <v>2002</v>
      </c>
      <c r="C1434" s="413">
        <v>571863</v>
      </c>
      <c r="D1434" s="413">
        <v>13420</v>
      </c>
      <c r="E1434" s="413" t="s">
        <v>246</v>
      </c>
      <c r="G1434" s="414"/>
      <c r="H1434" s="411" t="s">
        <v>2832</v>
      </c>
      <c r="I1434" s="411" t="s">
        <v>531</v>
      </c>
      <c r="K1434" s="418">
        <v>1</v>
      </c>
      <c r="Z1434" s="421"/>
      <c r="BT1434" s="427"/>
      <c r="BU1434" s="421"/>
      <c r="BV1434" s="428"/>
      <c r="BW1434" s="427"/>
      <c r="BX1434" s="427"/>
      <c r="BY1434" s="427"/>
      <c r="BZ1434" s="427"/>
      <c r="CA1434" s="421"/>
      <c r="CB1434" s="428"/>
      <c r="CC1434" s="427"/>
      <c r="CD1434" s="421"/>
      <c r="CE1434" s="429"/>
      <c r="CF1434" s="428"/>
      <c r="CG1434" s="427"/>
      <c r="CH1434" s="421"/>
      <c r="CI1434" s="429"/>
      <c r="CJ1434" s="428"/>
      <c r="CK1434" s="427"/>
      <c r="CL1434" s="421"/>
      <c r="CM1434" s="429"/>
      <c r="CN1434" s="428"/>
      <c r="CO1434" s="427"/>
      <c r="CP1434" s="421"/>
      <c r="CQ1434" s="429"/>
      <c r="CR1434" s="428"/>
      <c r="DH1434" s="427"/>
      <c r="EL1434" s="422"/>
      <c r="EM1434" s="422"/>
      <c r="EN1434" s="422"/>
      <c r="EO1434" s="422"/>
      <c r="EP1434" s="422"/>
      <c r="EQ1434" s="422"/>
    </row>
    <row r="1435" spans="1:155" ht="13" hidden="1" customHeight="1">
      <c r="A1435" s="413" t="s">
        <v>2002</v>
      </c>
      <c r="C1435" s="413">
        <v>656629</v>
      </c>
      <c r="D1435" s="413">
        <v>17282</v>
      </c>
      <c r="E1435" s="413" t="s">
        <v>15</v>
      </c>
      <c r="F1435" s="413" t="s">
        <v>15</v>
      </c>
      <c r="G1435" s="414"/>
      <c r="H1435" s="411" t="s">
        <v>2305</v>
      </c>
      <c r="I1435" s="411" t="s">
        <v>596</v>
      </c>
      <c r="J1435" s="418">
        <v>29</v>
      </c>
      <c r="K1435" s="418">
        <v>1</v>
      </c>
      <c r="M1435" s="419" t="s">
        <v>837</v>
      </c>
      <c r="Z1435" s="421"/>
      <c r="AS1435" s="422"/>
      <c r="AT1435" s="422"/>
      <c r="AU1435" s="422"/>
      <c r="AV1435" s="422"/>
      <c r="AW1435" s="422"/>
      <c r="AX1435" s="422"/>
      <c r="AY1435" s="423"/>
      <c r="AZ1435" s="422"/>
      <c r="BA1435" s="422"/>
      <c r="BB1435" s="422"/>
      <c r="BC1435" s="422"/>
      <c r="BT1435" s="427"/>
      <c r="BU1435" s="421"/>
      <c r="BV1435" s="428"/>
      <c r="BW1435" s="427"/>
      <c r="BX1435" s="427"/>
      <c r="BY1435" s="427"/>
      <c r="BZ1435" s="427"/>
      <c r="CA1435" s="421"/>
      <c r="CB1435" s="428"/>
      <c r="CC1435" s="427"/>
      <c r="CD1435" s="421"/>
      <c r="CE1435" s="429"/>
      <c r="CF1435" s="428"/>
      <c r="CG1435" s="427"/>
      <c r="CH1435" s="421"/>
      <c r="CI1435" s="429"/>
      <c r="CJ1435" s="428"/>
      <c r="CK1435" s="427"/>
      <c r="CL1435" s="421"/>
      <c r="CM1435" s="429"/>
      <c r="CN1435" s="428"/>
      <c r="CO1435" s="427"/>
      <c r="CP1435" s="421"/>
      <c r="CQ1435" s="429"/>
      <c r="CR1435" s="428"/>
      <c r="DH1435" s="427"/>
      <c r="EL1435" s="422"/>
      <c r="EM1435" s="422"/>
      <c r="EN1435" s="422"/>
      <c r="EO1435" s="422"/>
      <c r="EP1435" s="422"/>
      <c r="EQ1435" s="422"/>
    </row>
    <row r="1436" spans="1:155" ht="13" hidden="1" customHeight="1">
      <c r="A1436" s="413" t="s">
        <v>2002</v>
      </c>
      <c r="C1436" s="413">
        <v>663804</v>
      </c>
      <c r="D1436" s="413">
        <v>21549</v>
      </c>
      <c r="E1436" s="413" t="s">
        <v>598</v>
      </c>
      <c r="F1436" s="413" t="s">
        <v>598</v>
      </c>
      <c r="G1436" s="414"/>
      <c r="H1436" s="411" t="s">
        <v>2477</v>
      </c>
      <c r="I1436" s="411" t="s">
        <v>279</v>
      </c>
      <c r="J1436" s="418">
        <v>28</v>
      </c>
      <c r="K1436" s="418">
        <v>1</v>
      </c>
      <c r="M1436" s="419" t="s">
        <v>837</v>
      </c>
      <c r="Z1436" s="421"/>
      <c r="BT1436" s="427"/>
      <c r="BU1436" s="421"/>
      <c r="BV1436" s="428"/>
      <c r="BW1436" s="427"/>
      <c r="BX1436" s="427"/>
      <c r="BY1436" s="427"/>
      <c r="BZ1436" s="427"/>
      <c r="CA1436" s="421"/>
      <c r="CB1436" s="428"/>
      <c r="CC1436" s="427"/>
      <c r="CD1436" s="421"/>
      <c r="CE1436" s="429"/>
      <c r="CF1436" s="428"/>
      <c r="CG1436" s="427"/>
      <c r="CH1436" s="421"/>
      <c r="CI1436" s="429"/>
      <c r="CJ1436" s="428"/>
      <c r="CK1436" s="427"/>
      <c r="CL1436" s="421"/>
      <c r="CM1436" s="429"/>
      <c r="CN1436" s="428"/>
      <c r="CO1436" s="427"/>
      <c r="CP1436" s="421"/>
      <c r="CQ1436" s="429"/>
      <c r="CR1436" s="428"/>
      <c r="DH1436" s="427"/>
      <c r="EL1436" s="422"/>
      <c r="EM1436" s="422"/>
      <c r="EN1436" s="422"/>
      <c r="EO1436" s="422"/>
      <c r="EP1436" s="422"/>
      <c r="EQ1436" s="422"/>
      <c r="EY1436" s="432"/>
    </row>
    <row r="1437" spans="1:155" ht="13" hidden="1" customHeight="1">
      <c r="A1437" s="413" t="s">
        <v>2002</v>
      </c>
      <c r="C1437" s="413">
        <v>667478</v>
      </c>
      <c r="D1437" s="413">
        <v>27536</v>
      </c>
      <c r="E1437" s="413" t="s">
        <v>188</v>
      </c>
      <c r="G1437" s="414"/>
      <c r="H1437" s="411" t="s">
        <v>3953</v>
      </c>
      <c r="I1437" s="411" t="s">
        <v>236</v>
      </c>
      <c r="K1437" s="418">
        <v>1</v>
      </c>
      <c r="Z1437" s="421"/>
      <c r="AS1437" s="422"/>
      <c r="AT1437" s="422"/>
      <c r="AU1437" s="422"/>
      <c r="AV1437" s="422"/>
      <c r="AW1437" s="422"/>
      <c r="AX1437" s="422"/>
      <c r="AY1437" s="423"/>
      <c r="AZ1437" s="422"/>
      <c r="BA1437" s="422"/>
      <c r="BB1437" s="422"/>
      <c r="BC1437" s="422"/>
      <c r="BT1437" s="427"/>
      <c r="BU1437" s="421"/>
      <c r="BV1437" s="428"/>
      <c r="BW1437" s="427"/>
      <c r="BX1437" s="427"/>
      <c r="BY1437" s="427"/>
      <c r="BZ1437" s="427"/>
      <c r="CA1437" s="421"/>
      <c r="CB1437" s="428"/>
      <c r="CC1437" s="427"/>
      <c r="CD1437" s="421"/>
      <c r="CE1437" s="429"/>
      <c r="CF1437" s="428"/>
      <c r="CG1437" s="427"/>
      <c r="CH1437" s="421"/>
      <c r="CI1437" s="429"/>
      <c r="CJ1437" s="428"/>
      <c r="CK1437" s="427"/>
      <c r="CL1437" s="421"/>
      <c r="CM1437" s="429"/>
      <c r="CN1437" s="428"/>
      <c r="CO1437" s="427"/>
      <c r="CP1437" s="421"/>
      <c r="CQ1437" s="429"/>
      <c r="CR1437" s="428"/>
      <c r="DH1437" s="427"/>
      <c r="EL1437" s="422"/>
      <c r="EM1437" s="422"/>
      <c r="EN1437" s="422"/>
      <c r="EO1437" s="422"/>
      <c r="EP1437" s="422"/>
      <c r="EQ1437" s="422"/>
    </row>
    <row r="1438" spans="1:155" ht="13" hidden="1" customHeight="1">
      <c r="A1438" s="413" t="s">
        <v>2002</v>
      </c>
      <c r="C1438" s="413">
        <v>621139</v>
      </c>
      <c r="D1438" s="413">
        <v>21189</v>
      </c>
      <c r="E1438" s="413" t="s">
        <v>3323</v>
      </c>
      <c r="F1438" s="413" t="s">
        <v>3323</v>
      </c>
      <c r="G1438" s="414"/>
      <c r="H1438" s="411" t="s">
        <v>1772</v>
      </c>
      <c r="I1438" s="411" t="s">
        <v>63</v>
      </c>
      <c r="J1438" s="413">
        <v>31</v>
      </c>
      <c r="K1438" s="418">
        <v>1</v>
      </c>
      <c r="M1438" s="419" t="s">
        <v>837</v>
      </c>
      <c r="Z1438" s="421"/>
      <c r="BT1438" s="427"/>
      <c r="BU1438" s="421"/>
      <c r="BV1438" s="428"/>
      <c r="BW1438" s="427"/>
      <c r="BX1438" s="427"/>
      <c r="BY1438" s="427"/>
      <c r="BZ1438" s="427"/>
      <c r="CA1438" s="421"/>
      <c r="CB1438" s="428"/>
      <c r="CC1438" s="427"/>
      <c r="CD1438" s="421"/>
      <c r="CE1438" s="429"/>
      <c r="CF1438" s="428"/>
      <c r="CG1438" s="427"/>
      <c r="CH1438" s="421"/>
      <c r="CI1438" s="429"/>
      <c r="CJ1438" s="428"/>
      <c r="CK1438" s="427"/>
      <c r="CL1438" s="421"/>
      <c r="CM1438" s="429"/>
      <c r="CN1438" s="428"/>
      <c r="CO1438" s="427"/>
      <c r="CP1438" s="421"/>
      <c r="CQ1438" s="429"/>
      <c r="CR1438" s="428"/>
      <c r="DH1438" s="427"/>
    </row>
    <row r="1439" spans="1:155" ht="13" hidden="1" customHeight="1">
      <c r="A1439" s="413" t="s">
        <v>2002</v>
      </c>
      <c r="C1439" s="413">
        <v>670219</v>
      </c>
      <c r="D1439" s="413">
        <v>27585</v>
      </c>
      <c r="E1439" s="413" t="s">
        <v>18</v>
      </c>
      <c r="G1439" s="414"/>
      <c r="H1439" s="411" t="s">
        <v>3973</v>
      </c>
      <c r="I1439" s="411" t="s">
        <v>951</v>
      </c>
      <c r="K1439" s="418">
        <v>1</v>
      </c>
      <c r="Z1439" s="421"/>
      <c r="AS1439" s="422"/>
      <c r="AT1439" s="422"/>
      <c r="AU1439" s="422"/>
      <c r="AV1439" s="422"/>
      <c r="AW1439" s="422"/>
      <c r="AX1439" s="422"/>
      <c r="AY1439" s="423"/>
      <c r="AZ1439" s="422"/>
      <c r="BA1439" s="422"/>
      <c r="BB1439" s="422"/>
      <c r="BC1439" s="422"/>
      <c r="BT1439" s="427"/>
      <c r="BU1439" s="421"/>
      <c r="BV1439" s="428"/>
      <c r="BW1439" s="427"/>
      <c r="BX1439" s="427"/>
      <c r="BY1439" s="427"/>
      <c r="BZ1439" s="427"/>
      <c r="CA1439" s="421"/>
      <c r="CB1439" s="428"/>
      <c r="CC1439" s="427"/>
      <c r="CD1439" s="421"/>
      <c r="CE1439" s="429"/>
      <c r="CF1439" s="428"/>
      <c r="CG1439" s="427"/>
      <c r="CH1439" s="421"/>
      <c r="CI1439" s="429"/>
      <c r="CJ1439" s="428"/>
      <c r="CK1439" s="427"/>
      <c r="CL1439" s="421"/>
      <c r="CM1439" s="429"/>
      <c r="CN1439" s="428"/>
      <c r="CO1439" s="427"/>
      <c r="CP1439" s="421"/>
      <c r="CQ1439" s="429"/>
      <c r="CR1439" s="428"/>
      <c r="DH1439" s="427"/>
      <c r="EL1439" s="422"/>
      <c r="EM1439" s="422"/>
      <c r="EN1439" s="422"/>
      <c r="EO1439" s="422"/>
      <c r="EP1439" s="422"/>
      <c r="EQ1439" s="422"/>
    </row>
    <row r="1440" spans="1:155" ht="13" hidden="1" customHeight="1">
      <c r="A1440" s="413" t="s">
        <v>2002</v>
      </c>
      <c r="C1440" s="413">
        <v>640454</v>
      </c>
      <c r="D1440" s="413">
        <v>19315</v>
      </c>
      <c r="E1440" s="413" t="s">
        <v>354</v>
      </c>
      <c r="F1440" s="413" t="s">
        <v>354</v>
      </c>
      <c r="G1440" s="414"/>
      <c r="H1440" s="411" t="s">
        <v>3378</v>
      </c>
      <c r="I1440" s="411" t="s">
        <v>531</v>
      </c>
      <c r="J1440" s="413">
        <v>30</v>
      </c>
      <c r="K1440" s="418">
        <v>1</v>
      </c>
      <c r="M1440" s="419" t="s">
        <v>46</v>
      </c>
      <c r="Z1440" s="421"/>
      <c r="AS1440" s="422"/>
      <c r="AT1440" s="422"/>
      <c r="AU1440" s="422"/>
      <c r="AV1440" s="422"/>
      <c r="AW1440" s="422"/>
      <c r="AX1440" s="422"/>
      <c r="AY1440" s="423"/>
      <c r="AZ1440" s="422"/>
      <c r="BA1440" s="422"/>
      <c r="BB1440" s="422"/>
      <c r="BC1440" s="422"/>
      <c r="BT1440" s="427"/>
      <c r="BU1440" s="421"/>
      <c r="BV1440" s="428"/>
      <c r="BW1440" s="427"/>
      <c r="BX1440" s="427"/>
      <c r="BY1440" s="427"/>
      <c r="BZ1440" s="427"/>
      <c r="CA1440" s="421"/>
      <c r="CB1440" s="428"/>
      <c r="CC1440" s="427"/>
      <c r="CD1440" s="421"/>
      <c r="CE1440" s="429"/>
      <c r="CF1440" s="428"/>
      <c r="CG1440" s="427"/>
      <c r="CH1440" s="421"/>
      <c r="CI1440" s="429"/>
      <c r="CJ1440" s="428"/>
      <c r="CK1440" s="427"/>
      <c r="CL1440" s="421"/>
      <c r="CM1440" s="429"/>
      <c r="CN1440" s="428"/>
      <c r="CO1440" s="427"/>
      <c r="CP1440" s="421"/>
      <c r="CQ1440" s="429"/>
      <c r="CR1440" s="428"/>
      <c r="DH1440" s="427"/>
      <c r="EL1440" s="422"/>
      <c r="EM1440" s="422"/>
      <c r="EN1440" s="422"/>
      <c r="EO1440" s="422"/>
      <c r="EP1440" s="422"/>
      <c r="EQ1440" s="422"/>
    </row>
    <row r="1441" spans="1:147" ht="13" hidden="1" customHeight="1">
      <c r="A1441" s="413" t="s">
        <v>2002</v>
      </c>
      <c r="C1441" s="413">
        <v>641771</v>
      </c>
      <c r="D1441" s="413">
        <v>14975</v>
      </c>
      <c r="E1441" s="413" t="s">
        <v>164</v>
      </c>
      <c r="F1441" s="413" t="s">
        <v>164</v>
      </c>
      <c r="G1441" s="414"/>
      <c r="H1441" s="411" t="s">
        <v>1773</v>
      </c>
      <c r="I1441" s="411" t="s">
        <v>559</v>
      </c>
      <c r="J1441" s="418"/>
      <c r="K1441" s="418">
        <v>1</v>
      </c>
      <c r="M1441" s="419" t="s">
        <v>837</v>
      </c>
      <c r="Z1441" s="421"/>
      <c r="BT1441" s="427"/>
      <c r="BU1441" s="421"/>
      <c r="BV1441" s="428"/>
      <c r="BW1441" s="427"/>
      <c r="BX1441" s="427"/>
      <c r="BY1441" s="427"/>
      <c r="BZ1441" s="427"/>
      <c r="CA1441" s="421"/>
      <c r="CB1441" s="428"/>
      <c r="CC1441" s="427"/>
      <c r="CD1441" s="421"/>
      <c r="CE1441" s="429"/>
      <c r="CF1441" s="428"/>
      <c r="CG1441" s="427"/>
      <c r="CH1441" s="421"/>
      <c r="CI1441" s="429"/>
      <c r="CJ1441" s="428"/>
      <c r="CK1441" s="427"/>
      <c r="CL1441" s="421"/>
      <c r="CM1441" s="429"/>
      <c r="CN1441" s="428"/>
      <c r="CO1441" s="427"/>
      <c r="CP1441" s="421"/>
      <c r="CQ1441" s="429"/>
      <c r="CR1441" s="428"/>
      <c r="DH1441" s="427"/>
      <c r="EL1441" s="422"/>
      <c r="EM1441" s="422"/>
      <c r="EN1441" s="422"/>
      <c r="EO1441" s="422"/>
      <c r="EP1441" s="422"/>
      <c r="EQ1441" s="422"/>
    </row>
    <row r="1442" spans="1:147" ht="13" hidden="1" customHeight="1">
      <c r="A1442" s="413" t="s">
        <v>2002</v>
      </c>
      <c r="C1442" s="413">
        <v>669270</v>
      </c>
      <c r="D1442" s="413">
        <v>19995</v>
      </c>
      <c r="E1442" s="413" t="s">
        <v>3323</v>
      </c>
      <c r="H1442" s="411" t="s">
        <v>1774</v>
      </c>
      <c r="I1442" s="411" t="s">
        <v>1775</v>
      </c>
      <c r="J1442" s="418"/>
      <c r="K1442" s="418">
        <v>1</v>
      </c>
      <c r="M1442" s="419" t="s">
        <v>837</v>
      </c>
      <c r="Z1442" s="421"/>
      <c r="AS1442" s="422"/>
      <c r="AT1442" s="422"/>
      <c r="AU1442" s="422"/>
      <c r="AV1442" s="422"/>
      <c r="AW1442" s="422"/>
      <c r="AX1442" s="422"/>
      <c r="AY1442" s="423"/>
      <c r="AZ1442" s="422"/>
      <c r="BA1442" s="422"/>
      <c r="BB1442" s="422"/>
      <c r="BC1442" s="422"/>
      <c r="BT1442" s="427"/>
      <c r="BU1442" s="421"/>
      <c r="BV1442" s="428"/>
      <c r="BW1442" s="427"/>
      <c r="BX1442" s="427"/>
      <c r="BY1442" s="427"/>
      <c r="BZ1442" s="427"/>
      <c r="CA1442" s="421"/>
      <c r="CB1442" s="428"/>
      <c r="CC1442" s="427"/>
      <c r="CD1442" s="421"/>
      <c r="CE1442" s="429"/>
      <c r="CF1442" s="428"/>
      <c r="CG1442" s="427"/>
      <c r="CH1442" s="421"/>
      <c r="CI1442" s="429"/>
      <c r="CJ1442" s="428"/>
      <c r="CK1442" s="427"/>
      <c r="CL1442" s="421"/>
      <c r="CM1442" s="429"/>
      <c r="CN1442" s="428"/>
      <c r="CO1442" s="427"/>
      <c r="CP1442" s="421"/>
      <c r="CQ1442" s="429"/>
      <c r="CR1442" s="428"/>
      <c r="DH1442" s="427"/>
      <c r="EL1442" s="422"/>
      <c r="EM1442" s="422"/>
      <c r="EN1442" s="422"/>
      <c r="EO1442" s="422"/>
      <c r="EP1442" s="422"/>
      <c r="EQ1442" s="422"/>
    </row>
    <row r="1443" spans="1:147" ht="13" hidden="1" customHeight="1">
      <c r="A1443" s="413" t="s">
        <v>2002</v>
      </c>
      <c r="C1443" s="413">
        <v>686747</v>
      </c>
      <c r="D1443" s="413">
        <v>25481</v>
      </c>
      <c r="E1443" s="413" t="s">
        <v>188</v>
      </c>
      <c r="F1443" s="413" t="s">
        <v>188</v>
      </c>
      <c r="H1443" s="411" t="s">
        <v>3482</v>
      </c>
      <c r="I1443" s="411" t="s">
        <v>536</v>
      </c>
      <c r="J1443" s="413">
        <v>27</v>
      </c>
      <c r="K1443" s="418">
        <v>1</v>
      </c>
      <c r="M1443" s="419" t="s">
        <v>46</v>
      </c>
      <c r="Z1443" s="421"/>
      <c r="AS1443" s="422"/>
      <c r="AT1443" s="422"/>
      <c r="AU1443" s="422"/>
      <c r="AV1443" s="422"/>
      <c r="AW1443" s="422"/>
      <c r="AX1443" s="422"/>
      <c r="AY1443" s="423"/>
      <c r="AZ1443" s="422"/>
      <c r="BA1443" s="422"/>
      <c r="BB1443" s="422"/>
      <c r="BC1443" s="422"/>
      <c r="BT1443" s="427"/>
      <c r="BU1443" s="421"/>
      <c r="BV1443" s="428"/>
      <c r="BW1443" s="427"/>
      <c r="BX1443" s="427"/>
      <c r="BY1443" s="427"/>
      <c r="BZ1443" s="427"/>
      <c r="CA1443" s="421"/>
      <c r="CB1443" s="428"/>
      <c r="CC1443" s="427"/>
      <c r="CD1443" s="421"/>
      <c r="CE1443" s="429"/>
      <c r="CF1443" s="428"/>
      <c r="CG1443" s="427"/>
      <c r="CH1443" s="421"/>
      <c r="CI1443" s="429"/>
      <c r="CJ1443" s="428"/>
      <c r="CK1443" s="427"/>
      <c r="CL1443" s="421"/>
      <c r="CM1443" s="429"/>
      <c r="CN1443" s="428"/>
      <c r="CO1443" s="427"/>
      <c r="CP1443" s="421"/>
      <c r="CQ1443" s="429"/>
      <c r="CR1443" s="428"/>
      <c r="DH1443" s="427"/>
      <c r="EL1443" s="422"/>
      <c r="EM1443" s="422"/>
      <c r="EN1443" s="422"/>
      <c r="EO1443" s="422"/>
      <c r="EP1443" s="422"/>
      <c r="EQ1443" s="422"/>
    </row>
    <row r="1444" spans="1:147" ht="13" hidden="1" customHeight="1">
      <c r="A1444" s="413" t="s">
        <v>2002</v>
      </c>
      <c r="D1444" s="413">
        <v>19541</v>
      </c>
      <c r="H1444" s="411" t="s">
        <v>967</v>
      </c>
      <c r="I1444" s="411" t="s">
        <v>217</v>
      </c>
      <c r="J1444" s="418"/>
      <c r="K1444" s="418">
        <v>1</v>
      </c>
      <c r="M1444" s="419" t="s">
        <v>837</v>
      </c>
      <c r="Z1444" s="421"/>
      <c r="BT1444" s="427"/>
      <c r="BU1444" s="421"/>
      <c r="BV1444" s="428"/>
      <c r="BW1444" s="427"/>
      <c r="BX1444" s="427"/>
      <c r="BY1444" s="427"/>
      <c r="BZ1444" s="427"/>
      <c r="CA1444" s="421"/>
      <c r="CB1444" s="428"/>
      <c r="CC1444" s="427"/>
      <c r="CD1444" s="421"/>
      <c r="CE1444" s="429"/>
      <c r="CF1444" s="428"/>
      <c r="CG1444" s="427"/>
      <c r="CH1444" s="421"/>
      <c r="CI1444" s="429"/>
      <c r="CJ1444" s="428"/>
      <c r="CK1444" s="427"/>
      <c r="CL1444" s="421"/>
      <c r="CM1444" s="429"/>
      <c r="CN1444" s="428"/>
      <c r="CO1444" s="427"/>
      <c r="CP1444" s="421"/>
      <c r="CQ1444" s="429"/>
      <c r="CR1444" s="428"/>
      <c r="DH1444" s="427"/>
      <c r="EL1444" s="422"/>
      <c r="EM1444" s="422"/>
      <c r="EN1444" s="422"/>
      <c r="EO1444" s="422"/>
      <c r="EP1444" s="422"/>
      <c r="EQ1444" s="422"/>
    </row>
    <row r="1445" spans="1:147" ht="13" hidden="1" customHeight="1">
      <c r="A1445" s="413" t="s">
        <v>2002</v>
      </c>
      <c r="C1445" s="413">
        <v>663567</v>
      </c>
      <c r="D1445" s="413">
        <v>17969</v>
      </c>
      <c r="E1445" s="413" t="s">
        <v>246</v>
      </c>
      <c r="F1445" s="413" t="s">
        <v>246</v>
      </c>
      <c r="H1445" s="411" t="s">
        <v>967</v>
      </c>
      <c r="I1445" s="411" t="s">
        <v>265</v>
      </c>
      <c r="J1445" s="418"/>
      <c r="K1445" s="418">
        <v>1</v>
      </c>
      <c r="M1445" s="419" t="s">
        <v>837</v>
      </c>
      <c r="Z1445" s="421"/>
      <c r="AS1445" s="422"/>
      <c r="AT1445" s="422"/>
      <c r="AU1445" s="422"/>
      <c r="AV1445" s="422"/>
      <c r="AW1445" s="422"/>
      <c r="AX1445" s="422"/>
      <c r="AY1445" s="423"/>
      <c r="AZ1445" s="422"/>
      <c r="BA1445" s="422"/>
      <c r="BB1445" s="422"/>
      <c r="BC1445" s="422"/>
      <c r="BT1445" s="427"/>
      <c r="BU1445" s="421"/>
      <c r="BV1445" s="428"/>
      <c r="BW1445" s="427"/>
      <c r="BX1445" s="427"/>
      <c r="BY1445" s="427"/>
      <c r="BZ1445" s="427"/>
      <c r="CA1445" s="421"/>
      <c r="CB1445" s="428"/>
      <c r="CC1445" s="427"/>
      <c r="CD1445" s="421"/>
      <c r="CE1445" s="429"/>
      <c r="CF1445" s="428"/>
      <c r="CG1445" s="427"/>
      <c r="CH1445" s="421"/>
      <c r="CI1445" s="429"/>
      <c r="CJ1445" s="428"/>
      <c r="CK1445" s="427"/>
      <c r="CL1445" s="421"/>
      <c r="CM1445" s="429"/>
      <c r="CN1445" s="428"/>
      <c r="CO1445" s="427"/>
      <c r="CP1445" s="421"/>
      <c r="CQ1445" s="429"/>
      <c r="CR1445" s="428"/>
      <c r="DH1445" s="427"/>
      <c r="EL1445" s="422"/>
      <c r="EM1445" s="422"/>
      <c r="EN1445" s="422"/>
      <c r="EO1445" s="422"/>
      <c r="EP1445" s="422"/>
      <c r="EQ1445" s="422"/>
    </row>
    <row r="1446" spans="1:147" ht="13" hidden="1" customHeight="1">
      <c r="A1446" s="413" t="s">
        <v>2002</v>
      </c>
      <c r="C1446" s="413">
        <v>659275</v>
      </c>
      <c r="D1446" s="413">
        <v>17186</v>
      </c>
      <c r="E1446" s="413" t="s">
        <v>15</v>
      </c>
      <c r="H1446" s="415" t="s">
        <v>1084</v>
      </c>
      <c r="I1446" s="416" t="s">
        <v>1085</v>
      </c>
      <c r="J1446" s="417"/>
      <c r="K1446" s="418">
        <v>1</v>
      </c>
      <c r="M1446" s="419" t="s">
        <v>837</v>
      </c>
      <c r="Z1446" s="421"/>
      <c r="AS1446" s="422"/>
      <c r="AT1446" s="422"/>
      <c r="AU1446" s="422"/>
      <c r="AV1446" s="422"/>
      <c r="AW1446" s="422"/>
      <c r="AX1446" s="422"/>
      <c r="AY1446" s="423"/>
      <c r="AZ1446" s="422"/>
      <c r="BA1446" s="422"/>
      <c r="BB1446" s="422"/>
      <c r="BC1446" s="422"/>
      <c r="BT1446" s="427"/>
      <c r="BU1446" s="421"/>
      <c r="BV1446" s="428"/>
      <c r="BW1446" s="427"/>
      <c r="BX1446" s="427"/>
      <c r="BY1446" s="427"/>
      <c r="BZ1446" s="427"/>
      <c r="CA1446" s="421"/>
      <c r="CB1446" s="428"/>
      <c r="CC1446" s="427"/>
      <c r="CD1446" s="421"/>
      <c r="CE1446" s="429"/>
      <c r="CF1446" s="428"/>
      <c r="CG1446" s="427"/>
      <c r="CH1446" s="421"/>
      <c r="CI1446" s="429"/>
      <c r="CJ1446" s="428"/>
      <c r="CK1446" s="427"/>
      <c r="CL1446" s="421"/>
      <c r="CM1446" s="429"/>
      <c r="CN1446" s="428"/>
      <c r="CO1446" s="427"/>
      <c r="CP1446" s="421"/>
      <c r="CQ1446" s="429"/>
      <c r="CR1446" s="428"/>
      <c r="DH1446" s="427"/>
      <c r="EL1446" s="422"/>
      <c r="EM1446" s="422"/>
      <c r="EN1446" s="422"/>
      <c r="EO1446" s="422"/>
      <c r="EP1446" s="422"/>
      <c r="EQ1446" s="422"/>
    </row>
    <row r="1447" spans="1:147" ht="13" hidden="1" customHeight="1">
      <c r="A1447" s="413" t="s">
        <v>2002</v>
      </c>
      <c r="C1447" s="413">
        <v>656638</v>
      </c>
      <c r="D1447" s="413">
        <v>19883</v>
      </c>
      <c r="E1447" s="413" t="s">
        <v>239</v>
      </c>
      <c r="F1447" s="413" t="s">
        <v>239</v>
      </c>
      <c r="H1447" s="411" t="s">
        <v>2397</v>
      </c>
      <c r="I1447" s="411" t="s">
        <v>277</v>
      </c>
      <c r="J1447" s="418">
        <v>29</v>
      </c>
      <c r="K1447" s="418">
        <v>1</v>
      </c>
      <c r="M1447" s="419" t="s">
        <v>837</v>
      </c>
      <c r="Z1447" s="421"/>
      <c r="AS1447" s="422"/>
      <c r="AT1447" s="422"/>
      <c r="AU1447" s="422"/>
      <c r="AV1447" s="422"/>
      <c r="AW1447" s="422"/>
      <c r="AX1447" s="422"/>
      <c r="AY1447" s="423"/>
      <c r="AZ1447" s="422"/>
      <c r="BA1447" s="422"/>
      <c r="BB1447" s="422"/>
      <c r="BC1447" s="422"/>
      <c r="BT1447" s="427"/>
      <c r="BU1447" s="421"/>
      <c r="BV1447" s="428"/>
      <c r="BW1447" s="427"/>
      <c r="BX1447" s="427"/>
      <c r="BY1447" s="427"/>
      <c r="BZ1447" s="427"/>
      <c r="CA1447" s="421"/>
      <c r="CB1447" s="428"/>
      <c r="CC1447" s="427"/>
      <c r="CD1447" s="421"/>
      <c r="CE1447" s="429"/>
      <c r="CF1447" s="428"/>
      <c r="CG1447" s="427"/>
      <c r="CH1447" s="421"/>
      <c r="CI1447" s="429"/>
      <c r="CJ1447" s="428"/>
      <c r="CK1447" s="427"/>
      <c r="CL1447" s="421"/>
      <c r="CM1447" s="429"/>
      <c r="CN1447" s="428"/>
      <c r="CO1447" s="427"/>
      <c r="CP1447" s="421"/>
      <c r="CQ1447" s="429"/>
      <c r="CR1447" s="428"/>
      <c r="DH1447" s="427"/>
      <c r="EL1447" s="422"/>
      <c r="EM1447" s="422"/>
      <c r="EN1447" s="422"/>
      <c r="EO1447" s="422"/>
      <c r="EP1447" s="422"/>
      <c r="EQ1447" s="422"/>
    </row>
    <row r="1448" spans="1:147" ht="13" hidden="1" customHeight="1">
      <c r="A1448" s="413" t="s">
        <v>2002</v>
      </c>
      <c r="C1448" s="413">
        <v>666659</v>
      </c>
      <c r="D1448" s="413">
        <v>21922</v>
      </c>
      <c r="E1448" s="413" t="s">
        <v>3323</v>
      </c>
      <c r="F1448" s="413" t="s">
        <v>3323</v>
      </c>
      <c r="H1448" s="411" t="s">
        <v>4340</v>
      </c>
      <c r="I1448" s="411" t="s">
        <v>4341</v>
      </c>
      <c r="J1448" s="413">
        <v>25</v>
      </c>
      <c r="K1448" s="418">
        <v>1</v>
      </c>
      <c r="M1448" s="419" t="s">
        <v>837</v>
      </c>
      <c r="Z1448" s="421"/>
      <c r="BT1448" s="427"/>
      <c r="BU1448" s="421"/>
      <c r="BV1448" s="428"/>
      <c r="BW1448" s="427"/>
      <c r="BX1448" s="427"/>
      <c r="BY1448" s="427"/>
      <c r="BZ1448" s="427"/>
      <c r="CA1448" s="421"/>
      <c r="CB1448" s="428"/>
      <c r="CC1448" s="427"/>
      <c r="CD1448" s="421"/>
      <c r="CE1448" s="429"/>
      <c r="CF1448" s="428"/>
      <c r="CG1448" s="427"/>
      <c r="CH1448" s="421"/>
      <c r="CI1448" s="429"/>
      <c r="CJ1448" s="428"/>
      <c r="CK1448" s="427"/>
      <c r="CL1448" s="421"/>
      <c r="CM1448" s="429"/>
      <c r="CN1448" s="428"/>
      <c r="CO1448" s="427"/>
      <c r="CP1448" s="421"/>
      <c r="CQ1448" s="429"/>
      <c r="CR1448" s="428"/>
      <c r="DH1448" s="427"/>
    </row>
    <row r="1449" spans="1:147" ht="13" hidden="1" customHeight="1">
      <c r="A1449" s="413" t="s">
        <v>2002</v>
      </c>
      <c r="C1449" s="413">
        <v>691251</v>
      </c>
      <c r="D1449" s="413">
        <v>27967</v>
      </c>
      <c r="E1449" s="413" t="s">
        <v>2169</v>
      </c>
      <c r="F1449" s="413" t="s">
        <v>2169</v>
      </c>
      <c r="H1449" s="411" t="s">
        <v>4397</v>
      </c>
      <c r="I1449" s="411" t="s">
        <v>4398</v>
      </c>
      <c r="J1449" s="413">
        <v>22</v>
      </c>
      <c r="K1449" s="418">
        <v>1</v>
      </c>
      <c r="M1449" s="419" t="s">
        <v>837</v>
      </c>
      <c r="Z1449" s="421"/>
      <c r="BT1449" s="427"/>
      <c r="BU1449" s="421"/>
      <c r="BV1449" s="428"/>
      <c r="BW1449" s="427"/>
      <c r="BX1449" s="427"/>
      <c r="BY1449" s="427"/>
      <c r="BZ1449" s="427"/>
      <c r="CA1449" s="421"/>
      <c r="CB1449" s="428"/>
      <c r="CC1449" s="427"/>
      <c r="CD1449" s="421"/>
      <c r="CE1449" s="429"/>
      <c r="CF1449" s="428"/>
      <c r="CG1449" s="427"/>
      <c r="CH1449" s="421"/>
      <c r="CI1449" s="429"/>
      <c r="CJ1449" s="428"/>
      <c r="CK1449" s="427"/>
      <c r="CL1449" s="421"/>
      <c r="CM1449" s="429"/>
      <c r="CN1449" s="428"/>
      <c r="CO1449" s="427"/>
      <c r="CP1449" s="421"/>
      <c r="CQ1449" s="429"/>
      <c r="CR1449" s="428"/>
      <c r="DH1449" s="427"/>
    </row>
    <row r="1450" spans="1:147" ht="13" hidden="1" customHeight="1">
      <c r="A1450" s="413" t="s">
        <v>2002</v>
      </c>
      <c r="C1450" s="413">
        <v>571882</v>
      </c>
      <c r="D1450" s="413">
        <v>13133</v>
      </c>
      <c r="E1450" s="413" t="s">
        <v>2169</v>
      </c>
      <c r="F1450" s="413" t="s">
        <v>29</v>
      </c>
      <c r="H1450" s="411" t="s">
        <v>2230</v>
      </c>
      <c r="I1450" s="411" t="s">
        <v>593</v>
      </c>
      <c r="J1450" s="418">
        <v>34</v>
      </c>
      <c r="K1450" s="418">
        <v>1</v>
      </c>
      <c r="M1450" s="419" t="s">
        <v>837</v>
      </c>
      <c r="Z1450" s="421"/>
      <c r="AS1450" s="422"/>
      <c r="AT1450" s="422"/>
      <c r="AU1450" s="422"/>
      <c r="AV1450" s="422"/>
      <c r="AW1450" s="422"/>
      <c r="AX1450" s="422"/>
      <c r="AY1450" s="423"/>
      <c r="AZ1450" s="422"/>
      <c r="BA1450" s="422"/>
      <c r="BB1450" s="422"/>
      <c r="BC1450" s="422"/>
      <c r="BT1450" s="427"/>
      <c r="BU1450" s="421"/>
      <c r="BV1450" s="428"/>
      <c r="BW1450" s="427"/>
      <c r="BX1450" s="427"/>
      <c r="BY1450" s="427"/>
      <c r="BZ1450" s="427"/>
      <c r="CA1450" s="421"/>
      <c r="CB1450" s="428"/>
      <c r="CC1450" s="427"/>
      <c r="CD1450" s="421"/>
      <c r="CE1450" s="429"/>
      <c r="CF1450" s="428"/>
      <c r="CG1450" s="427"/>
      <c r="CH1450" s="421"/>
      <c r="CI1450" s="429"/>
      <c r="CJ1450" s="428"/>
      <c r="CK1450" s="427"/>
      <c r="CL1450" s="421"/>
      <c r="CM1450" s="429"/>
      <c r="CN1450" s="428"/>
      <c r="CO1450" s="427"/>
      <c r="CP1450" s="421"/>
      <c r="CQ1450" s="429"/>
      <c r="CR1450" s="428"/>
      <c r="DH1450" s="427"/>
      <c r="EL1450" s="422"/>
      <c r="EM1450" s="422"/>
      <c r="EN1450" s="422"/>
      <c r="EO1450" s="422"/>
      <c r="EP1450" s="422"/>
      <c r="EQ1450" s="422"/>
    </row>
    <row r="1451" spans="1:147" ht="13" hidden="1" customHeight="1">
      <c r="A1451" s="413" t="s">
        <v>2002</v>
      </c>
      <c r="C1451" s="413">
        <v>689520</v>
      </c>
      <c r="D1451" s="413">
        <v>26429</v>
      </c>
      <c r="E1451" s="413" t="s">
        <v>567</v>
      </c>
      <c r="F1451" s="413" t="s">
        <v>567</v>
      </c>
      <c r="H1451" s="411" t="s">
        <v>4504</v>
      </c>
      <c r="I1451" s="411" t="s">
        <v>600</v>
      </c>
      <c r="J1451" s="413">
        <v>27</v>
      </c>
      <c r="K1451" s="418">
        <v>1</v>
      </c>
      <c r="M1451" s="419" t="s">
        <v>837</v>
      </c>
      <c r="Z1451" s="421"/>
      <c r="BT1451" s="427"/>
      <c r="BU1451" s="421"/>
      <c r="BV1451" s="428"/>
      <c r="BW1451" s="427"/>
      <c r="BX1451" s="427"/>
      <c r="BY1451" s="427"/>
      <c r="BZ1451" s="427"/>
      <c r="CA1451" s="421"/>
      <c r="CB1451" s="428"/>
      <c r="CC1451" s="427"/>
      <c r="CD1451" s="421"/>
      <c r="CE1451" s="429"/>
      <c r="CF1451" s="428"/>
      <c r="CG1451" s="427"/>
      <c r="CH1451" s="421"/>
      <c r="CI1451" s="429"/>
      <c r="CJ1451" s="428"/>
      <c r="CK1451" s="427"/>
      <c r="CL1451" s="421"/>
      <c r="CM1451" s="429"/>
      <c r="CN1451" s="428"/>
      <c r="CO1451" s="427"/>
      <c r="CP1451" s="421"/>
      <c r="CQ1451" s="429"/>
      <c r="CR1451" s="428"/>
      <c r="DH1451" s="427"/>
    </row>
    <row r="1452" spans="1:147" ht="13" hidden="1" customHeight="1">
      <c r="A1452" s="413" t="s">
        <v>2002</v>
      </c>
      <c r="C1452" s="413">
        <v>664875</v>
      </c>
      <c r="D1452" s="413">
        <v>17639</v>
      </c>
      <c r="E1452" s="413" t="s">
        <v>438</v>
      </c>
      <c r="F1452" s="413" t="s">
        <v>438</v>
      </c>
      <c r="H1452" s="411" t="s">
        <v>2316</v>
      </c>
      <c r="I1452" s="411" t="s">
        <v>564</v>
      </c>
      <c r="J1452" s="418">
        <v>30</v>
      </c>
      <c r="K1452" s="418">
        <v>1</v>
      </c>
      <c r="M1452" s="419" t="s">
        <v>837</v>
      </c>
      <c r="Z1452" s="421"/>
      <c r="AS1452" s="422"/>
      <c r="AT1452" s="422"/>
      <c r="AU1452" s="422"/>
      <c r="AV1452" s="422"/>
      <c r="AW1452" s="422"/>
      <c r="AX1452" s="422"/>
      <c r="AY1452" s="423"/>
      <c r="AZ1452" s="422"/>
      <c r="BA1452" s="422"/>
      <c r="BB1452" s="422"/>
      <c r="BC1452" s="422"/>
      <c r="BT1452" s="427"/>
      <c r="BU1452" s="421"/>
      <c r="BV1452" s="428"/>
      <c r="BW1452" s="427"/>
      <c r="BX1452" s="427"/>
      <c r="BY1452" s="427"/>
      <c r="BZ1452" s="427"/>
      <c r="CA1452" s="421"/>
      <c r="CB1452" s="428"/>
      <c r="CC1452" s="427"/>
      <c r="CD1452" s="421"/>
      <c r="CE1452" s="429"/>
      <c r="CF1452" s="428"/>
      <c r="CG1452" s="427"/>
      <c r="CH1452" s="421"/>
      <c r="CI1452" s="429"/>
      <c r="CJ1452" s="428"/>
      <c r="CK1452" s="427"/>
      <c r="CL1452" s="421"/>
      <c r="CM1452" s="429"/>
      <c r="CN1452" s="428"/>
      <c r="CO1452" s="427"/>
      <c r="CP1452" s="421"/>
      <c r="CQ1452" s="429"/>
      <c r="CR1452" s="428"/>
      <c r="DH1452" s="427"/>
      <c r="EL1452" s="422"/>
      <c r="EM1452" s="422"/>
      <c r="EN1452" s="422"/>
      <c r="EO1452" s="422"/>
      <c r="EP1452" s="422"/>
      <c r="EQ1452" s="422"/>
    </row>
    <row r="1453" spans="1:147" ht="13" hidden="1" customHeight="1">
      <c r="A1453" s="413" t="s">
        <v>2002</v>
      </c>
      <c r="C1453" s="413">
        <v>600917</v>
      </c>
      <c r="D1453" s="413">
        <v>14524</v>
      </c>
      <c r="E1453" s="413" t="s">
        <v>354</v>
      </c>
      <c r="F1453" s="413" t="s">
        <v>354</v>
      </c>
      <c r="H1453" s="415" t="s">
        <v>983</v>
      </c>
      <c r="I1453" s="416" t="s">
        <v>3351</v>
      </c>
      <c r="J1453" s="417">
        <v>31</v>
      </c>
      <c r="K1453" s="418">
        <v>1</v>
      </c>
      <c r="M1453" s="419" t="s">
        <v>837</v>
      </c>
      <c r="Z1453" s="421"/>
      <c r="AS1453" s="422"/>
      <c r="AT1453" s="422"/>
      <c r="AU1453" s="422"/>
      <c r="AV1453" s="422"/>
      <c r="AW1453" s="422"/>
      <c r="AX1453" s="422"/>
      <c r="AY1453" s="423"/>
      <c r="AZ1453" s="422"/>
      <c r="BA1453" s="422"/>
      <c r="BB1453" s="422"/>
      <c r="BC1453" s="422"/>
      <c r="BT1453" s="427"/>
      <c r="BU1453" s="421"/>
      <c r="BV1453" s="428"/>
      <c r="BW1453" s="427"/>
      <c r="BX1453" s="427"/>
      <c r="BY1453" s="427"/>
      <c r="BZ1453" s="427"/>
      <c r="CA1453" s="421"/>
      <c r="CB1453" s="428"/>
      <c r="CC1453" s="427"/>
      <c r="CD1453" s="421"/>
      <c r="CE1453" s="429"/>
      <c r="CF1453" s="428"/>
      <c r="CG1453" s="427"/>
      <c r="CH1453" s="421"/>
      <c r="CI1453" s="429"/>
      <c r="CJ1453" s="428"/>
      <c r="CK1453" s="427"/>
      <c r="CL1453" s="421"/>
      <c r="CM1453" s="429"/>
      <c r="CN1453" s="428"/>
      <c r="CO1453" s="427"/>
      <c r="CP1453" s="421"/>
      <c r="CQ1453" s="429"/>
      <c r="CR1453" s="428"/>
      <c r="DH1453" s="427"/>
      <c r="EL1453" s="422"/>
      <c r="EM1453" s="422"/>
      <c r="EN1453" s="422"/>
      <c r="EO1453" s="422"/>
      <c r="EP1453" s="422"/>
      <c r="EQ1453" s="422"/>
    </row>
    <row r="1454" spans="1:147" ht="13" hidden="1" customHeight="1">
      <c r="A1454" s="413" t="s">
        <v>2002</v>
      </c>
      <c r="C1454" s="413">
        <v>605335</v>
      </c>
      <c r="D1454" s="413">
        <v>16135</v>
      </c>
      <c r="E1454" s="413" t="s">
        <v>188</v>
      </c>
      <c r="H1454" s="411" t="s">
        <v>1779</v>
      </c>
      <c r="I1454" s="411" t="s">
        <v>544</v>
      </c>
      <c r="J1454" s="418"/>
      <c r="K1454" s="418">
        <v>1</v>
      </c>
      <c r="M1454" s="419" t="s">
        <v>46</v>
      </c>
      <c r="Z1454" s="421"/>
      <c r="AS1454" s="422"/>
      <c r="AT1454" s="422"/>
      <c r="AU1454" s="422"/>
      <c r="AV1454" s="422"/>
      <c r="AW1454" s="422"/>
      <c r="AX1454" s="422"/>
      <c r="AY1454" s="423"/>
      <c r="AZ1454" s="422"/>
      <c r="BA1454" s="422"/>
      <c r="BB1454" s="422"/>
      <c r="BC1454" s="422"/>
      <c r="BT1454" s="427"/>
      <c r="BU1454" s="421"/>
      <c r="BV1454" s="428"/>
      <c r="BW1454" s="427"/>
      <c r="BX1454" s="427"/>
      <c r="BY1454" s="427"/>
      <c r="BZ1454" s="427"/>
      <c r="CA1454" s="421"/>
      <c r="CB1454" s="428"/>
      <c r="CC1454" s="427"/>
      <c r="CD1454" s="421"/>
      <c r="CE1454" s="429"/>
      <c r="CF1454" s="428"/>
      <c r="CG1454" s="427"/>
      <c r="CH1454" s="421"/>
      <c r="CI1454" s="429"/>
      <c r="CJ1454" s="428"/>
      <c r="CK1454" s="427"/>
      <c r="CL1454" s="421"/>
      <c r="CM1454" s="429"/>
      <c r="CN1454" s="428"/>
      <c r="CO1454" s="427"/>
      <c r="CP1454" s="421"/>
      <c r="CQ1454" s="429"/>
      <c r="CR1454" s="428"/>
      <c r="DH1454" s="427"/>
      <c r="EL1454" s="422"/>
      <c r="EM1454" s="422"/>
      <c r="EN1454" s="422"/>
      <c r="EO1454" s="422"/>
      <c r="EP1454" s="422"/>
      <c r="EQ1454" s="422"/>
    </row>
    <row r="1455" spans="1:147" ht="13" hidden="1" customHeight="1">
      <c r="A1455" s="413" t="s">
        <v>2002</v>
      </c>
      <c r="C1455" s="413">
        <v>608678</v>
      </c>
      <c r="D1455" s="413">
        <v>13763</v>
      </c>
      <c r="E1455" s="413" t="s">
        <v>164</v>
      </c>
      <c r="F1455" s="413" t="s">
        <v>164</v>
      </c>
      <c r="H1455" s="415" t="s">
        <v>848</v>
      </c>
      <c r="I1455" s="416" t="s">
        <v>801</v>
      </c>
      <c r="J1455" s="417"/>
      <c r="K1455" s="418">
        <v>1</v>
      </c>
      <c r="M1455" s="419" t="s">
        <v>837</v>
      </c>
      <c r="Z1455" s="421"/>
      <c r="AS1455" s="422"/>
      <c r="AT1455" s="422"/>
      <c r="AU1455" s="422"/>
      <c r="AV1455" s="422"/>
      <c r="AW1455" s="422"/>
      <c r="AX1455" s="422"/>
      <c r="AY1455" s="423"/>
      <c r="AZ1455" s="422"/>
      <c r="BA1455" s="422"/>
      <c r="BB1455" s="422"/>
      <c r="BC1455" s="422"/>
      <c r="BT1455" s="427"/>
      <c r="BU1455" s="421"/>
      <c r="BV1455" s="428"/>
      <c r="BW1455" s="427"/>
      <c r="BX1455" s="427"/>
      <c r="BY1455" s="427"/>
      <c r="BZ1455" s="427"/>
      <c r="CA1455" s="421"/>
      <c r="CB1455" s="428"/>
      <c r="CC1455" s="427"/>
      <c r="CD1455" s="421"/>
      <c r="CE1455" s="429"/>
      <c r="CF1455" s="428"/>
      <c r="CG1455" s="427"/>
      <c r="CH1455" s="421"/>
      <c r="CI1455" s="429"/>
      <c r="CJ1455" s="428"/>
      <c r="CK1455" s="427"/>
      <c r="CL1455" s="421"/>
      <c r="CM1455" s="429"/>
      <c r="CN1455" s="428"/>
      <c r="CO1455" s="427"/>
      <c r="CP1455" s="421"/>
      <c r="CQ1455" s="429"/>
      <c r="CR1455" s="428"/>
      <c r="DH1455" s="427"/>
      <c r="EL1455" s="422"/>
      <c r="EM1455" s="422"/>
      <c r="EN1455" s="422"/>
      <c r="EO1455" s="422"/>
      <c r="EP1455" s="422"/>
      <c r="EQ1455" s="422"/>
    </row>
    <row r="1456" spans="1:147" ht="13" hidden="1" customHeight="1">
      <c r="A1456" s="413" t="s">
        <v>2002</v>
      </c>
      <c r="C1456" s="413">
        <v>669193</v>
      </c>
      <c r="D1456" s="413">
        <v>26152</v>
      </c>
      <c r="E1456" s="413" t="s">
        <v>15</v>
      </c>
      <c r="F1456" s="413" t="s">
        <v>15</v>
      </c>
      <c r="H1456" s="411" t="s">
        <v>2974</v>
      </c>
      <c r="I1456" s="411" t="s">
        <v>124</v>
      </c>
      <c r="J1456" s="413">
        <v>27</v>
      </c>
      <c r="K1456" s="418">
        <v>1</v>
      </c>
      <c r="M1456" s="419" t="s">
        <v>837</v>
      </c>
      <c r="Z1456" s="421"/>
      <c r="BT1456" s="427"/>
      <c r="BU1456" s="421"/>
      <c r="BV1456" s="428"/>
      <c r="BW1456" s="427"/>
      <c r="BX1456" s="427"/>
      <c r="BY1456" s="427"/>
      <c r="BZ1456" s="427"/>
      <c r="CA1456" s="421"/>
      <c r="CB1456" s="428"/>
      <c r="CC1456" s="427"/>
      <c r="CD1456" s="421"/>
      <c r="CE1456" s="429"/>
      <c r="CF1456" s="428"/>
      <c r="CG1456" s="427"/>
      <c r="CH1456" s="421"/>
      <c r="CI1456" s="429"/>
      <c r="CJ1456" s="428"/>
      <c r="CK1456" s="427"/>
      <c r="CL1456" s="421"/>
      <c r="CM1456" s="429"/>
      <c r="CN1456" s="428"/>
      <c r="CO1456" s="427"/>
      <c r="CP1456" s="421"/>
      <c r="CQ1456" s="429"/>
      <c r="CR1456" s="428"/>
      <c r="DH1456" s="427"/>
    </row>
    <row r="1457" spans="1:269" ht="13" hidden="1" customHeight="1">
      <c r="A1457" s="413" t="s">
        <v>2002</v>
      </c>
      <c r="C1457" s="413">
        <v>681432</v>
      </c>
      <c r="D1457" s="413">
        <v>28036</v>
      </c>
      <c r="E1457" s="413" t="s">
        <v>129</v>
      </c>
      <c r="F1457" s="413" t="s">
        <v>129</v>
      </c>
      <c r="H1457" s="411" t="s">
        <v>2974</v>
      </c>
      <c r="I1457" s="411" t="s">
        <v>106</v>
      </c>
      <c r="J1457" s="413">
        <v>24</v>
      </c>
      <c r="K1457" s="418">
        <v>1</v>
      </c>
      <c r="M1457" s="419" t="s">
        <v>46</v>
      </c>
      <c r="Z1457" s="421"/>
      <c r="AS1457" s="422"/>
      <c r="AT1457" s="422"/>
      <c r="AU1457" s="422"/>
      <c r="AV1457" s="422"/>
      <c r="AW1457" s="422"/>
      <c r="AX1457" s="422"/>
      <c r="AY1457" s="423"/>
      <c r="AZ1457" s="422"/>
      <c r="BA1457" s="422"/>
      <c r="BB1457" s="422"/>
      <c r="BC1457" s="422"/>
      <c r="BT1457" s="427"/>
      <c r="BU1457" s="421"/>
      <c r="BV1457" s="428"/>
      <c r="BW1457" s="427"/>
      <c r="BX1457" s="427"/>
      <c r="BY1457" s="427"/>
      <c r="BZ1457" s="427"/>
      <c r="CA1457" s="421"/>
      <c r="CB1457" s="428"/>
      <c r="CC1457" s="427"/>
      <c r="CD1457" s="421"/>
      <c r="CE1457" s="429"/>
      <c r="CF1457" s="428"/>
      <c r="CG1457" s="427"/>
      <c r="CH1457" s="421"/>
      <c r="CI1457" s="429"/>
      <c r="CJ1457" s="428"/>
      <c r="CK1457" s="427"/>
      <c r="CL1457" s="421"/>
      <c r="CM1457" s="429"/>
      <c r="CN1457" s="428"/>
      <c r="CO1457" s="427"/>
      <c r="CP1457" s="421"/>
      <c r="CQ1457" s="429"/>
      <c r="CR1457" s="428"/>
      <c r="DH1457" s="427"/>
      <c r="EL1457" s="422"/>
      <c r="EM1457" s="422"/>
      <c r="EN1457" s="422"/>
      <c r="EO1457" s="422"/>
      <c r="EP1457" s="422"/>
      <c r="EQ1457" s="422"/>
    </row>
    <row r="1458" spans="1:269" ht="13" hidden="1" customHeight="1">
      <c r="A1458" s="413" t="s">
        <v>2002</v>
      </c>
      <c r="D1458" s="413">
        <v>20080</v>
      </c>
      <c r="H1458" s="411" t="s">
        <v>1786</v>
      </c>
      <c r="I1458" s="411" t="s">
        <v>254</v>
      </c>
      <c r="J1458" s="418"/>
      <c r="K1458" s="418">
        <v>1</v>
      </c>
      <c r="M1458" s="419" t="s">
        <v>837</v>
      </c>
      <c r="Z1458" s="421"/>
      <c r="AS1458" s="422"/>
      <c r="AT1458" s="422"/>
      <c r="AU1458" s="422"/>
      <c r="AV1458" s="422"/>
      <c r="AW1458" s="422"/>
      <c r="AX1458" s="422"/>
      <c r="AY1458" s="423"/>
      <c r="AZ1458" s="422"/>
      <c r="BA1458" s="422"/>
      <c r="BB1458" s="422"/>
      <c r="BC1458" s="422"/>
      <c r="BT1458" s="427"/>
      <c r="BU1458" s="421"/>
      <c r="BV1458" s="428"/>
      <c r="BW1458" s="427"/>
      <c r="BX1458" s="427"/>
      <c r="BY1458" s="427"/>
      <c r="BZ1458" s="427"/>
      <c r="CA1458" s="421"/>
      <c r="CB1458" s="428"/>
      <c r="CC1458" s="427"/>
      <c r="CD1458" s="421"/>
      <c r="CE1458" s="429"/>
      <c r="CF1458" s="428"/>
      <c r="CG1458" s="427"/>
      <c r="CH1458" s="421"/>
      <c r="CI1458" s="429"/>
      <c r="CJ1458" s="428"/>
      <c r="CK1458" s="427"/>
      <c r="CL1458" s="421"/>
      <c r="CM1458" s="429"/>
      <c r="CN1458" s="428"/>
      <c r="CO1458" s="427"/>
      <c r="CP1458" s="421"/>
      <c r="CQ1458" s="429"/>
      <c r="CR1458" s="428"/>
      <c r="DH1458" s="427"/>
      <c r="EL1458" s="422"/>
      <c r="EM1458" s="422"/>
      <c r="EN1458" s="422"/>
      <c r="EO1458" s="422"/>
      <c r="EP1458" s="422"/>
      <c r="EQ1458" s="422"/>
    </row>
    <row r="1459" spans="1:269" ht="13" hidden="1" customHeight="1">
      <c r="A1459" s="413" t="s">
        <v>2002</v>
      </c>
      <c r="C1459" s="413">
        <v>656657</v>
      </c>
      <c r="D1459" s="413">
        <v>20231</v>
      </c>
      <c r="E1459" s="413" t="s">
        <v>15</v>
      </c>
      <c r="H1459" s="411" t="s">
        <v>2927</v>
      </c>
      <c r="I1459" s="411" t="s">
        <v>174</v>
      </c>
      <c r="K1459" s="418">
        <v>1</v>
      </c>
      <c r="M1459" s="419" t="s">
        <v>46</v>
      </c>
      <c r="Z1459" s="421"/>
      <c r="AS1459" s="422"/>
      <c r="AT1459" s="422"/>
      <c r="AU1459" s="422"/>
      <c r="AV1459" s="422"/>
      <c r="AW1459" s="422"/>
      <c r="AX1459" s="422"/>
      <c r="AY1459" s="423"/>
      <c r="AZ1459" s="422"/>
      <c r="BA1459" s="422"/>
      <c r="BB1459" s="422"/>
      <c r="BC1459" s="422"/>
      <c r="BT1459" s="427"/>
      <c r="BU1459" s="421"/>
      <c r="BV1459" s="428"/>
      <c r="BW1459" s="427"/>
      <c r="BX1459" s="427"/>
      <c r="BY1459" s="427"/>
      <c r="BZ1459" s="427"/>
      <c r="CA1459" s="421"/>
      <c r="CB1459" s="428"/>
      <c r="CC1459" s="427"/>
      <c r="CD1459" s="421"/>
      <c r="CE1459" s="429"/>
      <c r="CF1459" s="428"/>
      <c r="CG1459" s="427"/>
      <c r="CH1459" s="421"/>
      <c r="CI1459" s="429"/>
      <c r="CJ1459" s="428"/>
      <c r="CK1459" s="427"/>
      <c r="CL1459" s="421"/>
      <c r="CM1459" s="429"/>
      <c r="CN1459" s="428"/>
      <c r="CO1459" s="427"/>
      <c r="CP1459" s="421"/>
      <c r="CQ1459" s="429"/>
      <c r="CR1459" s="428"/>
      <c r="DH1459" s="427"/>
      <c r="EL1459" s="422"/>
      <c r="EM1459" s="422"/>
      <c r="EN1459" s="422"/>
      <c r="EO1459" s="422"/>
      <c r="EP1459" s="422"/>
      <c r="EQ1459" s="422"/>
    </row>
    <row r="1460" spans="1:269" ht="13" hidden="1" customHeight="1">
      <c r="A1460" s="413" t="s">
        <v>2002</v>
      </c>
      <c r="C1460" s="413">
        <v>625643</v>
      </c>
      <c r="D1460" s="413">
        <v>16400</v>
      </c>
      <c r="E1460" s="413" t="s">
        <v>555</v>
      </c>
      <c r="F1460" s="413" t="s">
        <v>555</v>
      </c>
      <c r="H1460" s="415" t="s">
        <v>4321</v>
      </c>
      <c r="I1460" s="416" t="s">
        <v>905</v>
      </c>
      <c r="J1460" s="417">
        <v>31</v>
      </c>
      <c r="K1460" s="418">
        <v>1</v>
      </c>
      <c r="M1460" s="419" t="s">
        <v>837</v>
      </c>
      <c r="Z1460" s="421"/>
      <c r="AS1460" s="422"/>
      <c r="AT1460" s="422"/>
      <c r="AU1460" s="422"/>
      <c r="AV1460" s="422"/>
      <c r="AW1460" s="422"/>
      <c r="AX1460" s="422"/>
      <c r="AY1460" s="423"/>
      <c r="AZ1460" s="422"/>
      <c r="BA1460" s="422"/>
      <c r="BB1460" s="422"/>
      <c r="BC1460" s="422"/>
      <c r="BT1460" s="427"/>
      <c r="BU1460" s="421"/>
      <c r="BV1460" s="428"/>
      <c r="BW1460" s="427"/>
      <c r="BX1460" s="427"/>
      <c r="BY1460" s="427"/>
      <c r="BZ1460" s="427"/>
      <c r="CA1460" s="421"/>
      <c r="CB1460" s="428"/>
      <c r="CC1460" s="427"/>
      <c r="CD1460" s="421"/>
      <c r="CE1460" s="429"/>
      <c r="CF1460" s="428"/>
      <c r="CG1460" s="427"/>
      <c r="CH1460" s="421"/>
      <c r="CI1460" s="429"/>
      <c r="CJ1460" s="428"/>
      <c r="CK1460" s="427"/>
      <c r="CL1460" s="421"/>
      <c r="CM1460" s="429"/>
      <c r="CN1460" s="428"/>
      <c r="CO1460" s="427"/>
      <c r="CP1460" s="421"/>
      <c r="CQ1460" s="429"/>
      <c r="CR1460" s="428"/>
      <c r="DH1460" s="427"/>
      <c r="EL1460" s="422"/>
      <c r="EM1460" s="422"/>
      <c r="EN1460" s="422"/>
      <c r="EO1460" s="422"/>
      <c r="EP1460" s="422"/>
      <c r="EQ1460" s="422"/>
    </row>
    <row r="1461" spans="1:269" ht="13" hidden="1" customHeight="1">
      <c r="A1461" s="413" t="s">
        <v>2002</v>
      </c>
      <c r="D1461" s="413">
        <v>10343</v>
      </c>
      <c r="H1461" s="411" t="s">
        <v>1787</v>
      </c>
      <c r="I1461" s="411" t="s">
        <v>216</v>
      </c>
      <c r="J1461" s="418"/>
      <c r="K1461" s="418">
        <v>1</v>
      </c>
      <c r="M1461" s="419" t="s">
        <v>46</v>
      </c>
      <c r="Z1461" s="421"/>
      <c r="BT1461" s="427"/>
      <c r="BU1461" s="421"/>
      <c r="BV1461" s="428"/>
      <c r="BW1461" s="427"/>
      <c r="BX1461" s="427"/>
      <c r="BY1461" s="427"/>
      <c r="BZ1461" s="427"/>
      <c r="CA1461" s="421"/>
      <c r="CB1461" s="428"/>
      <c r="CC1461" s="427"/>
      <c r="CD1461" s="421"/>
      <c r="CE1461" s="429"/>
      <c r="CF1461" s="428"/>
      <c r="CG1461" s="427"/>
      <c r="CH1461" s="421"/>
      <c r="CI1461" s="429"/>
      <c r="CJ1461" s="428"/>
      <c r="CK1461" s="427"/>
      <c r="CL1461" s="421"/>
      <c r="CM1461" s="429"/>
      <c r="CN1461" s="428"/>
      <c r="CO1461" s="427"/>
      <c r="CP1461" s="421"/>
      <c r="CQ1461" s="429"/>
      <c r="CR1461" s="428"/>
      <c r="DH1461" s="427"/>
      <c r="EL1461" s="422"/>
      <c r="EM1461" s="422"/>
      <c r="EN1461" s="422"/>
      <c r="EO1461" s="422"/>
      <c r="EP1461" s="422"/>
      <c r="EQ1461" s="422"/>
    </row>
    <row r="1462" spans="1:269" ht="13" hidden="1" customHeight="1">
      <c r="A1462" s="413" t="s">
        <v>2002</v>
      </c>
      <c r="C1462" s="413">
        <v>702795</v>
      </c>
      <c r="D1462" s="413">
        <v>29521</v>
      </c>
      <c r="E1462" s="413" t="s">
        <v>3323</v>
      </c>
      <c r="F1462" s="413" t="s">
        <v>3323</v>
      </c>
      <c r="H1462" s="411" t="s">
        <v>4143</v>
      </c>
      <c r="I1462" s="411" t="s">
        <v>549</v>
      </c>
      <c r="J1462" s="413">
        <v>26</v>
      </c>
      <c r="K1462" s="418">
        <v>1</v>
      </c>
      <c r="M1462" s="419" t="s">
        <v>837</v>
      </c>
      <c r="Z1462" s="421"/>
      <c r="AS1462" s="422"/>
      <c r="AT1462" s="422"/>
      <c r="AU1462" s="422"/>
      <c r="AV1462" s="422"/>
      <c r="AW1462" s="422"/>
      <c r="AX1462" s="422"/>
      <c r="AY1462" s="423"/>
      <c r="AZ1462" s="422"/>
      <c r="BA1462" s="422"/>
      <c r="BB1462" s="422"/>
      <c r="BC1462" s="422"/>
      <c r="BT1462" s="427"/>
      <c r="BU1462" s="421"/>
      <c r="BV1462" s="428"/>
      <c r="BW1462" s="427"/>
      <c r="BX1462" s="427"/>
      <c r="BY1462" s="427"/>
      <c r="BZ1462" s="427"/>
      <c r="CA1462" s="421"/>
      <c r="CB1462" s="428"/>
      <c r="CC1462" s="427"/>
      <c r="CD1462" s="421"/>
      <c r="CE1462" s="429"/>
      <c r="CF1462" s="428"/>
      <c r="CG1462" s="427"/>
      <c r="CH1462" s="421"/>
      <c r="CI1462" s="429"/>
      <c r="CJ1462" s="428"/>
      <c r="CK1462" s="427"/>
      <c r="CL1462" s="421"/>
      <c r="CM1462" s="429"/>
      <c r="CN1462" s="428"/>
      <c r="CO1462" s="427"/>
      <c r="CP1462" s="421"/>
      <c r="CQ1462" s="429"/>
      <c r="CR1462" s="428"/>
      <c r="DH1462" s="427"/>
      <c r="EL1462" s="422"/>
      <c r="EM1462" s="422"/>
      <c r="EN1462" s="422"/>
      <c r="EO1462" s="422"/>
      <c r="EP1462" s="422"/>
      <c r="EQ1462" s="422"/>
    </row>
    <row r="1463" spans="1:269" ht="13" hidden="1" customHeight="1">
      <c r="A1463" s="413" t="s">
        <v>2002</v>
      </c>
      <c r="C1463" s="413">
        <v>663992</v>
      </c>
      <c r="D1463" s="413">
        <v>19337</v>
      </c>
      <c r="E1463" s="413" t="s">
        <v>3323</v>
      </c>
      <c r="F1463" s="413" t="s">
        <v>3323</v>
      </c>
      <c r="H1463" s="415" t="s">
        <v>1264</v>
      </c>
      <c r="I1463" s="416" t="s">
        <v>900</v>
      </c>
      <c r="J1463" s="417">
        <v>29</v>
      </c>
      <c r="K1463" s="418">
        <v>1</v>
      </c>
      <c r="M1463" s="419" t="s">
        <v>46</v>
      </c>
      <c r="Z1463" s="421"/>
      <c r="AS1463" s="422"/>
      <c r="AT1463" s="422"/>
      <c r="AU1463" s="422"/>
      <c r="AV1463" s="422"/>
      <c r="AW1463" s="422"/>
      <c r="AX1463" s="422"/>
      <c r="AY1463" s="423"/>
      <c r="AZ1463" s="422"/>
      <c r="BA1463" s="422"/>
      <c r="BB1463" s="422"/>
      <c r="BC1463" s="422"/>
      <c r="BT1463" s="427"/>
      <c r="BU1463" s="421"/>
      <c r="BV1463" s="428"/>
      <c r="BW1463" s="427"/>
      <c r="BX1463" s="427"/>
      <c r="BY1463" s="427"/>
      <c r="BZ1463" s="427"/>
      <c r="CA1463" s="421"/>
      <c r="CB1463" s="428"/>
      <c r="CC1463" s="427"/>
      <c r="CD1463" s="421"/>
      <c r="CE1463" s="429"/>
      <c r="CF1463" s="428"/>
      <c r="CG1463" s="427"/>
      <c r="CH1463" s="421"/>
      <c r="CI1463" s="429"/>
      <c r="CJ1463" s="428"/>
      <c r="CK1463" s="427"/>
      <c r="CL1463" s="421"/>
      <c r="CM1463" s="429"/>
      <c r="CN1463" s="428"/>
      <c r="CO1463" s="427"/>
      <c r="CP1463" s="421"/>
      <c r="CQ1463" s="429"/>
      <c r="CR1463" s="428"/>
      <c r="DH1463" s="427"/>
      <c r="EL1463" s="422"/>
      <c r="EM1463" s="422"/>
      <c r="EN1463" s="422"/>
      <c r="EO1463" s="422"/>
      <c r="EP1463" s="422"/>
      <c r="EQ1463" s="422"/>
    </row>
    <row r="1464" spans="1:269" ht="13" hidden="1" customHeight="1">
      <c r="A1464" s="413" t="s">
        <v>2002</v>
      </c>
      <c r="C1464" s="413">
        <v>543475</v>
      </c>
      <c r="D1464" s="413">
        <v>7593</v>
      </c>
      <c r="E1464" s="413" t="s">
        <v>2168</v>
      </c>
      <c r="H1464" s="415" t="s">
        <v>513</v>
      </c>
      <c r="I1464" s="416" t="s">
        <v>539</v>
      </c>
      <c r="J1464" s="417"/>
      <c r="K1464" s="418">
        <v>1</v>
      </c>
      <c r="M1464" s="419" t="s">
        <v>837</v>
      </c>
      <c r="Z1464" s="421"/>
      <c r="BT1464" s="427"/>
      <c r="BU1464" s="421"/>
      <c r="BV1464" s="428"/>
      <c r="BW1464" s="427"/>
      <c r="BX1464" s="427"/>
      <c r="BY1464" s="427"/>
      <c r="BZ1464" s="427"/>
      <c r="CA1464" s="421"/>
      <c r="CB1464" s="428"/>
      <c r="CC1464" s="427"/>
      <c r="CD1464" s="421"/>
      <c r="CE1464" s="429"/>
      <c r="CF1464" s="428"/>
      <c r="CG1464" s="427"/>
      <c r="CH1464" s="421"/>
      <c r="CI1464" s="429"/>
      <c r="CJ1464" s="428"/>
      <c r="CK1464" s="427"/>
      <c r="CL1464" s="421"/>
      <c r="CM1464" s="429"/>
      <c r="CN1464" s="428"/>
      <c r="CO1464" s="427"/>
      <c r="CP1464" s="421"/>
      <c r="CQ1464" s="429"/>
      <c r="CR1464" s="428"/>
      <c r="DH1464" s="427"/>
      <c r="EL1464" s="422"/>
      <c r="EM1464" s="422"/>
      <c r="EN1464" s="422"/>
      <c r="EO1464" s="422"/>
      <c r="EP1464" s="422"/>
      <c r="EQ1464" s="422"/>
    </row>
    <row r="1465" spans="1:269" ht="13" hidden="1" customHeight="1">
      <c r="A1465" s="413" t="s">
        <v>2002</v>
      </c>
      <c r="C1465" s="413">
        <v>458681</v>
      </c>
      <c r="D1465" s="413">
        <v>2520</v>
      </c>
      <c r="E1465" s="413" t="s">
        <v>276</v>
      </c>
      <c r="F1465" s="413" t="s">
        <v>276</v>
      </c>
      <c r="H1465" s="415" t="s">
        <v>518</v>
      </c>
      <c r="I1465" s="416" t="s">
        <v>521</v>
      </c>
      <c r="J1465" s="417">
        <v>38</v>
      </c>
      <c r="K1465" s="418">
        <v>1</v>
      </c>
      <c r="M1465" s="419" t="s">
        <v>837</v>
      </c>
      <c r="Z1465" s="421"/>
      <c r="AS1465" s="422"/>
      <c r="AT1465" s="422"/>
      <c r="AU1465" s="422"/>
      <c r="AV1465" s="422"/>
      <c r="AW1465" s="422"/>
      <c r="AX1465" s="422"/>
      <c r="AY1465" s="423"/>
      <c r="AZ1465" s="422"/>
      <c r="BA1465" s="422"/>
      <c r="BB1465" s="422"/>
      <c r="BC1465" s="422"/>
      <c r="BT1465" s="427"/>
      <c r="BU1465" s="421"/>
      <c r="BV1465" s="428"/>
      <c r="BW1465" s="427"/>
      <c r="BX1465" s="427"/>
      <c r="BY1465" s="427"/>
      <c r="BZ1465" s="427"/>
      <c r="CA1465" s="421"/>
      <c r="CB1465" s="428"/>
      <c r="CC1465" s="427"/>
      <c r="CD1465" s="421"/>
      <c r="CE1465" s="429"/>
      <c r="CF1465" s="428"/>
      <c r="CG1465" s="427"/>
      <c r="CH1465" s="421"/>
      <c r="CI1465" s="429"/>
      <c r="CJ1465" s="428"/>
      <c r="CK1465" s="427"/>
      <c r="CL1465" s="421"/>
      <c r="CM1465" s="429"/>
      <c r="CN1465" s="428"/>
      <c r="CO1465" s="427"/>
      <c r="CP1465" s="421"/>
      <c r="CQ1465" s="429"/>
      <c r="CR1465" s="428"/>
      <c r="DH1465" s="427"/>
      <c r="EL1465" s="422"/>
      <c r="EM1465" s="422"/>
      <c r="EN1465" s="422"/>
      <c r="EO1465" s="422"/>
      <c r="EP1465" s="422"/>
      <c r="EQ1465" s="422"/>
    </row>
    <row r="1466" spans="1:269" ht="13" hidden="1" customHeight="1">
      <c r="A1466" s="413" t="s">
        <v>2002</v>
      </c>
      <c r="D1466" s="413">
        <v>14681</v>
      </c>
      <c r="H1466" s="411" t="s">
        <v>359</v>
      </c>
      <c r="I1466" s="411" t="s">
        <v>621</v>
      </c>
      <c r="J1466" s="418"/>
      <c r="K1466" s="418">
        <v>1</v>
      </c>
      <c r="M1466" s="419" t="s">
        <v>837</v>
      </c>
      <c r="Z1466" s="421"/>
      <c r="BT1466" s="427"/>
      <c r="BU1466" s="421"/>
      <c r="BV1466" s="428"/>
      <c r="BW1466" s="427"/>
      <c r="BX1466" s="427"/>
      <c r="BY1466" s="427"/>
      <c r="BZ1466" s="427"/>
      <c r="CA1466" s="421"/>
      <c r="CB1466" s="428"/>
      <c r="CC1466" s="427"/>
      <c r="CD1466" s="421"/>
      <c r="CE1466" s="429"/>
      <c r="CF1466" s="428"/>
      <c r="CG1466" s="427"/>
      <c r="CH1466" s="421"/>
      <c r="CI1466" s="429"/>
      <c r="CJ1466" s="428"/>
      <c r="CK1466" s="427"/>
      <c r="CL1466" s="421"/>
      <c r="CM1466" s="429"/>
      <c r="CN1466" s="428"/>
      <c r="CO1466" s="427"/>
      <c r="CP1466" s="421"/>
      <c r="CQ1466" s="429"/>
      <c r="CR1466" s="428"/>
      <c r="DH1466" s="427"/>
      <c r="EL1466" s="422"/>
      <c r="EM1466" s="422"/>
      <c r="EN1466" s="422"/>
      <c r="EO1466" s="422"/>
      <c r="EP1466" s="422"/>
      <c r="EQ1466" s="422"/>
    </row>
    <row r="1467" spans="1:269" ht="13" hidden="1" customHeight="1">
      <c r="A1467" s="413" t="s">
        <v>2002</v>
      </c>
      <c r="C1467" s="413">
        <v>656671</v>
      </c>
      <c r="D1467" s="413">
        <v>21310</v>
      </c>
      <c r="E1467" s="413" t="s">
        <v>16</v>
      </c>
      <c r="H1467" s="411" t="s">
        <v>3941</v>
      </c>
      <c r="I1467" s="411" t="s">
        <v>533</v>
      </c>
      <c r="K1467" s="418">
        <v>1</v>
      </c>
      <c r="Z1467" s="421"/>
      <c r="BT1467" s="427"/>
      <c r="BU1467" s="421"/>
      <c r="BV1467" s="428"/>
      <c r="BW1467" s="427"/>
      <c r="BX1467" s="427"/>
      <c r="BY1467" s="427"/>
      <c r="BZ1467" s="427"/>
      <c r="CA1467" s="421"/>
      <c r="CB1467" s="428"/>
      <c r="CC1467" s="427"/>
      <c r="CD1467" s="421"/>
      <c r="CE1467" s="429"/>
      <c r="CF1467" s="428"/>
      <c r="CG1467" s="427"/>
      <c r="CH1467" s="421"/>
      <c r="CI1467" s="429"/>
      <c r="CJ1467" s="428"/>
      <c r="CK1467" s="427"/>
      <c r="CL1467" s="421"/>
      <c r="CM1467" s="429"/>
      <c r="CN1467" s="428"/>
      <c r="CO1467" s="427"/>
      <c r="CP1467" s="421"/>
      <c r="CQ1467" s="429"/>
      <c r="CR1467" s="428"/>
      <c r="DH1467" s="427"/>
      <c r="EL1467" s="422"/>
      <c r="EM1467" s="422"/>
      <c r="EN1467" s="422"/>
      <c r="EO1467" s="422"/>
      <c r="EP1467" s="422"/>
      <c r="EQ1467" s="422"/>
    </row>
    <row r="1468" spans="1:269" ht="13" hidden="1" customHeight="1">
      <c r="A1468" s="413" t="s">
        <v>2002</v>
      </c>
      <c r="C1468" s="413">
        <v>680744</v>
      </c>
      <c r="D1468" s="413">
        <v>30140</v>
      </c>
      <c r="E1468" s="413" t="s">
        <v>239</v>
      </c>
      <c r="F1468" s="413" t="s">
        <v>239</v>
      </c>
      <c r="H1468" s="411" t="s">
        <v>4027</v>
      </c>
      <c r="I1468" s="411" t="s">
        <v>448</v>
      </c>
      <c r="K1468" s="418">
        <v>1</v>
      </c>
      <c r="M1468" s="419" t="s">
        <v>837</v>
      </c>
      <c r="Z1468" s="421"/>
      <c r="AS1468" s="422"/>
      <c r="AT1468" s="422"/>
      <c r="AU1468" s="422"/>
      <c r="AV1468" s="422"/>
      <c r="AW1468" s="422"/>
      <c r="AX1468" s="422"/>
      <c r="AY1468" s="423"/>
      <c r="AZ1468" s="422"/>
      <c r="BA1468" s="422"/>
      <c r="BB1468" s="422"/>
      <c r="BC1468" s="422"/>
      <c r="BT1468" s="427"/>
      <c r="BU1468" s="421"/>
      <c r="BV1468" s="428"/>
      <c r="BW1468" s="427"/>
      <c r="BX1468" s="427"/>
      <c r="BY1468" s="427"/>
      <c r="BZ1468" s="427"/>
      <c r="CA1468" s="421"/>
      <c r="CB1468" s="428"/>
      <c r="CC1468" s="427"/>
      <c r="CD1468" s="421"/>
      <c r="CE1468" s="429"/>
      <c r="CF1468" s="428"/>
      <c r="CG1468" s="427"/>
      <c r="CH1468" s="421"/>
      <c r="CI1468" s="429"/>
      <c r="CJ1468" s="428"/>
      <c r="CK1468" s="427"/>
      <c r="CL1468" s="421"/>
      <c r="CM1468" s="429"/>
      <c r="CN1468" s="428"/>
      <c r="CO1468" s="427"/>
      <c r="CP1468" s="421"/>
      <c r="CQ1468" s="429"/>
      <c r="CR1468" s="428"/>
      <c r="DH1468" s="427"/>
      <c r="EL1468" s="422"/>
      <c r="EM1468" s="422"/>
      <c r="EN1468" s="422"/>
      <c r="EO1468" s="422"/>
      <c r="EP1468" s="422"/>
      <c r="EQ1468" s="422"/>
    </row>
    <row r="1469" spans="1:269" ht="13" hidden="1" customHeight="1">
      <c r="A1469" s="413" t="s">
        <v>2002</v>
      </c>
      <c r="C1469" s="413">
        <v>628317</v>
      </c>
      <c r="D1469" s="413">
        <v>18498</v>
      </c>
      <c r="E1469" s="413" t="s">
        <v>239</v>
      </c>
      <c r="F1469" s="413" t="s">
        <v>239</v>
      </c>
      <c r="H1469" s="415" t="s">
        <v>998</v>
      </c>
      <c r="I1469" s="416" t="s">
        <v>999</v>
      </c>
      <c r="J1469" s="417">
        <v>37</v>
      </c>
      <c r="K1469" s="418">
        <v>1</v>
      </c>
      <c r="M1469" s="419" t="s">
        <v>837</v>
      </c>
      <c r="Z1469" s="421"/>
      <c r="AS1469" s="422"/>
      <c r="AT1469" s="422"/>
      <c r="AU1469" s="422"/>
      <c r="AV1469" s="422"/>
      <c r="AW1469" s="422"/>
      <c r="AX1469" s="422"/>
      <c r="AY1469" s="423"/>
      <c r="AZ1469" s="422"/>
      <c r="BA1469" s="422"/>
      <c r="BB1469" s="422"/>
      <c r="BC1469" s="422"/>
      <c r="BT1469" s="427"/>
      <c r="BU1469" s="421"/>
      <c r="BV1469" s="428"/>
      <c r="BW1469" s="427"/>
      <c r="BX1469" s="427"/>
      <c r="BY1469" s="427"/>
      <c r="BZ1469" s="427"/>
      <c r="CA1469" s="421"/>
      <c r="CB1469" s="428"/>
      <c r="CC1469" s="427"/>
      <c r="CD1469" s="421"/>
      <c r="CE1469" s="429"/>
      <c r="CF1469" s="428"/>
      <c r="CG1469" s="427"/>
      <c r="CH1469" s="421"/>
      <c r="CI1469" s="429"/>
      <c r="CJ1469" s="428"/>
      <c r="CK1469" s="427"/>
      <c r="CL1469" s="421"/>
      <c r="CM1469" s="429"/>
      <c r="CN1469" s="428"/>
      <c r="CO1469" s="427"/>
      <c r="CP1469" s="421"/>
      <c r="CQ1469" s="429"/>
      <c r="CR1469" s="428"/>
      <c r="DH1469" s="427"/>
      <c r="EL1469" s="422"/>
      <c r="EM1469" s="422"/>
      <c r="EN1469" s="422"/>
      <c r="EO1469" s="422"/>
      <c r="EP1469" s="422"/>
      <c r="EQ1469" s="422"/>
    </row>
    <row r="1470" spans="1:269" ht="13" hidden="1" customHeight="1">
      <c r="A1470" s="413" t="s">
        <v>2002</v>
      </c>
      <c r="C1470" s="413">
        <v>687424</v>
      </c>
      <c r="D1470" s="413">
        <v>26034</v>
      </c>
      <c r="E1470" s="413" t="s">
        <v>354</v>
      </c>
      <c r="F1470" s="413" t="s">
        <v>354</v>
      </c>
      <c r="H1470" s="411" t="s">
        <v>642</v>
      </c>
      <c r="I1470" s="411" t="s">
        <v>110</v>
      </c>
      <c r="J1470" s="413">
        <v>27</v>
      </c>
      <c r="K1470" s="418">
        <v>1</v>
      </c>
      <c r="M1470" s="419" t="s">
        <v>837</v>
      </c>
      <c r="Z1470" s="421"/>
      <c r="AS1470" s="422"/>
      <c r="AT1470" s="422"/>
      <c r="AU1470" s="422"/>
      <c r="AV1470" s="422"/>
      <c r="AW1470" s="422"/>
      <c r="AX1470" s="422"/>
      <c r="AY1470" s="423"/>
      <c r="AZ1470" s="422"/>
      <c r="BA1470" s="422"/>
      <c r="BB1470" s="422"/>
      <c r="BC1470" s="422"/>
      <c r="BT1470" s="427"/>
      <c r="BU1470" s="421"/>
      <c r="BV1470" s="428"/>
      <c r="BW1470" s="427"/>
      <c r="BX1470" s="427"/>
      <c r="BY1470" s="427"/>
      <c r="BZ1470" s="427"/>
      <c r="CA1470" s="421"/>
      <c r="CB1470" s="428"/>
      <c r="CC1470" s="427"/>
      <c r="CD1470" s="421"/>
      <c r="CE1470" s="429"/>
      <c r="CF1470" s="428"/>
      <c r="CG1470" s="427"/>
      <c r="CH1470" s="421"/>
      <c r="CI1470" s="429"/>
      <c r="CJ1470" s="428"/>
      <c r="CK1470" s="427"/>
      <c r="CL1470" s="421"/>
      <c r="CM1470" s="429"/>
      <c r="CN1470" s="428"/>
      <c r="CO1470" s="427"/>
      <c r="CP1470" s="421"/>
      <c r="CQ1470" s="429"/>
      <c r="CR1470" s="428"/>
      <c r="DH1470" s="427"/>
      <c r="EL1470" s="422"/>
      <c r="EM1470" s="422"/>
      <c r="EN1470" s="422"/>
      <c r="EO1470" s="422"/>
      <c r="EP1470" s="422"/>
      <c r="EQ1470" s="422"/>
      <c r="EY1470" s="432"/>
    </row>
    <row r="1471" spans="1:269" ht="13" hidden="1" customHeight="1">
      <c r="A1471" s="413" t="s">
        <v>2002</v>
      </c>
      <c r="C1471" s="413">
        <v>666159</v>
      </c>
      <c r="D1471" s="413">
        <v>20369</v>
      </c>
      <c r="E1471" s="413" t="s">
        <v>239</v>
      </c>
      <c r="F1471" s="413" t="s">
        <v>239</v>
      </c>
      <c r="H1471" s="411" t="s">
        <v>2441</v>
      </c>
      <c r="I1471" s="411" t="s">
        <v>531</v>
      </c>
      <c r="J1471" s="418"/>
      <c r="K1471" s="418">
        <v>1</v>
      </c>
      <c r="M1471" s="419" t="s">
        <v>837</v>
      </c>
      <c r="Z1471" s="421"/>
      <c r="AS1471" s="422"/>
      <c r="AT1471" s="422"/>
      <c r="AU1471" s="422"/>
      <c r="AV1471" s="422"/>
      <c r="AW1471" s="422"/>
      <c r="AX1471" s="422"/>
      <c r="AY1471" s="423"/>
      <c r="AZ1471" s="422"/>
      <c r="BA1471" s="422"/>
      <c r="BB1471" s="422"/>
      <c r="BC1471" s="422"/>
      <c r="BT1471" s="427"/>
      <c r="BU1471" s="421"/>
      <c r="BV1471" s="428"/>
      <c r="BW1471" s="427"/>
      <c r="BX1471" s="427"/>
      <c r="BY1471" s="427"/>
      <c r="BZ1471" s="427"/>
      <c r="CA1471" s="421"/>
      <c r="CB1471" s="428"/>
      <c r="CC1471" s="427"/>
      <c r="CD1471" s="421"/>
      <c r="CE1471" s="429"/>
      <c r="CF1471" s="428"/>
      <c r="CG1471" s="427"/>
      <c r="CH1471" s="421"/>
      <c r="CI1471" s="429"/>
      <c r="CJ1471" s="428"/>
      <c r="CK1471" s="427"/>
      <c r="CL1471" s="421"/>
      <c r="CM1471" s="429"/>
      <c r="CN1471" s="428"/>
      <c r="CO1471" s="427"/>
      <c r="CP1471" s="421"/>
      <c r="CQ1471" s="429"/>
      <c r="CR1471" s="428"/>
      <c r="DH1471" s="427"/>
      <c r="EL1471" s="422"/>
      <c r="EM1471" s="422"/>
      <c r="EN1471" s="422"/>
      <c r="EO1471" s="422"/>
      <c r="EP1471" s="422"/>
      <c r="EQ1471" s="422"/>
    </row>
    <row r="1472" spans="1:269" ht="13" hidden="1" customHeight="1">
      <c r="A1472" s="413" t="s">
        <v>2002</v>
      </c>
      <c r="C1472" s="413">
        <v>666201</v>
      </c>
      <c r="D1472" s="413">
        <v>26410</v>
      </c>
      <c r="E1472" s="413" t="s">
        <v>470</v>
      </c>
      <c r="F1472" s="413" t="s">
        <v>470</v>
      </c>
      <c r="H1472" s="411" t="s">
        <v>2525</v>
      </c>
      <c r="I1472" s="411" t="s">
        <v>2526</v>
      </c>
      <c r="J1472" s="418">
        <v>27</v>
      </c>
      <c r="K1472" s="418">
        <v>1</v>
      </c>
      <c r="M1472" s="419" t="s">
        <v>837</v>
      </c>
      <c r="Z1472" s="421"/>
      <c r="BT1472" s="427"/>
      <c r="BU1472" s="421"/>
      <c r="BV1472" s="428"/>
      <c r="BW1472" s="427"/>
      <c r="BX1472" s="427"/>
      <c r="BY1472" s="427"/>
      <c r="BZ1472" s="427"/>
      <c r="CA1472" s="421"/>
      <c r="CB1472" s="428"/>
      <c r="CC1472" s="427"/>
      <c r="CD1472" s="421"/>
      <c r="CE1472" s="429"/>
      <c r="CF1472" s="428"/>
      <c r="CG1472" s="427"/>
      <c r="CH1472" s="421"/>
      <c r="CI1472" s="429"/>
      <c r="CJ1472" s="428"/>
      <c r="CK1472" s="427"/>
      <c r="CL1472" s="421"/>
      <c r="CM1472" s="429"/>
      <c r="CN1472" s="428"/>
      <c r="CO1472" s="427"/>
      <c r="CP1472" s="421"/>
      <c r="CQ1472" s="429"/>
      <c r="CR1472" s="428"/>
      <c r="DH1472" s="427"/>
      <c r="EL1472" s="422"/>
      <c r="EM1472" s="422"/>
      <c r="EN1472" s="422"/>
      <c r="EO1472" s="422"/>
      <c r="EP1472" s="422"/>
      <c r="EQ1472" s="422"/>
      <c r="GL1472" s="412"/>
      <c r="GM1472" s="412"/>
      <c r="GN1472" s="412"/>
      <c r="GO1472" s="412"/>
      <c r="GP1472" s="412"/>
      <c r="GQ1472" s="412"/>
      <c r="GR1472" s="412"/>
      <c r="GS1472" s="412"/>
      <c r="GT1472" s="412"/>
      <c r="GU1472" s="412"/>
      <c r="GV1472" s="412"/>
      <c r="GW1472" s="412"/>
      <c r="GX1472" s="412"/>
      <c r="GY1472" s="412"/>
      <c r="GZ1472" s="412"/>
      <c r="HA1472" s="412"/>
      <c r="HB1472" s="412"/>
      <c r="HC1472" s="412"/>
      <c r="HD1472" s="412"/>
      <c r="HE1472" s="412"/>
      <c r="HF1472" s="412"/>
      <c r="HG1472" s="412"/>
      <c r="HH1472" s="412"/>
      <c r="HI1472" s="412"/>
      <c r="HJ1472" s="412"/>
      <c r="HK1472" s="412"/>
      <c r="HL1472" s="412"/>
      <c r="HM1472" s="412"/>
      <c r="HN1472" s="412"/>
      <c r="HO1472" s="412"/>
      <c r="HP1472" s="412"/>
      <c r="HQ1472" s="412"/>
      <c r="HR1472" s="412"/>
      <c r="HS1472" s="412"/>
      <c r="HT1472" s="412"/>
      <c r="HU1472" s="412"/>
      <c r="HV1472" s="412"/>
      <c r="HW1472" s="412"/>
      <c r="HX1472" s="412"/>
      <c r="HY1472" s="412"/>
      <c r="HZ1472" s="412"/>
      <c r="IA1472" s="412"/>
      <c r="IB1472" s="412"/>
      <c r="IC1472" s="412"/>
      <c r="ID1472" s="412"/>
      <c r="IE1472" s="412"/>
      <c r="IF1472" s="412"/>
      <c r="IG1472" s="412"/>
      <c r="IH1472" s="412"/>
      <c r="II1472" s="412"/>
      <c r="IJ1472" s="412"/>
      <c r="IK1472" s="412"/>
      <c r="IL1472" s="412"/>
      <c r="IM1472" s="412"/>
      <c r="IN1472" s="412"/>
      <c r="IO1472" s="412"/>
      <c r="IP1472" s="412"/>
      <c r="IQ1472" s="412"/>
      <c r="IR1472" s="412"/>
      <c r="IS1472" s="412"/>
      <c r="IT1472" s="412"/>
      <c r="IU1472" s="412"/>
      <c r="IV1472" s="412"/>
      <c r="IW1472" s="412"/>
      <c r="IX1472" s="412"/>
      <c r="IY1472" s="412"/>
      <c r="IZ1472" s="412"/>
      <c r="JA1472" s="412"/>
      <c r="JB1472" s="412"/>
      <c r="JC1472" s="412"/>
      <c r="JD1472" s="412"/>
      <c r="JE1472" s="412"/>
      <c r="JF1472" s="412"/>
      <c r="JG1472" s="412"/>
      <c r="JH1472" s="412"/>
      <c r="JI1472" s="412"/>
    </row>
    <row r="1473" spans="1:184" ht="13" hidden="1" customHeight="1">
      <c r="A1473" s="413" t="s">
        <v>2002</v>
      </c>
      <c r="C1473" s="413">
        <v>573009</v>
      </c>
      <c r="D1473" s="413">
        <v>14857</v>
      </c>
      <c r="E1473" s="413" t="s">
        <v>45</v>
      </c>
      <c r="F1473" s="413" t="s">
        <v>45</v>
      </c>
      <c r="H1473" s="411" t="s">
        <v>1791</v>
      </c>
      <c r="I1473" s="411" t="s">
        <v>536</v>
      </c>
      <c r="J1473" s="418">
        <v>34</v>
      </c>
      <c r="K1473" s="418">
        <v>1</v>
      </c>
      <c r="M1473" s="419" t="s">
        <v>46</v>
      </c>
      <c r="Z1473" s="421"/>
      <c r="AS1473" s="422"/>
      <c r="AT1473" s="422"/>
      <c r="AU1473" s="422"/>
      <c r="AV1473" s="422"/>
      <c r="AW1473" s="422"/>
      <c r="AX1473" s="422"/>
      <c r="AY1473" s="423"/>
      <c r="AZ1473" s="422"/>
      <c r="BA1473" s="422"/>
      <c r="BB1473" s="422"/>
      <c r="BC1473" s="422"/>
      <c r="BT1473" s="427"/>
      <c r="BU1473" s="421"/>
      <c r="BV1473" s="428"/>
      <c r="BW1473" s="427"/>
      <c r="BX1473" s="427"/>
      <c r="BY1473" s="427"/>
      <c r="BZ1473" s="427"/>
      <c r="CA1473" s="421"/>
      <c r="CB1473" s="428"/>
      <c r="CC1473" s="427"/>
      <c r="CD1473" s="421"/>
      <c r="CE1473" s="429"/>
      <c r="CF1473" s="428"/>
      <c r="CG1473" s="427"/>
      <c r="CH1473" s="421"/>
      <c r="CI1473" s="429"/>
      <c r="CJ1473" s="428"/>
      <c r="CK1473" s="427"/>
      <c r="CL1473" s="421"/>
      <c r="CM1473" s="429"/>
      <c r="CN1473" s="428"/>
      <c r="CO1473" s="427"/>
      <c r="CP1473" s="421"/>
      <c r="CQ1473" s="429"/>
      <c r="CR1473" s="428"/>
      <c r="DH1473" s="427"/>
      <c r="EL1473" s="422"/>
      <c r="EM1473" s="422"/>
      <c r="EN1473" s="422"/>
      <c r="EO1473" s="422"/>
      <c r="EP1473" s="422"/>
      <c r="EQ1473" s="422"/>
    </row>
    <row r="1474" spans="1:184" ht="13" hidden="1" customHeight="1">
      <c r="A1474" s="413" t="s">
        <v>2002</v>
      </c>
      <c r="C1474" s="413">
        <v>676760</v>
      </c>
      <c r="D1474" s="413">
        <v>23488</v>
      </c>
      <c r="E1474" s="413" t="s">
        <v>2170</v>
      </c>
      <c r="F1474" s="413" t="s">
        <v>2170</v>
      </c>
      <c r="H1474" s="411" t="s">
        <v>3023</v>
      </c>
      <c r="I1474" s="411" t="s">
        <v>3024</v>
      </c>
      <c r="J1474" s="413">
        <v>29</v>
      </c>
      <c r="K1474" s="418">
        <v>1</v>
      </c>
      <c r="M1474" s="419" t="s">
        <v>837</v>
      </c>
      <c r="Z1474" s="421"/>
      <c r="AS1474" s="422"/>
      <c r="AT1474" s="422"/>
      <c r="AU1474" s="422"/>
      <c r="AV1474" s="422"/>
      <c r="AW1474" s="422"/>
      <c r="AX1474" s="422"/>
      <c r="AY1474" s="423"/>
      <c r="AZ1474" s="422"/>
      <c r="BA1474" s="422"/>
      <c r="BB1474" s="422"/>
      <c r="BC1474" s="422"/>
      <c r="BT1474" s="427"/>
      <c r="BU1474" s="421"/>
      <c r="BV1474" s="428"/>
      <c r="BW1474" s="427"/>
      <c r="BX1474" s="427"/>
      <c r="BY1474" s="427"/>
      <c r="BZ1474" s="427"/>
      <c r="CA1474" s="421"/>
      <c r="CB1474" s="428"/>
      <c r="CC1474" s="427"/>
      <c r="CD1474" s="421"/>
      <c r="CE1474" s="429"/>
      <c r="CF1474" s="428"/>
      <c r="CG1474" s="427"/>
      <c r="CH1474" s="421"/>
      <c r="CI1474" s="429"/>
      <c r="CJ1474" s="428"/>
      <c r="CK1474" s="427"/>
      <c r="CL1474" s="421"/>
      <c r="CM1474" s="429"/>
      <c r="CN1474" s="428"/>
      <c r="CO1474" s="427"/>
      <c r="CP1474" s="421"/>
      <c r="CQ1474" s="429"/>
      <c r="CR1474" s="428"/>
      <c r="DH1474" s="427"/>
      <c r="EL1474" s="422"/>
      <c r="EM1474" s="422"/>
      <c r="EN1474" s="422"/>
      <c r="EO1474" s="422"/>
      <c r="EP1474" s="422"/>
      <c r="EQ1474" s="422"/>
      <c r="EY1474" s="432"/>
    </row>
    <row r="1475" spans="1:184" ht="13" hidden="1" customHeight="1">
      <c r="A1475" s="413" t="s">
        <v>2002</v>
      </c>
      <c r="C1475" s="413">
        <v>679525</v>
      </c>
      <c r="D1475" s="413">
        <v>27451</v>
      </c>
      <c r="E1475" s="413" t="s">
        <v>2168</v>
      </c>
      <c r="F1475" s="413" t="s">
        <v>2168</v>
      </c>
      <c r="H1475" s="411" t="s">
        <v>2421</v>
      </c>
      <c r="I1475" s="411" t="s">
        <v>904</v>
      </c>
      <c r="J1475" s="413">
        <v>27</v>
      </c>
      <c r="K1475" s="418">
        <v>1</v>
      </c>
      <c r="M1475" s="419" t="s">
        <v>837</v>
      </c>
      <c r="Z1475" s="421"/>
      <c r="AS1475" s="422"/>
      <c r="AT1475" s="422"/>
      <c r="AU1475" s="422"/>
      <c r="AV1475" s="422"/>
      <c r="AW1475" s="422"/>
      <c r="AX1475" s="422"/>
      <c r="AY1475" s="423"/>
      <c r="AZ1475" s="422"/>
      <c r="BA1475" s="422"/>
      <c r="BB1475" s="422"/>
      <c r="BC1475" s="422"/>
      <c r="BT1475" s="427"/>
      <c r="BU1475" s="421"/>
      <c r="BV1475" s="428"/>
      <c r="BW1475" s="427"/>
      <c r="BX1475" s="427"/>
      <c r="BY1475" s="427"/>
      <c r="BZ1475" s="427"/>
      <c r="CA1475" s="421"/>
      <c r="CB1475" s="428"/>
      <c r="CC1475" s="427"/>
      <c r="CD1475" s="421"/>
      <c r="CE1475" s="429"/>
      <c r="CF1475" s="428"/>
      <c r="CG1475" s="427"/>
      <c r="CH1475" s="421"/>
      <c r="CI1475" s="429"/>
      <c r="CJ1475" s="428"/>
      <c r="CK1475" s="427"/>
      <c r="CL1475" s="421"/>
      <c r="CM1475" s="429"/>
      <c r="CN1475" s="428"/>
      <c r="CO1475" s="427"/>
      <c r="CP1475" s="421"/>
      <c r="CQ1475" s="429"/>
      <c r="CR1475" s="428"/>
      <c r="DH1475" s="427"/>
      <c r="EL1475" s="422"/>
      <c r="EM1475" s="422"/>
      <c r="EN1475" s="422"/>
      <c r="EO1475" s="422"/>
      <c r="EP1475" s="422"/>
      <c r="EQ1475" s="422"/>
    </row>
    <row r="1476" spans="1:184" ht="13" hidden="1" customHeight="1">
      <c r="A1476" s="413" t="s">
        <v>2002</v>
      </c>
      <c r="C1476" s="413">
        <v>665896</v>
      </c>
      <c r="D1476" s="413">
        <v>21761</v>
      </c>
      <c r="E1476" s="413" t="s">
        <v>18</v>
      </c>
      <c r="F1476" s="413" t="s">
        <v>18</v>
      </c>
      <c r="H1476" s="411" t="s">
        <v>309</v>
      </c>
      <c r="I1476" s="411" t="s">
        <v>565</v>
      </c>
      <c r="J1476" s="418"/>
      <c r="K1476" s="418">
        <v>1</v>
      </c>
      <c r="M1476" s="419" t="s">
        <v>837</v>
      </c>
      <c r="Z1476" s="421"/>
      <c r="AS1476" s="422"/>
      <c r="AT1476" s="422"/>
      <c r="AU1476" s="422"/>
      <c r="AV1476" s="422"/>
      <c r="AW1476" s="422"/>
      <c r="AX1476" s="422"/>
      <c r="AY1476" s="423"/>
      <c r="AZ1476" s="422"/>
      <c r="BA1476" s="422"/>
      <c r="BB1476" s="422"/>
      <c r="BC1476" s="422"/>
      <c r="BT1476" s="427"/>
      <c r="BU1476" s="421"/>
      <c r="BV1476" s="428"/>
      <c r="BW1476" s="427"/>
      <c r="BX1476" s="427"/>
      <c r="BY1476" s="427"/>
      <c r="BZ1476" s="427"/>
      <c r="CA1476" s="421"/>
      <c r="CB1476" s="428"/>
      <c r="CC1476" s="427"/>
      <c r="CD1476" s="421"/>
      <c r="CE1476" s="429"/>
      <c r="CF1476" s="428"/>
      <c r="CG1476" s="427"/>
      <c r="CH1476" s="421"/>
      <c r="CI1476" s="429"/>
      <c r="CJ1476" s="428"/>
      <c r="CK1476" s="427"/>
      <c r="CL1476" s="421"/>
      <c r="CM1476" s="429"/>
      <c r="CN1476" s="428"/>
      <c r="CO1476" s="427"/>
      <c r="CP1476" s="421"/>
      <c r="CQ1476" s="429"/>
      <c r="CR1476" s="428"/>
      <c r="DH1476" s="427"/>
      <c r="EL1476" s="422"/>
      <c r="EM1476" s="422"/>
      <c r="EN1476" s="422"/>
      <c r="EO1476" s="422"/>
      <c r="EP1476" s="422"/>
      <c r="EQ1476" s="422"/>
    </row>
    <row r="1477" spans="1:184" ht="13" hidden="1" customHeight="1">
      <c r="A1477" s="413" t="s">
        <v>2002</v>
      </c>
      <c r="C1477" s="413">
        <v>628708</v>
      </c>
      <c r="D1477" s="413">
        <v>14416</v>
      </c>
      <c r="E1477" s="413" t="s">
        <v>13</v>
      </c>
      <c r="F1477" s="413" t="s">
        <v>13</v>
      </c>
      <c r="H1477" s="411" t="s">
        <v>309</v>
      </c>
      <c r="I1477" s="411" t="s">
        <v>2837</v>
      </c>
      <c r="K1477" s="418">
        <v>1</v>
      </c>
      <c r="M1477" s="419" t="s">
        <v>837</v>
      </c>
      <c r="Z1477" s="421"/>
      <c r="AS1477" s="422"/>
      <c r="AT1477" s="422"/>
      <c r="AU1477" s="422"/>
      <c r="AV1477" s="422"/>
      <c r="AW1477" s="422"/>
      <c r="AX1477" s="422"/>
      <c r="AY1477" s="423"/>
      <c r="AZ1477" s="422"/>
      <c r="BA1477" s="422"/>
      <c r="BB1477" s="422"/>
      <c r="BC1477" s="422"/>
      <c r="BT1477" s="427"/>
      <c r="BU1477" s="421"/>
      <c r="BV1477" s="428"/>
      <c r="BW1477" s="427"/>
      <c r="BX1477" s="427"/>
      <c r="BY1477" s="427"/>
      <c r="BZ1477" s="427"/>
      <c r="CA1477" s="421"/>
      <c r="CB1477" s="428"/>
      <c r="CC1477" s="427"/>
      <c r="CD1477" s="421"/>
      <c r="CE1477" s="429"/>
      <c r="CF1477" s="428"/>
      <c r="CG1477" s="427"/>
      <c r="CH1477" s="421"/>
      <c r="CI1477" s="429"/>
      <c r="CJ1477" s="428"/>
      <c r="CK1477" s="427"/>
      <c r="CL1477" s="421"/>
      <c r="CM1477" s="429"/>
      <c r="CN1477" s="428"/>
      <c r="CO1477" s="427"/>
      <c r="CP1477" s="421"/>
      <c r="CQ1477" s="429"/>
      <c r="CR1477" s="428"/>
      <c r="DH1477" s="427"/>
      <c r="EL1477" s="422"/>
      <c r="EM1477" s="422"/>
      <c r="EN1477" s="422"/>
      <c r="EO1477" s="422"/>
      <c r="EP1477" s="422"/>
      <c r="EQ1477" s="422"/>
    </row>
    <row r="1478" spans="1:184" ht="13" hidden="1" customHeight="1">
      <c r="A1478" s="413" t="s">
        <v>2002</v>
      </c>
      <c r="C1478" s="413">
        <v>656686</v>
      </c>
      <c r="D1478" s="413">
        <v>19884</v>
      </c>
      <c r="E1478" s="413" t="s">
        <v>17</v>
      </c>
      <c r="F1478" s="413" t="s">
        <v>17</v>
      </c>
      <c r="H1478" s="411" t="s">
        <v>297</v>
      </c>
      <c r="I1478" s="411" t="s">
        <v>41</v>
      </c>
      <c r="J1478" s="413">
        <v>29</v>
      </c>
      <c r="K1478" s="418">
        <v>1</v>
      </c>
      <c r="M1478" s="419" t="s">
        <v>837</v>
      </c>
      <c r="Z1478" s="421"/>
      <c r="BT1478" s="427"/>
      <c r="BU1478" s="421"/>
      <c r="BV1478" s="428"/>
      <c r="BW1478" s="427"/>
      <c r="BX1478" s="427"/>
      <c r="BY1478" s="427"/>
      <c r="BZ1478" s="427"/>
      <c r="CA1478" s="421"/>
      <c r="CB1478" s="428"/>
      <c r="CC1478" s="427"/>
      <c r="CD1478" s="421"/>
      <c r="CE1478" s="429"/>
      <c r="CF1478" s="428"/>
      <c r="CG1478" s="427"/>
      <c r="CH1478" s="421"/>
      <c r="CI1478" s="429"/>
      <c r="CJ1478" s="428"/>
      <c r="CK1478" s="427"/>
      <c r="CL1478" s="421"/>
      <c r="CM1478" s="429"/>
      <c r="CN1478" s="428"/>
      <c r="CO1478" s="427"/>
      <c r="CP1478" s="421"/>
      <c r="CQ1478" s="429"/>
      <c r="CR1478" s="428"/>
      <c r="DH1478" s="427"/>
    </row>
    <row r="1479" spans="1:184" ht="13" hidden="1" customHeight="1">
      <c r="A1479" s="413" t="s">
        <v>2002</v>
      </c>
      <c r="D1479" s="413">
        <v>21023</v>
      </c>
      <c r="H1479" s="411" t="s">
        <v>176</v>
      </c>
      <c r="I1479" s="411" t="s">
        <v>550</v>
      </c>
      <c r="K1479" s="418">
        <v>1</v>
      </c>
      <c r="M1479" s="419" t="s">
        <v>837</v>
      </c>
      <c r="Z1479" s="421"/>
      <c r="BT1479" s="427"/>
      <c r="BU1479" s="421"/>
      <c r="BV1479" s="428"/>
      <c r="BW1479" s="427"/>
      <c r="BX1479" s="427"/>
      <c r="BY1479" s="427"/>
      <c r="BZ1479" s="427"/>
      <c r="CA1479" s="421"/>
      <c r="CB1479" s="428"/>
      <c r="CC1479" s="427"/>
      <c r="CD1479" s="421"/>
      <c r="CE1479" s="429"/>
      <c r="CF1479" s="428"/>
      <c r="CG1479" s="427"/>
      <c r="CH1479" s="421"/>
      <c r="CI1479" s="429"/>
      <c r="CJ1479" s="428"/>
      <c r="CK1479" s="427"/>
      <c r="CL1479" s="421"/>
      <c r="CM1479" s="429"/>
      <c r="CN1479" s="428"/>
      <c r="CO1479" s="427"/>
      <c r="CP1479" s="421"/>
      <c r="CQ1479" s="429"/>
      <c r="CR1479" s="428"/>
      <c r="DH1479" s="427"/>
      <c r="EL1479" s="422"/>
      <c r="EM1479" s="422"/>
      <c r="EN1479" s="422"/>
      <c r="EO1479" s="422"/>
      <c r="EP1479" s="422"/>
      <c r="EQ1479" s="422"/>
    </row>
    <row r="1480" spans="1:184" ht="13" hidden="1" customHeight="1">
      <c r="A1480" s="413" t="s">
        <v>2002</v>
      </c>
      <c r="C1480" s="413">
        <v>679885</v>
      </c>
      <c r="D1480" s="413">
        <v>24453</v>
      </c>
      <c r="E1480" s="413" t="s">
        <v>45</v>
      </c>
      <c r="F1480" s="413" t="s">
        <v>45</v>
      </c>
      <c r="H1480" s="411" t="s">
        <v>176</v>
      </c>
      <c r="I1480" s="411" t="s">
        <v>564</v>
      </c>
      <c r="J1480" s="413">
        <v>23</v>
      </c>
      <c r="K1480" s="418">
        <v>1</v>
      </c>
      <c r="M1480" s="419" t="s">
        <v>837</v>
      </c>
      <c r="Z1480" s="421"/>
      <c r="AS1480" s="422"/>
      <c r="AT1480" s="422"/>
      <c r="AU1480" s="422"/>
      <c r="AV1480" s="422"/>
      <c r="AW1480" s="422"/>
      <c r="AX1480" s="422"/>
      <c r="AY1480" s="423"/>
      <c r="AZ1480" s="422"/>
      <c r="BA1480" s="422"/>
      <c r="BB1480" s="422"/>
      <c r="BC1480" s="422"/>
      <c r="BT1480" s="427"/>
      <c r="BU1480" s="421"/>
      <c r="BV1480" s="428"/>
      <c r="BW1480" s="427"/>
      <c r="BX1480" s="427"/>
      <c r="BY1480" s="427"/>
      <c r="BZ1480" s="427"/>
      <c r="CA1480" s="421"/>
      <c r="CB1480" s="428"/>
      <c r="CC1480" s="427"/>
      <c r="CD1480" s="421"/>
      <c r="CE1480" s="429"/>
      <c r="CF1480" s="428"/>
      <c r="CG1480" s="427"/>
      <c r="CH1480" s="421"/>
      <c r="CI1480" s="429"/>
      <c r="CJ1480" s="428"/>
      <c r="CK1480" s="427"/>
      <c r="CL1480" s="421"/>
      <c r="CM1480" s="429"/>
      <c r="CN1480" s="428"/>
      <c r="CO1480" s="427"/>
      <c r="CP1480" s="421"/>
      <c r="CQ1480" s="429"/>
      <c r="CR1480" s="428"/>
      <c r="DH1480" s="427"/>
      <c r="EL1480" s="422"/>
      <c r="EM1480" s="422"/>
      <c r="EN1480" s="422"/>
      <c r="EO1480" s="422"/>
      <c r="EP1480" s="422"/>
      <c r="EQ1480" s="422"/>
      <c r="FG1480" s="412"/>
      <c r="FH1480" s="412"/>
      <c r="FI1480" s="412"/>
      <c r="FJ1480" s="412"/>
      <c r="FK1480" s="412"/>
      <c r="FL1480" s="412"/>
      <c r="FM1480" s="412"/>
      <c r="FN1480" s="412"/>
      <c r="FO1480" s="412"/>
      <c r="FP1480" s="412"/>
      <c r="FQ1480" s="412"/>
      <c r="FR1480" s="412"/>
      <c r="FS1480" s="412"/>
      <c r="FT1480" s="412"/>
      <c r="FU1480" s="412"/>
      <c r="FV1480" s="412"/>
      <c r="FW1480" s="412"/>
      <c r="FX1480" s="412"/>
      <c r="FY1480" s="412"/>
      <c r="FZ1480" s="412"/>
      <c r="GA1480" s="412"/>
      <c r="GB1480" s="412"/>
    </row>
    <row r="1481" spans="1:184" ht="13" hidden="1" customHeight="1">
      <c r="A1481" s="413" t="s">
        <v>2002</v>
      </c>
      <c r="C1481" s="413">
        <v>661527</v>
      </c>
      <c r="D1481" s="413">
        <v>21045</v>
      </c>
      <c r="E1481" s="413" t="s">
        <v>686</v>
      </c>
      <c r="F1481" s="413" t="s">
        <v>686</v>
      </c>
      <c r="H1481" s="411" t="s">
        <v>176</v>
      </c>
      <c r="I1481" s="411" t="s">
        <v>602</v>
      </c>
      <c r="J1481" s="418">
        <v>30</v>
      </c>
      <c r="K1481" s="418">
        <v>1</v>
      </c>
      <c r="M1481" s="419" t="s">
        <v>837</v>
      </c>
      <c r="Z1481" s="421"/>
      <c r="AS1481" s="422"/>
      <c r="AT1481" s="422"/>
      <c r="AU1481" s="422"/>
      <c r="AV1481" s="422"/>
      <c r="AW1481" s="422"/>
      <c r="AX1481" s="422"/>
      <c r="AY1481" s="423"/>
      <c r="AZ1481" s="422"/>
      <c r="BA1481" s="422"/>
      <c r="BB1481" s="422"/>
      <c r="BC1481" s="422"/>
      <c r="BT1481" s="427"/>
      <c r="BU1481" s="421"/>
      <c r="BV1481" s="428"/>
      <c r="BW1481" s="427"/>
      <c r="BX1481" s="427"/>
      <c r="BY1481" s="427"/>
      <c r="BZ1481" s="427"/>
      <c r="CA1481" s="421"/>
      <c r="CB1481" s="428"/>
      <c r="CC1481" s="427"/>
      <c r="CD1481" s="421"/>
      <c r="CE1481" s="429"/>
      <c r="CF1481" s="428"/>
      <c r="CG1481" s="427"/>
      <c r="CH1481" s="421"/>
      <c r="CI1481" s="429"/>
      <c r="CJ1481" s="428"/>
      <c r="CK1481" s="427"/>
      <c r="CL1481" s="421"/>
      <c r="CM1481" s="429"/>
      <c r="CN1481" s="428"/>
      <c r="CO1481" s="427"/>
      <c r="CP1481" s="421"/>
      <c r="CQ1481" s="429"/>
      <c r="CR1481" s="428"/>
      <c r="DH1481" s="427"/>
      <c r="EL1481" s="422"/>
      <c r="EM1481" s="422"/>
      <c r="EN1481" s="422"/>
      <c r="EO1481" s="422"/>
      <c r="EP1481" s="422"/>
      <c r="EQ1481" s="422"/>
    </row>
    <row r="1482" spans="1:184" ht="13" hidden="1" customHeight="1">
      <c r="A1482" s="413" t="s">
        <v>2002</v>
      </c>
      <c r="C1482" s="413">
        <v>554431</v>
      </c>
      <c r="D1482" s="413">
        <v>10058</v>
      </c>
      <c r="E1482" s="413" t="s">
        <v>16</v>
      </c>
      <c r="F1482" s="413" t="s">
        <v>16</v>
      </c>
      <c r="H1482" s="411" t="s">
        <v>1799</v>
      </c>
      <c r="I1482" s="411" t="s">
        <v>571</v>
      </c>
      <c r="J1482" s="418">
        <v>34</v>
      </c>
      <c r="K1482" s="418">
        <v>1</v>
      </c>
      <c r="M1482" s="419" t="s">
        <v>46</v>
      </c>
      <c r="Z1482" s="421"/>
      <c r="AS1482" s="422"/>
      <c r="AT1482" s="422"/>
      <c r="AU1482" s="422"/>
      <c r="AV1482" s="422"/>
      <c r="AW1482" s="422"/>
      <c r="AX1482" s="422"/>
      <c r="AY1482" s="423"/>
      <c r="AZ1482" s="422"/>
      <c r="BA1482" s="422"/>
      <c r="BB1482" s="422"/>
      <c r="BC1482" s="422"/>
      <c r="BT1482" s="427"/>
      <c r="BU1482" s="421"/>
      <c r="BV1482" s="428"/>
      <c r="BW1482" s="427"/>
      <c r="BX1482" s="427"/>
      <c r="BY1482" s="427"/>
      <c r="BZ1482" s="427"/>
      <c r="CA1482" s="421"/>
      <c r="CB1482" s="428"/>
      <c r="CC1482" s="427"/>
      <c r="CD1482" s="421"/>
      <c r="CE1482" s="429"/>
      <c r="CF1482" s="428"/>
      <c r="CG1482" s="427"/>
      <c r="CH1482" s="421"/>
      <c r="CI1482" s="429"/>
      <c r="CJ1482" s="428"/>
      <c r="CK1482" s="427"/>
      <c r="CL1482" s="421"/>
      <c r="CM1482" s="429"/>
      <c r="CN1482" s="428"/>
      <c r="CO1482" s="427"/>
      <c r="CP1482" s="421"/>
      <c r="CQ1482" s="429"/>
      <c r="CR1482" s="428"/>
      <c r="DH1482" s="427"/>
      <c r="EL1482" s="422"/>
      <c r="EM1482" s="422"/>
      <c r="EN1482" s="422"/>
      <c r="EO1482" s="422"/>
      <c r="EP1482" s="422"/>
      <c r="EQ1482" s="422"/>
    </row>
    <row r="1483" spans="1:184" ht="13" hidden="1" customHeight="1">
      <c r="A1483" s="413" t="s">
        <v>2002</v>
      </c>
      <c r="C1483" s="413">
        <v>687209</v>
      </c>
      <c r="D1483" s="413">
        <v>31610</v>
      </c>
      <c r="E1483" s="413" t="s">
        <v>188</v>
      </c>
      <c r="F1483" s="413" t="s">
        <v>188</v>
      </c>
      <c r="H1483" s="411" t="s">
        <v>4536</v>
      </c>
      <c r="I1483" s="411" t="s">
        <v>174</v>
      </c>
      <c r="J1483" s="413">
        <v>24</v>
      </c>
      <c r="K1483" s="418">
        <v>1</v>
      </c>
      <c r="M1483" s="419" t="s">
        <v>837</v>
      </c>
      <c r="Z1483" s="421"/>
      <c r="AS1483" s="422"/>
      <c r="AT1483" s="422"/>
      <c r="AU1483" s="422"/>
      <c r="AV1483" s="422"/>
      <c r="AW1483" s="422"/>
      <c r="AX1483" s="422"/>
      <c r="AY1483" s="423"/>
      <c r="AZ1483" s="422"/>
      <c r="BA1483" s="422"/>
      <c r="BB1483" s="422"/>
      <c r="BC1483" s="422"/>
      <c r="BT1483" s="427"/>
      <c r="BU1483" s="421"/>
      <c r="BV1483" s="428"/>
      <c r="BW1483" s="427"/>
      <c r="BX1483" s="427"/>
      <c r="BY1483" s="427"/>
      <c r="BZ1483" s="427"/>
      <c r="CA1483" s="421"/>
      <c r="CB1483" s="428"/>
      <c r="CC1483" s="427"/>
      <c r="CD1483" s="421"/>
      <c r="CE1483" s="429"/>
      <c r="CF1483" s="428"/>
      <c r="CG1483" s="427"/>
      <c r="CH1483" s="421"/>
      <c r="CI1483" s="429"/>
      <c r="CJ1483" s="428"/>
      <c r="CK1483" s="427"/>
      <c r="CL1483" s="421"/>
      <c r="CM1483" s="429"/>
      <c r="CN1483" s="428"/>
      <c r="CO1483" s="427"/>
      <c r="CP1483" s="421"/>
      <c r="CQ1483" s="429"/>
      <c r="CR1483" s="428"/>
      <c r="DH1483" s="427"/>
      <c r="EL1483" s="422"/>
      <c r="EM1483" s="422"/>
      <c r="EN1483" s="422"/>
      <c r="EO1483" s="422"/>
      <c r="EP1483" s="422"/>
      <c r="EQ1483" s="422"/>
    </row>
    <row r="1484" spans="1:184" ht="13" hidden="1" customHeight="1">
      <c r="A1484" s="413" t="s">
        <v>2002</v>
      </c>
      <c r="D1484" s="413">
        <v>6398</v>
      </c>
      <c r="E1484" s="413" t="s">
        <v>354</v>
      </c>
      <c r="H1484" s="415" t="s">
        <v>88</v>
      </c>
      <c r="I1484" s="416" t="s">
        <v>551</v>
      </c>
      <c r="J1484" s="417"/>
      <c r="K1484" s="418">
        <v>1</v>
      </c>
      <c r="M1484" s="419" t="s">
        <v>837</v>
      </c>
      <c r="Z1484" s="421"/>
      <c r="AS1484" s="422"/>
      <c r="AT1484" s="422"/>
      <c r="AU1484" s="422"/>
      <c r="AV1484" s="422"/>
      <c r="AW1484" s="422"/>
      <c r="AX1484" s="422"/>
      <c r="AY1484" s="423"/>
      <c r="AZ1484" s="422"/>
      <c r="BA1484" s="422"/>
      <c r="BB1484" s="422"/>
      <c r="BC1484" s="422"/>
      <c r="BT1484" s="427"/>
      <c r="BU1484" s="421"/>
      <c r="BV1484" s="428"/>
      <c r="BW1484" s="427"/>
      <c r="BX1484" s="427"/>
      <c r="BY1484" s="427"/>
      <c r="BZ1484" s="427"/>
      <c r="CA1484" s="421"/>
      <c r="CB1484" s="428"/>
      <c r="CC1484" s="427"/>
      <c r="CD1484" s="421"/>
      <c r="CE1484" s="429"/>
      <c r="CF1484" s="428"/>
      <c r="CG1484" s="427"/>
      <c r="CH1484" s="421"/>
      <c r="CI1484" s="429"/>
      <c r="CJ1484" s="428"/>
      <c r="CK1484" s="427"/>
      <c r="CL1484" s="421"/>
      <c r="CM1484" s="429"/>
      <c r="CN1484" s="428"/>
      <c r="CO1484" s="427"/>
      <c r="CP1484" s="421"/>
      <c r="CQ1484" s="429"/>
      <c r="CR1484" s="428"/>
      <c r="DH1484" s="427"/>
      <c r="EL1484" s="422"/>
      <c r="EM1484" s="422"/>
      <c r="EN1484" s="422"/>
      <c r="EO1484" s="422"/>
      <c r="EP1484" s="422"/>
      <c r="EQ1484" s="422"/>
    </row>
    <row r="1485" spans="1:184" ht="13" hidden="1" customHeight="1">
      <c r="A1485" s="413" t="s">
        <v>2002</v>
      </c>
      <c r="D1485" s="413">
        <v>15451</v>
      </c>
      <c r="H1485" s="415" t="s">
        <v>1024</v>
      </c>
      <c r="I1485" s="416" t="s">
        <v>546</v>
      </c>
      <c r="J1485" s="417"/>
      <c r="K1485" s="418">
        <v>1</v>
      </c>
      <c r="M1485" s="419" t="s">
        <v>837</v>
      </c>
      <c r="Z1485" s="421"/>
      <c r="AS1485" s="422"/>
      <c r="AT1485" s="422"/>
      <c r="AU1485" s="422"/>
      <c r="AV1485" s="422"/>
      <c r="AW1485" s="422"/>
      <c r="AX1485" s="422"/>
      <c r="AY1485" s="423"/>
      <c r="AZ1485" s="422"/>
      <c r="BA1485" s="422"/>
      <c r="BB1485" s="422"/>
      <c r="BC1485" s="422"/>
      <c r="BT1485" s="427"/>
      <c r="BU1485" s="421"/>
      <c r="BV1485" s="428"/>
      <c r="BW1485" s="427"/>
      <c r="BX1485" s="427"/>
      <c r="BY1485" s="427"/>
      <c r="BZ1485" s="427"/>
      <c r="CA1485" s="421"/>
      <c r="CB1485" s="428"/>
      <c r="CC1485" s="427"/>
      <c r="CD1485" s="421"/>
      <c r="CE1485" s="429"/>
      <c r="CF1485" s="428"/>
      <c r="CG1485" s="427"/>
      <c r="CH1485" s="421"/>
      <c r="CI1485" s="429"/>
      <c r="CJ1485" s="428"/>
      <c r="CK1485" s="427"/>
      <c r="CL1485" s="421"/>
      <c r="CM1485" s="429"/>
      <c r="CN1485" s="428"/>
      <c r="CO1485" s="427"/>
      <c r="CP1485" s="421"/>
      <c r="CQ1485" s="429"/>
      <c r="CR1485" s="428"/>
      <c r="DH1485" s="427"/>
      <c r="EL1485" s="422"/>
      <c r="EM1485" s="422"/>
      <c r="EN1485" s="422"/>
      <c r="EO1485" s="422"/>
      <c r="EP1485" s="422"/>
      <c r="EQ1485" s="422"/>
    </row>
    <row r="1486" spans="1:184" ht="13" hidden="1" customHeight="1">
      <c r="A1486" s="413" t="s">
        <v>2002</v>
      </c>
      <c r="C1486" s="413">
        <v>663704</v>
      </c>
      <c r="D1486" s="413">
        <v>21527</v>
      </c>
      <c r="E1486" s="413" t="s">
        <v>2168</v>
      </c>
      <c r="F1486" s="413" t="s">
        <v>2168</v>
      </c>
      <c r="H1486" s="411" t="s">
        <v>3408</v>
      </c>
      <c r="I1486" s="411" t="s">
        <v>138</v>
      </c>
      <c r="J1486" s="413">
        <v>28</v>
      </c>
      <c r="K1486" s="418">
        <v>1</v>
      </c>
      <c r="M1486" s="419" t="s">
        <v>837</v>
      </c>
      <c r="Z1486" s="421"/>
      <c r="AS1486" s="422"/>
      <c r="AT1486" s="422"/>
      <c r="AU1486" s="422"/>
      <c r="AV1486" s="422"/>
      <c r="AW1486" s="422"/>
      <c r="AX1486" s="422"/>
      <c r="AY1486" s="423"/>
      <c r="AZ1486" s="422"/>
      <c r="BA1486" s="422"/>
      <c r="BB1486" s="422"/>
      <c r="BC1486" s="422"/>
      <c r="BT1486" s="427"/>
      <c r="BU1486" s="421"/>
      <c r="BV1486" s="428"/>
      <c r="BW1486" s="427"/>
      <c r="BX1486" s="427"/>
      <c r="BY1486" s="427"/>
      <c r="BZ1486" s="427"/>
      <c r="CA1486" s="421"/>
      <c r="CB1486" s="428"/>
      <c r="CC1486" s="427"/>
      <c r="CD1486" s="421"/>
      <c r="CE1486" s="429"/>
      <c r="CF1486" s="428"/>
      <c r="CG1486" s="427"/>
      <c r="CH1486" s="421"/>
      <c r="CI1486" s="429"/>
      <c r="CJ1486" s="428"/>
      <c r="CK1486" s="427"/>
      <c r="CL1486" s="421"/>
      <c r="CM1486" s="429"/>
      <c r="CN1486" s="428"/>
      <c r="CO1486" s="427"/>
      <c r="CP1486" s="421"/>
      <c r="CQ1486" s="429"/>
      <c r="CR1486" s="428"/>
      <c r="DH1486" s="427"/>
      <c r="EL1486" s="422"/>
      <c r="EM1486" s="422"/>
      <c r="EN1486" s="422"/>
      <c r="EO1486" s="422"/>
      <c r="EP1486" s="422"/>
      <c r="EQ1486" s="422"/>
    </row>
    <row r="1487" spans="1:184" ht="13" hidden="1" customHeight="1">
      <c r="A1487" s="413" t="s">
        <v>2002</v>
      </c>
      <c r="C1487" s="413">
        <v>670766</v>
      </c>
      <c r="D1487" s="413">
        <v>20038</v>
      </c>
      <c r="E1487" s="413" t="s">
        <v>567</v>
      </c>
      <c r="F1487" s="413" t="s">
        <v>567</v>
      </c>
      <c r="H1487" s="411" t="s">
        <v>2409</v>
      </c>
      <c r="I1487" s="411" t="s">
        <v>1839</v>
      </c>
      <c r="J1487" s="418">
        <v>29</v>
      </c>
      <c r="K1487" s="418">
        <v>1</v>
      </c>
      <c r="M1487" s="419" t="s">
        <v>837</v>
      </c>
      <c r="Z1487" s="421"/>
      <c r="AS1487" s="422"/>
      <c r="AT1487" s="422"/>
      <c r="AU1487" s="422"/>
      <c r="AV1487" s="422"/>
      <c r="AW1487" s="422"/>
      <c r="AX1487" s="422"/>
      <c r="AY1487" s="423"/>
      <c r="AZ1487" s="422"/>
      <c r="BA1487" s="422"/>
      <c r="BB1487" s="422"/>
      <c r="BC1487" s="422"/>
      <c r="BT1487" s="427"/>
      <c r="BU1487" s="421"/>
      <c r="BV1487" s="428"/>
      <c r="BW1487" s="427"/>
      <c r="BX1487" s="427"/>
      <c r="BY1487" s="427"/>
      <c r="BZ1487" s="427"/>
      <c r="CA1487" s="421"/>
      <c r="CB1487" s="428"/>
      <c r="CC1487" s="427"/>
      <c r="CD1487" s="421"/>
      <c r="CE1487" s="429"/>
      <c r="CF1487" s="428"/>
      <c r="CG1487" s="427"/>
      <c r="CH1487" s="421"/>
      <c r="CI1487" s="429"/>
      <c r="CJ1487" s="428"/>
      <c r="CK1487" s="427"/>
      <c r="CL1487" s="421"/>
      <c r="CM1487" s="429"/>
      <c r="CN1487" s="428"/>
      <c r="CO1487" s="427"/>
      <c r="CP1487" s="421"/>
      <c r="CQ1487" s="429"/>
      <c r="CR1487" s="428"/>
      <c r="DH1487" s="427"/>
      <c r="EL1487" s="422"/>
      <c r="EM1487" s="422"/>
      <c r="EN1487" s="422"/>
      <c r="EO1487" s="422"/>
      <c r="EP1487" s="422"/>
      <c r="EQ1487" s="422"/>
    </row>
    <row r="1488" spans="1:184" ht="13" hidden="1" customHeight="1">
      <c r="A1488" s="413" t="s">
        <v>2002</v>
      </c>
      <c r="D1488" s="413">
        <v>21483</v>
      </c>
      <c r="E1488" s="413" t="s">
        <v>2176</v>
      </c>
      <c r="H1488" s="411" t="s">
        <v>2469</v>
      </c>
      <c r="I1488" s="411" t="s">
        <v>242</v>
      </c>
      <c r="J1488" s="418">
        <v>27</v>
      </c>
      <c r="K1488" s="418">
        <v>1</v>
      </c>
      <c r="M1488" s="419" t="s">
        <v>46</v>
      </c>
      <c r="Z1488" s="421"/>
      <c r="AS1488" s="422"/>
      <c r="AT1488" s="422"/>
      <c r="AU1488" s="422"/>
      <c r="AV1488" s="422"/>
      <c r="AW1488" s="422"/>
      <c r="AX1488" s="422"/>
      <c r="AY1488" s="423"/>
      <c r="AZ1488" s="422"/>
      <c r="BA1488" s="422"/>
      <c r="BB1488" s="422"/>
      <c r="BC1488" s="422"/>
      <c r="BT1488" s="427"/>
      <c r="BU1488" s="421"/>
      <c r="BV1488" s="428"/>
      <c r="BW1488" s="427"/>
      <c r="BX1488" s="427"/>
      <c r="BY1488" s="427"/>
      <c r="BZ1488" s="427"/>
      <c r="CA1488" s="421"/>
      <c r="CB1488" s="428"/>
      <c r="CC1488" s="427"/>
      <c r="CD1488" s="421"/>
      <c r="CE1488" s="429"/>
      <c r="CF1488" s="428"/>
      <c r="CG1488" s="427"/>
      <c r="CH1488" s="421"/>
      <c r="CI1488" s="429"/>
      <c r="CJ1488" s="428"/>
      <c r="CK1488" s="427"/>
      <c r="CL1488" s="421"/>
      <c r="CM1488" s="429"/>
      <c r="CN1488" s="428"/>
      <c r="CO1488" s="427"/>
      <c r="CP1488" s="421"/>
      <c r="CQ1488" s="429"/>
      <c r="CR1488" s="428"/>
      <c r="DH1488" s="427"/>
      <c r="EL1488" s="422"/>
      <c r="EM1488" s="422"/>
      <c r="EN1488" s="422"/>
      <c r="EO1488" s="422"/>
      <c r="EP1488" s="422"/>
      <c r="EQ1488" s="422"/>
    </row>
    <row r="1489" spans="1:155" ht="13" hidden="1" customHeight="1">
      <c r="A1489" s="413" t="s">
        <v>2002</v>
      </c>
      <c r="C1489" s="413">
        <v>680729</v>
      </c>
      <c r="D1489" s="413">
        <v>31751</v>
      </c>
      <c r="E1489" s="413" t="s">
        <v>18</v>
      </c>
      <c r="F1489" s="413" t="s">
        <v>18</v>
      </c>
      <c r="H1489" s="411" t="s">
        <v>4449</v>
      </c>
      <c r="I1489" s="411" t="s">
        <v>307</v>
      </c>
      <c r="J1489" s="413">
        <v>25</v>
      </c>
      <c r="K1489" s="418">
        <v>1</v>
      </c>
      <c r="M1489" s="419" t="s">
        <v>46</v>
      </c>
      <c r="Z1489" s="421"/>
      <c r="BT1489" s="427"/>
      <c r="BU1489" s="421"/>
      <c r="BV1489" s="428"/>
      <c r="BW1489" s="427"/>
      <c r="BX1489" s="427"/>
      <c r="BY1489" s="427"/>
      <c r="BZ1489" s="427"/>
      <c r="CA1489" s="421"/>
      <c r="CB1489" s="428"/>
      <c r="CC1489" s="427"/>
      <c r="CD1489" s="421"/>
      <c r="CE1489" s="429"/>
      <c r="CF1489" s="428"/>
      <c r="CG1489" s="427"/>
      <c r="CH1489" s="421"/>
      <c r="CI1489" s="429"/>
      <c r="CJ1489" s="428"/>
      <c r="CK1489" s="427"/>
      <c r="CL1489" s="421"/>
      <c r="CM1489" s="429"/>
      <c r="CN1489" s="428"/>
      <c r="CO1489" s="427"/>
      <c r="CP1489" s="421"/>
      <c r="CQ1489" s="429"/>
      <c r="CR1489" s="428"/>
      <c r="DH1489" s="427"/>
    </row>
    <row r="1490" spans="1:155" ht="13" hidden="1" customHeight="1">
      <c r="A1490" s="413" t="s">
        <v>2002</v>
      </c>
      <c r="C1490" s="413">
        <v>694646</v>
      </c>
      <c r="D1490" s="413">
        <v>29866</v>
      </c>
      <c r="E1490" s="413" t="s">
        <v>17</v>
      </c>
      <c r="F1490" s="413" t="s">
        <v>17</v>
      </c>
      <c r="H1490" s="411" t="s">
        <v>4119</v>
      </c>
      <c r="I1490" s="411" t="s">
        <v>4118</v>
      </c>
      <c r="J1490" s="413">
        <v>26</v>
      </c>
      <c r="K1490" s="418">
        <v>1</v>
      </c>
      <c r="M1490" s="419" t="s">
        <v>837</v>
      </c>
      <c r="Z1490" s="421"/>
      <c r="AS1490" s="422"/>
      <c r="AT1490" s="422"/>
      <c r="AU1490" s="422"/>
      <c r="AV1490" s="422"/>
      <c r="AW1490" s="422"/>
      <c r="AX1490" s="422"/>
      <c r="AY1490" s="423"/>
      <c r="AZ1490" s="422"/>
      <c r="BA1490" s="422"/>
      <c r="BB1490" s="422"/>
      <c r="BC1490" s="422"/>
      <c r="BT1490" s="427"/>
      <c r="BU1490" s="421"/>
      <c r="BV1490" s="428"/>
      <c r="BW1490" s="427"/>
      <c r="BX1490" s="427"/>
      <c r="BY1490" s="427"/>
      <c r="BZ1490" s="427"/>
      <c r="CA1490" s="421"/>
      <c r="CB1490" s="428"/>
      <c r="CC1490" s="427"/>
      <c r="CD1490" s="421"/>
      <c r="CE1490" s="429"/>
      <c r="CF1490" s="428"/>
      <c r="CG1490" s="427"/>
      <c r="CH1490" s="421"/>
      <c r="CI1490" s="429"/>
      <c r="CJ1490" s="428"/>
      <c r="CK1490" s="427"/>
      <c r="CL1490" s="421"/>
      <c r="CM1490" s="429"/>
      <c r="CN1490" s="428"/>
      <c r="CO1490" s="427"/>
      <c r="CP1490" s="421"/>
      <c r="CQ1490" s="429"/>
      <c r="CR1490" s="428"/>
      <c r="DH1490" s="427"/>
      <c r="EL1490" s="422"/>
      <c r="EM1490" s="422"/>
      <c r="EN1490" s="422"/>
      <c r="EO1490" s="422"/>
      <c r="EP1490" s="422"/>
      <c r="EQ1490" s="422"/>
    </row>
    <row r="1491" spans="1:155" ht="13" hidden="1" customHeight="1">
      <c r="A1491" s="413" t="s">
        <v>2002</v>
      </c>
      <c r="C1491" s="413">
        <v>686790</v>
      </c>
      <c r="D1491" s="413">
        <v>26448</v>
      </c>
      <c r="E1491" s="413" t="s">
        <v>2175</v>
      </c>
      <c r="F1491" s="413" t="s">
        <v>2175</v>
      </c>
      <c r="H1491" s="411" t="s">
        <v>2936</v>
      </c>
      <c r="I1491" s="411" t="s">
        <v>551</v>
      </c>
      <c r="J1491" s="413">
        <v>24</v>
      </c>
      <c r="K1491" s="418">
        <v>1</v>
      </c>
      <c r="M1491" s="419" t="s">
        <v>837</v>
      </c>
      <c r="Z1491" s="421"/>
      <c r="AS1491" s="422"/>
      <c r="AT1491" s="422"/>
      <c r="AU1491" s="422"/>
      <c r="AV1491" s="422"/>
      <c r="AW1491" s="422"/>
      <c r="AX1491" s="422"/>
      <c r="AY1491" s="423"/>
      <c r="AZ1491" s="422"/>
      <c r="BA1491" s="422"/>
      <c r="BB1491" s="422"/>
      <c r="BC1491" s="422"/>
      <c r="BT1491" s="427"/>
      <c r="BU1491" s="421"/>
      <c r="BV1491" s="428"/>
      <c r="BW1491" s="427"/>
      <c r="BX1491" s="427"/>
      <c r="BY1491" s="427"/>
      <c r="BZ1491" s="427"/>
      <c r="CA1491" s="421"/>
      <c r="CB1491" s="428"/>
      <c r="CC1491" s="427"/>
      <c r="CD1491" s="421"/>
      <c r="CE1491" s="429"/>
      <c r="CF1491" s="428"/>
      <c r="CG1491" s="427"/>
      <c r="CH1491" s="421"/>
      <c r="CI1491" s="429"/>
      <c r="CJ1491" s="428"/>
      <c r="CK1491" s="427"/>
      <c r="CL1491" s="421"/>
      <c r="CM1491" s="429"/>
      <c r="CN1491" s="428"/>
      <c r="CO1491" s="427"/>
      <c r="CP1491" s="421"/>
      <c r="CQ1491" s="429"/>
      <c r="CR1491" s="428"/>
      <c r="DH1491" s="427"/>
      <c r="EL1491" s="422"/>
      <c r="EM1491" s="422"/>
      <c r="EN1491" s="422"/>
      <c r="EO1491" s="422"/>
      <c r="EP1491" s="422"/>
      <c r="EQ1491" s="422"/>
    </row>
    <row r="1492" spans="1:155" ht="13" hidden="1" customHeight="1">
      <c r="A1492" s="413" t="s">
        <v>2002</v>
      </c>
      <c r="C1492" s="413">
        <v>519008</v>
      </c>
      <c r="D1492" s="413">
        <v>3237</v>
      </c>
      <c r="E1492" s="413" t="s">
        <v>354</v>
      </c>
      <c r="F1492" s="413" t="s">
        <v>354</v>
      </c>
      <c r="H1492" s="411" t="s">
        <v>773</v>
      </c>
      <c r="I1492" s="411" t="s">
        <v>1801</v>
      </c>
      <c r="J1492" s="418">
        <v>36</v>
      </c>
      <c r="K1492" s="418">
        <v>1</v>
      </c>
      <c r="M1492" s="419" t="s">
        <v>46</v>
      </c>
      <c r="Z1492" s="421"/>
      <c r="AS1492" s="422"/>
      <c r="AT1492" s="422"/>
      <c r="AU1492" s="422"/>
      <c r="AV1492" s="422"/>
      <c r="AW1492" s="422"/>
      <c r="AX1492" s="422"/>
      <c r="AY1492" s="423"/>
      <c r="AZ1492" s="422"/>
      <c r="BA1492" s="422"/>
      <c r="BB1492" s="422"/>
      <c r="BC1492" s="422"/>
      <c r="BT1492" s="427"/>
      <c r="BU1492" s="421"/>
      <c r="BV1492" s="428"/>
      <c r="BW1492" s="427"/>
      <c r="BX1492" s="427"/>
      <c r="BY1492" s="427"/>
      <c r="BZ1492" s="427"/>
      <c r="CA1492" s="421"/>
      <c r="CB1492" s="428"/>
      <c r="CC1492" s="427"/>
      <c r="CD1492" s="421"/>
      <c r="CE1492" s="429"/>
      <c r="CF1492" s="428"/>
      <c r="CG1492" s="427"/>
      <c r="CH1492" s="421"/>
      <c r="CI1492" s="429"/>
      <c r="CJ1492" s="428"/>
      <c r="CK1492" s="427"/>
      <c r="CL1492" s="421"/>
      <c r="CM1492" s="429"/>
      <c r="CN1492" s="428"/>
      <c r="CO1492" s="427"/>
      <c r="CP1492" s="421"/>
      <c r="CQ1492" s="429"/>
      <c r="CR1492" s="428"/>
      <c r="DH1492" s="427"/>
      <c r="EL1492" s="422"/>
      <c r="EM1492" s="422"/>
      <c r="EN1492" s="422"/>
      <c r="EO1492" s="422"/>
      <c r="EP1492" s="422"/>
      <c r="EQ1492" s="422"/>
    </row>
    <row r="1493" spans="1:155" ht="13" hidden="1" customHeight="1">
      <c r="A1493" s="413" t="s">
        <v>2002</v>
      </c>
      <c r="C1493" s="413">
        <v>668834</v>
      </c>
      <c r="D1493" s="413">
        <v>22176</v>
      </c>
      <c r="E1493" s="413" t="s">
        <v>563</v>
      </c>
      <c r="F1493" s="413" t="s">
        <v>563</v>
      </c>
      <c r="H1493" s="411" t="s">
        <v>575</v>
      </c>
      <c r="I1493" s="411" t="s">
        <v>2987</v>
      </c>
      <c r="J1493" s="413">
        <v>27</v>
      </c>
      <c r="K1493" s="418">
        <v>1</v>
      </c>
      <c r="M1493" s="419" t="s">
        <v>837</v>
      </c>
      <c r="Z1493" s="421"/>
      <c r="BT1493" s="427"/>
      <c r="BU1493" s="421"/>
      <c r="BV1493" s="428"/>
      <c r="BW1493" s="427"/>
      <c r="BX1493" s="427"/>
      <c r="BY1493" s="427"/>
      <c r="BZ1493" s="427"/>
      <c r="CA1493" s="421"/>
      <c r="CB1493" s="428"/>
      <c r="CC1493" s="427"/>
      <c r="CD1493" s="421"/>
      <c r="CE1493" s="429"/>
      <c r="CF1493" s="428"/>
      <c r="CG1493" s="427"/>
      <c r="CH1493" s="421"/>
      <c r="CI1493" s="429"/>
      <c r="CJ1493" s="428"/>
      <c r="CK1493" s="427"/>
      <c r="CL1493" s="421"/>
      <c r="CM1493" s="429"/>
      <c r="CN1493" s="428"/>
      <c r="CO1493" s="427"/>
      <c r="CP1493" s="421"/>
      <c r="CQ1493" s="429"/>
      <c r="CR1493" s="428"/>
      <c r="DH1493" s="427"/>
    </row>
    <row r="1494" spans="1:155" ht="13" hidden="1" customHeight="1">
      <c r="A1494" s="413" t="s">
        <v>2002</v>
      </c>
      <c r="C1494" s="413">
        <v>543518</v>
      </c>
      <c r="D1494" s="413">
        <v>12056</v>
      </c>
      <c r="E1494" s="413" t="s">
        <v>3323</v>
      </c>
      <c r="F1494" s="413" t="s">
        <v>3323</v>
      </c>
      <c r="H1494" s="411" t="s">
        <v>3341</v>
      </c>
      <c r="I1494" s="411" t="s">
        <v>524</v>
      </c>
      <c r="J1494" s="413">
        <v>35</v>
      </c>
      <c r="K1494" s="418">
        <v>1</v>
      </c>
      <c r="M1494" s="419" t="s">
        <v>837</v>
      </c>
      <c r="Z1494" s="421"/>
      <c r="AS1494" s="422"/>
      <c r="AT1494" s="422"/>
      <c r="AU1494" s="422"/>
      <c r="AV1494" s="422"/>
      <c r="AW1494" s="422"/>
      <c r="AX1494" s="422"/>
      <c r="AY1494" s="423"/>
      <c r="AZ1494" s="422"/>
      <c r="BA1494" s="422"/>
      <c r="BB1494" s="422"/>
      <c r="BC1494" s="422"/>
      <c r="BT1494" s="427"/>
      <c r="BU1494" s="421"/>
      <c r="BV1494" s="428"/>
      <c r="BW1494" s="427"/>
      <c r="BX1494" s="427"/>
      <c r="BY1494" s="427"/>
      <c r="BZ1494" s="427"/>
      <c r="CA1494" s="421"/>
      <c r="CB1494" s="428"/>
      <c r="CC1494" s="427"/>
      <c r="CD1494" s="421"/>
      <c r="CE1494" s="429"/>
      <c r="CF1494" s="428"/>
      <c r="CG1494" s="427"/>
      <c r="CH1494" s="421"/>
      <c r="CI1494" s="429"/>
      <c r="CJ1494" s="428"/>
      <c r="CK1494" s="427"/>
      <c r="CL1494" s="421"/>
      <c r="CM1494" s="429"/>
      <c r="CN1494" s="428"/>
      <c r="CO1494" s="427"/>
      <c r="CP1494" s="421"/>
      <c r="CQ1494" s="429"/>
      <c r="CR1494" s="428"/>
      <c r="DH1494" s="427"/>
      <c r="EL1494" s="422"/>
      <c r="EM1494" s="422"/>
      <c r="EN1494" s="422"/>
      <c r="EO1494" s="422"/>
      <c r="EP1494" s="422"/>
      <c r="EQ1494" s="422"/>
    </row>
    <row r="1495" spans="1:155" ht="13" hidden="1" customHeight="1">
      <c r="A1495" s="413" t="s">
        <v>2002</v>
      </c>
      <c r="D1495" s="413">
        <v>7531</v>
      </c>
      <c r="H1495" s="415" t="s">
        <v>710</v>
      </c>
      <c r="I1495" s="416" t="s">
        <v>569</v>
      </c>
      <c r="J1495" s="417"/>
      <c r="K1495" s="418">
        <v>1</v>
      </c>
      <c r="M1495" s="419" t="s">
        <v>837</v>
      </c>
      <c r="Z1495" s="421"/>
      <c r="AS1495" s="422"/>
      <c r="AT1495" s="422"/>
      <c r="AU1495" s="422"/>
      <c r="AV1495" s="422"/>
      <c r="AW1495" s="422"/>
      <c r="AX1495" s="422"/>
      <c r="AY1495" s="423"/>
      <c r="AZ1495" s="422"/>
      <c r="BA1495" s="422"/>
      <c r="BB1495" s="422"/>
      <c r="BC1495" s="422"/>
      <c r="BT1495" s="427"/>
      <c r="BU1495" s="421"/>
      <c r="BV1495" s="428"/>
      <c r="BW1495" s="427"/>
      <c r="BX1495" s="427"/>
      <c r="BY1495" s="427"/>
      <c r="BZ1495" s="427"/>
      <c r="CA1495" s="421"/>
      <c r="CB1495" s="428"/>
      <c r="CC1495" s="427"/>
      <c r="CD1495" s="421"/>
      <c r="CE1495" s="429"/>
      <c r="CF1495" s="428"/>
      <c r="CG1495" s="427"/>
      <c r="CH1495" s="421"/>
      <c r="CI1495" s="429"/>
      <c r="CJ1495" s="428"/>
      <c r="CK1495" s="427"/>
      <c r="CL1495" s="421"/>
      <c r="CM1495" s="429"/>
      <c r="CN1495" s="428"/>
      <c r="CO1495" s="427"/>
      <c r="CP1495" s="421"/>
      <c r="CQ1495" s="429"/>
      <c r="CR1495" s="428"/>
      <c r="DH1495" s="427"/>
      <c r="EL1495" s="422"/>
      <c r="EM1495" s="422"/>
      <c r="EN1495" s="422"/>
      <c r="EO1495" s="422"/>
      <c r="EP1495" s="422"/>
      <c r="EQ1495" s="422"/>
    </row>
    <row r="1496" spans="1:155" ht="13" hidden="1" customHeight="1">
      <c r="A1496" s="413" t="s">
        <v>2002</v>
      </c>
      <c r="C1496" s="413">
        <v>663474</v>
      </c>
      <c r="D1496" s="413">
        <v>18000</v>
      </c>
      <c r="E1496" s="413" t="s">
        <v>213</v>
      </c>
      <c r="F1496" s="413" t="s">
        <v>213</v>
      </c>
      <c r="H1496" s="411" t="s">
        <v>1802</v>
      </c>
      <c r="I1496" s="411" t="s">
        <v>1803</v>
      </c>
      <c r="J1496" s="418">
        <v>27</v>
      </c>
      <c r="K1496" s="418">
        <v>1</v>
      </c>
      <c r="M1496" s="419" t="s">
        <v>837</v>
      </c>
      <c r="Z1496" s="421"/>
      <c r="AS1496" s="422"/>
      <c r="AT1496" s="422"/>
      <c r="AU1496" s="422"/>
      <c r="AV1496" s="422"/>
      <c r="AW1496" s="422"/>
      <c r="AX1496" s="422"/>
      <c r="AY1496" s="423"/>
      <c r="AZ1496" s="422"/>
      <c r="BA1496" s="422"/>
      <c r="BB1496" s="422"/>
      <c r="BC1496" s="422"/>
      <c r="BT1496" s="427"/>
      <c r="BU1496" s="421"/>
      <c r="BV1496" s="428"/>
      <c r="BW1496" s="427"/>
      <c r="BX1496" s="427"/>
      <c r="BY1496" s="427"/>
      <c r="BZ1496" s="427"/>
      <c r="CA1496" s="421"/>
      <c r="CB1496" s="428"/>
      <c r="CC1496" s="427"/>
      <c r="CD1496" s="421"/>
      <c r="CE1496" s="429"/>
      <c r="CF1496" s="428"/>
      <c r="CG1496" s="427"/>
      <c r="CH1496" s="421"/>
      <c r="CI1496" s="429"/>
      <c r="CJ1496" s="428"/>
      <c r="CK1496" s="427"/>
      <c r="CL1496" s="421"/>
      <c r="CM1496" s="429"/>
      <c r="CN1496" s="428"/>
      <c r="CO1496" s="427"/>
      <c r="CP1496" s="421"/>
      <c r="CQ1496" s="429"/>
      <c r="CR1496" s="428"/>
      <c r="DH1496" s="427"/>
      <c r="EL1496" s="422"/>
      <c r="EM1496" s="422"/>
      <c r="EN1496" s="422"/>
      <c r="EO1496" s="422"/>
      <c r="EP1496" s="422"/>
      <c r="EQ1496" s="422"/>
    </row>
    <row r="1497" spans="1:155" ht="13" hidden="1" customHeight="1">
      <c r="A1497" s="413" t="s">
        <v>2002</v>
      </c>
      <c r="C1497" s="413">
        <v>669111</v>
      </c>
      <c r="D1497" s="413">
        <v>27942</v>
      </c>
      <c r="E1497" s="413" t="s">
        <v>686</v>
      </c>
      <c r="H1497" s="411" t="s">
        <v>3561</v>
      </c>
      <c r="I1497" s="411" t="s">
        <v>553</v>
      </c>
      <c r="K1497" s="418">
        <v>1</v>
      </c>
      <c r="Z1497" s="421"/>
      <c r="AS1497" s="422"/>
      <c r="AT1497" s="422"/>
      <c r="AU1497" s="422"/>
      <c r="AV1497" s="422"/>
      <c r="AW1497" s="422"/>
      <c r="AX1497" s="422"/>
      <c r="AY1497" s="423"/>
      <c r="AZ1497" s="422"/>
      <c r="BA1497" s="422"/>
      <c r="BB1497" s="422"/>
      <c r="BC1497" s="422"/>
      <c r="BT1497" s="427"/>
      <c r="BU1497" s="421"/>
      <c r="BV1497" s="428"/>
      <c r="BW1497" s="427"/>
      <c r="BX1497" s="427"/>
      <c r="BY1497" s="427"/>
      <c r="BZ1497" s="427"/>
      <c r="CA1497" s="421"/>
      <c r="CB1497" s="428"/>
      <c r="CC1497" s="427"/>
      <c r="CD1497" s="421"/>
      <c r="CE1497" s="429"/>
      <c r="CF1497" s="428"/>
      <c r="CG1497" s="427"/>
      <c r="CH1497" s="421"/>
      <c r="CI1497" s="429"/>
      <c r="CJ1497" s="428"/>
      <c r="CK1497" s="427"/>
      <c r="CL1497" s="421"/>
      <c r="CM1497" s="429"/>
      <c r="CN1497" s="428"/>
      <c r="CO1497" s="427"/>
      <c r="CP1497" s="421"/>
      <c r="CQ1497" s="429"/>
      <c r="CR1497" s="428"/>
      <c r="DH1497" s="427"/>
      <c r="EL1497" s="422"/>
      <c r="EM1497" s="422"/>
      <c r="EN1497" s="422"/>
      <c r="EO1497" s="422"/>
      <c r="EP1497" s="422"/>
      <c r="EQ1497" s="422"/>
    </row>
    <row r="1498" spans="1:155" ht="13" hidden="1" customHeight="1">
      <c r="A1498" s="413" t="s">
        <v>2002</v>
      </c>
      <c r="C1498" s="413">
        <v>607644</v>
      </c>
      <c r="D1498" s="413">
        <v>16269</v>
      </c>
      <c r="E1498" s="413" t="s">
        <v>17</v>
      </c>
      <c r="F1498" s="413" t="s">
        <v>17</v>
      </c>
      <c r="H1498" s="415" t="s">
        <v>1232</v>
      </c>
      <c r="I1498" s="416" t="s">
        <v>553</v>
      </c>
      <c r="J1498" s="417">
        <v>32</v>
      </c>
      <c r="K1498" s="418">
        <v>1</v>
      </c>
      <c r="M1498" s="419" t="s">
        <v>46</v>
      </c>
      <c r="Z1498" s="421"/>
      <c r="AS1498" s="422"/>
      <c r="AT1498" s="422"/>
      <c r="AU1498" s="422"/>
      <c r="AV1498" s="422"/>
      <c r="AW1498" s="422"/>
      <c r="AX1498" s="422"/>
      <c r="AY1498" s="423"/>
      <c r="AZ1498" s="422"/>
      <c r="BA1498" s="422"/>
      <c r="BB1498" s="422"/>
      <c r="BC1498" s="422"/>
      <c r="BT1498" s="427"/>
      <c r="BU1498" s="421"/>
      <c r="BV1498" s="428"/>
      <c r="BW1498" s="427"/>
      <c r="BX1498" s="427"/>
      <c r="BY1498" s="427"/>
      <c r="BZ1498" s="427"/>
      <c r="CA1498" s="421"/>
      <c r="CB1498" s="428"/>
      <c r="CC1498" s="427"/>
      <c r="CD1498" s="421"/>
      <c r="CE1498" s="429"/>
      <c r="CF1498" s="428"/>
      <c r="CG1498" s="427"/>
      <c r="CH1498" s="421"/>
      <c r="CI1498" s="429"/>
      <c r="CJ1498" s="428"/>
      <c r="CK1498" s="427"/>
      <c r="CL1498" s="421"/>
      <c r="CM1498" s="429"/>
      <c r="CN1498" s="428"/>
      <c r="CO1498" s="427"/>
      <c r="CP1498" s="421"/>
      <c r="CQ1498" s="429"/>
      <c r="CR1498" s="428"/>
      <c r="DH1498" s="427"/>
      <c r="EL1498" s="422"/>
      <c r="EM1498" s="422"/>
      <c r="EN1498" s="422"/>
      <c r="EO1498" s="422"/>
      <c r="EP1498" s="422"/>
      <c r="EQ1498" s="422"/>
    </row>
    <row r="1499" spans="1:155" ht="13" hidden="1" customHeight="1">
      <c r="A1499" s="413" t="s">
        <v>2002</v>
      </c>
      <c r="C1499" s="413">
        <v>682989</v>
      </c>
      <c r="D1499" s="413">
        <v>31533</v>
      </c>
      <c r="E1499" s="413" t="s">
        <v>18</v>
      </c>
      <c r="F1499" s="413" t="s">
        <v>18</v>
      </c>
      <c r="H1499" s="411" t="s">
        <v>3587</v>
      </c>
      <c r="I1499" s="411" t="s">
        <v>177</v>
      </c>
      <c r="J1499" s="413">
        <v>24</v>
      </c>
      <c r="K1499" s="418">
        <v>1</v>
      </c>
      <c r="M1499" s="419" t="s">
        <v>837</v>
      </c>
      <c r="Z1499" s="421"/>
      <c r="AS1499" s="422"/>
      <c r="AT1499" s="422"/>
      <c r="AU1499" s="422"/>
      <c r="AV1499" s="422"/>
      <c r="AW1499" s="422"/>
      <c r="AX1499" s="422"/>
      <c r="AY1499" s="423"/>
      <c r="AZ1499" s="422"/>
      <c r="BA1499" s="422"/>
      <c r="BB1499" s="422"/>
      <c r="BC1499" s="422"/>
      <c r="BT1499" s="427"/>
      <c r="BU1499" s="421"/>
      <c r="BV1499" s="428"/>
      <c r="BW1499" s="427"/>
      <c r="BX1499" s="427"/>
      <c r="BY1499" s="427"/>
      <c r="BZ1499" s="427"/>
      <c r="CA1499" s="421"/>
      <c r="CB1499" s="428"/>
      <c r="CC1499" s="427"/>
      <c r="CD1499" s="421"/>
      <c r="CE1499" s="429"/>
      <c r="CF1499" s="428"/>
      <c r="CG1499" s="427"/>
      <c r="CH1499" s="421"/>
      <c r="CI1499" s="429"/>
      <c r="CJ1499" s="428"/>
      <c r="CK1499" s="427"/>
      <c r="CL1499" s="421"/>
      <c r="CM1499" s="429"/>
      <c r="CN1499" s="428"/>
      <c r="CO1499" s="427"/>
      <c r="CP1499" s="421"/>
      <c r="CQ1499" s="429"/>
      <c r="CR1499" s="428"/>
      <c r="DH1499" s="427"/>
      <c r="EL1499" s="422"/>
      <c r="EM1499" s="422"/>
      <c r="EN1499" s="422"/>
      <c r="EO1499" s="422"/>
      <c r="EP1499" s="422"/>
      <c r="EQ1499" s="422"/>
    </row>
    <row r="1500" spans="1:155" ht="13" hidden="1" customHeight="1">
      <c r="A1500" s="413" t="s">
        <v>2002</v>
      </c>
      <c r="C1500" s="413">
        <v>665622</v>
      </c>
      <c r="D1500" s="413">
        <v>21649</v>
      </c>
      <c r="E1500" s="413" t="s">
        <v>354</v>
      </c>
      <c r="F1500" s="413" t="s">
        <v>354</v>
      </c>
      <c r="H1500" s="411" t="s">
        <v>1806</v>
      </c>
      <c r="I1500" s="411" t="s">
        <v>589</v>
      </c>
      <c r="K1500" s="418">
        <v>1</v>
      </c>
      <c r="M1500" s="419" t="s">
        <v>837</v>
      </c>
      <c r="Z1500" s="421"/>
      <c r="BT1500" s="427"/>
      <c r="BU1500" s="421"/>
      <c r="BV1500" s="428"/>
      <c r="BW1500" s="427"/>
      <c r="BX1500" s="427"/>
      <c r="BY1500" s="427"/>
      <c r="BZ1500" s="427"/>
      <c r="CA1500" s="421"/>
      <c r="CB1500" s="428"/>
      <c r="CC1500" s="427"/>
      <c r="CD1500" s="421"/>
      <c r="CE1500" s="429"/>
      <c r="CF1500" s="428"/>
      <c r="CG1500" s="427"/>
      <c r="CH1500" s="421"/>
      <c r="CI1500" s="429"/>
      <c r="CJ1500" s="428"/>
      <c r="CK1500" s="427"/>
      <c r="CL1500" s="421"/>
      <c r="CM1500" s="429"/>
      <c r="CN1500" s="428"/>
      <c r="CO1500" s="427"/>
      <c r="CP1500" s="421"/>
      <c r="CQ1500" s="429"/>
      <c r="CR1500" s="428"/>
      <c r="DH1500" s="427"/>
      <c r="EL1500" s="422"/>
      <c r="EM1500" s="422"/>
      <c r="EN1500" s="422"/>
      <c r="EO1500" s="422"/>
      <c r="EP1500" s="422"/>
      <c r="EQ1500" s="422"/>
    </row>
    <row r="1501" spans="1:155" ht="13" hidden="1" customHeight="1">
      <c r="A1501" s="413" t="s">
        <v>2002</v>
      </c>
      <c r="C1501" s="413">
        <v>703231</v>
      </c>
      <c r="D1501" s="413">
        <v>29891</v>
      </c>
      <c r="E1501" s="413" t="s">
        <v>563</v>
      </c>
      <c r="H1501" s="411" t="s">
        <v>4144</v>
      </c>
      <c r="I1501" s="411" t="s">
        <v>138</v>
      </c>
      <c r="K1501" s="418">
        <v>1</v>
      </c>
      <c r="Z1501" s="421"/>
      <c r="AS1501" s="422"/>
      <c r="AT1501" s="422"/>
      <c r="AU1501" s="422"/>
      <c r="AV1501" s="422"/>
      <c r="AW1501" s="422"/>
      <c r="AX1501" s="422"/>
      <c r="AY1501" s="423"/>
      <c r="AZ1501" s="422"/>
      <c r="BA1501" s="422"/>
      <c r="BB1501" s="422"/>
      <c r="BC1501" s="422"/>
      <c r="BT1501" s="427"/>
      <c r="BU1501" s="421"/>
      <c r="BV1501" s="428"/>
      <c r="BW1501" s="427"/>
      <c r="BX1501" s="427"/>
      <c r="BY1501" s="427"/>
      <c r="BZ1501" s="427"/>
      <c r="CA1501" s="421"/>
      <c r="CB1501" s="428"/>
      <c r="CC1501" s="427"/>
      <c r="CD1501" s="421"/>
      <c r="CE1501" s="429"/>
      <c r="CF1501" s="428"/>
      <c r="CG1501" s="427"/>
      <c r="CH1501" s="421"/>
      <c r="CI1501" s="429"/>
      <c r="CJ1501" s="428"/>
      <c r="CK1501" s="427"/>
      <c r="CL1501" s="421"/>
      <c r="CM1501" s="429"/>
      <c r="CN1501" s="428"/>
      <c r="CO1501" s="427"/>
      <c r="CP1501" s="421"/>
      <c r="CQ1501" s="429"/>
      <c r="CR1501" s="428"/>
      <c r="DH1501" s="427"/>
      <c r="EL1501" s="422"/>
      <c r="EM1501" s="422"/>
      <c r="EN1501" s="422"/>
      <c r="EO1501" s="422"/>
      <c r="EP1501" s="422"/>
      <c r="EQ1501" s="422"/>
    </row>
    <row r="1502" spans="1:155" ht="13" hidden="1" customHeight="1">
      <c r="A1502" s="413" t="s">
        <v>2002</v>
      </c>
      <c r="C1502" s="413">
        <v>691441</v>
      </c>
      <c r="D1502" s="413">
        <v>27974</v>
      </c>
      <c r="E1502" s="413" t="s">
        <v>45</v>
      </c>
      <c r="F1502" s="413" t="s">
        <v>45</v>
      </c>
      <c r="H1502" s="411" t="s">
        <v>4101</v>
      </c>
      <c r="I1502" s="411" t="s">
        <v>1749</v>
      </c>
      <c r="J1502" s="413">
        <v>22</v>
      </c>
      <c r="K1502" s="418">
        <v>1</v>
      </c>
      <c r="M1502" s="419" t="s">
        <v>837</v>
      </c>
      <c r="Z1502" s="421"/>
      <c r="AS1502" s="422"/>
      <c r="AT1502" s="422"/>
      <c r="AU1502" s="422"/>
      <c r="AV1502" s="422"/>
      <c r="AW1502" s="422"/>
      <c r="AX1502" s="422"/>
      <c r="AY1502" s="423"/>
      <c r="AZ1502" s="422"/>
      <c r="BA1502" s="422"/>
      <c r="BB1502" s="422"/>
      <c r="BC1502" s="422"/>
      <c r="BT1502" s="427"/>
      <c r="BU1502" s="421"/>
      <c r="BV1502" s="428"/>
      <c r="BW1502" s="427"/>
      <c r="BX1502" s="427"/>
      <c r="BY1502" s="427"/>
      <c r="BZ1502" s="427"/>
      <c r="CA1502" s="421"/>
      <c r="CB1502" s="428"/>
      <c r="CC1502" s="427"/>
      <c r="CD1502" s="421"/>
      <c r="CE1502" s="429"/>
      <c r="CF1502" s="428"/>
      <c r="CG1502" s="427"/>
      <c r="CH1502" s="421"/>
      <c r="CI1502" s="429"/>
      <c r="CJ1502" s="428"/>
      <c r="CK1502" s="427"/>
      <c r="CL1502" s="421"/>
      <c r="CM1502" s="429"/>
      <c r="CN1502" s="428"/>
      <c r="CO1502" s="427"/>
      <c r="CP1502" s="421"/>
      <c r="CQ1502" s="429"/>
      <c r="CR1502" s="428"/>
      <c r="DH1502" s="427"/>
      <c r="EL1502" s="422"/>
      <c r="EM1502" s="422"/>
      <c r="EN1502" s="422"/>
      <c r="EO1502" s="422"/>
      <c r="EP1502" s="422"/>
      <c r="EQ1502" s="422"/>
      <c r="EY1502" s="432"/>
    </row>
    <row r="1503" spans="1:155" ht="13" hidden="1" customHeight="1">
      <c r="A1503" s="413" t="s">
        <v>2002</v>
      </c>
      <c r="C1503" s="413">
        <v>675650</v>
      </c>
      <c r="D1503" s="413">
        <v>23223</v>
      </c>
      <c r="E1503" s="413" t="s">
        <v>13</v>
      </c>
      <c r="F1503" s="413" t="s">
        <v>13</v>
      </c>
      <c r="H1503" s="411" t="s">
        <v>799</v>
      </c>
      <c r="I1503" s="411" t="s">
        <v>596</v>
      </c>
      <c r="J1503" s="413">
        <v>26</v>
      </c>
      <c r="K1503" s="418">
        <v>1</v>
      </c>
      <c r="M1503" s="419" t="s">
        <v>837</v>
      </c>
      <c r="Z1503" s="421"/>
      <c r="AS1503" s="422"/>
      <c r="AT1503" s="422"/>
      <c r="AU1503" s="422"/>
      <c r="AV1503" s="422"/>
      <c r="AW1503" s="422"/>
      <c r="AX1503" s="422"/>
      <c r="AY1503" s="423"/>
      <c r="AZ1503" s="422"/>
      <c r="BA1503" s="422"/>
      <c r="BB1503" s="422"/>
      <c r="BC1503" s="422"/>
      <c r="BT1503" s="427"/>
      <c r="BU1503" s="421"/>
      <c r="BV1503" s="428"/>
      <c r="BW1503" s="427"/>
      <c r="BX1503" s="427"/>
      <c r="BY1503" s="427"/>
      <c r="BZ1503" s="427"/>
      <c r="CA1503" s="421"/>
      <c r="CB1503" s="428"/>
      <c r="CC1503" s="427"/>
      <c r="CD1503" s="421"/>
      <c r="CE1503" s="429"/>
      <c r="CF1503" s="428"/>
      <c r="CG1503" s="427"/>
      <c r="CH1503" s="421"/>
      <c r="CI1503" s="429"/>
      <c r="CJ1503" s="428"/>
      <c r="CK1503" s="427"/>
      <c r="CL1503" s="421"/>
      <c r="CM1503" s="429"/>
      <c r="CN1503" s="428"/>
      <c r="CO1503" s="427"/>
      <c r="CP1503" s="421"/>
      <c r="CQ1503" s="429"/>
      <c r="CR1503" s="428"/>
      <c r="DH1503" s="427"/>
      <c r="EL1503" s="422"/>
      <c r="EM1503" s="422"/>
      <c r="EN1503" s="422"/>
      <c r="EO1503" s="422"/>
      <c r="EP1503" s="422"/>
      <c r="EQ1503" s="422"/>
    </row>
    <row r="1504" spans="1:155" ht="13" hidden="1" customHeight="1">
      <c r="A1504" s="413" t="s">
        <v>2002</v>
      </c>
      <c r="D1504" s="413">
        <v>15264</v>
      </c>
      <c r="E1504" s="413" t="s">
        <v>3323</v>
      </c>
      <c r="H1504" s="411" t="s">
        <v>1816</v>
      </c>
      <c r="I1504" s="411" t="s">
        <v>1817</v>
      </c>
      <c r="J1504" s="418"/>
      <c r="K1504" s="418">
        <v>1</v>
      </c>
      <c r="M1504" s="419" t="s">
        <v>837</v>
      </c>
      <c r="Z1504" s="421"/>
      <c r="AS1504" s="422"/>
      <c r="AT1504" s="422"/>
      <c r="AU1504" s="422"/>
      <c r="AV1504" s="422"/>
      <c r="AW1504" s="422"/>
      <c r="AX1504" s="422"/>
      <c r="AY1504" s="423"/>
      <c r="AZ1504" s="422"/>
      <c r="BA1504" s="422"/>
      <c r="BB1504" s="422"/>
      <c r="BC1504" s="422"/>
      <c r="BT1504" s="427"/>
      <c r="BU1504" s="421"/>
      <c r="BV1504" s="428"/>
      <c r="BW1504" s="427"/>
      <c r="BX1504" s="427"/>
      <c r="BY1504" s="427"/>
      <c r="BZ1504" s="427"/>
      <c r="CA1504" s="421"/>
      <c r="CB1504" s="428"/>
      <c r="CC1504" s="427"/>
      <c r="CD1504" s="421"/>
      <c r="CE1504" s="429"/>
      <c r="CF1504" s="428"/>
      <c r="CG1504" s="427"/>
      <c r="CH1504" s="421"/>
      <c r="CI1504" s="429"/>
      <c r="CJ1504" s="428"/>
      <c r="CK1504" s="427"/>
      <c r="CL1504" s="421"/>
      <c r="CM1504" s="429"/>
      <c r="CN1504" s="428"/>
      <c r="CO1504" s="427"/>
      <c r="CP1504" s="421"/>
      <c r="CQ1504" s="429"/>
      <c r="CR1504" s="428"/>
      <c r="DH1504" s="427"/>
      <c r="EL1504" s="422"/>
      <c r="EM1504" s="422"/>
      <c r="EN1504" s="422"/>
      <c r="EO1504" s="422"/>
      <c r="EP1504" s="422"/>
      <c r="EQ1504" s="422"/>
    </row>
    <row r="1505" spans="1:193" ht="13" hidden="1" customHeight="1">
      <c r="A1505" s="413" t="s">
        <v>2002</v>
      </c>
      <c r="C1505" s="413">
        <v>489119</v>
      </c>
      <c r="D1505" s="413">
        <v>8779</v>
      </c>
      <c r="E1505" s="413" t="s">
        <v>188</v>
      </c>
      <c r="F1505" s="413" t="s">
        <v>188</v>
      </c>
      <c r="H1505" s="415" t="s">
        <v>503</v>
      </c>
      <c r="I1505" s="416" t="s">
        <v>218</v>
      </c>
      <c r="J1505" s="417">
        <v>38</v>
      </c>
      <c r="K1505" s="418">
        <v>1</v>
      </c>
      <c r="M1505" s="419" t="s">
        <v>46</v>
      </c>
      <c r="Z1505" s="421"/>
      <c r="AS1505" s="422"/>
      <c r="AT1505" s="422"/>
      <c r="AU1505" s="422"/>
      <c r="AV1505" s="422"/>
      <c r="AW1505" s="422"/>
      <c r="AX1505" s="422"/>
      <c r="AY1505" s="423"/>
      <c r="AZ1505" s="422"/>
      <c r="BA1505" s="422"/>
      <c r="BB1505" s="422"/>
      <c r="BC1505" s="422"/>
      <c r="BT1505" s="427"/>
      <c r="BU1505" s="421"/>
      <c r="BV1505" s="428"/>
      <c r="BW1505" s="427"/>
      <c r="BX1505" s="427"/>
      <c r="BY1505" s="427"/>
      <c r="BZ1505" s="427"/>
      <c r="CA1505" s="421"/>
      <c r="CB1505" s="428"/>
      <c r="CC1505" s="427"/>
      <c r="CD1505" s="421"/>
      <c r="CE1505" s="429"/>
      <c r="CF1505" s="428"/>
      <c r="CG1505" s="427"/>
      <c r="CH1505" s="421"/>
      <c r="CI1505" s="429"/>
      <c r="CJ1505" s="428"/>
      <c r="CK1505" s="427"/>
      <c r="CL1505" s="421"/>
      <c r="CM1505" s="429"/>
      <c r="CN1505" s="428"/>
      <c r="CO1505" s="427"/>
      <c r="CP1505" s="421"/>
      <c r="CQ1505" s="429"/>
      <c r="CR1505" s="428"/>
      <c r="DH1505" s="427"/>
      <c r="EL1505" s="422"/>
      <c r="EM1505" s="422"/>
      <c r="EN1505" s="422"/>
      <c r="EO1505" s="422"/>
      <c r="EP1505" s="422"/>
      <c r="EQ1505" s="422"/>
    </row>
    <row r="1506" spans="1:193" ht="13" hidden="1" customHeight="1">
      <c r="A1506" s="413" t="s">
        <v>2002</v>
      </c>
      <c r="C1506" s="413">
        <v>676272</v>
      </c>
      <c r="D1506" s="413">
        <v>27483</v>
      </c>
      <c r="E1506" s="413" t="s">
        <v>15</v>
      </c>
      <c r="F1506" s="413" t="s">
        <v>15</v>
      </c>
      <c r="H1506" s="411" t="s">
        <v>195</v>
      </c>
      <c r="I1506" s="411" t="s">
        <v>137</v>
      </c>
      <c r="J1506" s="413">
        <v>26</v>
      </c>
      <c r="K1506" s="418">
        <v>1</v>
      </c>
      <c r="M1506" s="419" t="s">
        <v>837</v>
      </c>
      <c r="Z1506" s="421"/>
      <c r="AS1506" s="422"/>
      <c r="AT1506" s="422"/>
      <c r="AU1506" s="422"/>
      <c r="AV1506" s="422"/>
      <c r="AW1506" s="422"/>
      <c r="AX1506" s="422"/>
      <c r="AY1506" s="423"/>
      <c r="AZ1506" s="422"/>
      <c r="BA1506" s="422"/>
      <c r="BB1506" s="422"/>
      <c r="BC1506" s="422"/>
      <c r="BT1506" s="427"/>
      <c r="BU1506" s="421"/>
      <c r="BV1506" s="428"/>
      <c r="BW1506" s="427"/>
      <c r="BX1506" s="427"/>
      <c r="BY1506" s="427"/>
      <c r="BZ1506" s="427"/>
      <c r="CA1506" s="421"/>
      <c r="CB1506" s="428"/>
      <c r="CC1506" s="427"/>
      <c r="CD1506" s="421"/>
      <c r="CE1506" s="429"/>
      <c r="CF1506" s="428"/>
      <c r="CG1506" s="427"/>
      <c r="CH1506" s="421"/>
      <c r="CI1506" s="429"/>
      <c r="CJ1506" s="428"/>
      <c r="CK1506" s="427"/>
      <c r="CL1506" s="421"/>
      <c r="CM1506" s="429"/>
      <c r="CN1506" s="428"/>
      <c r="CO1506" s="427"/>
      <c r="CP1506" s="421"/>
      <c r="CQ1506" s="429"/>
      <c r="CR1506" s="428"/>
      <c r="DH1506" s="427"/>
      <c r="EL1506" s="422"/>
      <c r="EM1506" s="422"/>
      <c r="EN1506" s="422"/>
      <c r="EO1506" s="422"/>
      <c r="EP1506" s="422"/>
      <c r="EQ1506" s="422"/>
    </row>
    <row r="1507" spans="1:193" ht="13" hidden="1" customHeight="1">
      <c r="A1507" s="413" t="s">
        <v>2002</v>
      </c>
      <c r="C1507" s="413">
        <v>668943</v>
      </c>
      <c r="D1507" s="413">
        <v>22187</v>
      </c>
      <c r="E1507" s="413" t="s">
        <v>18</v>
      </c>
      <c r="H1507" s="411" t="s">
        <v>195</v>
      </c>
      <c r="I1507" s="411" t="s">
        <v>549</v>
      </c>
      <c r="K1507" s="418">
        <v>1</v>
      </c>
      <c r="Z1507" s="421"/>
      <c r="AS1507" s="422"/>
      <c r="AT1507" s="422"/>
      <c r="AU1507" s="422"/>
      <c r="AV1507" s="422"/>
      <c r="AW1507" s="422"/>
      <c r="AX1507" s="422"/>
      <c r="AY1507" s="423"/>
      <c r="AZ1507" s="422"/>
      <c r="BA1507" s="422"/>
      <c r="BB1507" s="422"/>
      <c r="BC1507" s="422"/>
      <c r="BT1507" s="427"/>
      <c r="BU1507" s="421"/>
      <c r="BV1507" s="428"/>
      <c r="BW1507" s="427"/>
      <c r="BX1507" s="427"/>
      <c r="BY1507" s="427"/>
      <c r="BZ1507" s="427"/>
      <c r="CA1507" s="421"/>
      <c r="CB1507" s="428"/>
      <c r="CC1507" s="427"/>
      <c r="CD1507" s="421"/>
      <c r="CE1507" s="429"/>
      <c r="CF1507" s="428"/>
      <c r="CG1507" s="427"/>
      <c r="CH1507" s="421"/>
      <c r="CI1507" s="429"/>
      <c r="CJ1507" s="428"/>
      <c r="CK1507" s="427"/>
      <c r="CL1507" s="421"/>
      <c r="CM1507" s="429"/>
      <c r="CN1507" s="428"/>
      <c r="CO1507" s="427"/>
      <c r="CP1507" s="421"/>
      <c r="CQ1507" s="429"/>
      <c r="CR1507" s="428"/>
      <c r="DH1507" s="427"/>
      <c r="EL1507" s="422"/>
      <c r="EM1507" s="422"/>
      <c r="EN1507" s="422"/>
      <c r="EO1507" s="422"/>
      <c r="EP1507" s="422"/>
      <c r="EQ1507" s="422"/>
    </row>
    <row r="1508" spans="1:193" ht="13" hidden="1" customHeight="1">
      <c r="A1508" s="413" t="s">
        <v>2002</v>
      </c>
      <c r="C1508" s="413">
        <v>668338</v>
      </c>
      <c r="D1508" s="413">
        <v>19976</v>
      </c>
      <c r="E1508" s="413" t="s">
        <v>3323</v>
      </c>
      <c r="F1508" s="413" t="s">
        <v>129</v>
      </c>
      <c r="H1508" s="411" t="s">
        <v>195</v>
      </c>
      <c r="I1508" s="411" t="s">
        <v>79</v>
      </c>
      <c r="J1508" s="418">
        <v>29</v>
      </c>
      <c r="K1508" s="418">
        <v>1</v>
      </c>
      <c r="M1508" s="419" t="s">
        <v>837</v>
      </c>
      <c r="Z1508" s="421"/>
      <c r="AS1508" s="422"/>
      <c r="AT1508" s="422"/>
      <c r="AU1508" s="422"/>
      <c r="AV1508" s="422"/>
      <c r="AW1508" s="422"/>
      <c r="AX1508" s="422"/>
      <c r="AY1508" s="423"/>
      <c r="AZ1508" s="422"/>
      <c r="BA1508" s="422"/>
      <c r="BB1508" s="422"/>
      <c r="BC1508" s="422"/>
      <c r="BT1508" s="427"/>
      <c r="BU1508" s="421"/>
      <c r="BV1508" s="428"/>
      <c r="BW1508" s="427"/>
      <c r="BX1508" s="427"/>
      <c r="BY1508" s="427"/>
      <c r="BZ1508" s="427"/>
      <c r="CA1508" s="421"/>
      <c r="CB1508" s="428"/>
      <c r="CC1508" s="427"/>
      <c r="CD1508" s="421"/>
      <c r="CE1508" s="429"/>
      <c r="CF1508" s="428"/>
      <c r="CG1508" s="427"/>
      <c r="CH1508" s="421"/>
      <c r="CI1508" s="429"/>
      <c r="CJ1508" s="428"/>
      <c r="CK1508" s="427"/>
      <c r="CL1508" s="421"/>
      <c r="CM1508" s="429"/>
      <c r="CN1508" s="428"/>
      <c r="CO1508" s="427"/>
      <c r="CP1508" s="421"/>
      <c r="CQ1508" s="429"/>
      <c r="CR1508" s="428"/>
      <c r="DH1508" s="427"/>
      <c r="EL1508" s="422"/>
      <c r="EM1508" s="422"/>
      <c r="EN1508" s="422"/>
      <c r="EO1508" s="422"/>
      <c r="EP1508" s="422"/>
      <c r="EQ1508" s="422"/>
      <c r="GC1508" s="412"/>
      <c r="GD1508" s="412"/>
      <c r="GE1508" s="412"/>
      <c r="GF1508" s="412"/>
      <c r="GG1508" s="412"/>
      <c r="GH1508" s="412"/>
      <c r="GI1508" s="412"/>
      <c r="GJ1508" s="412"/>
      <c r="GK1508" s="412"/>
    </row>
    <row r="1509" spans="1:193" ht="13" hidden="1" customHeight="1">
      <c r="A1509" s="413" t="s">
        <v>2002</v>
      </c>
      <c r="C1509" s="413">
        <v>621345</v>
      </c>
      <c r="D1509" s="413">
        <v>18655</v>
      </c>
      <c r="E1509" s="413" t="s">
        <v>345</v>
      </c>
      <c r="F1509" s="413" t="s">
        <v>345</v>
      </c>
      <c r="H1509" s="411" t="s">
        <v>1087</v>
      </c>
      <c r="I1509" s="411" t="s">
        <v>1662</v>
      </c>
      <c r="J1509" s="418">
        <v>31</v>
      </c>
      <c r="K1509" s="418">
        <v>1</v>
      </c>
      <c r="M1509" s="419" t="s">
        <v>46</v>
      </c>
      <c r="Z1509" s="421"/>
      <c r="AS1509" s="422"/>
      <c r="AT1509" s="422"/>
      <c r="AU1509" s="422"/>
      <c r="AV1509" s="422"/>
      <c r="AW1509" s="422"/>
      <c r="AX1509" s="422"/>
      <c r="AY1509" s="423"/>
      <c r="AZ1509" s="422"/>
      <c r="BA1509" s="422"/>
      <c r="BB1509" s="422"/>
      <c r="BC1509" s="422"/>
      <c r="BT1509" s="427"/>
      <c r="BU1509" s="421"/>
      <c r="BV1509" s="428"/>
      <c r="BW1509" s="427"/>
      <c r="BX1509" s="427"/>
      <c r="BY1509" s="427"/>
      <c r="BZ1509" s="427"/>
      <c r="CA1509" s="421"/>
      <c r="CB1509" s="428"/>
      <c r="CC1509" s="427"/>
      <c r="CD1509" s="421"/>
      <c r="CE1509" s="429"/>
      <c r="CF1509" s="428"/>
      <c r="CG1509" s="427"/>
      <c r="CH1509" s="421"/>
      <c r="CI1509" s="429"/>
      <c r="CJ1509" s="428"/>
      <c r="CK1509" s="427"/>
      <c r="CL1509" s="421"/>
      <c r="CM1509" s="429"/>
      <c r="CN1509" s="428"/>
      <c r="CO1509" s="427"/>
      <c r="CP1509" s="421"/>
      <c r="CQ1509" s="429"/>
      <c r="CR1509" s="428"/>
      <c r="DH1509" s="427"/>
      <c r="EL1509" s="422"/>
      <c r="EM1509" s="422"/>
      <c r="EN1509" s="422"/>
      <c r="EO1509" s="422"/>
      <c r="EP1509" s="422"/>
      <c r="EQ1509" s="422"/>
    </row>
    <row r="1510" spans="1:193" ht="13" hidden="1" customHeight="1">
      <c r="A1510" s="413" t="s">
        <v>2002</v>
      </c>
      <c r="C1510" s="413">
        <v>664948</v>
      </c>
      <c r="D1510" s="413">
        <v>18152</v>
      </c>
      <c r="E1510" s="413" t="s">
        <v>567</v>
      </c>
      <c r="F1510" s="413" t="s">
        <v>567</v>
      </c>
      <c r="H1510" s="411" t="s">
        <v>1820</v>
      </c>
      <c r="I1510" s="411" t="s">
        <v>110</v>
      </c>
      <c r="J1510" s="418">
        <v>30</v>
      </c>
      <c r="K1510" s="418">
        <v>1</v>
      </c>
      <c r="M1510" s="419" t="s">
        <v>46</v>
      </c>
      <c r="Z1510" s="421"/>
      <c r="AS1510" s="422"/>
      <c r="AT1510" s="422"/>
      <c r="AU1510" s="422"/>
      <c r="AV1510" s="422"/>
      <c r="AW1510" s="422"/>
      <c r="AX1510" s="422"/>
      <c r="AY1510" s="423"/>
      <c r="AZ1510" s="422"/>
      <c r="BA1510" s="422"/>
      <c r="BB1510" s="422"/>
      <c r="BC1510" s="422"/>
      <c r="BT1510" s="427"/>
      <c r="BU1510" s="421"/>
      <c r="BV1510" s="428"/>
      <c r="BW1510" s="427"/>
      <c r="BX1510" s="427"/>
      <c r="BY1510" s="427"/>
      <c r="BZ1510" s="427"/>
      <c r="CA1510" s="421"/>
      <c r="CB1510" s="428"/>
      <c r="CC1510" s="427"/>
      <c r="CD1510" s="421"/>
      <c r="CE1510" s="429"/>
      <c r="CF1510" s="428"/>
      <c r="CG1510" s="427"/>
      <c r="CH1510" s="421"/>
      <c r="CI1510" s="429"/>
      <c r="CJ1510" s="428"/>
      <c r="CK1510" s="427"/>
      <c r="CL1510" s="421"/>
      <c r="CM1510" s="429"/>
      <c r="CN1510" s="428"/>
      <c r="CO1510" s="427"/>
      <c r="CP1510" s="421"/>
      <c r="CQ1510" s="429"/>
      <c r="CR1510" s="428"/>
      <c r="DH1510" s="427"/>
      <c r="EL1510" s="422"/>
      <c r="EM1510" s="422"/>
      <c r="EN1510" s="422"/>
      <c r="EO1510" s="422"/>
      <c r="EP1510" s="422"/>
      <c r="EQ1510" s="422"/>
    </row>
    <row r="1511" spans="1:193" ht="13" hidden="1" customHeight="1">
      <c r="A1511" s="413" t="s">
        <v>2002</v>
      </c>
      <c r="C1511" s="413">
        <v>801216</v>
      </c>
      <c r="D1511" s="413">
        <v>30206</v>
      </c>
      <c r="E1511" s="413" t="s">
        <v>45</v>
      </c>
      <c r="F1511" s="413" t="s">
        <v>45</v>
      </c>
      <c r="H1511" s="411" t="s">
        <v>4429</v>
      </c>
      <c r="I1511" s="411" t="s">
        <v>331</v>
      </c>
      <c r="J1511" s="413">
        <v>25</v>
      </c>
      <c r="K1511" s="418">
        <v>1</v>
      </c>
      <c r="M1511" s="419" t="s">
        <v>837</v>
      </c>
      <c r="Z1511" s="421"/>
      <c r="BT1511" s="427"/>
      <c r="BU1511" s="421"/>
      <c r="BV1511" s="428"/>
      <c r="BW1511" s="427"/>
      <c r="BX1511" s="427"/>
      <c r="BY1511" s="427"/>
      <c r="BZ1511" s="427"/>
      <c r="CA1511" s="421"/>
      <c r="CB1511" s="428"/>
      <c r="CC1511" s="427"/>
      <c r="CD1511" s="421"/>
      <c r="CE1511" s="429"/>
      <c r="CF1511" s="428"/>
      <c r="CG1511" s="427"/>
      <c r="CH1511" s="421"/>
      <c r="CI1511" s="429"/>
      <c r="CJ1511" s="428"/>
      <c r="CK1511" s="427"/>
      <c r="CL1511" s="421"/>
      <c r="CM1511" s="429"/>
      <c r="CN1511" s="428"/>
      <c r="CO1511" s="427"/>
      <c r="CP1511" s="421"/>
      <c r="CQ1511" s="429"/>
      <c r="CR1511" s="428"/>
      <c r="DH1511" s="427"/>
    </row>
    <row r="1512" spans="1:193" ht="13" hidden="1" customHeight="1">
      <c r="A1512" s="413" t="s">
        <v>2002</v>
      </c>
      <c r="C1512" s="413">
        <v>687287</v>
      </c>
      <c r="D1512" s="413">
        <v>29564</v>
      </c>
      <c r="E1512" s="413" t="s">
        <v>686</v>
      </c>
      <c r="F1512" s="413" t="s">
        <v>686</v>
      </c>
      <c r="H1512" s="411" t="s">
        <v>4408</v>
      </c>
      <c r="I1512" s="411" t="s">
        <v>645</v>
      </c>
      <c r="J1512" s="413">
        <v>27</v>
      </c>
      <c r="K1512" s="418">
        <v>1</v>
      </c>
      <c r="M1512" s="419" t="s">
        <v>46</v>
      </c>
      <c r="Z1512" s="421"/>
      <c r="BT1512" s="427"/>
      <c r="BU1512" s="421"/>
      <c r="BV1512" s="428"/>
      <c r="BW1512" s="427"/>
      <c r="BX1512" s="427"/>
      <c r="BY1512" s="427"/>
      <c r="BZ1512" s="427"/>
      <c r="CA1512" s="421"/>
      <c r="CB1512" s="428"/>
      <c r="CC1512" s="427"/>
      <c r="CD1512" s="421"/>
      <c r="CE1512" s="429"/>
      <c r="CF1512" s="428"/>
      <c r="CG1512" s="427"/>
      <c r="CH1512" s="421"/>
      <c r="CI1512" s="429"/>
      <c r="CJ1512" s="428"/>
      <c r="CK1512" s="427"/>
      <c r="CL1512" s="421"/>
      <c r="CM1512" s="429"/>
      <c r="CN1512" s="428"/>
      <c r="CO1512" s="427"/>
      <c r="CP1512" s="421"/>
      <c r="CQ1512" s="429"/>
      <c r="CR1512" s="428"/>
      <c r="DH1512" s="427"/>
    </row>
    <row r="1513" spans="1:193" ht="13" hidden="1" customHeight="1">
      <c r="A1513" s="413" t="s">
        <v>2002</v>
      </c>
      <c r="C1513" s="413">
        <v>656756</v>
      </c>
      <c r="D1513" s="413">
        <v>16511</v>
      </c>
      <c r="E1513" s="413" t="s">
        <v>45</v>
      </c>
      <c r="F1513" s="413" t="s">
        <v>1121</v>
      </c>
      <c r="H1513" s="411" t="s">
        <v>410</v>
      </c>
      <c r="I1513" s="411" t="s">
        <v>539</v>
      </c>
      <c r="J1513" s="418"/>
      <c r="K1513" s="418">
        <v>1</v>
      </c>
      <c r="M1513" s="419" t="s">
        <v>46</v>
      </c>
      <c r="Z1513" s="421"/>
      <c r="AS1513" s="422"/>
      <c r="AT1513" s="422"/>
      <c r="AU1513" s="422"/>
      <c r="AV1513" s="422"/>
      <c r="AW1513" s="422"/>
      <c r="AX1513" s="422"/>
      <c r="AY1513" s="423"/>
      <c r="AZ1513" s="422"/>
      <c r="BA1513" s="422"/>
      <c r="BB1513" s="422"/>
      <c r="BC1513" s="422"/>
      <c r="BT1513" s="427"/>
      <c r="BU1513" s="421"/>
      <c r="BV1513" s="428"/>
      <c r="BW1513" s="427"/>
      <c r="BX1513" s="427"/>
      <c r="BY1513" s="427"/>
      <c r="BZ1513" s="427"/>
      <c r="CA1513" s="421"/>
      <c r="CB1513" s="428"/>
      <c r="CC1513" s="427"/>
      <c r="CD1513" s="421"/>
      <c r="CE1513" s="429"/>
      <c r="CF1513" s="428"/>
      <c r="CG1513" s="427"/>
      <c r="CH1513" s="421"/>
      <c r="CI1513" s="429"/>
      <c r="CJ1513" s="428"/>
      <c r="CK1513" s="427"/>
      <c r="CL1513" s="421"/>
      <c r="CM1513" s="429"/>
      <c r="CN1513" s="428"/>
      <c r="CO1513" s="427"/>
      <c r="CP1513" s="421"/>
      <c r="CQ1513" s="429"/>
      <c r="CR1513" s="428"/>
      <c r="DH1513" s="427"/>
      <c r="EL1513" s="422"/>
      <c r="EM1513" s="422"/>
      <c r="EN1513" s="422"/>
      <c r="EO1513" s="422"/>
      <c r="EP1513" s="422"/>
      <c r="EQ1513" s="422"/>
    </row>
    <row r="1514" spans="1:193" ht="13" hidden="1" customHeight="1">
      <c r="A1514" s="413" t="s">
        <v>2002</v>
      </c>
      <c r="C1514" s="413">
        <v>519043</v>
      </c>
      <c r="D1514" s="413">
        <v>1890</v>
      </c>
      <c r="E1514" s="413" t="s">
        <v>18</v>
      </c>
      <c r="F1514" s="413" t="s">
        <v>18</v>
      </c>
      <c r="H1514" s="411" t="s">
        <v>178</v>
      </c>
      <c r="I1514" s="411" t="s">
        <v>531</v>
      </c>
      <c r="J1514" s="418"/>
      <c r="K1514" s="418">
        <v>1</v>
      </c>
      <c r="M1514" s="419" t="s">
        <v>46</v>
      </c>
      <c r="Z1514" s="421"/>
      <c r="BT1514" s="427"/>
      <c r="BU1514" s="421"/>
      <c r="BV1514" s="428"/>
      <c r="BW1514" s="427"/>
      <c r="BX1514" s="427"/>
      <c r="BY1514" s="427"/>
      <c r="BZ1514" s="427"/>
      <c r="CA1514" s="421"/>
      <c r="CB1514" s="428"/>
      <c r="CC1514" s="427"/>
      <c r="CD1514" s="421"/>
      <c r="CE1514" s="429"/>
      <c r="CF1514" s="428"/>
      <c r="CG1514" s="427"/>
      <c r="CH1514" s="421"/>
      <c r="CI1514" s="429"/>
      <c r="CJ1514" s="428"/>
      <c r="CK1514" s="427"/>
      <c r="CL1514" s="421"/>
      <c r="CM1514" s="429"/>
      <c r="CN1514" s="428"/>
      <c r="CO1514" s="427"/>
      <c r="CP1514" s="421"/>
      <c r="CQ1514" s="429"/>
      <c r="CR1514" s="428"/>
      <c r="DH1514" s="427"/>
      <c r="EL1514" s="422"/>
      <c r="EM1514" s="422"/>
      <c r="EN1514" s="422"/>
      <c r="EO1514" s="422"/>
      <c r="EP1514" s="422"/>
      <c r="EQ1514" s="422"/>
    </row>
    <row r="1515" spans="1:193" ht="13" hidden="1" customHeight="1">
      <c r="A1515" s="413" t="s">
        <v>2002</v>
      </c>
      <c r="C1515" s="413">
        <v>663558</v>
      </c>
      <c r="D1515" s="413">
        <v>20422</v>
      </c>
      <c r="E1515" s="413" t="s">
        <v>609</v>
      </c>
      <c r="F1515" s="413" t="s">
        <v>609</v>
      </c>
      <c r="H1515" s="411" t="s">
        <v>4487</v>
      </c>
      <c r="I1515" s="411" t="s">
        <v>2444</v>
      </c>
      <c r="J1515" s="418">
        <v>28</v>
      </c>
      <c r="K1515" s="418">
        <v>1</v>
      </c>
      <c r="M1515" s="419" t="s">
        <v>46</v>
      </c>
      <c r="Z1515" s="421"/>
      <c r="BT1515" s="427"/>
      <c r="BU1515" s="421"/>
      <c r="BV1515" s="428"/>
      <c r="BW1515" s="427"/>
      <c r="BX1515" s="427"/>
      <c r="BY1515" s="427"/>
      <c r="BZ1515" s="427"/>
      <c r="CA1515" s="421"/>
      <c r="CB1515" s="428"/>
      <c r="CC1515" s="427"/>
      <c r="CD1515" s="421"/>
      <c r="CE1515" s="429"/>
      <c r="CF1515" s="428"/>
      <c r="CG1515" s="427"/>
      <c r="CH1515" s="421"/>
      <c r="CI1515" s="429"/>
      <c r="CJ1515" s="428"/>
      <c r="CK1515" s="427"/>
      <c r="CL1515" s="421"/>
      <c r="CM1515" s="429"/>
      <c r="CN1515" s="428"/>
      <c r="CO1515" s="427"/>
      <c r="CP1515" s="421"/>
      <c r="CQ1515" s="429"/>
      <c r="CR1515" s="428"/>
      <c r="DH1515" s="427"/>
      <c r="EL1515" s="422"/>
      <c r="EM1515" s="422"/>
      <c r="EN1515" s="422"/>
      <c r="EO1515" s="422"/>
      <c r="EP1515" s="422"/>
      <c r="EQ1515" s="422"/>
    </row>
    <row r="1516" spans="1:193" ht="13" hidden="1" customHeight="1">
      <c r="A1516" s="413" t="s">
        <v>2002</v>
      </c>
      <c r="C1516" s="413">
        <v>664294</v>
      </c>
      <c r="D1516" s="413">
        <v>21101</v>
      </c>
      <c r="E1516" s="413" t="s">
        <v>438</v>
      </c>
      <c r="F1516" s="413" t="s">
        <v>438</v>
      </c>
      <c r="H1516" s="411" t="s">
        <v>2588</v>
      </c>
      <c r="I1516" s="411" t="s">
        <v>2589</v>
      </c>
      <c r="J1516" s="418">
        <v>29</v>
      </c>
      <c r="K1516" s="418">
        <v>1</v>
      </c>
      <c r="M1516" s="419" t="s">
        <v>837</v>
      </c>
      <c r="Z1516" s="421"/>
      <c r="BT1516" s="427"/>
      <c r="BU1516" s="421"/>
      <c r="BV1516" s="428"/>
      <c r="BW1516" s="427"/>
      <c r="BX1516" s="427"/>
      <c r="BY1516" s="427"/>
      <c r="BZ1516" s="427"/>
      <c r="CA1516" s="421"/>
      <c r="CB1516" s="428"/>
      <c r="CC1516" s="427"/>
      <c r="CD1516" s="421"/>
      <c r="CE1516" s="429"/>
      <c r="CF1516" s="428"/>
      <c r="CG1516" s="427"/>
      <c r="CH1516" s="421"/>
      <c r="CI1516" s="429"/>
      <c r="CJ1516" s="428"/>
      <c r="CK1516" s="427"/>
      <c r="CL1516" s="421"/>
      <c r="CM1516" s="429"/>
      <c r="CN1516" s="428"/>
      <c r="CO1516" s="427"/>
      <c r="CP1516" s="421"/>
      <c r="CQ1516" s="429"/>
      <c r="CR1516" s="428"/>
      <c r="DH1516" s="427"/>
      <c r="EL1516" s="422"/>
      <c r="EM1516" s="422"/>
      <c r="EN1516" s="422"/>
      <c r="EO1516" s="422"/>
      <c r="EP1516" s="422"/>
      <c r="EQ1516" s="422"/>
    </row>
    <row r="1517" spans="1:193" ht="13" hidden="1" customHeight="1">
      <c r="A1517" s="413" t="s">
        <v>2002</v>
      </c>
      <c r="C1517" s="413">
        <v>669212</v>
      </c>
      <c r="D1517" s="413">
        <v>20203</v>
      </c>
      <c r="E1517" s="413" t="s">
        <v>129</v>
      </c>
      <c r="F1517" s="413" t="s">
        <v>129</v>
      </c>
      <c r="H1517" s="411" t="s">
        <v>261</v>
      </c>
      <c r="I1517" s="411" t="s">
        <v>1941</v>
      </c>
      <c r="J1517" s="418">
        <v>29</v>
      </c>
      <c r="K1517" s="418">
        <v>1</v>
      </c>
      <c r="M1517" s="419" t="s">
        <v>837</v>
      </c>
      <c r="Z1517" s="421"/>
      <c r="AS1517" s="422"/>
      <c r="AT1517" s="422"/>
      <c r="AU1517" s="422"/>
      <c r="AV1517" s="422"/>
      <c r="AW1517" s="422"/>
      <c r="AX1517" s="422"/>
      <c r="AY1517" s="423"/>
      <c r="AZ1517" s="422"/>
      <c r="BA1517" s="422"/>
      <c r="BB1517" s="422"/>
      <c r="BC1517" s="422"/>
      <c r="BT1517" s="427"/>
      <c r="BU1517" s="421"/>
      <c r="BV1517" s="428"/>
      <c r="BW1517" s="427"/>
      <c r="BX1517" s="427"/>
      <c r="BY1517" s="427"/>
      <c r="BZ1517" s="427"/>
      <c r="CA1517" s="421"/>
      <c r="CB1517" s="428"/>
      <c r="CC1517" s="427"/>
      <c r="CD1517" s="421"/>
      <c r="CE1517" s="429"/>
      <c r="CF1517" s="428"/>
      <c r="CG1517" s="427"/>
      <c r="CH1517" s="421"/>
      <c r="CI1517" s="429"/>
      <c r="CJ1517" s="428"/>
      <c r="CK1517" s="427"/>
      <c r="CL1517" s="421"/>
      <c r="CM1517" s="429"/>
      <c r="CN1517" s="428"/>
      <c r="CO1517" s="427"/>
      <c r="CP1517" s="421"/>
      <c r="CQ1517" s="429"/>
      <c r="CR1517" s="428"/>
      <c r="DH1517" s="427"/>
      <c r="EL1517" s="422"/>
      <c r="EM1517" s="422"/>
      <c r="EN1517" s="422"/>
      <c r="EO1517" s="422"/>
      <c r="EP1517" s="422"/>
      <c r="EQ1517" s="422"/>
    </row>
    <row r="1518" spans="1:193" ht="13" hidden="1" customHeight="1">
      <c r="A1518" s="413" t="s">
        <v>2002</v>
      </c>
      <c r="C1518" s="413">
        <v>666205</v>
      </c>
      <c r="D1518" s="413">
        <v>20167</v>
      </c>
      <c r="E1518" s="413" t="s">
        <v>354</v>
      </c>
      <c r="F1518" s="413" t="s">
        <v>354</v>
      </c>
      <c r="H1518" s="411" t="s">
        <v>2416</v>
      </c>
      <c r="I1518" s="411" t="s">
        <v>547</v>
      </c>
      <c r="J1518" s="418"/>
      <c r="K1518" s="418">
        <v>1</v>
      </c>
      <c r="M1518" s="419" t="s">
        <v>46</v>
      </c>
      <c r="Z1518" s="421"/>
      <c r="AS1518" s="422"/>
      <c r="AT1518" s="422"/>
      <c r="AU1518" s="422"/>
      <c r="AV1518" s="422"/>
      <c r="AW1518" s="422"/>
      <c r="AX1518" s="422"/>
      <c r="AY1518" s="423"/>
      <c r="AZ1518" s="422"/>
      <c r="BA1518" s="422"/>
      <c r="BB1518" s="422"/>
      <c r="BC1518" s="422"/>
      <c r="BT1518" s="427"/>
      <c r="BU1518" s="421"/>
      <c r="BV1518" s="428"/>
      <c r="BW1518" s="427"/>
      <c r="BX1518" s="427"/>
      <c r="BY1518" s="427"/>
      <c r="BZ1518" s="427"/>
      <c r="CA1518" s="421"/>
      <c r="CB1518" s="428"/>
      <c r="CC1518" s="427"/>
      <c r="CD1518" s="421"/>
      <c r="CE1518" s="429"/>
      <c r="CF1518" s="428"/>
      <c r="CG1518" s="427"/>
      <c r="CH1518" s="421"/>
      <c r="CI1518" s="429"/>
      <c r="CJ1518" s="428"/>
      <c r="CK1518" s="427"/>
      <c r="CL1518" s="421"/>
      <c r="CM1518" s="429"/>
      <c r="CN1518" s="428"/>
      <c r="CO1518" s="427"/>
      <c r="CP1518" s="421"/>
      <c r="CQ1518" s="429"/>
      <c r="CR1518" s="428"/>
      <c r="DH1518" s="427"/>
      <c r="EL1518" s="422"/>
      <c r="EM1518" s="422"/>
      <c r="EN1518" s="422"/>
      <c r="EO1518" s="422"/>
      <c r="EP1518" s="422"/>
      <c r="EQ1518" s="422"/>
    </row>
    <row r="1519" spans="1:193" ht="13" hidden="1" customHeight="1">
      <c r="A1519" s="413" t="s">
        <v>2002</v>
      </c>
      <c r="C1519" s="413">
        <v>682610</v>
      </c>
      <c r="D1519" s="413">
        <v>25311</v>
      </c>
      <c r="E1519" s="413" t="s">
        <v>276</v>
      </c>
      <c r="F1519" s="413" t="s">
        <v>276</v>
      </c>
      <c r="H1519" s="411" t="s">
        <v>4042</v>
      </c>
      <c r="I1519" s="411" t="s">
        <v>4041</v>
      </c>
      <c r="J1519" s="413">
        <v>25</v>
      </c>
      <c r="K1519" s="418">
        <v>1</v>
      </c>
      <c r="M1519" s="419" t="s">
        <v>837</v>
      </c>
      <c r="Z1519" s="421"/>
      <c r="AS1519" s="422"/>
      <c r="AT1519" s="422"/>
      <c r="AU1519" s="422"/>
      <c r="AV1519" s="422"/>
      <c r="AW1519" s="422"/>
      <c r="AX1519" s="422"/>
      <c r="AY1519" s="423"/>
      <c r="AZ1519" s="422"/>
      <c r="BA1519" s="422"/>
      <c r="BB1519" s="422"/>
      <c r="BC1519" s="422"/>
      <c r="BT1519" s="427"/>
      <c r="BU1519" s="421"/>
      <c r="BV1519" s="428"/>
      <c r="BW1519" s="427"/>
      <c r="BX1519" s="427"/>
      <c r="BY1519" s="427"/>
      <c r="BZ1519" s="427"/>
      <c r="CA1519" s="421"/>
      <c r="CB1519" s="428"/>
      <c r="CC1519" s="427"/>
      <c r="CD1519" s="421"/>
      <c r="CE1519" s="429"/>
      <c r="CF1519" s="428"/>
      <c r="CG1519" s="427"/>
      <c r="CH1519" s="421"/>
      <c r="CI1519" s="429"/>
      <c r="CJ1519" s="428"/>
      <c r="CK1519" s="427"/>
      <c r="CL1519" s="421"/>
      <c r="CM1519" s="429"/>
      <c r="CN1519" s="428"/>
      <c r="CO1519" s="427"/>
      <c r="CP1519" s="421"/>
      <c r="CQ1519" s="429"/>
      <c r="CR1519" s="428"/>
      <c r="DH1519" s="427"/>
      <c r="EL1519" s="422"/>
      <c r="EM1519" s="422"/>
      <c r="EN1519" s="422"/>
      <c r="EO1519" s="422"/>
      <c r="EP1519" s="422"/>
      <c r="EQ1519" s="422"/>
    </row>
    <row r="1520" spans="1:193" ht="13" hidden="1" customHeight="1">
      <c r="A1520" s="413" t="s">
        <v>2002</v>
      </c>
      <c r="C1520" s="413">
        <v>691548</v>
      </c>
      <c r="D1520" s="413">
        <v>27407</v>
      </c>
      <c r="E1520" s="413" t="s">
        <v>555</v>
      </c>
      <c r="F1520" s="413" t="s">
        <v>555</v>
      </c>
      <c r="H1520" s="411" t="s">
        <v>4042</v>
      </c>
      <c r="I1520" s="411" t="s">
        <v>4510</v>
      </c>
      <c r="J1520" s="413">
        <v>25</v>
      </c>
      <c r="K1520" s="418">
        <v>1</v>
      </c>
      <c r="M1520" s="419" t="s">
        <v>837</v>
      </c>
      <c r="Z1520" s="421"/>
      <c r="BT1520" s="427"/>
      <c r="BU1520" s="421"/>
      <c r="BV1520" s="428"/>
      <c r="BW1520" s="427"/>
      <c r="BX1520" s="427"/>
      <c r="BY1520" s="427"/>
      <c r="BZ1520" s="427"/>
      <c r="CA1520" s="421"/>
      <c r="CB1520" s="428"/>
      <c r="CC1520" s="427"/>
      <c r="CD1520" s="421"/>
      <c r="CE1520" s="429"/>
      <c r="CF1520" s="428"/>
      <c r="CG1520" s="427"/>
      <c r="CH1520" s="421"/>
      <c r="CI1520" s="429"/>
      <c r="CJ1520" s="428"/>
      <c r="CK1520" s="427"/>
      <c r="CL1520" s="421"/>
      <c r="CM1520" s="429"/>
      <c r="CN1520" s="428"/>
      <c r="CO1520" s="427"/>
      <c r="CP1520" s="421"/>
      <c r="CQ1520" s="429"/>
      <c r="CR1520" s="428"/>
      <c r="DH1520" s="427"/>
    </row>
    <row r="1521" spans="1:147" ht="13" hidden="1" customHeight="1">
      <c r="A1521" s="413" t="s">
        <v>2002</v>
      </c>
      <c r="C1521" s="413">
        <v>668716</v>
      </c>
      <c r="D1521" s="413">
        <v>27908</v>
      </c>
      <c r="E1521" s="413" t="s">
        <v>354</v>
      </c>
      <c r="F1521" s="435" t="s">
        <v>354</v>
      </c>
      <c r="G1521" s="438"/>
      <c r="H1521" s="411" t="s">
        <v>4395</v>
      </c>
      <c r="I1521" s="411" t="s">
        <v>249</v>
      </c>
      <c r="J1521" s="413">
        <v>26</v>
      </c>
      <c r="K1521" s="418">
        <v>1</v>
      </c>
      <c r="M1521" s="419" t="s">
        <v>837</v>
      </c>
      <c r="Z1521" s="421"/>
      <c r="BT1521" s="427"/>
      <c r="BU1521" s="421"/>
      <c r="BV1521" s="428"/>
      <c r="BW1521" s="427"/>
      <c r="BX1521" s="427"/>
      <c r="BY1521" s="427"/>
      <c r="BZ1521" s="427"/>
      <c r="CA1521" s="421"/>
      <c r="CB1521" s="428"/>
      <c r="CC1521" s="427"/>
      <c r="CD1521" s="421"/>
      <c r="CE1521" s="429"/>
      <c r="CF1521" s="428"/>
      <c r="CG1521" s="427"/>
      <c r="CH1521" s="421"/>
      <c r="CI1521" s="429"/>
      <c r="CJ1521" s="428"/>
      <c r="CK1521" s="427"/>
      <c r="CL1521" s="421"/>
      <c r="CM1521" s="429"/>
      <c r="CN1521" s="428"/>
      <c r="CO1521" s="427"/>
      <c r="CP1521" s="421"/>
      <c r="CQ1521" s="429"/>
      <c r="CR1521" s="428"/>
      <c r="DH1521" s="427"/>
    </row>
    <row r="1522" spans="1:147" ht="13" hidden="1" customHeight="1">
      <c r="A1522" s="413" t="s">
        <v>2002</v>
      </c>
      <c r="C1522" s="413">
        <v>682171</v>
      </c>
      <c r="D1522" s="413">
        <v>25174</v>
      </c>
      <c r="E1522" s="413" t="s">
        <v>164</v>
      </c>
      <c r="F1522" s="413" t="s">
        <v>164</v>
      </c>
      <c r="H1522" s="411" t="s">
        <v>3049</v>
      </c>
      <c r="I1522" s="411" t="s">
        <v>3050</v>
      </c>
      <c r="J1522" s="413">
        <v>31</v>
      </c>
      <c r="K1522" s="418">
        <v>1</v>
      </c>
      <c r="M1522" s="419" t="s">
        <v>837</v>
      </c>
      <c r="Z1522" s="421"/>
      <c r="BT1522" s="427"/>
      <c r="BU1522" s="421"/>
      <c r="BV1522" s="428"/>
      <c r="BW1522" s="427"/>
      <c r="BX1522" s="427"/>
      <c r="BY1522" s="427"/>
      <c r="BZ1522" s="427"/>
      <c r="CA1522" s="421"/>
      <c r="CB1522" s="428"/>
      <c r="CC1522" s="427"/>
      <c r="CD1522" s="421"/>
      <c r="CE1522" s="429"/>
      <c r="CF1522" s="428"/>
      <c r="CG1522" s="427"/>
      <c r="CH1522" s="421"/>
      <c r="CI1522" s="429"/>
      <c r="CJ1522" s="428"/>
      <c r="CK1522" s="427"/>
      <c r="CL1522" s="421"/>
      <c r="CM1522" s="429"/>
      <c r="CN1522" s="428"/>
      <c r="CO1522" s="427"/>
      <c r="CP1522" s="421"/>
      <c r="CQ1522" s="429"/>
      <c r="CR1522" s="428"/>
      <c r="DH1522" s="427"/>
    </row>
    <row r="1523" spans="1:147" ht="13" hidden="1" customHeight="1">
      <c r="A1523" s="413" t="s">
        <v>2002</v>
      </c>
      <c r="C1523" s="413">
        <v>681151</v>
      </c>
      <c r="D1523" s="413">
        <v>26482</v>
      </c>
      <c r="E1523" s="413" t="s">
        <v>614</v>
      </c>
      <c r="F1523" s="413" t="s">
        <v>614</v>
      </c>
      <c r="H1523" s="411" t="s">
        <v>4506</v>
      </c>
      <c r="I1523" s="411" t="s">
        <v>4507</v>
      </c>
      <c r="J1523" s="413">
        <v>28</v>
      </c>
      <c r="K1523" s="418">
        <v>1</v>
      </c>
      <c r="M1523" s="419" t="s">
        <v>837</v>
      </c>
      <c r="Z1523" s="421"/>
      <c r="BT1523" s="427"/>
      <c r="BU1523" s="421"/>
      <c r="BV1523" s="428"/>
      <c r="BW1523" s="427"/>
      <c r="BX1523" s="427"/>
      <c r="BY1523" s="427"/>
      <c r="BZ1523" s="427"/>
      <c r="CA1523" s="421"/>
      <c r="CB1523" s="428"/>
      <c r="CC1523" s="427"/>
      <c r="CD1523" s="421"/>
      <c r="CE1523" s="429"/>
      <c r="CF1523" s="428"/>
      <c r="CG1523" s="427"/>
      <c r="CH1523" s="421"/>
      <c r="CI1523" s="429"/>
      <c r="CJ1523" s="428"/>
      <c r="CK1523" s="427"/>
      <c r="CL1523" s="421"/>
      <c r="CM1523" s="429"/>
      <c r="CN1523" s="428"/>
      <c r="CO1523" s="427"/>
      <c r="CP1523" s="421"/>
      <c r="CQ1523" s="429"/>
      <c r="CR1523" s="428"/>
      <c r="DH1523" s="427"/>
    </row>
    <row r="1524" spans="1:147" ht="13" hidden="1" customHeight="1">
      <c r="A1524" s="413" t="s">
        <v>2002</v>
      </c>
      <c r="C1524" s="413">
        <v>656786</v>
      </c>
      <c r="D1524" s="413">
        <v>21324</v>
      </c>
      <c r="E1524" s="413" t="s">
        <v>614</v>
      </c>
      <c r="H1524" s="411" t="s">
        <v>2963</v>
      </c>
      <c r="I1524" s="411" t="s">
        <v>323</v>
      </c>
      <c r="K1524" s="418">
        <v>1</v>
      </c>
      <c r="Z1524" s="421"/>
      <c r="AS1524" s="422"/>
      <c r="AT1524" s="422"/>
      <c r="AU1524" s="422"/>
      <c r="AV1524" s="422"/>
      <c r="AW1524" s="422"/>
      <c r="AX1524" s="422"/>
      <c r="AY1524" s="423"/>
      <c r="AZ1524" s="422"/>
      <c r="BA1524" s="422"/>
      <c r="BB1524" s="422"/>
      <c r="BC1524" s="422"/>
      <c r="BT1524" s="427"/>
      <c r="BU1524" s="421"/>
      <c r="BV1524" s="428"/>
      <c r="BW1524" s="427"/>
      <c r="BX1524" s="427"/>
      <c r="BY1524" s="427"/>
      <c r="BZ1524" s="427"/>
      <c r="CA1524" s="421"/>
      <c r="CB1524" s="428"/>
      <c r="CC1524" s="427"/>
      <c r="CD1524" s="421"/>
      <c r="CE1524" s="429"/>
      <c r="CF1524" s="428"/>
      <c r="CG1524" s="427"/>
      <c r="CH1524" s="421"/>
      <c r="CI1524" s="429"/>
      <c r="CJ1524" s="428"/>
      <c r="CK1524" s="427"/>
      <c r="CL1524" s="421"/>
      <c r="CM1524" s="429"/>
      <c r="CN1524" s="428"/>
      <c r="CO1524" s="427"/>
      <c r="CP1524" s="421"/>
      <c r="CQ1524" s="429"/>
      <c r="CR1524" s="428"/>
      <c r="DH1524" s="427"/>
      <c r="EL1524" s="422"/>
      <c r="EM1524" s="422"/>
      <c r="EN1524" s="422"/>
      <c r="EO1524" s="422"/>
      <c r="EP1524" s="422"/>
      <c r="EQ1524" s="422"/>
    </row>
    <row r="1525" spans="1:147" ht="13" hidden="1" customHeight="1">
      <c r="A1525" s="413" t="s">
        <v>2002</v>
      </c>
      <c r="C1525" s="413">
        <v>677053</v>
      </c>
      <c r="D1525" s="413">
        <v>25942</v>
      </c>
      <c r="E1525" s="413" t="s">
        <v>686</v>
      </c>
      <c r="F1525" s="413" t="s">
        <v>686</v>
      </c>
      <c r="H1525" s="411" t="s">
        <v>3071</v>
      </c>
      <c r="I1525" s="411" t="s">
        <v>136</v>
      </c>
      <c r="J1525" s="413">
        <v>26</v>
      </c>
      <c r="K1525" s="418">
        <v>1</v>
      </c>
      <c r="M1525" s="419" t="s">
        <v>46</v>
      </c>
      <c r="Z1525" s="421"/>
      <c r="AS1525" s="422"/>
      <c r="AT1525" s="422"/>
      <c r="AU1525" s="422"/>
      <c r="AV1525" s="422"/>
      <c r="AW1525" s="422"/>
      <c r="AX1525" s="422"/>
      <c r="AY1525" s="423"/>
      <c r="AZ1525" s="422"/>
      <c r="BA1525" s="422"/>
      <c r="BB1525" s="422"/>
      <c r="BC1525" s="422"/>
      <c r="BT1525" s="427"/>
      <c r="BU1525" s="421"/>
      <c r="BV1525" s="428"/>
      <c r="BW1525" s="427"/>
      <c r="BX1525" s="427"/>
      <c r="BY1525" s="427"/>
      <c r="BZ1525" s="427"/>
      <c r="CA1525" s="421"/>
      <c r="CB1525" s="428"/>
      <c r="CC1525" s="427"/>
      <c r="CD1525" s="421"/>
      <c r="CE1525" s="429"/>
      <c r="CF1525" s="428"/>
      <c r="CG1525" s="427"/>
      <c r="CH1525" s="421"/>
      <c r="CI1525" s="429"/>
      <c r="CJ1525" s="428"/>
      <c r="CK1525" s="427"/>
      <c r="CL1525" s="421"/>
      <c r="CM1525" s="429"/>
      <c r="CN1525" s="428"/>
      <c r="CO1525" s="427"/>
      <c r="CP1525" s="421"/>
      <c r="CQ1525" s="429"/>
      <c r="CR1525" s="428"/>
      <c r="DH1525" s="427"/>
      <c r="EL1525" s="422"/>
      <c r="EM1525" s="422"/>
      <c r="EN1525" s="422"/>
      <c r="EO1525" s="422"/>
      <c r="EP1525" s="422"/>
      <c r="EQ1525" s="422"/>
    </row>
    <row r="1526" spans="1:147" ht="13" hidden="1" customHeight="1">
      <c r="A1526" s="413" t="s">
        <v>2002</v>
      </c>
      <c r="C1526" s="413">
        <v>680897</v>
      </c>
      <c r="D1526" s="413">
        <v>29833</v>
      </c>
      <c r="E1526" s="413" t="s">
        <v>164</v>
      </c>
      <c r="F1526" s="413" t="s">
        <v>164</v>
      </c>
      <c r="H1526" s="411" t="s">
        <v>4031</v>
      </c>
      <c r="I1526" s="411" t="s">
        <v>220</v>
      </c>
      <c r="K1526" s="418">
        <v>1</v>
      </c>
      <c r="M1526" s="419" t="s">
        <v>837</v>
      </c>
      <c r="Z1526" s="421"/>
      <c r="AS1526" s="422"/>
      <c r="AT1526" s="422"/>
      <c r="AU1526" s="422"/>
      <c r="AV1526" s="422"/>
      <c r="AW1526" s="422"/>
      <c r="AX1526" s="422"/>
      <c r="AY1526" s="423"/>
      <c r="AZ1526" s="422"/>
      <c r="BA1526" s="422"/>
      <c r="BB1526" s="422"/>
      <c r="BC1526" s="422"/>
      <c r="BT1526" s="427"/>
      <c r="BU1526" s="421"/>
      <c r="BV1526" s="428"/>
      <c r="BW1526" s="427"/>
      <c r="BX1526" s="427"/>
      <c r="BY1526" s="427"/>
      <c r="BZ1526" s="427"/>
      <c r="CA1526" s="421"/>
      <c r="CB1526" s="428"/>
      <c r="CC1526" s="427"/>
      <c r="CD1526" s="421"/>
      <c r="CE1526" s="429"/>
      <c r="CF1526" s="428"/>
      <c r="CG1526" s="427"/>
      <c r="CH1526" s="421"/>
      <c r="CI1526" s="429"/>
      <c r="CJ1526" s="428"/>
      <c r="CK1526" s="427"/>
      <c r="CL1526" s="421"/>
      <c r="CM1526" s="429"/>
      <c r="CN1526" s="428"/>
      <c r="CO1526" s="427"/>
      <c r="CP1526" s="421"/>
      <c r="CQ1526" s="429"/>
      <c r="CR1526" s="428"/>
      <c r="DH1526" s="427"/>
      <c r="EL1526" s="422"/>
      <c r="EM1526" s="422"/>
      <c r="EN1526" s="422"/>
      <c r="EO1526" s="422"/>
      <c r="EP1526" s="422"/>
      <c r="EQ1526" s="422"/>
    </row>
    <row r="1527" spans="1:147" ht="13" hidden="1" customHeight="1">
      <c r="A1527" s="413" t="s">
        <v>2002</v>
      </c>
      <c r="D1527" s="413">
        <v>11294</v>
      </c>
      <c r="H1527" s="411" t="s">
        <v>3336</v>
      </c>
      <c r="I1527" s="411" t="s">
        <v>174</v>
      </c>
      <c r="K1527" s="418">
        <v>1</v>
      </c>
      <c r="Z1527" s="421"/>
      <c r="BT1527" s="427"/>
      <c r="BU1527" s="421"/>
      <c r="BV1527" s="428"/>
      <c r="BW1527" s="427"/>
      <c r="BX1527" s="427"/>
      <c r="BY1527" s="427"/>
      <c r="BZ1527" s="427"/>
      <c r="CA1527" s="421"/>
      <c r="CB1527" s="428"/>
      <c r="CC1527" s="427"/>
      <c r="CD1527" s="421"/>
      <c r="CE1527" s="429"/>
      <c r="CF1527" s="428"/>
      <c r="CG1527" s="427"/>
      <c r="CH1527" s="421"/>
      <c r="CI1527" s="429"/>
      <c r="CJ1527" s="428"/>
      <c r="CK1527" s="427"/>
      <c r="CL1527" s="421"/>
      <c r="CM1527" s="429"/>
      <c r="CN1527" s="428"/>
      <c r="CO1527" s="427"/>
      <c r="CP1527" s="421"/>
      <c r="CQ1527" s="429"/>
      <c r="CR1527" s="428"/>
      <c r="DH1527" s="427"/>
      <c r="EL1527" s="422"/>
      <c r="EM1527" s="422"/>
      <c r="EN1527" s="422"/>
      <c r="EO1527" s="422"/>
      <c r="EP1527" s="422"/>
      <c r="EQ1527" s="422"/>
    </row>
    <row r="1528" spans="1:147" ht="13" hidden="1" customHeight="1">
      <c r="A1528" s="413" t="s">
        <v>2002</v>
      </c>
      <c r="C1528" s="413">
        <v>680891</v>
      </c>
      <c r="D1528" s="413">
        <v>30106</v>
      </c>
      <c r="E1528" s="413" t="s">
        <v>129</v>
      </c>
      <c r="H1528" s="411" t="s">
        <v>4030</v>
      </c>
      <c r="I1528" s="411" t="s">
        <v>124</v>
      </c>
      <c r="K1528" s="418">
        <v>1</v>
      </c>
      <c r="Z1528" s="421"/>
      <c r="AS1528" s="422"/>
      <c r="AT1528" s="422"/>
      <c r="AU1528" s="422"/>
      <c r="AV1528" s="422"/>
      <c r="AW1528" s="422"/>
      <c r="AX1528" s="422"/>
      <c r="AY1528" s="423"/>
      <c r="AZ1528" s="422"/>
      <c r="BA1528" s="422"/>
      <c r="BB1528" s="422"/>
      <c r="BC1528" s="422"/>
      <c r="BT1528" s="427"/>
      <c r="BU1528" s="421"/>
      <c r="BV1528" s="428"/>
      <c r="BW1528" s="427"/>
      <c r="BX1528" s="427"/>
      <c r="BY1528" s="427"/>
      <c r="BZ1528" s="427"/>
      <c r="CA1528" s="421"/>
      <c r="CB1528" s="428"/>
      <c r="CC1528" s="427"/>
      <c r="CD1528" s="421"/>
      <c r="CE1528" s="429"/>
      <c r="CF1528" s="428"/>
      <c r="CG1528" s="427"/>
      <c r="CH1528" s="421"/>
      <c r="CI1528" s="429"/>
      <c r="CJ1528" s="428"/>
      <c r="CK1528" s="427"/>
      <c r="CL1528" s="421"/>
      <c r="CM1528" s="429"/>
      <c r="CN1528" s="428"/>
      <c r="CO1528" s="427"/>
      <c r="CP1528" s="421"/>
      <c r="CQ1528" s="429"/>
      <c r="CR1528" s="428"/>
      <c r="DH1528" s="427"/>
      <c r="EL1528" s="422"/>
      <c r="EM1528" s="422"/>
      <c r="EN1528" s="422"/>
      <c r="EO1528" s="422"/>
      <c r="EP1528" s="422"/>
      <c r="EQ1528" s="422"/>
    </row>
    <row r="1529" spans="1:147" ht="13" hidden="1" customHeight="1">
      <c r="A1529" s="413" t="s">
        <v>2002</v>
      </c>
      <c r="C1529" s="413">
        <v>669459</v>
      </c>
      <c r="D1529" s="413">
        <v>20515</v>
      </c>
      <c r="E1529" s="413" t="s">
        <v>45</v>
      </c>
      <c r="F1529" s="413" t="s">
        <v>45</v>
      </c>
      <c r="H1529" s="411" t="s">
        <v>211</v>
      </c>
      <c r="I1529" s="411" t="s">
        <v>547</v>
      </c>
      <c r="J1529" s="418">
        <v>28</v>
      </c>
      <c r="K1529" s="418">
        <v>1</v>
      </c>
      <c r="M1529" s="419" t="s">
        <v>46</v>
      </c>
      <c r="Z1529" s="421"/>
      <c r="AS1529" s="422"/>
      <c r="AT1529" s="422"/>
      <c r="AU1529" s="422"/>
      <c r="AV1529" s="422"/>
      <c r="AW1529" s="422"/>
      <c r="AX1529" s="422"/>
      <c r="AY1529" s="423"/>
      <c r="AZ1529" s="422"/>
      <c r="BA1529" s="422"/>
      <c r="BB1529" s="422"/>
      <c r="BC1529" s="422"/>
      <c r="BT1529" s="427"/>
      <c r="BU1529" s="421"/>
      <c r="BV1529" s="428"/>
      <c r="BW1529" s="427"/>
      <c r="BX1529" s="427"/>
      <c r="BY1529" s="427"/>
      <c r="BZ1529" s="427"/>
      <c r="CA1529" s="421"/>
      <c r="CB1529" s="428"/>
      <c r="CC1529" s="427"/>
      <c r="CD1529" s="421"/>
      <c r="CE1529" s="429"/>
      <c r="CF1529" s="428"/>
      <c r="CG1529" s="427"/>
      <c r="CH1529" s="421"/>
      <c r="CI1529" s="429"/>
      <c r="CJ1529" s="428"/>
      <c r="CK1529" s="427"/>
      <c r="CL1529" s="421"/>
      <c r="CM1529" s="429"/>
      <c r="CN1529" s="428"/>
      <c r="CO1529" s="427"/>
      <c r="CP1529" s="421"/>
      <c r="CQ1529" s="429"/>
      <c r="CR1529" s="428"/>
      <c r="DH1529" s="427"/>
      <c r="EL1529" s="422"/>
      <c r="EM1529" s="422"/>
      <c r="EN1529" s="422"/>
      <c r="EO1529" s="422"/>
      <c r="EP1529" s="422"/>
      <c r="EQ1529" s="422"/>
    </row>
    <row r="1530" spans="1:147" ht="13" hidden="1" customHeight="1">
      <c r="A1530" s="413" t="s">
        <v>2002</v>
      </c>
      <c r="C1530" s="413">
        <v>656793</v>
      </c>
      <c r="D1530" s="413">
        <v>20153</v>
      </c>
      <c r="E1530" s="413" t="s">
        <v>13</v>
      </c>
      <c r="H1530" s="411" t="s">
        <v>211</v>
      </c>
      <c r="I1530" s="411" t="s">
        <v>220</v>
      </c>
      <c r="J1530" s="418"/>
      <c r="K1530" s="418">
        <v>1</v>
      </c>
      <c r="M1530" s="419" t="s">
        <v>837</v>
      </c>
      <c r="Z1530" s="421"/>
      <c r="BT1530" s="427"/>
      <c r="BU1530" s="421"/>
      <c r="BV1530" s="428"/>
      <c r="BW1530" s="427"/>
      <c r="BX1530" s="427"/>
      <c r="BY1530" s="427"/>
      <c r="BZ1530" s="427"/>
      <c r="CA1530" s="421"/>
      <c r="CB1530" s="428"/>
      <c r="CC1530" s="427"/>
      <c r="CD1530" s="421"/>
      <c r="CE1530" s="429"/>
      <c r="CF1530" s="428"/>
      <c r="CG1530" s="427"/>
      <c r="CH1530" s="421"/>
      <c r="CI1530" s="429"/>
      <c r="CJ1530" s="428"/>
      <c r="CK1530" s="427"/>
      <c r="CL1530" s="421"/>
      <c r="CM1530" s="429"/>
      <c r="CN1530" s="428"/>
      <c r="CO1530" s="427"/>
      <c r="CP1530" s="421"/>
      <c r="CQ1530" s="429"/>
      <c r="CR1530" s="428"/>
      <c r="DH1530" s="427"/>
      <c r="EL1530" s="422"/>
      <c r="EM1530" s="422"/>
      <c r="EN1530" s="422"/>
      <c r="EO1530" s="422"/>
      <c r="EP1530" s="422"/>
      <c r="EQ1530" s="422"/>
    </row>
    <row r="1531" spans="1:147" ht="13" hidden="1" customHeight="1">
      <c r="A1531" s="413" t="s">
        <v>2002</v>
      </c>
      <c r="C1531" s="413">
        <v>680951</v>
      </c>
      <c r="D1531" s="413">
        <v>30142</v>
      </c>
      <c r="E1531" s="413" t="s">
        <v>213</v>
      </c>
      <c r="F1531" s="413" t="s">
        <v>213</v>
      </c>
      <c r="H1531" s="411" t="s">
        <v>4426</v>
      </c>
      <c r="I1531" s="411" t="s">
        <v>4427</v>
      </c>
      <c r="J1531" s="413">
        <v>25</v>
      </c>
      <c r="K1531" s="418">
        <v>1</v>
      </c>
      <c r="M1531" s="419" t="s">
        <v>46</v>
      </c>
      <c r="Z1531" s="421"/>
      <c r="BT1531" s="427"/>
      <c r="BU1531" s="421"/>
      <c r="BV1531" s="428"/>
      <c r="BW1531" s="427"/>
      <c r="BX1531" s="427"/>
      <c r="BY1531" s="427"/>
      <c r="BZ1531" s="427"/>
      <c r="CA1531" s="421"/>
      <c r="CB1531" s="428"/>
      <c r="CC1531" s="427"/>
      <c r="CD1531" s="421"/>
      <c r="CE1531" s="429"/>
      <c r="CF1531" s="428"/>
      <c r="CG1531" s="427"/>
      <c r="CH1531" s="421"/>
      <c r="CI1531" s="429"/>
      <c r="CJ1531" s="428"/>
      <c r="CK1531" s="427"/>
      <c r="CL1531" s="421"/>
      <c r="CM1531" s="429"/>
      <c r="CN1531" s="428"/>
      <c r="CO1531" s="427"/>
      <c r="CP1531" s="421"/>
      <c r="CQ1531" s="429"/>
      <c r="CR1531" s="428"/>
      <c r="DH1531" s="427"/>
    </row>
    <row r="1532" spans="1:147" ht="13" hidden="1" customHeight="1">
      <c r="A1532" s="413" t="s">
        <v>2002</v>
      </c>
      <c r="C1532" s="413">
        <v>657697</v>
      </c>
      <c r="D1532" s="413">
        <v>16754</v>
      </c>
      <c r="E1532" s="413" t="s">
        <v>3323</v>
      </c>
      <c r="H1532" s="411" t="s">
        <v>2294</v>
      </c>
      <c r="I1532" s="411" t="s">
        <v>2295</v>
      </c>
      <c r="J1532" s="418"/>
      <c r="K1532" s="418">
        <v>1</v>
      </c>
      <c r="M1532" s="419" t="s">
        <v>837</v>
      </c>
      <c r="Z1532" s="421"/>
      <c r="AS1532" s="422"/>
      <c r="AT1532" s="422"/>
      <c r="AU1532" s="422"/>
      <c r="AV1532" s="422"/>
      <c r="AW1532" s="422"/>
      <c r="AX1532" s="422"/>
      <c r="AY1532" s="423"/>
      <c r="AZ1532" s="422"/>
      <c r="BA1532" s="422"/>
      <c r="BB1532" s="422"/>
      <c r="BC1532" s="422"/>
      <c r="BT1532" s="427"/>
      <c r="BU1532" s="421"/>
      <c r="BV1532" s="428"/>
      <c r="BW1532" s="427"/>
      <c r="BX1532" s="427"/>
      <c r="BY1532" s="427"/>
      <c r="BZ1532" s="427"/>
      <c r="CA1532" s="421"/>
      <c r="CB1532" s="428"/>
      <c r="CC1532" s="427"/>
      <c r="CD1532" s="421"/>
      <c r="CE1532" s="429"/>
      <c r="CF1532" s="428"/>
      <c r="CG1532" s="427"/>
      <c r="CH1532" s="421"/>
      <c r="CI1532" s="429"/>
      <c r="CJ1532" s="428"/>
      <c r="CK1532" s="427"/>
      <c r="CL1532" s="421"/>
      <c r="CM1532" s="429"/>
      <c r="CN1532" s="428"/>
      <c r="CO1532" s="427"/>
      <c r="CP1532" s="421"/>
      <c r="CQ1532" s="429"/>
      <c r="CR1532" s="428"/>
      <c r="DH1532" s="427"/>
      <c r="EL1532" s="422"/>
      <c r="EM1532" s="422"/>
      <c r="EN1532" s="422"/>
      <c r="EO1532" s="422"/>
      <c r="EP1532" s="422"/>
      <c r="EQ1532" s="422"/>
    </row>
    <row r="1533" spans="1:147" ht="13" hidden="1" customHeight="1">
      <c r="A1533" s="413" t="s">
        <v>2002</v>
      </c>
      <c r="D1533" s="413">
        <v>19545</v>
      </c>
      <c r="H1533" s="411" t="s">
        <v>2375</v>
      </c>
      <c r="I1533" s="411" t="s">
        <v>532</v>
      </c>
      <c r="J1533" s="418"/>
      <c r="K1533" s="418">
        <v>1</v>
      </c>
      <c r="M1533" s="419" t="s">
        <v>837</v>
      </c>
      <c r="Z1533" s="421"/>
      <c r="BT1533" s="427"/>
      <c r="BU1533" s="421"/>
      <c r="BV1533" s="428"/>
      <c r="BW1533" s="427"/>
      <c r="BX1533" s="427"/>
      <c r="BY1533" s="427"/>
      <c r="BZ1533" s="427"/>
      <c r="CA1533" s="421"/>
      <c r="CB1533" s="428"/>
      <c r="CC1533" s="427"/>
      <c r="CD1533" s="421"/>
      <c r="CE1533" s="429"/>
      <c r="CF1533" s="428"/>
      <c r="CG1533" s="427"/>
      <c r="CH1533" s="421"/>
      <c r="CI1533" s="429"/>
      <c r="CJ1533" s="428"/>
      <c r="CK1533" s="427"/>
      <c r="CL1533" s="421"/>
      <c r="CM1533" s="429"/>
      <c r="CN1533" s="428"/>
      <c r="CO1533" s="427"/>
      <c r="CP1533" s="421"/>
      <c r="CQ1533" s="429"/>
      <c r="CR1533" s="428"/>
      <c r="DH1533" s="427"/>
      <c r="EL1533" s="422"/>
      <c r="EM1533" s="422"/>
      <c r="EN1533" s="422"/>
      <c r="EO1533" s="422"/>
      <c r="EP1533" s="422"/>
      <c r="EQ1533" s="422"/>
    </row>
    <row r="1534" spans="1:147" ht="13" hidden="1" customHeight="1">
      <c r="A1534" s="413" t="s">
        <v>2002</v>
      </c>
      <c r="C1534" s="413">
        <v>673380</v>
      </c>
      <c r="D1534" s="413">
        <v>23055</v>
      </c>
      <c r="E1534" s="413" t="s">
        <v>345</v>
      </c>
      <c r="F1534" s="413" t="s">
        <v>345</v>
      </c>
      <c r="H1534" s="411" t="s">
        <v>3986</v>
      </c>
      <c r="I1534" s="411" t="s">
        <v>3985</v>
      </c>
      <c r="J1534" s="413">
        <v>29</v>
      </c>
      <c r="K1534" s="418">
        <v>1</v>
      </c>
      <c r="M1534" s="419" t="s">
        <v>837</v>
      </c>
      <c r="Z1534" s="421"/>
      <c r="AS1534" s="422"/>
      <c r="AT1534" s="422"/>
      <c r="AU1534" s="422"/>
      <c r="AV1534" s="422"/>
      <c r="AW1534" s="422"/>
      <c r="AX1534" s="422"/>
      <c r="AY1534" s="423"/>
      <c r="AZ1534" s="422"/>
      <c r="BA1534" s="422"/>
      <c r="BB1534" s="422"/>
      <c r="BC1534" s="422"/>
      <c r="BT1534" s="427"/>
      <c r="BU1534" s="421"/>
      <c r="BV1534" s="428"/>
      <c r="BW1534" s="427"/>
      <c r="BX1534" s="427"/>
      <c r="BY1534" s="427"/>
      <c r="BZ1534" s="427"/>
      <c r="CA1534" s="421"/>
      <c r="CB1534" s="428"/>
      <c r="CC1534" s="427"/>
      <c r="CD1534" s="421"/>
      <c r="CE1534" s="429"/>
      <c r="CF1534" s="428"/>
      <c r="CG1534" s="427"/>
      <c r="CH1534" s="421"/>
      <c r="CI1534" s="429"/>
      <c r="CJ1534" s="428"/>
      <c r="CK1534" s="427"/>
      <c r="CL1534" s="421"/>
      <c r="CM1534" s="429"/>
      <c r="CN1534" s="428"/>
      <c r="CO1534" s="427"/>
      <c r="CP1534" s="421"/>
      <c r="CQ1534" s="429"/>
      <c r="CR1534" s="428"/>
      <c r="DH1534" s="427"/>
      <c r="EL1534" s="422"/>
      <c r="EM1534" s="422"/>
      <c r="EN1534" s="422"/>
      <c r="EO1534" s="422"/>
      <c r="EP1534" s="422"/>
      <c r="EQ1534" s="422"/>
    </row>
    <row r="1535" spans="1:147" ht="13" hidden="1" customHeight="1">
      <c r="A1535" s="413" t="s">
        <v>2002</v>
      </c>
      <c r="C1535" s="413">
        <v>674384</v>
      </c>
      <c r="D1535" s="413">
        <v>23162</v>
      </c>
      <c r="E1535" s="413" t="s">
        <v>3323</v>
      </c>
      <c r="F1535" s="413" t="s">
        <v>3323</v>
      </c>
      <c r="H1535" s="411" t="s">
        <v>3986</v>
      </c>
      <c r="I1535" s="411" t="s">
        <v>4345</v>
      </c>
      <c r="J1535" s="413">
        <v>26</v>
      </c>
      <c r="K1535" s="418">
        <v>1</v>
      </c>
      <c r="M1535" s="419" t="s">
        <v>837</v>
      </c>
      <c r="Z1535" s="421"/>
      <c r="BT1535" s="427"/>
      <c r="BU1535" s="421"/>
      <c r="BV1535" s="428"/>
      <c r="BW1535" s="427"/>
      <c r="BX1535" s="427"/>
      <c r="BY1535" s="427"/>
      <c r="BZ1535" s="427"/>
      <c r="CA1535" s="421"/>
      <c r="CB1535" s="428"/>
      <c r="CC1535" s="427"/>
      <c r="CD1535" s="421"/>
      <c r="CE1535" s="429"/>
      <c r="CF1535" s="428"/>
      <c r="CG1535" s="427"/>
      <c r="CH1535" s="421"/>
      <c r="CI1535" s="429"/>
      <c r="CJ1535" s="428"/>
      <c r="CK1535" s="427"/>
      <c r="CL1535" s="421"/>
      <c r="CM1535" s="429"/>
      <c r="CN1535" s="428"/>
      <c r="CO1535" s="427"/>
      <c r="CP1535" s="421"/>
      <c r="CQ1535" s="429"/>
      <c r="CR1535" s="428"/>
      <c r="DH1535" s="427"/>
    </row>
    <row r="1536" spans="1:147" ht="13" hidden="1" customHeight="1">
      <c r="A1536" s="413" t="s">
        <v>2002</v>
      </c>
      <c r="C1536" s="413">
        <v>672552</v>
      </c>
      <c r="D1536" s="413">
        <v>22690</v>
      </c>
      <c r="E1536" s="413" t="s">
        <v>354</v>
      </c>
      <c r="H1536" s="411" t="s">
        <v>3980</v>
      </c>
      <c r="I1536" s="411" t="s">
        <v>124</v>
      </c>
      <c r="K1536" s="418">
        <v>1</v>
      </c>
      <c r="Z1536" s="421"/>
      <c r="AS1536" s="422"/>
      <c r="AT1536" s="422"/>
      <c r="AU1536" s="422"/>
      <c r="AV1536" s="422"/>
      <c r="AW1536" s="422"/>
      <c r="AX1536" s="422"/>
      <c r="AY1536" s="423"/>
      <c r="AZ1536" s="422"/>
      <c r="BA1536" s="422"/>
      <c r="BB1536" s="422"/>
      <c r="BC1536" s="422"/>
      <c r="BT1536" s="427"/>
      <c r="BU1536" s="421"/>
      <c r="BV1536" s="428"/>
      <c r="BW1536" s="427"/>
      <c r="BX1536" s="427"/>
      <c r="BY1536" s="427"/>
      <c r="BZ1536" s="427"/>
      <c r="CA1536" s="421"/>
      <c r="CB1536" s="428"/>
      <c r="CC1536" s="427"/>
      <c r="CD1536" s="421"/>
      <c r="CE1536" s="429"/>
      <c r="CF1536" s="428"/>
      <c r="CG1536" s="427"/>
      <c r="CH1536" s="421"/>
      <c r="CI1536" s="429"/>
      <c r="CJ1536" s="428"/>
      <c r="CK1536" s="427"/>
      <c r="CL1536" s="421"/>
      <c r="CM1536" s="429"/>
      <c r="CN1536" s="428"/>
      <c r="CO1536" s="427"/>
      <c r="CP1536" s="421"/>
      <c r="CQ1536" s="429"/>
      <c r="CR1536" s="428"/>
      <c r="DH1536" s="427"/>
      <c r="EL1536" s="422"/>
      <c r="EM1536" s="422"/>
      <c r="EN1536" s="422"/>
      <c r="EO1536" s="422"/>
      <c r="EP1536" s="422"/>
      <c r="EQ1536" s="422"/>
    </row>
    <row r="1537" spans="1:184" ht="13" hidden="1" customHeight="1">
      <c r="A1537" s="413" t="s">
        <v>2002</v>
      </c>
      <c r="C1537" s="413">
        <v>670124</v>
      </c>
      <c r="D1537" s="413">
        <v>20132</v>
      </c>
      <c r="E1537" s="413" t="s">
        <v>686</v>
      </c>
      <c r="F1537" s="413" t="s">
        <v>686</v>
      </c>
      <c r="H1537" s="411" t="s">
        <v>2923</v>
      </c>
      <c r="I1537" s="411" t="s">
        <v>613</v>
      </c>
      <c r="K1537" s="418">
        <v>1</v>
      </c>
      <c r="M1537" s="419" t="s">
        <v>837</v>
      </c>
      <c r="Z1537" s="421"/>
      <c r="BT1537" s="427"/>
      <c r="BU1537" s="421"/>
      <c r="BV1537" s="428"/>
      <c r="BW1537" s="427"/>
      <c r="BX1537" s="427"/>
      <c r="BY1537" s="427"/>
      <c r="BZ1537" s="427"/>
      <c r="CA1537" s="421"/>
      <c r="CB1537" s="428"/>
      <c r="CC1537" s="427"/>
      <c r="CD1537" s="421"/>
      <c r="CE1537" s="429"/>
      <c r="CF1537" s="428"/>
      <c r="CG1537" s="427"/>
      <c r="CH1537" s="421"/>
      <c r="CI1537" s="429"/>
      <c r="CJ1537" s="428"/>
      <c r="CK1537" s="427"/>
      <c r="CL1537" s="421"/>
      <c r="CM1537" s="429"/>
      <c r="CN1537" s="428"/>
      <c r="CO1537" s="427"/>
      <c r="CP1537" s="421"/>
      <c r="CQ1537" s="429"/>
      <c r="CR1537" s="428"/>
      <c r="DH1537" s="427"/>
      <c r="EL1537" s="422"/>
      <c r="EM1537" s="422"/>
      <c r="EN1537" s="422"/>
      <c r="EO1537" s="422"/>
      <c r="EP1537" s="422"/>
      <c r="EQ1537" s="422"/>
    </row>
    <row r="1538" spans="1:184" ht="13" hidden="1" customHeight="1">
      <c r="A1538" s="413" t="s">
        <v>2002</v>
      </c>
      <c r="C1538" s="413">
        <v>656814</v>
      </c>
      <c r="D1538" s="413">
        <v>16942</v>
      </c>
      <c r="E1538" s="413" t="s">
        <v>13</v>
      </c>
      <c r="H1538" s="411" t="s">
        <v>2853</v>
      </c>
      <c r="I1538" s="411" t="s">
        <v>3366</v>
      </c>
      <c r="K1538" s="418">
        <v>1</v>
      </c>
      <c r="Z1538" s="421"/>
      <c r="AS1538" s="422"/>
      <c r="AT1538" s="422"/>
      <c r="AU1538" s="422"/>
      <c r="AV1538" s="422"/>
      <c r="AW1538" s="422"/>
      <c r="AX1538" s="422"/>
      <c r="AY1538" s="423"/>
      <c r="AZ1538" s="422"/>
      <c r="BA1538" s="422"/>
      <c r="BB1538" s="422"/>
      <c r="BC1538" s="422"/>
      <c r="BT1538" s="427"/>
      <c r="BU1538" s="421"/>
      <c r="BV1538" s="428"/>
      <c r="BW1538" s="427"/>
      <c r="BX1538" s="427"/>
      <c r="BY1538" s="427"/>
      <c r="BZ1538" s="427"/>
      <c r="CA1538" s="421"/>
      <c r="CB1538" s="428"/>
      <c r="CC1538" s="427"/>
      <c r="CD1538" s="421"/>
      <c r="CE1538" s="429"/>
      <c r="CF1538" s="428"/>
      <c r="CG1538" s="427"/>
      <c r="CH1538" s="421"/>
      <c r="CI1538" s="429"/>
      <c r="CJ1538" s="428"/>
      <c r="CK1538" s="427"/>
      <c r="CL1538" s="421"/>
      <c r="CM1538" s="429"/>
      <c r="CN1538" s="428"/>
      <c r="CO1538" s="427"/>
      <c r="CP1538" s="421"/>
      <c r="CQ1538" s="429"/>
      <c r="CR1538" s="428"/>
      <c r="DH1538" s="427"/>
      <c r="EL1538" s="422"/>
      <c r="EM1538" s="422"/>
      <c r="EN1538" s="422"/>
      <c r="EO1538" s="422"/>
      <c r="EP1538" s="422"/>
      <c r="EQ1538" s="422"/>
    </row>
    <row r="1539" spans="1:184" ht="13" hidden="1" customHeight="1">
      <c r="A1539" s="413" t="s">
        <v>2002</v>
      </c>
      <c r="C1539" s="413">
        <v>671305</v>
      </c>
      <c r="D1539" s="413">
        <v>22533</v>
      </c>
      <c r="E1539" s="413" t="s">
        <v>354</v>
      </c>
      <c r="F1539" s="413" t="s">
        <v>354</v>
      </c>
      <c r="H1539" s="411" t="s">
        <v>3978</v>
      </c>
      <c r="I1539" s="411" t="s">
        <v>1169</v>
      </c>
      <c r="J1539" s="413">
        <v>27</v>
      </c>
      <c r="K1539" s="418">
        <v>1</v>
      </c>
      <c r="M1539" s="419" t="s">
        <v>837</v>
      </c>
      <c r="Z1539" s="421"/>
      <c r="AS1539" s="422"/>
      <c r="AT1539" s="422"/>
      <c r="AU1539" s="422"/>
      <c r="AV1539" s="422"/>
      <c r="AW1539" s="422"/>
      <c r="AX1539" s="422"/>
      <c r="AY1539" s="423"/>
      <c r="AZ1539" s="422"/>
      <c r="BA1539" s="422"/>
      <c r="BB1539" s="422"/>
      <c r="BC1539" s="422"/>
      <c r="BT1539" s="427"/>
      <c r="BU1539" s="421"/>
      <c r="BV1539" s="428"/>
      <c r="BW1539" s="427"/>
      <c r="BX1539" s="427"/>
      <c r="BY1539" s="427"/>
      <c r="BZ1539" s="427"/>
      <c r="CA1539" s="421"/>
      <c r="CB1539" s="428"/>
      <c r="CC1539" s="427"/>
      <c r="CD1539" s="421"/>
      <c r="CE1539" s="429"/>
      <c r="CF1539" s="428"/>
      <c r="CG1539" s="427"/>
      <c r="CH1539" s="421"/>
      <c r="CI1539" s="429"/>
      <c r="CJ1539" s="428"/>
      <c r="CK1539" s="427"/>
      <c r="CL1539" s="421"/>
      <c r="CM1539" s="429"/>
      <c r="CN1539" s="428"/>
      <c r="CO1539" s="427"/>
      <c r="CP1539" s="421"/>
      <c r="CQ1539" s="429"/>
      <c r="CR1539" s="428"/>
      <c r="DH1539" s="427"/>
      <c r="EL1539" s="422"/>
      <c r="EM1539" s="422"/>
      <c r="EN1539" s="422"/>
      <c r="EO1539" s="422"/>
      <c r="EP1539" s="422"/>
      <c r="EQ1539" s="422"/>
    </row>
    <row r="1540" spans="1:184" ht="13" hidden="1" customHeight="1">
      <c r="A1540" s="413" t="s">
        <v>2002</v>
      </c>
      <c r="C1540" s="413">
        <v>493603</v>
      </c>
      <c r="D1540" s="413">
        <v>1247</v>
      </c>
      <c r="E1540" s="413" t="s">
        <v>16</v>
      </c>
      <c r="F1540" s="413" t="s">
        <v>16</v>
      </c>
      <c r="H1540" s="415" t="s">
        <v>139</v>
      </c>
      <c r="I1540" s="416" t="s">
        <v>613</v>
      </c>
      <c r="J1540" s="417">
        <v>39</v>
      </c>
      <c r="K1540" s="418">
        <v>1</v>
      </c>
      <c r="M1540" s="419" t="s">
        <v>837</v>
      </c>
      <c r="Z1540" s="421"/>
      <c r="AS1540" s="422"/>
      <c r="AT1540" s="422"/>
      <c r="AU1540" s="422"/>
      <c r="AV1540" s="422"/>
      <c r="AW1540" s="422"/>
      <c r="AX1540" s="422"/>
      <c r="AY1540" s="423"/>
      <c r="AZ1540" s="422"/>
      <c r="BA1540" s="422"/>
      <c r="BB1540" s="422"/>
      <c r="BC1540" s="422"/>
      <c r="BT1540" s="427"/>
      <c r="BU1540" s="421"/>
      <c r="BV1540" s="428"/>
      <c r="BW1540" s="427"/>
      <c r="BX1540" s="427"/>
      <c r="BY1540" s="427"/>
      <c r="BZ1540" s="427"/>
      <c r="CA1540" s="421"/>
      <c r="CB1540" s="428"/>
      <c r="CC1540" s="427"/>
      <c r="CD1540" s="421"/>
      <c r="CE1540" s="429"/>
      <c r="CF1540" s="428"/>
      <c r="CG1540" s="427"/>
      <c r="CH1540" s="421"/>
      <c r="CI1540" s="429"/>
      <c r="CJ1540" s="428"/>
      <c r="CK1540" s="427"/>
      <c r="CL1540" s="421"/>
      <c r="CM1540" s="429"/>
      <c r="CN1540" s="428"/>
      <c r="CO1540" s="427"/>
      <c r="CP1540" s="421"/>
      <c r="CQ1540" s="429"/>
      <c r="CR1540" s="428"/>
      <c r="DH1540" s="427"/>
      <c r="EL1540" s="422"/>
      <c r="EM1540" s="422"/>
      <c r="EN1540" s="422"/>
      <c r="EO1540" s="422"/>
      <c r="EP1540" s="422"/>
      <c r="EQ1540" s="422"/>
    </row>
    <row r="1541" spans="1:184" ht="13" hidden="1" customHeight="1">
      <c r="A1541" s="413" t="s">
        <v>2002</v>
      </c>
      <c r="C1541" s="413">
        <v>687074</v>
      </c>
      <c r="D1541" s="413">
        <v>26030</v>
      </c>
      <c r="E1541" s="413" t="s">
        <v>239</v>
      </c>
      <c r="F1541" s="413" t="s">
        <v>239</v>
      </c>
      <c r="H1541" s="411" t="s">
        <v>4374</v>
      </c>
      <c r="I1541" s="411" t="s">
        <v>571</v>
      </c>
      <c r="J1541" s="413">
        <v>24</v>
      </c>
      <c r="K1541" s="418">
        <v>1</v>
      </c>
      <c r="M1541" s="419" t="s">
        <v>837</v>
      </c>
      <c r="Z1541" s="421"/>
      <c r="BT1541" s="427"/>
      <c r="BU1541" s="421"/>
      <c r="BV1541" s="428"/>
      <c r="BW1541" s="427"/>
      <c r="BX1541" s="427"/>
      <c r="BY1541" s="427"/>
      <c r="BZ1541" s="427"/>
      <c r="CA1541" s="421"/>
      <c r="CB1541" s="428"/>
      <c r="CC1541" s="427"/>
      <c r="CD1541" s="421"/>
      <c r="CE1541" s="429"/>
      <c r="CF1541" s="428"/>
      <c r="CG1541" s="427"/>
      <c r="CH1541" s="421"/>
      <c r="CI1541" s="429"/>
      <c r="CJ1541" s="428"/>
      <c r="CK1541" s="427"/>
      <c r="CL1541" s="421"/>
      <c r="CM1541" s="429"/>
      <c r="CN1541" s="428"/>
      <c r="CO1541" s="427"/>
      <c r="CP1541" s="421"/>
      <c r="CQ1541" s="429"/>
      <c r="CR1541" s="428"/>
      <c r="DH1541" s="427"/>
    </row>
    <row r="1542" spans="1:184" ht="13" hidden="1" customHeight="1">
      <c r="A1542" s="413" t="s">
        <v>2002</v>
      </c>
      <c r="C1542" s="413">
        <v>669449</v>
      </c>
      <c r="D1542" s="413">
        <v>31598</v>
      </c>
      <c r="E1542" s="413" t="s">
        <v>164</v>
      </c>
      <c r="F1542" s="413" t="s">
        <v>164</v>
      </c>
      <c r="H1542" s="411" t="s">
        <v>4443</v>
      </c>
      <c r="I1542" s="411" t="s">
        <v>247</v>
      </c>
      <c r="J1542" s="413">
        <v>26</v>
      </c>
      <c r="K1542" s="418">
        <v>1</v>
      </c>
      <c r="M1542" s="419" t="s">
        <v>46</v>
      </c>
      <c r="Z1542" s="421"/>
      <c r="BT1542" s="427"/>
      <c r="BU1542" s="421"/>
      <c r="BV1542" s="428"/>
      <c r="BW1542" s="427"/>
      <c r="BX1542" s="427"/>
      <c r="BY1542" s="427"/>
      <c r="BZ1542" s="427"/>
      <c r="CA1542" s="421"/>
      <c r="CB1542" s="428"/>
      <c r="CC1542" s="427"/>
      <c r="CD1542" s="421"/>
      <c r="CE1542" s="429"/>
      <c r="CF1542" s="428"/>
      <c r="CG1542" s="427"/>
      <c r="CH1542" s="421"/>
      <c r="CI1542" s="429"/>
      <c r="CJ1542" s="428"/>
      <c r="CK1542" s="427"/>
      <c r="CL1542" s="421"/>
      <c r="CM1542" s="429"/>
      <c r="CN1542" s="428"/>
      <c r="CO1542" s="427"/>
      <c r="CP1542" s="421"/>
      <c r="CQ1542" s="429"/>
      <c r="CR1542" s="428"/>
      <c r="DH1542" s="427"/>
    </row>
    <row r="1543" spans="1:184" ht="13" hidden="1" customHeight="1">
      <c r="A1543" s="413" t="s">
        <v>2002</v>
      </c>
      <c r="C1543" s="413">
        <v>660600</v>
      </c>
      <c r="D1543" s="413">
        <v>20447</v>
      </c>
      <c r="E1543" s="413" t="s">
        <v>3323</v>
      </c>
      <c r="F1543" s="413" t="s">
        <v>129</v>
      </c>
      <c r="H1543" s="411" t="s">
        <v>1850</v>
      </c>
      <c r="I1543" s="411" t="s">
        <v>1851</v>
      </c>
      <c r="J1543" s="418">
        <v>29</v>
      </c>
      <c r="K1543" s="418">
        <v>1</v>
      </c>
      <c r="M1543" s="419" t="s">
        <v>837</v>
      </c>
      <c r="Z1543" s="421"/>
      <c r="AS1543" s="422"/>
      <c r="AT1543" s="422"/>
      <c r="AU1543" s="422"/>
      <c r="AV1543" s="422"/>
      <c r="AW1543" s="422"/>
      <c r="AX1543" s="422"/>
      <c r="AY1543" s="423"/>
      <c r="AZ1543" s="422"/>
      <c r="BA1543" s="422"/>
      <c r="BB1543" s="422"/>
      <c r="BC1543" s="422"/>
      <c r="BT1543" s="427"/>
      <c r="BU1543" s="421"/>
      <c r="BV1543" s="428"/>
      <c r="BW1543" s="427"/>
      <c r="BX1543" s="427"/>
      <c r="BY1543" s="427"/>
      <c r="BZ1543" s="427"/>
      <c r="CA1543" s="421"/>
      <c r="CB1543" s="428"/>
      <c r="CC1543" s="427"/>
      <c r="CD1543" s="421"/>
      <c r="CE1543" s="429"/>
      <c r="CF1543" s="428"/>
      <c r="CG1543" s="427"/>
      <c r="CH1543" s="421"/>
      <c r="CI1543" s="429"/>
      <c r="CJ1543" s="428"/>
      <c r="CK1543" s="427"/>
      <c r="CL1543" s="421"/>
      <c r="CM1543" s="429"/>
      <c r="CN1543" s="428"/>
      <c r="CO1543" s="427"/>
      <c r="CP1543" s="421"/>
      <c r="CQ1543" s="429"/>
      <c r="CR1543" s="428"/>
      <c r="DH1543" s="427"/>
      <c r="EL1543" s="422"/>
      <c r="EM1543" s="422"/>
      <c r="EN1543" s="422"/>
      <c r="EO1543" s="422"/>
      <c r="EP1543" s="422"/>
      <c r="EQ1543" s="422"/>
    </row>
    <row r="1544" spans="1:184" ht="13" hidden="1" customHeight="1">
      <c r="A1544" s="413" t="s">
        <v>2002</v>
      </c>
      <c r="B1544" s="471"/>
      <c r="C1544" s="471">
        <v>641149</v>
      </c>
      <c r="D1544" s="471">
        <v>14764</v>
      </c>
      <c r="E1544" s="471" t="s">
        <v>3323</v>
      </c>
      <c r="H1544" s="411" t="s">
        <v>3629</v>
      </c>
      <c r="I1544" s="411" t="s">
        <v>1211</v>
      </c>
      <c r="K1544" s="418">
        <v>1</v>
      </c>
      <c r="Z1544" s="421"/>
      <c r="BT1544" s="427"/>
      <c r="BU1544" s="421"/>
      <c r="BV1544" s="428"/>
      <c r="BW1544" s="427"/>
      <c r="BX1544" s="427"/>
      <c r="BY1544" s="427"/>
      <c r="BZ1544" s="427"/>
      <c r="CA1544" s="421"/>
      <c r="CB1544" s="428"/>
      <c r="CC1544" s="427"/>
      <c r="CD1544" s="421"/>
      <c r="CE1544" s="429"/>
      <c r="CF1544" s="428"/>
      <c r="CG1544" s="427"/>
      <c r="CH1544" s="421"/>
      <c r="CI1544" s="429"/>
      <c r="CJ1544" s="428"/>
      <c r="CK1544" s="427"/>
      <c r="CL1544" s="421"/>
      <c r="CM1544" s="429"/>
      <c r="CN1544" s="428"/>
      <c r="CO1544" s="427"/>
      <c r="CP1544" s="421"/>
      <c r="CQ1544" s="429"/>
      <c r="CR1544" s="428"/>
      <c r="DH1544" s="427"/>
      <c r="EL1544" s="422"/>
      <c r="EM1544" s="422"/>
      <c r="EN1544" s="422"/>
      <c r="EO1544" s="422"/>
      <c r="EP1544" s="422"/>
      <c r="EQ1544" s="422"/>
    </row>
    <row r="1545" spans="1:184" ht="13" hidden="1" customHeight="1">
      <c r="A1545" s="413" t="s">
        <v>2002</v>
      </c>
      <c r="D1545" s="413">
        <v>22815</v>
      </c>
      <c r="E1545" s="413" t="s">
        <v>3323</v>
      </c>
      <c r="H1545" s="411" t="s">
        <v>1852</v>
      </c>
      <c r="I1545" s="411" t="s">
        <v>589</v>
      </c>
      <c r="J1545" s="418"/>
      <c r="K1545" s="418">
        <v>1</v>
      </c>
      <c r="M1545" s="419" t="s">
        <v>837</v>
      </c>
      <c r="Z1545" s="421"/>
      <c r="AS1545" s="422"/>
      <c r="AT1545" s="422"/>
      <c r="AU1545" s="422"/>
      <c r="AV1545" s="422"/>
      <c r="AW1545" s="422"/>
      <c r="AX1545" s="422"/>
      <c r="AY1545" s="423"/>
      <c r="AZ1545" s="422"/>
      <c r="BA1545" s="422"/>
      <c r="BB1545" s="422"/>
      <c r="BC1545" s="422"/>
      <c r="BT1545" s="427"/>
      <c r="BU1545" s="421"/>
      <c r="BV1545" s="428"/>
      <c r="BW1545" s="427"/>
      <c r="BX1545" s="427"/>
      <c r="BY1545" s="427"/>
      <c r="BZ1545" s="427"/>
      <c r="CA1545" s="421"/>
      <c r="CB1545" s="428"/>
      <c r="CC1545" s="427"/>
      <c r="CD1545" s="421"/>
      <c r="CE1545" s="429"/>
      <c r="CF1545" s="428"/>
      <c r="CG1545" s="427"/>
      <c r="CH1545" s="421"/>
      <c r="CI1545" s="429"/>
      <c r="CJ1545" s="428"/>
      <c r="CK1545" s="427"/>
      <c r="CL1545" s="421"/>
      <c r="CM1545" s="429"/>
      <c r="CN1545" s="428"/>
      <c r="CO1545" s="427"/>
      <c r="CP1545" s="421"/>
      <c r="CQ1545" s="429"/>
      <c r="CR1545" s="428"/>
      <c r="DH1545" s="427"/>
      <c r="EL1545" s="422"/>
      <c r="EM1545" s="422"/>
      <c r="EN1545" s="422"/>
      <c r="EO1545" s="422"/>
      <c r="EP1545" s="422"/>
      <c r="EQ1545" s="422"/>
    </row>
    <row r="1546" spans="1:184" ht="13" hidden="1" customHeight="1">
      <c r="A1546" s="413" t="s">
        <v>2002</v>
      </c>
      <c r="C1546" s="413">
        <v>572020</v>
      </c>
      <c r="D1546" s="413">
        <v>11828</v>
      </c>
      <c r="E1546" s="413" t="s">
        <v>3323</v>
      </c>
      <c r="F1546" s="413" t="s">
        <v>609</v>
      </c>
      <c r="H1546" s="415" t="s">
        <v>688</v>
      </c>
      <c r="I1546" s="416" t="s">
        <v>138</v>
      </c>
      <c r="J1546" s="417">
        <v>36</v>
      </c>
      <c r="K1546" s="418">
        <v>1</v>
      </c>
      <c r="M1546" s="419" t="s">
        <v>46</v>
      </c>
      <c r="Z1546" s="421"/>
      <c r="AS1546" s="422"/>
      <c r="AT1546" s="422"/>
      <c r="AU1546" s="422"/>
      <c r="AV1546" s="422"/>
      <c r="AW1546" s="422"/>
      <c r="AX1546" s="422"/>
      <c r="AY1546" s="423"/>
      <c r="AZ1546" s="422"/>
      <c r="BA1546" s="422"/>
      <c r="BB1546" s="422"/>
      <c r="BC1546" s="422"/>
      <c r="BT1546" s="427"/>
      <c r="BU1546" s="421"/>
      <c r="BV1546" s="428"/>
      <c r="BW1546" s="427"/>
      <c r="BX1546" s="427"/>
      <c r="BY1546" s="427"/>
      <c r="BZ1546" s="427"/>
      <c r="CA1546" s="421"/>
      <c r="CB1546" s="428"/>
      <c r="CC1546" s="427"/>
      <c r="CD1546" s="421"/>
      <c r="CE1546" s="429"/>
      <c r="CF1546" s="428"/>
      <c r="CG1546" s="427"/>
      <c r="CH1546" s="421"/>
      <c r="CI1546" s="429"/>
      <c r="CJ1546" s="428"/>
      <c r="CK1546" s="427"/>
      <c r="CL1546" s="421"/>
      <c r="CM1546" s="429"/>
      <c r="CN1546" s="428"/>
      <c r="CO1546" s="427"/>
      <c r="CP1546" s="421"/>
      <c r="CQ1546" s="429"/>
      <c r="CR1546" s="428"/>
      <c r="DH1546" s="427"/>
      <c r="EL1546" s="422"/>
      <c r="EM1546" s="422"/>
      <c r="EN1546" s="422"/>
      <c r="EO1546" s="422"/>
      <c r="EP1546" s="422"/>
      <c r="EQ1546" s="422"/>
      <c r="FG1546" s="412"/>
      <c r="FH1546" s="412"/>
      <c r="FI1546" s="412"/>
      <c r="FJ1546" s="412"/>
      <c r="FK1546" s="412"/>
      <c r="FL1546" s="412"/>
      <c r="FM1546" s="412"/>
      <c r="FN1546" s="412"/>
      <c r="FO1546" s="412"/>
      <c r="FP1546" s="412"/>
      <c r="FQ1546" s="412"/>
      <c r="FR1546" s="412"/>
      <c r="FS1546" s="412"/>
      <c r="FT1546" s="412"/>
      <c r="FU1546" s="412"/>
      <c r="FV1546" s="412"/>
      <c r="FW1546" s="412"/>
      <c r="FX1546" s="412"/>
      <c r="FY1546" s="412"/>
      <c r="FZ1546" s="412"/>
      <c r="GA1546" s="412"/>
      <c r="GB1546" s="412"/>
    </row>
    <row r="1547" spans="1:184" ht="13" hidden="1" customHeight="1">
      <c r="A1547" s="413" t="s">
        <v>2002</v>
      </c>
      <c r="C1547" s="413">
        <v>663878</v>
      </c>
      <c r="D1547" s="413">
        <v>20160</v>
      </c>
      <c r="E1547" s="413" t="s">
        <v>129</v>
      </c>
      <c r="F1547" s="413" t="s">
        <v>129</v>
      </c>
      <c r="H1547" s="411" t="s">
        <v>1855</v>
      </c>
      <c r="I1547" s="411" t="s">
        <v>552</v>
      </c>
      <c r="J1547" s="418">
        <v>28</v>
      </c>
      <c r="K1547" s="418">
        <v>1</v>
      </c>
      <c r="M1547" s="419" t="s">
        <v>837</v>
      </c>
      <c r="Z1547" s="421"/>
      <c r="AS1547" s="422"/>
      <c r="AT1547" s="422"/>
      <c r="AU1547" s="422"/>
      <c r="AV1547" s="422"/>
      <c r="AW1547" s="422"/>
      <c r="AX1547" s="422"/>
      <c r="AY1547" s="423"/>
      <c r="AZ1547" s="422"/>
      <c r="BA1547" s="422"/>
      <c r="BB1547" s="422"/>
      <c r="BC1547" s="422"/>
      <c r="BT1547" s="427"/>
      <c r="BU1547" s="421"/>
      <c r="BV1547" s="428"/>
      <c r="BW1547" s="427"/>
      <c r="BX1547" s="427"/>
      <c r="BY1547" s="427"/>
      <c r="BZ1547" s="427"/>
      <c r="CA1547" s="421"/>
      <c r="CB1547" s="428"/>
      <c r="CC1547" s="427"/>
      <c r="CD1547" s="421"/>
      <c r="CE1547" s="429"/>
      <c r="CF1547" s="428"/>
      <c r="CG1547" s="427"/>
      <c r="CH1547" s="421"/>
      <c r="CI1547" s="429"/>
      <c r="CJ1547" s="428"/>
      <c r="CK1547" s="427"/>
      <c r="CL1547" s="421"/>
      <c r="CM1547" s="429"/>
      <c r="CN1547" s="428"/>
      <c r="CO1547" s="427"/>
      <c r="CP1547" s="421"/>
      <c r="CQ1547" s="429"/>
      <c r="CR1547" s="428"/>
      <c r="DH1547" s="427"/>
      <c r="EL1547" s="422"/>
      <c r="EM1547" s="422"/>
      <c r="EN1547" s="422"/>
      <c r="EO1547" s="422"/>
      <c r="EP1547" s="422"/>
      <c r="EQ1547" s="422"/>
    </row>
    <row r="1548" spans="1:184" ht="13" hidden="1" customHeight="1">
      <c r="A1548" s="413" t="s">
        <v>2002</v>
      </c>
      <c r="C1548" s="413">
        <v>665625</v>
      </c>
      <c r="D1548" s="413">
        <v>21652</v>
      </c>
      <c r="E1548" s="413" t="s">
        <v>3323</v>
      </c>
      <c r="F1548" s="413" t="s">
        <v>3323</v>
      </c>
      <c r="H1548" s="411" t="s">
        <v>2484</v>
      </c>
      <c r="I1548" s="411" t="s">
        <v>451</v>
      </c>
      <c r="J1548" s="418">
        <v>28</v>
      </c>
      <c r="K1548" s="418">
        <v>1</v>
      </c>
      <c r="M1548" s="419" t="s">
        <v>837</v>
      </c>
      <c r="Z1548" s="421"/>
      <c r="AS1548" s="422"/>
      <c r="AT1548" s="422"/>
      <c r="AU1548" s="422"/>
      <c r="AV1548" s="422"/>
      <c r="AW1548" s="422"/>
      <c r="AX1548" s="422"/>
      <c r="AY1548" s="423"/>
      <c r="AZ1548" s="422"/>
      <c r="BA1548" s="422"/>
      <c r="BB1548" s="422"/>
      <c r="BC1548" s="422"/>
      <c r="BT1548" s="427"/>
      <c r="BU1548" s="421"/>
      <c r="BV1548" s="428"/>
      <c r="BW1548" s="427"/>
      <c r="BX1548" s="427"/>
      <c r="BY1548" s="427"/>
      <c r="BZ1548" s="427"/>
      <c r="CA1548" s="421"/>
      <c r="CB1548" s="428"/>
      <c r="CC1548" s="427"/>
      <c r="CD1548" s="421"/>
      <c r="CE1548" s="429"/>
      <c r="CF1548" s="428"/>
      <c r="CG1548" s="427"/>
      <c r="CH1548" s="421"/>
      <c r="CI1548" s="429"/>
      <c r="CJ1548" s="428"/>
      <c r="CK1548" s="427"/>
      <c r="CL1548" s="421"/>
      <c r="CM1548" s="429"/>
      <c r="CN1548" s="428"/>
      <c r="CO1548" s="427"/>
      <c r="CP1548" s="421"/>
      <c r="CQ1548" s="429"/>
      <c r="CR1548" s="428"/>
      <c r="DH1548" s="427"/>
      <c r="EL1548" s="422"/>
      <c r="EM1548" s="422"/>
      <c r="EN1548" s="422"/>
      <c r="EO1548" s="422"/>
      <c r="EP1548" s="422"/>
      <c r="EQ1548" s="422"/>
    </row>
    <row r="1549" spans="1:184" ht="13" hidden="1" customHeight="1">
      <c r="A1549" s="413" t="s">
        <v>2002</v>
      </c>
      <c r="C1549" s="413">
        <v>679156</v>
      </c>
      <c r="D1549" s="413">
        <v>27624</v>
      </c>
      <c r="E1549" s="413" t="s">
        <v>3323</v>
      </c>
      <c r="F1549" s="413" t="s">
        <v>14</v>
      </c>
      <c r="H1549" s="411" t="s">
        <v>4018</v>
      </c>
      <c r="I1549" s="411" t="s">
        <v>3510</v>
      </c>
      <c r="K1549" s="418">
        <v>1</v>
      </c>
      <c r="M1549" s="419" t="s">
        <v>46</v>
      </c>
      <c r="Z1549" s="421"/>
      <c r="AS1549" s="422"/>
      <c r="AT1549" s="422"/>
      <c r="AU1549" s="422"/>
      <c r="AV1549" s="422"/>
      <c r="AW1549" s="422"/>
      <c r="AX1549" s="422"/>
      <c r="AY1549" s="423"/>
      <c r="AZ1549" s="422"/>
      <c r="BA1549" s="422"/>
      <c r="BB1549" s="422"/>
      <c r="BC1549" s="422"/>
      <c r="BT1549" s="427"/>
      <c r="BU1549" s="421"/>
      <c r="BV1549" s="428"/>
      <c r="BW1549" s="427"/>
      <c r="BX1549" s="427"/>
      <c r="BY1549" s="427"/>
      <c r="BZ1549" s="427"/>
      <c r="CA1549" s="421"/>
      <c r="CB1549" s="428"/>
      <c r="CC1549" s="427"/>
      <c r="CD1549" s="421"/>
      <c r="CE1549" s="429"/>
      <c r="CF1549" s="428"/>
      <c r="CG1549" s="427"/>
      <c r="CH1549" s="421"/>
      <c r="CI1549" s="429"/>
      <c r="CJ1549" s="428"/>
      <c r="CK1549" s="427"/>
      <c r="CL1549" s="421"/>
      <c r="CM1549" s="429"/>
      <c r="CN1549" s="428"/>
      <c r="CO1549" s="427"/>
      <c r="CP1549" s="421"/>
      <c r="CQ1549" s="429"/>
      <c r="CR1549" s="428"/>
      <c r="DH1549" s="427"/>
      <c r="EL1549" s="422"/>
      <c r="EM1549" s="422"/>
      <c r="EN1549" s="422"/>
      <c r="EO1549" s="422"/>
      <c r="EP1549" s="422"/>
      <c r="EQ1549" s="422"/>
    </row>
    <row r="1550" spans="1:184" ht="13" hidden="1" customHeight="1">
      <c r="A1550" s="413" t="s">
        <v>2002</v>
      </c>
      <c r="C1550" s="413">
        <v>683068</v>
      </c>
      <c r="D1550" s="413">
        <v>25368</v>
      </c>
      <c r="E1550" s="413" t="s">
        <v>609</v>
      </c>
      <c r="H1550" s="411" t="s">
        <v>4050</v>
      </c>
      <c r="I1550" s="411" t="s">
        <v>174</v>
      </c>
      <c r="K1550" s="418">
        <v>1</v>
      </c>
      <c r="Z1550" s="421"/>
      <c r="AS1550" s="422"/>
      <c r="AT1550" s="422"/>
      <c r="AU1550" s="422"/>
      <c r="AV1550" s="422"/>
      <c r="AW1550" s="422"/>
      <c r="AX1550" s="422"/>
      <c r="AY1550" s="423"/>
      <c r="AZ1550" s="422"/>
      <c r="BA1550" s="422"/>
      <c r="BB1550" s="422"/>
      <c r="BC1550" s="422"/>
      <c r="BT1550" s="427"/>
      <c r="BU1550" s="421"/>
      <c r="BV1550" s="428"/>
      <c r="BW1550" s="427"/>
      <c r="BX1550" s="427"/>
      <c r="BY1550" s="427"/>
      <c r="BZ1550" s="427"/>
      <c r="CA1550" s="421"/>
      <c r="CB1550" s="428"/>
      <c r="CC1550" s="427"/>
      <c r="CD1550" s="421"/>
      <c r="CE1550" s="429"/>
      <c r="CF1550" s="428"/>
      <c r="CG1550" s="427"/>
      <c r="CH1550" s="421"/>
      <c r="CI1550" s="429"/>
      <c r="CJ1550" s="428"/>
      <c r="CK1550" s="427"/>
      <c r="CL1550" s="421"/>
      <c r="CM1550" s="429"/>
      <c r="CN1550" s="428"/>
      <c r="CO1550" s="427"/>
      <c r="CP1550" s="421"/>
      <c r="CQ1550" s="429"/>
      <c r="CR1550" s="428"/>
      <c r="DH1550" s="427"/>
      <c r="EL1550" s="422"/>
      <c r="EM1550" s="422"/>
      <c r="EN1550" s="422"/>
      <c r="EO1550" s="422"/>
      <c r="EP1550" s="422"/>
      <c r="EQ1550" s="422"/>
    </row>
    <row r="1551" spans="1:184" ht="13" hidden="1" customHeight="1">
      <c r="A1551" s="413" t="s">
        <v>2002</v>
      </c>
      <c r="C1551" s="413">
        <v>671111</v>
      </c>
      <c r="D1551" s="413">
        <v>25589</v>
      </c>
      <c r="E1551" s="413" t="s">
        <v>18</v>
      </c>
      <c r="F1551" s="413" t="s">
        <v>18</v>
      </c>
      <c r="H1551" s="411" t="s">
        <v>125</v>
      </c>
      <c r="I1551" s="411" t="s">
        <v>3140</v>
      </c>
      <c r="J1551" s="413">
        <v>27</v>
      </c>
      <c r="K1551" s="418">
        <v>1</v>
      </c>
      <c r="M1551" s="419" t="s">
        <v>46</v>
      </c>
      <c r="Z1551" s="421"/>
      <c r="AS1551" s="422"/>
      <c r="AT1551" s="422"/>
      <c r="AU1551" s="422"/>
      <c r="AV1551" s="422"/>
      <c r="AW1551" s="422"/>
      <c r="AX1551" s="422"/>
      <c r="AY1551" s="423"/>
      <c r="AZ1551" s="422"/>
      <c r="BA1551" s="422"/>
      <c r="BB1551" s="422"/>
      <c r="BC1551" s="422"/>
      <c r="BT1551" s="427"/>
      <c r="BU1551" s="421"/>
      <c r="BV1551" s="428"/>
      <c r="BW1551" s="427"/>
      <c r="BX1551" s="427"/>
      <c r="BY1551" s="427"/>
      <c r="BZ1551" s="427"/>
      <c r="CA1551" s="421"/>
      <c r="CB1551" s="428"/>
      <c r="CC1551" s="427"/>
      <c r="CD1551" s="421"/>
      <c r="CE1551" s="429"/>
      <c r="CF1551" s="428"/>
      <c r="CG1551" s="427"/>
      <c r="CH1551" s="421"/>
      <c r="CI1551" s="429"/>
      <c r="CJ1551" s="428"/>
      <c r="CK1551" s="427"/>
      <c r="CL1551" s="421"/>
      <c r="CM1551" s="429"/>
      <c r="CN1551" s="428"/>
      <c r="CO1551" s="427"/>
      <c r="CP1551" s="421"/>
      <c r="CQ1551" s="429"/>
      <c r="CR1551" s="428"/>
      <c r="DH1551" s="427"/>
      <c r="EL1551" s="422"/>
      <c r="EM1551" s="422"/>
      <c r="EN1551" s="422"/>
      <c r="EO1551" s="422"/>
      <c r="EP1551" s="422"/>
      <c r="EQ1551" s="422"/>
    </row>
    <row r="1552" spans="1:184" ht="13" hidden="1" customHeight="1">
      <c r="A1552" s="413" t="s">
        <v>2002</v>
      </c>
      <c r="C1552" s="413">
        <v>622780</v>
      </c>
      <c r="D1552" s="413">
        <v>17759</v>
      </c>
      <c r="E1552" s="413" t="s">
        <v>354</v>
      </c>
      <c r="F1552" s="413" t="s">
        <v>354</v>
      </c>
      <c r="H1552" s="411" t="s">
        <v>988</v>
      </c>
      <c r="I1552" s="411" t="s">
        <v>1856</v>
      </c>
      <c r="J1552" s="418">
        <v>31</v>
      </c>
      <c r="K1552" s="418">
        <v>1</v>
      </c>
      <c r="M1552" s="419" t="s">
        <v>46</v>
      </c>
      <c r="Z1552" s="421"/>
      <c r="BT1552" s="427"/>
      <c r="BU1552" s="421"/>
      <c r="BV1552" s="428"/>
      <c r="BW1552" s="427"/>
      <c r="BX1552" s="427"/>
      <c r="BY1552" s="427"/>
      <c r="BZ1552" s="427"/>
      <c r="CA1552" s="421"/>
      <c r="CB1552" s="428"/>
      <c r="CC1552" s="427"/>
      <c r="CD1552" s="421"/>
      <c r="CE1552" s="429"/>
      <c r="CF1552" s="428"/>
      <c r="CG1552" s="427"/>
      <c r="CH1552" s="421"/>
      <c r="CI1552" s="429"/>
      <c r="CJ1552" s="428"/>
      <c r="CK1552" s="427"/>
      <c r="CL1552" s="421"/>
      <c r="CM1552" s="429"/>
      <c r="CN1552" s="428"/>
      <c r="CO1552" s="427"/>
      <c r="CP1552" s="421"/>
      <c r="CQ1552" s="429"/>
      <c r="CR1552" s="428"/>
      <c r="DH1552" s="427"/>
      <c r="EL1552" s="422"/>
      <c r="EM1552" s="422"/>
      <c r="EN1552" s="422"/>
      <c r="EO1552" s="422"/>
      <c r="EP1552" s="422"/>
      <c r="EQ1552" s="422"/>
    </row>
    <row r="1553" spans="1:184" ht="13" hidden="1" customHeight="1">
      <c r="A1553" s="413" t="s">
        <v>2002</v>
      </c>
      <c r="C1553" s="413">
        <v>695534</v>
      </c>
      <c r="D1553" s="413">
        <v>30170</v>
      </c>
      <c r="E1553" s="413" t="s">
        <v>188</v>
      </c>
      <c r="F1553" s="413" t="s">
        <v>188</v>
      </c>
      <c r="H1553" s="411" t="s">
        <v>4428</v>
      </c>
      <c r="I1553" s="411" t="s">
        <v>352</v>
      </c>
      <c r="J1553" s="413">
        <v>22</v>
      </c>
      <c r="K1553" s="418">
        <v>1</v>
      </c>
      <c r="M1553" s="419" t="s">
        <v>837</v>
      </c>
      <c r="Z1553" s="421"/>
      <c r="BT1553" s="427"/>
      <c r="BU1553" s="421"/>
      <c r="BV1553" s="428"/>
      <c r="BW1553" s="427"/>
      <c r="BX1553" s="427"/>
      <c r="BY1553" s="427"/>
      <c r="BZ1553" s="427"/>
      <c r="CA1553" s="421"/>
      <c r="CB1553" s="428"/>
      <c r="CC1553" s="427"/>
      <c r="CD1553" s="421"/>
      <c r="CE1553" s="429"/>
      <c r="CF1553" s="428"/>
      <c r="CG1553" s="427"/>
      <c r="CH1553" s="421"/>
      <c r="CI1553" s="429"/>
      <c r="CJ1553" s="428"/>
      <c r="CK1553" s="427"/>
      <c r="CL1553" s="421"/>
      <c r="CM1553" s="429"/>
      <c r="CN1553" s="428"/>
      <c r="CO1553" s="427"/>
      <c r="CP1553" s="421"/>
      <c r="CQ1553" s="429"/>
      <c r="CR1553" s="428"/>
      <c r="DH1553" s="427"/>
    </row>
    <row r="1554" spans="1:184" ht="13" hidden="1" customHeight="1">
      <c r="A1554" s="413" t="s">
        <v>2002</v>
      </c>
      <c r="C1554" s="413">
        <v>673820</v>
      </c>
      <c r="D1554" s="413">
        <v>23091</v>
      </c>
      <c r="E1554" s="413" t="s">
        <v>3323</v>
      </c>
      <c r="F1554" s="413" t="s">
        <v>3323</v>
      </c>
      <c r="H1554" s="411" t="s">
        <v>3324</v>
      </c>
      <c r="I1554" s="411" t="s">
        <v>180</v>
      </c>
      <c r="J1554" s="413">
        <v>26</v>
      </c>
      <c r="K1554" s="418">
        <v>1</v>
      </c>
      <c r="M1554" s="419" t="s">
        <v>837</v>
      </c>
      <c r="Z1554" s="421"/>
      <c r="BT1554" s="427"/>
      <c r="BU1554" s="421"/>
      <c r="BV1554" s="428"/>
      <c r="BW1554" s="427"/>
      <c r="BX1554" s="427"/>
      <c r="BY1554" s="427"/>
      <c r="BZ1554" s="427"/>
      <c r="CA1554" s="421"/>
      <c r="CB1554" s="428"/>
      <c r="CC1554" s="427"/>
      <c r="CD1554" s="421"/>
      <c r="CE1554" s="429"/>
      <c r="CF1554" s="428"/>
      <c r="CG1554" s="427"/>
      <c r="CH1554" s="421"/>
      <c r="CI1554" s="429"/>
      <c r="CJ1554" s="428"/>
      <c r="CK1554" s="427"/>
      <c r="CL1554" s="421"/>
      <c r="CM1554" s="429"/>
      <c r="CN1554" s="428"/>
      <c r="CO1554" s="427"/>
      <c r="CP1554" s="421"/>
      <c r="CQ1554" s="429"/>
      <c r="CR1554" s="428"/>
      <c r="DH1554" s="427"/>
    </row>
    <row r="1555" spans="1:184" ht="13" hidden="1" customHeight="1">
      <c r="A1555" s="413" t="s">
        <v>2002</v>
      </c>
      <c r="B1555" s="471"/>
      <c r="C1555" s="471">
        <v>666207</v>
      </c>
      <c r="D1555" s="471">
        <v>21858</v>
      </c>
      <c r="E1555" s="471" t="s">
        <v>246</v>
      </c>
      <c r="H1555" s="411" t="s">
        <v>3633</v>
      </c>
      <c r="I1555" s="411" t="s">
        <v>805</v>
      </c>
      <c r="K1555" s="418">
        <v>1</v>
      </c>
      <c r="Z1555" s="421"/>
      <c r="AS1555" s="422"/>
      <c r="AT1555" s="422"/>
      <c r="AU1555" s="422"/>
      <c r="AV1555" s="422"/>
      <c r="AW1555" s="422"/>
      <c r="AX1555" s="422"/>
      <c r="AY1555" s="423"/>
      <c r="AZ1555" s="422"/>
      <c r="BA1555" s="422"/>
      <c r="BB1555" s="422"/>
      <c r="BC1555" s="422"/>
      <c r="BT1555" s="427"/>
      <c r="BU1555" s="421"/>
      <c r="BV1555" s="428"/>
      <c r="BW1555" s="427"/>
      <c r="BX1555" s="427"/>
      <c r="BY1555" s="427"/>
      <c r="BZ1555" s="427"/>
      <c r="CA1555" s="421"/>
      <c r="CB1555" s="428"/>
      <c r="CC1555" s="427"/>
      <c r="CD1555" s="421"/>
      <c r="CE1555" s="429"/>
      <c r="CF1555" s="428"/>
      <c r="CG1555" s="427"/>
      <c r="CH1555" s="421"/>
      <c r="CI1555" s="429"/>
      <c r="CJ1555" s="428"/>
      <c r="CK1555" s="427"/>
      <c r="CL1555" s="421"/>
      <c r="CM1555" s="429"/>
      <c r="CN1555" s="428"/>
      <c r="CO1555" s="427"/>
      <c r="CP1555" s="421"/>
      <c r="CQ1555" s="429"/>
      <c r="CR1555" s="428"/>
      <c r="DH1555" s="427"/>
      <c r="EL1555" s="422"/>
      <c r="EM1555" s="422"/>
      <c r="EN1555" s="422"/>
      <c r="EO1555" s="422"/>
      <c r="EP1555" s="422"/>
      <c r="EQ1555" s="422"/>
    </row>
    <row r="1556" spans="1:184" ht="13" hidden="1" customHeight="1">
      <c r="A1556" s="413" t="s">
        <v>2002</v>
      </c>
      <c r="C1556" s="413">
        <v>702752</v>
      </c>
      <c r="D1556" s="413">
        <v>33980</v>
      </c>
      <c r="E1556" s="413" t="s">
        <v>345</v>
      </c>
      <c r="F1556" s="413" t="s">
        <v>345</v>
      </c>
      <c r="H1556" s="411" t="s">
        <v>4463</v>
      </c>
      <c r="I1556" s="411" t="s">
        <v>616</v>
      </c>
      <c r="J1556" s="413">
        <v>27</v>
      </c>
      <c r="K1556" s="418">
        <v>1</v>
      </c>
      <c r="M1556" s="419" t="s">
        <v>837</v>
      </c>
      <c r="Z1556" s="421"/>
      <c r="BT1556" s="427"/>
      <c r="BU1556" s="421"/>
      <c r="BV1556" s="428"/>
      <c r="BW1556" s="427"/>
      <c r="BX1556" s="427"/>
      <c r="BY1556" s="427"/>
      <c r="BZ1556" s="427"/>
      <c r="CA1556" s="421"/>
      <c r="CB1556" s="428"/>
      <c r="CC1556" s="427"/>
      <c r="CD1556" s="421"/>
      <c r="CE1556" s="429"/>
      <c r="CF1556" s="428"/>
      <c r="CG1556" s="427"/>
      <c r="CH1556" s="421"/>
      <c r="CI1556" s="429"/>
      <c r="CJ1556" s="428"/>
      <c r="CK1556" s="427"/>
      <c r="CL1556" s="421"/>
      <c r="CM1556" s="429"/>
      <c r="CN1556" s="428"/>
      <c r="CO1556" s="427"/>
      <c r="CP1556" s="421"/>
      <c r="CQ1556" s="429"/>
      <c r="CR1556" s="428"/>
      <c r="DH1556" s="427"/>
      <c r="FG1556" s="412"/>
      <c r="FH1556" s="412"/>
      <c r="FI1556" s="412"/>
      <c r="FJ1556" s="412"/>
      <c r="FK1556" s="412"/>
      <c r="FL1556" s="412"/>
      <c r="FM1556" s="412"/>
      <c r="FN1556" s="412"/>
      <c r="FO1556" s="412"/>
      <c r="FP1556" s="412"/>
      <c r="FQ1556" s="412"/>
      <c r="FR1556" s="412"/>
      <c r="FS1556" s="412"/>
      <c r="FT1556" s="412"/>
      <c r="FU1556" s="412"/>
      <c r="FV1556" s="412"/>
      <c r="FW1556" s="412"/>
      <c r="FX1556" s="412"/>
      <c r="FY1556" s="412"/>
      <c r="FZ1556" s="412"/>
      <c r="GA1556" s="412"/>
      <c r="GB1556" s="412"/>
    </row>
    <row r="1557" spans="1:184" ht="13" hidden="1" customHeight="1">
      <c r="A1557" s="413" t="s">
        <v>2002</v>
      </c>
      <c r="C1557" s="413">
        <v>620982</v>
      </c>
      <c r="D1557" s="413">
        <v>16318</v>
      </c>
      <c r="E1557" s="413" t="s">
        <v>13</v>
      </c>
      <c r="H1557" s="411" t="s">
        <v>2909</v>
      </c>
      <c r="I1557" s="411" t="s">
        <v>1885</v>
      </c>
      <c r="K1557" s="418">
        <v>1</v>
      </c>
      <c r="Z1557" s="421"/>
      <c r="AS1557" s="422"/>
      <c r="AT1557" s="422"/>
      <c r="AU1557" s="422"/>
      <c r="AV1557" s="422"/>
      <c r="AW1557" s="422"/>
      <c r="AX1557" s="422"/>
      <c r="AY1557" s="423"/>
      <c r="AZ1557" s="422"/>
      <c r="BA1557" s="422"/>
      <c r="BB1557" s="422"/>
      <c r="BC1557" s="422"/>
      <c r="BT1557" s="427"/>
      <c r="BU1557" s="421"/>
      <c r="BV1557" s="428"/>
      <c r="BW1557" s="427"/>
      <c r="BX1557" s="427"/>
      <c r="BY1557" s="427"/>
      <c r="BZ1557" s="427"/>
      <c r="CA1557" s="421"/>
      <c r="CB1557" s="428"/>
      <c r="CC1557" s="427"/>
      <c r="CD1557" s="421"/>
      <c r="CE1557" s="429"/>
      <c r="CF1557" s="428"/>
      <c r="CG1557" s="427"/>
      <c r="CH1557" s="421"/>
      <c r="CI1557" s="429"/>
      <c r="CJ1557" s="428"/>
      <c r="CK1557" s="427"/>
      <c r="CL1557" s="421"/>
      <c r="CM1557" s="429"/>
      <c r="CN1557" s="428"/>
      <c r="CO1557" s="427"/>
      <c r="CP1557" s="421"/>
      <c r="CQ1557" s="429"/>
      <c r="CR1557" s="428"/>
      <c r="DH1557" s="427"/>
      <c r="EL1557" s="422"/>
      <c r="EM1557" s="422"/>
      <c r="EN1557" s="422"/>
      <c r="EO1557" s="422"/>
      <c r="EP1557" s="422"/>
      <c r="EQ1557" s="422"/>
    </row>
    <row r="1558" spans="1:184" ht="13" hidden="1" customHeight="1">
      <c r="A1558" s="413" t="s">
        <v>2002</v>
      </c>
      <c r="C1558" s="413">
        <v>668676</v>
      </c>
      <c r="D1558" s="413">
        <v>19979</v>
      </c>
      <c r="E1558" s="413" t="s">
        <v>18</v>
      </c>
      <c r="H1558" s="415" t="s">
        <v>1273</v>
      </c>
      <c r="I1558" s="416" t="s">
        <v>174</v>
      </c>
      <c r="J1558" s="417"/>
      <c r="K1558" s="418">
        <v>1</v>
      </c>
      <c r="M1558" s="419" t="s">
        <v>837</v>
      </c>
      <c r="Z1558" s="421"/>
      <c r="BT1558" s="427"/>
      <c r="BU1558" s="421"/>
      <c r="BV1558" s="428"/>
      <c r="BW1558" s="427"/>
      <c r="BX1558" s="427"/>
      <c r="BY1558" s="427"/>
      <c r="BZ1558" s="427"/>
      <c r="CA1558" s="421"/>
      <c r="CB1558" s="428"/>
      <c r="CC1558" s="427"/>
      <c r="CD1558" s="421"/>
      <c r="CE1558" s="429"/>
      <c r="CF1558" s="428"/>
      <c r="CG1558" s="427"/>
      <c r="CH1558" s="421"/>
      <c r="CI1558" s="429"/>
      <c r="CJ1558" s="428"/>
      <c r="CK1558" s="427"/>
      <c r="CL1558" s="421"/>
      <c r="CM1558" s="429"/>
      <c r="CN1558" s="428"/>
      <c r="CO1558" s="427"/>
      <c r="CP1558" s="421"/>
      <c r="CQ1558" s="429"/>
      <c r="CR1558" s="428"/>
      <c r="DH1558" s="427"/>
      <c r="EL1558" s="422"/>
      <c r="EM1558" s="422"/>
      <c r="EN1558" s="422"/>
      <c r="EO1558" s="422"/>
      <c r="EP1558" s="422"/>
      <c r="EQ1558" s="422"/>
    </row>
    <row r="1559" spans="1:184" ht="13" hidden="1" customHeight="1">
      <c r="A1559" s="413" t="s">
        <v>2002</v>
      </c>
      <c r="C1559" s="413">
        <v>621363</v>
      </c>
      <c r="D1559" s="413">
        <v>19403</v>
      </c>
      <c r="E1559" s="413" t="s">
        <v>3323</v>
      </c>
      <c r="F1559" s="413" t="s">
        <v>3323</v>
      </c>
      <c r="H1559" s="415" t="s">
        <v>1279</v>
      </c>
      <c r="I1559" s="416" t="s">
        <v>802</v>
      </c>
      <c r="J1559" s="417">
        <v>31</v>
      </c>
      <c r="K1559" s="418">
        <v>1</v>
      </c>
      <c r="M1559" s="419" t="s">
        <v>46</v>
      </c>
      <c r="Z1559" s="421"/>
      <c r="AS1559" s="422"/>
      <c r="AT1559" s="422"/>
      <c r="AU1559" s="422"/>
      <c r="AV1559" s="422"/>
      <c r="AW1559" s="422"/>
      <c r="AX1559" s="422"/>
      <c r="AY1559" s="423"/>
      <c r="AZ1559" s="422"/>
      <c r="BA1559" s="422"/>
      <c r="BB1559" s="422"/>
      <c r="BC1559" s="422"/>
      <c r="BT1559" s="427"/>
      <c r="BU1559" s="421"/>
      <c r="BV1559" s="428"/>
      <c r="BW1559" s="427"/>
      <c r="BX1559" s="427"/>
      <c r="BY1559" s="427"/>
      <c r="BZ1559" s="427"/>
      <c r="CA1559" s="421"/>
      <c r="CB1559" s="428"/>
      <c r="CC1559" s="427"/>
      <c r="CD1559" s="421"/>
      <c r="CE1559" s="429"/>
      <c r="CF1559" s="428"/>
      <c r="CG1559" s="427"/>
      <c r="CH1559" s="421"/>
      <c r="CI1559" s="429"/>
      <c r="CJ1559" s="428"/>
      <c r="CK1559" s="427"/>
      <c r="CL1559" s="421"/>
      <c r="CM1559" s="429"/>
      <c r="CN1559" s="428"/>
      <c r="CO1559" s="427"/>
      <c r="CP1559" s="421"/>
      <c r="CQ1559" s="429"/>
      <c r="CR1559" s="428"/>
      <c r="DH1559" s="427"/>
      <c r="EL1559" s="422"/>
      <c r="EM1559" s="422"/>
      <c r="EN1559" s="422"/>
      <c r="EO1559" s="422"/>
      <c r="EP1559" s="422"/>
      <c r="EQ1559" s="422"/>
    </row>
    <row r="1560" spans="1:184" ht="13" hidden="1" customHeight="1">
      <c r="A1560" s="413" t="s">
        <v>2002</v>
      </c>
      <c r="C1560" s="413">
        <v>647315</v>
      </c>
      <c r="D1560" s="413">
        <v>20185</v>
      </c>
      <c r="E1560" s="413" t="s">
        <v>3323</v>
      </c>
      <c r="H1560" s="411" t="s">
        <v>2418</v>
      </c>
      <c r="I1560" s="411" t="s">
        <v>174</v>
      </c>
      <c r="J1560" s="418">
        <v>28</v>
      </c>
      <c r="K1560" s="418">
        <v>1</v>
      </c>
      <c r="M1560" s="419" t="s">
        <v>837</v>
      </c>
      <c r="Z1560" s="421"/>
      <c r="AS1560" s="422"/>
      <c r="AT1560" s="422"/>
      <c r="AU1560" s="422"/>
      <c r="AV1560" s="422"/>
      <c r="AW1560" s="422"/>
      <c r="AX1560" s="422"/>
      <c r="AY1560" s="423"/>
      <c r="AZ1560" s="422"/>
      <c r="BA1560" s="422"/>
      <c r="BB1560" s="422"/>
      <c r="BC1560" s="422"/>
      <c r="BT1560" s="427"/>
      <c r="BU1560" s="421"/>
      <c r="BV1560" s="428"/>
      <c r="BW1560" s="427"/>
      <c r="BX1560" s="427"/>
      <c r="BY1560" s="427"/>
      <c r="BZ1560" s="427"/>
      <c r="CA1560" s="421"/>
      <c r="CB1560" s="428"/>
      <c r="CC1560" s="427"/>
      <c r="CD1560" s="421"/>
      <c r="CE1560" s="429"/>
      <c r="CF1560" s="428"/>
      <c r="CG1560" s="427"/>
      <c r="CH1560" s="421"/>
      <c r="CI1560" s="429"/>
      <c r="CJ1560" s="428"/>
      <c r="CK1560" s="427"/>
      <c r="CL1560" s="421"/>
      <c r="CM1560" s="429"/>
      <c r="CN1560" s="428"/>
      <c r="CO1560" s="427"/>
      <c r="CP1560" s="421"/>
      <c r="CQ1560" s="429"/>
      <c r="CR1560" s="428"/>
      <c r="DH1560" s="427"/>
      <c r="EL1560" s="422"/>
      <c r="EM1560" s="422"/>
      <c r="EN1560" s="422"/>
      <c r="EO1560" s="422"/>
      <c r="EP1560" s="422"/>
      <c r="EQ1560" s="422"/>
    </row>
    <row r="1561" spans="1:184" ht="13" hidden="1" customHeight="1">
      <c r="A1561" s="413" t="s">
        <v>2002</v>
      </c>
      <c r="C1561" s="413">
        <v>687166</v>
      </c>
      <c r="D1561" s="413">
        <v>26136</v>
      </c>
      <c r="E1561" s="413" t="s">
        <v>45</v>
      </c>
      <c r="H1561" s="411" t="s">
        <v>4497</v>
      </c>
      <c r="I1561" s="411" t="s">
        <v>595</v>
      </c>
      <c r="J1561" s="413">
        <v>26</v>
      </c>
      <c r="K1561" s="418">
        <v>1</v>
      </c>
      <c r="M1561" s="419" t="s">
        <v>837</v>
      </c>
      <c r="Z1561" s="421"/>
      <c r="AS1561" s="422"/>
      <c r="AT1561" s="422"/>
      <c r="AU1561" s="422"/>
      <c r="AV1561" s="422"/>
      <c r="AW1561" s="422"/>
      <c r="AX1561" s="422"/>
      <c r="AY1561" s="423"/>
      <c r="AZ1561" s="422"/>
      <c r="BA1561" s="422"/>
      <c r="BB1561" s="422"/>
      <c r="BC1561" s="422"/>
      <c r="BT1561" s="427"/>
      <c r="BU1561" s="421"/>
      <c r="BV1561" s="428"/>
      <c r="BW1561" s="427"/>
      <c r="BX1561" s="427"/>
      <c r="BY1561" s="427"/>
      <c r="BZ1561" s="427"/>
      <c r="CA1561" s="421"/>
      <c r="CB1561" s="428"/>
      <c r="CC1561" s="427"/>
      <c r="CD1561" s="421"/>
      <c r="CE1561" s="429"/>
      <c r="CF1561" s="428"/>
      <c r="CG1561" s="427"/>
      <c r="CH1561" s="421"/>
      <c r="CI1561" s="429"/>
      <c r="CJ1561" s="428"/>
      <c r="CK1561" s="427"/>
      <c r="CL1561" s="421"/>
      <c r="CM1561" s="429"/>
      <c r="CN1561" s="428"/>
      <c r="CO1561" s="427"/>
      <c r="CP1561" s="421"/>
      <c r="CQ1561" s="429"/>
      <c r="CR1561" s="428"/>
      <c r="DH1561" s="427"/>
      <c r="EL1561" s="422"/>
      <c r="EM1561" s="422"/>
      <c r="EN1561" s="422"/>
      <c r="EO1561" s="422"/>
      <c r="EP1561" s="422"/>
      <c r="EQ1561" s="422"/>
    </row>
    <row r="1562" spans="1:184" ht="13" hidden="1" customHeight="1">
      <c r="A1562" s="413" t="s">
        <v>2002</v>
      </c>
      <c r="C1562" s="413">
        <v>547001</v>
      </c>
      <c r="D1562" s="413">
        <v>18769</v>
      </c>
      <c r="E1562" s="413" t="s">
        <v>17</v>
      </c>
      <c r="H1562" s="411" t="s">
        <v>2352</v>
      </c>
      <c r="I1562" s="411" t="s">
        <v>600</v>
      </c>
      <c r="J1562" s="418">
        <v>30</v>
      </c>
      <c r="K1562" s="418">
        <v>1</v>
      </c>
      <c r="M1562" s="419" t="s">
        <v>837</v>
      </c>
      <c r="Z1562" s="421"/>
      <c r="AS1562" s="422"/>
      <c r="AT1562" s="422"/>
      <c r="AU1562" s="422"/>
      <c r="AV1562" s="422"/>
      <c r="AW1562" s="422"/>
      <c r="AX1562" s="422"/>
      <c r="AY1562" s="423"/>
      <c r="AZ1562" s="422"/>
      <c r="BA1562" s="422"/>
      <c r="BB1562" s="422"/>
      <c r="BC1562" s="422"/>
      <c r="BT1562" s="427"/>
      <c r="BU1562" s="421"/>
      <c r="BV1562" s="428"/>
      <c r="BW1562" s="427"/>
      <c r="BX1562" s="427"/>
      <c r="BY1562" s="427"/>
      <c r="BZ1562" s="427"/>
      <c r="CA1562" s="421"/>
      <c r="CB1562" s="428"/>
      <c r="CC1562" s="427"/>
      <c r="CD1562" s="421"/>
      <c r="CE1562" s="429"/>
      <c r="CF1562" s="428"/>
      <c r="CG1562" s="427"/>
      <c r="CH1562" s="421"/>
      <c r="CI1562" s="429"/>
      <c r="CJ1562" s="428"/>
      <c r="CK1562" s="427"/>
      <c r="CL1562" s="421"/>
      <c r="CM1562" s="429"/>
      <c r="CN1562" s="428"/>
      <c r="CO1562" s="427"/>
      <c r="CP1562" s="421"/>
      <c r="CQ1562" s="429"/>
      <c r="CR1562" s="428"/>
      <c r="DH1562" s="427"/>
      <c r="EL1562" s="422"/>
      <c r="EM1562" s="422"/>
      <c r="EN1562" s="422"/>
      <c r="EO1562" s="422"/>
      <c r="EP1562" s="422"/>
      <c r="EQ1562" s="422"/>
    </row>
    <row r="1563" spans="1:184" ht="13" hidden="1" customHeight="1">
      <c r="A1563" s="413" t="s">
        <v>2002</v>
      </c>
      <c r="C1563" s="413">
        <v>668472</v>
      </c>
      <c r="D1563" s="413">
        <v>22117</v>
      </c>
      <c r="E1563" s="413" t="s">
        <v>2168</v>
      </c>
      <c r="H1563" s="411" t="s">
        <v>2986</v>
      </c>
      <c r="I1563" s="411" t="s">
        <v>220</v>
      </c>
      <c r="K1563" s="418">
        <v>1</v>
      </c>
      <c r="L1563" s="418" t="s">
        <v>46</v>
      </c>
      <c r="Z1563" s="421"/>
      <c r="AS1563" s="422"/>
      <c r="AT1563" s="422"/>
      <c r="AU1563" s="422"/>
      <c r="AV1563" s="422"/>
      <c r="AW1563" s="422"/>
      <c r="AX1563" s="422"/>
      <c r="AY1563" s="423"/>
      <c r="AZ1563" s="422"/>
      <c r="BA1563" s="422"/>
      <c r="BB1563" s="422"/>
      <c r="BC1563" s="422"/>
      <c r="BT1563" s="427"/>
      <c r="BU1563" s="421"/>
      <c r="BV1563" s="428"/>
      <c r="BW1563" s="427"/>
      <c r="BX1563" s="427"/>
      <c r="BY1563" s="427"/>
      <c r="BZ1563" s="427"/>
      <c r="CA1563" s="421"/>
      <c r="CB1563" s="428"/>
      <c r="CC1563" s="427"/>
      <c r="CD1563" s="421"/>
      <c r="CE1563" s="429"/>
      <c r="CF1563" s="428"/>
      <c r="CG1563" s="427"/>
      <c r="CH1563" s="421"/>
      <c r="CI1563" s="429"/>
      <c r="CJ1563" s="428"/>
      <c r="CK1563" s="427"/>
      <c r="CL1563" s="421"/>
      <c r="CM1563" s="429"/>
      <c r="CN1563" s="428"/>
      <c r="CO1563" s="427"/>
      <c r="CP1563" s="421"/>
      <c r="CQ1563" s="429"/>
      <c r="CR1563" s="428"/>
      <c r="DH1563" s="427"/>
      <c r="EL1563" s="422"/>
      <c r="EM1563" s="422"/>
      <c r="EN1563" s="422"/>
      <c r="EO1563" s="422"/>
      <c r="EP1563" s="422"/>
      <c r="EQ1563" s="422"/>
    </row>
    <row r="1564" spans="1:184" ht="13" hidden="1" customHeight="1">
      <c r="A1564" s="413" t="s">
        <v>2002</v>
      </c>
      <c r="C1564" s="413">
        <v>643493</v>
      </c>
      <c r="D1564" s="413">
        <v>15290</v>
      </c>
      <c r="E1564" s="413" t="s">
        <v>14</v>
      </c>
      <c r="H1564" s="411" t="s">
        <v>2266</v>
      </c>
      <c r="I1564" s="411" t="s">
        <v>595</v>
      </c>
      <c r="J1564" s="418"/>
      <c r="K1564" s="418">
        <v>1</v>
      </c>
      <c r="M1564" s="419" t="s">
        <v>837</v>
      </c>
      <c r="Z1564" s="421"/>
      <c r="AS1564" s="422"/>
      <c r="AT1564" s="422"/>
      <c r="AU1564" s="422"/>
      <c r="AV1564" s="422"/>
      <c r="AW1564" s="422"/>
      <c r="AX1564" s="422"/>
      <c r="AY1564" s="423"/>
      <c r="AZ1564" s="422"/>
      <c r="BA1564" s="422"/>
      <c r="BB1564" s="422"/>
      <c r="BC1564" s="422"/>
      <c r="BT1564" s="427"/>
      <c r="BU1564" s="421"/>
      <c r="BV1564" s="428"/>
      <c r="BW1564" s="427"/>
      <c r="BX1564" s="427"/>
      <c r="BY1564" s="427"/>
      <c r="BZ1564" s="427"/>
      <c r="CA1564" s="421"/>
      <c r="CB1564" s="428"/>
      <c r="CC1564" s="427"/>
      <c r="CD1564" s="421"/>
      <c r="CE1564" s="429"/>
      <c r="CF1564" s="428"/>
      <c r="CG1564" s="427"/>
      <c r="CH1564" s="421"/>
      <c r="CI1564" s="429"/>
      <c r="CJ1564" s="428"/>
      <c r="CK1564" s="427"/>
      <c r="CL1564" s="421"/>
      <c r="CM1564" s="429"/>
      <c r="CN1564" s="428"/>
      <c r="CO1564" s="427"/>
      <c r="CP1564" s="421"/>
      <c r="CQ1564" s="429"/>
      <c r="CR1564" s="428"/>
      <c r="DH1564" s="427"/>
      <c r="EL1564" s="422"/>
      <c r="EM1564" s="422"/>
      <c r="EN1564" s="422"/>
      <c r="EO1564" s="422"/>
      <c r="EP1564" s="422"/>
      <c r="EQ1564" s="422"/>
    </row>
    <row r="1565" spans="1:184" ht="13" hidden="1" customHeight="1">
      <c r="A1565" s="413" t="s">
        <v>2002</v>
      </c>
      <c r="C1565" s="413">
        <v>640462</v>
      </c>
      <c r="D1565" s="413">
        <v>19343</v>
      </c>
      <c r="E1565" s="413" t="s">
        <v>45</v>
      </c>
      <c r="H1565" s="415" t="s">
        <v>1033</v>
      </c>
      <c r="I1565" s="416" t="s">
        <v>1662</v>
      </c>
      <c r="J1565" s="417">
        <v>30</v>
      </c>
      <c r="K1565" s="418">
        <v>1</v>
      </c>
      <c r="M1565" s="419" t="s">
        <v>46</v>
      </c>
      <c r="Z1565" s="421"/>
      <c r="BT1565" s="427"/>
      <c r="BU1565" s="421"/>
      <c r="BV1565" s="428"/>
      <c r="BW1565" s="427"/>
      <c r="BX1565" s="427"/>
      <c r="BY1565" s="427"/>
      <c r="BZ1565" s="427"/>
      <c r="CA1565" s="421"/>
      <c r="CB1565" s="428"/>
      <c r="CC1565" s="427"/>
      <c r="CD1565" s="421"/>
      <c r="CE1565" s="429"/>
      <c r="CF1565" s="428"/>
      <c r="CG1565" s="427"/>
      <c r="CH1565" s="421"/>
      <c r="CI1565" s="429"/>
      <c r="CJ1565" s="428"/>
      <c r="CK1565" s="427"/>
      <c r="CL1565" s="421"/>
      <c r="CM1565" s="429"/>
      <c r="CN1565" s="428"/>
      <c r="CO1565" s="427"/>
      <c r="CP1565" s="421"/>
      <c r="CQ1565" s="429"/>
      <c r="CR1565" s="428"/>
      <c r="DH1565" s="427"/>
    </row>
    <row r="1566" spans="1:184" ht="13" hidden="1" customHeight="1">
      <c r="A1566" s="413" t="s">
        <v>2002</v>
      </c>
      <c r="C1566" s="413">
        <v>650671</v>
      </c>
      <c r="D1566" s="413">
        <v>19200</v>
      </c>
      <c r="E1566" s="413" t="s">
        <v>18</v>
      </c>
      <c r="H1566" s="415" t="s">
        <v>1243</v>
      </c>
      <c r="I1566" s="416" t="s">
        <v>3351</v>
      </c>
      <c r="J1566" s="417">
        <v>29</v>
      </c>
      <c r="K1566" s="418">
        <v>1</v>
      </c>
      <c r="M1566" s="419" t="s">
        <v>46</v>
      </c>
      <c r="Z1566" s="421"/>
      <c r="BT1566" s="427"/>
      <c r="BU1566" s="421"/>
      <c r="BV1566" s="428"/>
      <c r="BW1566" s="427"/>
      <c r="BX1566" s="427"/>
      <c r="BY1566" s="427"/>
      <c r="BZ1566" s="427"/>
      <c r="CA1566" s="421"/>
      <c r="CB1566" s="428"/>
      <c r="CC1566" s="427"/>
      <c r="CD1566" s="421"/>
      <c r="CE1566" s="429"/>
      <c r="CF1566" s="428"/>
      <c r="CG1566" s="427"/>
      <c r="CH1566" s="421"/>
      <c r="CI1566" s="429"/>
      <c r="CJ1566" s="428"/>
      <c r="CK1566" s="427"/>
      <c r="CL1566" s="421"/>
      <c r="CM1566" s="429"/>
      <c r="CN1566" s="428"/>
      <c r="CO1566" s="427"/>
      <c r="CP1566" s="421"/>
      <c r="CQ1566" s="429"/>
      <c r="CR1566" s="428"/>
      <c r="DH1566" s="427"/>
      <c r="EL1566" s="422"/>
      <c r="EM1566" s="422"/>
      <c r="EN1566" s="422"/>
      <c r="EO1566" s="422"/>
      <c r="EP1566" s="422"/>
      <c r="EQ1566" s="422"/>
    </row>
    <row r="1567" spans="1:184" ht="13" hidden="1" customHeight="1">
      <c r="A1567" s="413" t="s">
        <v>2002</v>
      </c>
      <c r="C1567" s="413">
        <v>685068</v>
      </c>
      <c r="D1567" s="413">
        <v>27508</v>
      </c>
      <c r="E1567" s="413" t="s">
        <v>17</v>
      </c>
      <c r="H1567" s="411" t="s">
        <v>4513</v>
      </c>
      <c r="I1567" s="411" t="s">
        <v>724</v>
      </c>
      <c r="J1567" s="413">
        <v>27</v>
      </c>
      <c r="K1567" s="418">
        <v>1</v>
      </c>
      <c r="M1567" s="419" t="s">
        <v>837</v>
      </c>
      <c r="Z1567" s="421"/>
      <c r="BT1567" s="427"/>
      <c r="BU1567" s="421"/>
      <c r="BV1567" s="428"/>
      <c r="BW1567" s="427"/>
      <c r="BX1567" s="427"/>
      <c r="BY1567" s="427"/>
      <c r="BZ1567" s="427"/>
      <c r="CA1567" s="421"/>
      <c r="CB1567" s="428"/>
      <c r="CC1567" s="427"/>
      <c r="CD1567" s="421"/>
      <c r="CE1567" s="429"/>
      <c r="CF1567" s="428"/>
      <c r="CG1567" s="427"/>
      <c r="CH1567" s="421"/>
      <c r="CI1567" s="429"/>
      <c r="CJ1567" s="428"/>
      <c r="CK1567" s="427"/>
      <c r="CL1567" s="421"/>
      <c r="CM1567" s="429"/>
      <c r="CN1567" s="428"/>
      <c r="CO1567" s="427"/>
      <c r="CP1567" s="421"/>
      <c r="CQ1567" s="429"/>
      <c r="CR1567" s="428"/>
      <c r="DH1567" s="427"/>
    </row>
    <row r="1568" spans="1:184" ht="13" hidden="1" customHeight="1">
      <c r="A1568" s="413" t="s">
        <v>2002</v>
      </c>
      <c r="C1568" s="413">
        <v>663432</v>
      </c>
      <c r="D1568" s="413">
        <v>17610</v>
      </c>
      <c r="E1568" s="413" t="s">
        <v>239</v>
      </c>
      <c r="H1568" s="415" t="s">
        <v>1204</v>
      </c>
      <c r="I1568" s="416" t="s">
        <v>502</v>
      </c>
      <c r="J1568" s="417">
        <v>32</v>
      </c>
      <c r="K1568" s="418">
        <v>1</v>
      </c>
      <c r="M1568" s="419" t="s">
        <v>837</v>
      </c>
      <c r="Z1568" s="421"/>
      <c r="AS1568" s="422"/>
      <c r="AT1568" s="422"/>
      <c r="AU1568" s="422"/>
      <c r="AV1568" s="422"/>
      <c r="AW1568" s="422"/>
      <c r="AX1568" s="422"/>
      <c r="AY1568" s="423"/>
      <c r="AZ1568" s="422"/>
      <c r="BA1568" s="422"/>
      <c r="BB1568" s="422"/>
      <c r="BC1568" s="422"/>
      <c r="BT1568" s="427"/>
      <c r="BU1568" s="421"/>
      <c r="BV1568" s="428"/>
      <c r="BW1568" s="427"/>
      <c r="BX1568" s="427"/>
      <c r="BY1568" s="427"/>
      <c r="BZ1568" s="427"/>
      <c r="CA1568" s="421"/>
      <c r="CB1568" s="428"/>
      <c r="CC1568" s="427"/>
      <c r="CD1568" s="421"/>
      <c r="CE1568" s="429"/>
      <c r="CF1568" s="428"/>
      <c r="CG1568" s="427"/>
      <c r="CH1568" s="421"/>
      <c r="CI1568" s="429"/>
      <c r="CJ1568" s="428"/>
      <c r="CK1568" s="427"/>
      <c r="CL1568" s="421"/>
      <c r="CM1568" s="429"/>
      <c r="CN1568" s="428"/>
      <c r="CO1568" s="427"/>
      <c r="CP1568" s="421"/>
      <c r="CQ1568" s="429"/>
      <c r="CR1568" s="428"/>
      <c r="DH1568" s="427"/>
      <c r="EL1568" s="422"/>
      <c r="EM1568" s="422"/>
      <c r="EN1568" s="422"/>
      <c r="EO1568" s="422"/>
      <c r="EP1568" s="422"/>
      <c r="EQ1568" s="422"/>
    </row>
    <row r="1569" spans="1:147" ht="13" hidden="1" customHeight="1">
      <c r="A1569" s="413" t="s">
        <v>2002</v>
      </c>
      <c r="C1569" s="413">
        <v>642629</v>
      </c>
      <c r="D1569" s="413">
        <v>17304</v>
      </c>
      <c r="E1569" s="413" t="s">
        <v>686</v>
      </c>
      <c r="F1569" s="413" t="s">
        <v>686</v>
      </c>
      <c r="H1569" s="411" t="s">
        <v>534</v>
      </c>
      <c r="I1569" s="411" t="s">
        <v>1200</v>
      </c>
      <c r="K1569" s="418">
        <v>1</v>
      </c>
      <c r="M1569" s="419" t="s">
        <v>837</v>
      </c>
      <c r="Z1569" s="421"/>
      <c r="BT1569" s="427"/>
      <c r="BU1569" s="421"/>
      <c r="BV1569" s="428"/>
      <c r="BW1569" s="427"/>
      <c r="BX1569" s="427"/>
      <c r="BY1569" s="427"/>
      <c r="BZ1569" s="427"/>
      <c r="CA1569" s="421"/>
      <c r="CB1569" s="428"/>
      <c r="CC1569" s="427"/>
      <c r="CD1569" s="421"/>
      <c r="CE1569" s="429"/>
      <c r="CF1569" s="428"/>
      <c r="CG1569" s="427"/>
      <c r="CH1569" s="421"/>
      <c r="CI1569" s="429"/>
      <c r="CJ1569" s="428"/>
      <c r="CK1569" s="427"/>
      <c r="CL1569" s="421"/>
      <c r="CM1569" s="429"/>
      <c r="CN1569" s="428"/>
      <c r="CO1569" s="427"/>
      <c r="CP1569" s="421"/>
      <c r="CQ1569" s="429"/>
      <c r="CR1569" s="428"/>
      <c r="DH1569" s="427"/>
      <c r="EL1569" s="422"/>
      <c r="EM1569" s="422"/>
      <c r="EN1569" s="422"/>
      <c r="EO1569" s="422"/>
      <c r="EP1569" s="422"/>
      <c r="EQ1569" s="422"/>
    </row>
    <row r="1570" spans="1:147" ht="13" hidden="1" customHeight="1">
      <c r="A1570" s="413" t="s">
        <v>2002</v>
      </c>
      <c r="C1570" s="413">
        <v>598286</v>
      </c>
      <c r="D1570" s="413">
        <v>12575</v>
      </c>
      <c r="E1570" s="413" t="s">
        <v>15</v>
      </c>
      <c r="H1570" s="415" t="s">
        <v>534</v>
      </c>
      <c r="I1570" s="416" t="s">
        <v>220</v>
      </c>
      <c r="J1570" s="417"/>
      <c r="K1570" s="418">
        <v>1</v>
      </c>
      <c r="M1570" s="419" t="s">
        <v>46</v>
      </c>
      <c r="Z1570" s="421"/>
      <c r="BT1570" s="427"/>
      <c r="BU1570" s="421"/>
      <c r="BV1570" s="428"/>
      <c r="BW1570" s="427"/>
      <c r="BX1570" s="427"/>
      <c r="BY1570" s="427"/>
      <c r="BZ1570" s="427"/>
      <c r="CA1570" s="421"/>
      <c r="CB1570" s="428"/>
      <c r="CC1570" s="427"/>
      <c r="CD1570" s="421"/>
      <c r="CE1570" s="429"/>
      <c r="CF1570" s="428"/>
      <c r="CG1570" s="427"/>
      <c r="CH1570" s="421"/>
      <c r="CI1570" s="429"/>
      <c r="CJ1570" s="428"/>
      <c r="CK1570" s="427"/>
      <c r="CL1570" s="421"/>
      <c r="CM1570" s="429"/>
      <c r="CN1570" s="428"/>
      <c r="CO1570" s="427"/>
      <c r="CP1570" s="421"/>
      <c r="CQ1570" s="429"/>
      <c r="CR1570" s="428"/>
      <c r="DH1570" s="427"/>
      <c r="EL1570" s="422"/>
      <c r="EM1570" s="422"/>
      <c r="EN1570" s="422"/>
      <c r="EO1570" s="422"/>
      <c r="EP1570" s="422"/>
      <c r="EQ1570" s="422"/>
    </row>
    <row r="1571" spans="1:147" ht="13" hidden="1" customHeight="1">
      <c r="A1571" s="413" t="s">
        <v>2002</v>
      </c>
      <c r="C1571" s="413">
        <v>541640</v>
      </c>
      <c r="D1571" s="413">
        <v>10314</v>
      </c>
      <c r="E1571" s="413" t="s">
        <v>567</v>
      </c>
      <c r="H1571" s="411" t="s">
        <v>3350</v>
      </c>
      <c r="I1571" s="411" t="s">
        <v>1863</v>
      </c>
      <c r="J1571" s="418">
        <v>35</v>
      </c>
      <c r="K1571" s="418">
        <v>1</v>
      </c>
      <c r="M1571" s="419" t="s">
        <v>837</v>
      </c>
      <c r="Z1571" s="421"/>
      <c r="BT1571" s="427"/>
      <c r="BU1571" s="421"/>
      <c r="BV1571" s="428"/>
      <c r="BW1571" s="427"/>
      <c r="BX1571" s="427"/>
      <c r="BY1571" s="427"/>
      <c r="BZ1571" s="427"/>
      <c r="CA1571" s="421"/>
      <c r="CB1571" s="428"/>
      <c r="CC1571" s="427"/>
      <c r="CD1571" s="421"/>
      <c r="CE1571" s="429"/>
      <c r="CF1571" s="428"/>
      <c r="CG1571" s="427"/>
      <c r="CH1571" s="421"/>
      <c r="CI1571" s="429"/>
      <c r="CJ1571" s="428"/>
      <c r="CK1571" s="427"/>
      <c r="CL1571" s="421"/>
      <c r="CM1571" s="429"/>
      <c r="CN1571" s="428"/>
      <c r="CO1571" s="427"/>
      <c r="CP1571" s="421"/>
      <c r="CQ1571" s="429"/>
      <c r="CR1571" s="428"/>
      <c r="DH1571" s="427"/>
      <c r="EL1571" s="422"/>
      <c r="EM1571" s="422"/>
      <c r="EN1571" s="422"/>
      <c r="EO1571" s="422"/>
      <c r="EP1571" s="422"/>
      <c r="EQ1571" s="422"/>
    </row>
    <row r="1572" spans="1:147" ht="13" hidden="1" customHeight="1">
      <c r="A1572" s="413" t="s">
        <v>2002</v>
      </c>
      <c r="D1572" s="413">
        <v>25071</v>
      </c>
      <c r="H1572" s="411" t="s">
        <v>3469</v>
      </c>
      <c r="I1572" s="411" t="s">
        <v>1919</v>
      </c>
      <c r="K1572" s="418">
        <v>1</v>
      </c>
      <c r="Z1572" s="421"/>
      <c r="AS1572" s="422"/>
      <c r="AT1572" s="422"/>
      <c r="AU1572" s="422"/>
      <c r="AV1572" s="422"/>
      <c r="AW1572" s="422"/>
      <c r="AX1572" s="422"/>
      <c r="AY1572" s="423"/>
      <c r="AZ1572" s="422"/>
      <c r="BA1572" s="422"/>
      <c r="BB1572" s="422"/>
      <c r="BC1572" s="422"/>
      <c r="BT1572" s="427"/>
      <c r="BU1572" s="421"/>
      <c r="BV1572" s="428"/>
      <c r="BW1572" s="427"/>
      <c r="BX1572" s="427"/>
      <c r="BY1572" s="427"/>
      <c r="BZ1572" s="427"/>
      <c r="CA1572" s="421"/>
      <c r="CB1572" s="428"/>
      <c r="CC1572" s="427"/>
      <c r="CD1572" s="421"/>
      <c r="CE1572" s="429"/>
      <c r="CF1572" s="428"/>
      <c r="CG1572" s="427"/>
      <c r="CH1572" s="421"/>
      <c r="CI1572" s="429"/>
      <c r="CJ1572" s="428"/>
      <c r="CK1572" s="427"/>
      <c r="CL1572" s="421"/>
      <c r="CM1572" s="429"/>
      <c r="CN1572" s="428"/>
      <c r="CO1572" s="427"/>
      <c r="CP1572" s="421"/>
      <c r="CQ1572" s="429"/>
      <c r="CR1572" s="428"/>
      <c r="DH1572" s="427"/>
      <c r="EL1572" s="422"/>
      <c r="EM1572" s="422"/>
      <c r="EN1572" s="422"/>
      <c r="EO1572" s="422"/>
      <c r="EP1572" s="422"/>
      <c r="EQ1572" s="422"/>
    </row>
    <row r="1573" spans="1:147" ht="13" hidden="1" customHeight="1">
      <c r="A1573" s="413" t="s">
        <v>2002</v>
      </c>
      <c r="C1573" s="413">
        <v>660604</v>
      </c>
      <c r="D1573" s="413">
        <v>19524</v>
      </c>
      <c r="E1573" s="413" t="s">
        <v>13</v>
      </c>
      <c r="H1573" s="411" t="s">
        <v>1868</v>
      </c>
      <c r="I1573" s="411" t="s">
        <v>2412</v>
      </c>
      <c r="J1573" s="413">
        <v>27</v>
      </c>
      <c r="K1573" s="418">
        <v>1</v>
      </c>
      <c r="M1573" s="419" t="s">
        <v>837</v>
      </c>
      <c r="Z1573" s="421"/>
      <c r="AS1573" s="422"/>
      <c r="AT1573" s="422"/>
      <c r="AU1573" s="422"/>
      <c r="AV1573" s="422"/>
      <c r="AW1573" s="422"/>
      <c r="AX1573" s="422"/>
      <c r="AY1573" s="423"/>
      <c r="AZ1573" s="422"/>
      <c r="BA1573" s="422"/>
      <c r="BB1573" s="422"/>
      <c r="BC1573" s="422"/>
      <c r="BT1573" s="427"/>
      <c r="BU1573" s="421"/>
      <c r="BV1573" s="428"/>
      <c r="BW1573" s="427"/>
      <c r="BX1573" s="427"/>
      <c r="BY1573" s="427"/>
      <c r="BZ1573" s="427"/>
      <c r="CA1573" s="421"/>
      <c r="CB1573" s="428"/>
      <c r="CC1573" s="427"/>
      <c r="CD1573" s="421"/>
      <c r="CE1573" s="429"/>
      <c r="CF1573" s="428"/>
      <c r="CG1573" s="427"/>
      <c r="CH1573" s="421"/>
      <c r="CI1573" s="429"/>
      <c r="CJ1573" s="428"/>
      <c r="CK1573" s="427"/>
      <c r="CL1573" s="421"/>
      <c r="CM1573" s="429"/>
      <c r="CN1573" s="428"/>
      <c r="CO1573" s="427"/>
      <c r="CP1573" s="421"/>
      <c r="CQ1573" s="429"/>
      <c r="CR1573" s="428"/>
      <c r="DH1573" s="427"/>
      <c r="EL1573" s="422"/>
      <c r="EM1573" s="422"/>
      <c r="EN1573" s="422"/>
      <c r="EO1573" s="422"/>
      <c r="EP1573" s="422"/>
      <c r="EQ1573" s="422"/>
    </row>
    <row r="1574" spans="1:147" ht="13" hidden="1" customHeight="1">
      <c r="A1574" s="413" t="s">
        <v>2002</v>
      </c>
      <c r="C1574" s="413">
        <v>675919</v>
      </c>
      <c r="D1574" s="413">
        <v>20333</v>
      </c>
      <c r="E1574" s="413" t="s">
        <v>276</v>
      </c>
      <c r="H1574" s="411" t="s">
        <v>4486</v>
      </c>
      <c r="I1574" s="411" t="s">
        <v>220</v>
      </c>
      <c r="J1574" s="413">
        <v>29</v>
      </c>
      <c r="K1574" s="418">
        <v>1</v>
      </c>
      <c r="M1574" s="419" t="s">
        <v>46</v>
      </c>
      <c r="Z1574" s="421"/>
      <c r="BT1574" s="427"/>
      <c r="BU1574" s="421"/>
      <c r="BV1574" s="428"/>
      <c r="BW1574" s="427"/>
      <c r="BX1574" s="427"/>
      <c r="BY1574" s="427"/>
      <c r="BZ1574" s="427"/>
      <c r="CA1574" s="421"/>
      <c r="CB1574" s="428"/>
      <c r="CC1574" s="427"/>
      <c r="CD1574" s="421"/>
      <c r="CE1574" s="429"/>
      <c r="CF1574" s="428"/>
      <c r="CG1574" s="427"/>
      <c r="CH1574" s="421"/>
      <c r="CI1574" s="429"/>
      <c r="CJ1574" s="428"/>
      <c r="CK1574" s="427"/>
      <c r="CL1574" s="421"/>
      <c r="CM1574" s="429"/>
      <c r="CN1574" s="428"/>
      <c r="CO1574" s="427"/>
      <c r="CP1574" s="421"/>
      <c r="CQ1574" s="429"/>
      <c r="CR1574" s="428"/>
      <c r="DH1574" s="427"/>
    </row>
    <row r="1575" spans="1:147" ht="13" hidden="1" customHeight="1">
      <c r="A1575" s="413" t="s">
        <v>2002</v>
      </c>
      <c r="C1575" s="413">
        <v>688497</v>
      </c>
      <c r="D1575" s="413">
        <v>26344</v>
      </c>
      <c r="E1575" s="413" t="s">
        <v>45</v>
      </c>
      <c r="H1575" s="411" t="s">
        <v>4503</v>
      </c>
      <c r="I1575" s="411" t="s">
        <v>288</v>
      </c>
      <c r="J1575" s="413">
        <v>29</v>
      </c>
      <c r="K1575" s="418">
        <v>1</v>
      </c>
      <c r="M1575" s="419" t="s">
        <v>837</v>
      </c>
      <c r="Z1575" s="421"/>
      <c r="AS1575" s="422"/>
      <c r="AT1575" s="422"/>
      <c r="AU1575" s="422"/>
      <c r="AV1575" s="422"/>
      <c r="AW1575" s="422"/>
      <c r="AX1575" s="422"/>
      <c r="AY1575" s="423"/>
      <c r="AZ1575" s="422"/>
      <c r="BA1575" s="422"/>
      <c r="BB1575" s="422"/>
      <c r="BC1575" s="422"/>
      <c r="BT1575" s="427"/>
      <c r="BU1575" s="421"/>
      <c r="BV1575" s="428"/>
      <c r="BW1575" s="427"/>
      <c r="BX1575" s="427"/>
      <c r="BY1575" s="427"/>
      <c r="BZ1575" s="427"/>
      <c r="CA1575" s="421"/>
      <c r="CB1575" s="428"/>
      <c r="CC1575" s="427"/>
      <c r="CD1575" s="421"/>
      <c r="CE1575" s="429"/>
      <c r="CF1575" s="428"/>
      <c r="CG1575" s="427"/>
      <c r="CH1575" s="421"/>
      <c r="CI1575" s="429"/>
      <c r="CJ1575" s="428"/>
      <c r="CK1575" s="427"/>
      <c r="CL1575" s="421"/>
      <c r="CM1575" s="429"/>
      <c r="CN1575" s="428"/>
      <c r="CO1575" s="427"/>
      <c r="CP1575" s="421"/>
      <c r="CQ1575" s="429"/>
      <c r="CR1575" s="428"/>
      <c r="DH1575" s="427"/>
      <c r="EL1575" s="422"/>
      <c r="EM1575" s="422"/>
      <c r="EN1575" s="422"/>
      <c r="EO1575" s="422"/>
      <c r="EP1575" s="422"/>
      <c r="EQ1575" s="422"/>
    </row>
    <row r="1576" spans="1:147" ht="13" hidden="1" customHeight="1">
      <c r="A1576" s="413" t="s">
        <v>2002</v>
      </c>
      <c r="C1576" s="413">
        <v>656887</v>
      </c>
      <c r="D1576" s="413">
        <v>17034</v>
      </c>
      <c r="E1576" s="413" t="s">
        <v>345</v>
      </c>
      <c r="F1576" s="413" t="s">
        <v>345</v>
      </c>
      <c r="H1576" s="415" t="s">
        <v>898</v>
      </c>
      <c r="I1576" s="416" t="s">
        <v>104</v>
      </c>
      <c r="J1576" s="417">
        <v>29</v>
      </c>
      <c r="K1576" s="418">
        <v>1</v>
      </c>
      <c r="M1576" s="419" t="s">
        <v>837</v>
      </c>
      <c r="Z1576" s="421"/>
      <c r="AS1576" s="422"/>
      <c r="AT1576" s="422"/>
      <c r="AU1576" s="422"/>
      <c r="AV1576" s="422"/>
      <c r="AW1576" s="422"/>
      <c r="AX1576" s="422"/>
      <c r="AY1576" s="423"/>
      <c r="AZ1576" s="422"/>
      <c r="BA1576" s="422"/>
      <c r="BB1576" s="422"/>
      <c r="BC1576" s="422"/>
      <c r="BT1576" s="427"/>
      <c r="BU1576" s="421"/>
      <c r="BV1576" s="428"/>
      <c r="BW1576" s="427"/>
      <c r="BX1576" s="427"/>
      <c r="BY1576" s="427"/>
      <c r="BZ1576" s="427"/>
      <c r="CA1576" s="421"/>
      <c r="CB1576" s="428"/>
      <c r="CC1576" s="427"/>
      <c r="CD1576" s="421"/>
      <c r="CE1576" s="429"/>
      <c r="CF1576" s="428"/>
      <c r="CG1576" s="427"/>
      <c r="CH1576" s="421"/>
      <c r="CI1576" s="429"/>
      <c r="CJ1576" s="428"/>
      <c r="CK1576" s="427"/>
      <c r="CL1576" s="421"/>
      <c r="CM1576" s="429"/>
      <c r="CN1576" s="428"/>
      <c r="CO1576" s="427"/>
      <c r="CP1576" s="421"/>
      <c r="CQ1576" s="429"/>
      <c r="CR1576" s="428"/>
      <c r="DH1576" s="427"/>
      <c r="EL1576" s="422"/>
      <c r="EM1576" s="422"/>
      <c r="EN1576" s="422"/>
      <c r="EO1576" s="422"/>
      <c r="EP1576" s="422"/>
      <c r="EQ1576" s="422"/>
    </row>
    <row r="1577" spans="1:147" ht="13" hidden="1" customHeight="1">
      <c r="A1577" s="413" t="s">
        <v>2002</v>
      </c>
      <c r="D1577" s="413">
        <v>20526</v>
      </c>
      <c r="H1577" s="411" t="s">
        <v>193</v>
      </c>
      <c r="I1577" s="411" t="s">
        <v>2935</v>
      </c>
      <c r="K1577" s="418">
        <v>1</v>
      </c>
      <c r="Z1577" s="421"/>
      <c r="AS1577" s="422"/>
      <c r="AT1577" s="422"/>
      <c r="AU1577" s="422"/>
      <c r="AV1577" s="422"/>
      <c r="AW1577" s="422"/>
      <c r="AX1577" s="422"/>
      <c r="AY1577" s="423"/>
      <c r="AZ1577" s="422"/>
      <c r="BA1577" s="422"/>
      <c r="BB1577" s="422"/>
      <c r="BC1577" s="422"/>
      <c r="BT1577" s="427"/>
      <c r="BU1577" s="421"/>
      <c r="BV1577" s="428"/>
      <c r="BW1577" s="427"/>
      <c r="BX1577" s="427"/>
      <c r="BY1577" s="427"/>
      <c r="BZ1577" s="427"/>
      <c r="CA1577" s="421"/>
      <c r="CB1577" s="428"/>
      <c r="CC1577" s="427"/>
      <c r="CD1577" s="421"/>
      <c r="CE1577" s="429"/>
      <c r="CF1577" s="428"/>
      <c r="CG1577" s="427"/>
      <c r="CH1577" s="421"/>
      <c r="CI1577" s="429"/>
      <c r="CJ1577" s="428"/>
      <c r="CK1577" s="427"/>
      <c r="CL1577" s="421"/>
      <c r="CM1577" s="429"/>
      <c r="CN1577" s="428"/>
      <c r="CO1577" s="427"/>
      <c r="CP1577" s="421"/>
      <c r="CQ1577" s="429"/>
      <c r="CR1577" s="428"/>
      <c r="DH1577" s="427"/>
      <c r="EL1577" s="422"/>
      <c r="EM1577" s="422"/>
      <c r="EN1577" s="422"/>
      <c r="EO1577" s="422"/>
      <c r="EP1577" s="422"/>
      <c r="EQ1577" s="422"/>
    </row>
    <row r="1578" spans="1:147" ht="13" hidden="1" customHeight="1">
      <c r="A1578" s="413" t="s">
        <v>2002</v>
      </c>
      <c r="C1578" s="413">
        <v>622103</v>
      </c>
      <c r="D1578" s="413">
        <v>16306</v>
      </c>
      <c r="E1578" s="413" t="s">
        <v>354</v>
      </c>
      <c r="H1578" s="411" t="s">
        <v>193</v>
      </c>
      <c r="I1578" s="411" t="s">
        <v>478</v>
      </c>
      <c r="K1578" s="418">
        <v>1</v>
      </c>
      <c r="Z1578" s="421"/>
      <c r="AS1578" s="422"/>
      <c r="AT1578" s="422"/>
      <c r="AU1578" s="422"/>
      <c r="AV1578" s="422"/>
      <c r="AW1578" s="422"/>
      <c r="AX1578" s="422"/>
      <c r="AY1578" s="423"/>
      <c r="AZ1578" s="422"/>
      <c r="BA1578" s="422"/>
      <c r="BB1578" s="422"/>
      <c r="BC1578" s="422"/>
      <c r="BT1578" s="427"/>
      <c r="BU1578" s="421"/>
      <c r="BV1578" s="428"/>
      <c r="BW1578" s="427"/>
      <c r="BX1578" s="427"/>
      <c r="BY1578" s="427"/>
      <c r="BZ1578" s="427"/>
      <c r="CA1578" s="421"/>
      <c r="CB1578" s="428"/>
      <c r="CC1578" s="427"/>
      <c r="CD1578" s="421"/>
      <c r="CE1578" s="429"/>
      <c r="CF1578" s="428"/>
      <c r="CG1578" s="427"/>
      <c r="CH1578" s="421"/>
      <c r="CI1578" s="429"/>
      <c r="CJ1578" s="428"/>
      <c r="CK1578" s="427"/>
      <c r="CL1578" s="421"/>
      <c r="CM1578" s="429"/>
      <c r="CN1578" s="428"/>
      <c r="CO1578" s="427"/>
      <c r="CP1578" s="421"/>
      <c r="CQ1578" s="429"/>
      <c r="CR1578" s="428"/>
      <c r="DH1578" s="427"/>
      <c r="EL1578" s="422"/>
      <c r="EM1578" s="422"/>
      <c r="EN1578" s="422"/>
      <c r="EO1578" s="422"/>
      <c r="EP1578" s="422"/>
      <c r="EQ1578" s="422"/>
    </row>
    <row r="1579" spans="1:147" ht="13" hidden="1" customHeight="1">
      <c r="A1579" s="413" t="s">
        <v>2002</v>
      </c>
      <c r="C1579" s="413">
        <v>670950</v>
      </c>
      <c r="D1579" s="413">
        <v>19309</v>
      </c>
      <c r="E1579" s="413" t="s">
        <v>3323</v>
      </c>
      <c r="H1579" s="415" t="s">
        <v>58</v>
      </c>
      <c r="I1579" s="416" t="s">
        <v>551</v>
      </c>
      <c r="J1579" s="417">
        <v>32</v>
      </c>
      <c r="K1579" s="418">
        <v>1</v>
      </c>
      <c r="M1579" s="419" t="s">
        <v>837</v>
      </c>
      <c r="Z1579" s="421"/>
      <c r="AS1579" s="422"/>
      <c r="AT1579" s="422"/>
      <c r="AU1579" s="422"/>
      <c r="AV1579" s="422"/>
      <c r="AW1579" s="422"/>
      <c r="AX1579" s="422"/>
      <c r="AY1579" s="423"/>
      <c r="AZ1579" s="422"/>
      <c r="BA1579" s="422"/>
      <c r="BB1579" s="422"/>
      <c r="BC1579" s="422"/>
      <c r="BT1579" s="427"/>
      <c r="BU1579" s="421"/>
      <c r="BV1579" s="428"/>
      <c r="BW1579" s="427"/>
      <c r="BX1579" s="427"/>
      <c r="BY1579" s="427"/>
      <c r="BZ1579" s="427"/>
      <c r="CA1579" s="421"/>
      <c r="CB1579" s="428"/>
      <c r="CC1579" s="427"/>
      <c r="CD1579" s="421"/>
      <c r="CE1579" s="429"/>
      <c r="CF1579" s="428"/>
      <c r="CG1579" s="427"/>
      <c r="CH1579" s="421"/>
      <c r="CI1579" s="429"/>
      <c r="CJ1579" s="428"/>
      <c r="CK1579" s="427"/>
      <c r="CL1579" s="421"/>
      <c r="CM1579" s="429"/>
      <c r="CN1579" s="428"/>
      <c r="CO1579" s="427"/>
      <c r="CP1579" s="421"/>
      <c r="CQ1579" s="429"/>
      <c r="CR1579" s="428"/>
      <c r="DH1579" s="427"/>
      <c r="EL1579" s="422"/>
      <c r="EM1579" s="422"/>
      <c r="EN1579" s="422"/>
      <c r="EO1579" s="422"/>
      <c r="EP1579" s="422"/>
      <c r="EQ1579" s="422"/>
    </row>
    <row r="1580" spans="1:147" ht="13" hidden="1" customHeight="1">
      <c r="A1580" s="413" t="s">
        <v>2002</v>
      </c>
      <c r="C1580" s="413">
        <v>685005</v>
      </c>
      <c r="D1580" s="413">
        <v>27662</v>
      </c>
      <c r="E1580" s="413" t="s">
        <v>686</v>
      </c>
      <c r="H1580" s="411" t="s">
        <v>4514</v>
      </c>
      <c r="I1580" s="411" t="s">
        <v>331</v>
      </c>
      <c r="J1580" s="413">
        <v>26</v>
      </c>
      <c r="K1580" s="418">
        <v>1</v>
      </c>
      <c r="M1580" s="419" t="s">
        <v>837</v>
      </c>
      <c r="Z1580" s="421"/>
      <c r="AS1580" s="422"/>
      <c r="AT1580" s="422"/>
      <c r="AU1580" s="422"/>
      <c r="AV1580" s="422"/>
      <c r="AW1580" s="422"/>
      <c r="AX1580" s="422"/>
      <c r="AY1580" s="423"/>
      <c r="AZ1580" s="422"/>
      <c r="BA1580" s="422"/>
      <c r="BB1580" s="422"/>
      <c r="BC1580" s="422"/>
      <c r="BT1580" s="427"/>
      <c r="BU1580" s="421"/>
      <c r="BV1580" s="428"/>
      <c r="BW1580" s="427"/>
      <c r="BX1580" s="427"/>
      <c r="BY1580" s="427"/>
      <c r="BZ1580" s="427"/>
      <c r="CA1580" s="421"/>
      <c r="CB1580" s="428"/>
      <c r="CC1580" s="427"/>
      <c r="CD1580" s="421"/>
      <c r="CE1580" s="429"/>
      <c r="CF1580" s="428"/>
      <c r="CG1580" s="427"/>
      <c r="CH1580" s="421"/>
      <c r="CI1580" s="429"/>
      <c r="CJ1580" s="428"/>
      <c r="CK1580" s="427"/>
      <c r="CL1580" s="421"/>
      <c r="CM1580" s="429"/>
      <c r="CN1580" s="428"/>
      <c r="CO1580" s="427"/>
      <c r="CP1580" s="421"/>
      <c r="CQ1580" s="429"/>
      <c r="CR1580" s="428"/>
      <c r="DH1580" s="427"/>
      <c r="EL1580" s="422"/>
      <c r="EM1580" s="422"/>
      <c r="EN1580" s="422"/>
      <c r="EO1580" s="422"/>
      <c r="EP1580" s="422"/>
      <c r="EQ1580" s="422"/>
    </row>
    <row r="1581" spans="1:147" ht="13" hidden="1" customHeight="1">
      <c r="A1581" s="413" t="s">
        <v>2002</v>
      </c>
      <c r="C1581" s="413">
        <v>642016</v>
      </c>
      <c r="D1581" s="413">
        <v>21229</v>
      </c>
      <c r="E1581" s="413" t="s">
        <v>13</v>
      </c>
      <c r="H1581" s="411" t="s">
        <v>221</v>
      </c>
      <c r="I1581" s="411" t="s">
        <v>197</v>
      </c>
      <c r="J1581" s="413">
        <v>30</v>
      </c>
      <c r="K1581" s="418">
        <v>1</v>
      </c>
      <c r="M1581" s="419" t="s">
        <v>837</v>
      </c>
      <c r="Z1581" s="421"/>
      <c r="AS1581" s="422"/>
      <c r="AT1581" s="422"/>
      <c r="AU1581" s="422"/>
      <c r="AV1581" s="422"/>
      <c r="AW1581" s="422"/>
      <c r="AX1581" s="422"/>
      <c r="AY1581" s="423"/>
      <c r="AZ1581" s="422"/>
      <c r="BA1581" s="422"/>
      <c r="BB1581" s="422"/>
      <c r="BC1581" s="422"/>
      <c r="BT1581" s="427"/>
      <c r="BU1581" s="421"/>
      <c r="BV1581" s="428"/>
      <c r="BW1581" s="427"/>
      <c r="BX1581" s="427"/>
      <c r="BY1581" s="427"/>
      <c r="BZ1581" s="427"/>
      <c r="CA1581" s="421"/>
      <c r="CB1581" s="428"/>
      <c r="CC1581" s="427"/>
      <c r="CD1581" s="421"/>
      <c r="CE1581" s="429"/>
      <c r="CF1581" s="428"/>
      <c r="CG1581" s="427"/>
      <c r="CH1581" s="421"/>
      <c r="CI1581" s="429"/>
      <c r="CJ1581" s="428"/>
      <c r="CK1581" s="427"/>
      <c r="CL1581" s="421"/>
      <c r="CM1581" s="429"/>
      <c r="CN1581" s="428"/>
      <c r="CO1581" s="427"/>
      <c r="CP1581" s="421"/>
      <c r="CQ1581" s="429"/>
      <c r="CR1581" s="428"/>
      <c r="DH1581" s="427"/>
      <c r="EL1581" s="422"/>
      <c r="EM1581" s="422"/>
      <c r="EN1581" s="422"/>
      <c r="EO1581" s="422"/>
      <c r="EP1581" s="422"/>
      <c r="EQ1581" s="422"/>
    </row>
    <row r="1582" spans="1:147" ht="13" hidden="1" customHeight="1">
      <c r="A1582" s="413" t="s">
        <v>2002</v>
      </c>
      <c r="C1582" s="413">
        <v>681799</v>
      </c>
      <c r="D1582" s="413">
        <v>24930</v>
      </c>
      <c r="E1582" s="413" t="s">
        <v>129</v>
      </c>
      <c r="H1582" s="411" t="s">
        <v>3043</v>
      </c>
      <c r="I1582" s="411" t="s">
        <v>3044</v>
      </c>
      <c r="J1582" s="413">
        <v>27</v>
      </c>
      <c r="K1582" s="418">
        <v>1</v>
      </c>
      <c r="M1582" s="419" t="s">
        <v>837</v>
      </c>
      <c r="Z1582" s="421"/>
      <c r="AS1582" s="422"/>
      <c r="AT1582" s="422"/>
      <c r="AU1582" s="422"/>
      <c r="AV1582" s="422"/>
      <c r="AW1582" s="422"/>
      <c r="AX1582" s="422"/>
      <c r="AY1582" s="423"/>
      <c r="AZ1582" s="422"/>
      <c r="BA1582" s="422"/>
      <c r="BB1582" s="422"/>
      <c r="BC1582" s="422"/>
      <c r="BT1582" s="427"/>
      <c r="BU1582" s="421"/>
      <c r="BV1582" s="428"/>
      <c r="BW1582" s="427"/>
      <c r="BX1582" s="427"/>
      <c r="BY1582" s="427"/>
      <c r="BZ1582" s="427"/>
      <c r="CA1582" s="421"/>
      <c r="CB1582" s="428"/>
      <c r="CC1582" s="427"/>
      <c r="CD1582" s="421"/>
      <c r="CE1582" s="429"/>
      <c r="CF1582" s="428"/>
      <c r="CG1582" s="427"/>
      <c r="CH1582" s="421"/>
      <c r="CI1582" s="429"/>
      <c r="CJ1582" s="428"/>
      <c r="CK1582" s="427"/>
      <c r="CL1582" s="421"/>
      <c r="CM1582" s="429"/>
      <c r="CN1582" s="428"/>
      <c r="CO1582" s="427"/>
      <c r="CP1582" s="421"/>
      <c r="CQ1582" s="429"/>
      <c r="CR1582" s="428"/>
      <c r="DH1582" s="427"/>
      <c r="EL1582" s="422"/>
      <c r="EM1582" s="422"/>
      <c r="EN1582" s="422"/>
      <c r="EO1582" s="422"/>
      <c r="EP1582" s="422"/>
      <c r="EQ1582" s="422"/>
    </row>
    <row r="1583" spans="1:147" ht="13" hidden="1" customHeight="1">
      <c r="A1583" s="413" t="s">
        <v>2002</v>
      </c>
      <c r="C1583" s="413">
        <v>687798</v>
      </c>
      <c r="D1583" s="413">
        <v>26226</v>
      </c>
      <c r="E1583" s="413" t="s">
        <v>3323</v>
      </c>
      <c r="H1583" s="411" t="s">
        <v>214</v>
      </c>
      <c r="I1583" s="411" t="s">
        <v>220</v>
      </c>
      <c r="K1583" s="418">
        <v>1</v>
      </c>
      <c r="Z1583" s="421"/>
      <c r="AS1583" s="422"/>
      <c r="AT1583" s="422"/>
      <c r="AU1583" s="422"/>
      <c r="AV1583" s="422"/>
      <c r="AW1583" s="422"/>
      <c r="AX1583" s="422"/>
      <c r="AY1583" s="423"/>
      <c r="AZ1583" s="422"/>
      <c r="BA1583" s="422"/>
      <c r="BB1583" s="422"/>
      <c r="BC1583" s="422"/>
      <c r="BT1583" s="427"/>
      <c r="BU1583" s="421"/>
      <c r="BV1583" s="428"/>
      <c r="BW1583" s="427"/>
      <c r="BX1583" s="427"/>
      <c r="BY1583" s="427"/>
      <c r="BZ1583" s="427"/>
      <c r="CA1583" s="421"/>
      <c r="CB1583" s="428"/>
      <c r="CC1583" s="427"/>
      <c r="CD1583" s="421"/>
      <c r="CE1583" s="429"/>
      <c r="CF1583" s="428"/>
      <c r="CG1583" s="427"/>
      <c r="CH1583" s="421"/>
      <c r="CI1583" s="429"/>
      <c r="CJ1583" s="428"/>
      <c r="CK1583" s="427"/>
      <c r="CL1583" s="421"/>
      <c r="CM1583" s="429"/>
      <c r="CN1583" s="428"/>
      <c r="CO1583" s="427"/>
      <c r="CP1583" s="421"/>
      <c r="CQ1583" s="429"/>
      <c r="CR1583" s="428"/>
      <c r="DH1583" s="427"/>
      <c r="EL1583" s="422"/>
      <c r="EM1583" s="422"/>
      <c r="EN1583" s="422"/>
      <c r="EO1583" s="422"/>
      <c r="EP1583" s="422"/>
      <c r="EQ1583" s="422"/>
    </row>
    <row r="1584" spans="1:147" ht="13" hidden="1" customHeight="1">
      <c r="A1584" s="413" t="s">
        <v>2002</v>
      </c>
      <c r="C1584" s="413">
        <v>697812</v>
      </c>
      <c r="D1584" s="413">
        <v>30016</v>
      </c>
      <c r="E1584" s="413" t="s">
        <v>2176</v>
      </c>
      <c r="H1584" s="411" t="s">
        <v>4424</v>
      </c>
      <c r="I1584" s="411" t="s">
        <v>536</v>
      </c>
      <c r="J1584" s="413">
        <v>24</v>
      </c>
      <c r="K1584" s="418">
        <v>1</v>
      </c>
      <c r="M1584" s="419" t="s">
        <v>46</v>
      </c>
      <c r="Z1584" s="421"/>
      <c r="AS1584" s="422"/>
      <c r="AT1584" s="422"/>
      <c r="AU1584" s="422"/>
      <c r="AV1584" s="422"/>
      <c r="AW1584" s="422"/>
      <c r="AX1584" s="422"/>
      <c r="AY1584" s="423"/>
      <c r="AZ1584" s="422"/>
      <c r="BA1584" s="422"/>
      <c r="BB1584" s="422"/>
      <c r="BC1584" s="422"/>
      <c r="BT1584" s="427"/>
      <c r="BU1584" s="421"/>
      <c r="BV1584" s="428"/>
      <c r="BW1584" s="427"/>
      <c r="BX1584" s="427"/>
      <c r="BY1584" s="427"/>
      <c r="BZ1584" s="427"/>
      <c r="CA1584" s="421"/>
      <c r="CB1584" s="428"/>
      <c r="CC1584" s="427"/>
      <c r="CD1584" s="421"/>
      <c r="CE1584" s="429"/>
      <c r="CF1584" s="428"/>
      <c r="CG1584" s="427"/>
      <c r="CH1584" s="421"/>
      <c r="CI1584" s="429"/>
      <c r="CJ1584" s="428"/>
      <c r="CK1584" s="427"/>
      <c r="CL1584" s="421"/>
      <c r="CM1584" s="429"/>
      <c r="CN1584" s="428"/>
      <c r="CO1584" s="427"/>
      <c r="CP1584" s="421"/>
      <c r="CQ1584" s="429"/>
      <c r="CR1584" s="428"/>
      <c r="DH1584" s="427"/>
      <c r="EL1584" s="422"/>
      <c r="EM1584" s="422"/>
      <c r="EN1584" s="422"/>
      <c r="EO1584" s="422"/>
      <c r="EP1584" s="422"/>
      <c r="EQ1584" s="422"/>
    </row>
    <row r="1585" spans="1:147" ht="13" hidden="1" customHeight="1">
      <c r="A1585" s="413" t="s">
        <v>2002</v>
      </c>
      <c r="C1585" s="413">
        <v>699134</v>
      </c>
      <c r="D1585" s="413">
        <v>29107</v>
      </c>
      <c r="E1585" s="413" t="s">
        <v>2170</v>
      </c>
      <c r="H1585" s="411" t="s">
        <v>165</v>
      </c>
      <c r="I1585" s="411" t="s">
        <v>4406</v>
      </c>
      <c r="J1585" s="413">
        <v>21</v>
      </c>
      <c r="K1585" s="418">
        <v>1</v>
      </c>
      <c r="M1585" s="419" t="s">
        <v>837</v>
      </c>
      <c r="Z1585" s="421"/>
      <c r="AS1585" s="422"/>
      <c r="AT1585" s="422"/>
      <c r="AU1585" s="422"/>
      <c r="AV1585" s="422"/>
      <c r="AW1585" s="422"/>
      <c r="AX1585" s="422"/>
      <c r="AY1585" s="423"/>
      <c r="AZ1585" s="422"/>
      <c r="BA1585" s="422"/>
      <c r="BB1585" s="422"/>
      <c r="BC1585" s="422"/>
      <c r="BT1585" s="427"/>
      <c r="BU1585" s="421"/>
      <c r="BV1585" s="428"/>
      <c r="BW1585" s="427"/>
      <c r="BX1585" s="427"/>
      <c r="BY1585" s="427"/>
      <c r="BZ1585" s="427"/>
      <c r="CA1585" s="421"/>
      <c r="CB1585" s="428"/>
      <c r="CC1585" s="427"/>
      <c r="CD1585" s="421"/>
      <c r="CE1585" s="429"/>
      <c r="CF1585" s="428"/>
      <c r="CG1585" s="427"/>
      <c r="CH1585" s="421"/>
      <c r="CI1585" s="429"/>
      <c r="CJ1585" s="428"/>
      <c r="CK1585" s="427"/>
      <c r="CL1585" s="421"/>
      <c r="CM1585" s="429"/>
      <c r="CN1585" s="428"/>
      <c r="CO1585" s="427"/>
      <c r="CP1585" s="421"/>
      <c r="CQ1585" s="429"/>
      <c r="CR1585" s="428"/>
      <c r="DH1585" s="427"/>
      <c r="EL1585" s="422"/>
      <c r="EM1585" s="422"/>
      <c r="EN1585" s="422"/>
      <c r="EO1585" s="422"/>
      <c r="EP1585" s="422"/>
      <c r="EQ1585" s="422"/>
    </row>
    <row r="1586" spans="1:147" ht="13" hidden="1" customHeight="1">
      <c r="A1586" s="413" t="s">
        <v>2002</v>
      </c>
      <c r="C1586" s="413">
        <v>692230</v>
      </c>
      <c r="D1586" s="413">
        <v>30161</v>
      </c>
      <c r="E1586" s="413" t="s">
        <v>563</v>
      </c>
      <c r="H1586" s="411" t="s">
        <v>165</v>
      </c>
      <c r="I1586" s="411" t="s">
        <v>597</v>
      </c>
      <c r="J1586" s="413">
        <v>23</v>
      </c>
      <c r="K1586" s="418">
        <v>1</v>
      </c>
      <c r="M1586" s="419" t="s">
        <v>837</v>
      </c>
      <c r="Z1586" s="421"/>
      <c r="BT1586" s="427"/>
      <c r="BU1586" s="421"/>
      <c r="BV1586" s="428"/>
      <c r="BW1586" s="427"/>
      <c r="BX1586" s="427"/>
      <c r="BY1586" s="427"/>
      <c r="BZ1586" s="427"/>
      <c r="CA1586" s="421"/>
      <c r="CB1586" s="428"/>
      <c r="CC1586" s="427"/>
      <c r="CD1586" s="421"/>
      <c r="CE1586" s="429"/>
      <c r="CF1586" s="428"/>
      <c r="CG1586" s="427"/>
      <c r="CH1586" s="421"/>
      <c r="CI1586" s="429"/>
      <c r="CJ1586" s="428"/>
      <c r="CK1586" s="427"/>
      <c r="CL1586" s="421"/>
      <c r="CM1586" s="429"/>
      <c r="CN1586" s="428"/>
      <c r="CO1586" s="427"/>
      <c r="CP1586" s="421"/>
      <c r="CQ1586" s="429"/>
      <c r="CR1586" s="428"/>
      <c r="DH1586" s="427"/>
    </row>
    <row r="1587" spans="1:147" ht="13" hidden="1" customHeight="1">
      <c r="A1587" s="413" t="s">
        <v>2002</v>
      </c>
      <c r="C1587" s="413">
        <v>570257</v>
      </c>
      <c r="D1587" s="413">
        <v>11487</v>
      </c>
      <c r="E1587" s="413" t="s">
        <v>609</v>
      </c>
      <c r="H1587" s="411" t="s">
        <v>165</v>
      </c>
      <c r="I1587" s="411" t="s">
        <v>1874</v>
      </c>
      <c r="J1587" s="418"/>
      <c r="K1587" s="418">
        <v>1</v>
      </c>
      <c r="M1587" s="419" t="s">
        <v>46</v>
      </c>
      <c r="Z1587" s="421"/>
      <c r="BT1587" s="427"/>
      <c r="BU1587" s="421"/>
      <c r="BV1587" s="428"/>
      <c r="BW1587" s="427"/>
      <c r="BX1587" s="427"/>
      <c r="BY1587" s="427"/>
      <c r="BZ1587" s="427"/>
      <c r="CA1587" s="421"/>
      <c r="CB1587" s="428"/>
      <c r="CC1587" s="427"/>
      <c r="CD1587" s="421"/>
      <c r="CE1587" s="429"/>
      <c r="CF1587" s="428"/>
      <c r="CG1587" s="427"/>
      <c r="CH1587" s="421"/>
      <c r="CI1587" s="429"/>
      <c r="CJ1587" s="428"/>
      <c r="CK1587" s="427"/>
      <c r="CL1587" s="421"/>
      <c r="CM1587" s="429"/>
      <c r="CN1587" s="428"/>
      <c r="CO1587" s="427"/>
      <c r="CP1587" s="421"/>
      <c r="CQ1587" s="429"/>
      <c r="CR1587" s="428"/>
      <c r="DH1587" s="427"/>
      <c r="EL1587" s="422"/>
      <c r="EM1587" s="422"/>
      <c r="EN1587" s="422"/>
      <c r="EO1587" s="422"/>
      <c r="EP1587" s="422"/>
      <c r="EQ1587" s="422"/>
    </row>
    <row r="1588" spans="1:147" ht="13" hidden="1" customHeight="1">
      <c r="A1588" s="413" t="s">
        <v>2002</v>
      </c>
      <c r="C1588" s="413">
        <v>666720</v>
      </c>
      <c r="D1588" s="413">
        <v>21955</v>
      </c>
      <c r="E1588" s="413" t="s">
        <v>3323</v>
      </c>
      <c r="F1588" s="413" t="s">
        <v>470</v>
      </c>
      <c r="H1588" s="411" t="s">
        <v>165</v>
      </c>
      <c r="I1588" s="411" t="s">
        <v>2970</v>
      </c>
      <c r="K1588" s="418">
        <v>1</v>
      </c>
      <c r="M1588" s="419" t="s">
        <v>837</v>
      </c>
      <c r="Z1588" s="421"/>
      <c r="BT1588" s="427"/>
      <c r="BU1588" s="421"/>
      <c r="BV1588" s="428"/>
      <c r="BW1588" s="427"/>
      <c r="BX1588" s="427"/>
      <c r="BY1588" s="427"/>
      <c r="BZ1588" s="427"/>
      <c r="CA1588" s="421"/>
      <c r="CB1588" s="428"/>
      <c r="CC1588" s="427"/>
      <c r="CD1588" s="421"/>
      <c r="CE1588" s="429"/>
      <c r="CF1588" s="428"/>
      <c r="CG1588" s="427"/>
      <c r="CH1588" s="421"/>
      <c r="CI1588" s="429"/>
      <c r="CJ1588" s="428"/>
      <c r="CK1588" s="427"/>
      <c r="CL1588" s="421"/>
      <c r="CM1588" s="429"/>
      <c r="CN1588" s="428"/>
      <c r="CO1588" s="427"/>
      <c r="CP1588" s="421"/>
      <c r="CQ1588" s="429"/>
      <c r="CR1588" s="428"/>
      <c r="DH1588" s="427"/>
      <c r="EL1588" s="422"/>
      <c r="EM1588" s="422"/>
      <c r="EN1588" s="422"/>
      <c r="EO1588" s="422"/>
      <c r="EP1588" s="422"/>
      <c r="EQ1588" s="422"/>
    </row>
    <row r="1589" spans="1:147" ht="13" hidden="1" customHeight="1">
      <c r="A1589" s="413" t="s">
        <v>2002</v>
      </c>
      <c r="C1589" s="413">
        <v>642028</v>
      </c>
      <c r="D1589" s="413">
        <v>18510</v>
      </c>
      <c r="E1589" s="413" t="s">
        <v>246</v>
      </c>
      <c r="H1589" s="411" t="s">
        <v>200</v>
      </c>
      <c r="I1589" s="411" t="s">
        <v>533</v>
      </c>
      <c r="J1589" s="418"/>
      <c r="K1589" s="418">
        <v>1</v>
      </c>
      <c r="M1589" s="419" t="s">
        <v>46</v>
      </c>
      <c r="Z1589" s="421"/>
      <c r="BT1589" s="427"/>
      <c r="BU1589" s="421"/>
      <c r="BV1589" s="428"/>
      <c r="BW1589" s="427"/>
      <c r="BX1589" s="427"/>
      <c r="BY1589" s="427"/>
      <c r="BZ1589" s="427"/>
      <c r="CA1589" s="421"/>
      <c r="CB1589" s="428"/>
      <c r="CC1589" s="427"/>
      <c r="CD1589" s="421"/>
      <c r="CE1589" s="429"/>
      <c r="CF1589" s="428"/>
      <c r="CG1589" s="427"/>
      <c r="CH1589" s="421"/>
      <c r="CI1589" s="429"/>
      <c r="CJ1589" s="428"/>
      <c r="CK1589" s="427"/>
      <c r="CL1589" s="421"/>
      <c r="CM1589" s="429"/>
      <c r="CN1589" s="428"/>
      <c r="CO1589" s="427"/>
      <c r="CP1589" s="421"/>
      <c r="CQ1589" s="429"/>
      <c r="CR1589" s="428"/>
      <c r="DH1589" s="427"/>
      <c r="EL1589" s="422"/>
      <c r="EM1589" s="422"/>
      <c r="EN1589" s="422"/>
      <c r="EO1589" s="422"/>
      <c r="EP1589" s="422"/>
      <c r="EQ1589" s="422"/>
    </row>
    <row r="1590" spans="1:147" ht="13" hidden="1" customHeight="1">
      <c r="A1590" s="413" t="s">
        <v>2002</v>
      </c>
      <c r="D1590" s="413">
        <v>24602</v>
      </c>
      <c r="H1590" s="411" t="s">
        <v>3461</v>
      </c>
      <c r="I1590" s="411" t="s">
        <v>260</v>
      </c>
      <c r="K1590" s="418">
        <v>1</v>
      </c>
      <c r="Z1590" s="421"/>
      <c r="AS1590" s="422"/>
      <c r="AT1590" s="422"/>
      <c r="AU1590" s="422"/>
      <c r="AV1590" s="422"/>
      <c r="AW1590" s="422"/>
      <c r="AX1590" s="422"/>
      <c r="AY1590" s="423"/>
      <c r="AZ1590" s="422"/>
      <c r="BA1590" s="422"/>
      <c r="BB1590" s="422"/>
      <c r="BC1590" s="422"/>
      <c r="BT1590" s="427"/>
      <c r="BU1590" s="421"/>
      <c r="BV1590" s="428"/>
      <c r="BW1590" s="427"/>
      <c r="BX1590" s="427"/>
      <c r="BY1590" s="427"/>
      <c r="BZ1590" s="427"/>
      <c r="CA1590" s="421"/>
      <c r="CB1590" s="428"/>
      <c r="CC1590" s="427"/>
      <c r="CD1590" s="421"/>
      <c r="CE1590" s="429"/>
      <c r="CF1590" s="428"/>
      <c r="CG1590" s="427"/>
      <c r="CH1590" s="421"/>
      <c r="CI1590" s="429"/>
      <c r="CJ1590" s="428"/>
      <c r="CK1590" s="427"/>
      <c r="CL1590" s="421"/>
      <c r="CM1590" s="429"/>
      <c r="CN1590" s="428"/>
      <c r="CO1590" s="427"/>
      <c r="CP1590" s="421"/>
      <c r="CQ1590" s="429"/>
      <c r="CR1590" s="428"/>
      <c r="DH1590" s="427"/>
      <c r="EL1590" s="422"/>
      <c r="EM1590" s="422"/>
      <c r="EN1590" s="422"/>
      <c r="EO1590" s="422"/>
      <c r="EP1590" s="422"/>
      <c r="EQ1590" s="422"/>
    </row>
    <row r="1591" spans="1:147" ht="13" hidden="1" customHeight="1">
      <c r="A1591" s="413" t="s">
        <v>2002</v>
      </c>
      <c r="C1591" s="413">
        <v>680701</v>
      </c>
      <c r="D1591" s="413">
        <v>24590</v>
      </c>
      <c r="E1591" s="413" t="s">
        <v>614</v>
      </c>
      <c r="H1591" s="411" t="s">
        <v>4494</v>
      </c>
      <c r="I1591" s="411" t="s">
        <v>553</v>
      </c>
      <c r="J1591" s="413">
        <v>28</v>
      </c>
      <c r="K1591" s="418">
        <v>1</v>
      </c>
      <c r="M1591" s="419" t="s">
        <v>46</v>
      </c>
      <c r="Z1591" s="421"/>
      <c r="AS1591" s="422"/>
      <c r="AT1591" s="422"/>
      <c r="AU1591" s="422"/>
      <c r="AV1591" s="422"/>
      <c r="AW1591" s="422"/>
      <c r="AX1591" s="422"/>
      <c r="AY1591" s="423"/>
      <c r="AZ1591" s="422"/>
      <c r="BA1591" s="422"/>
      <c r="BB1591" s="422"/>
      <c r="BC1591" s="422"/>
      <c r="BT1591" s="427"/>
      <c r="BU1591" s="421"/>
      <c r="BV1591" s="428"/>
      <c r="BW1591" s="427"/>
      <c r="BX1591" s="427"/>
      <c r="BY1591" s="427"/>
      <c r="BZ1591" s="427"/>
      <c r="CA1591" s="421"/>
      <c r="CB1591" s="428"/>
      <c r="CC1591" s="427"/>
      <c r="CD1591" s="421"/>
      <c r="CE1591" s="429"/>
      <c r="CF1591" s="428"/>
      <c r="CG1591" s="427"/>
      <c r="CH1591" s="421"/>
      <c r="CI1591" s="429"/>
      <c r="CJ1591" s="428"/>
      <c r="CK1591" s="427"/>
      <c r="CL1591" s="421"/>
      <c r="CM1591" s="429"/>
      <c r="CN1591" s="428"/>
      <c r="CO1591" s="427"/>
      <c r="CP1591" s="421"/>
      <c r="CQ1591" s="429"/>
      <c r="CR1591" s="428"/>
      <c r="DH1591" s="427"/>
      <c r="EL1591" s="422"/>
      <c r="EM1591" s="422"/>
      <c r="EN1591" s="422"/>
      <c r="EO1591" s="422"/>
      <c r="EP1591" s="422"/>
      <c r="EQ1591" s="422"/>
    </row>
    <row r="1592" spans="1:147" ht="13" hidden="1" customHeight="1">
      <c r="A1592" s="413" t="s">
        <v>2002</v>
      </c>
      <c r="C1592" s="413">
        <v>670046</v>
      </c>
      <c r="D1592" s="413">
        <v>20009</v>
      </c>
      <c r="E1592" s="413" t="s">
        <v>18</v>
      </c>
      <c r="F1592" s="413" t="s">
        <v>18</v>
      </c>
      <c r="H1592" s="411" t="s">
        <v>2914</v>
      </c>
      <c r="I1592" s="411" t="s">
        <v>2915</v>
      </c>
      <c r="K1592" s="418">
        <v>1</v>
      </c>
      <c r="M1592" s="419" t="s">
        <v>46</v>
      </c>
      <c r="Z1592" s="421"/>
      <c r="AS1592" s="422"/>
      <c r="AT1592" s="422"/>
      <c r="AU1592" s="422"/>
      <c r="AV1592" s="422"/>
      <c r="AW1592" s="422"/>
      <c r="AX1592" s="422"/>
      <c r="AY1592" s="423"/>
      <c r="AZ1592" s="422"/>
      <c r="BA1592" s="422"/>
      <c r="BB1592" s="422"/>
      <c r="BC1592" s="422"/>
      <c r="BT1592" s="427"/>
      <c r="BU1592" s="421"/>
      <c r="BV1592" s="428"/>
      <c r="BW1592" s="427"/>
      <c r="BX1592" s="427"/>
      <c r="BY1592" s="427"/>
      <c r="BZ1592" s="427"/>
      <c r="CA1592" s="421"/>
      <c r="CB1592" s="428"/>
      <c r="CC1592" s="427"/>
      <c r="CD1592" s="421"/>
      <c r="CE1592" s="429"/>
      <c r="CF1592" s="428"/>
      <c r="CG1592" s="427"/>
      <c r="CH1592" s="421"/>
      <c r="CI1592" s="429"/>
      <c r="CJ1592" s="428"/>
      <c r="CK1592" s="427"/>
      <c r="CL1592" s="421"/>
      <c r="CM1592" s="429"/>
      <c r="CN1592" s="428"/>
      <c r="CO1592" s="427"/>
      <c r="CP1592" s="421"/>
      <c r="CQ1592" s="429"/>
      <c r="CR1592" s="428"/>
      <c r="DH1592" s="427"/>
      <c r="EL1592" s="422"/>
      <c r="EM1592" s="422"/>
      <c r="EN1592" s="422"/>
      <c r="EO1592" s="422"/>
      <c r="EP1592" s="422"/>
      <c r="EQ1592" s="422"/>
    </row>
    <row r="1593" spans="1:147" ht="13" hidden="1" customHeight="1">
      <c r="A1593" s="413" t="s">
        <v>2002</v>
      </c>
      <c r="D1593" s="413">
        <v>12499</v>
      </c>
      <c r="H1593" s="411" t="s">
        <v>3344</v>
      </c>
      <c r="I1593" s="411" t="s">
        <v>260</v>
      </c>
      <c r="K1593" s="418">
        <v>1</v>
      </c>
      <c r="Z1593" s="421"/>
      <c r="AS1593" s="422"/>
      <c r="AT1593" s="422"/>
      <c r="AU1593" s="422"/>
      <c r="AV1593" s="422"/>
      <c r="AW1593" s="422"/>
      <c r="AX1593" s="422"/>
      <c r="AY1593" s="423"/>
      <c r="AZ1593" s="422"/>
      <c r="BA1593" s="422"/>
      <c r="BB1593" s="422"/>
      <c r="BC1593" s="422"/>
      <c r="BT1593" s="427"/>
      <c r="BU1593" s="421"/>
      <c r="BV1593" s="428"/>
      <c r="BW1593" s="427"/>
      <c r="BX1593" s="427"/>
      <c r="BY1593" s="427"/>
      <c r="BZ1593" s="427"/>
      <c r="CA1593" s="421"/>
      <c r="CB1593" s="428"/>
      <c r="CC1593" s="427"/>
      <c r="CD1593" s="421"/>
      <c r="CE1593" s="429"/>
      <c r="CF1593" s="428"/>
      <c r="CG1593" s="427"/>
      <c r="CH1593" s="421"/>
      <c r="CI1593" s="429"/>
      <c r="CJ1593" s="428"/>
      <c r="CK1593" s="427"/>
      <c r="CL1593" s="421"/>
      <c r="CM1593" s="429"/>
      <c r="CN1593" s="428"/>
      <c r="CO1593" s="427"/>
      <c r="CP1593" s="421"/>
      <c r="CQ1593" s="429"/>
      <c r="CR1593" s="428"/>
      <c r="DH1593" s="427"/>
      <c r="EL1593" s="422"/>
      <c r="EM1593" s="422"/>
      <c r="EN1593" s="422"/>
      <c r="EO1593" s="422"/>
      <c r="EP1593" s="422"/>
      <c r="EQ1593" s="422"/>
    </row>
    <row r="1594" spans="1:147" ht="13" hidden="1" customHeight="1">
      <c r="A1594" s="413" t="s">
        <v>2002</v>
      </c>
      <c r="D1594" s="413">
        <v>19454</v>
      </c>
      <c r="H1594" s="411" t="s">
        <v>2366</v>
      </c>
      <c r="I1594" s="411" t="s">
        <v>596</v>
      </c>
      <c r="J1594" s="418"/>
      <c r="K1594" s="418">
        <v>1</v>
      </c>
      <c r="M1594" s="419" t="s">
        <v>837</v>
      </c>
      <c r="Z1594" s="421"/>
      <c r="AS1594" s="422"/>
      <c r="AT1594" s="422"/>
      <c r="AU1594" s="422"/>
      <c r="AV1594" s="422"/>
      <c r="AW1594" s="422"/>
      <c r="AX1594" s="422"/>
      <c r="AY1594" s="423"/>
      <c r="AZ1594" s="422"/>
      <c r="BA1594" s="422"/>
      <c r="BB1594" s="422"/>
      <c r="BC1594" s="422"/>
      <c r="BT1594" s="427"/>
      <c r="BU1594" s="421"/>
      <c r="BV1594" s="428"/>
      <c r="BW1594" s="427"/>
      <c r="BX1594" s="427"/>
      <c r="BY1594" s="427"/>
      <c r="BZ1594" s="427"/>
      <c r="CA1594" s="421"/>
      <c r="CB1594" s="428"/>
      <c r="CC1594" s="427"/>
      <c r="CD1594" s="421"/>
      <c r="CE1594" s="429"/>
      <c r="CF1594" s="428"/>
      <c r="CG1594" s="427"/>
      <c r="CH1594" s="421"/>
      <c r="CI1594" s="429"/>
      <c r="CJ1594" s="428"/>
      <c r="CK1594" s="427"/>
      <c r="CL1594" s="421"/>
      <c r="CM1594" s="429"/>
      <c r="CN1594" s="428"/>
      <c r="CO1594" s="427"/>
      <c r="CP1594" s="421"/>
      <c r="CQ1594" s="429"/>
      <c r="CR1594" s="428"/>
      <c r="DH1594" s="427"/>
      <c r="EL1594" s="422"/>
      <c r="EM1594" s="422"/>
      <c r="EN1594" s="422"/>
      <c r="EO1594" s="422"/>
      <c r="EP1594" s="422"/>
      <c r="EQ1594" s="422"/>
    </row>
    <row r="1595" spans="1:147" ht="13" hidden="1" customHeight="1">
      <c r="A1595" s="413" t="s">
        <v>2002</v>
      </c>
      <c r="C1595" s="413">
        <v>614179</v>
      </c>
      <c r="D1595" s="413">
        <v>14552</v>
      </c>
      <c r="E1595" s="413" t="s">
        <v>3323</v>
      </c>
      <c r="H1595" s="415" t="s">
        <v>475</v>
      </c>
      <c r="I1595" s="416" t="s">
        <v>3351</v>
      </c>
      <c r="J1595" s="417">
        <v>30</v>
      </c>
      <c r="K1595" s="418">
        <v>1</v>
      </c>
      <c r="M1595" s="419" t="s">
        <v>837</v>
      </c>
      <c r="Z1595" s="421"/>
      <c r="AS1595" s="422"/>
      <c r="AT1595" s="422"/>
      <c r="AU1595" s="422"/>
      <c r="AV1595" s="422"/>
      <c r="AW1595" s="422"/>
      <c r="AX1595" s="422"/>
      <c r="AY1595" s="423"/>
      <c r="AZ1595" s="422"/>
      <c r="BA1595" s="422"/>
      <c r="BB1595" s="422"/>
      <c r="BC1595" s="422"/>
      <c r="BT1595" s="427"/>
      <c r="BU1595" s="421"/>
      <c r="BV1595" s="428"/>
      <c r="BW1595" s="427"/>
      <c r="BX1595" s="427"/>
      <c r="BY1595" s="427"/>
      <c r="BZ1595" s="427"/>
      <c r="CA1595" s="421"/>
      <c r="CB1595" s="428"/>
      <c r="CC1595" s="427"/>
      <c r="CD1595" s="421"/>
      <c r="CE1595" s="429"/>
      <c r="CF1595" s="428"/>
      <c r="CG1595" s="427"/>
      <c r="CH1595" s="421"/>
      <c r="CI1595" s="429"/>
      <c r="CJ1595" s="428"/>
      <c r="CK1595" s="427"/>
      <c r="CL1595" s="421"/>
      <c r="CM1595" s="429"/>
      <c r="CN1595" s="428"/>
      <c r="CO1595" s="427"/>
      <c r="CP1595" s="421"/>
      <c r="CQ1595" s="429"/>
      <c r="CR1595" s="428"/>
      <c r="DH1595" s="427"/>
      <c r="EL1595" s="422"/>
      <c r="EM1595" s="422"/>
      <c r="EN1595" s="422"/>
      <c r="EO1595" s="422"/>
      <c r="EP1595" s="422"/>
      <c r="EQ1595" s="422"/>
    </row>
    <row r="1596" spans="1:147" ht="13" hidden="1" customHeight="1">
      <c r="A1596" s="413" t="s">
        <v>2002</v>
      </c>
      <c r="C1596" s="413">
        <v>656924</v>
      </c>
      <c r="D1596" s="413">
        <v>19891</v>
      </c>
      <c r="E1596" s="413" t="s">
        <v>438</v>
      </c>
      <c r="F1596" s="413" t="s">
        <v>438</v>
      </c>
      <c r="H1596" s="411" t="s">
        <v>549</v>
      </c>
      <c r="I1596" s="411" t="s">
        <v>3388</v>
      </c>
      <c r="K1596" s="418">
        <v>1</v>
      </c>
      <c r="M1596" s="419" t="s">
        <v>837</v>
      </c>
      <c r="Z1596" s="421"/>
      <c r="AS1596" s="422"/>
      <c r="AT1596" s="422"/>
      <c r="AU1596" s="422"/>
      <c r="AV1596" s="422"/>
      <c r="AW1596" s="422"/>
      <c r="AX1596" s="422"/>
      <c r="AY1596" s="423"/>
      <c r="AZ1596" s="422"/>
      <c r="BA1596" s="422"/>
      <c r="BB1596" s="422"/>
      <c r="BC1596" s="422"/>
      <c r="BT1596" s="427"/>
      <c r="BU1596" s="421"/>
      <c r="BV1596" s="428"/>
      <c r="BW1596" s="427"/>
      <c r="BX1596" s="427"/>
      <c r="BY1596" s="427"/>
      <c r="BZ1596" s="427"/>
      <c r="CA1596" s="421"/>
      <c r="CB1596" s="428"/>
      <c r="CC1596" s="427"/>
      <c r="CD1596" s="421"/>
      <c r="CE1596" s="429"/>
      <c r="CF1596" s="428"/>
      <c r="CG1596" s="427"/>
      <c r="CH1596" s="421"/>
      <c r="CI1596" s="429"/>
      <c r="CJ1596" s="428"/>
      <c r="CK1596" s="427"/>
      <c r="CL1596" s="421"/>
      <c r="CM1596" s="429"/>
      <c r="CN1596" s="428"/>
      <c r="CO1596" s="427"/>
      <c r="CP1596" s="421"/>
      <c r="CQ1596" s="429"/>
      <c r="CR1596" s="428"/>
      <c r="DH1596" s="427"/>
      <c r="EL1596" s="422"/>
      <c r="EM1596" s="422"/>
      <c r="EN1596" s="422"/>
      <c r="EO1596" s="422"/>
      <c r="EP1596" s="422"/>
      <c r="EQ1596" s="422"/>
    </row>
    <row r="1597" spans="1:147" ht="13" hidden="1" customHeight="1">
      <c r="A1597" s="413" t="s">
        <v>2002</v>
      </c>
      <c r="D1597" s="413">
        <v>14444</v>
      </c>
      <c r="E1597" s="413" t="s">
        <v>470</v>
      </c>
      <c r="H1597" s="415" t="s">
        <v>3730</v>
      </c>
      <c r="I1597" s="416" t="s">
        <v>3729</v>
      </c>
      <c r="J1597" s="417"/>
      <c r="K1597" s="418">
        <v>1</v>
      </c>
      <c r="M1597" s="419" t="s">
        <v>46</v>
      </c>
      <c r="Z1597" s="421"/>
      <c r="AS1597" s="422"/>
      <c r="AT1597" s="422"/>
      <c r="AU1597" s="422"/>
      <c r="AV1597" s="422"/>
      <c r="AW1597" s="422"/>
      <c r="AX1597" s="422"/>
      <c r="AY1597" s="423"/>
      <c r="AZ1597" s="422"/>
      <c r="BA1597" s="422"/>
      <c r="BB1597" s="422"/>
      <c r="BC1597" s="422"/>
      <c r="BT1597" s="427"/>
      <c r="BU1597" s="421"/>
      <c r="BV1597" s="428"/>
      <c r="BW1597" s="427"/>
      <c r="BX1597" s="427"/>
      <c r="BY1597" s="427"/>
      <c r="BZ1597" s="427"/>
      <c r="CA1597" s="421"/>
      <c r="CB1597" s="428"/>
      <c r="CC1597" s="427"/>
      <c r="CD1597" s="421"/>
      <c r="CE1597" s="429"/>
      <c r="CF1597" s="428"/>
      <c r="CG1597" s="427"/>
      <c r="CH1597" s="421"/>
      <c r="CI1597" s="429"/>
      <c r="CJ1597" s="428"/>
      <c r="CK1597" s="427"/>
      <c r="CL1597" s="421"/>
      <c r="CM1597" s="429"/>
      <c r="CN1597" s="428"/>
      <c r="CO1597" s="427"/>
      <c r="CP1597" s="421"/>
      <c r="CQ1597" s="429"/>
      <c r="CR1597" s="428"/>
      <c r="DH1597" s="427"/>
      <c r="EL1597" s="422"/>
      <c r="EM1597" s="422"/>
      <c r="EN1597" s="422"/>
      <c r="EO1597" s="422"/>
      <c r="EP1597" s="422"/>
      <c r="EQ1597" s="422"/>
    </row>
    <row r="1598" spans="1:147" ht="13" hidden="1" customHeight="1">
      <c r="A1598" s="413" t="s">
        <v>2002</v>
      </c>
      <c r="C1598" s="413">
        <v>676614</v>
      </c>
      <c r="D1598" s="413">
        <v>20462</v>
      </c>
      <c r="E1598" s="413" t="s">
        <v>239</v>
      </c>
      <c r="F1598" s="413" t="s">
        <v>239</v>
      </c>
      <c r="H1598" s="411" t="s">
        <v>4001</v>
      </c>
      <c r="I1598" s="411" t="s">
        <v>577</v>
      </c>
      <c r="J1598" s="413">
        <v>30</v>
      </c>
      <c r="K1598" s="418">
        <v>1</v>
      </c>
      <c r="M1598" s="419" t="s">
        <v>46</v>
      </c>
      <c r="Z1598" s="421"/>
      <c r="AS1598" s="422"/>
      <c r="AT1598" s="422"/>
      <c r="AU1598" s="422"/>
      <c r="AV1598" s="422"/>
      <c r="AW1598" s="422"/>
      <c r="AX1598" s="422"/>
      <c r="AY1598" s="423"/>
      <c r="AZ1598" s="422"/>
      <c r="BA1598" s="422"/>
      <c r="BB1598" s="422"/>
      <c r="BC1598" s="422"/>
      <c r="BT1598" s="427"/>
      <c r="BU1598" s="421"/>
      <c r="BV1598" s="428"/>
      <c r="BW1598" s="427"/>
      <c r="BX1598" s="427"/>
      <c r="BY1598" s="427"/>
      <c r="BZ1598" s="427"/>
      <c r="CA1598" s="421"/>
      <c r="CB1598" s="428"/>
      <c r="CC1598" s="427"/>
      <c r="CD1598" s="421"/>
      <c r="CE1598" s="429"/>
      <c r="CF1598" s="428"/>
      <c r="CG1598" s="427"/>
      <c r="CH1598" s="421"/>
      <c r="CI1598" s="429"/>
      <c r="CJ1598" s="428"/>
      <c r="CK1598" s="427"/>
      <c r="CL1598" s="421"/>
      <c r="CM1598" s="429"/>
      <c r="CN1598" s="428"/>
      <c r="CO1598" s="427"/>
      <c r="CP1598" s="421"/>
      <c r="CQ1598" s="429"/>
      <c r="CR1598" s="428"/>
      <c r="DH1598" s="427"/>
      <c r="EL1598" s="422"/>
      <c r="EM1598" s="422"/>
      <c r="EN1598" s="422"/>
      <c r="EO1598" s="422"/>
      <c r="EP1598" s="422"/>
      <c r="EQ1598" s="422"/>
    </row>
    <row r="1599" spans="1:147" ht="13" hidden="1" customHeight="1">
      <c r="A1599" s="413" t="s">
        <v>2002</v>
      </c>
      <c r="C1599" s="413">
        <v>664350</v>
      </c>
      <c r="D1599" s="413">
        <v>19680</v>
      </c>
      <c r="E1599" s="413" t="s">
        <v>686</v>
      </c>
      <c r="F1599" s="413" t="s">
        <v>686</v>
      </c>
      <c r="H1599" s="411" t="s">
        <v>615</v>
      </c>
      <c r="I1599" s="411" t="s">
        <v>1886</v>
      </c>
      <c r="J1599" s="418"/>
      <c r="K1599" s="418">
        <v>1</v>
      </c>
      <c r="M1599" s="419" t="s">
        <v>837</v>
      </c>
      <c r="Z1599" s="421"/>
      <c r="BT1599" s="427"/>
      <c r="BU1599" s="421"/>
      <c r="BV1599" s="428"/>
      <c r="BW1599" s="427"/>
      <c r="BX1599" s="427"/>
      <c r="BY1599" s="427"/>
      <c r="BZ1599" s="427"/>
      <c r="CA1599" s="421"/>
      <c r="CB1599" s="428"/>
      <c r="CC1599" s="427"/>
      <c r="CD1599" s="421"/>
      <c r="CE1599" s="429"/>
      <c r="CF1599" s="428"/>
      <c r="CG1599" s="427"/>
      <c r="CH1599" s="421"/>
      <c r="CI1599" s="429"/>
      <c r="CJ1599" s="428"/>
      <c r="CK1599" s="427"/>
      <c r="CL1599" s="421"/>
      <c r="CM1599" s="429"/>
      <c r="CN1599" s="428"/>
      <c r="CO1599" s="427"/>
      <c r="CP1599" s="421"/>
      <c r="CQ1599" s="429"/>
      <c r="CR1599" s="428"/>
      <c r="DH1599" s="427"/>
      <c r="EL1599" s="422"/>
      <c r="EM1599" s="422"/>
      <c r="EN1599" s="422"/>
      <c r="EO1599" s="422"/>
      <c r="EP1599" s="422"/>
      <c r="EQ1599" s="422"/>
    </row>
    <row r="1600" spans="1:147" ht="13" hidden="1" customHeight="1">
      <c r="A1600" s="413" t="s">
        <v>2002</v>
      </c>
      <c r="C1600" s="413">
        <v>676742</v>
      </c>
      <c r="D1600" s="413">
        <v>23479</v>
      </c>
      <c r="E1600" s="413" t="s">
        <v>438</v>
      </c>
      <c r="H1600" s="411" t="s">
        <v>2938</v>
      </c>
      <c r="I1600" s="411" t="s">
        <v>372</v>
      </c>
      <c r="J1600" s="413">
        <v>28</v>
      </c>
      <c r="K1600" s="418">
        <v>1</v>
      </c>
      <c r="M1600" s="419" t="s">
        <v>837</v>
      </c>
      <c r="Z1600" s="421"/>
      <c r="BT1600" s="427"/>
      <c r="BU1600" s="421"/>
      <c r="BV1600" s="428"/>
      <c r="BW1600" s="427"/>
      <c r="BX1600" s="427"/>
      <c r="BY1600" s="427"/>
      <c r="BZ1600" s="427"/>
      <c r="CA1600" s="421"/>
      <c r="CB1600" s="428"/>
      <c r="CC1600" s="427"/>
      <c r="CD1600" s="421"/>
      <c r="CE1600" s="429"/>
      <c r="CF1600" s="428"/>
      <c r="CG1600" s="427"/>
      <c r="CH1600" s="421"/>
      <c r="CI1600" s="429"/>
      <c r="CJ1600" s="428"/>
      <c r="CK1600" s="427"/>
      <c r="CL1600" s="421"/>
      <c r="CM1600" s="429"/>
      <c r="CN1600" s="428"/>
      <c r="CO1600" s="427"/>
      <c r="CP1600" s="421"/>
      <c r="CQ1600" s="429"/>
      <c r="CR1600" s="428"/>
      <c r="DH1600" s="427"/>
    </row>
    <row r="1601" spans="1:162" ht="13" hidden="1" customHeight="1">
      <c r="A1601" s="413" t="s">
        <v>2002</v>
      </c>
      <c r="C1601" s="413">
        <v>663776</v>
      </c>
      <c r="D1601" s="413">
        <v>19447</v>
      </c>
      <c r="E1601" s="413" t="s">
        <v>18</v>
      </c>
      <c r="F1601" s="413" t="s">
        <v>18</v>
      </c>
      <c r="H1601" s="415" t="s">
        <v>7</v>
      </c>
      <c r="I1601" s="416" t="s">
        <v>645</v>
      </c>
      <c r="J1601" s="417"/>
      <c r="K1601" s="418">
        <v>1</v>
      </c>
      <c r="M1601" s="419" t="s">
        <v>46</v>
      </c>
      <c r="Z1601" s="421"/>
      <c r="AS1601" s="422"/>
      <c r="AT1601" s="422"/>
      <c r="AU1601" s="422"/>
      <c r="AV1601" s="422"/>
      <c r="AW1601" s="422"/>
      <c r="AX1601" s="422"/>
      <c r="AY1601" s="423"/>
      <c r="AZ1601" s="422"/>
      <c r="BA1601" s="422"/>
      <c r="BB1601" s="422"/>
      <c r="BC1601" s="422"/>
      <c r="BT1601" s="427"/>
      <c r="BU1601" s="421"/>
      <c r="BV1601" s="428"/>
      <c r="BW1601" s="427"/>
      <c r="BX1601" s="427"/>
      <c r="BY1601" s="427"/>
      <c r="BZ1601" s="427"/>
      <c r="CA1601" s="421"/>
      <c r="CB1601" s="428"/>
      <c r="CC1601" s="427"/>
      <c r="CD1601" s="421"/>
      <c r="CE1601" s="429"/>
      <c r="CF1601" s="428"/>
      <c r="CG1601" s="427"/>
      <c r="CH1601" s="421"/>
      <c r="CI1601" s="429"/>
      <c r="CJ1601" s="428"/>
      <c r="CK1601" s="427"/>
      <c r="CL1601" s="421"/>
      <c r="CM1601" s="429"/>
      <c r="CN1601" s="428"/>
      <c r="CO1601" s="427"/>
      <c r="CP1601" s="421"/>
      <c r="CQ1601" s="429"/>
      <c r="CR1601" s="428"/>
      <c r="DH1601" s="427"/>
      <c r="EL1601" s="422"/>
      <c r="EM1601" s="422"/>
      <c r="EN1601" s="422"/>
      <c r="EO1601" s="422"/>
      <c r="EP1601" s="422"/>
      <c r="EQ1601" s="422"/>
    </row>
    <row r="1602" spans="1:162" ht="13" hidden="1" customHeight="1">
      <c r="A1602" s="413" t="s">
        <v>2002</v>
      </c>
      <c r="C1602" s="413">
        <v>682144</v>
      </c>
      <c r="D1602" s="413">
        <v>25158</v>
      </c>
      <c r="E1602" s="413" t="s">
        <v>16</v>
      </c>
      <c r="H1602" s="411" t="s">
        <v>4359</v>
      </c>
      <c r="I1602" s="411" t="s">
        <v>4360</v>
      </c>
      <c r="J1602" s="413">
        <v>26</v>
      </c>
      <c r="K1602" s="418">
        <v>1</v>
      </c>
      <c r="M1602" s="419" t="s">
        <v>46</v>
      </c>
      <c r="Z1602" s="421"/>
      <c r="AS1602" s="422"/>
      <c r="AT1602" s="422"/>
      <c r="AU1602" s="422"/>
      <c r="AV1602" s="422"/>
      <c r="AW1602" s="422"/>
      <c r="AX1602" s="422"/>
      <c r="AY1602" s="423"/>
      <c r="AZ1602" s="422"/>
      <c r="BA1602" s="422"/>
      <c r="BB1602" s="422"/>
      <c r="BC1602" s="422"/>
      <c r="BT1602" s="427"/>
      <c r="BU1602" s="421"/>
      <c r="BV1602" s="428"/>
      <c r="BW1602" s="427"/>
      <c r="BX1602" s="427"/>
      <c r="BY1602" s="427"/>
      <c r="BZ1602" s="427"/>
      <c r="CA1602" s="421"/>
      <c r="CB1602" s="428"/>
      <c r="CC1602" s="427"/>
      <c r="CD1602" s="421"/>
      <c r="CE1602" s="429"/>
      <c r="CF1602" s="428"/>
      <c r="CG1602" s="427"/>
      <c r="CH1602" s="421"/>
      <c r="CI1602" s="429"/>
      <c r="CJ1602" s="428"/>
      <c r="CK1602" s="427"/>
      <c r="CL1602" s="421"/>
      <c r="CM1602" s="429"/>
      <c r="CN1602" s="428"/>
      <c r="CO1602" s="427"/>
      <c r="CP1602" s="421"/>
      <c r="CQ1602" s="429"/>
      <c r="CR1602" s="428"/>
      <c r="DH1602" s="427"/>
      <c r="EL1602" s="422"/>
      <c r="EM1602" s="422"/>
      <c r="EN1602" s="422"/>
      <c r="EO1602" s="422"/>
      <c r="EP1602" s="422"/>
      <c r="EQ1602" s="422"/>
      <c r="EZ1602" s="412"/>
      <c r="FA1602" s="412"/>
      <c r="FB1602" s="412"/>
      <c r="FC1602" s="412"/>
      <c r="FD1602" s="412"/>
    </row>
    <row r="1603" spans="1:162" ht="13" hidden="1" customHeight="1">
      <c r="A1603" s="413" t="s">
        <v>2002</v>
      </c>
      <c r="C1603" s="413">
        <v>665665</v>
      </c>
      <c r="D1603" s="413">
        <v>19754</v>
      </c>
      <c r="E1603" s="413" t="s">
        <v>188</v>
      </c>
      <c r="H1603" s="411" t="s">
        <v>2583</v>
      </c>
      <c r="I1603" s="411" t="s">
        <v>2584</v>
      </c>
      <c r="J1603" s="413">
        <v>29</v>
      </c>
      <c r="K1603" s="418">
        <v>1</v>
      </c>
      <c r="M1603" s="419" t="s">
        <v>46</v>
      </c>
      <c r="Z1603" s="421"/>
      <c r="AS1603" s="422"/>
      <c r="AT1603" s="422"/>
      <c r="AU1603" s="422"/>
      <c r="AV1603" s="422"/>
      <c r="AW1603" s="422"/>
      <c r="AX1603" s="422"/>
      <c r="AY1603" s="423"/>
      <c r="AZ1603" s="422"/>
      <c r="BA1603" s="422"/>
      <c r="BB1603" s="422"/>
      <c r="BC1603" s="422"/>
      <c r="BT1603" s="427"/>
      <c r="BU1603" s="421"/>
      <c r="BV1603" s="428"/>
      <c r="BW1603" s="427"/>
      <c r="BX1603" s="427"/>
      <c r="BY1603" s="427"/>
      <c r="BZ1603" s="427"/>
      <c r="CA1603" s="421"/>
      <c r="CB1603" s="428"/>
      <c r="CC1603" s="427"/>
      <c r="CD1603" s="421"/>
      <c r="CE1603" s="429"/>
      <c r="CF1603" s="428"/>
      <c r="CG1603" s="427"/>
      <c r="CH1603" s="421"/>
      <c r="CI1603" s="429"/>
      <c r="CJ1603" s="428"/>
      <c r="CK1603" s="427"/>
      <c r="CL1603" s="421"/>
      <c r="CM1603" s="429"/>
      <c r="CN1603" s="428"/>
      <c r="CO1603" s="427"/>
      <c r="CP1603" s="421"/>
      <c r="CQ1603" s="429"/>
      <c r="CR1603" s="428"/>
      <c r="DH1603" s="427"/>
      <c r="EL1603" s="422"/>
      <c r="EM1603" s="422"/>
      <c r="EN1603" s="422"/>
      <c r="EO1603" s="422"/>
      <c r="EP1603" s="422"/>
      <c r="EQ1603" s="422"/>
      <c r="FE1603" s="412"/>
      <c r="FF1603" s="412"/>
    </row>
    <row r="1604" spans="1:162" ht="13" hidden="1" customHeight="1">
      <c r="A1604" s="413" t="s">
        <v>2002</v>
      </c>
      <c r="C1604" s="413">
        <v>666619</v>
      </c>
      <c r="D1604" s="413">
        <v>21894</v>
      </c>
      <c r="E1604" s="413" t="s">
        <v>598</v>
      </c>
      <c r="H1604" s="411" t="s">
        <v>1888</v>
      </c>
      <c r="I1604" s="411" t="s">
        <v>379</v>
      </c>
      <c r="J1604" s="418">
        <v>25</v>
      </c>
      <c r="K1604" s="418">
        <v>1</v>
      </c>
      <c r="M1604" s="419" t="s">
        <v>837</v>
      </c>
      <c r="Z1604" s="421"/>
      <c r="AS1604" s="422"/>
      <c r="AT1604" s="422"/>
      <c r="AU1604" s="422"/>
      <c r="AV1604" s="422"/>
      <c r="AW1604" s="422"/>
      <c r="AX1604" s="422"/>
      <c r="AY1604" s="423"/>
      <c r="AZ1604" s="422"/>
      <c r="BA1604" s="422"/>
      <c r="BB1604" s="422"/>
      <c r="BC1604" s="422"/>
      <c r="BT1604" s="427"/>
      <c r="BU1604" s="421"/>
      <c r="BV1604" s="428"/>
      <c r="BW1604" s="427"/>
      <c r="BX1604" s="427"/>
      <c r="BY1604" s="427"/>
      <c r="BZ1604" s="427"/>
      <c r="CA1604" s="421"/>
      <c r="CB1604" s="428"/>
      <c r="CC1604" s="427"/>
      <c r="CD1604" s="421"/>
      <c r="CE1604" s="429"/>
      <c r="CF1604" s="428"/>
      <c r="CG1604" s="427"/>
      <c r="CH1604" s="421"/>
      <c r="CI1604" s="429"/>
      <c r="CJ1604" s="428"/>
      <c r="CK1604" s="427"/>
      <c r="CL1604" s="421"/>
      <c r="CM1604" s="429"/>
      <c r="CN1604" s="428"/>
      <c r="CO1604" s="427"/>
      <c r="CP1604" s="421"/>
      <c r="CQ1604" s="429"/>
      <c r="CR1604" s="428"/>
      <c r="DH1604" s="427"/>
      <c r="EL1604" s="422"/>
      <c r="EM1604" s="422"/>
      <c r="EN1604" s="422"/>
      <c r="EO1604" s="422"/>
      <c r="EP1604" s="422"/>
      <c r="EQ1604" s="422"/>
    </row>
    <row r="1605" spans="1:162" ht="13" hidden="1" customHeight="1">
      <c r="A1605" s="413" t="s">
        <v>2002</v>
      </c>
      <c r="C1605" s="413">
        <v>642048</v>
      </c>
      <c r="D1605" s="413">
        <v>17888</v>
      </c>
      <c r="E1605" s="413" t="s">
        <v>598</v>
      </c>
      <c r="H1605" s="411" t="s">
        <v>2328</v>
      </c>
      <c r="I1605" s="411" t="s">
        <v>2329</v>
      </c>
      <c r="J1605" s="418">
        <v>32</v>
      </c>
      <c r="K1605" s="418">
        <v>1</v>
      </c>
      <c r="M1605" s="419" t="s">
        <v>46</v>
      </c>
      <c r="Z1605" s="421"/>
      <c r="AS1605" s="422"/>
      <c r="AT1605" s="422"/>
      <c r="AU1605" s="422"/>
      <c r="AV1605" s="422"/>
      <c r="AW1605" s="422"/>
      <c r="AX1605" s="422"/>
      <c r="AY1605" s="423"/>
      <c r="AZ1605" s="422"/>
      <c r="BA1605" s="422"/>
      <c r="BB1605" s="422"/>
      <c r="BC1605" s="422"/>
      <c r="BT1605" s="427"/>
      <c r="BU1605" s="421"/>
      <c r="BV1605" s="428"/>
      <c r="BW1605" s="427"/>
      <c r="BX1605" s="427"/>
      <c r="BY1605" s="427"/>
      <c r="BZ1605" s="427"/>
      <c r="CA1605" s="421"/>
      <c r="CB1605" s="428"/>
      <c r="CC1605" s="427"/>
      <c r="CD1605" s="421"/>
      <c r="CE1605" s="429"/>
      <c r="CF1605" s="428"/>
      <c r="CG1605" s="427"/>
      <c r="CH1605" s="421"/>
      <c r="CI1605" s="429"/>
      <c r="CJ1605" s="428"/>
      <c r="CK1605" s="427"/>
      <c r="CL1605" s="421"/>
      <c r="CM1605" s="429"/>
      <c r="CN1605" s="428"/>
      <c r="CO1605" s="427"/>
      <c r="CP1605" s="421"/>
      <c r="CQ1605" s="429"/>
      <c r="CR1605" s="428"/>
      <c r="DH1605" s="427"/>
      <c r="EL1605" s="422"/>
      <c r="EM1605" s="422"/>
      <c r="EN1605" s="422"/>
      <c r="EO1605" s="422"/>
      <c r="EP1605" s="422"/>
      <c r="EQ1605" s="422"/>
    </row>
    <row r="1606" spans="1:162" ht="13" hidden="1" customHeight="1">
      <c r="A1606" s="413" t="s">
        <v>2002</v>
      </c>
      <c r="C1606" s="413">
        <v>622250</v>
      </c>
      <c r="D1606" s="413">
        <v>18323</v>
      </c>
      <c r="E1606" s="413" t="s">
        <v>14</v>
      </c>
      <c r="H1606" s="411" t="s">
        <v>1889</v>
      </c>
      <c r="I1606" s="411" t="s">
        <v>533</v>
      </c>
      <c r="J1606" s="418"/>
      <c r="K1606" s="418">
        <v>1</v>
      </c>
      <c r="M1606" s="419" t="s">
        <v>837</v>
      </c>
      <c r="Z1606" s="421"/>
      <c r="AS1606" s="422"/>
      <c r="AT1606" s="422"/>
      <c r="AU1606" s="422"/>
      <c r="AV1606" s="422"/>
      <c r="AW1606" s="422"/>
      <c r="AX1606" s="422"/>
      <c r="AY1606" s="423"/>
      <c r="AZ1606" s="422"/>
      <c r="BA1606" s="422"/>
      <c r="BB1606" s="422"/>
      <c r="BC1606" s="422"/>
      <c r="BT1606" s="427"/>
      <c r="BU1606" s="421"/>
      <c r="BV1606" s="428"/>
      <c r="BW1606" s="427"/>
      <c r="BX1606" s="427"/>
      <c r="BY1606" s="427"/>
      <c r="BZ1606" s="427"/>
      <c r="CA1606" s="421"/>
      <c r="CB1606" s="428"/>
      <c r="CC1606" s="427"/>
      <c r="CD1606" s="421"/>
      <c r="CE1606" s="429"/>
      <c r="CF1606" s="428"/>
      <c r="CG1606" s="427"/>
      <c r="CH1606" s="421"/>
      <c r="CI1606" s="429"/>
      <c r="CJ1606" s="428"/>
      <c r="CK1606" s="427"/>
      <c r="CL1606" s="421"/>
      <c r="CM1606" s="429"/>
      <c r="CN1606" s="428"/>
      <c r="CO1606" s="427"/>
      <c r="CP1606" s="421"/>
      <c r="CQ1606" s="429"/>
      <c r="CR1606" s="428"/>
      <c r="DH1606" s="427"/>
      <c r="EL1606" s="422"/>
      <c r="EM1606" s="422"/>
      <c r="EN1606" s="422"/>
      <c r="EO1606" s="422"/>
      <c r="EP1606" s="422"/>
      <c r="EQ1606" s="422"/>
    </row>
    <row r="1607" spans="1:162" ht="13" hidden="1" customHeight="1">
      <c r="A1607" s="413" t="s">
        <v>2002</v>
      </c>
      <c r="C1607" s="413">
        <v>669947</v>
      </c>
      <c r="D1607" s="413">
        <v>19205</v>
      </c>
      <c r="E1607" s="413" t="s">
        <v>2176</v>
      </c>
      <c r="H1607" s="411" t="s">
        <v>3376</v>
      </c>
      <c r="I1607" s="411" t="s">
        <v>135</v>
      </c>
      <c r="J1607" s="413">
        <v>31</v>
      </c>
      <c r="K1607" s="418">
        <v>1</v>
      </c>
      <c r="M1607" s="419" t="s">
        <v>837</v>
      </c>
      <c r="Z1607" s="421"/>
      <c r="AS1607" s="422"/>
      <c r="AT1607" s="422"/>
      <c r="AU1607" s="422"/>
      <c r="AV1607" s="422"/>
      <c r="AW1607" s="422"/>
      <c r="AX1607" s="422"/>
      <c r="AY1607" s="423"/>
      <c r="AZ1607" s="422"/>
      <c r="BA1607" s="422"/>
      <c r="BB1607" s="422"/>
      <c r="BC1607" s="422"/>
      <c r="BT1607" s="427"/>
      <c r="BU1607" s="421"/>
      <c r="BV1607" s="428"/>
      <c r="BW1607" s="427"/>
      <c r="BX1607" s="427"/>
      <c r="BY1607" s="427"/>
      <c r="BZ1607" s="427"/>
      <c r="CA1607" s="421"/>
      <c r="CB1607" s="428"/>
      <c r="CC1607" s="427"/>
      <c r="CD1607" s="421"/>
      <c r="CE1607" s="429"/>
      <c r="CF1607" s="428"/>
      <c r="CG1607" s="427"/>
      <c r="CH1607" s="421"/>
      <c r="CI1607" s="429"/>
      <c r="CJ1607" s="428"/>
      <c r="CK1607" s="427"/>
      <c r="CL1607" s="421"/>
      <c r="CM1607" s="429"/>
      <c r="CN1607" s="428"/>
      <c r="CO1607" s="427"/>
      <c r="CP1607" s="421"/>
      <c r="CQ1607" s="429"/>
      <c r="CR1607" s="428"/>
      <c r="DH1607" s="427"/>
      <c r="EL1607" s="422"/>
      <c r="EM1607" s="422"/>
      <c r="EN1607" s="422"/>
      <c r="EO1607" s="422"/>
      <c r="EP1607" s="422"/>
      <c r="EQ1607" s="422"/>
    </row>
    <row r="1608" spans="1:162" ht="13" hidden="1" customHeight="1">
      <c r="A1608" s="413" t="s">
        <v>2002</v>
      </c>
      <c r="C1608" s="413">
        <v>681035</v>
      </c>
      <c r="D1608" s="413">
        <v>30107</v>
      </c>
      <c r="E1608" s="413" t="s">
        <v>345</v>
      </c>
      <c r="F1608" s="413" t="s">
        <v>345</v>
      </c>
      <c r="H1608" s="411" t="s">
        <v>524</v>
      </c>
      <c r="I1608" s="411" t="s">
        <v>331</v>
      </c>
      <c r="K1608" s="418">
        <v>1</v>
      </c>
      <c r="M1608" s="419" t="s">
        <v>837</v>
      </c>
      <c r="Z1608" s="421"/>
      <c r="AS1608" s="422"/>
      <c r="AT1608" s="422"/>
      <c r="AU1608" s="422"/>
      <c r="AV1608" s="422"/>
      <c r="AW1608" s="422"/>
      <c r="AX1608" s="422"/>
      <c r="AY1608" s="423"/>
      <c r="AZ1608" s="422"/>
      <c r="BA1608" s="422"/>
      <c r="BB1608" s="422"/>
      <c r="BC1608" s="422"/>
      <c r="BT1608" s="427"/>
      <c r="BU1608" s="421"/>
      <c r="BV1608" s="428"/>
      <c r="BW1608" s="427"/>
      <c r="BX1608" s="427"/>
      <c r="BY1608" s="427"/>
      <c r="BZ1608" s="427"/>
      <c r="CA1608" s="421"/>
      <c r="CB1608" s="428"/>
      <c r="CC1608" s="427"/>
      <c r="CD1608" s="421"/>
      <c r="CE1608" s="429"/>
      <c r="CF1608" s="428"/>
      <c r="CG1608" s="427"/>
      <c r="CH1608" s="421"/>
      <c r="CI1608" s="429"/>
      <c r="CJ1608" s="428"/>
      <c r="CK1608" s="427"/>
      <c r="CL1608" s="421"/>
      <c r="CM1608" s="429"/>
      <c r="CN1608" s="428"/>
      <c r="CO1608" s="427"/>
      <c r="CP1608" s="421"/>
      <c r="CQ1608" s="429"/>
      <c r="CR1608" s="428"/>
      <c r="DH1608" s="427"/>
      <c r="EL1608" s="422"/>
      <c r="EM1608" s="422"/>
      <c r="EN1608" s="422"/>
      <c r="EO1608" s="422"/>
      <c r="EP1608" s="422"/>
      <c r="EQ1608" s="422"/>
    </row>
    <row r="1609" spans="1:162" ht="13" hidden="1" customHeight="1">
      <c r="A1609" s="413" t="s">
        <v>2002</v>
      </c>
      <c r="C1609" s="413">
        <v>657756</v>
      </c>
      <c r="D1609" s="413">
        <v>19695</v>
      </c>
      <c r="E1609" s="413" t="s">
        <v>3323</v>
      </c>
      <c r="H1609" s="411" t="s">
        <v>2386</v>
      </c>
      <c r="I1609" s="411" t="s">
        <v>986</v>
      </c>
      <c r="J1609" s="418">
        <v>29</v>
      </c>
      <c r="K1609" s="418">
        <v>1</v>
      </c>
      <c r="M1609" s="419" t="s">
        <v>837</v>
      </c>
      <c r="Z1609" s="421"/>
      <c r="AS1609" s="422"/>
      <c r="AT1609" s="422"/>
      <c r="AU1609" s="422"/>
      <c r="AV1609" s="422"/>
      <c r="AW1609" s="422"/>
      <c r="AX1609" s="422"/>
      <c r="AY1609" s="423"/>
      <c r="AZ1609" s="422"/>
      <c r="BA1609" s="422"/>
      <c r="BB1609" s="422"/>
      <c r="BC1609" s="422"/>
      <c r="BT1609" s="427"/>
      <c r="BU1609" s="421"/>
      <c r="BV1609" s="428"/>
      <c r="BW1609" s="427"/>
      <c r="BX1609" s="427"/>
      <c r="BY1609" s="427"/>
      <c r="BZ1609" s="427"/>
      <c r="CA1609" s="421"/>
      <c r="CB1609" s="428"/>
      <c r="CC1609" s="427"/>
      <c r="CD1609" s="421"/>
      <c r="CE1609" s="429"/>
      <c r="CF1609" s="428"/>
      <c r="CG1609" s="427"/>
      <c r="CH1609" s="421"/>
      <c r="CI1609" s="429"/>
      <c r="CJ1609" s="428"/>
      <c r="CK1609" s="427"/>
      <c r="CL1609" s="421"/>
      <c r="CM1609" s="429"/>
      <c r="CN1609" s="428"/>
      <c r="CO1609" s="427"/>
      <c r="CP1609" s="421"/>
      <c r="CQ1609" s="429"/>
      <c r="CR1609" s="428"/>
      <c r="DH1609" s="427"/>
      <c r="EL1609" s="422"/>
      <c r="EM1609" s="422"/>
      <c r="EN1609" s="422"/>
      <c r="EO1609" s="422"/>
      <c r="EP1609" s="422"/>
      <c r="EQ1609" s="422"/>
    </row>
    <row r="1610" spans="1:162" ht="13" hidden="1" customHeight="1">
      <c r="A1610" s="413" t="s">
        <v>2002</v>
      </c>
      <c r="C1610" s="413">
        <v>681882</v>
      </c>
      <c r="D1610" s="413">
        <v>24986</v>
      </c>
      <c r="E1610" s="413" t="s">
        <v>17</v>
      </c>
      <c r="H1610" s="411" t="s">
        <v>3467</v>
      </c>
      <c r="I1610" s="411" t="s">
        <v>802</v>
      </c>
      <c r="J1610" s="413">
        <v>27</v>
      </c>
      <c r="K1610" s="418">
        <v>1</v>
      </c>
      <c r="M1610" s="419" t="s">
        <v>837</v>
      </c>
      <c r="Z1610" s="421"/>
      <c r="AS1610" s="422"/>
      <c r="AT1610" s="422"/>
      <c r="AU1610" s="422"/>
      <c r="AV1610" s="422"/>
      <c r="AW1610" s="422"/>
      <c r="AX1610" s="422"/>
      <c r="AY1610" s="423"/>
      <c r="AZ1610" s="422"/>
      <c r="BA1610" s="422"/>
      <c r="BB1610" s="422"/>
      <c r="BC1610" s="422"/>
      <c r="BT1610" s="427"/>
      <c r="BU1610" s="421"/>
      <c r="BV1610" s="428"/>
      <c r="BW1610" s="427"/>
      <c r="BX1610" s="427"/>
      <c r="BY1610" s="427"/>
      <c r="BZ1610" s="427"/>
      <c r="CA1610" s="421"/>
      <c r="CB1610" s="428"/>
      <c r="CC1610" s="427"/>
      <c r="CD1610" s="421"/>
      <c r="CE1610" s="429"/>
      <c r="CF1610" s="428"/>
      <c r="CG1610" s="427"/>
      <c r="CH1610" s="421"/>
      <c r="CI1610" s="429"/>
      <c r="CJ1610" s="428"/>
      <c r="CK1610" s="427"/>
      <c r="CL1610" s="421"/>
      <c r="CM1610" s="429"/>
      <c r="CN1610" s="428"/>
      <c r="CO1610" s="427"/>
      <c r="CP1610" s="421"/>
      <c r="CQ1610" s="429"/>
      <c r="CR1610" s="428"/>
      <c r="DH1610" s="427"/>
      <c r="EL1610" s="422"/>
      <c r="EM1610" s="422"/>
      <c r="EN1610" s="422"/>
      <c r="EO1610" s="422"/>
      <c r="EP1610" s="422"/>
      <c r="EQ1610" s="422"/>
    </row>
    <row r="1611" spans="1:162" ht="13" hidden="1" customHeight="1">
      <c r="A1611" s="413" t="s">
        <v>2002</v>
      </c>
      <c r="C1611" s="413">
        <v>543766</v>
      </c>
      <c r="D1611" s="413">
        <v>8110</v>
      </c>
      <c r="E1611" s="413" t="s">
        <v>164</v>
      </c>
      <c r="H1611" s="415" t="s">
        <v>656</v>
      </c>
      <c r="I1611" s="416" t="s">
        <v>577</v>
      </c>
      <c r="J1611" s="417"/>
      <c r="K1611" s="418">
        <v>1</v>
      </c>
      <c r="M1611" s="419" t="s">
        <v>837</v>
      </c>
      <c r="Z1611" s="421"/>
      <c r="AS1611" s="422"/>
      <c r="AT1611" s="422"/>
      <c r="AU1611" s="422"/>
      <c r="AV1611" s="422"/>
      <c r="AW1611" s="422"/>
      <c r="AX1611" s="422"/>
      <c r="AY1611" s="423"/>
      <c r="AZ1611" s="422"/>
      <c r="BA1611" s="422"/>
      <c r="BB1611" s="422"/>
      <c r="BC1611" s="422"/>
      <c r="BT1611" s="427"/>
      <c r="BU1611" s="421"/>
      <c r="BV1611" s="428"/>
      <c r="BW1611" s="427"/>
      <c r="BX1611" s="427"/>
      <c r="BY1611" s="427"/>
      <c r="BZ1611" s="427"/>
      <c r="CA1611" s="421"/>
      <c r="CB1611" s="428"/>
      <c r="CC1611" s="427"/>
      <c r="CD1611" s="421"/>
      <c r="CE1611" s="429"/>
      <c r="CF1611" s="428"/>
      <c r="CG1611" s="427"/>
      <c r="CH1611" s="421"/>
      <c r="CI1611" s="429"/>
      <c r="CJ1611" s="428"/>
      <c r="CK1611" s="427"/>
      <c r="CL1611" s="421"/>
      <c r="CM1611" s="429"/>
      <c r="CN1611" s="428"/>
      <c r="CO1611" s="427"/>
      <c r="CP1611" s="421"/>
      <c r="CQ1611" s="429"/>
      <c r="CR1611" s="428"/>
      <c r="DH1611" s="427"/>
      <c r="EL1611" s="422"/>
      <c r="EM1611" s="422"/>
      <c r="EN1611" s="422"/>
      <c r="EO1611" s="422"/>
      <c r="EP1611" s="422"/>
      <c r="EQ1611" s="422"/>
    </row>
    <row r="1612" spans="1:162" ht="13" hidden="1" customHeight="1">
      <c r="A1612" s="413" t="s">
        <v>2002</v>
      </c>
      <c r="C1612" s="413">
        <v>592741</v>
      </c>
      <c r="D1612" s="413">
        <v>10855</v>
      </c>
      <c r="E1612" s="413" t="s">
        <v>246</v>
      </c>
      <c r="H1612" s="411" t="s">
        <v>1897</v>
      </c>
      <c r="I1612" s="411" t="s">
        <v>859</v>
      </c>
      <c r="J1612" s="418"/>
      <c r="K1612" s="418">
        <v>1</v>
      </c>
      <c r="M1612" s="419" t="s">
        <v>46</v>
      </c>
      <c r="Z1612" s="421"/>
      <c r="BT1612" s="427"/>
      <c r="BU1612" s="421"/>
      <c r="BV1612" s="428"/>
      <c r="BW1612" s="427"/>
      <c r="BX1612" s="427"/>
      <c r="BY1612" s="427"/>
      <c r="BZ1612" s="427"/>
      <c r="CA1612" s="421"/>
      <c r="CB1612" s="428"/>
      <c r="CC1612" s="427"/>
      <c r="CD1612" s="421"/>
      <c r="CE1612" s="429"/>
      <c r="CF1612" s="428"/>
      <c r="CG1612" s="427"/>
      <c r="CH1612" s="421"/>
      <c r="CI1612" s="429"/>
      <c r="CJ1612" s="428"/>
      <c r="CK1612" s="427"/>
      <c r="CL1612" s="421"/>
      <c r="CM1612" s="429"/>
      <c r="CN1612" s="428"/>
      <c r="CO1612" s="427"/>
      <c r="CP1612" s="421"/>
      <c r="CQ1612" s="429"/>
      <c r="CR1612" s="428"/>
      <c r="DH1612" s="427"/>
      <c r="EL1612" s="422"/>
      <c r="EM1612" s="422"/>
      <c r="EN1612" s="422"/>
      <c r="EO1612" s="422"/>
      <c r="EP1612" s="422"/>
      <c r="EQ1612" s="422"/>
    </row>
    <row r="1613" spans="1:162" ht="13" hidden="1" customHeight="1">
      <c r="A1613" s="413" t="s">
        <v>2002</v>
      </c>
      <c r="C1613" s="413">
        <v>694363</v>
      </c>
      <c r="D1613" s="413">
        <v>27472</v>
      </c>
      <c r="E1613" s="413" t="s">
        <v>164</v>
      </c>
      <c r="H1613" s="411" t="s">
        <v>3531</v>
      </c>
      <c r="I1613" s="411" t="s">
        <v>269</v>
      </c>
      <c r="J1613" s="413">
        <v>26</v>
      </c>
      <c r="K1613" s="418">
        <v>1</v>
      </c>
      <c r="M1613" s="419" t="s">
        <v>46</v>
      </c>
      <c r="Z1613" s="421"/>
      <c r="AS1613" s="422"/>
      <c r="AT1613" s="422"/>
      <c r="AU1613" s="422"/>
      <c r="AV1613" s="422"/>
      <c r="AW1613" s="422"/>
      <c r="AX1613" s="422"/>
      <c r="AY1613" s="423"/>
      <c r="AZ1613" s="422"/>
      <c r="BA1613" s="422"/>
      <c r="BB1613" s="422"/>
      <c r="BC1613" s="422"/>
      <c r="BT1613" s="427"/>
      <c r="BU1613" s="421"/>
      <c r="BV1613" s="428"/>
      <c r="BW1613" s="427"/>
      <c r="BX1613" s="427"/>
      <c r="BY1613" s="427"/>
      <c r="BZ1613" s="427"/>
      <c r="CA1613" s="421"/>
      <c r="CB1613" s="428"/>
      <c r="CC1613" s="427"/>
      <c r="CD1613" s="421"/>
      <c r="CE1613" s="429"/>
      <c r="CF1613" s="428"/>
      <c r="CG1613" s="427"/>
      <c r="CH1613" s="421"/>
      <c r="CI1613" s="429"/>
      <c r="CJ1613" s="428"/>
      <c r="CK1613" s="427"/>
      <c r="CL1613" s="421"/>
      <c r="CM1613" s="429"/>
      <c r="CN1613" s="428"/>
      <c r="CO1613" s="427"/>
      <c r="CP1613" s="421"/>
      <c r="CQ1613" s="429"/>
      <c r="CR1613" s="428"/>
      <c r="DH1613" s="427"/>
      <c r="EL1613" s="422"/>
      <c r="EM1613" s="422"/>
      <c r="EN1613" s="422"/>
      <c r="EO1613" s="422"/>
      <c r="EP1613" s="422"/>
      <c r="EQ1613" s="422"/>
    </row>
    <row r="1614" spans="1:162" ht="13" hidden="1" customHeight="1">
      <c r="A1614" s="413" t="s">
        <v>2002</v>
      </c>
      <c r="C1614" s="413">
        <v>681217</v>
      </c>
      <c r="D1614" s="413">
        <v>30074</v>
      </c>
      <c r="E1614" s="413" t="s">
        <v>18</v>
      </c>
      <c r="H1614" s="411" t="s">
        <v>3112</v>
      </c>
      <c r="I1614" s="411" t="s">
        <v>352</v>
      </c>
      <c r="J1614" s="413">
        <v>25</v>
      </c>
      <c r="K1614" s="418">
        <v>1</v>
      </c>
      <c r="M1614" s="419" t="s">
        <v>837</v>
      </c>
      <c r="Z1614" s="421"/>
      <c r="BT1614" s="427"/>
      <c r="BU1614" s="421"/>
      <c r="BV1614" s="428"/>
      <c r="BW1614" s="427"/>
      <c r="BX1614" s="427"/>
      <c r="BY1614" s="427"/>
      <c r="BZ1614" s="427"/>
      <c r="CA1614" s="421"/>
      <c r="CB1614" s="428"/>
      <c r="CC1614" s="427"/>
      <c r="CD1614" s="421"/>
      <c r="CE1614" s="429"/>
      <c r="CF1614" s="428"/>
      <c r="CG1614" s="427"/>
      <c r="CH1614" s="421"/>
      <c r="CI1614" s="429"/>
      <c r="CJ1614" s="428"/>
      <c r="CK1614" s="427"/>
      <c r="CL1614" s="421"/>
      <c r="CM1614" s="429"/>
      <c r="CN1614" s="428"/>
      <c r="CO1614" s="427"/>
      <c r="CP1614" s="421"/>
      <c r="CQ1614" s="429"/>
      <c r="CR1614" s="428"/>
      <c r="DH1614" s="427"/>
    </row>
    <row r="1615" spans="1:162" ht="13" hidden="1" customHeight="1">
      <c r="A1615" s="413" t="s">
        <v>2002</v>
      </c>
      <c r="C1615" s="413">
        <v>608371</v>
      </c>
      <c r="D1615" s="413">
        <v>13470</v>
      </c>
      <c r="E1615" s="413" t="s">
        <v>2169</v>
      </c>
      <c r="H1615" s="415" t="s">
        <v>745</v>
      </c>
      <c r="I1615" s="416" t="s">
        <v>24</v>
      </c>
      <c r="J1615" s="417">
        <v>31</v>
      </c>
      <c r="K1615" s="418">
        <v>1</v>
      </c>
      <c r="M1615" s="419" t="s">
        <v>837</v>
      </c>
      <c r="Z1615" s="421"/>
      <c r="AS1615" s="422"/>
      <c r="AT1615" s="422"/>
      <c r="AU1615" s="422"/>
      <c r="AV1615" s="422"/>
      <c r="AW1615" s="422"/>
      <c r="AX1615" s="422"/>
      <c r="AY1615" s="423"/>
      <c r="AZ1615" s="422"/>
      <c r="BA1615" s="422"/>
      <c r="BB1615" s="422"/>
      <c r="BC1615" s="422"/>
      <c r="BT1615" s="427"/>
      <c r="BU1615" s="421"/>
      <c r="BV1615" s="428"/>
      <c r="BW1615" s="427"/>
      <c r="BX1615" s="427"/>
      <c r="BY1615" s="427"/>
      <c r="BZ1615" s="427"/>
      <c r="CA1615" s="421"/>
      <c r="CB1615" s="428"/>
      <c r="CC1615" s="427"/>
      <c r="CD1615" s="421"/>
      <c r="CE1615" s="429"/>
      <c r="CF1615" s="428"/>
      <c r="CG1615" s="427"/>
      <c r="CH1615" s="421"/>
      <c r="CI1615" s="429"/>
      <c r="CJ1615" s="428"/>
      <c r="CK1615" s="427"/>
      <c r="CL1615" s="421"/>
      <c r="CM1615" s="429"/>
      <c r="CN1615" s="428"/>
      <c r="CO1615" s="427"/>
      <c r="CP1615" s="421"/>
      <c r="CQ1615" s="429"/>
      <c r="CR1615" s="428"/>
      <c r="DH1615" s="427"/>
      <c r="EL1615" s="422"/>
      <c r="EM1615" s="422"/>
      <c r="EN1615" s="422"/>
      <c r="EO1615" s="422"/>
      <c r="EP1615" s="422"/>
      <c r="EQ1615" s="422"/>
    </row>
    <row r="1616" spans="1:162" ht="13" hidden="1" customHeight="1">
      <c r="A1616" s="413" t="s">
        <v>2002</v>
      </c>
      <c r="C1616" s="413">
        <v>681895</v>
      </c>
      <c r="D1616" s="413">
        <v>24995</v>
      </c>
      <c r="E1616" s="413" t="s">
        <v>3323</v>
      </c>
      <c r="H1616" s="411" t="s">
        <v>4358</v>
      </c>
      <c r="I1616" s="411" t="s">
        <v>236</v>
      </c>
      <c r="J1616" s="413">
        <v>28</v>
      </c>
      <c r="K1616" s="418">
        <v>1</v>
      </c>
      <c r="M1616" s="419" t="s">
        <v>46</v>
      </c>
      <c r="Z1616" s="421"/>
      <c r="AS1616" s="422"/>
      <c r="AT1616" s="422"/>
      <c r="AU1616" s="422"/>
      <c r="AV1616" s="422"/>
      <c r="AW1616" s="422"/>
      <c r="AX1616" s="422"/>
      <c r="AY1616" s="423"/>
      <c r="AZ1616" s="422"/>
      <c r="BA1616" s="422"/>
      <c r="BB1616" s="422"/>
      <c r="BC1616" s="422"/>
      <c r="BT1616" s="427"/>
      <c r="BU1616" s="421"/>
      <c r="BV1616" s="428"/>
      <c r="BW1616" s="427"/>
      <c r="BX1616" s="427"/>
      <c r="BY1616" s="427"/>
      <c r="BZ1616" s="427"/>
      <c r="CA1616" s="421"/>
      <c r="CB1616" s="428"/>
      <c r="CC1616" s="427"/>
      <c r="CD1616" s="421"/>
      <c r="CE1616" s="429"/>
      <c r="CF1616" s="428"/>
      <c r="CG1616" s="427"/>
      <c r="CH1616" s="421"/>
      <c r="CI1616" s="429"/>
      <c r="CJ1616" s="428"/>
      <c r="CK1616" s="427"/>
      <c r="CL1616" s="421"/>
      <c r="CM1616" s="429"/>
      <c r="CN1616" s="428"/>
      <c r="CO1616" s="427"/>
      <c r="CP1616" s="421"/>
      <c r="CQ1616" s="429"/>
      <c r="CR1616" s="428"/>
      <c r="DH1616" s="427"/>
      <c r="EL1616" s="422"/>
      <c r="EM1616" s="422"/>
      <c r="EN1616" s="422"/>
      <c r="EO1616" s="422"/>
      <c r="EP1616" s="422"/>
      <c r="EQ1616" s="422"/>
    </row>
    <row r="1617" spans="1:160" ht="13" hidden="1" customHeight="1">
      <c r="A1617" s="413" t="s">
        <v>2002</v>
      </c>
      <c r="D1617" s="413">
        <v>19487</v>
      </c>
      <c r="H1617" s="415" t="s">
        <v>1275</v>
      </c>
      <c r="I1617" s="416" t="s">
        <v>315</v>
      </c>
      <c r="J1617" s="417"/>
      <c r="K1617" s="418">
        <v>1</v>
      </c>
      <c r="M1617" s="419" t="s">
        <v>46</v>
      </c>
      <c r="Z1617" s="421"/>
      <c r="BT1617" s="427"/>
      <c r="BU1617" s="421"/>
      <c r="BV1617" s="428"/>
      <c r="BW1617" s="427"/>
      <c r="BX1617" s="427"/>
      <c r="BY1617" s="427"/>
      <c r="BZ1617" s="427"/>
      <c r="CA1617" s="421"/>
      <c r="CB1617" s="428"/>
      <c r="CC1617" s="427"/>
      <c r="CD1617" s="421"/>
      <c r="CE1617" s="429"/>
      <c r="CF1617" s="428"/>
      <c r="CG1617" s="427"/>
      <c r="CH1617" s="421"/>
      <c r="CI1617" s="429"/>
      <c r="CJ1617" s="428"/>
      <c r="CK1617" s="427"/>
      <c r="CL1617" s="421"/>
      <c r="CM1617" s="429"/>
      <c r="CN1617" s="428"/>
      <c r="CO1617" s="427"/>
      <c r="CP1617" s="421"/>
      <c r="CQ1617" s="429"/>
      <c r="CR1617" s="428"/>
      <c r="DH1617" s="427"/>
      <c r="EL1617" s="422"/>
      <c r="EM1617" s="422"/>
      <c r="EN1617" s="422"/>
      <c r="EO1617" s="422"/>
      <c r="EP1617" s="422"/>
      <c r="EQ1617" s="422"/>
      <c r="EZ1617" s="412"/>
      <c r="FA1617" s="412"/>
      <c r="FB1617" s="412"/>
      <c r="FC1617" s="412"/>
      <c r="FD1617" s="412"/>
    </row>
    <row r="1618" spans="1:160" ht="13" hidden="1" customHeight="1">
      <c r="A1618" s="413" t="s">
        <v>2002</v>
      </c>
      <c r="C1618" s="413">
        <v>572143</v>
      </c>
      <c r="D1618" s="413">
        <v>12784</v>
      </c>
      <c r="E1618" s="413" t="s">
        <v>3323</v>
      </c>
      <c r="F1618" s="413" t="s">
        <v>17</v>
      </c>
      <c r="H1618" s="415" t="s">
        <v>601</v>
      </c>
      <c r="I1618" s="416" t="s">
        <v>1178</v>
      </c>
      <c r="J1618" s="417"/>
      <c r="K1618" s="418">
        <v>1</v>
      </c>
      <c r="M1618" s="419" t="s">
        <v>837</v>
      </c>
      <c r="Z1618" s="421"/>
      <c r="AS1618" s="422"/>
      <c r="AT1618" s="422"/>
      <c r="AU1618" s="422"/>
      <c r="AV1618" s="422"/>
      <c r="AW1618" s="422"/>
      <c r="AX1618" s="422"/>
      <c r="AY1618" s="423"/>
      <c r="AZ1618" s="422"/>
      <c r="BA1618" s="422"/>
      <c r="BB1618" s="422"/>
      <c r="BC1618" s="422"/>
      <c r="BT1618" s="427"/>
      <c r="BU1618" s="421"/>
      <c r="BV1618" s="428"/>
      <c r="BW1618" s="427"/>
      <c r="BX1618" s="427"/>
      <c r="BY1618" s="427"/>
      <c r="BZ1618" s="427"/>
      <c r="CA1618" s="421"/>
      <c r="CB1618" s="428"/>
      <c r="CC1618" s="427"/>
      <c r="CD1618" s="421"/>
      <c r="CE1618" s="429"/>
      <c r="CF1618" s="428"/>
      <c r="CG1618" s="427"/>
      <c r="CH1618" s="421"/>
      <c r="CI1618" s="429"/>
      <c r="CJ1618" s="428"/>
      <c r="CK1618" s="427"/>
      <c r="CL1618" s="421"/>
      <c r="CM1618" s="429"/>
      <c r="CN1618" s="428"/>
      <c r="CO1618" s="427"/>
      <c r="CP1618" s="421"/>
      <c r="CQ1618" s="429"/>
      <c r="CR1618" s="428"/>
      <c r="DH1618" s="427"/>
      <c r="EL1618" s="422"/>
      <c r="EM1618" s="422"/>
      <c r="EN1618" s="422"/>
      <c r="EO1618" s="422"/>
      <c r="EP1618" s="422"/>
      <c r="EQ1618" s="422"/>
    </row>
    <row r="1619" spans="1:160" ht="13" hidden="1" customHeight="1">
      <c r="A1619" s="413" t="s">
        <v>2002</v>
      </c>
      <c r="C1619" s="413">
        <v>622098</v>
      </c>
      <c r="D1619" s="413">
        <v>17755</v>
      </c>
      <c r="E1619" s="413" t="s">
        <v>345</v>
      </c>
      <c r="F1619" s="413" t="s">
        <v>345</v>
      </c>
      <c r="H1619" s="411" t="s">
        <v>601</v>
      </c>
      <c r="I1619" s="411" t="s">
        <v>260</v>
      </c>
      <c r="J1619" s="418"/>
      <c r="K1619" s="418">
        <v>1</v>
      </c>
      <c r="M1619" s="419" t="s">
        <v>837</v>
      </c>
      <c r="Z1619" s="421"/>
      <c r="AS1619" s="422"/>
      <c r="AT1619" s="422"/>
      <c r="AU1619" s="422"/>
      <c r="AV1619" s="422"/>
      <c r="AW1619" s="422"/>
      <c r="AX1619" s="422"/>
      <c r="AY1619" s="423"/>
      <c r="AZ1619" s="422"/>
      <c r="BA1619" s="422"/>
      <c r="BB1619" s="422"/>
      <c r="BC1619" s="422"/>
      <c r="BT1619" s="427"/>
      <c r="BU1619" s="421"/>
      <c r="BV1619" s="428"/>
      <c r="BW1619" s="427"/>
      <c r="BX1619" s="427"/>
      <c r="BY1619" s="427"/>
      <c r="BZ1619" s="427"/>
      <c r="CA1619" s="421"/>
      <c r="CB1619" s="428"/>
      <c r="CC1619" s="427"/>
      <c r="CD1619" s="421"/>
      <c r="CE1619" s="429"/>
      <c r="CF1619" s="428"/>
      <c r="CG1619" s="427"/>
      <c r="CH1619" s="421"/>
      <c r="CI1619" s="429"/>
      <c r="CJ1619" s="428"/>
      <c r="CK1619" s="427"/>
      <c r="CL1619" s="421"/>
      <c r="CM1619" s="429"/>
      <c r="CN1619" s="428"/>
      <c r="CO1619" s="427"/>
      <c r="CP1619" s="421"/>
      <c r="CQ1619" s="429"/>
      <c r="CR1619" s="428"/>
      <c r="DH1619" s="427"/>
      <c r="EL1619" s="422"/>
      <c r="EM1619" s="422"/>
      <c r="EN1619" s="422"/>
      <c r="EO1619" s="422"/>
      <c r="EP1619" s="422"/>
      <c r="EQ1619" s="422"/>
    </row>
    <row r="1620" spans="1:160" ht="13" hidden="1" customHeight="1">
      <c r="A1620" s="413" t="s">
        <v>2002</v>
      </c>
      <c r="C1620" s="413">
        <v>681916</v>
      </c>
      <c r="D1620" s="413">
        <v>30145</v>
      </c>
      <c r="E1620" s="413" t="s">
        <v>239</v>
      </c>
      <c r="H1620" s="411" t="s">
        <v>601</v>
      </c>
      <c r="I1620" s="411" t="s">
        <v>409</v>
      </c>
      <c r="J1620" s="413">
        <v>25</v>
      </c>
      <c r="K1620" s="418">
        <v>1</v>
      </c>
      <c r="M1620" s="419" t="s">
        <v>837</v>
      </c>
      <c r="Z1620" s="421"/>
      <c r="AS1620" s="422"/>
      <c r="AT1620" s="422"/>
      <c r="AU1620" s="422"/>
      <c r="AV1620" s="422"/>
      <c r="AW1620" s="422"/>
      <c r="AX1620" s="422"/>
      <c r="AY1620" s="423"/>
      <c r="AZ1620" s="422"/>
      <c r="BA1620" s="422"/>
      <c r="BB1620" s="422"/>
      <c r="BC1620" s="422"/>
      <c r="BT1620" s="427"/>
      <c r="BU1620" s="421"/>
      <c r="BV1620" s="428"/>
      <c r="BW1620" s="427"/>
      <c r="BX1620" s="427"/>
      <c r="BY1620" s="427"/>
      <c r="BZ1620" s="427"/>
      <c r="CA1620" s="421"/>
      <c r="CB1620" s="428"/>
      <c r="CC1620" s="427"/>
      <c r="CD1620" s="421"/>
      <c r="CE1620" s="429"/>
      <c r="CF1620" s="428"/>
      <c r="CG1620" s="427"/>
      <c r="CH1620" s="421"/>
      <c r="CI1620" s="429"/>
      <c r="CJ1620" s="428"/>
      <c r="CK1620" s="427"/>
      <c r="CL1620" s="421"/>
      <c r="CM1620" s="429"/>
      <c r="CN1620" s="428"/>
      <c r="CO1620" s="427"/>
      <c r="CP1620" s="421"/>
      <c r="CQ1620" s="429"/>
      <c r="CR1620" s="428"/>
      <c r="DH1620" s="427"/>
      <c r="EL1620" s="422"/>
      <c r="EM1620" s="422"/>
      <c r="EN1620" s="422"/>
      <c r="EO1620" s="422"/>
      <c r="EP1620" s="422"/>
      <c r="EQ1620" s="422"/>
    </row>
    <row r="1621" spans="1:160" ht="13" hidden="1" customHeight="1">
      <c r="A1621" s="413" t="s">
        <v>2002</v>
      </c>
      <c r="C1621" s="413">
        <v>519293</v>
      </c>
      <c r="D1621" s="413">
        <v>8048</v>
      </c>
      <c r="E1621" s="413" t="s">
        <v>2168</v>
      </c>
      <c r="F1621" s="413" t="s">
        <v>2168</v>
      </c>
      <c r="H1621" s="415" t="s">
        <v>601</v>
      </c>
      <c r="I1621" s="416" t="s">
        <v>108</v>
      </c>
      <c r="J1621" s="417"/>
      <c r="K1621" s="418">
        <v>1</v>
      </c>
      <c r="M1621" s="419" t="s">
        <v>46</v>
      </c>
      <c r="Z1621" s="421"/>
      <c r="BT1621" s="427"/>
      <c r="BU1621" s="421"/>
      <c r="BV1621" s="428"/>
      <c r="BW1621" s="427"/>
      <c r="BX1621" s="427"/>
      <c r="BY1621" s="427"/>
      <c r="BZ1621" s="427"/>
      <c r="CA1621" s="421"/>
      <c r="CB1621" s="428"/>
      <c r="CC1621" s="427"/>
      <c r="CD1621" s="421"/>
      <c r="CE1621" s="429"/>
      <c r="CF1621" s="428"/>
      <c r="CG1621" s="427"/>
      <c r="CH1621" s="421"/>
      <c r="CI1621" s="429"/>
      <c r="CJ1621" s="428"/>
      <c r="CK1621" s="427"/>
      <c r="CL1621" s="421"/>
      <c r="CM1621" s="429"/>
      <c r="CN1621" s="428"/>
      <c r="CO1621" s="427"/>
      <c r="CP1621" s="421"/>
      <c r="CQ1621" s="429"/>
      <c r="CR1621" s="428"/>
      <c r="DH1621" s="427"/>
      <c r="EL1621" s="422"/>
      <c r="EM1621" s="422"/>
      <c r="EN1621" s="422"/>
      <c r="EO1621" s="422"/>
      <c r="EP1621" s="422"/>
      <c r="EQ1621" s="422"/>
    </row>
    <row r="1622" spans="1:160" ht="13" hidden="1" customHeight="1">
      <c r="A1622" s="413" t="s">
        <v>2002</v>
      </c>
      <c r="C1622" s="413">
        <v>592767</v>
      </c>
      <c r="D1622" s="413">
        <v>11760</v>
      </c>
      <c r="E1622" s="413" t="s">
        <v>129</v>
      </c>
      <c r="F1622" s="413" t="s">
        <v>129</v>
      </c>
      <c r="H1622" s="415" t="s">
        <v>420</v>
      </c>
      <c r="I1622" s="416" t="s">
        <v>260</v>
      </c>
      <c r="J1622" s="417"/>
      <c r="K1622" s="418">
        <v>1</v>
      </c>
      <c r="M1622" s="419" t="s">
        <v>46</v>
      </c>
      <c r="Z1622" s="421"/>
      <c r="AS1622" s="422"/>
      <c r="AT1622" s="422"/>
      <c r="AU1622" s="422"/>
      <c r="AV1622" s="422"/>
      <c r="AW1622" s="422"/>
      <c r="AX1622" s="422"/>
      <c r="AY1622" s="423"/>
      <c r="AZ1622" s="422"/>
      <c r="BA1622" s="422"/>
      <c r="BB1622" s="422"/>
      <c r="BC1622" s="422"/>
      <c r="BT1622" s="427"/>
      <c r="BU1622" s="421"/>
      <c r="BV1622" s="428"/>
      <c r="BW1622" s="427"/>
      <c r="BX1622" s="427"/>
      <c r="BY1622" s="427"/>
      <c r="BZ1622" s="427"/>
      <c r="CA1622" s="421"/>
      <c r="CB1622" s="428"/>
      <c r="CC1622" s="427"/>
      <c r="CD1622" s="421"/>
      <c r="CE1622" s="429"/>
      <c r="CF1622" s="428"/>
      <c r="CG1622" s="427"/>
      <c r="CH1622" s="421"/>
      <c r="CI1622" s="429"/>
      <c r="CJ1622" s="428"/>
      <c r="CK1622" s="427"/>
      <c r="CL1622" s="421"/>
      <c r="CM1622" s="429"/>
      <c r="CN1622" s="428"/>
      <c r="CO1622" s="427"/>
      <c r="CP1622" s="421"/>
      <c r="CQ1622" s="429"/>
      <c r="CR1622" s="428"/>
      <c r="DH1622" s="427"/>
      <c r="EL1622" s="422"/>
      <c r="EM1622" s="422"/>
      <c r="EN1622" s="422"/>
      <c r="EO1622" s="422"/>
      <c r="EP1622" s="422"/>
      <c r="EQ1622" s="422"/>
    </row>
    <row r="1623" spans="1:160" ht="13" hidden="1" customHeight="1">
      <c r="A1623" s="413" t="s">
        <v>2002</v>
      </c>
      <c r="C1623" s="413">
        <v>669912</v>
      </c>
      <c r="D1623" s="413">
        <v>19179</v>
      </c>
      <c r="E1623" s="413" t="s">
        <v>598</v>
      </c>
      <c r="H1623" s="411" t="s">
        <v>2363</v>
      </c>
      <c r="I1623" s="411" t="s">
        <v>823</v>
      </c>
      <c r="J1623" s="418"/>
      <c r="K1623" s="418">
        <v>1</v>
      </c>
      <c r="M1623" s="419" t="s">
        <v>46</v>
      </c>
      <c r="Z1623" s="421"/>
      <c r="AS1623" s="422"/>
      <c r="AT1623" s="422"/>
      <c r="AU1623" s="422"/>
      <c r="AV1623" s="422"/>
      <c r="AW1623" s="422"/>
      <c r="AX1623" s="422"/>
      <c r="AY1623" s="423"/>
      <c r="AZ1623" s="422"/>
      <c r="BA1623" s="422"/>
      <c r="BB1623" s="422"/>
      <c r="BC1623" s="422"/>
      <c r="BT1623" s="427"/>
      <c r="BU1623" s="421"/>
      <c r="BV1623" s="428"/>
      <c r="BW1623" s="427"/>
      <c r="BX1623" s="427"/>
      <c r="BY1623" s="427"/>
      <c r="BZ1623" s="427"/>
      <c r="CA1623" s="421"/>
      <c r="CB1623" s="428"/>
      <c r="CC1623" s="427"/>
      <c r="CD1623" s="421"/>
      <c r="CE1623" s="429"/>
      <c r="CF1623" s="428"/>
      <c r="CG1623" s="427"/>
      <c r="CH1623" s="421"/>
      <c r="CI1623" s="429"/>
      <c r="CJ1623" s="428"/>
      <c r="CK1623" s="427"/>
      <c r="CL1623" s="421"/>
      <c r="CM1623" s="429"/>
      <c r="CN1623" s="428"/>
      <c r="CO1623" s="427"/>
      <c r="CP1623" s="421"/>
      <c r="CQ1623" s="429"/>
      <c r="CR1623" s="428"/>
      <c r="DH1623" s="427"/>
      <c r="EL1623" s="422"/>
      <c r="EM1623" s="422"/>
      <c r="EN1623" s="422"/>
      <c r="EO1623" s="422"/>
      <c r="EP1623" s="422"/>
      <c r="EQ1623" s="422"/>
    </row>
    <row r="1624" spans="1:160" ht="13" hidden="1" customHeight="1">
      <c r="A1624" s="413" t="s">
        <v>2002</v>
      </c>
      <c r="C1624" s="413">
        <v>805427</v>
      </c>
      <c r="D1624" s="413">
        <v>32026</v>
      </c>
      <c r="E1624" s="413" t="s">
        <v>239</v>
      </c>
      <c r="H1624" s="411" t="s">
        <v>4541</v>
      </c>
      <c r="I1624" s="411" t="s">
        <v>260</v>
      </c>
      <c r="J1624" s="413">
        <v>24</v>
      </c>
      <c r="K1624" s="418">
        <v>1</v>
      </c>
      <c r="M1624" s="419" t="s">
        <v>46</v>
      </c>
      <c r="Z1624" s="421"/>
      <c r="BT1624" s="427"/>
      <c r="BU1624" s="421"/>
      <c r="BV1624" s="428"/>
      <c r="BW1624" s="427"/>
      <c r="BX1624" s="427"/>
      <c r="BY1624" s="427"/>
      <c r="BZ1624" s="427"/>
      <c r="CA1624" s="421"/>
      <c r="CB1624" s="428"/>
      <c r="CC1624" s="427"/>
      <c r="CD1624" s="421"/>
      <c r="CE1624" s="429"/>
      <c r="CF1624" s="428"/>
      <c r="CG1624" s="427"/>
      <c r="CH1624" s="421"/>
      <c r="CI1624" s="429"/>
      <c r="CJ1624" s="428"/>
      <c r="CK1624" s="427"/>
      <c r="CL1624" s="421"/>
      <c r="CM1624" s="429"/>
      <c r="CN1624" s="428"/>
      <c r="CO1624" s="427"/>
      <c r="CP1624" s="421"/>
      <c r="CQ1624" s="429"/>
      <c r="CR1624" s="428"/>
      <c r="DH1624" s="427"/>
    </row>
    <row r="1625" spans="1:160" ht="13" hidden="1" customHeight="1">
      <c r="A1625" s="413" t="s">
        <v>2002</v>
      </c>
      <c r="C1625" s="413">
        <v>666208</v>
      </c>
      <c r="D1625" s="413">
        <v>21859</v>
      </c>
      <c r="E1625" s="413" t="s">
        <v>614</v>
      </c>
      <c r="H1625" s="411" t="s">
        <v>3418</v>
      </c>
      <c r="I1625" s="411" t="s">
        <v>277</v>
      </c>
      <c r="K1625" s="418">
        <v>1</v>
      </c>
      <c r="Z1625" s="421"/>
      <c r="AS1625" s="422"/>
      <c r="AT1625" s="422"/>
      <c r="AU1625" s="422"/>
      <c r="AV1625" s="422"/>
      <c r="AW1625" s="422"/>
      <c r="AX1625" s="422"/>
      <c r="AY1625" s="423"/>
      <c r="AZ1625" s="422"/>
      <c r="BA1625" s="422"/>
      <c r="BB1625" s="422"/>
      <c r="BC1625" s="422"/>
      <c r="BT1625" s="427"/>
      <c r="BU1625" s="421"/>
      <c r="BV1625" s="428"/>
      <c r="BW1625" s="427"/>
      <c r="BX1625" s="427"/>
      <c r="BY1625" s="427"/>
      <c r="BZ1625" s="427"/>
      <c r="CA1625" s="421"/>
      <c r="CB1625" s="428"/>
      <c r="CC1625" s="427"/>
      <c r="CD1625" s="421"/>
      <c r="CE1625" s="429"/>
      <c r="CF1625" s="428"/>
      <c r="CG1625" s="427"/>
      <c r="CH1625" s="421"/>
      <c r="CI1625" s="429"/>
      <c r="CJ1625" s="428"/>
      <c r="CK1625" s="427"/>
      <c r="CL1625" s="421"/>
      <c r="CM1625" s="429"/>
      <c r="CN1625" s="428"/>
      <c r="CO1625" s="427"/>
      <c r="CP1625" s="421"/>
      <c r="CQ1625" s="429"/>
      <c r="CR1625" s="428"/>
      <c r="DH1625" s="427"/>
      <c r="EL1625" s="422"/>
      <c r="EM1625" s="422"/>
      <c r="EN1625" s="422"/>
      <c r="EO1625" s="422"/>
      <c r="EP1625" s="422"/>
      <c r="EQ1625" s="422"/>
    </row>
    <row r="1626" spans="1:160" ht="13" hidden="1" customHeight="1">
      <c r="A1626" s="413" t="s">
        <v>2002</v>
      </c>
      <c r="C1626" s="413">
        <v>686730</v>
      </c>
      <c r="D1626" s="413">
        <v>27685</v>
      </c>
      <c r="E1626" s="413" t="s">
        <v>188</v>
      </c>
      <c r="H1626" s="411" t="s">
        <v>3551</v>
      </c>
      <c r="I1626" s="411" t="s">
        <v>724</v>
      </c>
      <c r="J1626" s="413">
        <v>27</v>
      </c>
      <c r="K1626" s="418">
        <v>1</v>
      </c>
      <c r="M1626" s="419" t="s">
        <v>837</v>
      </c>
      <c r="Z1626" s="421"/>
      <c r="BT1626" s="427"/>
      <c r="BU1626" s="421"/>
      <c r="BV1626" s="428"/>
      <c r="BW1626" s="427"/>
      <c r="BX1626" s="427"/>
      <c r="BY1626" s="427"/>
      <c r="BZ1626" s="427"/>
      <c r="CA1626" s="421"/>
      <c r="CB1626" s="428"/>
      <c r="CC1626" s="427"/>
      <c r="CD1626" s="421"/>
      <c r="CE1626" s="429"/>
      <c r="CF1626" s="428"/>
      <c r="CG1626" s="427"/>
      <c r="CH1626" s="421"/>
      <c r="CI1626" s="429"/>
      <c r="CJ1626" s="428"/>
      <c r="CK1626" s="427"/>
      <c r="CL1626" s="421"/>
      <c r="CM1626" s="429"/>
      <c r="CN1626" s="428"/>
      <c r="CO1626" s="427"/>
      <c r="CP1626" s="421"/>
      <c r="CQ1626" s="429"/>
      <c r="CR1626" s="428"/>
      <c r="DH1626" s="427"/>
    </row>
    <row r="1627" spans="1:160" ht="13" hidden="1" customHeight="1">
      <c r="A1627" s="413" t="s">
        <v>2002</v>
      </c>
      <c r="C1627" s="413">
        <v>622251</v>
      </c>
      <c r="D1627" s="413">
        <v>18335</v>
      </c>
      <c r="E1627" s="413" t="s">
        <v>567</v>
      </c>
      <c r="F1627" s="413" t="s">
        <v>567</v>
      </c>
      <c r="H1627" s="415" t="s">
        <v>1052</v>
      </c>
      <c r="I1627" s="416" t="s">
        <v>533</v>
      </c>
      <c r="J1627" s="417">
        <v>31</v>
      </c>
      <c r="K1627" s="418">
        <v>1</v>
      </c>
      <c r="M1627" s="419" t="s">
        <v>837</v>
      </c>
      <c r="Z1627" s="421"/>
      <c r="AS1627" s="422"/>
      <c r="AT1627" s="422"/>
      <c r="AU1627" s="422"/>
      <c r="AV1627" s="422"/>
      <c r="AW1627" s="422"/>
      <c r="AX1627" s="422"/>
      <c r="AY1627" s="423"/>
      <c r="AZ1627" s="422"/>
      <c r="BA1627" s="422"/>
      <c r="BB1627" s="422"/>
      <c r="BC1627" s="422"/>
      <c r="BT1627" s="427"/>
      <c r="BU1627" s="421"/>
      <c r="BV1627" s="428"/>
      <c r="BW1627" s="427"/>
      <c r="BX1627" s="427"/>
      <c r="BY1627" s="427"/>
      <c r="BZ1627" s="427"/>
      <c r="CA1627" s="421"/>
      <c r="CB1627" s="428"/>
      <c r="CC1627" s="427"/>
      <c r="CD1627" s="421"/>
      <c r="CE1627" s="429"/>
      <c r="CF1627" s="428"/>
      <c r="CG1627" s="427"/>
      <c r="CH1627" s="421"/>
      <c r="CI1627" s="429"/>
      <c r="CJ1627" s="428"/>
      <c r="CK1627" s="427"/>
      <c r="CL1627" s="421"/>
      <c r="CM1627" s="429"/>
      <c r="CN1627" s="428"/>
      <c r="CO1627" s="427"/>
      <c r="CP1627" s="421"/>
      <c r="CQ1627" s="429"/>
      <c r="CR1627" s="428"/>
      <c r="DH1627" s="427"/>
      <c r="EL1627" s="422"/>
      <c r="EM1627" s="422"/>
      <c r="EN1627" s="422"/>
      <c r="EO1627" s="422"/>
      <c r="EP1627" s="422"/>
      <c r="EQ1627" s="422"/>
    </row>
    <row r="1628" spans="1:160" ht="13" hidden="1" customHeight="1">
      <c r="A1628" s="413" t="s">
        <v>2002</v>
      </c>
      <c r="D1628" s="413">
        <v>19932</v>
      </c>
      <c r="E1628" s="413" t="s">
        <v>213</v>
      </c>
      <c r="H1628" s="411" t="s">
        <v>2401</v>
      </c>
      <c r="I1628" s="411" t="s">
        <v>551</v>
      </c>
      <c r="J1628" s="418"/>
      <c r="K1628" s="418">
        <v>1</v>
      </c>
      <c r="M1628" s="419" t="s">
        <v>837</v>
      </c>
      <c r="Z1628" s="421"/>
      <c r="AS1628" s="422"/>
      <c r="AT1628" s="422"/>
      <c r="AU1628" s="422"/>
      <c r="AV1628" s="422"/>
      <c r="AW1628" s="422"/>
      <c r="AX1628" s="422"/>
      <c r="AY1628" s="423"/>
      <c r="AZ1628" s="422"/>
      <c r="BA1628" s="422"/>
      <c r="BB1628" s="422"/>
      <c r="BC1628" s="422"/>
      <c r="BT1628" s="427"/>
      <c r="BU1628" s="421"/>
      <c r="BV1628" s="428"/>
      <c r="BW1628" s="427"/>
      <c r="BX1628" s="427"/>
      <c r="BY1628" s="427"/>
      <c r="BZ1628" s="427"/>
      <c r="CA1628" s="421"/>
      <c r="CB1628" s="428"/>
      <c r="CC1628" s="427"/>
      <c r="CD1628" s="421"/>
      <c r="CE1628" s="429"/>
      <c r="CF1628" s="428"/>
      <c r="CG1628" s="427"/>
      <c r="CH1628" s="421"/>
      <c r="CI1628" s="429"/>
      <c r="CJ1628" s="428"/>
      <c r="CK1628" s="427"/>
      <c r="CL1628" s="421"/>
      <c r="CM1628" s="429"/>
      <c r="CN1628" s="428"/>
      <c r="CO1628" s="427"/>
      <c r="CP1628" s="421"/>
      <c r="CQ1628" s="429"/>
      <c r="CR1628" s="428"/>
      <c r="DH1628" s="427"/>
      <c r="EL1628" s="422"/>
      <c r="EM1628" s="422"/>
      <c r="EN1628" s="422"/>
      <c r="EO1628" s="422"/>
      <c r="EP1628" s="422"/>
      <c r="EQ1628" s="422"/>
    </row>
    <row r="1629" spans="1:160" ht="13" hidden="1" customHeight="1">
      <c r="A1629" s="413" t="s">
        <v>2002</v>
      </c>
      <c r="C1629" s="413">
        <v>623451</v>
      </c>
      <c r="D1629" s="413">
        <v>14420</v>
      </c>
      <c r="E1629" s="413" t="s">
        <v>555</v>
      </c>
      <c r="H1629" s="411" t="s">
        <v>2838</v>
      </c>
      <c r="I1629" s="411" t="s">
        <v>279</v>
      </c>
      <c r="K1629" s="418">
        <v>1</v>
      </c>
      <c r="M1629" s="419" t="s">
        <v>837</v>
      </c>
      <c r="Z1629" s="421"/>
      <c r="AS1629" s="422"/>
      <c r="AT1629" s="422"/>
      <c r="AU1629" s="422"/>
      <c r="AV1629" s="422"/>
      <c r="AW1629" s="422"/>
      <c r="AX1629" s="422"/>
      <c r="AY1629" s="423"/>
      <c r="AZ1629" s="422"/>
      <c r="BA1629" s="422"/>
      <c r="BB1629" s="422"/>
      <c r="BC1629" s="422"/>
      <c r="BT1629" s="427"/>
      <c r="BU1629" s="421"/>
      <c r="BV1629" s="428"/>
      <c r="BW1629" s="427"/>
      <c r="BX1629" s="427"/>
      <c r="BY1629" s="427"/>
      <c r="BZ1629" s="427"/>
      <c r="CA1629" s="421"/>
      <c r="CB1629" s="428"/>
      <c r="CC1629" s="427"/>
      <c r="CD1629" s="421"/>
      <c r="CE1629" s="429"/>
      <c r="CF1629" s="428"/>
      <c r="CG1629" s="427"/>
      <c r="CH1629" s="421"/>
      <c r="CI1629" s="429"/>
      <c r="CJ1629" s="428"/>
      <c r="CK1629" s="427"/>
      <c r="CL1629" s="421"/>
      <c r="CM1629" s="429"/>
      <c r="CN1629" s="428"/>
      <c r="CO1629" s="427"/>
      <c r="CP1629" s="421"/>
      <c r="CQ1629" s="429"/>
      <c r="CR1629" s="428"/>
      <c r="DH1629" s="427"/>
      <c r="EL1629" s="422"/>
      <c r="EM1629" s="422"/>
      <c r="EN1629" s="422"/>
      <c r="EO1629" s="422"/>
      <c r="EP1629" s="422"/>
      <c r="EQ1629" s="422"/>
    </row>
    <row r="1630" spans="1:160" ht="13" hidden="1" customHeight="1">
      <c r="A1630" s="413" t="s">
        <v>2002</v>
      </c>
      <c r="C1630" s="413">
        <v>596112</v>
      </c>
      <c r="D1630" s="413">
        <v>13594</v>
      </c>
      <c r="E1630" s="413" t="s">
        <v>18</v>
      </c>
      <c r="H1630" s="415" t="s">
        <v>671</v>
      </c>
      <c r="I1630" s="416" t="s">
        <v>221</v>
      </c>
      <c r="J1630" s="417">
        <v>32</v>
      </c>
      <c r="K1630" s="418">
        <v>1</v>
      </c>
      <c r="M1630" s="419" t="s">
        <v>837</v>
      </c>
      <c r="Z1630" s="421"/>
      <c r="BT1630" s="427"/>
      <c r="BU1630" s="421"/>
      <c r="BV1630" s="428"/>
      <c r="BW1630" s="427"/>
      <c r="BX1630" s="427"/>
      <c r="BY1630" s="427"/>
      <c r="BZ1630" s="427"/>
      <c r="CA1630" s="421"/>
      <c r="CB1630" s="428"/>
      <c r="CC1630" s="427"/>
      <c r="CD1630" s="421"/>
      <c r="CE1630" s="429"/>
      <c r="CF1630" s="428"/>
      <c r="CG1630" s="427"/>
      <c r="CH1630" s="421"/>
      <c r="CI1630" s="429"/>
      <c r="CJ1630" s="428"/>
      <c r="CK1630" s="427"/>
      <c r="CL1630" s="421"/>
      <c r="CM1630" s="429"/>
      <c r="CN1630" s="428"/>
      <c r="CO1630" s="427"/>
      <c r="CP1630" s="421"/>
      <c r="CQ1630" s="429"/>
      <c r="CR1630" s="428"/>
      <c r="DH1630" s="427"/>
    </row>
    <row r="1631" spans="1:160" ht="13" hidden="1" customHeight="1">
      <c r="A1631" s="413" t="s">
        <v>2002</v>
      </c>
      <c r="C1631" s="413">
        <v>476594</v>
      </c>
      <c r="D1631" s="413">
        <v>6576</v>
      </c>
      <c r="E1631" s="413" t="s">
        <v>609</v>
      </c>
      <c r="H1631" s="411" t="s">
        <v>1202</v>
      </c>
      <c r="I1631" s="411" t="s">
        <v>221</v>
      </c>
      <c r="J1631" s="413">
        <v>35</v>
      </c>
      <c r="K1631" s="418">
        <v>1</v>
      </c>
      <c r="M1631" s="419" t="s">
        <v>837</v>
      </c>
      <c r="Z1631" s="421"/>
      <c r="AS1631" s="422"/>
      <c r="AT1631" s="422"/>
      <c r="AU1631" s="422"/>
      <c r="AV1631" s="422"/>
      <c r="AW1631" s="422"/>
      <c r="AX1631" s="422"/>
      <c r="AY1631" s="423"/>
      <c r="AZ1631" s="422"/>
      <c r="BA1631" s="422"/>
      <c r="BB1631" s="422"/>
      <c r="BC1631" s="422"/>
      <c r="BT1631" s="427"/>
      <c r="BU1631" s="421"/>
      <c r="BV1631" s="428"/>
      <c r="BW1631" s="427"/>
      <c r="BX1631" s="427"/>
      <c r="BY1631" s="427"/>
      <c r="BZ1631" s="427"/>
      <c r="CA1631" s="421"/>
      <c r="CB1631" s="428"/>
      <c r="CC1631" s="427"/>
      <c r="CD1631" s="421"/>
      <c r="CE1631" s="429"/>
      <c r="CF1631" s="428"/>
      <c r="CG1631" s="427"/>
      <c r="CH1631" s="421"/>
      <c r="CI1631" s="429"/>
      <c r="CJ1631" s="428"/>
      <c r="CK1631" s="427"/>
      <c r="CL1631" s="421"/>
      <c r="CM1631" s="429"/>
      <c r="CN1631" s="428"/>
      <c r="CO1631" s="427"/>
      <c r="CP1631" s="421"/>
      <c r="CQ1631" s="429"/>
      <c r="CR1631" s="428"/>
      <c r="DH1631" s="427"/>
      <c r="EL1631" s="422"/>
      <c r="EM1631" s="422"/>
      <c r="EN1631" s="422"/>
      <c r="EO1631" s="422"/>
      <c r="EP1631" s="422"/>
      <c r="EQ1631" s="422"/>
    </row>
    <row r="1632" spans="1:160" ht="13" hidden="1" customHeight="1">
      <c r="A1632" s="413" t="s">
        <v>2002</v>
      </c>
      <c r="C1632" s="413">
        <v>694813</v>
      </c>
      <c r="D1632" s="413">
        <v>27792</v>
      </c>
      <c r="E1632" s="413" t="s">
        <v>15</v>
      </c>
      <c r="F1632" s="413" t="s">
        <v>15</v>
      </c>
      <c r="H1632" s="411" t="s">
        <v>2878</v>
      </c>
      <c r="I1632" s="411" t="s">
        <v>305</v>
      </c>
      <c r="J1632" s="413">
        <v>26</v>
      </c>
      <c r="K1632" s="418">
        <v>1</v>
      </c>
      <c r="M1632" s="419" t="s">
        <v>837</v>
      </c>
      <c r="Z1632" s="421"/>
      <c r="AS1632" s="422"/>
      <c r="AT1632" s="422"/>
      <c r="AU1632" s="422"/>
      <c r="AV1632" s="422"/>
      <c r="AW1632" s="422"/>
      <c r="AX1632" s="422"/>
      <c r="AY1632" s="423"/>
      <c r="AZ1632" s="422"/>
      <c r="BA1632" s="422"/>
      <c r="BB1632" s="422"/>
      <c r="BC1632" s="422"/>
      <c r="BT1632" s="427"/>
      <c r="BU1632" s="421"/>
      <c r="BV1632" s="428"/>
      <c r="BW1632" s="427"/>
      <c r="BX1632" s="427"/>
      <c r="BY1632" s="427"/>
      <c r="BZ1632" s="427"/>
      <c r="CA1632" s="421"/>
      <c r="CB1632" s="428"/>
      <c r="CC1632" s="427"/>
      <c r="CD1632" s="421"/>
      <c r="CE1632" s="429"/>
      <c r="CF1632" s="428"/>
      <c r="CG1632" s="427"/>
      <c r="CH1632" s="421"/>
      <c r="CI1632" s="429"/>
      <c r="CJ1632" s="428"/>
      <c r="CK1632" s="427"/>
      <c r="CL1632" s="421"/>
      <c r="CM1632" s="429"/>
      <c r="CN1632" s="428"/>
      <c r="CO1632" s="427"/>
      <c r="CP1632" s="421"/>
      <c r="CQ1632" s="429"/>
      <c r="CR1632" s="428"/>
      <c r="DH1632" s="427"/>
      <c r="EL1632" s="422"/>
      <c r="EM1632" s="422"/>
      <c r="EN1632" s="422"/>
      <c r="EO1632" s="422"/>
      <c r="EP1632" s="422"/>
      <c r="EQ1632" s="422"/>
    </row>
    <row r="1633" spans="1:147" ht="13" hidden="1" customHeight="1">
      <c r="A1633" s="413" t="s">
        <v>2002</v>
      </c>
      <c r="C1633" s="413">
        <v>548389</v>
      </c>
      <c r="D1633" s="413">
        <v>13273</v>
      </c>
      <c r="E1633" s="413" t="s">
        <v>354</v>
      </c>
      <c r="F1633" s="413" t="s">
        <v>354</v>
      </c>
      <c r="H1633" s="415" t="s">
        <v>979</v>
      </c>
      <c r="I1633" s="416" t="s">
        <v>599</v>
      </c>
      <c r="J1633" s="417"/>
      <c r="K1633" s="418">
        <v>1</v>
      </c>
      <c r="M1633" s="419" t="s">
        <v>837</v>
      </c>
      <c r="Z1633" s="421"/>
      <c r="BT1633" s="427"/>
      <c r="BU1633" s="421"/>
      <c r="BV1633" s="428"/>
      <c r="BW1633" s="427"/>
      <c r="BX1633" s="427"/>
      <c r="BY1633" s="427"/>
      <c r="BZ1633" s="427"/>
      <c r="CA1633" s="421"/>
      <c r="CB1633" s="428"/>
      <c r="CC1633" s="427"/>
      <c r="CD1633" s="421"/>
      <c r="CE1633" s="429"/>
      <c r="CF1633" s="428"/>
      <c r="CG1633" s="427"/>
      <c r="CH1633" s="421"/>
      <c r="CI1633" s="429"/>
      <c r="CJ1633" s="428"/>
      <c r="CK1633" s="427"/>
      <c r="CL1633" s="421"/>
      <c r="CM1633" s="429"/>
      <c r="CN1633" s="428"/>
      <c r="CO1633" s="427"/>
      <c r="CP1633" s="421"/>
      <c r="CQ1633" s="429"/>
      <c r="CR1633" s="428"/>
      <c r="DH1633" s="427"/>
      <c r="EL1633" s="422"/>
      <c r="EM1633" s="422"/>
      <c r="EN1633" s="422"/>
      <c r="EO1633" s="422"/>
      <c r="EP1633" s="422"/>
      <c r="EQ1633" s="422"/>
    </row>
    <row r="1634" spans="1:147" ht="13" hidden="1" customHeight="1">
      <c r="A1634" s="413" t="s">
        <v>2002</v>
      </c>
      <c r="C1634" s="413">
        <v>657265</v>
      </c>
      <c r="D1634" s="413">
        <v>21367</v>
      </c>
      <c r="E1634" s="413" t="s">
        <v>213</v>
      </c>
      <c r="H1634" s="411" t="s">
        <v>2968</v>
      </c>
      <c r="I1634" s="411" t="s">
        <v>265</v>
      </c>
      <c r="K1634" s="418">
        <v>1</v>
      </c>
      <c r="M1634" s="419" t="s">
        <v>837</v>
      </c>
      <c r="Z1634" s="421"/>
      <c r="AS1634" s="422"/>
      <c r="AT1634" s="422"/>
      <c r="AU1634" s="422"/>
      <c r="AV1634" s="422"/>
      <c r="AW1634" s="422"/>
      <c r="AX1634" s="422"/>
      <c r="AY1634" s="423"/>
      <c r="AZ1634" s="422"/>
      <c r="BA1634" s="422"/>
      <c r="BB1634" s="422"/>
      <c r="BC1634" s="422"/>
      <c r="BT1634" s="427"/>
      <c r="BU1634" s="421"/>
      <c r="BV1634" s="428"/>
      <c r="BW1634" s="427"/>
      <c r="BX1634" s="427"/>
      <c r="BY1634" s="427"/>
      <c r="BZ1634" s="427"/>
      <c r="CA1634" s="421"/>
      <c r="CB1634" s="428"/>
      <c r="CC1634" s="427"/>
      <c r="CD1634" s="421"/>
      <c r="CE1634" s="429"/>
      <c r="CF1634" s="428"/>
      <c r="CG1634" s="427"/>
      <c r="CH1634" s="421"/>
      <c r="CI1634" s="429"/>
      <c r="CJ1634" s="428"/>
      <c r="CK1634" s="427"/>
      <c r="CL1634" s="421"/>
      <c r="CM1634" s="429"/>
      <c r="CN1634" s="428"/>
      <c r="CO1634" s="427"/>
      <c r="CP1634" s="421"/>
      <c r="CQ1634" s="429"/>
      <c r="CR1634" s="428"/>
      <c r="DH1634" s="427"/>
      <c r="EL1634" s="422"/>
      <c r="EM1634" s="422"/>
      <c r="EN1634" s="422"/>
      <c r="EO1634" s="422"/>
      <c r="EP1634" s="422"/>
      <c r="EQ1634" s="422"/>
    </row>
    <row r="1635" spans="1:147" ht="13" hidden="1" customHeight="1">
      <c r="A1635" s="413" t="s">
        <v>2002</v>
      </c>
      <c r="D1635" s="413">
        <v>18300</v>
      </c>
      <c r="H1635" s="415" t="s">
        <v>295</v>
      </c>
      <c r="I1635" s="416" t="s">
        <v>136</v>
      </c>
      <c r="J1635" s="417"/>
      <c r="K1635" s="418">
        <v>1</v>
      </c>
      <c r="M1635" s="419" t="s">
        <v>46</v>
      </c>
      <c r="Z1635" s="421"/>
      <c r="AS1635" s="422"/>
      <c r="AT1635" s="422"/>
      <c r="AU1635" s="422"/>
      <c r="AV1635" s="422"/>
      <c r="AW1635" s="422"/>
      <c r="AX1635" s="422"/>
      <c r="AY1635" s="423"/>
      <c r="AZ1635" s="422"/>
      <c r="BA1635" s="422"/>
      <c r="BB1635" s="422"/>
      <c r="BC1635" s="422"/>
      <c r="BT1635" s="427"/>
      <c r="BU1635" s="421"/>
      <c r="BV1635" s="428"/>
      <c r="BW1635" s="427"/>
      <c r="BX1635" s="427"/>
      <c r="BY1635" s="427"/>
      <c r="BZ1635" s="427"/>
      <c r="CA1635" s="421"/>
      <c r="CB1635" s="428"/>
      <c r="CC1635" s="427"/>
      <c r="CD1635" s="421"/>
      <c r="CE1635" s="429"/>
      <c r="CF1635" s="428"/>
      <c r="CG1635" s="427"/>
      <c r="CH1635" s="421"/>
      <c r="CI1635" s="429"/>
      <c r="CJ1635" s="428"/>
      <c r="CK1635" s="427"/>
      <c r="CL1635" s="421"/>
      <c r="CM1635" s="429"/>
      <c r="CN1635" s="428"/>
      <c r="CO1635" s="427"/>
      <c r="CP1635" s="421"/>
      <c r="CQ1635" s="429"/>
      <c r="CR1635" s="428"/>
      <c r="DH1635" s="427"/>
      <c r="EL1635" s="422"/>
      <c r="EM1635" s="422"/>
      <c r="EN1635" s="422"/>
      <c r="EO1635" s="422"/>
      <c r="EP1635" s="422"/>
      <c r="EQ1635" s="422"/>
    </row>
    <row r="1636" spans="1:147" ht="13" hidden="1" customHeight="1">
      <c r="A1636" s="413" t="s">
        <v>2002</v>
      </c>
      <c r="C1636" s="413">
        <v>544150</v>
      </c>
      <c r="D1636" s="413">
        <v>6175</v>
      </c>
      <c r="E1636" s="413" t="s">
        <v>17</v>
      </c>
      <c r="H1636" s="411" t="s">
        <v>3345</v>
      </c>
      <c r="I1636" s="411" t="s">
        <v>299</v>
      </c>
      <c r="J1636" s="413">
        <v>35</v>
      </c>
      <c r="K1636" s="418">
        <v>1</v>
      </c>
      <c r="M1636" s="419" t="s">
        <v>837</v>
      </c>
      <c r="Z1636" s="421"/>
      <c r="BT1636" s="427"/>
      <c r="BU1636" s="421"/>
      <c r="BV1636" s="428"/>
      <c r="BW1636" s="427"/>
      <c r="BX1636" s="427"/>
      <c r="BY1636" s="427"/>
      <c r="BZ1636" s="427"/>
      <c r="CA1636" s="421"/>
      <c r="CB1636" s="428"/>
      <c r="CC1636" s="427"/>
      <c r="CD1636" s="421"/>
      <c r="CE1636" s="429"/>
      <c r="CF1636" s="428"/>
      <c r="CG1636" s="427"/>
      <c r="CH1636" s="421"/>
      <c r="CI1636" s="429"/>
      <c r="CJ1636" s="428"/>
      <c r="CK1636" s="427"/>
      <c r="CL1636" s="421"/>
      <c r="CM1636" s="429"/>
      <c r="CN1636" s="428"/>
      <c r="CO1636" s="427"/>
      <c r="CP1636" s="421"/>
      <c r="CQ1636" s="429"/>
      <c r="CR1636" s="428"/>
      <c r="DH1636" s="427"/>
    </row>
    <row r="1637" spans="1:147" ht="13" hidden="1" customHeight="1">
      <c r="A1637" s="413" t="s">
        <v>2002</v>
      </c>
      <c r="C1637" s="413">
        <v>593833</v>
      </c>
      <c r="D1637" s="413">
        <v>15855</v>
      </c>
      <c r="E1637" s="413" t="s">
        <v>555</v>
      </c>
      <c r="H1637" s="415" t="s">
        <v>1132</v>
      </c>
      <c r="I1637" s="416" t="s">
        <v>1133</v>
      </c>
      <c r="J1637" s="417">
        <v>33</v>
      </c>
      <c r="K1637" s="418">
        <v>1</v>
      </c>
      <c r="M1637" s="419" t="s">
        <v>837</v>
      </c>
      <c r="Z1637" s="421"/>
      <c r="AS1637" s="422"/>
      <c r="AT1637" s="422"/>
      <c r="AU1637" s="422"/>
      <c r="AV1637" s="422"/>
      <c r="AW1637" s="422"/>
      <c r="AX1637" s="422"/>
      <c r="AY1637" s="423"/>
      <c r="AZ1637" s="422"/>
      <c r="BA1637" s="422"/>
      <c r="BB1637" s="422"/>
      <c r="BC1637" s="422"/>
      <c r="BT1637" s="427"/>
      <c r="BU1637" s="421"/>
      <c r="BV1637" s="428"/>
      <c r="BW1637" s="427"/>
      <c r="BX1637" s="427"/>
      <c r="BY1637" s="427"/>
      <c r="BZ1637" s="427"/>
      <c r="CA1637" s="421"/>
      <c r="CB1637" s="428"/>
      <c r="CC1637" s="427"/>
      <c r="CD1637" s="421"/>
      <c r="CE1637" s="429"/>
      <c r="CF1637" s="428"/>
      <c r="CG1637" s="427"/>
      <c r="CH1637" s="421"/>
      <c r="CI1637" s="429"/>
      <c r="CJ1637" s="428"/>
      <c r="CK1637" s="427"/>
      <c r="CL1637" s="421"/>
      <c r="CM1637" s="429"/>
      <c r="CN1637" s="428"/>
      <c r="CO1637" s="427"/>
      <c r="CP1637" s="421"/>
      <c r="CQ1637" s="429"/>
      <c r="CR1637" s="428"/>
      <c r="DH1637" s="427"/>
      <c r="EL1637" s="422"/>
      <c r="EM1637" s="422"/>
      <c r="EN1637" s="422"/>
      <c r="EO1637" s="422"/>
      <c r="EP1637" s="422"/>
      <c r="EQ1637" s="422"/>
    </row>
    <row r="1638" spans="1:147" ht="13" hidden="1" customHeight="1">
      <c r="A1638" s="413" t="s">
        <v>2002</v>
      </c>
      <c r="C1638" s="413">
        <v>657024</v>
      </c>
      <c r="D1638" s="413">
        <v>16587</v>
      </c>
      <c r="E1638" s="413" t="s">
        <v>470</v>
      </c>
      <c r="H1638" s="415" t="s">
        <v>955</v>
      </c>
      <c r="I1638" s="416" t="s">
        <v>333</v>
      </c>
      <c r="J1638" s="417">
        <v>31</v>
      </c>
      <c r="K1638" s="418">
        <v>1</v>
      </c>
      <c r="M1638" s="419" t="s">
        <v>837</v>
      </c>
      <c r="Z1638" s="421"/>
      <c r="AS1638" s="422"/>
      <c r="AT1638" s="422"/>
      <c r="AU1638" s="422"/>
      <c r="AV1638" s="422"/>
      <c r="AW1638" s="422"/>
      <c r="AX1638" s="422"/>
      <c r="AY1638" s="423"/>
      <c r="AZ1638" s="422"/>
      <c r="BA1638" s="422"/>
      <c r="BB1638" s="422"/>
      <c r="BC1638" s="422"/>
      <c r="BT1638" s="427"/>
      <c r="BU1638" s="421"/>
      <c r="BV1638" s="428"/>
      <c r="BW1638" s="427"/>
      <c r="BX1638" s="427"/>
      <c r="BY1638" s="427"/>
      <c r="BZ1638" s="427"/>
      <c r="CA1638" s="421"/>
      <c r="CB1638" s="428"/>
      <c r="CC1638" s="427"/>
      <c r="CD1638" s="421"/>
      <c r="CE1638" s="429"/>
      <c r="CF1638" s="428"/>
      <c r="CG1638" s="427"/>
      <c r="CH1638" s="421"/>
      <c r="CI1638" s="429"/>
      <c r="CJ1638" s="428"/>
      <c r="CK1638" s="427"/>
      <c r="CL1638" s="421"/>
      <c r="CM1638" s="429"/>
      <c r="CN1638" s="428"/>
      <c r="CO1638" s="427"/>
      <c r="CP1638" s="421"/>
      <c r="CQ1638" s="429"/>
      <c r="CR1638" s="428"/>
      <c r="DH1638" s="427"/>
      <c r="EL1638" s="422"/>
      <c r="EM1638" s="422"/>
      <c r="EN1638" s="422"/>
      <c r="EO1638" s="422"/>
      <c r="EP1638" s="422"/>
      <c r="EQ1638" s="422"/>
    </row>
    <row r="1639" spans="1:147" ht="13" hidden="1" customHeight="1">
      <c r="A1639" s="413" t="s">
        <v>2002</v>
      </c>
      <c r="D1639" s="413">
        <v>11762</v>
      </c>
      <c r="H1639" s="415" t="s">
        <v>698</v>
      </c>
      <c r="I1639" s="416" t="s">
        <v>249</v>
      </c>
      <c r="J1639" s="417"/>
      <c r="K1639" s="418">
        <v>1</v>
      </c>
      <c r="M1639" s="419" t="s">
        <v>837</v>
      </c>
      <c r="Z1639" s="421"/>
      <c r="AS1639" s="422"/>
      <c r="AT1639" s="422"/>
      <c r="AU1639" s="422"/>
      <c r="AV1639" s="422"/>
      <c r="AW1639" s="422"/>
      <c r="AX1639" s="422"/>
      <c r="AY1639" s="423"/>
      <c r="AZ1639" s="422"/>
      <c r="BA1639" s="422"/>
      <c r="BB1639" s="422"/>
      <c r="BC1639" s="422"/>
      <c r="BT1639" s="427"/>
      <c r="BU1639" s="421"/>
      <c r="BV1639" s="428"/>
      <c r="BW1639" s="427"/>
      <c r="BX1639" s="427"/>
      <c r="BY1639" s="427"/>
      <c r="BZ1639" s="427"/>
      <c r="CA1639" s="421"/>
      <c r="CB1639" s="428"/>
      <c r="CC1639" s="427"/>
      <c r="CD1639" s="421"/>
      <c r="CE1639" s="429"/>
      <c r="CF1639" s="428"/>
      <c r="CG1639" s="427"/>
      <c r="CH1639" s="421"/>
      <c r="CI1639" s="429"/>
      <c r="CJ1639" s="428"/>
      <c r="CK1639" s="427"/>
      <c r="CL1639" s="421"/>
      <c r="CM1639" s="429"/>
      <c r="CN1639" s="428"/>
      <c r="CO1639" s="427"/>
      <c r="CP1639" s="421"/>
      <c r="CQ1639" s="429"/>
      <c r="CR1639" s="428"/>
      <c r="DH1639" s="427"/>
      <c r="EL1639" s="422"/>
      <c r="EM1639" s="422"/>
      <c r="EN1639" s="422"/>
      <c r="EO1639" s="422"/>
      <c r="EP1639" s="422"/>
      <c r="EQ1639" s="422"/>
    </row>
    <row r="1640" spans="1:147" ht="13" hidden="1" customHeight="1">
      <c r="A1640" s="413" t="s">
        <v>2002</v>
      </c>
      <c r="C1640" s="413">
        <v>676206</v>
      </c>
      <c r="D1640" s="413">
        <v>23324</v>
      </c>
      <c r="E1640" s="413" t="s">
        <v>686</v>
      </c>
      <c r="H1640" s="411" t="s">
        <v>3021</v>
      </c>
      <c r="I1640" s="411" t="s">
        <v>154</v>
      </c>
      <c r="J1640" s="413">
        <v>26</v>
      </c>
      <c r="K1640" s="418">
        <v>1</v>
      </c>
      <c r="M1640" s="419" t="s">
        <v>837</v>
      </c>
      <c r="Z1640" s="421"/>
      <c r="AS1640" s="422"/>
      <c r="AT1640" s="422"/>
      <c r="AU1640" s="422"/>
      <c r="AV1640" s="422"/>
      <c r="AW1640" s="422"/>
      <c r="AX1640" s="422"/>
      <c r="AY1640" s="423"/>
      <c r="AZ1640" s="422"/>
      <c r="BA1640" s="422"/>
      <c r="BB1640" s="422"/>
      <c r="BC1640" s="422"/>
      <c r="BT1640" s="427"/>
      <c r="BU1640" s="421"/>
      <c r="BV1640" s="428"/>
      <c r="BW1640" s="427"/>
      <c r="BX1640" s="427"/>
      <c r="BY1640" s="427"/>
      <c r="BZ1640" s="427"/>
      <c r="CA1640" s="421"/>
      <c r="CB1640" s="428"/>
      <c r="CC1640" s="427"/>
      <c r="CD1640" s="421"/>
      <c r="CE1640" s="429"/>
      <c r="CF1640" s="428"/>
      <c r="CG1640" s="427"/>
      <c r="CH1640" s="421"/>
      <c r="CI1640" s="429"/>
      <c r="CJ1640" s="428"/>
      <c r="CK1640" s="427"/>
      <c r="CL1640" s="421"/>
      <c r="CM1640" s="429"/>
      <c r="CN1640" s="428"/>
      <c r="CO1640" s="427"/>
      <c r="CP1640" s="421"/>
      <c r="CQ1640" s="429"/>
      <c r="CR1640" s="428"/>
      <c r="DH1640" s="427"/>
      <c r="EL1640" s="422"/>
      <c r="EM1640" s="422"/>
      <c r="EN1640" s="422"/>
      <c r="EO1640" s="422"/>
      <c r="EP1640" s="422"/>
      <c r="EQ1640" s="422"/>
    </row>
    <row r="1641" spans="1:147" ht="13" hidden="1" customHeight="1">
      <c r="A1641" s="413" t="s">
        <v>2002</v>
      </c>
      <c r="C1641" s="413">
        <v>622253</v>
      </c>
      <c r="D1641" s="413">
        <v>17796</v>
      </c>
      <c r="E1641" s="413" t="s">
        <v>470</v>
      </c>
      <c r="H1641" s="415" t="s">
        <v>953</v>
      </c>
      <c r="I1641" s="416" t="s">
        <v>23</v>
      </c>
      <c r="J1641" s="417">
        <v>31</v>
      </c>
      <c r="K1641" s="418">
        <v>1</v>
      </c>
      <c r="M1641" s="419" t="s">
        <v>837</v>
      </c>
      <c r="Z1641" s="421"/>
      <c r="AS1641" s="422"/>
      <c r="AT1641" s="422"/>
      <c r="AU1641" s="422"/>
      <c r="AV1641" s="422"/>
      <c r="AW1641" s="422"/>
      <c r="AX1641" s="422"/>
      <c r="AY1641" s="423"/>
      <c r="AZ1641" s="422"/>
      <c r="BA1641" s="422"/>
      <c r="BB1641" s="422"/>
      <c r="BC1641" s="422"/>
      <c r="BT1641" s="427"/>
      <c r="BU1641" s="421"/>
      <c r="BV1641" s="428"/>
      <c r="BW1641" s="427"/>
      <c r="BX1641" s="427"/>
      <c r="BY1641" s="427"/>
      <c r="BZ1641" s="427"/>
      <c r="CA1641" s="421"/>
      <c r="CB1641" s="428"/>
      <c r="CC1641" s="427"/>
      <c r="CD1641" s="421"/>
      <c r="CE1641" s="429"/>
      <c r="CF1641" s="428"/>
      <c r="CG1641" s="427"/>
      <c r="CH1641" s="421"/>
      <c r="CI1641" s="429"/>
      <c r="CJ1641" s="428"/>
      <c r="CK1641" s="427"/>
      <c r="CL1641" s="421"/>
      <c r="CM1641" s="429"/>
      <c r="CN1641" s="428"/>
      <c r="CO1641" s="427"/>
      <c r="CP1641" s="421"/>
      <c r="CQ1641" s="429"/>
      <c r="CR1641" s="428"/>
      <c r="DH1641" s="427"/>
      <c r="EL1641" s="422"/>
      <c r="EM1641" s="422"/>
      <c r="EN1641" s="422"/>
      <c r="EO1641" s="422"/>
      <c r="EP1641" s="422"/>
      <c r="EQ1641" s="422"/>
    </row>
    <row r="1642" spans="1:147" ht="13" hidden="1" customHeight="1">
      <c r="A1642" s="413" t="s">
        <v>2002</v>
      </c>
      <c r="C1642" s="413">
        <v>700187</v>
      </c>
      <c r="D1642" s="413">
        <v>31883</v>
      </c>
      <c r="E1642" s="413" t="s">
        <v>598</v>
      </c>
      <c r="H1642" s="411" t="s">
        <v>288</v>
      </c>
      <c r="I1642" s="411" t="s">
        <v>2310</v>
      </c>
      <c r="J1642" s="413">
        <v>23</v>
      </c>
      <c r="K1642" s="418">
        <v>1</v>
      </c>
      <c r="M1642" s="419" t="s">
        <v>837</v>
      </c>
      <c r="Z1642" s="421"/>
      <c r="BT1642" s="427"/>
      <c r="BU1642" s="421"/>
      <c r="BV1642" s="428"/>
      <c r="BW1642" s="427"/>
      <c r="BX1642" s="427"/>
      <c r="BY1642" s="427"/>
      <c r="BZ1642" s="427"/>
      <c r="CA1642" s="421"/>
      <c r="CB1642" s="428"/>
      <c r="CC1642" s="427"/>
      <c r="CD1642" s="421"/>
      <c r="CE1642" s="429"/>
      <c r="CF1642" s="428"/>
      <c r="CG1642" s="427"/>
      <c r="CH1642" s="421"/>
      <c r="CI1642" s="429"/>
      <c r="CJ1642" s="428"/>
      <c r="CK1642" s="427"/>
      <c r="CL1642" s="421"/>
      <c r="CM1642" s="429"/>
      <c r="CN1642" s="428"/>
      <c r="CO1642" s="427"/>
      <c r="CP1642" s="421"/>
      <c r="CQ1642" s="429"/>
      <c r="CR1642" s="428"/>
      <c r="DH1642" s="427"/>
    </row>
    <row r="1643" spans="1:147" ht="13" hidden="1" customHeight="1">
      <c r="A1643" s="413" t="s">
        <v>2002</v>
      </c>
      <c r="C1643" s="413">
        <v>527054</v>
      </c>
      <c r="D1643" s="413">
        <v>6797</v>
      </c>
      <c r="E1643" s="413" t="s">
        <v>345</v>
      </c>
      <c r="H1643" s="415" t="s">
        <v>432</v>
      </c>
      <c r="I1643" s="416" t="s">
        <v>128</v>
      </c>
      <c r="J1643" s="417"/>
      <c r="K1643" s="418">
        <v>1</v>
      </c>
      <c r="M1643" s="419" t="s">
        <v>837</v>
      </c>
      <c r="Z1643" s="421"/>
      <c r="AS1643" s="422"/>
      <c r="AT1643" s="422"/>
      <c r="AU1643" s="422"/>
      <c r="AV1643" s="422"/>
      <c r="AW1643" s="422"/>
      <c r="AX1643" s="422"/>
      <c r="AY1643" s="423"/>
      <c r="AZ1643" s="422"/>
      <c r="BA1643" s="422"/>
      <c r="BB1643" s="422"/>
      <c r="BC1643" s="422"/>
      <c r="BT1643" s="427"/>
      <c r="BU1643" s="421"/>
      <c r="BV1643" s="428"/>
      <c r="BW1643" s="427"/>
      <c r="BX1643" s="427"/>
      <c r="BY1643" s="427"/>
      <c r="BZ1643" s="427"/>
      <c r="CA1643" s="421"/>
      <c r="CB1643" s="428"/>
      <c r="CC1643" s="427"/>
      <c r="CD1643" s="421"/>
      <c r="CE1643" s="429"/>
      <c r="CF1643" s="428"/>
      <c r="CG1643" s="427"/>
      <c r="CH1643" s="421"/>
      <c r="CI1643" s="429"/>
      <c r="CJ1643" s="428"/>
      <c r="CK1643" s="427"/>
      <c r="CL1643" s="421"/>
      <c r="CM1643" s="429"/>
      <c r="CN1643" s="428"/>
      <c r="CO1643" s="427"/>
      <c r="CP1643" s="421"/>
      <c r="CQ1643" s="429"/>
      <c r="CR1643" s="428"/>
      <c r="DH1643" s="427"/>
      <c r="EL1643" s="422"/>
      <c r="EM1643" s="422"/>
      <c r="EN1643" s="422"/>
      <c r="EO1643" s="422"/>
      <c r="EP1643" s="422"/>
      <c r="EQ1643" s="422"/>
    </row>
    <row r="1644" spans="1:147" ht="13" hidden="1" customHeight="1">
      <c r="A1644" s="413" t="s">
        <v>2002</v>
      </c>
      <c r="C1644" s="413">
        <v>671162</v>
      </c>
      <c r="D1644" s="413">
        <v>25873</v>
      </c>
      <c r="E1644" s="413" t="s">
        <v>563</v>
      </c>
      <c r="H1644" s="411" t="s">
        <v>251</v>
      </c>
      <c r="I1644" s="411" t="s">
        <v>986</v>
      </c>
      <c r="J1644" s="413">
        <v>27</v>
      </c>
      <c r="K1644" s="418">
        <v>1</v>
      </c>
      <c r="M1644" s="419" t="s">
        <v>46</v>
      </c>
      <c r="Z1644" s="421"/>
      <c r="BT1644" s="427"/>
      <c r="BU1644" s="421"/>
      <c r="BV1644" s="428"/>
      <c r="BW1644" s="427"/>
      <c r="BX1644" s="427"/>
      <c r="BY1644" s="427"/>
      <c r="BZ1644" s="427"/>
      <c r="CA1644" s="421"/>
      <c r="CB1644" s="428"/>
      <c r="CC1644" s="427"/>
      <c r="CD1644" s="421"/>
      <c r="CE1644" s="429"/>
      <c r="CF1644" s="428"/>
      <c r="CG1644" s="427"/>
      <c r="CH1644" s="421"/>
      <c r="CI1644" s="429"/>
      <c r="CJ1644" s="428"/>
      <c r="CK1644" s="427"/>
      <c r="CL1644" s="421"/>
      <c r="CM1644" s="429"/>
      <c r="CN1644" s="428"/>
      <c r="CO1644" s="427"/>
      <c r="CP1644" s="421"/>
      <c r="CQ1644" s="429"/>
      <c r="CR1644" s="428"/>
      <c r="DH1644" s="427"/>
      <c r="EL1644" s="422"/>
      <c r="EM1644" s="422"/>
      <c r="EN1644" s="422"/>
      <c r="EO1644" s="422"/>
      <c r="EP1644" s="422"/>
      <c r="EQ1644" s="422"/>
    </row>
    <row r="1645" spans="1:147" ht="13" hidden="1" customHeight="1">
      <c r="A1645" s="413" t="s">
        <v>2002</v>
      </c>
      <c r="C1645" s="413">
        <v>624522</v>
      </c>
      <c r="D1645" s="413">
        <v>19795</v>
      </c>
      <c r="E1645" s="413" t="s">
        <v>129</v>
      </c>
      <c r="F1645" s="413" t="s">
        <v>129</v>
      </c>
      <c r="H1645" s="411" t="s">
        <v>1920</v>
      </c>
      <c r="I1645" s="411" t="s">
        <v>1602</v>
      </c>
      <c r="J1645" s="418"/>
      <c r="K1645" s="418">
        <v>1</v>
      </c>
      <c r="M1645" s="419" t="s">
        <v>837</v>
      </c>
      <c r="Z1645" s="421"/>
      <c r="AS1645" s="422"/>
      <c r="AT1645" s="422"/>
      <c r="AU1645" s="422"/>
      <c r="AV1645" s="422"/>
      <c r="AW1645" s="422"/>
      <c r="AX1645" s="422"/>
      <c r="AY1645" s="423"/>
      <c r="AZ1645" s="422"/>
      <c r="BA1645" s="422"/>
      <c r="BB1645" s="422"/>
      <c r="BC1645" s="422"/>
      <c r="BT1645" s="427"/>
      <c r="BU1645" s="421"/>
      <c r="BV1645" s="428"/>
      <c r="BW1645" s="427"/>
      <c r="BX1645" s="427"/>
      <c r="BY1645" s="427"/>
      <c r="BZ1645" s="427"/>
      <c r="CA1645" s="421"/>
      <c r="CB1645" s="428"/>
      <c r="CC1645" s="427"/>
      <c r="CD1645" s="421"/>
      <c r="CE1645" s="429"/>
      <c r="CF1645" s="428"/>
      <c r="CG1645" s="427"/>
      <c r="CH1645" s="421"/>
      <c r="CI1645" s="429"/>
      <c r="CJ1645" s="428"/>
      <c r="CK1645" s="427"/>
      <c r="CL1645" s="421"/>
      <c r="CM1645" s="429"/>
      <c r="CN1645" s="428"/>
      <c r="CO1645" s="427"/>
      <c r="CP1645" s="421"/>
      <c r="CQ1645" s="429"/>
      <c r="CR1645" s="428"/>
      <c r="DH1645" s="427"/>
      <c r="EL1645" s="422"/>
      <c r="EM1645" s="422"/>
      <c r="EN1645" s="422"/>
      <c r="EO1645" s="422"/>
      <c r="EP1645" s="422"/>
      <c r="EQ1645" s="422"/>
    </row>
    <row r="1646" spans="1:147" ht="13" hidden="1" customHeight="1">
      <c r="A1646" s="413" t="s">
        <v>2002</v>
      </c>
      <c r="C1646" s="413">
        <v>666168</v>
      </c>
      <c r="D1646" s="413">
        <v>21850</v>
      </c>
      <c r="E1646" s="413" t="s">
        <v>2169</v>
      </c>
      <c r="H1646" s="411" t="s">
        <v>1920</v>
      </c>
      <c r="I1646" s="411" t="s">
        <v>1947</v>
      </c>
      <c r="J1646" s="418">
        <v>27</v>
      </c>
      <c r="K1646" s="418">
        <v>1</v>
      </c>
      <c r="M1646" s="419" t="s">
        <v>837</v>
      </c>
      <c r="Z1646" s="421"/>
      <c r="AS1646" s="422"/>
      <c r="AT1646" s="422"/>
      <c r="AU1646" s="422"/>
      <c r="AV1646" s="422"/>
      <c r="AW1646" s="422"/>
      <c r="AX1646" s="422"/>
      <c r="AY1646" s="423"/>
      <c r="AZ1646" s="422"/>
      <c r="BA1646" s="422"/>
      <c r="BB1646" s="422"/>
      <c r="BC1646" s="422"/>
      <c r="BT1646" s="427"/>
      <c r="BU1646" s="421"/>
      <c r="BV1646" s="428"/>
      <c r="BW1646" s="427"/>
      <c r="BX1646" s="427"/>
      <c r="BY1646" s="427"/>
      <c r="BZ1646" s="427"/>
      <c r="CA1646" s="421"/>
      <c r="CB1646" s="428"/>
      <c r="CC1646" s="427"/>
      <c r="CD1646" s="421"/>
      <c r="CE1646" s="429"/>
      <c r="CF1646" s="428"/>
      <c r="CG1646" s="427"/>
      <c r="CH1646" s="421"/>
      <c r="CI1646" s="429"/>
      <c r="CJ1646" s="428"/>
      <c r="CK1646" s="427"/>
      <c r="CL1646" s="421"/>
      <c r="CM1646" s="429"/>
      <c r="CN1646" s="428"/>
      <c r="CO1646" s="427"/>
      <c r="CP1646" s="421"/>
      <c r="CQ1646" s="429"/>
      <c r="CR1646" s="428"/>
      <c r="DH1646" s="427"/>
      <c r="EL1646" s="422"/>
      <c r="EM1646" s="422"/>
      <c r="EN1646" s="422"/>
      <c r="EO1646" s="422"/>
      <c r="EP1646" s="422"/>
      <c r="EQ1646" s="422"/>
    </row>
    <row r="1647" spans="1:147" ht="13" hidden="1" customHeight="1">
      <c r="A1647" s="413" t="s">
        <v>2002</v>
      </c>
      <c r="C1647" s="413">
        <v>605507</v>
      </c>
      <c r="D1647" s="413">
        <v>16094</v>
      </c>
      <c r="E1647" s="413" t="s">
        <v>555</v>
      </c>
      <c r="H1647" s="411" t="s">
        <v>1920</v>
      </c>
      <c r="I1647" s="411" t="s">
        <v>174</v>
      </c>
      <c r="J1647" s="413">
        <v>31</v>
      </c>
      <c r="K1647" s="418">
        <v>1</v>
      </c>
      <c r="M1647" s="419" t="s">
        <v>837</v>
      </c>
      <c r="Z1647" s="421"/>
      <c r="AS1647" s="422"/>
      <c r="AT1647" s="422"/>
      <c r="AU1647" s="422"/>
      <c r="AV1647" s="422"/>
      <c r="AW1647" s="422"/>
      <c r="AX1647" s="422"/>
      <c r="AY1647" s="423"/>
      <c r="AZ1647" s="422"/>
      <c r="BA1647" s="422"/>
      <c r="BB1647" s="422"/>
      <c r="BC1647" s="422"/>
      <c r="BT1647" s="427"/>
      <c r="BU1647" s="421"/>
      <c r="BV1647" s="428"/>
      <c r="BW1647" s="427"/>
      <c r="BX1647" s="427"/>
      <c r="BY1647" s="427"/>
      <c r="BZ1647" s="427"/>
      <c r="CA1647" s="421"/>
      <c r="CB1647" s="428"/>
      <c r="CC1647" s="427"/>
      <c r="CD1647" s="421"/>
      <c r="CE1647" s="429"/>
      <c r="CF1647" s="428"/>
      <c r="CG1647" s="427"/>
      <c r="CH1647" s="421"/>
      <c r="CI1647" s="429"/>
      <c r="CJ1647" s="428"/>
      <c r="CK1647" s="427"/>
      <c r="CL1647" s="421"/>
      <c r="CM1647" s="429"/>
      <c r="CN1647" s="428"/>
      <c r="CO1647" s="427"/>
      <c r="CP1647" s="421"/>
      <c r="CQ1647" s="429"/>
      <c r="CR1647" s="428"/>
      <c r="DH1647" s="427"/>
      <c r="EL1647" s="422"/>
      <c r="EM1647" s="422"/>
      <c r="EN1647" s="422"/>
      <c r="EO1647" s="422"/>
      <c r="EP1647" s="422"/>
      <c r="EQ1647" s="422"/>
    </row>
    <row r="1648" spans="1:147" ht="13" hidden="1" customHeight="1">
      <c r="A1648" s="413" t="s">
        <v>2002</v>
      </c>
      <c r="C1648" s="413">
        <v>668868</v>
      </c>
      <c r="D1648" s="413">
        <v>25918</v>
      </c>
      <c r="E1648" s="413" t="s">
        <v>276</v>
      </c>
      <c r="H1648" s="411" t="s">
        <v>1920</v>
      </c>
      <c r="I1648" s="411" t="s">
        <v>287</v>
      </c>
      <c r="K1648" s="418">
        <v>1</v>
      </c>
      <c r="Z1648" s="421"/>
      <c r="BT1648" s="427"/>
      <c r="BU1648" s="421"/>
      <c r="BV1648" s="428"/>
      <c r="BW1648" s="427"/>
      <c r="BX1648" s="427"/>
      <c r="BY1648" s="427"/>
      <c r="BZ1648" s="427"/>
      <c r="CA1648" s="421"/>
      <c r="CB1648" s="428"/>
      <c r="CC1648" s="427"/>
      <c r="CD1648" s="421"/>
      <c r="CE1648" s="429"/>
      <c r="CF1648" s="428"/>
      <c r="CG1648" s="427"/>
      <c r="CH1648" s="421"/>
      <c r="CI1648" s="429"/>
      <c r="CJ1648" s="428"/>
      <c r="CK1648" s="427"/>
      <c r="CL1648" s="421"/>
      <c r="CM1648" s="429"/>
      <c r="CN1648" s="428"/>
      <c r="CO1648" s="427"/>
      <c r="CP1648" s="421"/>
      <c r="CQ1648" s="429"/>
      <c r="CR1648" s="428"/>
      <c r="DH1648" s="427"/>
      <c r="EL1648" s="422"/>
      <c r="EM1648" s="422"/>
      <c r="EN1648" s="422"/>
      <c r="EO1648" s="422"/>
      <c r="EP1648" s="422"/>
      <c r="EQ1648" s="422"/>
    </row>
    <row r="1649" spans="1:147" ht="13" hidden="1" customHeight="1">
      <c r="A1649" s="413" t="s">
        <v>2002</v>
      </c>
      <c r="C1649" s="413">
        <v>689672</v>
      </c>
      <c r="D1649" s="413">
        <v>31967</v>
      </c>
      <c r="E1649" s="413" t="s">
        <v>164</v>
      </c>
      <c r="F1649" s="413" t="s">
        <v>164</v>
      </c>
      <c r="H1649" s="411" t="s">
        <v>784</v>
      </c>
      <c r="I1649" s="411" t="s">
        <v>260</v>
      </c>
      <c r="J1649" s="413">
        <v>24</v>
      </c>
      <c r="K1649" s="418">
        <v>1</v>
      </c>
      <c r="M1649" s="419" t="s">
        <v>837</v>
      </c>
      <c r="Z1649" s="421"/>
      <c r="AS1649" s="422"/>
      <c r="AT1649" s="422"/>
      <c r="AU1649" s="422"/>
      <c r="AV1649" s="422"/>
      <c r="AW1649" s="422"/>
      <c r="AX1649" s="422"/>
      <c r="AY1649" s="423"/>
      <c r="AZ1649" s="422"/>
      <c r="BA1649" s="422"/>
      <c r="BB1649" s="422"/>
      <c r="BC1649" s="422"/>
      <c r="BT1649" s="427"/>
      <c r="BU1649" s="421"/>
      <c r="BV1649" s="428"/>
      <c r="BW1649" s="427"/>
      <c r="BX1649" s="427"/>
      <c r="BY1649" s="427"/>
      <c r="BZ1649" s="427"/>
      <c r="CA1649" s="421"/>
      <c r="CB1649" s="428"/>
      <c r="CC1649" s="427"/>
      <c r="CD1649" s="421"/>
      <c r="CE1649" s="429"/>
      <c r="CF1649" s="428"/>
      <c r="CG1649" s="427"/>
      <c r="CH1649" s="421"/>
      <c r="CI1649" s="429"/>
      <c r="CJ1649" s="428"/>
      <c r="CK1649" s="427"/>
      <c r="CL1649" s="421"/>
      <c r="CM1649" s="429"/>
      <c r="CN1649" s="428"/>
      <c r="CO1649" s="427"/>
      <c r="CP1649" s="421"/>
      <c r="CQ1649" s="429"/>
      <c r="CR1649" s="428"/>
      <c r="DH1649" s="427"/>
      <c r="EL1649" s="422"/>
      <c r="EM1649" s="422"/>
      <c r="EN1649" s="422"/>
      <c r="EO1649" s="422"/>
      <c r="EP1649" s="422"/>
      <c r="EQ1649" s="422"/>
    </row>
    <row r="1650" spans="1:147" ht="13" hidden="1" customHeight="1">
      <c r="A1650" s="413" t="s">
        <v>2002</v>
      </c>
      <c r="C1650" s="413">
        <v>694918</v>
      </c>
      <c r="D1650" s="413">
        <v>31701</v>
      </c>
      <c r="E1650" s="413" t="s">
        <v>345</v>
      </c>
      <c r="H1650" s="411" t="s">
        <v>4447</v>
      </c>
      <c r="I1650" s="411" t="s">
        <v>4448</v>
      </c>
      <c r="J1650" s="413">
        <v>24</v>
      </c>
      <c r="K1650" s="418">
        <v>1</v>
      </c>
      <c r="M1650" s="419" t="s">
        <v>837</v>
      </c>
      <c r="Z1650" s="421"/>
      <c r="BT1650" s="427"/>
      <c r="BU1650" s="421"/>
      <c r="BV1650" s="428"/>
      <c r="BW1650" s="427"/>
      <c r="BX1650" s="427"/>
      <c r="BY1650" s="427"/>
      <c r="BZ1650" s="427"/>
      <c r="CA1650" s="421"/>
      <c r="CB1650" s="428"/>
      <c r="CC1650" s="427"/>
      <c r="CD1650" s="421"/>
      <c r="CE1650" s="429"/>
      <c r="CF1650" s="428"/>
      <c r="CG1650" s="427"/>
      <c r="CH1650" s="421"/>
      <c r="CI1650" s="429"/>
      <c r="CJ1650" s="428"/>
      <c r="CK1650" s="427"/>
      <c r="CL1650" s="421"/>
      <c r="CM1650" s="429"/>
      <c r="CN1650" s="428"/>
      <c r="CO1650" s="427"/>
      <c r="CP1650" s="421"/>
      <c r="CQ1650" s="429"/>
      <c r="CR1650" s="428"/>
      <c r="DH1650" s="427"/>
    </row>
    <row r="1651" spans="1:147" ht="13" hidden="1" customHeight="1">
      <c r="A1651" s="413" t="s">
        <v>2002</v>
      </c>
      <c r="C1651" s="413">
        <v>801139</v>
      </c>
      <c r="D1651" s="413">
        <v>35466</v>
      </c>
      <c r="E1651" s="413" t="s">
        <v>609</v>
      </c>
      <c r="H1651" s="411" t="s">
        <v>4555</v>
      </c>
      <c r="I1651" s="411" t="s">
        <v>1854</v>
      </c>
      <c r="J1651" s="413">
        <v>22</v>
      </c>
      <c r="K1651" s="418">
        <v>1</v>
      </c>
      <c r="M1651" s="419" t="s">
        <v>46</v>
      </c>
      <c r="Z1651" s="421"/>
      <c r="BT1651" s="427"/>
      <c r="BU1651" s="421"/>
      <c r="BV1651" s="428"/>
      <c r="BW1651" s="427"/>
      <c r="BX1651" s="427"/>
      <c r="BY1651" s="427"/>
      <c r="BZ1651" s="427"/>
      <c r="CA1651" s="421"/>
      <c r="CB1651" s="428"/>
      <c r="CC1651" s="427"/>
      <c r="CD1651" s="421"/>
      <c r="CE1651" s="429"/>
      <c r="CF1651" s="428"/>
      <c r="CG1651" s="427"/>
      <c r="CH1651" s="421"/>
      <c r="CI1651" s="429"/>
      <c r="CJ1651" s="428"/>
      <c r="CK1651" s="427"/>
      <c r="CL1651" s="421"/>
      <c r="CM1651" s="429"/>
      <c r="CN1651" s="428"/>
      <c r="CO1651" s="427"/>
      <c r="CP1651" s="421"/>
      <c r="CQ1651" s="429"/>
      <c r="CR1651" s="428"/>
      <c r="DH1651" s="427"/>
    </row>
    <row r="1652" spans="1:147" ht="13" hidden="1" customHeight="1">
      <c r="A1652" s="413" t="s">
        <v>2002</v>
      </c>
      <c r="C1652" s="413">
        <v>657053</v>
      </c>
      <c r="D1652" s="413">
        <v>16929</v>
      </c>
      <c r="E1652" s="413" t="s">
        <v>18</v>
      </c>
      <c r="H1652" s="415" t="s">
        <v>876</v>
      </c>
      <c r="I1652" s="416" t="s">
        <v>877</v>
      </c>
      <c r="J1652" s="417">
        <v>29</v>
      </c>
      <c r="K1652" s="418">
        <v>1</v>
      </c>
      <c r="M1652" s="419" t="s">
        <v>837</v>
      </c>
      <c r="Z1652" s="421"/>
      <c r="AS1652" s="422"/>
      <c r="AT1652" s="422"/>
      <c r="AU1652" s="422"/>
      <c r="AV1652" s="422"/>
      <c r="AW1652" s="422"/>
      <c r="AX1652" s="422"/>
      <c r="AY1652" s="423"/>
      <c r="AZ1652" s="422"/>
      <c r="BA1652" s="422"/>
      <c r="BB1652" s="422"/>
      <c r="BC1652" s="422"/>
      <c r="BT1652" s="427"/>
      <c r="BU1652" s="421"/>
      <c r="BV1652" s="428"/>
      <c r="BW1652" s="427"/>
      <c r="BX1652" s="427"/>
      <c r="BY1652" s="427"/>
      <c r="BZ1652" s="427"/>
      <c r="CA1652" s="421"/>
      <c r="CB1652" s="428"/>
      <c r="CC1652" s="427"/>
      <c r="CD1652" s="421"/>
      <c r="CE1652" s="429"/>
      <c r="CF1652" s="428"/>
      <c r="CG1652" s="427"/>
      <c r="CH1652" s="421"/>
      <c r="CI1652" s="429"/>
      <c r="CJ1652" s="428"/>
      <c r="CK1652" s="427"/>
      <c r="CL1652" s="421"/>
      <c r="CM1652" s="429"/>
      <c r="CN1652" s="428"/>
      <c r="CO1652" s="427"/>
      <c r="CP1652" s="421"/>
      <c r="CQ1652" s="429"/>
      <c r="CR1652" s="428"/>
      <c r="DH1652" s="427"/>
      <c r="EL1652" s="422"/>
      <c r="EM1652" s="422"/>
      <c r="EN1652" s="422"/>
      <c r="EO1652" s="422"/>
      <c r="EP1652" s="422"/>
      <c r="EQ1652" s="422"/>
    </row>
    <row r="1653" spans="1:147" ht="13" hidden="1" customHeight="1">
      <c r="A1653" s="413" t="s">
        <v>2002</v>
      </c>
      <c r="C1653" s="413">
        <v>605513</v>
      </c>
      <c r="D1653" s="413">
        <v>16207</v>
      </c>
      <c r="E1653" s="413" t="s">
        <v>470</v>
      </c>
      <c r="H1653" s="415" t="s">
        <v>1149</v>
      </c>
      <c r="I1653" s="416" t="s">
        <v>867</v>
      </c>
      <c r="J1653" s="417">
        <v>32</v>
      </c>
      <c r="K1653" s="418">
        <v>1</v>
      </c>
      <c r="M1653" s="419" t="s">
        <v>837</v>
      </c>
      <c r="Z1653" s="421"/>
      <c r="AS1653" s="422"/>
      <c r="AT1653" s="422"/>
      <c r="AU1653" s="422"/>
      <c r="AV1653" s="422"/>
      <c r="AW1653" s="422"/>
      <c r="AX1653" s="422"/>
      <c r="AY1653" s="423"/>
      <c r="AZ1653" s="422"/>
      <c r="BA1653" s="422"/>
      <c r="BB1653" s="422"/>
      <c r="BC1653" s="422"/>
      <c r="BT1653" s="427"/>
      <c r="BU1653" s="421"/>
      <c r="BV1653" s="428"/>
      <c r="BW1653" s="427"/>
      <c r="BX1653" s="427"/>
      <c r="BY1653" s="427"/>
      <c r="BZ1653" s="427"/>
      <c r="CA1653" s="421"/>
      <c r="CB1653" s="428"/>
      <c r="CC1653" s="427"/>
      <c r="CD1653" s="421"/>
      <c r="CE1653" s="429"/>
      <c r="CF1653" s="428"/>
      <c r="CG1653" s="427"/>
      <c r="CH1653" s="421"/>
      <c r="CI1653" s="429"/>
      <c r="CJ1653" s="428"/>
      <c r="CK1653" s="427"/>
      <c r="CL1653" s="421"/>
      <c r="CM1653" s="429"/>
      <c r="CN1653" s="428"/>
      <c r="CO1653" s="427"/>
      <c r="CP1653" s="421"/>
      <c r="CQ1653" s="429"/>
      <c r="CR1653" s="428"/>
      <c r="DH1653" s="427"/>
      <c r="EL1653" s="422"/>
      <c r="EM1653" s="422"/>
      <c r="EN1653" s="422"/>
      <c r="EO1653" s="422"/>
      <c r="EP1653" s="422"/>
      <c r="EQ1653" s="422"/>
    </row>
    <row r="1654" spans="1:147" ht="13" hidden="1" customHeight="1">
      <c r="A1654" s="413" t="s">
        <v>2002</v>
      </c>
      <c r="C1654" s="413">
        <v>667725</v>
      </c>
      <c r="D1654" s="413">
        <v>22092</v>
      </c>
      <c r="E1654" s="413" t="s">
        <v>686</v>
      </c>
      <c r="F1654" s="413" t="s">
        <v>686</v>
      </c>
      <c r="H1654" s="411" t="s">
        <v>571</v>
      </c>
      <c r="I1654" s="411" t="s">
        <v>547</v>
      </c>
      <c r="J1654" s="418"/>
      <c r="K1654" s="418">
        <v>1</v>
      </c>
      <c r="M1654" s="419" t="s">
        <v>837</v>
      </c>
      <c r="Z1654" s="421"/>
      <c r="AS1654" s="422"/>
      <c r="AT1654" s="422"/>
      <c r="AU1654" s="422"/>
      <c r="AV1654" s="422"/>
      <c r="AW1654" s="422"/>
      <c r="AX1654" s="422"/>
      <c r="AY1654" s="423"/>
      <c r="AZ1654" s="422"/>
      <c r="BA1654" s="422"/>
      <c r="BB1654" s="422"/>
      <c r="BC1654" s="422"/>
      <c r="BT1654" s="427"/>
      <c r="BU1654" s="421"/>
      <c r="BV1654" s="428"/>
      <c r="BW1654" s="427"/>
      <c r="BX1654" s="427"/>
      <c r="BY1654" s="427"/>
      <c r="BZ1654" s="427"/>
      <c r="CA1654" s="421"/>
      <c r="CB1654" s="428"/>
      <c r="CC1654" s="427"/>
      <c r="CD1654" s="421"/>
      <c r="CE1654" s="429"/>
      <c r="CF1654" s="428"/>
      <c r="CG1654" s="427"/>
      <c r="CH1654" s="421"/>
      <c r="CI1654" s="429"/>
      <c r="CJ1654" s="428"/>
      <c r="CK1654" s="427"/>
      <c r="CL1654" s="421"/>
      <c r="CM1654" s="429"/>
      <c r="CN1654" s="428"/>
      <c r="CO1654" s="427"/>
      <c r="CP1654" s="421"/>
      <c r="CQ1654" s="429"/>
      <c r="CR1654" s="428"/>
      <c r="DH1654" s="427"/>
      <c r="EL1654" s="422"/>
      <c r="EM1654" s="422"/>
      <c r="EN1654" s="422"/>
      <c r="EO1654" s="422"/>
      <c r="EP1654" s="422"/>
      <c r="EQ1654" s="422"/>
    </row>
    <row r="1655" spans="1:147" ht="13" hidden="1" customHeight="1">
      <c r="A1655" s="413" t="s">
        <v>2002</v>
      </c>
      <c r="D1655" s="413">
        <v>14677</v>
      </c>
      <c r="H1655" s="415" t="s">
        <v>3356</v>
      </c>
      <c r="I1655" s="416" t="s">
        <v>887</v>
      </c>
      <c r="J1655" s="417"/>
      <c r="K1655" s="418">
        <v>1</v>
      </c>
      <c r="M1655" s="419" t="s">
        <v>837</v>
      </c>
      <c r="Z1655" s="421"/>
      <c r="AS1655" s="422"/>
      <c r="AT1655" s="422"/>
      <c r="AU1655" s="422"/>
      <c r="AV1655" s="422"/>
      <c r="AW1655" s="422"/>
      <c r="AX1655" s="422"/>
      <c r="AY1655" s="423"/>
      <c r="AZ1655" s="422"/>
      <c r="BA1655" s="422"/>
      <c r="BB1655" s="422"/>
      <c r="BC1655" s="422"/>
      <c r="BT1655" s="427"/>
      <c r="BU1655" s="421"/>
      <c r="BV1655" s="428"/>
      <c r="BW1655" s="427"/>
      <c r="BX1655" s="427"/>
      <c r="BY1655" s="427"/>
      <c r="BZ1655" s="427"/>
      <c r="CA1655" s="421"/>
      <c r="CB1655" s="428"/>
      <c r="CC1655" s="427"/>
      <c r="CD1655" s="421"/>
      <c r="CE1655" s="429"/>
      <c r="CF1655" s="428"/>
      <c r="CG1655" s="427"/>
      <c r="CH1655" s="421"/>
      <c r="CI1655" s="429"/>
      <c r="CJ1655" s="428"/>
      <c r="CK1655" s="427"/>
      <c r="CL1655" s="421"/>
      <c r="CM1655" s="429"/>
      <c r="CN1655" s="428"/>
      <c r="CO1655" s="427"/>
      <c r="CP1655" s="421"/>
      <c r="CQ1655" s="429"/>
      <c r="CR1655" s="428"/>
      <c r="DH1655" s="427"/>
      <c r="EL1655" s="422"/>
      <c r="EM1655" s="422"/>
      <c r="EN1655" s="422"/>
      <c r="EO1655" s="422"/>
      <c r="EP1655" s="422"/>
      <c r="EQ1655" s="422"/>
    </row>
    <row r="1656" spans="1:147" ht="13" hidden="1" customHeight="1">
      <c r="A1656" s="413" t="s">
        <v>2002</v>
      </c>
      <c r="D1656" s="413">
        <v>14765</v>
      </c>
      <c r="H1656" s="415" t="s">
        <v>782</v>
      </c>
      <c r="I1656" s="416" t="s">
        <v>128</v>
      </c>
      <c r="J1656" s="417"/>
      <c r="K1656" s="418">
        <v>1</v>
      </c>
      <c r="M1656" s="419" t="s">
        <v>46</v>
      </c>
      <c r="AS1656" s="422"/>
      <c r="AT1656" s="422"/>
      <c r="AU1656" s="422"/>
      <c r="AV1656" s="422"/>
      <c r="AW1656" s="422"/>
      <c r="AX1656" s="422"/>
      <c r="AY1656" s="423"/>
      <c r="AZ1656" s="422"/>
      <c r="BA1656" s="422"/>
      <c r="BB1656" s="422"/>
      <c r="BC1656" s="422"/>
      <c r="EL1656" s="422"/>
      <c r="EM1656" s="422"/>
      <c r="EN1656" s="422"/>
      <c r="EO1656" s="422"/>
      <c r="EP1656" s="422"/>
      <c r="EQ1656" s="422"/>
    </row>
    <row r="1657" spans="1:147" ht="13" hidden="1" customHeight="1">
      <c r="A1657" s="413" t="s">
        <v>2002</v>
      </c>
      <c r="C1657" s="413">
        <v>664353</v>
      </c>
      <c r="D1657" s="413">
        <v>18413</v>
      </c>
      <c r="E1657" s="413" t="s">
        <v>239</v>
      </c>
      <c r="H1657" s="415" t="s">
        <v>1293</v>
      </c>
      <c r="I1657" s="416" t="s">
        <v>3351</v>
      </c>
      <c r="J1657" s="417">
        <v>30</v>
      </c>
      <c r="K1657" s="418">
        <v>1</v>
      </c>
      <c r="M1657" s="419" t="s">
        <v>837</v>
      </c>
      <c r="AS1657" s="422"/>
      <c r="AT1657" s="422"/>
      <c r="AU1657" s="422"/>
      <c r="AV1657" s="422"/>
      <c r="AW1657" s="422"/>
      <c r="AX1657" s="422"/>
      <c r="AY1657" s="423"/>
      <c r="AZ1657" s="422"/>
      <c r="BA1657" s="422"/>
      <c r="BB1657" s="422"/>
      <c r="BC1657" s="422"/>
      <c r="EL1657" s="422"/>
      <c r="EM1657" s="422"/>
      <c r="EN1657" s="422"/>
      <c r="EO1657" s="422"/>
      <c r="EP1657" s="422"/>
      <c r="EQ1657" s="422"/>
    </row>
    <row r="1658" spans="1:147" ht="13" hidden="1" customHeight="1">
      <c r="A1658" s="413" t="s">
        <v>2002</v>
      </c>
      <c r="C1658" s="413">
        <v>683822</v>
      </c>
      <c r="D1658" s="413">
        <v>33828</v>
      </c>
      <c r="E1658" s="413" t="s">
        <v>609</v>
      </c>
      <c r="H1658" s="411" t="s">
        <v>4057</v>
      </c>
      <c r="I1658" s="411" t="s">
        <v>4056</v>
      </c>
      <c r="K1658" s="418">
        <v>1</v>
      </c>
      <c r="AS1658" s="422"/>
      <c r="AT1658" s="422"/>
      <c r="AU1658" s="422"/>
      <c r="AV1658" s="422"/>
      <c r="AW1658" s="422"/>
      <c r="AX1658" s="422"/>
      <c r="AY1658" s="423"/>
      <c r="AZ1658" s="422"/>
      <c r="BA1658" s="422"/>
      <c r="BB1658" s="422"/>
      <c r="BC1658" s="422"/>
      <c r="EL1658" s="422"/>
      <c r="EM1658" s="422"/>
      <c r="EN1658" s="422"/>
      <c r="EO1658" s="422"/>
      <c r="EP1658" s="422"/>
      <c r="EQ1658" s="422"/>
    </row>
    <row r="1659" spans="1:147" ht="13" hidden="1" customHeight="1">
      <c r="A1659" s="413" t="s">
        <v>2002</v>
      </c>
      <c r="C1659" s="413">
        <v>687003</v>
      </c>
      <c r="D1659" s="413">
        <v>27695</v>
      </c>
      <c r="E1659" s="413" t="s">
        <v>2176</v>
      </c>
      <c r="H1659" s="411" t="s">
        <v>4515</v>
      </c>
      <c r="I1659" s="411" t="s">
        <v>155</v>
      </c>
      <c r="J1659" s="413">
        <v>28</v>
      </c>
      <c r="K1659" s="418">
        <v>1</v>
      </c>
      <c r="M1659" s="419" t="s">
        <v>837</v>
      </c>
      <c r="AS1659" s="422"/>
      <c r="AT1659" s="422"/>
      <c r="AU1659" s="422"/>
      <c r="AV1659" s="422"/>
      <c r="AW1659" s="422"/>
      <c r="AX1659" s="422"/>
      <c r="AY1659" s="423"/>
      <c r="AZ1659" s="422"/>
      <c r="BA1659" s="422"/>
      <c r="BB1659" s="422"/>
      <c r="BC1659" s="422"/>
      <c r="EL1659" s="422"/>
      <c r="EM1659" s="422"/>
      <c r="EN1659" s="422"/>
      <c r="EO1659" s="422"/>
      <c r="EP1659" s="422"/>
      <c r="EQ1659" s="422"/>
    </row>
    <row r="1660" spans="1:147" ht="13" hidden="1" customHeight="1">
      <c r="A1660" s="413" t="s">
        <v>2002</v>
      </c>
      <c r="C1660" s="413">
        <v>676568</v>
      </c>
      <c r="D1660" s="413">
        <v>23391</v>
      </c>
      <c r="E1660" s="413" t="s">
        <v>3323</v>
      </c>
      <c r="H1660" s="411" t="s">
        <v>3999</v>
      </c>
      <c r="I1660" s="411" t="s">
        <v>3438</v>
      </c>
      <c r="K1660" s="418">
        <v>1</v>
      </c>
      <c r="AS1660" s="422"/>
      <c r="AT1660" s="422"/>
      <c r="AU1660" s="422"/>
      <c r="AV1660" s="422"/>
      <c r="AW1660" s="422"/>
      <c r="AX1660" s="422"/>
      <c r="AY1660" s="423"/>
      <c r="AZ1660" s="422"/>
      <c r="BA1660" s="422"/>
      <c r="BB1660" s="422"/>
      <c r="BC1660" s="422"/>
      <c r="EL1660" s="422"/>
      <c r="EM1660" s="422"/>
      <c r="EN1660" s="422"/>
      <c r="EO1660" s="422"/>
      <c r="EP1660" s="422"/>
      <c r="EQ1660" s="422"/>
    </row>
    <row r="1661" spans="1:147" ht="13" hidden="1" customHeight="1">
      <c r="A1661" s="413" t="s">
        <v>2002</v>
      </c>
      <c r="C1661" s="413">
        <v>701121</v>
      </c>
      <c r="D1661" s="413">
        <v>31884</v>
      </c>
      <c r="E1661" s="413" t="s">
        <v>614</v>
      </c>
      <c r="H1661" s="411" t="s">
        <v>4454</v>
      </c>
      <c r="I1661" s="411" t="s">
        <v>145</v>
      </c>
      <c r="J1661" s="413">
        <v>26</v>
      </c>
      <c r="K1661" s="418">
        <v>1</v>
      </c>
      <c r="M1661" s="419" t="s">
        <v>837</v>
      </c>
      <c r="AS1661" s="422"/>
      <c r="AT1661" s="422"/>
      <c r="AU1661" s="422"/>
      <c r="AV1661" s="422"/>
      <c r="AW1661" s="422"/>
      <c r="AX1661" s="422"/>
      <c r="AY1661" s="423"/>
      <c r="AZ1661" s="422"/>
      <c r="BA1661" s="422"/>
      <c r="BB1661" s="422"/>
      <c r="BC1661" s="422"/>
      <c r="EL1661" s="422"/>
      <c r="EM1661" s="422"/>
      <c r="EN1661" s="422"/>
      <c r="EO1661" s="422"/>
      <c r="EP1661" s="422"/>
      <c r="EQ1661" s="422"/>
    </row>
    <row r="1662" spans="1:147" ht="13" hidden="1" customHeight="1">
      <c r="A1662" s="413" t="s">
        <v>2002</v>
      </c>
      <c r="C1662" s="413">
        <v>681402</v>
      </c>
      <c r="D1662" s="413">
        <v>24737</v>
      </c>
      <c r="E1662" s="413" t="s">
        <v>3323</v>
      </c>
      <c r="F1662" s="413" t="s">
        <v>164</v>
      </c>
      <c r="H1662" s="411" t="s">
        <v>3109</v>
      </c>
      <c r="I1662" s="411" t="s">
        <v>3464</v>
      </c>
      <c r="K1662" s="418">
        <v>1</v>
      </c>
      <c r="M1662" s="419" t="s">
        <v>837</v>
      </c>
      <c r="AS1662" s="422"/>
      <c r="AT1662" s="422"/>
      <c r="AU1662" s="422"/>
      <c r="AV1662" s="422"/>
      <c r="AW1662" s="422"/>
      <c r="AX1662" s="422"/>
      <c r="AY1662" s="423"/>
      <c r="AZ1662" s="422"/>
      <c r="BA1662" s="422"/>
      <c r="BB1662" s="422"/>
      <c r="BC1662" s="422"/>
      <c r="EL1662" s="422"/>
      <c r="EM1662" s="422"/>
      <c r="EN1662" s="422"/>
      <c r="EO1662" s="422"/>
      <c r="EP1662" s="422"/>
      <c r="EQ1662" s="422"/>
    </row>
    <row r="1663" spans="1:147" ht="13" hidden="1" customHeight="1">
      <c r="A1663" s="413" t="s">
        <v>2002</v>
      </c>
      <c r="D1663" s="413">
        <v>19482</v>
      </c>
      <c r="E1663" s="413" t="s">
        <v>3323</v>
      </c>
      <c r="H1663" s="411" t="s">
        <v>2369</v>
      </c>
      <c r="I1663" s="411" t="s">
        <v>136</v>
      </c>
      <c r="J1663" s="418"/>
      <c r="K1663" s="418">
        <v>1</v>
      </c>
      <c r="M1663" s="419" t="s">
        <v>46</v>
      </c>
      <c r="EL1663" s="422"/>
      <c r="EM1663" s="422"/>
      <c r="EN1663" s="422"/>
      <c r="EO1663" s="422"/>
      <c r="EP1663" s="422"/>
      <c r="EQ1663" s="422"/>
    </row>
    <row r="1664" spans="1:147" ht="13" hidden="1" customHeight="1">
      <c r="A1664" s="413" t="s">
        <v>2002</v>
      </c>
      <c r="D1664" s="413">
        <v>11189</v>
      </c>
      <c r="H1664" s="415" t="s">
        <v>31</v>
      </c>
      <c r="I1664" s="416" t="s">
        <v>1090</v>
      </c>
      <c r="J1664" s="417"/>
      <c r="K1664" s="418">
        <v>1</v>
      </c>
      <c r="M1664" s="419" t="s">
        <v>837</v>
      </c>
      <c r="AS1664" s="422"/>
      <c r="AT1664" s="422"/>
      <c r="AU1664" s="422"/>
      <c r="AV1664" s="422"/>
      <c r="AW1664" s="422"/>
      <c r="AX1664" s="422"/>
      <c r="AY1664" s="423"/>
      <c r="AZ1664" s="422"/>
      <c r="BA1664" s="422"/>
      <c r="BB1664" s="422"/>
      <c r="BC1664" s="422"/>
      <c r="EL1664" s="422"/>
      <c r="EM1664" s="422"/>
      <c r="EN1664" s="422"/>
      <c r="EO1664" s="422"/>
      <c r="EP1664" s="422"/>
      <c r="EQ1664" s="422"/>
    </row>
    <row r="1665" spans="1:147" ht="13" hidden="1" customHeight="1">
      <c r="A1665" s="413" t="s">
        <v>2002</v>
      </c>
      <c r="D1665" s="413">
        <v>13424</v>
      </c>
      <c r="E1665" s="413" t="s">
        <v>276</v>
      </c>
      <c r="H1665" s="411" t="s">
        <v>2833</v>
      </c>
      <c r="I1665" s="411" t="s">
        <v>260</v>
      </c>
      <c r="K1665" s="418">
        <v>1</v>
      </c>
      <c r="M1665" s="419" t="s">
        <v>837</v>
      </c>
      <c r="AS1665" s="422"/>
      <c r="AT1665" s="422"/>
      <c r="AU1665" s="422"/>
      <c r="AV1665" s="422"/>
      <c r="AW1665" s="422"/>
      <c r="AX1665" s="422"/>
      <c r="AY1665" s="423"/>
      <c r="AZ1665" s="422"/>
      <c r="BA1665" s="422"/>
      <c r="BB1665" s="422"/>
      <c r="BC1665" s="422"/>
      <c r="EL1665" s="422"/>
      <c r="EM1665" s="422"/>
      <c r="EN1665" s="422"/>
      <c r="EO1665" s="422"/>
      <c r="EP1665" s="422"/>
      <c r="EQ1665" s="422"/>
    </row>
    <row r="1666" spans="1:147" ht="13" hidden="1" customHeight="1">
      <c r="A1666" s="413" t="s">
        <v>2002</v>
      </c>
      <c r="C1666" s="413">
        <v>663989</v>
      </c>
      <c r="D1666" s="413">
        <v>21093</v>
      </c>
      <c r="E1666" s="413" t="s">
        <v>17</v>
      </c>
      <c r="H1666" s="411" t="s">
        <v>2955</v>
      </c>
      <c r="I1666" s="411" t="s">
        <v>220</v>
      </c>
      <c r="K1666" s="418">
        <v>1</v>
      </c>
      <c r="M1666" s="419" t="s">
        <v>46</v>
      </c>
      <c r="EL1666" s="422"/>
      <c r="EM1666" s="422"/>
      <c r="EN1666" s="422"/>
      <c r="EO1666" s="422"/>
      <c r="EP1666" s="422"/>
      <c r="EQ1666" s="422"/>
    </row>
    <row r="1667" spans="1:147" ht="13" hidden="1" customHeight="1">
      <c r="A1667" s="413" t="s">
        <v>2002</v>
      </c>
      <c r="C1667" s="413">
        <v>600986</v>
      </c>
      <c r="D1667" s="413">
        <v>14510</v>
      </c>
      <c r="E1667" s="413" t="s">
        <v>3323</v>
      </c>
      <c r="F1667" s="413" t="s">
        <v>1121</v>
      </c>
      <c r="H1667" s="411" t="s">
        <v>3354</v>
      </c>
      <c r="I1667" s="411" t="s">
        <v>3355</v>
      </c>
      <c r="K1667" s="418">
        <v>1</v>
      </c>
      <c r="M1667" s="419" t="s">
        <v>837</v>
      </c>
      <c r="EL1667" s="422"/>
      <c r="EM1667" s="422"/>
      <c r="EN1667" s="422"/>
      <c r="EO1667" s="422"/>
      <c r="EP1667" s="422"/>
      <c r="EQ1667" s="422"/>
    </row>
    <row r="1668" spans="1:147" ht="13" hidden="1" customHeight="1">
      <c r="A1668" s="413" t="s">
        <v>2002</v>
      </c>
      <c r="C1668" s="413">
        <v>681871</v>
      </c>
      <c r="D1668" s="413">
        <v>20408</v>
      </c>
      <c r="E1668" s="413" t="s">
        <v>686</v>
      </c>
      <c r="H1668" s="411" t="s">
        <v>4039</v>
      </c>
      <c r="I1668" s="411" t="s">
        <v>1941</v>
      </c>
      <c r="K1668" s="418">
        <v>1</v>
      </c>
      <c r="AS1668" s="422"/>
      <c r="AT1668" s="422"/>
      <c r="AU1668" s="422"/>
      <c r="AV1668" s="422"/>
      <c r="AW1668" s="422"/>
      <c r="AX1668" s="422"/>
      <c r="AY1668" s="423"/>
      <c r="AZ1668" s="422"/>
      <c r="BA1668" s="422"/>
      <c r="BB1668" s="422"/>
      <c r="BC1668" s="422"/>
      <c r="EL1668" s="422"/>
      <c r="EM1668" s="422"/>
      <c r="EN1668" s="422"/>
      <c r="EO1668" s="422"/>
      <c r="EP1668" s="422"/>
      <c r="EQ1668" s="422"/>
    </row>
    <row r="1669" spans="1:147" ht="13" hidden="1" customHeight="1">
      <c r="A1669" s="413" t="s">
        <v>2002</v>
      </c>
      <c r="C1669" s="413">
        <v>670241</v>
      </c>
      <c r="D1669" s="413">
        <v>25928</v>
      </c>
      <c r="E1669" s="413" t="s">
        <v>555</v>
      </c>
      <c r="H1669" s="411" t="s">
        <v>3505</v>
      </c>
      <c r="I1669" s="411" t="s">
        <v>3506</v>
      </c>
      <c r="K1669" s="418">
        <v>1</v>
      </c>
      <c r="AS1669" s="422"/>
      <c r="AT1669" s="422"/>
      <c r="AU1669" s="422"/>
      <c r="AV1669" s="422"/>
      <c r="AW1669" s="422"/>
      <c r="AX1669" s="422"/>
      <c r="AY1669" s="423"/>
      <c r="AZ1669" s="422"/>
      <c r="BA1669" s="422"/>
      <c r="BB1669" s="422"/>
      <c r="BC1669" s="422"/>
      <c r="EL1669" s="422"/>
      <c r="EM1669" s="422"/>
      <c r="EN1669" s="422"/>
      <c r="EO1669" s="422"/>
      <c r="EP1669" s="422"/>
      <c r="EQ1669" s="422"/>
    </row>
    <row r="1670" spans="1:147" ht="13" hidden="1" customHeight="1">
      <c r="A1670" s="413" t="s">
        <v>2002</v>
      </c>
      <c r="C1670" s="413">
        <v>608723</v>
      </c>
      <c r="D1670" s="413">
        <v>15047</v>
      </c>
      <c r="E1670" s="413" t="s">
        <v>598</v>
      </c>
      <c r="F1670" s="413" t="s">
        <v>598</v>
      </c>
      <c r="H1670" s="415" t="s">
        <v>797</v>
      </c>
      <c r="I1670" s="416" t="s">
        <v>595</v>
      </c>
      <c r="J1670" s="417">
        <v>33</v>
      </c>
      <c r="K1670" s="418">
        <v>1</v>
      </c>
      <c r="M1670" s="419" t="s">
        <v>837</v>
      </c>
      <c r="AS1670" s="422"/>
      <c r="AT1670" s="422"/>
      <c r="AU1670" s="422"/>
      <c r="AV1670" s="422"/>
      <c r="AW1670" s="422"/>
      <c r="AX1670" s="422"/>
      <c r="AY1670" s="423"/>
      <c r="AZ1670" s="422"/>
      <c r="BA1670" s="422"/>
      <c r="BB1670" s="422"/>
      <c r="BC1670" s="422"/>
      <c r="EL1670" s="422"/>
      <c r="EM1670" s="422"/>
      <c r="EN1670" s="422"/>
      <c r="EO1670" s="422"/>
      <c r="EP1670" s="422"/>
      <c r="EQ1670" s="422"/>
    </row>
    <row r="1671" spans="1:147" ht="13" hidden="1" customHeight="1">
      <c r="A1671" s="413" t="s">
        <v>2002</v>
      </c>
      <c r="C1671" s="413">
        <v>621097</v>
      </c>
      <c r="D1671" s="413">
        <v>18318</v>
      </c>
      <c r="E1671" s="413" t="s">
        <v>2176</v>
      </c>
      <c r="H1671" s="415" t="s">
        <v>1247</v>
      </c>
      <c r="I1671" s="416" t="s">
        <v>576</v>
      </c>
      <c r="J1671" s="417"/>
      <c r="K1671" s="418">
        <v>1</v>
      </c>
      <c r="M1671" s="419" t="s">
        <v>837</v>
      </c>
      <c r="EL1671" s="422"/>
      <c r="EM1671" s="422"/>
      <c r="EN1671" s="422"/>
      <c r="EO1671" s="422"/>
      <c r="EP1671" s="422"/>
      <c r="EQ1671" s="422"/>
    </row>
    <row r="1672" spans="1:147" ht="13" hidden="1" customHeight="1">
      <c r="A1672" s="413" t="s">
        <v>2002</v>
      </c>
      <c r="D1672" s="413">
        <v>2233</v>
      </c>
      <c r="H1672" s="415" t="s">
        <v>332</v>
      </c>
      <c r="I1672" s="416" t="s">
        <v>613</v>
      </c>
      <c r="J1672" s="417"/>
      <c r="K1672" s="418">
        <v>1</v>
      </c>
      <c r="M1672" s="419" t="s">
        <v>837</v>
      </c>
      <c r="EL1672" s="422"/>
      <c r="EM1672" s="422"/>
      <c r="EN1672" s="422"/>
      <c r="EO1672" s="422"/>
      <c r="EP1672" s="422"/>
      <c r="EQ1672" s="422"/>
    </row>
    <row r="1673" spans="1:147" ht="13" hidden="1" customHeight="1">
      <c r="A1673" s="413" t="s">
        <v>2002</v>
      </c>
      <c r="D1673" s="413">
        <v>27681</v>
      </c>
      <c r="H1673" s="411" t="s">
        <v>3107</v>
      </c>
      <c r="I1673" s="411" t="s">
        <v>854</v>
      </c>
      <c r="K1673" s="418">
        <v>1</v>
      </c>
      <c r="M1673" s="419" t="s">
        <v>46</v>
      </c>
      <c r="AS1673" s="422"/>
      <c r="AT1673" s="422"/>
      <c r="AU1673" s="422"/>
      <c r="AV1673" s="422"/>
      <c r="AW1673" s="422"/>
      <c r="AX1673" s="422"/>
      <c r="AY1673" s="423"/>
      <c r="AZ1673" s="422"/>
      <c r="BA1673" s="422"/>
      <c r="BB1673" s="422"/>
      <c r="BC1673" s="422"/>
      <c r="EL1673" s="422"/>
      <c r="EM1673" s="422"/>
      <c r="EN1673" s="422"/>
      <c r="EO1673" s="422"/>
      <c r="EP1673" s="422"/>
      <c r="EQ1673" s="422"/>
    </row>
    <row r="1674" spans="1:147" ht="13" hidden="1" customHeight="1">
      <c r="A1674" s="413" t="s">
        <v>2002</v>
      </c>
      <c r="C1674" s="413">
        <v>663362</v>
      </c>
      <c r="D1674" s="413">
        <v>25550</v>
      </c>
      <c r="E1674" s="413" t="s">
        <v>2170</v>
      </c>
      <c r="H1674" s="411" t="s">
        <v>3485</v>
      </c>
      <c r="I1674" s="411" t="s">
        <v>531</v>
      </c>
      <c r="J1674" s="413">
        <v>28</v>
      </c>
      <c r="K1674" s="418">
        <v>1</v>
      </c>
      <c r="M1674" s="419" t="s">
        <v>837</v>
      </c>
      <c r="AS1674" s="422"/>
      <c r="AT1674" s="422"/>
      <c r="AU1674" s="422"/>
      <c r="AV1674" s="422"/>
      <c r="AW1674" s="422"/>
      <c r="AX1674" s="422"/>
      <c r="AY1674" s="423"/>
      <c r="AZ1674" s="422"/>
      <c r="BA1674" s="422"/>
      <c r="BB1674" s="422"/>
      <c r="BC1674" s="422"/>
      <c r="EL1674" s="422"/>
      <c r="EM1674" s="422"/>
      <c r="EN1674" s="422"/>
      <c r="EO1674" s="422"/>
      <c r="EP1674" s="422"/>
      <c r="EQ1674" s="422"/>
    </row>
    <row r="1675" spans="1:147" ht="13" hidden="1" customHeight="1">
      <c r="A1675" s="413" t="s">
        <v>2002</v>
      </c>
      <c r="C1675" s="413">
        <v>677020</v>
      </c>
      <c r="D1675" s="413">
        <v>23617</v>
      </c>
      <c r="E1675" s="413" t="s">
        <v>470</v>
      </c>
      <c r="H1675" s="411" t="s">
        <v>206</v>
      </c>
      <c r="I1675" s="411" t="s">
        <v>533</v>
      </c>
      <c r="J1675" s="413">
        <v>30</v>
      </c>
      <c r="K1675" s="418">
        <v>1</v>
      </c>
      <c r="M1675" s="419" t="s">
        <v>46</v>
      </c>
    </row>
    <row r="1676" spans="1:147" ht="13" hidden="1" customHeight="1">
      <c r="A1676" s="413" t="s">
        <v>2002</v>
      </c>
      <c r="C1676" s="413">
        <v>686796</v>
      </c>
      <c r="D1676" s="413">
        <v>26270</v>
      </c>
      <c r="E1676" s="413" t="s">
        <v>45</v>
      </c>
      <c r="F1676" s="413" t="s">
        <v>1121</v>
      </c>
      <c r="H1676" s="411" t="s">
        <v>4071</v>
      </c>
      <c r="I1676" s="411" t="s">
        <v>208</v>
      </c>
      <c r="K1676" s="418">
        <v>1</v>
      </c>
      <c r="M1676" s="419" t="s">
        <v>46</v>
      </c>
      <c r="AS1676" s="422"/>
      <c r="AT1676" s="422"/>
      <c r="AU1676" s="422"/>
      <c r="AV1676" s="422"/>
      <c r="AW1676" s="422"/>
      <c r="AX1676" s="422"/>
      <c r="AY1676" s="423"/>
      <c r="AZ1676" s="422"/>
      <c r="BA1676" s="422"/>
      <c r="BB1676" s="422"/>
      <c r="BC1676" s="422"/>
      <c r="EL1676" s="422"/>
      <c r="EM1676" s="422"/>
      <c r="EN1676" s="422"/>
      <c r="EO1676" s="422"/>
      <c r="EP1676" s="422"/>
      <c r="EQ1676" s="422"/>
    </row>
    <row r="1677" spans="1:147" ht="13" hidden="1" customHeight="1">
      <c r="A1677" s="413" t="s">
        <v>2002</v>
      </c>
      <c r="C1677" s="413">
        <v>689958</v>
      </c>
      <c r="D1677" s="413">
        <v>33834</v>
      </c>
      <c r="E1677" s="413" t="s">
        <v>213</v>
      </c>
      <c r="H1677" s="411" t="s">
        <v>3053</v>
      </c>
      <c r="I1677" s="411" t="s">
        <v>136</v>
      </c>
      <c r="J1677" s="413">
        <v>24</v>
      </c>
      <c r="K1677" s="418">
        <v>1</v>
      </c>
      <c r="M1677" s="419" t="s">
        <v>837</v>
      </c>
      <c r="AS1677" s="422"/>
      <c r="AT1677" s="422"/>
      <c r="AU1677" s="422"/>
      <c r="AV1677" s="422"/>
      <c r="AW1677" s="422"/>
      <c r="AX1677" s="422"/>
      <c r="AY1677" s="423"/>
      <c r="AZ1677" s="422"/>
      <c r="BA1677" s="422"/>
      <c r="BB1677" s="422"/>
      <c r="BC1677" s="422"/>
      <c r="EL1677" s="422"/>
      <c r="EM1677" s="422"/>
      <c r="EN1677" s="422"/>
      <c r="EO1677" s="422"/>
      <c r="EP1677" s="422"/>
      <c r="EQ1677" s="422"/>
    </row>
    <row r="1678" spans="1:147" ht="13" hidden="1" customHeight="1">
      <c r="A1678" s="413" t="s">
        <v>2002</v>
      </c>
      <c r="C1678" s="413">
        <v>681806</v>
      </c>
      <c r="D1678" s="413">
        <v>24933</v>
      </c>
      <c r="E1678" s="413" t="s">
        <v>18</v>
      </c>
      <c r="H1678" s="411" t="s">
        <v>2522</v>
      </c>
      <c r="I1678" s="411" t="s">
        <v>136</v>
      </c>
      <c r="J1678" s="418"/>
      <c r="K1678" s="418">
        <v>1</v>
      </c>
      <c r="M1678" s="419" t="s">
        <v>837</v>
      </c>
      <c r="AS1678" s="422"/>
      <c r="AT1678" s="422"/>
      <c r="AU1678" s="422"/>
      <c r="AV1678" s="422"/>
      <c r="AW1678" s="422"/>
      <c r="AX1678" s="422"/>
      <c r="AY1678" s="423"/>
      <c r="AZ1678" s="422"/>
      <c r="BA1678" s="422"/>
      <c r="BB1678" s="422"/>
      <c r="BC1678" s="422"/>
      <c r="EL1678" s="422"/>
      <c r="EM1678" s="422"/>
      <c r="EN1678" s="422"/>
      <c r="EO1678" s="422"/>
      <c r="EP1678" s="422"/>
      <c r="EQ1678" s="422"/>
    </row>
    <row r="1679" spans="1:147" ht="13" hidden="1" customHeight="1">
      <c r="A1679" s="413" t="s">
        <v>2002</v>
      </c>
      <c r="D1679" s="413">
        <v>21513</v>
      </c>
      <c r="H1679" s="411" t="s">
        <v>1937</v>
      </c>
      <c r="I1679" s="411" t="s">
        <v>3406</v>
      </c>
      <c r="K1679" s="418">
        <v>1</v>
      </c>
      <c r="AS1679" s="422"/>
      <c r="AT1679" s="422"/>
      <c r="AU1679" s="422"/>
      <c r="AV1679" s="422"/>
      <c r="AW1679" s="422"/>
      <c r="AX1679" s="422"/>
      <c r="AY1679" s="423"/>
      <c r="AZ1679" s="422"/>
      <c r="BA1679" s="422"/>
      <c r="BB1679" s="422"/>
      <c r="BC1679" s="422"/>
      <c r="EL1679" s="422"/>
      <c r="EM1679" s="422"/>
      <c r="EN1679" s="422"/>
      <c r="EO1679" s="422"/>
      <c r="EP1679" s="422"/>
      <c r="EQ1679" s="422"/>
    </row>
    <row r="1680" spans="1:147" ht="13" hidden="1" customHeight="1">
      <c r="A1680" s="413" t="s">
        <v>2002</v>
      </c>
      <c r="C1680" s="413">
        <v>681810</v>
      </c>
      <c r="D1680" s="413">
        <v>24937</v>
      </c>
      <c r="E1680" s="413" t="s">
        <v>345</v>
      </c>
      <c r="H1680" s="411" t="s">
        <v>2338</v>
      </c>
      <c r="I1680" s="411" t="s">
        <v>595</v>
      </c>
      <c r="J1680" s="418">
        <v>29</v>
      </c>
      <c r="K1680" s="418">
        <v>1</v>
      </c>
      <c r="M1680" s="419" t="s">
        <v>837</v>
      </c>
    </row>
    <row r="1681" spans="1:147" ht="13" hidden="1" customHeight="1">
      <c r="A1681" s="413" t="s">
        <v>2002</v>
      </c>
      <c r="C1681" s="413">
        <v>607179</v>
      </c>
      <c r="D1681" s="413">
        <v>13190</v>
      </c>
      <c r="E1681" s="413" t="s">
        <v>614</v>
      </c>
      <c r="H1681" s="411" t="s">
        <v>1938</v>
      </c>
      <c r="I1681" s="411" t="s">
        <v>539</v>
      </c>
      <c r="J1681" s="418">
        <v>32</v>
      </c>
      <c r="K1681" s="418">
        <v>1</v>
      </c>
      <c r="M1681" s="419" t="s">
        <v>837</v>
      </c>
      <c r="AS1681" s="422"/>
      <c r="AT1681" s="422"/>
      <c r="AU1681" s="422"/>
      <c r="AV1681" s="422"/>
      <c r="AW1681" s="422"/>
      <c r="AX1681" s="422"/>
      <c r="AY1681" s="423"/>
      <c r="AZ1681" s="422"/>
      <c r="BA1681" s="422"/>
      <c r="BB1681" s="422"/>
      <c r="BC1681" s="422"/>
      <c r="EL1681" s="422"/>
      <c r="EM1681" s="422"/>
      <c r="EN1681" s="422"/>
      <c r="EO1681" s="422"/>
      <c r="EP1681" s="422"/>
      <c r="EQ1681" s="422"/>
    </row>
    <row r="1682" spans="1:147" ht="13" hidden="1" customHeight="1">
      <c r="A1682" s="413" t="s">
        <v>2002</v>
      </c>
      <c r="D1682" s="413">
        <v>26024</v>
      </c>
      <c r="H1682" s="411" t="s">
        <v>11</v>
      </c>
      <c r="I1682" s="411" t="s">
        <v>150</v>
      </c>
      <c r="K1682" s="418">
        <v>1</v>
      </c>
      <c r="AS1682" s="422"/>
      <c r="AT1682" s="422"/>
      <c r="AU1682" s="422"/>
      <c r="AV1682" s="422"/>
      <c r="AW1682" s="422"/>
      <c r="AX1682" s="422"/>
      <c r="AY1682" s="423"/>
      <c r="AZ1682" s="422"/>
      <c r="BA1682" s="422"/>
      <c r="BB1682" s="422"/>
      <c r="BC1682" s="422"/>
      <c r="EL1682" s="422"/>
      <c r="EM1682" s="422"/>
      <c r="EN1682" s="422"/>
      <c r="EO1682" s="422"/>
      <c r="EP1682" s="422"/>
      <c r="EQ1682" s="422"/>
    </row>
    <row r="1683" spans="1:147" ht="13" hidden="1" customHeight="1">
      <c r="A1683" s="413" t="s">
        <v>2002</v>
      </c>
      <c r="C1683" s="413">
        <v>669952</v>
      </c>
      <c r="D1683" s="413">
        <v>19225</v>
      </c>
      <c r="E1683" s="413" t="s">
        <v>3323</v>
      </c>
      <c r="F1683" s="413" t="s">
        <v>563</v>
      </c>
      <c r="H1683" s="411" t="s">
        <v>11</v>
      </c>
      <c r="I1683" s="411" t="s">
        <v>144</v>
      </c>
      <c r="J1683" s="418"/>
      <c r="K1683" s="418">
        <v>1</v>
      </c>
      <c r="M1683" s="419" t="s">
        <v>837</v>
      </c>
      <c r="AS1683" s="422"/>
      <c r="AT1683" s="422"/>
      <c r="AU1683" s="422"/>
      <c r="AV1683" s="422"/>
      <c r="AW1683" s="422"/>
      <c r="AX1683" s="422"/>
      <c r="AY1683" s="423"/>
      <c r="AZ1683" s="422"/>
      <c r="BA1683" s="422"/>
      <c r="BB1683" s="422"/>
      <c r="BC1683" s="422"/>
      <c r="EL1683" s="422"/>
      <c r="EM1683" s="422"/>
      <c r="EN1683" s="422"/>
      <c r="EO1683" s="422"/>
      <c r="EP1683" s="422"/>
      <c r="EQ1683" s="422"/>
    </row>
    <row r="1684" spans="1:147" ht="13" hidden="1" customHeight="1">
      <c r="A1684" s="413" t="s">
        <v>2002</v>
      </c>
      <c r="C1684" s="413">
        <v>669391</v>
      </c>
      <c r="D1684" s="413">
        <v>22273</v>
      </c>
      <c r="E1684" s="413" t="s">
        <v>164</v>
      </c>
      <c r="H1684" s="411" t="s">
        <v>11</v>
      </c>
      <c r="I1684" s="411" t="s">
        <v>2408</v>
      </c>
      <c r="J1684" s="413">
        <v>25</v>
      </c>
      <c r="K1684" s="418">
        <v>1</v>
      </c>
      <c r="M1684" s="419" t="s">
        <v>837</v>
      </c>
      <c r="AS1684" s="422"/>
      <c r="AT1684" s="422"/>
      <c r="AU1684" s="422"/>
      <c r="AV1684" s="422"/>
      <c r="AW1684" s="422"/>
      <c r="AX1684" s="422"/>
      <c r="AY1684" s="423"/>
      <c r="AZ1684" s="422"/>
      <c r="BA1684" s="422"/>
      <c r="BB1684" s="422"/>
      <c r="BC1684" s="422"/>
      <c r="EL1684" s="422"/>
      <c r="EM1684" s="422"/>
      <c r="EN1684" s="422"/>
      <c r="EO1684" s="422"/>
      <c r="EP1684" s="422"/>
      <c r="EQ1684" s="422"/>
    </row>
    <row r="1685" spans="1:147" ht="13" hidden="1" customHeight="1">
      <c r="A1685" s="413" t="s">
        <v>2002</v>
      </c>
      <c r="C1685" s="413">
        <v>666215</v>
      </c>
      <c r="D1685" s="413">
        <v>19586</v>
      </c>
      <c r="E1685" s="413" t="s">
        <v>3323</v>
      </c>
      <c r="H1685" s="411" t="s">
        <v>1944</v>
      </c>
      <c r="I1685" s="411" t="s">
        <v>3363</v>
      </c>
      <c r="J1685" s="413">
        <v>27</v>
      </c>
      <c r="K1685" s="418">
        <v>1</v>
      </c>
      <c r="M1685" s="419" t="s">
        <v>837</v>
      </c>
    </row>
    <row r="1686" spans="1:147" ht="13" hidden="1" customHeight="1">
      <c r="A1686" s="413" t="s">
        <v>2002</v>
      </c>
      <c r="C1686" s="413">
        <v>696136</v>
      </c>
      <c r="D1686" s="413">
        <v>30094</v>
      </c>
      <c r="E1686" s="413" t="s">
        <v>129</v>
      </c>
      <c r="H1686" s="411" t="s">
        <v>3579</v>
      </c>
      <c r="I1686" s="411" t="s">
        <v>539</v>
      </c>
      <c r="J1686" s="413">
        <v>25</v>
      </c>
      <c r="K1686" s="418">
        <v>1</v>
      </c>
      <c r="M1686" s="419" t="s">
        <v>46</v>
      </c>
    </row>
    <row r="1687" spans="1:147" ht="13" hidden="1" customHeight="1">
      <c r="A1687" s="413" t="s">
        <v>2002</v>
      </c>
      <c r="C1687" s="413">
        <v>677961</v>
      </c>
      <c r="D1687" s="413">
        <v>27481</v>
      </c>
      <c r="E1687" s="413" t="s">
        <v>2176</v>
      </c>
      <c r="H1687" s="411" t="s">
        <v>4511</v>
      </c>
      <c r="I1687" s="411" t="s">
        <v>244</v>
      </c>
      <c r="J1687" s="413">
        <v>25</v>
      </c>
      <c r="K1687" s="418">
        <v>1</v>
      </c>
      <c r="M1687" s="419" t="s">
        <v>837</v>
      </c>
      <c r="AS1687" s="422"/>
      <c r="AT1687" s="422"/>
      <c r="AU1687" s="422"/>
      <c r="AV1687" s="422"/>
      <c r="AW1687" s="422"/>
      <c r="AX1687" s="422"/>
      <c r="AY1687" s="423"/>
      <c r="AZ1687" s="422"/>
      <c r="BA1687" s="422"/>
      <c r="BB1687" s="422"/>
      <c r="BC1687" s="422"/>
      <c r="EL1687" s="422"/>
      <c r="EM1687" s="422"/>
      <c r="EN1687" s="422"/>
      <c r="EO1687" s="422"/>
      <c r="EP1687" s="422"/>
      <c r="EQ1687" s="422"/>
    </row>
    <row r="1688" spans="1:147" ht="13" hidden="1" customHeight="1">
      <c r="A1688" s="413" t="s">
        <v>2002</v>
      </c>
      <c r="C1688" s="413">
        <v>686249</v>
      </c>
      <c r="D1688" s="413">
        <v>25474</v>
      </c>
      <c r="E1688" s="413" t="s">
        <v>555</v>
      </c>
      <c r="H1688" s="411" t="s">
        <v>2841</v>
      </c>
      <c r="I1688" s="411" t="s">
        <v>201</v>
      </c>
      <c r="J1688" s="413">
        <v>26</v>
      </c>
      <c r="K1688" s="418">
        <v>1</v>
      </c>
      <c r="M1688" s="419" t="s">
        <v>837</v>
      </c>
      <c r="AS1688" s="422"/>
      <c r="AT1688" s="422"/>
      <c r="AU1688" s="422"/>
      <c r="AV1688" s="422"/>
      <c r="AW1688" s="422"/>
      <c r="AX1688" s="422"/>
      <c r="AY1688" s="423"/>
      <c r="AZ1688" s="422"/>
      <c r="BA1688" s="422"/>
      <c r="BB1688" s="422"/>
      <c r="BC1688" s="422"/>
      <c r="EL1688" s="422"/>
      <c r="EM1688" s="422"/>
      <c r="EN1688" s="422"/>
      <c r="EO1688" s="422"/>
      <c r="EP1688" s="422"/>
      <c r="EQ1688" s="422"/>
    </row>
    <row r="1689" spans="1:147" ht="13" hidden="1" customHeight="1">
      <c r="A1689" s="413" t="s">
        <v>2002</v>
      </c>
      <c r="C1689" s="413">
        <v>682227</v>
      </c>
      <c r="D1689" s="413">
        <v>25463</v>
      </c>
      <c r="E1689" s="413" t="s">
        <v>188</v>
      </c>
      <c r="H1689" s="411" t="s">
        <v>3480</v>
      </c>
      <c r="I1689" s="411" t="s">
        <v>544</v>
      </c>
      <c r="K1689" s="418">
        <v>1</v>
      </c>
      <c r="AS1689" s="422"/>
      <c r="AT1689" s="422"/>
      <c r="AU1689" s="422"/>
      <c r="AV1689" s="422"/>
      <c r="AW1689" s="422"/>
      <c r="AX1689" s="422"/>
      <c r="AY1689" s="423"/>
      <c r="AZ1689" s="422"/>
      <c r="BA1689" s="422"/>
      <c r="BB1689" s="422"/>
      <c r="BC1689" s="422"/>
      <c r="EL1689" s="422"/>
      <c r="EM1689" s="422"/>
      <c r="EN1689" s="422"/>
      <c r="EO1689" s="422"/>
      <c r="EP1689" s="422"/>
      <c r="EQ1689" s="422"/>
    </row>
    <row r="1690" spans="1:147" ht="13" hidden="1" customHeight="1">
      <c r="A1690" s="413" t="s">
        <v>2002</v>
      </c>
      <c r="C1690" s="413">
        <v>686294</v>
      </c>
      <c r="D1690" s="413">
        <v>26128</v>
      </c>
      <c r="E1690" s="413" t="s">
        <v>2169</v>
      </c>
      <c r="H1690" s="411" t="s">
        <v>3513</v>
      </c>
      <c r="I1690" s="411" t="s">
        <v>3514</v>
      </c>
      <c r="K1690" s="418">
        <v>1</v>
      </c>
      <c r="EL1690" s="422"/>
      <c r="EM1690" s="422"/>
      <c r="EN1690" s="422"/>
      <c r="EO1690" s="422"/>
      <c r="EP1690" s="422"/>
      <c r="EQ1690" s="422"/>
    </row>
    <row r="1691" spans="1:147" ht="13" hidden="1" customHeight="1">
      <c r="A1691" s="413" t="s">
        <v>2002</v>
      </c>
      <c r="C1691" s="413">
        <v>642216</v>
      </c>
      <c r="D1691" s="413">
        <v>21238</v>
      </c>
      <c r="E1691" s="413" t="s">
        <v>16</v>
      </c>
      <c r="H1691" s="411" t="s">
        <v>3403</v>
      </c>
      <c r="I1691" s="411" t="s">
        <v>3404</v>
      </c>
      <c r="J1691" s="413">
        <v>29</v>
      </c>
      <c r="K1691" s="418">
        <v>1</v>
      </c>
      <c r="M1691" s="419" t="s">
        <v>837</v>
      </c>
      <c r="AS1691" s="422"/>
      <c r="AT1691" s="422"/>
      <c r="AU1691" s="422"/>
      <c r="AV1691" s="422"/>
      <c r="AW1691" s="422"/>
      <c r="AX1691" s="422"/>
      <c r="AY1691" s="423"/>
      <c r="AZ1691" s="422"/>
      <c r="BA1691" s="422"/>
      <c r="BB1691" s="422"/>
      <c r="BC1691" s="422"/>
      <c r="EL1691" s="422"/>
      <c r="EM1691" s="422"/>
      <c r="EN1691" s="422"/>
      <c r="EO1691" s="422"/>
      <c r="EP1691" s="422"/>
      <c r="EQ1691" s="422"/>
    </row>
    <row r="1692" spans="1:147" ht="13" hidden="1" customHeight="1">
      <c r="A1692" s="413" t="s">
        <v>2002</v>
      </c>
      <c r="C1692" s="413">
        <v>670174</v>
      </c>
      <c r="D1692" s="413">
        <v>22387</v>
      </c>
      <c r="E1692" s="413" t="s">
        <v>609</v>
      </c>
      <c r="H1692" s="411" t="s">
        <v>3001</v>
      </c>
      <c r="I1692" s="411" t="s">
        <v>533</v>
      </c>
      <c r="J1692" s="413">
        <v>27</v>
      </c>
      <c r="K1692" s="418">
        <v>1</v>
      </c>
      <c r="M1692" s="419" t="s">
        <v>837</v>
      </c>
      <c r="AS1692" s="422"/>
      <c r="AT1692" s="422"/>
      <c r="AU1692" s="422"/>
      <c r="AV1692" s="422"/>
      <c r="AW1692" s="422"/>
      <c r="AX1692" s="422"/>
      <c r="AY1692" s="423"/>
      <c r="AZ1692" s="422"/>
      <c r="BA1692" s="422"/>
      <c r="BB1692" s="422"/>
      <c r="BC1692" s="422"/>
      <c r="EL1692" s="422"/>
      <c r="EM1692" s="422"/>
      <c r="EN1692" s="422"/>
      <c r="EO1692" s="422"/>
      <c r="EP1692" s="422"/>
      <c r="EQ1692" s="422"/>
    </row>
    <row r="1693" spans="1:147" ht="13" hidden="1" customHeight="1">
      <c r="A1693" s="413" t="s">
        <v>2002</v>
      </c>
      <c r="C1693" s="413">
        <v>680739</v>
      </c>
      <c r="D1693" s="413">
        <v>24606</v>
      </c>
      <c r="E1693" s="413" t="s">
        <v>567</v>
      </c>
      <c r="H1693" s="411" t="s">
        <v>3037</v>
      </c>
      <c r="I1693" s="411" t="s">
        <v>533</v>
      </c>
      <c r="K1693" s="418">
        <v>1</v>
      </c>
      <c r="M1693" s="419" t="s">
        <v>837</v>
      </c>
      <c r="EL1693" s="422"/>
      <c r="EM1693" s="422"/>
      <c r="EN1693" s="422"/>
      <c r="EO1693" s="422"/>
      <c r="EP1693" s="422"/>
      <c r="EQ1693" s="422"/>
    </row>
    <row r="1694" spans="1:147" ht="13" hidden="1" customHeight="1">
      <c r="A1694" s="413" t="s">
        <v>2002</v>
      </c>
      <c r="C1694" s="413">
        <v>622259</v>
      </c>
      <c r="D1694" s="413">
        <v>17793</v>
      </c>
      <c r="E1694" s="413" t="s">
        <v>3323</v>
      </c>
      <c r="H1694" s="415" t="s">
        <v>1222</v>
      </c>
      <c r="I1694" s="416" t="s">
        <v>418</v>
      </c>
      <c r="J1694" s="417"/>
      <c r="K1694" s="418">
        <v>1</v>
      </c>
      <c r="M1694" s="419" t="s">
        <v>837</v>
      </c>
      <c r="AS1694" s="422"/>
      <c r="AT1694" s="422"/>
      <c r="AU1694" s="422"/>
      <c r="AV1694" s="422"/>
      <c r="AW1694" s="422"/>
      <c r="AX1694" s="422"/>
      <c r="AY1694" s="423"/>
      <c r="AZ1694" s="422"/>
      <c r="BA1694" s="422"/>
      <c r="BB1694" s="422"/>
      <c r="BC1694" s="422"/>
      <c r="EL1694" s="422"/>
      <c r="EM1694" s="422"/>
      <c r="EN1694" s="422"/>
      <c r="EO1694" s="422"/>
      <c r="EP1694" s="422"/>
      <c r="EQ1694" s="422"/>
    </row>
    <row r="1695" spans="1:147" ht="13" hidden="1" customHeight="1">
      <c r="A1695" s="413" t="s">
        <v>2002</v>
      </c>
      <c r="C1695" s="413">
        <v>676775</v>
      </c>
      <c r="D1695" s="413">
        <v>23499</v>
      </c>
      <c r="E1695" s="413" t="s">
        <v>2175</v>
      </c>
      <c r="H1695" s="411" t="s">
        <v>3439</v>
      </c>
      <c r="I1695" s="411" t="s">
        <v>3440</v>
      </c>
      <c r="J1695" s="413">
        <v>27</v>
      </c>
      <c r="K1695" s="418">
        <v>1</v>
      </c>
      <c r="M1695" s="419" t="s">
        <v>837</v>
      </c>
      <c r="AS1695" s="422"/>
      <c r="AT1695" s="422"/>
      <c r="AU1695" s="422"/>
      <c r="AV1695" s="422"/>
      <c r="AW1695" s="422"/>
      <c r="AX1695" s="422"/>
      <c r="AY1695" s="423"/>
      <c r="AZ1695" s="422"/>
      <c r="BA1695" s="422"/>
      <c r="BB1695" s="422"/>
      <c r="BC1695" s="422"/>
      <c r="EL1695" s="422"/>
      <c r="EM1695" s="422"/>
      <c r="EN1695" s="422"/>
      <c r="EO1695" s="422"/>
      <c r="EP1695" s="422"/>
      <c r="EQ1695" s="422"/>
    </row>
    <row r="1696" spans="1:147" ht="13" hidden="1" customHeight="1">
      <c r="A1696" s="413" t="s">
        <v>2002</v>
      </c>
      <c r="D1696" s="413">
        <v>15594</v>
      </c>
      <c r="H1696" s="415" t="s">
        <v>844</v>
      </c>
      <c r="I1696" s="416" t="s">
        <v>220</v>
      </c>
      <c r="J1696" s="417"/>
      <c r="K1696" s="418">
        <v>1</v>
      </c>
      <c r="M1696" s="419" t="s">
        <v>837</v>
      </c>
      <c r="AS1696" s="422"/>
      <c r="AT1696" s="422"/>
      <c r="AU1696" s="422"/>
      <c r="AV1696" s="422"/>
      <c r="AW1696" s="422"/>
      <c r="AX1696" s="422"/>
      <c r="AY1696" s="423"/>
      <c r="AZ1696" s="422"/>
      <c r="BA1696" s="422"/>
      <c r="BB1696" s="422"/>
      <c r="BC1696" s="422"/>
      <c r="EL1696" s="422"/>
      <c r="EM1696" s="422"/>
      <c r="EN1696" s="422"/>
      <c r="EO1696" s="422"/>
      <c r="EP1696" s="422"/>
      <c r="EQ1696" s="422"/>
    </row>
    <row r="1697" spans="1:147" ht="13" hidden="1" customHeight="1">
      <c r="A1697" s="413" t="s">
        <v>2002</v>
      </c>
      <c r="C1697" s="413">
        <v>622072</v>
      </c>
      <c r="D1697" s="413">
        <v>13781</v>
      </c>
      <c r="E1697" s="413" t="s">
        <v>354</v>
      </c>
      <c r="F1697" s="413" t="s">
        <v>354</v>
      </c>
      <c r="H1697" s="415" t="s">
        <v>274</v>
      </c>
      <c r="I1697" s="416" t="s">
        <v>277</v>
      </c>
      <c r="J1697" s="417"/>
      <c r="K1697" s="418">
        <v>1</v>
      </c>
      <c r="M1697" s="419" t="s">
        <v>46</v>
      </c>
      <c r="AS1697" s="422"/>
      <c r="AT1697" s="422"/>
      <c r="AU1697" s="422"/>
      <c r="AV1697" s="422"/>
      <c r="AW1697" s="422"/>
      <c r="AX1697" s="422"/>
      <c r="AY1697" s="423"/>
      <c r="AZ1697" s="422"/>
      <c r="BA1697" s="422"/>
      <c r="BB1697" s="422"/>
      <c r="BC1697" s="422"/>
      <c r="EL1697" s="422"/>
      <c r="EM1697" s="422"/>
      <c r="EN1697" s="422"/>
      <c r="EO1697" s="422"/>
      <c r="EP1697" s="422"/>
      <c r="EQ1697" s="422"/>
    </row>
    <row r="1698" spans="1:147" ht="13" hidden="1" customHeight="1">
      <c r="A1698" s="413" t="s">
        <v>2002</v>
      </c>
      <c r="D1698" s="413">
        <v>19665</v>
      </c>
      <c r="H1698" s="415" t="s">
        <v>258</v>
      </c>
      <c r="I1698" s="416" t="s">
        <v>547</v>
      </c>
      <c r="J1698" s="417"/>
      <c r="K1698" s="418">
        <v>1</v>
      </c>
      <c r="M1698" s="419" t="s">
        <v>837</v>
      </c>
      <c r="AS1698" s="422"/>
      <c r="AT1698" s="422"/>
      <c r="AU1698" s="422"/>
      <c r="AV1698" s="422"/>
      <c r="AW1698" s="422"/>
      <c r="AX1698" s="422"/>
      <c r="AY1698" s="423"/>
      <c r="AZ1698" s="422"/>
      <c r="BA1698" s="422"/>
      <c r="BB1698" s="422"/>
      <c r="BC1698" s="422"/>
      <c r="EL1698" s="422"/>
      <c r="EM1698" s="422"/>
      <c r="EN1698" s="422"/>
      <c r="EO1698" s="422"/>
      <c r="EP1698" s="422"/>
      <c r="EQ1698" s="422"/>
    </row>
    <row r="1699" spans="1:147" ht="13" hidden="1" customHeight="1">
      <c r="A1699" s="413" t="s">
        <v>2002</v>
      </c>
      <c r="C1699" s="413">
        <v>691094</v>
      </c>
      <c r="D1699" s="413">
        <v>25804</v>
      </c>
      <c r="E1699" s="413" t="s">
        <v>188</v>
      </c>
      <c r="H1699" s="411" t="s">
        <v>3496</v>
      </c>
      <c r="I1699" s="411" t="s">
        <v>157</v>
      </c>
      <c r="J1699" s="413">
        <v>32</v>
      </c>
      <c r="K1699" s="418">
        <v>1</v>
      </c>
      <c r="M1699" s="419" t="s">
        <v>837</v>
      </c>
      <c r="AS1699" s="422"/>
      <c r="AT1699" s="422"/>
      <c r="AU1699" s="422"/>
      <c r="AV1699" s="422"/>
      <c r="AW1699" s="422"/>
      <c r="AX1699" s="422"/>
      <c r="AY1699" s="423"/>
      <c r="AZ1699" s="422"/>
      <c r="BA1699" s="422"/>
      <c r="BB1699" s="422"/>
      <c r="BC1699" s="422"/>
      <c r="EL1699" s="422"/>
      <c r="EM1699" s="422"/>
      <c r="EN1699" s="422"/>
      <c r="EO1699" s="422"/>
      <c r="EP1699" s="422"/>
      <c r="EQ1699" s="422"/>
    </row>
    <row r="1700" spans="1:147" ht="13" hidden="1" customHeight="1">
      <c r="A1700" s="413" t="s">
        <v>2002</v>
      </c>
      <c r="C1700" s="413">
        <v>622065</v>
      </c>
      <c r="D1700" s="413">
        <v>18333</v>
      </c>
      <c r="E1700" s="413" t="s">
        <v>3323</v>
      </c>
      <c r="H1700" s="415" t="s">
        <v>608</v>
      </c>
      <c r="I1700" s="416" t="s">
        <v>277</v>
      </c>
      <c r="J1700" s="417"/>
      <c r="K1700" s="418">
        <v>1</v>
      </c>
      <c r="M1700" s="419" t="s">
        <v>46</v>
      </c>
      <c r="EL1700" s="422"/>
      <c r="EM1700" s="422"/>
      <c r="EN1700" s="422"/>
      <c r="EO1700" s="422"/>
      <c r="EP1700" s="422"/>
      <c r="EQ1700" s="422"/>
    </row>
    <row r="1701" spans="1:147" ht="13" hidden="1" customHeight="1">
      <c r="A1701" s="413" t="s">
        <v>2002</v>
      </c>
      <c r="C1701" s="413">
        <v>664849</v>
      </c>
      <c r="D1701" s="413">
        <v>18439</v>
      </c>
      <c r="E1701" s="413" t="s">
        <v>345</v>
      </c>
      <c r="H1701" s="411" t="s">
        <v>608</v>
      </c>
      <c r="I1701" s="411" t="s">
        <v>146</v>
      </c>
      <c r="J1701" s="413">
        <v>31</v>
      </c>
      <c r="K1701" s="418">
        <v>1</v>
      </c>
      <c r="M1701" s="419" t="s">
        <v>46</v>
      </c>
      <c r="AS1701" s="422"/>
      <c r="AT1701" s="422"/>
      <c r="AU1701" s="422"/>
      <c r="AV1701" s="422"/>
      <c r="AW1701" s="422"/>
      <c r="AX1701" s="422"/>
      <c r="AY1701" s="423"/>
      <c r="AZ1701" s="422"/>
      <c r="BA1701" s="422"/>
      <c r="BB1701" s="422"/>
      <c r="BC1701" s="422"/>
      <c r="EL1701" s="422"/>
      <c r="EM1701" s="422"/>
      <c r="EN1701" s="422"/>
      <c r="EO1701" s="422"/>
      <c r="EP1701" s="422"/>
      <c r="EQ1701" s="422"/>
    </row>
    <row r="1702" spans="1:147" ht="13" hidden="1" customHeight="1">
      <c r="A1702" s="413" t="s">
        <v>2002</v>
      </c>
      <c r="C1702" s="413">
        <v>669145</v>
      </c>
      <c r="D1702" s="413">
        <v>20370</v>
      </c>
      <c r="E1702" s="413" t="s">
        <v>563</v>
      </c>
      <c r="F1702" s="413" t="s">
        <v>563</v>
      </c>
      <c r="H1702" s="411" t="s">
        <v>412</v>
      </c>
      <c r="I1702" s="411" t="s">
        <v>343</v>
      </c>
      <c r="J1702" s="413">
        <v>30</v>
      </c>
      <c r="K1702" s="418">
        <v>1</v>
      </c>
      <c r="M1702" s="419" t="s">
        <v>46</v>
      </c>
      <c r="AS1702" s="422"/>
      <c r="AT1702" s="422"/>
      <c r="AU1702" s="422"/>
      <c r="AV1702" s="422"/>
      <c r="AW1702" s="422"/>
      <c r="AX1702" s="422"/>
      <c r="AY1702" s="423"/>
      <c r="AZ1702" s="422"/>
      <c r="BA1702" s="422"/>
      <c r="BB1702" s="422"/>
      <c r="BC1702" s="422"/>
      <c r="EL1702" s="422"/>
      <c r="EM1702" s="422"/>
      <c r="EN1702" s="422"/>
      <c r="EO1702" s="422"/>
      <c r="EP1702" s="422"/>
      <c r="EQ1702" s="422"/>
    </row>
    <row r="1703" spans="1:147" ht="13" hidden="1" customHeight="1">
      <c r="A1703" s="413" t="s">
        <v>2002</v>
      </c>
      <c r="C1703" s="413">
        <v>676604</v>
      </c>
      <c r="D1703" s="413">
        <v>20379</v>
      </c>
      <c r="E1703" s="413" t="s">
        <v>3323</v>
      </c>
      <c r="F1703" s="413" t="s">
        <v>3323</v>
      </c>
      <c r="H1703" s="411" t="s">
        <v>1955</v>
      </c>
      <c r="I1703" s="411" t="s">
        <v>571</v>
      </c>
      <c r="J1703" s="418">
        <v>30</v>
      </c>
      <c r="K1703" s="418">
        <v>1</v>
      </c>
      <c r="M1703" s="419" t="s">
        <v>837</v>
      </c>
      <c r="AS1703" s="422"/>
      <c r="AT1703" s="422"/>
      <c r="AU1703" s="422"/>
      <c r="AV1703" s="422"/>
      <c r="AW1703" s="422"/>
      <c r="AX1703" s="422"/>
      <c r="AY1703" s="423"/>
      <c r="AZ1703" s="422"/>
      <c r="BA1703" s="422"/>
      <c r="BB1703" s="422"/>
      <c r="BC1703" s="422"/>
      <c r="EL1703" s="422"/>
      <c r="EM1703" s="422"/>
      <c r="EN1703" s="422"/>
      <c r="EO1703" s="422"/>
      <c r="EP1703" s="422"/>
      <c r="EQ1703" s="422"/>
    </row>
    <row r="1704" spans="1:147" ht="13" hidden="1" customHeight="1">
      <c r="A1704" s="413" t="s">
        <v>2002</v>
      </c>
      <c r="C1704" s="413">
        <v>691172</v>
      </c>
      <c r="D1704" s="413">
        <v>27765</v>
      </c>
      <c r="E1704" s="413" t="s">
        <v>188</v>
      </c>
      <c r="F1704" s="413" t="s">
        <v>188</v>
      </c>
      <c r="H1704" s="411" t="s">
        <v>4098</v>
      </c>
      <c r="I1704" s="411" t="s">
        <v>4097</v>
      </c>
      <c r="J1704" s="413">
        <v>27</v>
      </c>
      <c r="K1704" s="418">
        <v>1</v>
      </c>
      <c r="M1704" s="419" t="s">
        <v>837</v>
      </c>
      <c r="AS1704" s="422"/>
      <c r="AT1704" s="422"/>
      <c r="AU1704" s="422"/>
      <c r="AV1704" s="422"/>
      <c r="AW1704" s="422"/>
      <c r="AX1704" s="422"/>
      <c r="AY1704" s="423"/>
      <c r="AZ1704" s="422"/>
      <c r="BA1704" s="422"/>
      <c r="BB1704" s="422"/>
      <c r="BC1704" s="422"/>
      <c r="EL1704" s="422"/>
      <c r="EM1704" s="422"/>
      <c r="EN1704" s="422"/>
      <c r="EO1704" s="422"/>
      <c r="EP1704" s="422"/>
      <c r="EQ1704" s="422"/>
    </row>
    <row r="1705" spans="1:147" ht="13" hidden="1" customHeight="1">
      <c r="A1705" s="413" t="s">
        <v>2002</v>
      </c>
      <c r="C1705" s="413">
        <v>670871</v>
      </c>
      <c r="D1705" s="413">
        <v>19588</v>
      </c>
      <c r="E1705" s="413" t="s">
        <v>18</v>
      </c>
      <c r="F1705" s="413" t="s">
        <v>18</v>
      </c>
      <c r="H1705" s="411" t="s">
        <v>3384</v>
      </c>
      <c r="I1705" s="411" t="s">
        <v>257</v>
      </c>
      <c r="K1705" s="418">
        <v>1</v>
      </c>
      <c r="M1705" s="419" t="s">
        <v>837</v>
      </c>
      <c r="EL1705" s="422"/>
      <c r="EM1705" s="422"/>
      <c r="EN1705" s="422"/>
      <c r="EO1705" s="422"/>
      <c r="EP1705" s="422"/>
      <c r="EQ1705" s="422"/>
    </row>
    <row r="1706" spans="1:147" ht="13" hidden="1" customHeight="1">
      <c r="A1706" s="413" t="s">
        <v>2002</v>
      </c>
      <c r="D1706" s="413">
        <v>19977</v>
      </c>
      <c r="H1706" s="411" t="s">
        <v>2383</v>
      </c>
      <c r="I1706" s="411" t="s">
        <v>2407</v>
      </c>
      <c r="J1706" s="418"/>
      <c r="K1706" s="418">
        <v>2</v>
      </c>
      <c r="L1706" s="418" t="s">
        <v>837</v>
      </c>
      <c r="AS1706" s="422"/>
      <c r="AT1706" s="422"/>
      <c r="AU1706" s="422"/>
      <c r="AV1706" s="422"/>
      <c r="AW1706" s="422"/>
      <c r="AX1706" s="422"/>
      <c r="AZ1706" s="422"/>
      <c r="BA1706" s="422"/>
      <c r="BB1706" s="422"/>
      <c r="BC1706" s="422"/>
      <c r="EL1706" s="422"/>
      <c r="EM1706" s="422"/>
      <c r="EN1706" s="422"/>
      <c r="EO1706" s="422"/>
      <c r="EP1706" s="422"/>
      <c r="EQ1706" s="422"/>
    </row>
    <row r="1707" spans="1:147" ht="13" hidden="1" customHeight="1">
      <c r="A1707" s="413" t="s">
        <v>2002</v>
      </c>
      <c r="D1707" s="413">
        <v>13854</v>
      </c>
      <c r="H1707" s="415" t="s">
        <v>1267</v>
      </c>
      <c r="I1707" s="416" t="s">
        <v>110</v>
      </c>
      <c r="J1707" s="417"/>
      <c r="K1707" s="418">
        <v>2</v>
      </c>
      <c r="L1707" s="418" t="s">
        <v>46</v>
      </c>
      <c r="AS1707" s="422"/>
      <c r="AT1707" s="422"/>
      <c r="AU1707" s="422"/>
      <c r="AV1707" s="422"/>
      <c r="AW1707" s="422"/>
      <c r="AX1707" s="422"/>
      <c r="AY1707" s="423"/>
      <c r="AZ1707" s="422"/>
      <c r="BA1707" s="422"/>
      <c r="BB1707" s="422"/>
      <c r="BC1707" s="422"/>
      <c r="EL1707" s="422"/>
      <c r="EM1707" s="422"/>
      <c r="EN1707" s="422"/>
      <c r="EO1707" s="422"/>
      <c r="EP1707" s="422"/>
      <c r="EQ1707" s="422"/>
    </row>
    <row r="1708" spans="1:147" ht="13" hidden="1" customHeight="1">
      <c r="A1708" s="413" t="s">
        <v>2002</v>
      </c>
      <c r="C1708" s="413">
        <v>542194</v>
      </c>
      <c r="D1708" s="413">
        <v>10028</v>
      </c>
      <c r="E1708" s="413" t="s">
        <v>3323</v>
      </c>
      <c r="F1708" s="413" t="s">
        <v>129</v>
      </c>
      <c r="H1708" s="411" t="s">
        <v>2826</v>
      </c>
      <c r="I1708" s="411" t="s">
        <v>331</v>
      </c>
      <c r="J1708" s="413">
        <v>33</v>
      </c>
      <c r="K1708" s="418">
        <v>2</v>
      </c>
      <c r="L1708" s="418" t="s">
        <v>837</v>
      </c>
      <c r="AS1708" s="422"/>
      <c r="AT1708" s="422"/>
      <c r="AU1708" s="422"/>
      <c r="AV1708" s="422"/>
      <c r="AW1708" s="422"/>
      <c r="AX1708" s="422"/>
      <c r="AY1708" s="423"/>
      <c r="AZ1708" s="422"/>
      <c r="BA1708" s="422"/>
      <c r="BB1708" s="422"/>
      <c r="BC1708" s="422"/>
      <c r="EL1708" s="422"/>
      <c r="EM1708" s="422"/>
      <c r="EN1708" s="422"/>
      <c r="EO1708" s="422"/>
      <c r="EP1708" s="422"/>
      <c r="EQ1708" s="422"/>
    </row>
    <row r="1709" spans="1:147" ht="13" hidden="1" customHeight="1">
      <c r="A1709" s="413" t="s">
        <v>2002</v>
      </c>
      <c r="C1709" s="413">
        <v>665856</v>
      </c>
      <c r="D1709" s="413">
        <v>21730</v>
      </c>
      <c r="E1709" s="413" t="s">
        <v>567</v>
      </c>
      <c r="F1709" s="413" t="s">
        <v>567</v>
      </c>
      <c r="H1709" s="411" t="s">
        <v>1053</v>
      </c>
      <c r="I1709" s="411" t="s">
        <v>3950</v>
      </c>
      <c r="K1709" s="418">
        <v>2</v>
      </c>
      <c r="L1709" s="418" t="s">
        <v>837</v>
      </c>
      <c r="AS1709" s="422"/>
      <c r="AT1709" s="422"/>
      <c r="AU1709" s="422"/>
      <c r="AV1709" s="422"/>
      <c r="AW1709" s="422"/>
      <c r="AX1709" s="422"/>
      <c r="AZ1709" s="422"/>
      <c r="BA1709" s="422"/>
      <c r="BB1709" s="422"/>
      <c r="BC1709" s="422"/>
    </row>
    <row r="1710" spans="1:147" ht="13" hidden="1" customHeight="1">
      <c r="A1710" s="413" t="s">
        <v>2002</v>
      </c>
      <c r="C1710" s="413">
        <v>592200</v>
      </c>
      <c r="D1710" s="413">
        <v>12510</v>
      </c>
      <c r="E1710" s="413" t="s">
        <v>2175</v>
      </c>
      <c r="F1710" s="413" t="s">
        <v>2175</v>
      </c>
      <c r="H1710" s="415" t="s">
        <v>857</v>
      </c>
      <c r="I1710" s="416" t="s">
        <v>858</v>
      </c>
      <c r="J1710" s="417"/>
      <c r="K1710" s="418">
        <v>2</v>
      </c>
      <c r="L1710" s="418" t="s">
        <v>837</v>
      </c>
      <c r="AS1710" s="422"/>
      <c r="AT1710" s="422"/>
      <c r="AU1710" s="422"/>
      <c r="AV1710" s="422"/>
      <c r="AW1710" s="422"/>
      <c r="AX1710" s="422"/>
      <c r="AY1710" s="423"/>
      <c r="AZ1710" s="422"/>
      <c r="BA1710" s="422"/>
      <c r="BB1710" s="422"/>
      <c r="BC1710" s="422"/>
      <c r="EL1710" s="422"/>
      <c r="EM1710" s="422"/>
      <c r="EN1710" s="422"/>
      <c r="EO1710" s="422"/>
      <c r="EP1710" s="422"/>
      <c r="EQ1710" s="422"/>
    </row>
    <row r="1711" spans="1:147" ht="13" hidden="1" customHeight="1">
      <c r="A1711" s="413" t="s">
        <v>2002</v>
      </c>
      <c r="D1711" s="413">
        <v>19181</v>
      </c>
      <c r="H1711" s="415" t="s">
        <v>388</v>
      </c>
      <c r="I1711" s="416" t="s">
        <v>287</v>
      </c>
      <c r="J1711" s="417"/>
      <c r="K1711" s="418">
        <v>2</v>
      </c>
      <c r="L1711" s="418" t="s">
        <v>46</v>
      </c>
      <c r="AS1711" s="422"/>
      <c r="AT1711" s="422"/>
      <c r="AU1711" s="422"/>
      <c r="AV1711" s="422"/>
      <c r="AW1711" s="422"/>
      <c r="AX1711" s="422"/>
      <c r="AY1711" s="423"/>
      <c r="AZ1711" s="422"/>
      <c r="BA1711" s="422"/>
      <c r="BB1711" s="422"/>
      <c r="BC1711" s="422"/>
      <c r="EL1711" s="422"/>
      <c r="EM1711" s="422"/>
      <c r="EN1711" s="422"/>
      <c r="EO1711" s="422"/>
      <c r="EP1711" s="422"/>
      <c r="EQ1711" s="422"/>
    </row>
    <row r="1712" spans="1:147" ht="13" hidden="1" customHeight="1">
      <c r="A1712" s="413" t="s">
        <v>2002</v>
      </c>
      <c r="B1712" s="471"/>
      <c r="C1712" s="471"/>
      <c r="D1712" s="471">
        <v>24485</v>
      </c>
      <c r="E1712" s="471"/>
      <c r="H1712" s="411" t="s">
        <v>3644</v>
      </c>
      <c r="I1712" s="411" t="s">
        <v>571</v>
      </c>
      <c r="K1712" s="418">
        <v>2</v>
      </c>
      <c r="L1712" s="418" t="s">
        <v>837</v>
      </c>
      <c r="AS1712" s="422"/>
      <c r="AT1712" s="422"/>
      <c r="AU1712" s="422"/>
      <c r="AV1712" s="422"/>
      <c r="AW1712" s="422"/>
      <c r="AX1712" s="422"/>
      <c r="AY1712" s="423"/>
      <c r="AZ1712" s="422"/>
      <c r="BA1712" s="422"/>
      <c r="BB1712" s="422"/>
      <c r="BC1712" s="422"/>
      <c r="EL1712" s="422"/>
      <c r="EM1712" s="422"/>
      <c r="EN1712" s="422"/>
      <c r="EO1712" s="422"/>
      <c r="EP1712" s="422"/>
      <c r="EQ1712" s="422"/>
    </row>
    <row r="1713" spans="1:147" ht="13" hidden="1" customHeight="1">
      <c r="A1713" s="413" t="s">
        <v>2002</v>
      </c>
      <c r="C1713" s="413">
        <v>641511</v>
      </c>
      <c r="D1713" s="413">
        <v>19806</v>
      </c>
      <c r="E1713" s="413" t="s">
        <v>438</v>
      </c>
      <c r="F1713" s="413" t="s">
        <v>438</v>
      </c>
      <c r="H1713" s="411" t="s">
        <v>2905</v>
      </c>
      <c r="I1713" s="411" t="s">
        <v>523</v>
      </c>
      <c r="K1713" s="418">
        <v>2</v>
      </c>
      <c r="L1713" s="418" t="s">
        <v>837</v>
      </c>
      <c r="AS1713" s="422"/>
      <c r="AT1713" s="422"/>
      <c r="AU1713" s="422"/>
      <c r="AV1713" s="422"/>
      <c r="AW1713" s="422"/>
      <c r="AX1713" s="422"/>
      <c r="AY1713" s="423"/>
      <c r="AZ1713" s="422"/>
      <c r="BA1713" s="422"/>
      <c r="BB1713" s="422"/>
      <c r="BC1713" s="422"/>
      <c r="EL1713" s="422"/>
      <c r="EM1713" s="422"/>
      <c r="EN1713" s="422"/>
      <c r="EO1713" s="422"/>
      <c r="EP1713" s="422"/>
      <c r="EQ1713" s="422"/>
    </row>
    <row r="1714" spans="1:147" ht="13" hidden="1" customHeight="1">
      <c r="A1714" s="413" t="s">
        <v>2002</v>
      </c>
      <c r="C1714" s="413">
        <v>686482</v>
      </c>
      <c r="D1714" s="413">
        <v>25475</v>
      </c>
      <c r="E1714" s="413" t="s">
        <v>2176</v>
      </c>
      <c r="F1714" s="413" t="s">
        <v>2176</v>
      </c>
      <c r="H1714" s="411" t="s">
        <v>4064</v>
      </c>
      <c r="I1714" s="411" t="s">
        <v>145</v>
      </c>
      <c r="K1714" s="418">
        <v>2</v>
      </c>
      <c r="L1714" s="418" t="s">
        <v>46</v>
      </c>
      <c r="AS1714" s="422"/>
      <c r="AT1714" s="422"/>
      <c r="AU1714" s="422"/>
      <c r="AV1714" s="422"/>
      <c r="AW1714" s="422"/>
      <c r="AX1714" s="422"/>
      <c r="AZ1714" s="422"/>
      <c r="BA1714" s="422"/>
      <c r="BB1714" s="422"/>
      <c r="BC1714" s="422"/>
      <c r="EL1714" s="422"/>
      <c r="EM1714" s="422"/>
      <c r="EN1714" s="422"/>
      <c r="EO1714" s="422"/>
      <c r="EP1714" s="422"/>
      <c r="EQ1714" s="422"/>
    </row>
    <row r="1715" spans="1:147" ht="13" hidden="1" customHeight="1">
      <c r="A1715" s="413" t="s">
        <v>2002</v>
      </c>
      <c r="D1715" s="413">
        <v>12981</v>
      </c>
      <c r="H1715" s="415" t="s">
        <v>1056</v>
      </c>
      <c r="I1715" s="416" t="s">
        <v>372</v>
      </c>
      <c r="J1715" s="417"/>
      <c r="K1715" s="418">
        <v>2</v>
      </c>
      <c r="L1715" s="418" t="s">
        <v>837</v>
      </c>
      <c r="AS1715" s="422"/>
      <c r="AT1715" s="422"/>
      <c r="AU1715" s="422"/>
      <c r="AV1715" s="422"/>
      <c r="AW1715" s="422"/>
      <c r="AX1715" s="422"/>
      <c r="AY1715" s="423"/>
      <c r="AZ1715" s="422"/>
      <c r="BA1715" s="422"/>
      <c r="BB1715" s="422"/>
      <c r="BC1715" s="422"/>
      <c r="EL1715" s="422"/>
      <c r="EM1715" s="422"/>
      <c r="EN1715" s="422"/>
      <c r="EO1715" s="422"/>
      <c r="EP1715" s="422"/>
      <c r="EQ1715" s="422"/>
    </row>
    <row r="1716" spans="1:147" ht="13" hidden="1" customHeight="1">
      <c r="A1716" s="413" t="s">
        <v>2002</v>
      </c>
      <c r="C1716" s="413">
        <v>543228</v>
      </c>
      <c r="D1716" s="413">
        <v>9627</v>
      </c>
      <c r="E1716" s="413" t="s">
        <v>129</v>
      </c>
      <c r="F1716" s="413" t="s">
        <v>129</v>
      </c>
      <c r="H1716" s="415" t="s">
        <v>127</v>
      </c>
      <c r="I1716" s="416" t="s">
        <v>12</v>
      </c>
      <c r="J1716" s="417"/>
      <c r="K1716" s="418">
        <v>2</v>
      </c>
      <c r="L1716" s="418" t="s">
        <v>837</v>
      </c>
      <c r="AS1716" s="422"/>
      <c r="AT1716" s="422"/>
      <c r="AU1716" s="422"/>
      <c r="AV1716" s="422"/>
      <c r="AW1716" s="422"/>
      <c r="AX1716" s="422"/>
      <c r="AZ1716" s="422"/>
      <c r="BA1716" s="422"/>
      <c r="BB1716" s="422"/>
      <c r="BC1716" s="422"/>
      <c r="EL1716" s="422"/>
      <c r="EM1716" s="422"/>
      <c r="EN1716" s="422"/>
      <c r="EO1716" s="422"/>
      <c r="EP1716" s="422"/>
      <c r="EQ1716" s="422"/>
    </row>
    <row r="1717" spans="1:147" ht="13" hidden="1" customHeight="1">
      <c r="A1717" s="413" t="s">
        <v>2002</v>
      </c>
      <c r="C1717" s="413">
        <v>518735</v>
      </c>
      <c r="D1717" s="413">
        <v>11368</v>
      </c>
      <c r="E1717" s="413" t="s">
        <v>438</v>
      </c>
      <c r="F1717" s="413" t="s">
        <v>438</v>
      </c>
      <c r="H1717" s="415" t="s">
        <v>362</v>
      </c>
      <c r="I1717" s="416" t="s">
        <v>363</v>
      </c>
      <c r="J1717" s="417"/>
      <c r="K1717" s="418">
        <v>2</v>
      </c>
      <c r="L1717" s="418" t="s">
        <v>2543</v>
      </c>
      <c r="AS1717" s="422"/>
      <c r="AT1717" s="422"/>
      <c r="AU1717" s="422"/>
      <c r="AV1717" s="422"/>
      <c r="AW1717" s="422"/>
      <c r="AX1717" s="422"/>
      <c r="AZ1717" s="422"/>
      <c r="BA1717" s="422"/>
      <c r="BB1717" s="422"/>
      <c r="BC1717" s="422"/>
      <c r="EL1717" s="422"/>
      <c r="EM1717" s="422"/>
      <c r="EN1717" s="422"/>
      <c r="EO1717" s="422"/>
      <c r="EP1717" s="422"/>
      <c r="EQ1717" s="422"/>
    </row>
    <row r="1718" spans="1:147" ht="13" hidden="1" customHeight="1">
      <c r="A1718" s="413" t="s">
        <v>2002</v>
      </c>
      <c r="D1718" s="413">
        <v>19842</v>
      </c>
      <c r="H1718" s="411" t="s">
        <v>543</v>
      </c>
      <c r="I1718" s="411" t="s">
        <v>393</v>
      </c>
      <c r="K1718" s="418">
        <v>2</v>
      </c>
      <c r="L1718" s="418" t="s">
        <v>837</v>
      </c>
      <c r="AS1718" s="422"/>
      <c r="AT1718" s="422"/>
      <c r="AU1718" s="422"/>
      <c r="AV1718" s="422"/>
      <c r="AW1718" s="422"/>
      <c r="AX1718" s="422"/>
      <c r="AY1718" s="423"/>
      <c r="AZ1718" s="422"/>
      <c r="BA1718" s="422"/>
      <c r="BB1718" s="422"/>
      <c r="BC1718" s="422"/>
      <c r="EL1718" s="422"/>
      <c r="EM1718" s="422"/>
      <c r="EN1718" s="422"/>
      <c r="EO1718" s="422"/>
      <c r="EP1718" s="422"/>
      <c r="EQ1718" s="422"/>
    </row>
    <row r="1719" spans="1:147" ht="13" hidden="1" customHeight="1">
      <c r="A1719" s="413" t="s">
        <v>2002</v>
      </c>
      <c r="C1719" s="413">
        <v>621529</v>
      </c>
      <c r="D1719" s="413">
        <v>14412</v>
      </c>
      <c r="E1719" s="413" t="s">
        <v>345</v>
      </c>
      <c r="F1719" s="413" t="s">
        <v>345</v>
      </c>
      <c r="H1719" s="411" t="s">
        <v>303</v>
      </c>
      <c r="I1719" s="411" t="s">
        <v>536</v>
      </c>
      <c r="J1719" s="418"/>
      <c r="K1719" s="418">
        <v>2</v>
      </c>
      <c r="L1719" s="418" t="s">
        <v>837</v>
      </c>
      <c r="AS1719" s="422"/>
      <c r="AT1719" s="422"/>
      <c r="AU1719" s="422"/>
      <c r="AV1719" s="422"/>
      <c r="AW1719" s="422"/>
      <c r="AX1719" s="422"/>
      <c r="AZ1719" s="422"/>
      <c r="BA1719" s="422"/>
      <c r="BB1719" s="422"/>
      <c r="BC1719" s="422"/>
      <c r="EL1719" s="422"/>
      <c r="EM1719" s="422"/>
      <c r="EN1719" s="422"/>
      <c r="EO1719" s="422"/>
      <c r="EP1719" s="422"/>
      <c r="EQ1719" s="422"/>
    </row>
    <row r="1720" spans="1:147" ht="13" hidden="1" customHeight="1">
      <c r="A1720" s="413" t="s">
        <v>2002</v>
      </c>
      <c r="C1720" s="413">
        <v>595284</v>
      </c>
      <c r="D1720" s="413">
        <v>14942</v>
      </c>
      <c r="E1720" s="413" t="s">
        <v>2175</v>
      </c>
      <c r="F1720" s="413" t="s">
        <v>2175</v>
      </c>
      <c r="H1720" s="415" t="s">
        <v>973</v>
      </c>
      <c r="I1720" s="416" t="s">
        <v>136</v>
      </c>
      <c r="J1720" s="417"/>
      <c r="K1720" s="418">
        <v>2</v>
      </c>
      <c r="L1720" s="418" t="s">
        <v>2543</v>
      </c>
      <c r="AS1720" s="422"/>
      <c r="AT1720" s="422"/>
      <c r="AU1720" s="422"/>
      <c r="AV1720" s="422"/>
      <c r="AW1720" s="422"/>
      <c r="AX1720" s="422"/>
      <c r="AY1720" s="423"/>
      <c r="AZ1720" s="422"/>
      <c r="BA1720" s="422"/>
      <c r="BB1720" s="422"/>
      <c r="BC1720" s="422"/>
      <c r="EL1720" s="422"/>
      <c r="EM1720" s="422"/>
      <c r="EN1720" s="422"/>
      <c r="EO1720" s="422"/>
      <c r="EP1720" s="422"/>
      <c r="EQ1720" s="422"/>
    </row>
    <row r="1721" spans="1:147" ht="13" hidden="1" customHeight="1">
      <c r="A1721" s="413" t="s">
        <v>2002</v>
      </c>
      <c r="C1721" s="413">
        <v>667428</v>
      </c>
      <c r="D1721" s="413">
        <v>22045</v>
      </c>
      <c r="E1721" s="413" t="s">
        <v>438</v>
      </c>
      <c r="F1721" s="413" t="s">
        <v>438</v>
      </c>
      <c r="H1721" s="411" t="s">
        <v>2832</v>
      </c>
      <c r="I1721" s="411" t="s">
        <v>493</v>
      </c>
      <c r="K1721" s="418">
        <v>2</v>
      </c>
      <c r="L1721" s="418" t="s">
        <v>837</v>
      </c>
      <c r="AS1721" s="422"/>
      <c r="AT1721" s="422"/>
      <c r="AU1721" s="422"/>
      <c r="AV1721" s="422"/>
      <c r="AW1721" s="422"/>
      <c r="AX1721" s="422"/>
      <c r="AY1721" s="423"/>
      <c r="AZ1721" s="422"/>
      <c r="BA1721" s="422"/>
      <c r="BB1721" s="422"/>
      <c r="BC1721" s="422"/>
      <c r="EL1721" s="422"/>
      <c r="EM1721" s="422"/>
      <c r="EN1721" s="422"/>
      <c r="EO1721" s="422"/>
      <c r="EP1721" s="422"/>
      <c r="EQ1721" s="422"/>
    </row>
    <row r="1722" spans="1:147" ht="13" hidden="1" customHeight="1">
      <c r="A1722" s="413" t="s">
        <v>2002</v>
      </c>
      <c r="D1722" s="413">
        <v>21304</v>
      </c>
      <c r="H1722" s="411" t="s">
        <v>2961</v>
      </c>
      <c r="I1722" s="411" t="s">
        <v>168</v>
      </c>
      <c r="K1722" s="418">
        <v>2</v>
      </c>
      <c r="L1722" s="418" t="s">
        <v>837</v>
      </c>
      <c r="AS1722" s="422"/>
      <c r="AT1722" s="422"/>
      <c r="AU1722" s="422"/>
      <c r="AV1722" s="422"/>
      <c r="AW1722" s="422"/>
      <c r="AX1722" s="422"/>
      <c r="AZ1722" s="422"/>
      <c r="BA1722" s="422"/>
      <c r="BB1722" s="422"/>
      <c r="BC1722" s="422"/>
      <c r="EL1722" s="422"/>
      <c r="EM1722" s="422"/>
      <c r="EN1722" s="422"/>
      <c r="EO1722" s="422"/>
      <c r="EP1722" s="422"/>
      <c r="EQ1722" s="422"/>
    </row>
    <row r="1723" spans="1:147" ht="13" hidden="1" customHeight="1">
      <c r="A1723" s="413" t="s">
        <v>2002</v>
      </c>
      <c r="C1723" s="413">
        <v>668832</v>
      </c>
      <c r="D1723" s="413">
        <v>25575</v>
      </c>
      <c r="E1723" s="413" t="s">
        <v>354</v>
      </c>
      <c r="F1723" s="413" t="s">
        <v>354</v>
      </c>
      <c r="H1723" s="411" t="s">
        <v>340</v>
      </c>
      <c r="I1723" s="411" t="s">
        <v>547</v>
      </c>
      <c r="J1723" s="413">
        <v>27</v>
      </c>
      <c r="K1723" s="418">
        <v>2</v>
      </c>
      <c r="L1723" s="418" t="s">
        <v>46</v>
      </c>
      <c r="AS1723" s="422"/>
      <c r="AT1723" s="422"/>
      <c r="AU1723" s="422"/>
      <c r="AV1723" s="422"/>
      <c r="AW1723" s="422"/>
      <c r="AX1723" s="422"/>
      <c r="AY1723" s="423"/>
      <c r="AZ1723" s="422"/>
      <c r="BA1723" s="422"/>
      <c r="BB1723" s="422"/>
      <c r="BC1723" s="422"/>
      <c r="EL1723" s="422"/>
      <c r="EM1723" s="422"/>
      <c r="EN1723" s="422"/>
      <c r="EO1723" s="422"/>
      <c r="EP1723" s="422"/>
      <c r="EQ1723" s="422"/>
    </row>
    <row r="1724" spans="1:147" ht="13" hidden="1" customHeight="1">
      <c r="A1724" s="413" t="s">
        <v>2002</v>
      </c>
      <c r="D1724" s="413">
        <v>16403</v>
      </c>
      <c r="E1724" s="413" t="s">
        <v>2176</v>
      </c>
      <c r="H1724" s="415" t="s">
        <v>3361</v>
      </c>
      <c r="I1724" s="416" t="s">
        <v>585</v>
      </c>
      <c r="J1724" s="417"/>
      <c r="K1724" s="418">
        <v>2</v>
      </c>
      <c r="L1724" s="418" t="s">
        <v>2543</v>
      </c>
      <c r="AS1724" s="422"/>
      <c r="AT1724" s="422"/>
      <c r="AU1724" s="422"/>
      <c r="AV1724" s="422"/>
      <c r="AW1724" s="422"/>
      <c r="AX1724" s="422"/>
      <c r="AY1724" s="423"/>
      <c r="AZ1724" s="422"/>
      <c r="BA1724" s="422"/>
      <c r="BB1724" s="422"/>
      <c r="BC1724" s="422"/>
      <c r="EL1724" s="422"/>
      <c r="EM1724" s="422"/>
      <c r="EN1724" s="422"/>
      <c r="EO1724" s="422"/>
      <c r="EP1724" s="422"/>
      <c r="EQ1724" s="422"/>
    </row>
    <row r="1725" spans="1:147" ht="13" hidden="1" customHeight="1">
      <c r="A1725" s="413" t="s">
        <v>2002</v>
      </c>
      <c r="C1725" s="413">
        <v>608596</v>
      </c>
      <c r="D1725" s="413">
        <v>13499</v>
      </c>
      <c r="E1725" s="413" t="s">
        <v>2175</v>
      </c>
      <c r="F1725" s="413" t="s">
        <v>2175</v>
      </c>
      <c r="H1725" s="415" t="s">
        <v>159</v>
      </c>
      <c r="I1725" s="416" t="s">
        <v>248</v>
      </c>
      <c r="J1725" s="417"/>
      <c r="K1725" s="418">
        <v>2</v>
      </c>
      <c r="L1725" s="418" t="s">
        <v>837</v>
      </c>
      <c r="AS1725" s="422"/>
      <c r="AT1725" s="422"/>
      <c r="AU1725" s="422"/>
      <c r="AV1725" s="422"/>
      <c r="AW1725" s="422"/>
      <c r="AX1725" s="422"/>
      <c r="AZ1725" s="422"/>
      <c r="BA1725" s="422"/>
      <c r="BB1725" s="422"/>
      <c r="BC1725" s="422"/>
      <c r="EL1725" s="422"/>
      <c r="EM1725" s="422"/>
      <c r="EN1725" s="422"/>
      <c r="EO1725" s="422"/>
      <c r="EP1725" s="422"/>
      <c r="EQ1725" s="422"/>
    </row>
    <row r="1726" spans="1:147" ht="13" hidden="1" customHeight="1">
      <c r="A1726" s="413" t="s">
        <v>2002</v>
      </c>
      <c r="D1726" s="413">
        <v>16680</v>
      </c>
      <c r="H1726" s="411" t="s">
        <v>2848</v>
      </c>
      <c r="I1726" s="411" t="s">
        <v>155</v>
      </c>
      <c r="K1726" s="418">
        <v>2</v>
      </c>
      <c r="L1726" s="418" t="s">
        <v>837</v>
      </c>
      <c r="AS1726" s="422"/>
      <c r="AT1726" s="422"/>
      <c r="AU1726" s="422"/>
      <c r="AV1726" s="422"/>
      <c r="AW1726" s="422"/>
      <c r="AX1726" s="422"/>
      <c r="AZ1726" s="422"/>
      <c r="BA1726" s="422"/>
      <c r="BB1726" s="422"/>
      <c r="BC1726" s="422"/>
      <c r="EL1726" s="422"/>
      <c r="EM1726" s="422"/>
      <c r="EN1726" s="422"/>
      <c r="EO1726" s="422"/>
      <c r="EP1726" s="422"/>
      <c r="EQ1726" s="422"/>
    </row>
    <row r="1727" spans="1:147" ht="13" hidden="1" customHeight="1">
      <c r="A1727" s="413" t="s">
        <v>2002</v>
      </c>
      <c r="D1727" s="413">
        <v>19245</v>
      </c>
      <c r="H1727" s="411" t="s">
        <v>2877</v>
      </c>
      <c r="I1727" s="411" t="s">
        <v>545</v>
      </c>
      <c r="K1727" s="418">
        <v>2</v>
      </c>
      <c r="L1727" s="418" t="s">
        <v>837</v>
      </c>
      <c r="AS1727" s="422"/>
      <c r="AT1727" s="422"/>
      <c r="AU1727" s="422"/>
      <c r="AV1727" s="422"/>
      <c r="AW1727" s="422"/>
      <c r="AX1727" s="422"/>
      <c r="AZ1727" s="422"/>
      <c r="BA1727" s="422"/>
      <c r="BB1727" s="422"/>
      <c r="BC1727" s="422"/>
      <c r="EL1727" s="422"/>
      <c r="EM1727" s="422"/>
      <c r="EN1727" s="422"/>
      <c r="EO1727" s="422"/>
      <c r="EP1727" s="422"/>
      <c r="EQ1727" s="422"/>
    </row>
    <row r="1728" spans="1:147" ht="13" hidden="1" customHeight="1">
      <c r="A1728" s="413" t="s">
        <v>2002</v>
      </c>
      <c r="D1728" s="413">
        <v>10642</v>
      </c>
      <c r="E1728" s="413" t="s">
        <v>354</v>
      </c>
      <c r="H1728" s="411" t="s">
        <v>3326</v>
      </c>
      <c r="I1728" s="411" t="s">
        <v>597</v>
      </c>
      <c r="K1728" s="418">
        <v>2</v>
      </c>
      <c r="L1728" s="418" t="s">
        <v>837</v>
      </c>
      <c r="AS1728" s="422"/>
      <c r="AT1728" s="422"/>
      <c r="AU1728" s="422"/>
      <c r="AV1728" s="422"/>
      <c r="AW1728" s="422"/>
      <c r="AX1728" s="422"/>
      <c r="AY1728" s="423"/>
      <c r="AZ1728" s="422"/>
      <c r="BA1728" s="422"/>
      <c r="BB1728" s="422"/>
      <c r="BC1728" s="422"/>
      <c r="EL1728" s="422"/>
      <c r="EM1728" s="422"/>
      <c r="EN1728" s="422"/>
      <c r="EO1728" s="422"/>
      <c r="EP1728" s="422"/>
      <c r="EQ1728" s="422"/>
    </row>
    <row r="1729" spans="1:147" ht="13" hidden="1" customHeight="1">
      <c r="A1729" s="413" t="s">
        <v>2002</v>
      </c>
      <c r="D1729" s="413">
        <v>20805</v>
      </c>
      <c r="H1729" s="411" t="s">
        <v>3326</v>
      </c>
      <c r="I1729" s="411" t="s">
        <v>597</v>
      </c>
      <c r="K1729" s="418">
        <v>2</v>
      </c>
      <c r="L1729" s="418" t="s">
        <v>837</v>
      </c>
      <c r="AS1729" s="422"/>
      <c r="AT1729" s="422"/>
      <c r="AU1729" s="422"/>
      <c r="AV1729" s="422"/>
      <c r="AW1729" s="422"/>
      <c r="AX1729" s="422"/>
      <c r="AZ1729" s="422"/>
      <c r="BA1729" s="422"/>
      <c r="BB1729" s="422"/>
      <c r="BC1729" s="422"/>
      <c r="EL1729" s="422"/>
      <c r="EM1729" s="422"/>
      <c r="EN1729" s="422"/>
      <c r="EO1729" s="422"/>
      <c r="EP1729" s="422"/>
      <c r="EQ1729" s="422"/>
    </row>
    <row r="1730" spans="1:147" ht="13" hidden="1" customHeight="1">
      <c r="A1730" s="413" t="s">
        <v>2002</v>
      </c>
      <c r="D1730" s="413">
        <v>2900</v>
      </c>
      <c r="H1730" s="415" t="s">
        <v>3326</v>
      </c>
      <c r="I1730" s="416" t="s">
        <v>638</v>
      </c>
      <c r="J1730" s="417"/>
      <c r="K1730" s="418">
        <v>2</v>
      </c>
      <c r="L1730" s="418" t="s">
        <v>837</v>
      </c>
      <c r="AS1730" s="422"/>
      <c r="AT1730" s="422"/>
      <c r="AU1730" s="422"/>
      <c r="AV1730" s="422"/>
      <c r="AW1730" s="422"/>
      <c r="AX1730" s="422"/>
      <c r="AZ1730" s="422"/>
      <c r="BA1730" s="422"/>
      <c r="BB1730" s="422"/>
      <c r="BC1730" s="422"/>
      <c r="EL1730" s="422"/>
      <c r="EM1730" s="422"/>
      <c r="EN1730" s="422"/>
      <c r="EO1730" s="422"/>
      <c r="EP1730" s="422"/>
      <c r="EQ1730" s="422"/>
    </row>
    <row r="1731" spans="1:147" ht="13" hidden="1" customHeight="1">
      <c r="A1731" s="413" t="s">
        <v>2002</v>
      </c>
      <c r="D1731" s="413">
        <v>2829</v>
      </c>
      <c r="H1731" s="415" t="s">
        <v>3324</v>
      </c>
      <c r="I1731" s="416" t="s">
        <v>250</v>
      </c>
      <c r="J1731" s="417"/>
      <c r="K1731" s="418">
        <v>2</v>
      </c>
      <c r="L1731" s="418" t="s">
        <v>837</v>
      </c>
      <c r="AS1731" s="422"/>
      <c r="AT1731" s="422"/>
      <c r="AU1731" s="422"/>
      <c r="AV1731" s="422"/>
      <c r="AW1731" s="422"/>
      <c r="AX1731" s="422"/>
      <c r="AZ1731" s="422"/>
      <c r="BA1731" s="422"/>
      <c r="BB1731" s="422"/>
      <c r="BC1731" s="422"/>
      <c r="EL1731" s="422"/>
      <c r="EM1731" s="422"/>
      <c r="EN1731" s="422"/>
      <c r="EO1731" s="422"/>
      <c r="EP1731" s="422"/>
      <c r="EQ1731" s="422"/>
    </row>
    <row r="1732" spans="1:147" ht="13" hidden="1" customHeight="1">
      <c r="A1732" s="413" t="s">
        <v>2002</v>
      </c>
      <c r="C1732" s="413">
        <v>650907</v>
      </c>
      <c r="D1732" s="413">
        <v>19859</v>
      </c>
      <c r="E1732" s="413" t="s">
        <v>2176</v>
      </c>
      <c r="F1732" s="413" t="s">
        <v>2176</v>
      </c>
      <c r="H1732" s="411" t="s">
        <v>2909</v>
      </c>
      <c r="I1732" s="411" t="s">
        <v>3386</v>
      </c>
      <c r="J1732" s="413">
        <v>28</v>
      </c>
      <c r="K1732" s="418">
        <v>2</v>
      </c>
      <c r="L1732" s="418" t="s">
        <v>837</v>
      </c>
      <c r="AS1732" s="422"/>
      <c r="AT1732" s="422"/>
      <c r="AU1732" s="422"/>
      <c r="AV1732" s="422"/>
      <c r="AW1732" s="422"/>
      <c r="AX1732" s="422"/>
      <c r="AY1732" s="423"/>
      <c r="AZ1732" s="422"/>
      <c r="BA1732" s="422"/>
      <c r="BB1732" s="422"/>
      <c r="BC1732" s="422"/>
      <c r="EL1732" s="422"/>
      <c r="EM1732" s="422"/>
      <c r="EN1732" s="422"/>
      <c r="EO1732" s="422"/>
      <c r="EP1732" s="422"/>
      <c r="EQ1732" s="422"/>
    </row>
    <row r="1733" spans="1:147" ht="13" hidden="1" customHeight="1">
      <c r="A1733" s="413" t="s">
        <v>2002</v>
      </c>
      <c r="C1733" s="413">
        <v>656883</v>
      </c>
      <c r="D1733" s="413">
        <v>17837</v>
      </c>
      <c r="E1733" s="413" t="s">
        <v>2175</v>
      </c>
      <c r="F1733" s="413" t="s">
        <v>2175</v>
      </c>
      <c r="H1733" s="411" t="s">
        <v>2326</v>
      </c>
      <c r="I1733" s="411" t="s">
        <v>2327</v>
      </c>
      <c r="J1733" s="418"/>
      <c r="K1733" s="418">
        <v>2</v>
      </c>
      <c r="L1733" s="418" t="s">
        <v>837</v>
      </c>
      <c r="AS1733" s="422"/>
      <c r="AT1733" s="422"/>
      <c r="AU1733" s="422"/>
      <c r="AV1733" s="422"/>
      <c r="AW1733" s="422"/>
      <c r="AX1733" s="422"/>
      <c r="AZ1733" s="422"/>
      <c r="BA1733" s="422"/>
      <c r="BB1733" s="422"/>
      <c r="BC1733" s="422"/>
      <c r="EL1733" s="422"/>
      <c r="EM1733" s="422"/>
      <c r="EN1733" s="422"/>
      <c r="EO1733" s="422"/>
      <c r="EP1733" s="422"/>
      <c r="EQ1733" s="422"/>
    </row>
    <row r="1734" spans="1:147" ht="13" hidden="1" customHeight="1">
      <c r="A1734" s="413" t="s">
        <v>2002</v>
      </c>
      <c r="C1734" s="413">
        <v>661531</v>
      </c>
      <c r="D1734" s="413">
        <v>19422</v>
      </c>
      <c r="E1734" s="413" t="s">
        <v>470</v>
      </c>
      <c r="F1734" s="413" t="s">
        <v>470</v>
      </c>
      <c r="H1734" s="411" t="s">
        <v>2885</v>
      </c>
      <c r="I1734" s="411" t="s">
        <v>155</v>
      </c>
      <c r="K1734" s="418">
        <v>2</v>
      </c>
      <c r="L1734" s="418" t="s">
        <v>837</v>
      </c>
      <c r="AS1734" s="422"/>
      <c r="AT1734" s="422"/>
      <c r="AU1734" s="422"/>
      <c r="AV1734" s="422"/>
      <c r="AW1734" s="422"/>
      <c r="AX1734" s="422"/>
      <c r="AZ1734" s="422"/>
      <c r="BA1734" s="422"/>
      <c r="BB1734" s="422"/>
      <c r="BC1734" s="422"/>
      <c r="EL1734" s="422"/>
      <c r="EM1734" s="422"/>
      <c r="EN1734" s="422"/>
      <c r="EO1734" s="422"/>
      <c r="EP1734" s="422"/>
      <c r="EQ1734" s="422"/>
    </row>
    <row r="1735" spans="1:147" ht="13" hidden="1" customHeight="1">
      <c r="A1735" s="413" t="s">
        <v>2002</v>
      </c>
      <c r="D1735" s="413">
        <v>17109</v>
      </c>
      <c r="H1735" s="415" t="s">
        <v>1160</v>
      </c>
      <c r="I1735" s="416" t="s">
        <v>1161</v>
      </c>
      <c r="J1735" s="417"/>
      <c r="K1735" s="418">
        <v>2</v>
      </c>
      <c r="L1735" s="418" t="s">
        <v>46</v>
      </c>
      <c r="AS1735" s="422"/>
      <c r="AT1735" s="422"/>
      <c r="AU1735" s="422"/>
      <c r="AV1735" s="422"/>
      <c r="AW1735" s="422"/>
      <c r="AX1735" s="422"/>
      <c r="AZ1735" s="422"/>
      <c r="BA1735" s="422"/>
      <c r="BB1735" s="422"/>
      <c r="BC1735" s="422"/>
      <c r="EL1735" s="422"/>
      <c r="EM1735" s="422"/>
      <c r="EN1735" s="422"/>
      <c r="EO1735" s="422"/>
      <c r="EP1735" s="422"/>
      <c r="EQ1735" s="422"/>
    </row>
    <row r="1736" spans="1:147" ht="13" hidden="1" customHeight="1">
      <c r="A1736" s="413" t="s">
        <v>2002</v>
      </c>
      <c r="C1736" s="413">
        <v>664874</v>
      </c>
      <c r="D1736" s="413">
        <v>18887</v>
      </c>
      <c r="E1736" s="413" t="s">
        <v>598</v>
      </c>
      <c r="F1736" s="413" t="s">
        <v>598</v>
      </c>
      <c r="H1736" s="411" t="s">
        <v>2360</v>
      </c>
      <c r="I1736" s="411" t="s">
        <v>2361</v>
      </c>
      <c r="J1736" s="418"/>
      <c r="K1736" s="418">
        <v>2</v>
      </c>
      <c r="L1736" s="418" t="s">
        <v>837</v>
      </c>
      <c r="AS1736" s="422"/>
      <c r="AT1736" s="422"/>
      <c r="AU1736" s="422"/>
      <c r="AV1736" s="422"/>
      <c r="AW1736" s="422"/>
      <c r="AX1736" s="422"/>
      <c r="AY1736" s="423"/>
      <c r="AZ1736" s="422"/>
      <c r="BA1736" s="422"/>
      <c r="BB1736" s="422"/>
      <c r="BC1736" s="422"/>
      <c r="EL1736" s="422"/>
      <c r="EM1736" s="422"/>
      <c r="EN1736" s="422"/>
      <c r="EO1736" s="422"/>
      <c r="EP1736" s="422"/>
      <c r="EQ1736" s="422"/>
    </row>
    <row r="1737" spans="1:147" ht="13" hidden="1" customHeight="1">
      <c r="A1737" s="413" t="s">
        <v>2002</v>
      </c>
      <c r="D1737" s="413">
        <v>13265</v>
      </c>
      <c r="H1737" s="415" t="s">
        <v>734</v>
      </c>
      <c r="I1737" s="416" t="s">
        <v>546</v>
      </c>
      <c r="J1737" s="417"/>
      <c r="K1737" s="418">
        <v>2</v>
      </c>
      <c r="L1737" s="418" t="s">
        <v>837</v>
      </c>
      <c r="AS1737" s="422"/>
      <c r="AT1737" s="422"/>
      <c r="AU1737" s="422"/>
      <c r="AV1737" s="422"/>
      <c r="AW1737" s="422"/>
      <c r="AX1737" s="422"/>
      <c r="AZ1737" s="422"/>
      <c r="BA1737" s="422"/>
      <c r="BB1737" s="422"/>
      <c r="BC1737" s="422"/>
      <c r="EL1737" s="422"/>
      <c r="EM1737" s="422"/>
      <c r="EN1737" s="422"/>
      <c r="EO1737" s="422"/>
      <c r="EP1737" s="422"/>
      <c r="EQ1737" s="422"/>
    </row>
    <row r="1738" spans="1:147" ht="13" hidden="1" customHeight="1">
      <c r="A1738" s="413" t="s">
        <v>2002</v>
      </c>
      <c r="C1738" s="413">
        <v>547989</v>
      </c>
      <c r="D1738" s="413">
        <v>15676</v>
      </c>
      <c r="E1738" s="413" t="s">
        <v>614</v>
      </c>
      <c r="F1738" s="413" t="s">
        <v>614</v>
      </c>
      <c r="H1738" s="415" t="s">
        <v>205</v>
      </c>
      <c r="I1738" s="416" t="s">
        <v>3351</v>
      </c>
      <c r="J1738" s="417"/>
      <c r="K1738" s="418">
        <v>3</v>
      </c>
      <c r="L1738" s="418" t="s">
        <v>837</v>
      </c>
      <c r="AS1738" s="422"/>
      <c r="AT1738" s="422"/>
      <c r="AU1738" s="422"/>
      <c r="AV1738" s="422"/>
      <c r="AW1738" s="422"/>
      <c r="AX1738" s="422"/>
      <c r="AY1738" s="423"/>
      <c r="AZ1738" s="422"/>
      <c r="BA1738" s="422"/>
      <c r="BB1738" s="422"/>
      <c r="BC1738" s="422"/>
      <c r="EL1738" s="422"/>
      <c r="EM1738" s="422"/>
      <c r="EN1738" s="422"/>
      <c r="EO1738" s="422"/>
      <c r="EP1738" s="422"/>
      <c r="EQ1738" s="422"/>
    </row>
    <row r="1739" spans="1:147" ht="13" hidden="1" customHeight="1">
      <c r="A1739" s="413" t="s">
        <v>2002</v>
      </c>
      <c r="D1739" s="413">
        <v>11342</v>
      </c>
      <c r="E1739" s="413" t="s">
        <v>354</v>
      </c>
      <c r="H1739" s="415" t="s">
        <v>707</v>
      </c>
      <c r="I1739" s="416" t="s">
        <v>3337</v>
      </c>
      <c r="J1739" s="417"/>
      <c r="K1739" s="418">
        <v>3</v>
      </c>
      <c r="L1739" s="418" t="s">
        <v>837</v>
      </c>
      <c r="AS1739" s="422"/>
      <c r="AT1739" s="422"/>
      <c r="AU1739" s="422"/>
      <c r="AV1739" s="422"/>
      <c r="AW1739" s="422"/>
      <c r="AX1739" s="422"/>
      <c r="AZ1739" s="422"/>
      <c r="BA1739" s="422"/>
      <c r="BB1739" s="422"/>
      <c r="BC1739" s="422"/>
      <c r="EL1739" s="422"/>
      <c r="EM1739" s="422"/>
      <c r="EN1739" s="422"/>
      <c r="EO1739" s="422"/>
      <c r="EP1739" s="422"/>
      <c r="EQ1739" s="422"/>
    </row>
    <row r="1740" spans="1:147" ht="13" hidden="1" customHeight="1">
      <c r="A1740" s="413" t="s">
        <v>2002</v>
      </c>
      <c r="C1740" s="413">
        <v>680769</v>
      </c>
      <c r="D1740" s="413">
        <v>20557</v>
      </c>
      <c r="E1740" s="413" t="s">
        <v>354</v>
      </c>
      <c r="F1740" s="413" t="s">
        <v>354</v>
      </c>
      <c r="H1740" s="411" t="s">
        <v>945</v>
      </c>
      <c r="I1740" s="411" t="s">
        <v>270</v>
      </c>
      <c r="J1740" s="413">
        <v>28</v>
      </c>
      <c r="K1740" s="418">
        <v>3</v>
      </c>
      <c r="L1740" s="418" t="s">
        <v>46</v>
      </c>
      <c r="AS1740" s="422"/>
      <c r="AT1740" s="422"/>
      <c r="AU1740" s="422"/>
      <c r="AV1740" s="422"/>
      <c r="AW1740" s="422"/>
      <c r="AX1740" s="422"/>
      <c r="AY1740" s="423"/>
      <c r="AZ1740" s="422"/>
      <c r="BA1740" s="422"/>
      <c r="BB1740" s="422"/>
      <c r="BC1740" s="422"/>
      <c r="EL1740" s="422"/>
      <c r="EM1740" s="422"/>
      <c r="EN1740" s="422"/>
      <c r="EO1740" s="422"/>
      <c r="EP1740" s="422"/>
      <c r="EQ1740" s="422"/>
    </row>
    <row r="1741" spans="1:147" ht="13" hidden="1" customHeight="1">
      <c r="A1741" s="413" t="s">
        <v>2002</v>
      </c>
      <c r="C1741" s="413">
        <v>663609</v>
      </c>
      <c r="D1741" s="413">
        <v>21497</v>
      </c>
      <c r="E1741" s="413" t="s">
        <v>276</v>
      </c>
      <c r="F1741" s="413" t="s">
        <v>276</v>
      </c>
      <c r="H1741" s="411" t="s">
        <v>2391</v>
      </c>
      <c r="I1741" s="411" t="s">
        <v>3405</v>
      </c>
      <c r="J1741" s="413">
        <v>28</v>
      </c>
      <c r="K1741" s="418">
        <v>3</v>
      </c>
      <c r="L1741" s="418" t="s">
        <v>837</v>
      </c>
    </row>
    <row r="1742" spans="1:147" ht="13" hidden="1" customHeight="1">
      <c r="A1742" s="413" t="s">
        <v>2002</v>
      </c>
      <c r="C1742" s="413">
        <v>676946</v>
      </c>
      <c r="D1742" s="413">
        <v>20157</v>
      </c>
      <c r="E1742" s="413" t="s">
        <v>2170</v>
      </c>
      <c r="H1742" s="411" t="s">
        <v>2924</v>
      </c>
      <c r="I1742" s="411" t="s">
        <v>1634</v>
      </c>
      <c r="K1742" s="418">
        <v>3</v>
      </c>
      <c r="AS1742" s="422"/>
      <c r="AT1742" s="422"/>
      <c r="AU1742" s="422"/>
      <c r="AV1742" s="422"/>
      <c r="AW1742" s="422"/>
      <c r="AX1742" s="422"/>
      <c r="AY1742" s="423"/>
      <c r="AZ1742" s="422"/>
      <c r="BA1742" s="422"/>
      <c r="BB1742" s="422"/>
      <c r="BC1742" s="422"/>
      <c r="EL1742" s="422"/>
      <c r="EM1742" s="422"/>
      <c r="EN1742" s="422"/>
      <c r="EO1742" s="422"/>
      <c r="EP1742" s="422"/>
      <c r="EQ1742" s="422"/>
    </row>
    <row r="1743" spans="1:147" ht="13" hidden="1" customHeight="1">
      <c r="A1743" s="413" t="s">
        <v>2002</v>
      </c>
      <c r="D1743" s="413">
        <v>17710</v>
      </c>
      <c r="H1743" s="415" t="s">
        <v>1254</v>
      </c>
      <c r="I1743" s="416" t="s">
        <v>531</v>
      </c>
      <c r="J1743" s="417"/>
      <c r="K1743" s="418">
        <v>3</v>
      </c>
      <c r="L1743" s="418" t="s">
        <v>46</v>
      </c>
      <c r="AS1743" s="422"/>
      <c r="AT1743" s="422"/>
      <c r="AU1743" s="422"/>
      <c r="AV1743" s="422"/>
      <c r="AW1743" s="422"/>
      <c r="AX1743" s="422"/>
      <c r="AY1743" s="423"/>
      <c r="AZ1743" s="422"/>
      <c r="BA1743" s="422"/>
      <c r="BB1743" s="422"/>
      <c r="BC1743" s="422"/>
      <c r="EL1743" s="422"/>
      <c r="EM1743" s="422"/>
      <c r="EN1743" s="422"/>
      <c r="EO1743" s="422"/>
      <c r="EP1743" s="422"/>
      <c r="EQ1743" s="422"/>
    </row>
    <row r="1744" spans="1:147" ht="13" hidden="1" customHeight="1">
      <c r="A1744" s="413" t="s">
        <v>2002</v>
      </c>
      <c r="D1744" s="413">
        <v>10264</v>
      </c>
      <c r="E1744" s="413" t="s">
        <v>470</v>
      </c>
      <c r="H1744" s="415" t="s">
        <v>43</v>
      </c>
      <c r="I1744" s="416" t="s">
        <v>544</v>
      </c>
      <c r="J1744" s="417"/>
      <c r="K1744" s="418">
        <v>3</v>
      </c>
      <c r="L1744" s="418" t="s">
        <v>46</v>
      </c>
      <c r="AS1744" s="422"/>
      <c r="AT1744" s="422"/>
      <c r="AU1744" s="422"/>
      <c r="AV1744" s="422"/>
      <c r="AW1744" s="422"/>
      <c r="AX1744" s="422"/>
      <c r="AZ1744" s="422"/>
      <c r="BA1744" s="422"/>
      <c r="BB1744" s="422"/>
      <c r="BC1744" s="422"/>
      <c r="EL1744" s="422"/>
      <c r="EM1744" s="422"/>
      <c r="EN1744" s="422"/>
      <c r="EO1744" s="422"/>
      <c r="EP1744" s="422"/>
      <c r="EQ1744" s="422"/>
    </row>
    <row r="1745" spans="1:147" ht="13" hidden="1" customHeight="1">
      <c r="A1745" s="413" t="s">
        <v>2002</v>
      </c>
      <c r="C1745" s="413">
        <v>672012</v>
      </c>
      <c r="D1745" s="413">
        <v>29949</v>
      </c>
      <c r="E1745" s="413" t="s">
        <v>563</v>
      </c>
      <c r="F1745" s="413" t="s">
        <v>563</v>
      </c>
      <c r="H1745" s="411" t="s">
        <v>764</v>
      </c>
      <c r="I1745" s="411" t="s">
        <v>571</v>
      </c>
      <c r="J1745" s="413">
        <v>24</v>
      </c>
      <c r="K1745" s="418">
        <v>3</v>
      </c>
      <c r="L1745" s="418" t="s">
        <v>46</v>
      </c>
      <c r="AS1745" s="422"/>
      <c r="AT1745" s="422"/>
      <c r="AU1745" s="422"/>
      <c r="AV1745" s="422"/>
      <c r="AW1745" s="422"/>
      <c r="AX1745" s="422"/>
      <c r="AY1745" s="423"/>
      <c r="AZ1745" s="422"/>
      <c r="BA1745" s="422"/>
      <c r="BB1745" s="422"/>
      <c r="BC1745" s="422"/>
      <c r="EL1745" s="422"/>
      <c r="EM1745" s="422"/>
      <c r="EN1745" s="422"/>
      <c r="EO1745" s="422"/>
      <c r="EP1745" s="422"/>
      <c r="EQ1745" s="422"/>
    </row>
    <row r="1746" spans="1:147" ht="13" hidden="1" customHeight="1">
      <c r="A1746" s="413" t="s">
        <v>2002</v>
      </c>
      <c r="D1746" s="413">
        <v>1744</v>
      </c>
      <c r="H1746" s="415" t="s">
        <v>182</v>
      </c>
      <c r="I1746" s="416" t="s">
        <v>151</v>
      </c>
      <c r="J1746" s="417"/>
      <c r="K1746" s="418">
        <v>3</v>
      </c>
      <c r="L1746" s="418" t="s">
        <v>837</v>
      </c>
      <c r="AS1746" s="422"/>
      <c r="AT1746" s="422"/>
      <c r="AU1746" s="422"/>
      <c r="AV1746" s="422"/>
      <c r="AW1746" s="422"/>
      <c r="AX1746" s="422"/>
      <c r="AZ1746" s="422"/>
      <c r="BA1746" s="422"/>
      <c r="BB1746" s="422"/>
      <c r="BC1746" s="422"/>
      <c r="EL1746" s="422"/>
      <c r="EM1746" s="422"/>
      <c r="EN1746" s="422"/>
      <c r="EO1746" s="422"/>
      <c r="EP1746" s="422"/>
      <c r="EQ1746" s="422"/>
    </row>
    <row r="1747" spans="1:147" ht="13" hidden="1" customHeight="1">
      <c r="A1747" s="413" t="s">
        <v>2002</v>
      </c>
      <c r="D1747" s="413">
        <v>11200</v>
      </c>
      <c r="H1747" s="415" t="s">
        <v>712</v>
      </c>
      <c r="I1747" s="416" t="s">
        <v>713</v>
      </c>
      <c r="J1747" s="417"/>
      <c r="K1747" s="418">
        <v>3</v>
      </c>
      <c r="L1747" s="418" t="s">
        <v>46</v>
      </c>
      <c r="AS1747" s="422"/>
      <c r="AT1747" s="422"/>
      <c r="AU1747" s="422"/>
      <c r="AV1747" s="422"/>
      <c r="AW1747" s="422"/>
      <c r="AX1747" s="422"/>
      <c r="AZ1747" s="422"/>
      <c r="BA1747" s="422"/>
      <c r="BB1747" s="422"/>
      <c r="BC1747" s="422"/>
      <c r="EL1747" s="422"/>
      <c r="EM1747" s="422"/>
      <c r="EN1747" s="422"/>
      <c r="EO1747" s="422"/>
      <c r="EP1747" s="422"/>
      <c r="EQ1747" s="422"/>
    </row>
    <row r="1748" spans="1:147" ht="13" hidden="1" customHeight="1">
      <c r="A1748" s="413" t="s">
        <v>2002</v>
      </c>
      <c r="C1748" s="413">
        <v>641432</v>
      </c>
      <c r="D1748" s="413">
        <v>17838</v>
      </c>
      <c r="E1748" s="413" t="s">
        <v>18</v>
      </c>
      <c r="F1748" s="413" t="s">
        <v>18</v>
      </c>
      <c r="H1748" s="415" t="s">
        <v>712</v>
      </c>
      <c r="I1748" s="416" t="s">
        <v>316</v>
      </c>
      <c r="J1748" s="417">
        <v>30</v>
      </c>
      <c r="K1748" s="418">
        <v>3</v>
      </c>
      <c r="L1748" s="418" t="s">
        <v>46</v>
      </c>
      <c r="AS1748" s="422"/>
      <c r="AT1748" s="422"/>
      <c r="AU1748" s="422"/>
      <c r="AV1748" s="422"/>
      <c r="AW1748" s="422"/>
      <c r="AX1748" s="422"/>
      <c r="AY1748" s="423"/>
      <c r="AZ1748" s="422"/>
      <c r="BA1748" s="422"/>
      <c r="BB1748" s="422"/>
      <c r="BC1748" s="422"/>
      <c r="EL1748" s="422"/>
      <c r="EM1748" s="422"/>
      <c r="EN1748" s="422"/>
      <c r="EO1748" s="422"/>
      <c r="EP1748" s="422"/>
      <c r="EQ1748" s="422"/>
    </row>
    <row r="1749" spans="1:147" ht="13" hidden="1" customHeight="1">
      <c r="A1749" s="413" t="s">
        <v>2002</v>
      </c>
      <c r="C1749" s="413">
        <v>572761</v>
      </c>
      <c r="D1749" s="413">
        <v>8090</v>
      </c>
      <c r="E1749" s="413" t="s">
        <v>276</v>
      </c>
      <c r="F1749" s="413" t="s">
        <v>276</v>
      </c>
      <c r="H1749" s="415" t="s">
        <v>113</v>
      </c>
      <c r="I1749" s="416" t="s">
        <v>531</v>
      </c>
      <c r="J1749" s="417"/>
      <c r="K1749" s="418">
        <v>3</v>
      </c>
      <c r="L1749" s="418" t="s">
        <v>46</v>
      </c>
      <c r="AS1749" s="422"/>
      <c r="AT1749" s="422"/>
      <c r="AU1749" s="422"/>
      <c r="AV1749" s="422"/>
      <c r="AW1749" s="422"/>
      <c r="AX1749" s="422"/>
      <c r="AZ1749" s="422"/>
      <c r="BA1749" s="422"/>
      <c r="BB1749" s="422"/>
      <c r="BC1749" s="422"/>
      <c r="EL1749" s="422"/>
      <c r="EM1749" s="422"/>
      <c r="EN1749" s="422"/>
      <c r="EO1749" s="422"/>
      <c r="EP1749" s="422"/>
      <c r="EQ1749" s="422"/>
    </row>
    <row r="1750" spans="1:147" ht="13" hidden="1" customHeight="1">
      <c r="A1750" s="413" t="s">
        <v>2002</v>
      </c>
      <c r="D1750" s="413">
        <v>5452</v>
      </c>
      <c r="H1750" s="415" t="s">
        <v>992</v>
      </c>
      <c r="I1750" s="416" t="s">
        <v>3711</v>
      </c>
      <c r="J1750" s="417"/>
      <c r="K1750" s="418">
        <v>3</v>
      </c>
      <c r="L1750" s="418" t="s">
        <v>46</v>
      </c>
      <c r="AS1750" s="422"/>
      <c r="AT1750" s="422"/>
      <c r="AU1750" s="422"/>
      <c r="AV1750" s="422"/>
      <c r="AW1750" s="422"/>
      <c r="AX1750" s="422"/>
      <c r="AZ1750" s="422"/>
      <c r="BA1750" s="422"/>
      <c r="BB1750" s="422"/>
      <c r="BC1750" s="422"/>
      <c r="EL1750" s="422"/>
      <c r="EM1750" s="422"/>
      <c r="EN1750" s="422"/>
      <c r="EO1750" s="422"/>
      <c r="EP1750" s="422"/>
      <c r="EQ1750" s="422"/>
    </row>
    <row r="1751" spans="1:147" ht="13" hidden="1" customHeight="1">
      <c r="A1751" s="413" t="s">
        <v>2002</v>
      </c>
      <c r="C1751" s="413">
        <v>643265</v>
      </c>
      <c r="D1751" s="413">
        <v>15279</v>
      </c>
      <c r="E1751" s="413" t="s">
        <v>3323</v>
      </c>
      <c r="F1751" s="413" t="s">
        <v>609</v>
      </c>
      <c r="H1751" s="415" t="s">
        <v>1107</v>
      </c>
      <c r="I1751" s="416" t="s">
        <v>307</v>
      </c>
      <c r="J1751" s="417"/>
      <c r="K1751" s="418">
        <v>3</v>
      </c>
      <c r="L1751" s="418" t="s">
        <v>837</v>
      </c>
      <c r="AS1751" s="422"/>
      <c r="AT1751" s="422"/>
      <c r="AU1751" s="422"/>
      <c r="AV1751" s="422"/>
      <c r="AW1751" s="422"/>
      <c r="AX1751" s="422"/>
      <c r="AZ1751" s="422"/>
      <c r="BA1751" s="422"/>
      <c r="BB1751" s="422"/>
      <c r="BC1751" s="422"/>
      <c r="EL1751" s="422"/>
      <c r="EM1751" s="422"/>
      <c r="EN1751" s="422"/>
      <c r="EO1751" s="422"/>
      <c r="EP1751" s="422"/>
      <c r="EQ1751" s="422"/>
    </row>
    <row r="1752" spans="1:147" ht="13" hidden="1" customHeight="1">
      <c r="A1752" s="413" t="s">
        <v>2002</v>
      </c>
      <c r="D1752" s="413">
        <v>12546</v>
      </c>
      <c r="E1752" s="413" t="s">
        <v>3323</v>
      </c>
      <c r="H1752" s="411" t="s">
        <v>663</v>
      </c>
      <c r="I1752" s="411" t="s">
        <v>1673</v>
      </c>
      <c r="J1752" s="418"/>
      <c r="K1752" s="418">
        <v>3</v>
      </c>
      <c r="L1752" s="418" t="s">
        <v>837</v>
      </c>
      <c r="AS1752" s="422"/>
      <c r="AT1752" s="422"/>
      <c r="AU1752" s="422"/>
      <c r="AV1752" s="422"/>
      <c r="AW1752" s="422"/>
      <c r="AX1752" s="422"/>
      <c r="AZ1752" s="422"/>
      <c r="BA1752" s="422"/>
      <c r="BB1752" s="422"/>
      <c r="BC1752" s="422"/>
      <c r="EL1752" s="422"/>
      <c r="EM1752" s="422"/>
      <c r="EN1752" s="422"/>
      <c r="EO1752" s="422"/>
      <c r="EP1752" s="422"/>
      <c r="EQ1752" s="422"/>
    </row>
    <row r="1753" spans="1:147" ht="13" hidden="1" customHeight="1">
      <c r="A1753" s="413" t="s">
        <v>2002</v>
      </c>
      <c r="D1753" s="413">
        <v>2434</v>
      </c>
      <c r="H1753" s="415" t="s">
        <v>566</v>
      </c>
      <c r="I1753" s="416" t="s">
        <v>211</v>
      </c>
      <c r="J1753" s="417"/>
      <c r="K1753" s="418">
        <v>3</v>
      </c>
      <c r="L1753" s="418" t="s">
        <v>837</v>
      </c>
      <c r="AS1753" s="422"/>
      <c r="AT1753" s="422"/>
      <c r="AU1753" s="422"/>
      <c r="AV1753" s="422"/>
      <c r="AW1753" s="422"/>
      <c r="AX1753" s="422"/>
      <c r="AZ1753" s="422"/>
      <c r="BA1753" s="422"/>
      <c r="BB1753" s="422"/>
      <c r="BC1753" s="422"/>
      <c r="EL1753" s="422"/>
      <c r="EM1753" s="422"/>
      <c r="EN1753" s="422"/>
      <c r="EO1753" s="422"/>
      <c r="EP1753" s="422"/>
      <c r="EQ1753" s="422"/>
    </row>
    <row r="1754" spans="1:147" ht="13" hidden="1" customHeight="1">
      <c r="A1754" s="413" t="s">
        <v>2002</v>
      </c>
      <c r="C1754" s="413">
        <v>666915</v>
      </c>
      <c r="D1754" s="413">
        <v>19966</v>
      </c>
      <c r="E1754" s="413" t="s">
        <v>164</v>
      </c>
      <c r="F1754" s="413" t="s">
        <v>164</v>
      </c>
      <c r="H1754" s="411" t="s">
        <v>1677</v>
      </c>
      <c r="I1754" s="411" t="s">
        <v>137</v>
      </c>
      <c r="J1754" s="418">
        <v>30</v>
      </c>
      <c r="K1754" s="418">
        <v>3</v>
      </c>
      <c r="L1754" s="418" t="s">
        <v>837</v>
      </c>
      <c r="AS1754" s="422"/>
      <c r="AT1754" s="422"/>
      <c r="AU1754" s="422"/>
      <c r="AV1754" s="422"/>
      <c r="AW1754" s="422"/>
      <c r="AX1754" s="422"/>
      <c r="AY1754" s="423"/>
      <c r="AZ1754" s="422"/>
      <c r="BA1754" s="422"/>
      <c r="BB1754" s="422"/>
      <c r="BC1754" s="422"/>
      <c r="EL1754" s="422"/>
      <c r="EM1754" s="422"/>
      <c r="EN1754" s="422"/>
      <c r="EO1754" s="422"/>
      <c r="EP1754" s="422"/>
      <c r="EQ1754" s="422"/>
    </row>
    <row r="1755" spans="1:147" ht="13" hidden="1" customHeight="1">
      <c r="A1755" s="413" t="s">
        <v>2002</v>
      </c>
      <c r="C1755" s="413">
        <v>605204</v>
      </c>
      <c r="D1755" s="413">
        <v>16219</v>
      </c>
      <c r="E1755" s="413" t="s">
        <v>18</v>
      </c>
      <c r="F1755" s="413" t="s">
        <v>18</v>
      </c>
      <c r="H1755" s="415" t="s">
        <v>262</v>
      </c>
      <c r="I1755" s="416" t="s">
        <v>1679</v>
      </c>
      <c r="J1755" s="417">
        <v>32</v>
      </c>
      <c r="K1755" s="418">
        <v>3</v>
      </c>
      <c r="L1755" s="418" t="s">
        <v>837</v>
      </c>
      <c r="AS1755" s="422"/>
      <c r="AT1755" s="422"/>
      <c r="AU1755" s="422"/>
      <c r="AV1755" s="422"/>
      <c r="AW1755" s="422"/>
      <c r="AX1755" s="422"/>
      <c r="AY1755" s="423"/>
      <c r="AZ1755" s="422"/>
      <c r="BA1755" s="422"/>
      <c r="BB1755" s="422"/>
      <c r="BC1755" s="422"/>
      <c r="EL1755" s="422"/>
      <c r="EM1755" s="422"/>
      <c r="EN1755" s="422"/>
      <c r="EO1755" s="422"/>
      <c r="EP1755" s="422"/>
      <c r="EQ1755" s="422"/>
    </row>
    <row r="1756" spans="1:147" ht="13" hidden="1" customHeight="1">
      <c r="A1756" s="413" t="s">
        <v>2002</v>
      </c>
      <c r="C1756" s="413">
        <v>649557</v>
      </c>
      <c r="D1756" s="413">
        <v>15937</v>
      </c>
      <c r="E1756" s="413" t="s">
        <v>3323</v>
      </c>
      <c r="F1756" s="413" t="s">
        <v>614</v>
      </c>
      <c r="H1756" s="415" t="s">
        <v>3340</v>
      </c>
      <c r="I1756" s="416" t="s">
        <v>845</v>
      </c>
      <c r="J1756" s="417"/>
      <c r="K1756" s="418">
        <v>3</v>
      </c>
      <c r="L1756" s="418" t="s">
        <v>837</v>
      </c>
      <c r="AS1756" s="422"/>
      <c r="AT1756" s="422"/>
      <c r="AU1756" s="422"/>
      <c r="AV1756" s="422"/>
      <c r="AW1756" s="422"/>
      <c r="AX1756" s="422"/>
      <c r="AY1756" s="423"/>
      <c r="AZ1756" s="422"/>
      <c r="BA1756" s="422"/>
      <c r="BB1756" s="422"/>
      <c r="BC1756" s="422"/>
      <c r="EL1756" s="422"/>
      <c r="EM1756" s="422"/>
      <c r="EN1756" s="422"/>
      <c r="EO1756" s="422"/>
      <c r="EP1756" s="422"/>
      <c r="EQ1756" s="422"/>
    </row>
    <row r="1757" spans="1:147" ht="13" hidden="1" customHeight="1">
      <c r="A1757" s="413" t="s">
        <v>2002</v>
      </c>
      <c r="D1757" s="413">
        <v>15214</v>
      </c>
      <c r="H1757" s="415" t="s">
        <v>911</v>
      </c>
      <c r="I1757" s="416" t="s">
        <v>544</v>
      </c>
      <c r="J1757" s="417"/>
      <c r="K1757" s="418">
        <v>3</v>
      </c>
      <c r="L1757" s="418" t="s">
        <v>837</v>
      </c>
      <c r="AS1757" s="422"/>
      <c r="AT1757" s="422"/>
      <c r="AU1757" s="422"/>
      <c r="AV1757" s="422"/>
      <c r="AW1757" s="422"/>
      <c r="AX1757" s="422"/>
      <c r="AZ1757" s="422"/>
      <c r="BA1757" s="422"/>
      <c r="BB1757" s="422"/>
      <c r="BC1757" s="422"/>
      <c r="EL1757" s="422"/>
      <c r="EM1757" s="422"/>
      <c r="EN1757" s="422"/>
      <c r="EO1757" s="422"/>
      <c r="EP1757" s="422"/>
      <c r="EQ1757" s="422"/>
    </row>
    <row r="1758" spans="1:147" ht="13" hidden="1" customHeight="1">
      <c r="A1758" s="413" t="s">
        <v>2002</v>
      </c>
      <c r="C1758" s="413">
        <v>805811</v>
      </c>
      <c r="D1758" s="413">
        <v>33390</v>
      </c>
      <c r="E1758" s="413" t="s">
        <v>2175</v>
      </c>
      <c r="F1758" s="413" t="s">
        <v>2175</v>
      </c>
      <c r="H1758" s="411" t="s">
        <v>4546</v>
      </c>
      <c r="I1758" s="411" t="s">
        <v>356</v>
      </c>
      <c r="J1758" s="413">
        <v>20</v>
      </c>
      <c r="K1758" s="418">
        <v>3</v>
      </c>
      <c r="L1758" s="418" t="s">
        <v>46</v>
      </c>
      <c r="AS1758" s="422"/>
      <c r="AT1758" s="422"/>
      <c r="AU1758" s="422"/>
      <c r="AV1758" s="422"/>
      <c r="AW1758" s="422"/>
      <c r="AX1758" s="422"/>
      <c r="AY1758" s="423"/>
      <c r="AZ1758" s="422"/>
      <c r="BA1758" s="422"/>
      <c r="BB1758" s="422"/>
      <c r="BC1758" s="422"/>
      <c r="EL1758" s="422"/>
      <c r="EM1758" s="422"/>
      <c r="EN1758" s="422"/>
      <c r="EO1758" s="422"/>
      <c r="EP1758" s="422"/>
      <c r="EQ1758" s="422"/>
    </row>
    <row r="1759" spans="1:147" ht="13" hidden="1" customHeight="1">
      <c r="A1759" s="413" t="s">
        <v>2002</v>
      </c>
      <c r="C1759" s="413">
        <v>663536</v>
      </c>
      <c r="D1759" s="413">
        <v>26148</v>
      </c>
      <c r="E1759" s="413" t="s">
        <v>45</v>
      </c>
      <c r="F1759" s="413" t="s">
        <v>45</v>
      </c>
      <c r="H1759" s="411" t="s">
        <v>4499</v>
      </c>
      <c r="I1759" s="411" t="s">
        <v>4500</v>
      </c>
      <c r="J1759" s="413">
        <v>28</v>
      </c>
      <c r="K1759" s="418">
        <v>3</v>
      </c>
      <c r="L1759" s="418" t="s">
        <v>837</v>
      </c>
      <c r="AS1759" s="422"/>
      <c r="AT1759" s="422"/>
      <c r="AU1759" s="422"/>
      <c r="AV1759" s="422"/>
      <c r="AW1759" s="422"/>
      <c r="AX1759" s="422"/>
      <c r="AY1759" s="423"/>
      <c r="AZ1759" s="422"/>
      <c r="BA1759" s="422"/>
      <c r="BB1759" s="422"/>
      <c r="BC1759" s="422"/>
      <c r="EL1759" s="422"/>
      <c r="EM1759" s="422"/>
      <c r="EN1759" s="422"/>
      <c r="EO1759" s="422"/>
      <c r="EP1759" s="422"/>
      <c r="EQ1759" s="422"/>
    </row>
    <row r="1760" spans="1:147" ht="13" hidden="1" customHeight="1">
      <c r="A1760" s="413" t="s">
        <v>2002</v>
      </c>
      <c r="C1760" s="413">
        <v>645801</v>
      </c>
      <c r="D1760" s="413">
        <v>15585</v>
      </c>
      <c r="E1760" s="413" t="s">
        <v>188</v>
      </c>
      <c r="F1760" s="413" t="s">
        <v>188</v>
      </c>
      <c r="H1760" s="415" t="s">
        <v>1265</v>
      </c>
      <c r="I1760" s="416" t="s">
        <v>546</v>
      </c>
      <c r="J1760" s="417"/>
      <c r="K1760" s="418">
        <v>3</v>
      </c>
      <c r="L1760" s="418" t="s">
        <v>46</v>
      </c>
      <c r="AS1760" s="422"/>
      <c r="AT1760" s="422"/>
      <c r="AU1760" s="422"/>
      <c r="AV1760" s="422"/>
      <c r="AW1760" s="422"/>
      <c r="AX1760" s="422"/>
      <c r="AY1760" s="423"/>
      <c r="AZ1760" s="422"/>
      <c r="BA1760" s="422"/>
      <c r="BB1760" s="422"/>
      <c r="BC1760" s="422"/>
      <c r="EL1760" s="422"/>
      <c r="EM1760" s="422"/>
      <c r="EN1760" s="422"/>
      <c r="EO1760" s="422"/>
      <c r="EP1760" s="422"/>
      <c r="EQ1760" s="422"/>
    </row>
    <row r="1761" spans="1:156" ht="13" hidden="1" customHeight="1">
      <c r="A1761" s="413" t="s">
        <v>2002</v>
      </c>
      <c r="C1761" s="413">
        <v>679822</v>
      </c>
      <c r="D1761" s="413">
        <v>27501</v>
      </c>
      <c r="E1761" s="413" t="s">
        <v>14</v>
      </c>
      <c r="F1761" s="413" t="s">
        <v>14</v>
      </c>
      <c r="H1761" s="411" t="s">
        <v>4020</v>
      </c>
      <c r="I1761" s="411" t="s">
        <v>564</v>
      </c>
      <c r="J1761" s="413">
        <v>26</v>
      </c>
      <c r="K1761" s="418">
        <v>3</v>
      </c>
      <c r="L1761" s="418" t="s">
        <v>837</v>
      </c>
      <c r="AS1761" s="422"/>
      <c r="AT1761" s="422"/>
      <c r="AU1761" s="422"/>
      <c r="AV1761" s="422"/>
      <c r="AW1761" s="422"/>
      <c r="AX1761" s="422"/>
      <c r="AY1761" s="423"/>
      <c r="AZ1761" s="422"/>
      <c r="BA1761" s="422"/>
      <c r="BB1761" s="422"/>
      <c r="BC1761" s="422"/>
      <c r="EL1761" s="422"/>
      <c r="EM1761" s="422"/>
      <c r="EN1761" s="422"/>
      <c r="EO1761" s="422"/>
      <c r="EP1761" s="422"/>
      <c r="EQ1761" s="422"/>
    </row>
    <row r="1762" spans="1:156" ht="13" hidden="1" customHeight="1">
      <c r="A1762" s="413" t="s">
        <v>2002</v>
      </c>
      <c r="C1762" s="413">
        <v>608336</v>
      </c>
      <c r="D1762" s="413">
        <v>14128</v>
      </c>
      <c r="E1762" s="413" t="s">
        <v>2169</v>
      </c>
      <c r="F1762" s="413" t="s">
        <v>29</v>
      </c>
      <c r="H1762" s="415" t="s">
        <v>634</v>
      </c>
      <c r="I1762" s="416" t="s">
        <v>554</v>
      </c>
      <c r="J1762" s="417">
        <v>31</v>
      </c>
      <c r="K1762" s="418">
        <v>3</v>
      </c>
      <c r="L1762" s="418" t="s">
        <v>46</v>
      </c>
      <c r="AS1762" s="422"/>
      <c r="AT1762" s="422"/>
      <c r="AU1762" s="422"/>
      <c r="AV1762" s="422"/>
      <c r="AW1762" s="422"/>
      <c r="AX1762" s="422"/>
      <c r="AY1762" s="423"/>
      <c r="AZ1762" s="422"/>
      <c r="BA1762" s="422"/>
      <c r="BB1762" s="422"/>
      <c r="BC1762" s="422"/>
      <c r="EL1762" s="422"/>
      <c r="EM1762" s="422"/>
      <c r="EN1762" s="422"/>
      <c r="EO1762" s="422"/>
      <c r="EP1762" s="422"/>
      <c r="EQ1762" s="422"/>
    </row>
    <row r="1763" spans="1:156" ht="13" hidden="1" customHeight="1">
      <c r="A1763" s="413" t="s">
        <v>2002</v>
      </c>
      <c r="C1763" s="413">
        <v>493329</v>
      </c>
      <c r="D1763" s="413">
        <v>19198</v>
      </c>
      <c r="E1763" s="413" t="s">
        <v>2170</v>
      </c>
      <c r="F1763" s="413" t="s">
        <v>2170</v>
      </c>
      <c r="H1763" s="415" t="s">
        <v>1031</v>
      </c>
      <c r="I1763" s="416" t="s">
        <v>1136</v>
      </c>
      <c r="J1763" s="417">
        <v>41</v>
      </c>
      <c r="K1763" s="418">
        <v>3</v>
      </c>
      <c r="L1763" s="418" t="s">
        <v>837</v>
      </c>
      <c r="AS1763" s="422"/>
      <c r="AT1763" s="422"/>
      <c r="AU1763" s="422"/>
      <c r="AV1763" s="422"/>
      <c r="AW1763" s="422"/>
      <c r="AX1763" s="422"/>
      <c r="AY1763" s="423"/>
      <c r="AZ1763" s="422"/>
      <c r="BA1763" s="422"/>
      <c r="BB1763" s="422"/>
      <c r="BC1763" s="422"/>
      <c r="EL1763" s="422"/>
      <c r="EM1763" s="422"/>
      <c r="EN1763" s="422"/>
      <c r="EO1763" s="422"/>
      <c r="EP1763" s="422"/>
      <c r="EQ1763" s="422"/>
      <c r="EZ1763" s="412"/>
    </row>
    <row r="1764" spans="1:156" ht="13" hidden="1" customHeight="1">
      <c r="A1764" s="413" t="s">
        <v>2002</v>
      </c>
      <c r="D1764" s="413">
        <v>19717</v>
      </c>
      <c r="H1764" s="411" t="s">
        <v>1128</v>
      </c>
      <c r="I1764" s="411" t="s">
        <v>2897</v>
      </c>
      <c r="K1764" s="418">
        <v>3</v>
      </c>
      <c r="L1764" s="418" t="s">
        <v>46</v>
      </c>
      <c r="AS1764" s="422"/>
      <c r="AT1764" s="422"/>
      <c r="AU1764" s="422"/>
      <c r="AV1764" s="422"/>
      <c r="AW1764" s="422"/>
      <c r="AX1764" s="422"/>
      <c r="AY1764" s="423"/>
      <c r="AZ1764" s="422"/>
      <c r="BA1764" s="422"/>
      <c r="BB1764" s="422"/>
      <c r="BC1764" s="422"/>
      <c r="EL1764" s="422"/>
      <c r="EM1764" s="422"/>
      <c r="EN1764" s="422"/>
      <c r="EO1764" s="422"/>
      <c r="EP1764" s="422"/>
      <c r="EQ1764" s="422"/>
    </row>
    <row r="1765" spans="1:156" ht="13" hidden="1" customHeight="1">
      <c r="A1765" s="413" t="s">
        <v>2002</v>
      </c>
      <c r="C1765" s="413">
        <v>669374</v>
      </c>
      <c r="D1765" s="413">
        <v>20003</v>
      </c>
      <c r="E1765" s="413" t="s">
        <v>246</v>
      </c>
      <c r="F1765" s="413" t="s">
        <v>246</v>
      </c>
      <c r="H1765" s="415" t="s">
        <v>1137</v>
      </c>
      <c r="I1765" s="416" t="s">
        <v>1126</v>
      </c>
      <c r="J1765" s="417">
        <v>28</v>
      </c>
      <c r="K1765" s="418">
        <v>3</v>
      </c>
      <c r="L1765" s="418" t="s">
        <v>837</v>
      </c>
    </row>
    <row r="1766" spans="1:156" ht="13" hidden="1" customHeight="1">
      <c r="A1766" s="413" t="s">
        <v>2002</v>
      </c>
      <c r="D1766" s="413">
        <v>3516</v>
      </c>
      <c r="H1766" s="415" t="s">
        <v>50</v>
      </c>
      <c r="I1766" s="416" t="s">
        <v>572</v>
      </c>
      <c r="J1766" s="417"/>
      <c r="K1766" s="418">
        <v>3</v>
      </c>
      <c r="L1766" s="418" t="s">
        <v>46</v>
      </c>
      <c r="AS1766" s="422"/>
      <c r="AT1766" s="422"/>
      <c r="AU1766" s="422"/>
      <c r="AV1766" s="422"/>
      <c r="AW1766" s="422"/>
      <c r="AX1766" s="422"/>
      <c r="AZ1766" s="422"/>
      <c r="BA1766" s="422"/>
      <c r="BB1766" s="422"/>
      <c r="BC1766" s="422"/>
      <c r="EL1766" s="422"/>
      <c r="EM1766" s="422"/>
      <c r="EN1766" s="422"/>
      <c r="EO1766" s="422"/>
      <c r="EP1766" s="422"/>
      <c r="EQ1766" s="422"/>
    </row>
    <row r="1767" spans="1:156" ht="13" hidden="1" customHeight="1">
      <c r="A1767" s="413" t="s">
        <v>2002</v>
      </c>
      <c r="C1767" s="413">
        <v>694359</v>
      </c>
      <c r="D1767" s="413">
        <v>29782</v>
      </c>
      <c r="E1767" s="413" t="s">
        <v>18</v>
      </c>
      <c r="F1767" s="413" t="s">
        <v>18</v>
      </c>
      <c r="H1767" s="411" t="s">
        <v>4110</v>
      </c>
      <c r="I1767" s="411" t="s">
        <v>1116</v>
      </c>
      <c r="J1767" s="413">
        <v>26</v>
      </c>
      <c r="K1767" s="418">
        <v>3</v>
      </c>
      <c r="L1767" s="418" t="s">
        <v>46</v>
      </c>
      <c r="AS1767" s="422"/>
      <c r="AT1767" s="422"/>
      <c r="AU1767" s="422"/>
      <c r="AV1767" s="422"/>
      <c r="AW1767" s="422"/>
      <c r="AX1767" s="422"/>
      <c r="AY1767" s="423"/>
      <c r="AZ1767" s="422"/>
      <c r="BA1767" s="422"/>
      <c r="BB1767" s="422"/>
      <c r="BC1767" s="422"/>
      <c r="EL1767" s="422"/>
      <c r="EM1767" s="422"/>
      <c r="EN1767" s="422"/>
      <c r="EO1767" s="422"/>
      <c r="EP1767" s="422"/>
      <c r="EQ1767" s="422"/>
    </row>
    <row r="1768" spans="1:156" ht="13" hidden="1" customHeight="1">
      <c r="A1768" s="413" t="s">
        <v>2002</v>
      </c>
      <c r="C1768" s="413">
        <v>666198</v>
      </c>
      <c r="D1768" s="413">
        <v>19958</v>
      </c>
      <c r="E1768" s="413" t="s">
        <v>18</v>
      </c>
      <c r="F1768" s="413" t="s">
        <v>18</v>
      </c>
      <c r="H1768" s="411" t="s">
        <v>1761</v>
      </c>
      <c r="I1768" s="411" t="s">
        <v>1762</v>
      </c>
      <c r="J1768" s="418">
        <v>27</v>
      </c>
      <c r="K1768" s="418">
        <v>3</v>
      </c>
      <c r="L1768" s="418" t="s">
        <v>837</v>
      </c>
      <c r="AS1768" s="422"/>
      <c r="AT1768" s="422"/>
      <c r="AU1768" s="422"/>
      <c r="AV1768" s="422"/>
      <c r="AW1768" s="422"/>
      <c r="AX1768" s="422"/>
      <c r="AY1768" s="423"/>
      <c r="AZ1768" s="422"/>
      <c r="BA1768" s="422"/>
      <c r="BB1768" s="422"/>
      <c r="BC1768" s="422"/>
      <c r="EL1768" s="422"/>
      <c r="EM1768" s="422"/>
      <c r="EN1768" s="422"/>
      <c r="EO1768" s="422"/>
      <c r="EP1768" s="422"/>
      <c r="EQ1768" s="422"/>
    </row>
    <row r="1769" spans="1:156" ht="13" hidden="1" customHeight="1">
      <c r="A1769" s="413" t="s">
        <v>2002</v>
      </c>
      <c r="D1769" s="413">
        <v>13329</v>
      </c>
      <c r="H1769" s="415" t="s">
        <v>351</v>
      </c>
      <c r="I1769" s="416" t="s">
        <v>247</v>
      </c>
      <c r="J1769" s="417"/>
      <c r="K1769" s="418">
        <v>3</v>
      </c>
      <c r="L1769" s="418" t="s">
        <v>46</v>
      </c>
      <c r="AS1769" s="422"/>
      <c r="AT1769" s="422"/>
      <c r="AU1769" s="422"/>
      <c r="AV1769" s="422"/>
      <c r="AW1769" s="422"/>
      <c r="AX1769" s="422"/>
      <c r="AZ1769" s="422"/>
      <c r="BA1769" s="422"/>
      <c r="BB1769" s="422"/>
      <c r="BC1769" s="422"/>
      <c r="EL1769" s="422"/>
      <c r="EM1769" s="422"/>
      <c r="EN1769" s="422"/>
      <c r="EO1769" s="422"/>
      <c r="EP1769" s="422"/>
      <c r="EQ1769" s="422"/>
    </row>
    <row r="1770" spans="1:156" ht="13" hidden="1" customHeight="1">
      <c r="A1770" s="413" t="s">
        <v>2002</v>
      </c>
      <c r="C1770" s="413">
        <v>676632</v>
      </c>
      <c r="D1770" s="413">
        <v>20054</v>
      </c>
      <c r="E1770" s="413" t="s">
        <v>239</v>
      </c>
      <c r="F1770" s="413" t="s">
        <v>239</v>
      </c>
      <c r="H1770" s="411" t="s">
        <v>2918</v>
      </c>
      <c r="I1770" s="411" t="s">
        <v>2919</v>
      </c>
      <c r="K1770" s="418">
        <v>3</v>
      </c>
      <c r="L1770" s="418" t="s">
        <v>46</v>
      </c>
      <c r="AS1770" s="422"/>
      <c r="AT1770" s="422"/>
      <c r="AU1770" s="422"/>
      <c r="AV1770" s="422"/>
      <c r="AW1770" s="422"/>
      <c r="AX1770" s="422"/>
      <c r="AZ1770" s="422"/>
      <c r="BA1770" s="422"/>
      <c r="BB1770" s="422"/>
      <c r="BC1770" s="422"/>
      <c r="EL1770" s="422"/>
      <c r="EM1770" s="422"/>
      <c r="EN1770" s="422"/>
      <c r="EO1770" s="422"/>
      <c r="EP1770" s="422"/>
      <c r="EQ1770" s="422"/>
    </row>
    <row r="1771" spans="1:156" ht="13" hidden="1" customHeight="1">
      <c r="A1771" s="413" t="s">
        <v>2002</v>
      </c>
      <c r="D1771" s="413">
        <v>15149</v>
      </c>
      <c r="H1771" s="415" t="s">
        <v>995</v>
      </c>
      <c r="I1771" s="416" t="s">
        <v>418</v>
      </c>
      <c r="J1771" s="417"/>
      <c r="K1771" s="418">
        <v>3</v>
      </c>
      <c r="L1771" s="418" t="s">
        <v>837</v>
      </c>
      <c r="AS1771" s="422"/>
      <c r="AT1771" s="422"/>
      <c r="AU1771" s="422"/>
      <c r="AV1771" s="422"/>
      <c r="AW1771" s="422"/>
      <c r="AX1771" s="422"/>
      <c r="AZ1771" s="422"/>
      <c r="BA1771" s="422"/>
      <c r="BB1771" s="422"/>
      <c r="BC1771" s="422"/>
      <c r="EL1771" s="422"/>
      <c r="EM1771" s="422"/>
      <c r="EN1771" s="422"/>
      <c r="EO1771" s="422"/>
      <c r="EP1771" s="422"/>
      <c r="EQ1771" s="422"/>
    </row>
    <row r="1772" spans="1:156" ht="13" hidden="1" customHeight="1">
      <c r="A1772" s="413" t="s">
        <v>2002</v>
      </c>
      <c r="C1772" s="413">
        <v>608841</v>
      </c>
      <c r="D1772" s="413">
        <v>14366</v>
      </c>
      <c r="E1772" s="413" t="s">
        <v>2169</v>
      </c>
      <c r="F1772" s="413" t="s">
        <v>29</v>
      </c>
      <c r="H1772" s="411" t="s">
        <v>2836</v>
      </c>
      <c r="I1772" s="411" t="s">
        <v>554</v>
      </c>
      <c r="K1772" s="418">
        <v>3</v>
      </c>
      <c r="L1772" s="418" t="s">
        <v>837</v>
      </c>
      <c r="AS1772" s="422"/>
      <c r="AT1772" s="422"/>
      <c r="AU1772" s="422"/>
      <c r="AV1772" s="422"/>
      <c r="AW1772" s="422"/>
      <c r="AX1772" s="422"/>
      <c r="AY1772" s="423"/>
      <c r="AZ1772" s="422"/>
      <c r="BA1772" s="422"/>
      <c r="BB1772" s="422"/>
      <c r="BC1772" s="422"/>
      <c r="EL1772" s="422"/>
      <c r="EM1772" s="422"/>
      <c r="EN1772" s="422"/>
      <c r="EO1772" s="422"/>
      <c r="EP1772" s="422"/>
      <c r="EQ1772" s="422"/>
    </row>
    <row r="1773" spans="1:156" ht="13" hidden="1" customHeight="1">
      <c r="A1773" s="413" t="s">
        <v>2002</v>
      </c>
      <c r="D1773" s="413">
        <v>12775</v>
      </c>
      <c r="H1773" s="415" t="s">
        <v>195</v>
      </c>
      <c r="I1773" s="416" t="s">
        <v>293</v>
      </c>
      <c r="J1773" s="417"/>
      <c r="K1773" s="418">
        <v>3</v>
      </c>
      <c r="L1773" s="418" t="s">
        <v>46</v>
      </c>
      <c r="AS1773" s="422"/>
      <c r="AT1773" s="422"/>
      <c r="AU1773" s="422"/>
      <c r="AV1773" s="422"/>
      <c r="AW1773" s="422"/>
      <c r="AX1773" s="422"/>
      <c r="AZ1773" s="422"/>
      <c r="BA1773" s="422"/>
      <c r="BB1773" s="422"/>
      <c r="BC1773" s="422"/>
      <c r="EL1773" s="422"/>
      <c r="EM1773" s="422"/>
      <c r="EN1773" s="422"/>
      <c r="EO1773" s="422"/>
      <c r="EP1773" s="422"/>
      <c r="EQ1773" s="422"/>
    </row>
    <row r="1774" spans="1:156" ht="13" hidden="1" customHeight="1">
      <c r="A1774" s="413" t="s">
        <v>2002</v>
      </c>
      <c r="C1774" s="413">
        <v>660707</v>
      </c>
      <c r="D1774" s="413">
        <v>20543</v>
      </c>
      <c r="E1774" s="413" t="s">
        <v>246</v>
      </c>
      <c r="F1774" s="413" t="s">
        <v>246</v>
      </c>
      <c r="H1774" s="411" t="s">
        <v>224</v>
      </c>
      <c r="I1774" s="411" t="s">
        <v>2940</v>
      </c>
      <c r="K1774" s="418">
        <v>3</v>
      </c>
      <c r="L1774" s="418" t="s">
        <v>837</v>
      </c>
      <c r="AS1774" s="422"/>
      <c r="AT1774" s="422"/>
      <c r="AU1774" s="422"/>
      <c r="AV1774" s="422"/>
      <c r="AW1774" s="422"/>
      <c r="AX1774" s="422"/>
      <c r="AY1774" s="423"/>
      <c r="AZ1774" s="422"/>
      <c r="BA1774" s="422"/>
      <c r="BB1774" s="422"/>
      <c r="BC1774" s="422"/>
      <c r="EL1774" s="422"/>
      <c r="EM1774" s="422"/>
      <c r="EN1774" s="422"/>
      <c r="EO1774" s="422"/>
      <c r="EP1774" s="422"/>
      <c r="EQ1774" s="422"/>
    </row>
    <row r="1775" spans="1:156" ht="13" hidden="1" customHeight="1">
      <c r="A1775" s="413" t="s">
        <v>2002</v>
      </c>
      <c r="C1775" s="413">
        <v>663527</v>
      </c>
      <c r="D1775" s="413">
        <v>17893</v>
      </c>
      <c r="E1775" s="413" t="s">
        <v>354</v>
      </c>
      <c r="F1775" s="413" t="s">
        <v>354</v>
      </c>
      <c r="H1775" s="411" t="s">
        <v>2330</v>
      </c>
      <c r="I1775" s="411" t="s">
        <v>571</v>
      </c>
      <c r="J1775" s="418"/>
      <c r="K1775" s="418">
        <v>3</v>
      </c>
      <c r="L1775" s="418" t="s">
        <v>837</v>
      </c>
      <c r="AS1775" s="422"/>
      <c r="AT1775" s="422"/>
      <c r="AU1775" s="422"/>
      <c r="AV1775" s="422"/>
      <c r="AW1775" s="422"/>
      <c r="AX1775" s="422"/>
      <c r="AZ1775" s="422"/>
      <c r="BA1775" s="422"/>
      <c r="BB1775" s="422"/>
      <c r="BC1775" s="422"/>
      <c r="EL1775" s="422"/>
      <c r="EM1775" s="422"/>
      <c r="EN1775" s="422"/>
      <c r="EO1775" s="422"/>
      <c r="EP1775" s="422"/>
      <c r="EQ1775" s="422"/>
    </row>
    <row r="1776" spans="1:156" ht="13" hidden="1" customHeight="1">
      <c r="A1776" s="413" t="s">
        <v>2002</v>
      </c>
      <c r="C1776" s="413">
        <v>621458</v>
      </c>
      <c r="D1776" s="413">
        <v>18316</v>
      </c>
      <c r="E1776" s="413" t="s">
        <v>188</v>
      </c>
      <c r="H1776" s="415" t="s">
        <v>3372</v>
      </c>
      <c r="I1776" s="416" t="s">
        <v>328</v>
      </c>
      <c r="J1776" s="417"/>
      <c r="K1776" s="418">
        <v>3</v>
      </c>
      <c r="AS1776" s="422"/>
      <c r="AT1776" s="422"/>
      <c r="AU1776" s="422"/>
      <c r="AV1776" s="422"/>
      <c r="AW1776" s="422"/>
      <c r="AX1776" s="422"/>
      <c r="AY1776" s="423"/>
      <c r="AZ1776" s="422"/>
      <c r="BA1776" s="422"/>
      <c r="BB1776" s="422"/>
      <c r="BC1776" s="422"/>
      <c r="EL1776" s="422"/>
      <c r="EM1776" s="422"/>
      <c r="EN1776" s="422"/>
      <c r="EO1776" s="422"/>
      <c r="EP1776" s="422"/>
      <c r="EQ1776" s="422"/>
    </row>
    <row r="1777" spans="1:147" ht="13" hidden="1" customHeight="1">
      <c r="A1777" s="413" t="s">
        <v>2002</v>
      </c>
      <c r="D1777" s="413">
        <v>21560</v>
      </c>
      <c r="F1777" s="470"/>
      <c r="H1777" s="411" t="s">
        <v>2256</v>
      </c>
      <c r="I1777" s="411" t="s">
        <v>2480</v>
      </c>
      <c r="J1777" s="418"/>
      <c r="K1777" s="418">
        <v>3</v>
      </c>
      <c r="L1777" s="418" t="s">
        <v>46</v>
      </c>
      <c r="AS1777" s="422"/>
      <c r="AT1777" s="422"/>
      <c r="AU1777" s="422"/>
      <c r="AV1777" s="422"/>
      <c r="AW1777" s="422"/>
      <c r="AX1777" s="422"/>
      <c r="AY1777" s="423"/>
      <c r="AZ1777" s="422"/>
      <c r="BA1777" s="422"/>
      <c r="BB1777" s="422"/>
      <c r="BC1777" s="422"/>
      <c r="EL1777" s="422"/>
      <c r="EM1777" s="422"/>
      <c r="EN1777" s="422"/>
      <c r="EO1777" s="422"/>
      <c r="EP1777" s="422"/>
      <c r="EQ1777" s="422"/>
    </row>
    <row r="1778" spans="1:147" ht="13" hidden="1" customHeight="1">
      <c r="A1778" s="413" t="s">
        <v>2002</v>
      </c>
      <c r="C1778" s="413">
        <v>519203</v>
      </c>
      <c r="D1778" s="413">
        <v>3473</v>
      </c>
      <c r="E1778" s="413" t="s">
        <v>16</v>
      </c>
      <c r="F1778" s="413" t="s">
        <v>16</v>
      </c>
      <c r="H1778" s="415" t="s">
        <v>469</v>
      </c>
      <c r="I1778" s="416" t="s">
        <v>110</v>
      </c>
      <c r="J1778" s="417">
        <v>35</v>
      </c>
      <c r="K1778" s="418">
        <v>3</v>
      </c>
      <c r="L1778" s="418" t="s">
        <v>46</v>
      </c>
      <c r="AS1778" s="422"/>
      <c r="AT1778" s="422"/>
      <c r="AU1778" s="422"/>
      <c r="AV1778" s="422"/>
      <c r="AW1778" s="422"/>
      <c r="AX1778" s="422"/>
      <c r="AY1778" s="423"/>
      <c r="AZ1778" s="422"/>
      <c r="BA1778" s="422"/>
      <c r="BB1778" s="422"/>
      <c r="BC1778" s="422"/>
      <c r="EL1778" s="422"/>
      <c r="EM1778" s="422"/>
      <c r="EN1778" s="422"/>
      <c r="EO1778" s="422"/>
      <c r="EP1778" s="422"/>
      <c r="EQ1778" s="422"/>
    </row>
    <row r="1779" spans="1:147" ht="13" hidden="1" customHeight="1">
      <c r="A1779" s="413" t="s">
        <v>2002</v>
      </c>
      <c r="D1779" s="413">
        <v>9929</v>
      </c>
      <c r="H1779" s="411" t="s">
        <v>1879</v>
      </c>
      <c r="I1779" s="411" t="s">
        <v>1880</v>
      </c>
      <c r="J1779" s="418"/>
      <c r="K1779" s="418">
        <v>3</v>
      </c>
      <c r="L1779" s="418" t="s">
        <v>837</v>
      </c>
      <c r="AS1779" s="422"/>
      <c r="AT1779" s="422"/>
      <c r="AU1779" s="422"/>
      <c r="AV1779" s="422"/>
      <c r="AW1779" s="422"/>
      <c r="AX1779" s="422"/>
      <c r="AY1779" s="423"/>
      <c r="AZ1779" s="422"/>
      <c r="BA1779" s="422"/>
      <c r="BB1779" s="422"/>
      <c r="BC1779" s="422"/>
      <c r="EL1779" s="422"/>
      <c r="EM1779" s="422"/>
      <c r="EN1779" s="422"/>
      <c r="EO1779" s="422"/>
      <c r="EP1779" s="422"/>
      <c r="EQ1779" s="422"/>
    </row>
    <row r="1780" spans="1:147" ht="13" hidden="1" customHeight="1">
      <c r="A1780" s="413" t="s">
        <v>2002</v>
      </c>
      <c r="C1780" s="413">
        <v>668853</v>
      </c>
      <c r="D1780" s="413">
        <v>25425</v>
      </c>
      <c r="E1780" s="413" t="s">
        <v>2176</v>
      </c>
      <c r="F1780" s="413" t="s">
        <v>2176</v>
      </c>
      <c r="H1780" s="411" t="s">
        <v>3956</v>
      </c>
      <c r="I1780" s="411" t="s">
        <v>595</v>
      </c>
      <c r="K1780" s="418">
        <v>3</v>
      </c>
      <c r="L1780" s="418" t="s">
        <v>46</v>
      </c>
      <c r="AS1780" s="422"/>
      <c r="AT1780" s="422"/>
      <c r="AU1780" s="422"/>
      <c r="AV1780" s="422"/>
      <c r="AW1780" s="422"/>
      <c r="AX1780" s="422"/>
      <c r="AZ1780" s="422"/>
      <c r="BA1780" s="422"/>
      <c r="BB1780" s="422"/>
      <c r="BC1780" s="422"/>
      <c r="EL1780" s="422"/>
      <c r="EM1780" s="422"/>
      <c r="EN1780" s="422"/>
      <c r="EO1780" s="422"/>
      <c r="EP1780" s="422"/>
      <c r="EQ1780" s="422"/>
    </row>
    <row r="1781" spans="1:147" ht="13" hidden="1" customHeight="1">
      <c r="A1781" s="413" t="s">
        <v>2002</v>
      </c>
      <c r="C1781" s="413">
        <v>572138</v>
      </c>
      <c r="D1781" s="413">
        <v>10441</v>
      </c>
      <c r="E1781" s="413" t="s">
        <v>614</v>
      </c>
      <c r="F1781" s="413" t="s">
        <v>614</v>
      </c>
      <c r="H1781" s="411" t="s">
        <v>3333</v>
      </c>
      <c r="I1781" s="411" t="s">
        <v>237</v>
      </c>
      <c r="J1781" s="413">
        <v>33</v>
      </c>
      <c r="K1781" s="418">
        <v>3</v>
      </c>
      <c r="L1781" s="418" t="s">
        <v>46</v>
      </c>
      <c r="AS1781" s="422"/>
      <c r="AT1781" s="422"/>
      <c r="AU1781" s="422"/>
      <c r="AV1781" s="422"/>
      <c r="AW1781" s="422"/>
      <c r="AX1781" s="422"/>
      <c r="AY1781" s="423"/>
      <c r="AZ1781" s="422"/>
      <c r="BA1781" s="422"/>
      <c r="BB1781" s="422"/>
      <c r="BC1781" s="422"/>
      <c r="EL1781" s="422"/>
      <c r="EM1781" s="422"/>
      <c r="EN1781" s="422"/>
      <c r="EO1781" s="422"/>
      <c r="EP1781" s="422"/>
      <c r="EQ1781" s="422"/>
    </row>
    <row r="1782" spans="1:147" ht="13" hidden="1" customHeight="1">
      <c r="A1782" s="413" t="s">
        <v>2002</v>
      </c>
      <c r="C1782" s="413">
        <v>681584</v>
      </c>
      <c r="D1782" s="413">
        <v>24782</v>
      </c>
      <c r="E1782" s="413" t="s">
        <v>2175</v>
      </c>
      <c r="F1782" s="413" t="s">
        <v>2175</v>
      </c>
      <c r="H1782" s="411" t="s">
        <v>4</v>
      </c>
      <c r="I1782" s="411" t="s">
        <v>617</v>
      </c>
      <c r="J1782" s="413">
        <v>28</v>
      </c>
      <c r="K1782" s="418">
        <v>3</v>
      </c>
      <c r="L1782" s="418" t="s">
        <v>837</v>
      </c>
    </row>
    <row r="1783" spans="1:147" ht="13" hidden="1" customHeight="1">
      <c r="A1783" s="413" t="s">
        <v>2002</v>
      </c>
      <c r="D1783" s="413">
        <v>14811</v>
      </c>
      <c r="H1783" s="415" t="s">
        <v>1103</v>
      </c>
      <c r="I1783" s="416" t="s">
        <v>106</v>
      </c>
      <c r="J1783" s="417"/>
      <c r="K1783" s="418">
        <v>3</v>
      </c>
      <c r="L1783" s="418" t="s">
        <v>837</v>
      </c>
      <c r="AS1783" s="422"/>
      <c r="AT1783" s="422"/>
      <c r="AU1783" s="422"/>
      <c r="AV1783" s="422"/>
      <c r="AW1783" s="422"/>
      <c r="AX1783" s="422"/>
      <c r="AY1783" s="423"/>
      <c r="AZ1783" s="422"/>
      <c r="BA1783" s="422"/>
      <c r="BB1783" s="422"/>
      <c r="BC1783" s="422"/>
      <c r="EL1783" s="422"/>
      <c r="EM1783" s="422"/>
      <c r="EN1783" s="422"/>
      <c r="EO1783" s="422"/>
      <c r="EP1783" s="422"/>
      <c r="EQ1783" s="422"/>
    </row>
    <row r="1784" spans="1:147" ht="13" hidden="1" customHeight="1">
      <c r="A1784" s="413" t="s">
        <v>2002</v>
      </c>
      <c r="C1784" s="413">
        <v>613564</v>
      </c>
      <c r="D1784" s="413">
        <v>16686</v>
      </c>
      <c r="E1784" s="413" t="s">
        <v>598</v>
      </c>
      <c r="H1784" s="411" t="s">
        <v>2293</v>
      </c>
      <c r="I1784" s="411" t="s">
        <v>523</v>
      </c>
      <c r="J1784" s="418"/>
      <c r="K1784" s="418">
        <v>3</v>
      </c>
      <c r="AS1784" s="422"/>
      <c r="AT1784" s="422"/>
      <c r="AU1784" s="422"/>
      <c r="AV1784" s="422"/>
      <c r="AW1784" s="422"/>
      <c r="AX1784" s="422"/>
      <c r="AY1784" s="423"/>
      <c r="AZ1784" s="422"/>
      <c r="BA1784" s="422"/>
      <c r="BB1784" s="422"/>
      <c r="BC1784" s="422"/>
      <c r="EL1784" s="422"/>
      <c r="EM1784" s="422"/>
      <c r="EN1784" s="422"/>
      <c r="EO1784" s="422"/>
      <c r="EP1784" s="422"/>
      <c r="EQ1784" s="422"/>
    </row>
    <row r="1785" spans="1:147" ht="13" hidden="1" customHeight="1">
      <c r="A1785" s="413" t="s">
        <v>2002</v>
      </c>
      <c r="D1785" s="413">
        <v>4314</v>
      </c>
      <c r="E1785" s="413" t="s">
        <v>188</v>
      </c>
      <c r="H1785" s="415" t="s">
        <v>1371</v>
      </c>
      <c r="I1785" s="416" t="s">
        <v>554</v>
      </c>
      <c r="J1785" s="474"/>
      <c r="K1785" s="418">
        <v>3</v>
      </c>
      <c r="L1785" s="418" t="s">
        <v>46</v>
      </c>
      <c r="AS1785" s="422"/>
      <c r="AT1785" s="422"/>
      <c r="AU1785" s="422"/>
      <c r="AV1785" s="422"/>
      <c r="AW1785" s="422"/>
      <c r="AX1785" s="422"/>
      <c r="AZ1785" s="422"/>
      <c r="BA1785" s="422"/>
      <c r="BB1785" s="422"/>
      <c r="BC1785" s="422"/>
      <c r="EL1785" s="422"/>
      <c r="EM1785" s="422"/>
      <c r="EN1785" s="422"/>
      <c r="EO1785" s="422"/>
      <c r="EP1785" s="422"/>
      <c r="EQ1785" s="422"/>
    </row>
    <row r="1786" spans="1:147" ht="13" hidden="1" customHeight="1">
      <c r="A1786" s="413" t="s">
        <v>2002</v>
      </c>
      <c r="C1786" s="413">
        <v>665120</v>
      </c>
      <c r="D1786" s="413">
        <v>18607</v>
      </c>
      <c r="E1786" s="413" t="s">
        <v>14</v>
      </c>
      <c r="F1786" s="413" t="s">
        <v>14</v>
      </c>
      <c r="H1786" s="415" t="s">
        <v>1268</v>
      </c>
      <c r="I1786" s="416" t="s">
        <v>269</v>
      </c>
      <c r="J1786" s="417"/>
      <c r="K1786" s="418">
        <v>3</v>
      </c>
      <c r="L1786" s="418" t="s">
        <v>46</v>
      </c>
      <c r="AS1786" s="422"/>
      <c r="AT1786" s="422"/>
      <c r="AU1786" s="422"/>
      <c r="AV1786" s="422"/>
      <c r="AW1786" s="422"/>
      <c r="AX1786" s="422"/>
      <c r="AY1786" s="423"/>
      <c r="AZ1786" s="422"/>
      <c r="BA1786" s="422"/>
      <c r="BB1786" s="422"/>
      <c r="BC1786" s="422"/>
      <c r="EL1786" s="422"/>
      <c r="EM1786" s="422"/>
      <c r="EN1786" s="422"/>
      <c r="EO1786" s="422"/>
      <c r="EP1786" s="422"/>
      <c r="EQ1786" s="422"/>
    </row>
    <row r="1787" spans="1:147" ht="13" hidden="1" customHeight="1">
      <c r="A1787" s="413" t="s">
        <v>2002</v>
      </c>
      <c r="C1787" s="413">
        <v>621550</v>
      </c>
      <c r="D1787" s="413">
        <v>13602</v>
      </c>
      <c r="E1787" s="413" t="s">
        <v>129</v>
      </c>
      <c r="F1787" s="413" t="s">
        <v>129</v>
      </c>
      <c r="H1787" s="411" t="s">
        <v>1948</v>
      </c>
      <c r="I1787" s="411" t="s">
        <v>645</v>
      </c>
      <c r="J1787" s="418"/>
      <c r="K1787" s="418">
        <v>3</v>
      </c>
      <c r="L1787" s="418" t="s">
        <v>837</v>
      </c>
      <c r="AS1787" s="422"/>
      <c r="AT1787" s="422"/>
      <c r="AU1787" s="422"/>
      <c r="AV1787" s="422"/>
      <c r="AW1787" s="422"/>
      <c r="AX1787" s="422"/>
      <c r="AZ1787" s="422"/>
      <c r="BA1787" s="422"/>
      <c r="BB1787" s="422"/>
      <c r="BC1787" s="422"/>
      <c r="EL1787" s="422"/>
      <c r="EM1787" s="422"/>
      <c r="EN1787" s="422"/>
      <c r="EO1787" s="422"/>
      <c r="EP1787" s="422"/>
      <c r="EQ1787" s="422"/>
    </row>
    <row r="1788" spans="1:147" ht="13" hidden="1" customHeight="1">
      <c r="A1788" s="413" t="s">
        <v>2002</v>
      </c>
      <c r="C1788" s="413">
        <v>660766</v>
      </c>
      <c r="D1788" s="413">
        <v>18400</v>
      </c>
      <c r="E1788" s="413" t="s">
        <v>2169</v>
      </c>
      <c r="F1788" s="413" t="s">
        <v>29</v>
      </c>
      <c r="H1788" s="411" t="s">
        <v>2866</v>
      </c>
      <c r="I1788" s="411" t="s">
        <v>540</v>
      </c>
      <c r="J1788" s="413">
        <v>27</v>
      </c>
      <c r="K1788" s="418">
        <v>3</v>
      </c>
      <c r="L1788" s="418" t="s">
        <v>837</v>
      </c>
      <c r="AS1788" s="422"/>
      <c r="AT1788" s="422"/>
      <c r="AU1788" s="422"/>
      <c r="AV1788" s="422"/>
      <c r="AW1788" s="422"/>
      <c r="AX1788" s="422"/>
      <c r="AY1788" s="423"/>
      <c r="AZ1788" s="422"/>
      <c r="BA1788" s="422"/>
      <c r="BB1788" s="422"/>
      <c r="BC1788" s="422"/>
      <c r="EL1788" s="422"/>
      <c r="EM1788" s="422"/>
      <c r="EN1788" s="422"/>
      <c r="EO1788" s="422"/>
      <c r="EP1788" s="422"/>
      <c r="EQ1788" s="422"/>
    </row>
    <row r="1789" spans="1:147" ht="13" hidden="1" customHeight="1">
      <c r="A1789" s="413" t="s">
        <v>2002</v>
      </c>
      <c r="C1789" s="413">
        <v>657193</v>
      </c>
      <c r="D1789" s="413">
        <v>16959</v>
      </c>
      <c r="E1789" s="413" t="s">
        <v>345</v>
      </c>
      <c r="H1789" s="411" t="s">
        <v>484</v>
      </c>
      <c r="I1789" s="411" t="s">
        <v>1607</v>
      </c>
      <c r="J1789" s="418"/>
      <c r="K1789" s="418">
        <v>4</v>
      </c>
      <c r="AS1789" s="422"/>
      <c r="AT1789" s="422"/>
      <c r="AU1789" s="422"/>
      <c r="AV1789" s="422"/>
      <c r="AW1789" s="422"/>
      <c r="AX1789" s="422"/>
      <c r="AZ1789" s="422"/>
      <c r="BA1789" s="422"/>
      <c r="BB1789" s="422"/>
      <c r="BC1789" s="422"/>
      <c r="EL1789" s="422"/>
      <c r="EM1789" s="422"/>
      <c r="EN1789" s="422"/>
      <c r="EO1789" s="422"/>
      <c r="EP1789" s="422"/>
      <c r="EQ1789" s="422"/>
    </row>
    <row r="1790" spans="1:147" ht="13" hidden="1" customHeight="1">
      <c r="A1790" s="413" t="s">
        <v>2002</v>
      </c>
      <c r="D1790" s="413">
        <v>8709</v>
      </c>
      <c r="E1790" s="413" t="s">
        <v>164</v>
      </c>
      <c r="H1790" s="415" t="s">
        <v>450</v>
      </c>
      <c r="I1790" s="416" t="s">
        <v>451</v>
      </c>
      <c r="J1790" s="417"/>
      <c r="K1790" s="418">
        <v>4</v>
      </c>
      <c r="L1790" s="418" t="s">
        <v>837</v>
      </c>
      <c r="AS1790" s="422"/>
      <c r="AT1790" s="422"/>
      <c r="AU1790" s="422"/>
      <c r="AV1790" s="422"/>
      <c r="AW1790" s="422"/>
      <c r="AX1790" s="422"/>
      <c r="AZ1790" s="422"/>
      <c r="BA1790" s="422"/>
      <c r="BB1790" s="422"/>
      <c r="BC1790" s="422"/>
      <c r="EL1790" s="422"/>
      <c r="EM1790" s="422"/>
      <c r="EN1790" s="422"/>
      <c r="EO1790" s="422"/>
      <c r="EP1790" s="422"/>
      <c r="EQ1790" s="422"/>
    </row>
    <row r="1791" spans="1:147" ht="13" hidden="1" customHeight="1">
      <c r="A1791" s="413" t="s">
        <v>2002</v>
      </c>
      <c r="D1791" s="413">
        <v>16434</v>
      </c>
      <c r="E1791" s="413" t="s">
        <v>609</v>
      </c>
      <c r="H1791" s="415" t="s">
        <v>189</v>
      </c>
      <c r="I1791" s="416" t="s">
        <v>331</v>
      </c>
      <c r="J1791" s="417"/>
      <c r="K1791" s="418">
        <v>4</v>
      </c>
      <c r="L1791" s="418" t="s">
        <v>837</v>
      </c>
      <c r="AS1791" s="422"/>
      <c r="AT1791" s="422"/>
      <c r="AU1791" s="422"/>
      <c r="AV1791" s="422"/>
      <c r="AW1791" s="422"/>
      <c r="AX1791" s="422"/>
      <c r="AY1791" s="423"/>
      <c r="AZ1791" s="422"/>
      <c r="BA1791" s="422"/>
      <c r="BB1791" s="422"/>
      <c r="BC1791" s="422"/>
      <c r="EL1791" s="422"/>
      <c r="EM1791" s="422"/>
      <c r="EN1791" s="422"/>
      <c r="EO1791" s="422"/>
      <c r="EP1791" s="422"/>
      <c r="EQ1791" s="422"/>
    </row>
    <row r="1792" spans="1:147" ht="13" hidden="1" customHeight="1">
      <c r="A1792" s="413" t="s">
        <v>2002</v>
      </c>
      <c r="C1792" s="413">
        <v>671117</v>
      </c>
      <c r="D1792" s="413">
        <v>29912</v>
      </c>
      <c r="E1792" s="413" t="s">
        <v>2169</v>
      </c>
      <c r="H1792" s="411" t="s">
        <v>2391</v>
      </c>
      <c r="I1792" s="411" t="s">
        <v>1839</v>
      </c>
      <c r="K1792" s="418">
        <v>4</v>
      </c>
      <c r="AS1792" s="422"/>
      <c r="AT1792" s="422"/>
      <c r="AU1792" s="422"/>
      <c r="AV1792" s="422"/>
      <c r="AW1792" s="422"/>
      <c r="AX1792" s="422"/>
      <c r="AY1792" s="423"/>
      <c r="AZ1792" s="422"/>
      <c r="BA1792" s="422"/>
      <c r="BB1792" s="422"/>
      <c r="BC1792" s="422"/>
      <c r="EL1792" s="422"/>
      <c r="EM1792" s="422"/>
      <c r="EN1792" s="422"/>
      <c r="EO1792" s="422"/>
      <c r="EP1792" s="422"/>
      <c r="EQ1792" s="422"/>
    </row>
    <row r="1793" spans="1:147" ht="13" hidden="1" customHeight="1">
      <c r="A1793" s="413" t="s">
        <v>2002</v>
      </c>
      <c r="C1793" s="413">
        <v>669208</v>
      </c>
      <c r="D1793" s="413">
        <v>29547</v>
      </c>
      <c r="E1793" s="413" t="s">
        <v>598</v>
      </c>
      <c r="F1793" s="413" t="s">
        <v>598</v>
      </c>
      <c r="H1793" s="411" t="s">
        <v>3962</v>
      </c>
      <c r="I1793" s="411" t="s">
        <v>549</v>
      </c>
      <c r="J1793" s="413">
        <v>25</v>
      </c>
      <c r="K1793" s="418">
        <v>4</v>
      </c>
      <c r="L1793" s="418" t="s">
        <v>837</v>
      </c>
    </row>
    <row r="1794" spans="1:147" ht="13" hidden="1" customHeight="1">
      <c r="A1794" s="413" t="s">
        <v>2002</v>
      </c>
      <c r="D1794" s="413">
        <v>14691</v>
      </c>
      <c r="H1794" s="415" t="s">
        <v>292</v>
      </c>
      <c r="I1794" s="416" t="s">
        <v>666</v>
      </c>
      <c r="J1794" s="417"/>
      <c r="K1794" s="418">
        <v>4</v>
      </c>
      <c r="L1794" s="418" t="s">
        <v>46</v>
      </c>
      <c r="AS1794" s="422"/>
      <c r="AT1794" s="422"/>
      <c r="AU1794" s="422"/>
      <c r="AV1794" s="422"/>
      <c r="AW1794" s="422"/>
      <c r="AX1794" s="422"/>
      <c r="AY1794" s="423"/>
      <c r="AZ1794" s="422"/>
      <c r="BA1794" s="422"/>
      <c r="BB1794" s="422"/>
      <c r="BC1794" s="422"/>
      <c r="EL1794" s="422"/>
      <c r="EM1794" s="422"/>
      <c r="EN1794" s="422"/>
      <c r="EO1794" s="422"/>
      <c r="EP1794" s="422"/>
      <c r="EQ1794" s="422"/>
    </row>
    <row r="1795" spans="1:147" ht="13" hidden="1" customHeight="1">
      <c r="A1795" s="413" t="s">
        <v>2002</v>
      </c>
      <c r="D1795" s="413">
        <v>17321</v>
      </c>
      <c r="H1795" s="415" t="s">
        <v>895</v>
      </c>
      <c r="I1795" s="416" t="s">
        <v>596</v>
      </c>
      <c r="J1795" s="417"/>
      <c r="K1795" s="418">
        <v>4</v>
      </c>
      <c r="L1795" s="418" t="s">
        <v>837</v>
      </c>
      <c r="AS1795" s="422"/>
      <c r="AT1795" s="422"/>
      <c r="AU1795" s="422"/>
      <c r="AV1795" s="422"/>
      <c r="AW1795" s="422"/>
      <c r="AX1795" s="422"/>
      <c r="AY1795" s="423"/>
      <c r="AZ1795" s="422"/>
      <c r="BA1795" s="422"/>
      <c r="BB1795" s="422"/>
      <c r="BC1795" s="422"/>
      <c r="EL1795" s="422"/>
      <c r="EM1795" s="422"/>
      <c r="EN1795" s="422"/>
      <c r="EO1795" s="422"/>
      <c r="EP1795" s="422"/>
      <c r="EQ1795" s="422"/>
    </row>
    <row r="1796" spans="1:147" ht="13" hidden="1" customHeight="1">
      <c r="A1796" s="413" t="s">
        <v>2002</v>
      </c>
      <c r="C1796" s="413">
        <v>672701</v>
      </c>
      <c r="D1796" s="413">
        <v>20540</v>
      </c>
      <c r="E1796" s="413" t="s">
        <v>686</v>
      </c>
      <c r="H1796" s="411" t="s">
        <v>834</v>
      </c>
      <c r="I1796" s="411" t="s">
        <v>565</v>
      </c>
      <c r="J1796" s="418"/>
      <c r="K1796" s="418">
        <v>4</v>
      </c>
      <c r="AS1796" s="422"/>
      <c r="AT1796" s="422"/>
      <c r="AU1796" s="422"/>
      <c r="AV1796" s="422"/>
      <c r="AW1796" s="422"/>
      <c r="AX1796" s="422"/>
      <c r="AZ1796" s="422"/>
      <c r="BA1796" s="422"/>
      <c r="BB1796" s="422"/>
      <c r="BC1796" s="422"/>
      <c r="EL1796" s="422"/>
      <c r="EM1796" s="422"/>
      <c r="EN1796" s="422"/>
      <c r="EO1796" s="422"/>
      <c r="EP1796" s="422"/>
      <c r="EQ1796" s="422"/>
    </row>
    <row r="1797" spans="1:147" ht="13" hidden="1" customHeight="1">
      <c r="A1797" s="413" t="s">
        <v>2002</v>
      </c>
      <c r="C1797" s="413">
        <v>664058</v>
      </c>
      <c r="D1797" s="413">
        <v>17992</v>
      </c>
      <c r="E1797" s="413" t="s">
        <v>555</v>
      </c>
      <c r="H1797" s="415" t="s">
        <v>1210</v>
      </c>
      <c r="I1797" s="416" t="s">
        <v>617</v>
      </c>
      <c r="J1797" s="417"/>
      <c r="K1797" s="418">
        <v>4</v>
      </c>
      <c r="AS1797" s="422"/>
      <c r="AT1797" s="422"/>
      <c r="AU1797" s="422"/>
      <c r="AV1797" s="422"/>
      <c r="AW1797" s="422"/>
      <c r="AX1797" s="422"/>
      <c r="AZ1797" s="422"/>
      <c r="BA1797" s="422"/>
      <c r="BB1797" s="422"/>
      <c r="BC1797" s="422"/>
      <c r="EL1797" s="422"/>
      <c r="EM1797" s="422"/>
      <c r="EN1797" s="422"/>
      <c r="EO1797" s="422"/>
      <c r="EP1797" s="422"/>
      <c r="EQ1797" s="422"/>
    </row>
    <row r="1798" spans="1:147" ht="13" hidden="1" customHeight="1">
      <c r="A1798" s="413" t="s">
        <v>2002</v>
      </c>
      <c r="C1798" s="413">
        <v>687093</v>
      </c>
      <c r="D1798" s="413">
        <v>26031</v>
      </c>
      <c r="E1798" s="413" t="s">
        <v>609</v>
      </c>
      <c r="F1798" s="413" t="s">
        <v>609</v>
      </c>
      <c r="H1798" s="411" t="s">
        <v>3073</v>
      </c>
      <c r="I1798" s="411" t="s">
        <v>2524</v>
      </c>
      <c r="K1798" s="418">
        <v>4</v>
      </c>
      <c r="L1798" s="418" t="s">
        <v>837</v>
      </c>
      <c r="AS1798" s="422"/>
      <c r="AT1798" s="422"/>
      <c r="AU1798" s="422"/>
      <c r="AV1798" s="422"/>
      <c r="AW1798" s="422"/>
      <c r="AX1798" s="422"/>
      <c r="AY1798" s="423"/>
      <c r="AZ1798" s="422"/>
      <c r="BA1798" s="422"/>
      <c r="BB1798" s="422"/>
      <c r="BC1798" s="422"/>
      <c r="EL1798" s="422"/>
      <c r="EM1798" s="422"/>
      <c r="EN1798" s="422"/>
      <c r="EO1798" s="422"/>
      <c r="EP1798" s="422"/>
      <c r="EQ1798" s="422"/>
    </row>
    <row r="1799" spans="1:147" ht="13" hidden="1" customHeight="1">
      <c r="A1799" s="413" t="s">
        <v>2002</v>
      </c>
      <c r="D1799" s="413">
        <v>8202</v>
      </c>
      <c r="H1799" s="415" t="s">
        <v>350</v>
      </c>
      <c r="I1799" s="416" t="s">
        <v>533</v>
      </c>
      <c r="J1799" s="417"/>
      <c r="K1799" s="418">
        <v>4</v>
      </c>
      <c r="L1799" s="418" t="s">
        <v>837</v>
      </c>
      <c r="AS1799" s="422"/>
      <c r="AT1799" s="422"/>
      <c r="AU1799" s="422"/>
      <c r="AV1799" s="422"/>
      <c r="AW1799" s="422"/>
      <c r="AX1799" s="422"/>
      <c r="AZ1799" s="422"/>
      <c r="BA1799" s="422"/>
      <c r="BB1799" s="422"/>
      <c r="BC1799" s="422"/>
      <c r="EL1799" s="422"/>
      <c r="EM1799" s="422"/>
      <c r="EN1799" s="422"/>
      <c r="EO1799" s="422"/>
      <c r="EP1799" s="422"/>
      <c r="EQ1799" s="422"/>
    </row>
    <row r="1800" spans="1:147" ht="13" hidden="1" customHeight="1">
      <c r="A1800" s="413" t="s">
        <v>2002</v>
      </c>
      <c r="C1800" s="413">
        <v>677870</v>
      </c>
      <c r="D1800" s="413">
        <v>23782</v>
      </c>
      <c r="E1800" s="413" t="s">
        <v>470</v>
      </c>
      <c r="F1800" s="413" t="s">
        <v>470</v>
      </c>
      <c r="H1800" s="411" t="s">
        <v>3369</v>
      </c>
      <c r="I1800" s="411" t="s">
        <v>3945</v>
      </c>
      <c r="J1800" s="413">
        <v>24</v>
      </c>
      <c r="K1800" s="418">
        <v>4</v>
      </c>
      <c r="L1800" s="418" t="s">
        <v>837</v>
      </c>
      <c r="AS1800" s="422"/>
      <c r="AT1800" s="422"/>
      <c r="AU1800" s="422"/>
      <c r="AV1800" s="422"/>
      <c r="AW1800" s="422"/>
      <c r="AX1800" s="422"/>
      <c r="AY1800" s="423"/>
      <c r="AZ1800" s="422"/>
      <c r="BA1800" s="422"/>
      <c r="BB1800" s="422"/>
      <c r="BC1800" s="422"/>
      <c r="EL1800" s="422"/>
      <c r="EM1800" s="422"/>
      <c r="EN1800" s="422"/>
      <c r="EO1800" s="422"/>
      <c r="EP1800" s="422"/>
      <c r="EQ1800" s="422"/>
    </row>
    <row r="1801" spans="1:147" ht="13" hidden="1" customHeight="1">
      <c r="A1801" s="413" t="s">
        <v>2002</v>
      </c>
      <c r="C1801" s="413">
        <v>663731</v>
      </c>
      <c r="D1801" s="413">
        <v>21535</v>
      </c>
      <c r="E1801" s="413" t="s">
        <v>45</v>
      </c>
      <c r="F1801" s="413" t="s">
        <v>45</v>
      </c>
      <c r="H1801" s="411" t="s">
        <v>3409</v>
      </c>
      <c r="I1801" s="411" t="s">
        <v>986</v>
      </c>
      <c r="J1801" s="413">
        <v>28</v>
      </c>
      <c r="K1801" s="418">
        <v>4</v>
      </c>
      <c r="L1801" s="418" t="s">
        <v>837</v>
      </c>
      <c r="AS1801" s="422"/>
      <c r="AT1801" s="422"/>
      <c r="AU1801" s="422"/>
      <c r="AV1801" s="422"/>
      <c r="AW1801" s="422"/>
      <c r="AX1801" s="422"/>
      <c r="AY1801" s="423"/>
      <c r="AZ1801" s="422"/>
      <c r="BA1801" s="422"/>
      <c r="BB1801" s="422"/>
      <c r="BC1801" s="422"/>
      <c r="EL1801" s="422"/>
      <c r="EM1801" s="422"/>
      <c r="EN1801" s="422"/>
      <c r="EO1801" s="422"/>
      <c r="EP1801" s="422"/>
      <c r="EQ1801" s="422"/>
    </row>
    <row r="1802" spans="1:147" ht="13" hidden="1" customHeight="1">
      <c r="A1802" s="413" t="s">
        <v>2002</v>
      </c>
      <c r="C1802" s="413">
        <v>643393</v>
      </c>
      <c r="D1802" s="413">
        <v>14894</v>
      </c>
      <c r="E1802" s="413" t="s">
        <v>17</v>
      </c>
      <c r="H1802" s="415" t="s">
        <v>453</v>
      </c>
      <c r="I1802" s="416" t="s">
        <v>198</v>
      </c>
      <c r="J1802" s="417"/>
      <c r="K1802" s="418">
        <v>4</v>
      </c>
      <c r="AS1802" s="422"/>
      <c r="AT1802" s="422"/>
      <c r="AU1802" s="422"/>
      <c r="AV1802" s="422"/>
      <c r="AW1802" s="422"/>
      <c r="AX1802" s="422"/>
      <c r="AZ1802" s="422"/>
      <c r="BA1802" s="422"/>
      <c r="BB1802" s="422"/>
      <c r="BC1802" s="422"/>
      <c r="EL1802" s="422"/>
      <c r="EM1802" s="422"/>
      <c r="EN1802" s="422"/>
      <c r="EO1802" s="422"/>
      <c r="EP1802" s="422"/>
      <c r="EQ1802" s="422"/>
    </row>
    <row r="1803" spans="1:147" ht="13" hidden="1" customHeight="1">
      <c r="A1803" s="413" t="s">
        <v>2002</v>
      </c>
      <c r="C1803" s="413">
        <v>664068</v>
      </c>
      <c r="D1803" s="413">
        <v>17975</v>
      </c>
      <c r="E1803" s="413" t="s">
        <v>18</v>
      </c>
      <c r="F1803" s="413" t="s">
        <v>18</v>
      </c>
      <c r="H1803" s="411" t="s">
        <v>1080</v>
      </c>
      <c r="I1803" s="411" t="s">
        <v>524</v>
      </c>
      <c r="J1803" s="413">
        <v>31</v>
      </c>
      <c r="K1803" s="418">
        <v>4</v>
      </c>
      <c r="L1803" s="418" t="s">
        <v>837</v>
      </c>
      <c r="AS1803" s="422"/>
      <c r="AT1803" s="422"/>
      <c r="AU1803" s="422"/>
      <c r="AV1803" s="422"/>
      <c r="AW1803" s="422"/>
      <c r="AX1803" s="422"/>
      <c r="AY1803" s="423"/>
      <c r="AZ1803" s="422"/>
      <c r="BA1803" s="422"/>
      <c r="BB1803" s="422"/>
      <c r="BC1803" s="422"/>
      <c r="EL1803" s="422"/>
      <c r="EM1803" s="422"/>
      <c r="EN1803" s="422"/>
      <c r="EO1803" s="422"/>
      <c r="EP1803" s="422"/>
      <c r="EQ1803" s="422"/>
    </row>
    <row r="1804" spans="1:147" ht="13" hidden="1" customHeight="1">
      <c r="A1804" s="413" t="s">
        <v>2002</v>
      </c>
      <c r="C1804" s="413">
        <v>605346</v>
      </c>
      <c r="D1804" s="413">
        <v>13663</v>
      </c>
      <c r="E1804" s="413" t="s">
        <v>18</v>
      </c>
      <c r="F1804" s="413" t="s">
        <v>18</v>
      </c>
      <c r="H1804" s="411" t="s">
        <v>121</v>
      </c>
      <c r="I1804" s="411" t="s">
        <v>124</v>
      </c>
      <c r="J1804" s="418"/>
      <c r="K1804" s="418">
        <v>4</v>
      </c>
      <c r="L1804" s="418" t="s">
        <v>837</v>
      </c>
      <c r="AS1804" s="422"/>
      <c r="AT1804" s="422"/>
      <c r="AU1804" s="422"/>
      <c r="AV1804" s="422"/>
      <c r="AW1804" s="422"/>
      <c r="AX1804" s="422"/>
      <c r="AZ1804" s="422"/>
      <c r="BA1804" s="422"/>
      <c r="BB1804" s="422"/>
      <c r="BC1804" s="422"/>
      <c r="EL1804" s="422"/>
      <c r="EM1804" s="422"/>
      <c r="EN1804" s="422"/>
      <c r="EO1804" s="422"/>
      <c r="EP1804" s="422"/>
      <c r="EQ1804" s="422"/>
    </row>
    <row r="1805" spans="1:147" ht="13" hidden="1" customHeight="1">
      <c r="A1805" s="413" t="s">
        <v>2002</v>
      </c>
      <c r="C1805" s="413">
        <v>682617</v>
      </c>
      <c r="D1805" s="413">
        <v>25616</v>
      </c>
      <c r="E1805" s="413" t="s">
        <v>2175</v>
      </c>
      <c r="F1805" s="413" t="s">
        <v>2175</v>
      </c>
      <c r="H1805" s="411" t="s">
        <v>1258</v>
      </c>
      <c r="I1805" s="411" t="s">
        <v>461</v>
      </c>
      <c r="J1805" s="413">
        <v>23</v>
      </c>
      <c r="K1805" s="418">
        <v>4</v>
      </c>
      <c r="L1805" s="418" t="s">
        <v>837</v>
      </c>
      <c r="AS1805" s="422"/>
      <c r="AT1805" s="422"/>
      <c r="AU1805" s="422"/>
      <c r="AV1805" s="422"/>
      <c r="AW1805" s="422"/>
      <c r="AX1805" s="422"/>
      <c r="AY1805" s="423"/>
      <c r="AZ1805" s="422"/>
      <c r="BA1805" s="422"/>
      <c r="BB1805" s="422"/>
      <c r="BC1805" s="422"/>
      <c r="EL1805" s="422"/>
      <c r="EM1805" s="422"/>
      <c r="EN1805" s="422"/>
      <c r="EO1805" s="422"/>
      <c r="EP1805" s="422"/>
      <c r="EQ1805" s="422"/>
    </row>
    <row r="1806" spans="1:147" ht="13" hidden="1" customHeight="1">
      <c r="A1806" s="413" t="s">
        <v>2002</v>
      </c>
      <c r="C1806" s="413">
        <v>682619</v>
      </c>
      <c r="D1806" s="413">
        <v>25967</v>
      </c>
      <c r="E1806" s="413" t="s">
        <v>470</v>
      </c>
      <c r="H1806" s="411" t="s">
        <v>176</v>
      </c>
      <c r="I1806" s="411" t="s">
        <v>4043</v>
      </c>
      <c r="K1806" s="418">
        <v>4</v>
      </c>
      <c r="AS1806" s="422"/>
      <c r="AT1806" s="422"/>
      <c r="AU1806" s="422"/>
      <c r="AV1806" s="422"/>
      <c r="AW1806" s="422"/>
      <c r="AX1806" s="422"/>
      <c r="AY1806" s="423"/>
      <c r="AZ1806" s="422"/>
      <c r="BA1806" s="422"/>
      <c r="BB1806" s="422"/>
      <c r="BC1806" s="422"/>
      <c r="EL1806" s="422"/>
      <c r="EM1806" s="422"/>
      <c r="EN1806" s="422"/>
      <c r="EO1806" s="422"/>
      <c r="EP1806" s="422"/>
      <c r="EQ1806" s="422"/>
    </row>
    <row r="1807" spans="1:147" ht="13" hidden="1" customHeight="1">
      <c r="A1807" s="413" t="s">
        <v>2002</v>
      </c>
      <c r="D1807" s="413">
        <v>18032</v>
      </c>
      <c r="H1807" s="411" t="s">
        <v>1796</v>
      </c>
      <c r="I1807" s="411" t="s">
        <v>168</v>
      </c>
      <c r="J1807" s="418"/>
      <c r="K1807" s="418">
        <v>4</v>
      </c>
      <c r="L1807" s="418" t="s">
        <v>837</v>
      </c>
      <c r="AS1807" s="422"/>
      <c r="AT1807" s="422"/>
      <c r="AU1807" s="422"/>
      <c r="AV1807" s="422"/>
      <c r="AW1807" s="422"/>
      <c r="AX1807" s="422"/>
      <c r="AY1807" s="423"/>
      <c r="AZ1807" s="422"/>
      <c r="BA1807" s="422"/>
      <c r="BB1807" s="422"/>
      <c r="BC1807" s="422"/>
      <c r="EL1807" s="422"/>
      <c r="EM1807" s="422"/>
      <c r="EN1807" s="422"/>
      <c r="EO1807" s="422"/>
      <c r="EP1807" s="422"/>
      <c r="EQ1807" s="422"/>
    </row>
    <row r="1808" spans="1:147" ht="13" hidden="1" customHeight="1">
      <c r="A1808" s="413" t="s">
        <v>2002</v>
      </c>
      <c r="C1808" s="413">
        <v>593160</v>
      </c>
      <c r="D1808" s="413">
        <v>11281</v>
      </c>
      <c r="E1808" s="413" t="s">
        <v>3323</v>
      </c>
      <c r="F1808" s="413" t="s">
        <v>555</v>
      </c>
      <c r="H1808" s="415" t="s">
        <v>1011</v>
      </c>
      <c r="I1808" s="416" t="s">
        <v>1012</v>
      </c>
      <c r="J1808" s="417">
        <v>36</v>
      </c>
      <c r="K1808" s="418">
        <v>4</v>
      </c>
      <c r="L1808" s="418" t="s">
        <v>837</v>
      </c>
      <c r="AS1808" s="422"/>
      <c r="AT1808" s="422"/>
      <c r="AU1808" s="422"/>
      <c r="AV1808" s="422"/>
      <c r="AW1808" s="422"/>
      <c r="AX1808" s="422"/>
      <c r="AY1808" s="423"/>
      <c r="AZ1808" s="422"/>
      <c r="BA1808" s="422"/>
      <c r="BB1808" s="422"/>
      <c r="BC1808" s="422"/>
      <c r="EL1808" s="422"/>
      <c r="EM1808" s="422"/>
      <c r="EN1808" s="422"/>
      <c r="EO1808" s="422"/>
      <c r="EP1808" s="422"/>
      <c r="EQ1808" s="422"/>
    </row>
    <row r="1809" spans="1:147" ht="13" hidden="1" customHeight="1">
      <c r="A1809" s="413" t="s">
        <v>2002</v>
      </c>
      <c r="C1809" s="413">
        <v>680911</v>
      </c>
      <c r="D1809" s="413">
        <v>24655</v>
      </c>
      <c r="E1809" s="413" t="s">
        <v>246</v>
      </c>
      <c r="F1809" s="413" t="s">
        <v>246</v>
      </c>
      <c r="H1809" s="411" t="s">
        <v>195</v>
      </c>
      <c r="I1809" s="411" t="s">
        <v>2408</v>
      </c>
      <c r="J1809" s="418">
        <v>28</v>
      </c>
      <c r="K1809" s="418">
        <v>4</v>
      </c>
      <c r="L1809" s="418" t="s">
        <v>837</v>
      </c>
    </row>
    <row r="1810" spans="1:147" ht="13" hidden="1" customHeight="1">
      <c r="A1810" s="413" t="s">
        <v>2002</v>
      </c>
      <c r="C1810" s="413">
        <v>663796</v>
      </c>
      <c r="D1810" s="413">
        <v>21547</v>
      </c>
      <c r="E1810" s="413" t="s">
        <v>2176</v>
      </c>
      <c r="F1810" s="413" t="s">
        <v>2176</v>
      </c>
      <c r="H1810" s="411" t="s">
        <v>3410</v>
      </c>
      <c r="I1810" s="411" t="s">
        <v>3411</v>
      </c>
      <c r="J1810" s="413">
        <v>28</v>
      </c>
      <c r="K1810" s="418">
        <v>4</v>
      </c>
      <c r="L1810" s="418" t="s">
        <v>837</v>
      </c>
    </row>
    <row r="1811" spans="1:147" ht="13" hidden="1" customHeight="1">
      <c r="A1811" s="413" t="s">
        <v>2002</v>
      </c>
      <c r="D1811" s="413">
        <v>12399</v>
      </c>
      <c r="H1811" s="411" t="s">
        <v>2221</v>
      </c>
      <c r="I1811" s="411" t="s">
        <v>288</v>
      </c>
      <c r="J1811" s="418"/>
      <c r="K1811" s="418">
        <v>4</v>
      </c>
      <c r="L1811" s="418" t="s">
        <v>837</v>
      </c>
      <c r="AS1811" s="422"/>
      <c r="AT1811" s="422"/>
      <c r="AU1811" s="422"/>
      <c r="AV1811" s="422"/>
      <c r="AW1811" s="422"/>
      <c r="AX1811" s="422"/>
      <c r="AZ1811" s="422"/>
      <c r="BA1811" s="422"/>
      <c r="BB1811" s="422"/>
      <c r="BC1811" s="422"/>
      <c r="EL1811" s="422"/>
      <c r="EM1811" s="422"/>
      <c r="EN1811" s="422"/>
      <c r="EO1811" s="422"/>
      <c r="EP1811" s="422"/>
      <c r="EQ1811" s="422"/>
    </row>
    <row r="1812" spans="1:147" ht="13" hidden="1" customHeight="1">
      <c r="A1812" s="413" t="s">
        <v>2002</v>
      </c>
      <c r="D1812" s="413">
        <v>12282</v>
      </c>
      <c r="H1812" s="415" t="s">
        <v>715</v>
      </c>
      <c r="I1812" s="416" t="s">
        <v>716</v>
      </c>
      <c r="J1812" s="417"/>
      <c r="K1812" s="418">
        <v>4</v>
      </c>
      <c r="L1812" s="418" t="s">
        <v>46</v>
      </c>
      <c r="AS1812" s="422"/>
      <c r="AT1812" s="422"/>
      <c r="AU1812" s="422"/>
      <c r="AV1812" s="422"/>
      <c r="AW1812" s="422"/>
      <c r="AX1812" s="422"/>
      <c r="AZ1812" s="422"/>
      <c r="BA1812" s="422"/>
      <c r="BB1812" s="422"/>
      <c r="BC1812" s="422"/>
      <c r="EL1812" s="422"/>
      <c r="EM1812" s="422"/>
      <c r="EN1812" s="422"/>
      <c r="EO1812" s="422"/>
      <c r="EP1812" s="422"/>
      <c r="EQ1812" s="422"/>
    </row>
    <row r="1813" spans="1:147" ht="13" hidden="1" customHeight="1">
      <c r="A1813" s="413" t="s">
        <v>2002</v>
      </c>
      <c r="C1813" s="413">
        <v>693409</v>
      </c>
      <c r="D1813" s="413">
        <v>30163</v>
      </c>
      <c r="E1813" s="413" t="s">
        <v>276</v>
      </c>
      <c r="F1813" s="413" t="s">
        <v>276</v>
      </c>
      <c r="H1813" s="411" t="s">
        <v>4531</v>
      </c>
      <c r="I1813" s="411" t="s">
        <v>3414</v>
      </c>
      <c r="J1813" s="413">
        <v>26</v>
      </c>
      <c r="K1813" s="418">
        <v>4</v>
      </c>
      <c r="L1813" s="418" t="s">
        <v>46</v>
      </c>
      <c r="AS1813" s="422"/>
      <c r="AT1813" s="422"/>
      <c r="AU1813" s="422"/>
      <c r="AV1813" s="422"/>
      <c r="AW1813" s="422"/>
      <c r="AX1813" s="422"/>
      <c r="AY1813" s="423"/>
      <c r="AZ1813" s="422"/>
      <c r="BA1813" s="422"/>
      <c r="BB1813" s="422"/>
      <c r="BC1813" s="422"/>
      <c r="EL1813" s="422"/>
      <c r="EM1813" s="422"/>
      <c r="EN1813" s="422"/>
      <c r="EO1813" s="422"/>
      <c r="EP1813" s="422"/>
      <c r="EQ1813" s="422"/>
    </row>
    <row r="1814" spans="1:147" ht="13" hidden="1" customHeight="1">
      <c r="A1814" s="413" t="s">
        <v>2002</v>
      </c>
      <c r="C1814" s="413">
        <v>622569</v>
      </c>
      <c r="D1814" s="413">
        <v>16357</v>
      </c>
      <c r="E1814" s="413" t="s">
        <v>16</v>
      </c>
      <c r="F1814" s="413" t="s">
        <v>16</v>
      </c>
      <c r="H1814" s="411" t="s">
        <v>193</v>
      </c>
      <c r="I1814" s="411" t="s">
        <v>2</v>
      </c>
      <c r="J1814" s="418">
        <v>31</v>
      </c>
      <c r="K1814" s="418">
        <v>4</v>
      </c>
      <c r="L1814" s="418" t="s">
        <v>837</v>
      </c>
      <c r="AS1814" s="422"/>
      <c r="AT1814" s="422"/>
      <c r="AU1814" s="422"/>
      <c r="AV1814" s="422"/>
      <c r="AW1814" s="422"/>
      <c r="AX1814" s="422"/>
      <c r="AY1814" s="423"/>
      <c r="AZ1814" s="422"/>
      <c r="BA1814" s="422"/>
      <c r="BB1814" s="422"/>
      <c r="BC1814" s="422"/>
      <c r="EL1814" s="422"/>
      <c r="EM1814" s="422"/>
      <c r="EN1814" s="422"/>
      <c r="EO1814" s="422"/>
      <c r="EP1814" s="422"/>
      <c r="EQ1814" s="422"/>
    </row>
    <row r="1815" spans="1:147" ht="13" hidden="1" customHeight="1">
      <c r="A1815" s="413" t="s">
        <v>2002</v>
      </c>
      <c r="C1815" s="413">
        <v>670869</v>
      </c>
      <c r="D1815" s="413">
        <v>22471</v>
      </c>
      <c r="E1815" s="413" t="s">
        <v>3323</v>
      </c>
      <c r="H1815" s="411" t="s">
        <v>222</v>
      </c>
      <c r="I1815" s="411" t="s">
        <v>3003</v>
      </c>
      <c r="K1815" s="418">
        <v>4</v>
      </c>
      <c r="AS1815" s="422"/>
      <c r="AT1815" s="422"/>
      <c r="AU1815" s="422"/>
      <c r="AV1815" s="422"/>
      <c r="AW1815" s="422"/>
      <c r="AX1815" s="422"/>
      <c r="AY1815" s="423"/>
      <c r="AZ1815" s="422"/>
      <c r="BA1815" s="422"/>
      <c r="BB1815" s="422"/>
      <c r="BC1815" s="422"/>
      <c r="EL1815" s="422"/>
      <c r="EM1815" s="422"/>
      <c r="EN1815" s="422"/>
      <c r="EO1815" s="422"/>
      <c r="EP1815" s="422"/>
      <c r="EQ1815" s="422"/>
    </row>
    <row r="1816" spans="1:147" ht="13" hidden="1" customHeight="1">
      <c r="A1816" s="413" t="s">
        <v>2002</v>
      </c>
      <c r="C1816" s="413">
        <v>683021</v>
      </c>
      <c r="D1816" s="413">
        <v>25353</v>
      </c>
      <c r="E1816" s="413" t="s">
        <v>470</v>
      </c>
      <c r="F1816" s="413" t="s">
        <v>470</v>
      </c>
      <c r="H1816" s="411" t="s">
        <v>3051</v>
      </c>
      <c r="I1816" s="411" t="s">
        <v>596</v>
      </c>
      <c r="J1816" s="413">
        <v>29</v>
      </c>
      <c r="K1816" s="418">
        <v>4</v>
      </c>
      <c r="L1816" s="418" t="s">
        <v>837</v>
      </c>
    </row>
    <row r="1817" spans="1:147" ht="13" hidden="1" customHeight="1">
      <c r="A1817" s="413" t="s">
        <v>2002</v>
      </c>
      <c r="C1817" s="413">
        <v>677060</v>
      </c>
      <c r="D1817" s="413">
        <v>29614</v>
      </c>
      <c r="E1817" s="413" t="s">
        <v>18</v>
      </c>
      <c r="F1817" s="413" t="s">
        <v>18</v>
      </c>
      <c r="H1817" s="411" t="s">
        <v>4410</v>
      </c>
      <c r="I1817" s="411" t="s">
        <v>559</v>
      </c>
      <c r="J1817" s="413">
        <v>26</v>
      </c>
      <c r="K1817" s="418">
        <v>4</v>
      </c>
      <c r="L1817" s="418" t="s">
        <v>837</v>
      </c>
    </row>
    <row r="1818" spans="1:147" ht="13" hidden="1" customHeight="1">
      <c r="A1818" s="413" t="s">
        <v>2002</v>
      </c>
      <c r="C1818" s="413">
        <v>679631</v>
      </c>
      <c r="D1818" s="413">
        <v>24400</v>
      </c>
      <c r="E1818" s="413" t="s">
        <v>17</v>
      </c>
      <c r="F1818" s="413" t="s">
        <v>17</v>
      </c>
      <c r="H1818" s="411" t="s">
        <v>3032</v>
      </c>
      <c r="I1818" s="411" t="s">
        <v>3033</v>
      </c>
      <c r="J1818" s="413">
        <v>28</v>
      </c>
      <c r="K1818" s="418">
        <v>4</v>
      </c>
      <c r="L1818" s="418" t="s">
        <v>46</v>
      </c>
    </row>
    <row r="1819" spans="1:147" ht="13" hidden="1" customHeight="1">
      <c r="A1819" s="413" t="s">
        <v>2002</v>
      </c>
      <c r="C1819" s="413">
        <v>622268</v>
      </c>
      <c r="D1819" s="413">
        <v>19314</v>
      </c>
      <c r="E1819" s="413" t="s">
        <v>13</v>
      </c>
      <c r="F1819" s="413" t="s">
        <v>13</v>
      </c>
      <c r="H1819" s="411" t="s">
        <v>1936</v>
      </c>
      <c r="I1819" s="411" t="s">
        <v>1196</v>
      </c>
      <c r="J1819" s="418">
        <v>31</v>
      </c>
      <c r="K1819" s="418">
        <v>4</v>
      </c>
      <c r="L1819" s="418" t="s">
        <v>46</v>
      </c>
      <c r="AS1819" s="422"/>
      <c r="AT1819" s="422"/>
      <c r="AU1819" s="422"/>
      <c r="AV1819" s="422"/>
      <c r="AW1819" s="422"/>
      <c r="AX1819" s="422"/>
      <c r="AZ1819" s="422"/>
      <c r="BA1819" s="422"/>
      <c r="BB1819" s="422"/>
      <c r="BC1819" s="422"/>
      <c r="EL1819" s="422"/>
      <c r="EM1819" s="422"/>
      <c r="EN1819" s="422"/>
      <c r="EO1819" s="422"/>
      <c r="EP1819" s="422"/>
      <c r="EQ1819" s="422"/>
    </row>
    <row r="1820" spans="1:147" ht="13" hidden="1" customHeight="1">
      <c r="A1820" s="413" t="s">
        <v>2002</v>
      </c>
      <c r="C1820" s="413">
        <v>621563</v>
      </c>
      <c r="D1820" s="413">
        <v>13853</v>
      </c>
      <c r="E1820" s="413" t="s">
        <v>345</v>
      </c>
      <c r="F1820" s="413" t="s">
        <v>345</v>
      </c>
      <c r="H1820" s="415" t="s">
        <v>932</v>
      </c>
      <c r="I1820" s="416" t="s">
        <v>554</v>
      </c>
      <c r="J1820" s="417"/>
      <c r="K1820" s="418">
        <v>4</v>
      </c>
      <c r="L1820" s="418" t="s">
        <v>46</v>
      </c>
      <c r="AS1820" s="422"/>
      <c r="AT1820" s="422"/>
      <c r="AU1820" s="422"/>
      <c r="AV1820" s="422"/>
      <c r="AW1820" s="422"/>
      <c r="AX1820" s="422"/>
      <c r="AY1820" s="423"/>
      <c r="AZ1820" s="422"/>
      <c r="BA1820" s="422"/>
      <c r="BB1820" s="422"/>
      <c r="BC1820" s="422"/>
      <c r="EL1820" s="422"/>
      <c r="EM1820" s="422"/>
      <c r="EN1820" s="422"/>
      <c r="EO1820" s="422"/>
      <c r="EP1820" s="422"/>
      <c r="EQ1820" s="422"/>
    </row>
    <row r="1821" spans="1:147" ht="13" hidden="1" customHeight="1">
      <c r="A1821" s="413" t="s">
        <v>2002</v>
      </c>
      <c r="C1821" s="413">
        <v>642197</v>
      </c>
      <c r="D1821" s="413">
        <v>15504</v>
      </c>
      <c r="E1821" s="413" t="s">
        <v>609</v>
      </c>
      <c r="F1821" s="413" t="s">
        <v>609</v>
      </c>
      <c r="H1821" s="411" t="s">
        <v>3937</v>
      </c>
      <c r="I1821" s="411" t="s">
        <v>3936</v>
      </c>
      <c r="K1821" s="418">
        <v>4</v>
      </c>
      <c r="L1821" s="418" t="s">
        <v>837</v>
      </c>
      <c r="AS1821" s="422"/>
      <c r="AT1821" s="422"/>
      <c r="AU1821" s="422"/>
      <c r="AV1821" s="422"/>
      <c r="AW1821" s="422"/>
      <c r="AX1821" s="422"/>
      <c r="AY1821" s="423"/>
      <c r="AZ1821" s="422"/>
      <c r="BA1821" s="422"/>
      <c r="BB1821" s="422"/>
      <c r="BC1821" s="422"/>
      <c r="EL1821" s="422"/>
      <c r="EM1821" s="422"/>
      <c r="EN1821" s="422"/>
      <c r="EO1821" s="422"/>
      <c r="EP1821" s="422"/>
      <c r="EQ1821" s="422"/>
    </row>
    <row r="1822" spans="1:147" ht="13" hidden="1" customHeight="1">
      <c r="A1822" s="413" t="s">
        <v>2002</v>
      </c>
      <c r="C1822" s="413">
        <v>694376</v>
      </c>
      <c r="D1822" s="413">
        <v>27789</v>
      </c>
      <c r="E1822" s="413" t="s">
        <v>614</v>
      </c>
      <c r="F1822" s="413" t="s">
        <v>614</v>
      </c>
      <c r="H1822" s="411" t="s">
        <v>4113</v>
      </c>
      <c r="I1822" s="411" t="s">
        <v>4112</v>
      </c>
      <c r="J1822" s="413">
        <v>26</v>
      </c>
      <c r="K1822" s="418">
        <v>4</v>
      </c>
      <c r="L1822" s="418" t="s">
        <v>837</v>
      </c>
      <c r="AS1822" s="422"/>
      <c r="AT1822" s="422"/>
      <c r="AU1822" s="422"/>
      <c r="AV1822" s="422"/>
      <c r="AW1822" s="422"/>
      <c r="AX1822" s="422"/>
      <c r="AY1822" s="423"/>
      <c r="AZ1822" s="422"/>
      <c r="BA1822" s="422"/>
      <c r="BB1822" s="422"/>
      <c r="BC1822" s="422"/>
      <c r="EL1822" s="422"/>
      <c r="EM1822" s="422"/>
      <c r="EN1822" s="422"/>
      <c r="EO1822" s="422"/>
      <c r="EP1822" s="422"/>
      <c r="EQ1822" s="422"/>
    </row>
    <row r="1823" spans="1:147" ht="13" hidden="1" customHeight="1">
      <c r="A1823" s="413" t="s">
        <v>2002</v>
      </c>
      <c r="C1823" s="413">
        <v>675961</v>
      </c>
      <c r="D1823" s="413">
        <v>27604</v>
      </c>
      <c r="E1823" s="413" t="s">
        <v>438</v>
      </c>
      <c r="F1823" s="413" t="s">
        <v>438</v>
      </c>
      <c r="H1823" s="411" t="s">
        <v>102</v>
      </c>
      <c r="I1823" s="411" t="s">
        <v>3547</v>
      </c>
      <c r="K1823" s="418">
        <v>4</v>
      </c>
      <c r="L1823" s="418" t="s">
        <v>837</v>
      </c>
      <c r="AS1823" s="422"/>
      <c r="AT1823" s="422"/>
      <c r="AU1823" s="422"/>
      <c r="AV1823" s="422"/>
      <c r="AW1823" s="422"/>
      <c r="AX1823" s="422"/>
      <c r="AY1823" s="423"/>
      <c r="AZ1823" s="422"/>
      <c r="BA1823" s="422"/>
      <c r="BB1823" s="422"/>
      <c r="BC1823" s="422"/>
      <c r="EL1823" s="422"/>
      <c r="EM1823" s="422"/>
      <c r="EN1823" s="422"/>
      <c r="EO1823" s="422"/>
      <c r="EP1823" s="422"/>
      <c r="EQ1823" s="422"/>
    </row>
    <row r="1824" spans="1:147" ht="13" hidden="1" customHeight="1">
      <c r="A1824" s="413" t="s">
        <v>2002</v>
      </c>
      <c r="C1824" s="413">
        <v>676466</v>
      </c>
      <c r="D1824" s="413">
        <v>29830</v>
      </c>
      <c r="E1824" s="413" t="s">
        <v>686</v>
      </c>
      <c r="F1824" s="413" t="s">
        <v>686</v>
      </c>
      <c r="H1824" s="411" t="s">
        <v>659</v>
      </c>
      <c r="I1824" s="411" t="s">
        <v>124</v>
      </c>
      <c r="J1824" s="413">
        <v>26</v>
      </c>
      <c r="K1824" s="418">
        <v>4</v>
      </c>
      <c r="L1824" s="418" t="s">
        <v>837</v>
      </c>
      <c r="AS1824" s="422"/>
      <c r="AT1824" s="422"/>
      <c r="AU1824" s="422"/>
      <c r="AV1824" s="422"/>
      <c r="AW1824" s="422"/>
      <c r="AX1824" s="422"/>
      <c r="AY1824" s="423"/>
      <c r="AZ1824" s="422"/>
      <c r="BA1824" s="422"/>
      <c r="BB1824" s="422"/>
      <c r="BC1824" s="422"/>
      <c r="EL1824" s="422"/>
      <c r="EM1824" s="422"/>
      <c r="EN1824" s="422"/>
      <c r="EO1824" s="422"/>
      <c r="EP1824" s="422"/>
      <c r="EQ1824" s="422"/>
    </row>
    <row r="1825" spans="1:147" ht="13" hidden="1" customHeight="1">
      <c r="A1825" s="413" t="s">
        <v>2002</v>
      </c>
      <c r="D1825" s="413">
        <v>12532</v>
      </c>
      <c r="H1825" s="415" t="s">
        <v>669</v>
      </c>
      <c r="I1825" s="416" t="s">
        <v>670</v>
      </c>
      <c r="J1825" s="417"/>
      <c r="K1825" s="418">
        <v>4</v>
      </c>
      <c r="L1825" s="418" t="s">
        <v>46</v>
      </c>
      <c r="AS1825" s="422"/>
      <c r="AT1825" s="422"/>
      <c r="AU1825" s="422"/>
      <c r="AV1825" s="422"/>
      <c r="AW1825" s="422"/>
      <c r="AX1825" s="422"/>
      <c r="AZ1825" s="422"/>
      <c r="BA1825" s="422"/>
      <c r="BB1825" s="422"/>
      <c r="BC1825" s="422"/>
      <c r="EL1825" s="422"/>
      <c r="EM1825" s="422"/>
      <c r="EN1825" s="422"/>
      <c r="EO1825" s="422"/>
      <c r="EP1825" s="422"/>
      <c r="EQ1825" s="422"/>
    </row>
    <row r="1826" spans="1:147" ht="13" hidden="1" customHeight="1">
      <c r="A1826" s="413" t="s">
        <v>2002</v>
      </c>
      <c r="C1826" s="413">
        <v>501303</v>
      </c>
      <c r="D1826" s="413">
        <v>8418</v>
      </c>
      <c r="E1826" s="413" t="s">
        <v>18</v>
      </c>
      <c r="H1826" s="415" t="s">
        <v>505</v>
      </c>
      <c r="I1826" s="416" t="s">
        <v>506</v>
      </c>
      <c r="J1826" s="417"/>
      <c r="K1826" s="418">
        <v>5</v>
      </c>
      <c r="AS1826" s="422"/>
      <c r="AT1826" s="422"/>
      <c r="AU1826" s="422"/>
      <c r="AV1826" s="422"/>
      <c r="AW1826" s="422"/>
      <c r="AX1826" s="422"/>
      <c r="AZ1826" s="422"/>
      <c r="BA1826" s="422"/>
      <c r="BB1826" s="422"/>
      <c r="BC1826" s="422"/>
      <c r="EL1826" s="422"/>
      <c r="EM1826" s="422"/>
      <c r="EN1826" s="422"/>
      <c r="EO1826" s="422"/>
      <c r="EP1826" s="422"/>
      <c r="EQ1826" s="422"/>
    </row>
    <row r="1827" spans="1:147" ht="13" hidden="1" customHeight="1">
      <c r="A1827" s="413" t="s">
        <v>2002</v>
      </c>
      <c r="D1827" s="413">
        <v>11902</v>
      </c>
      <c r="H1827" s="415" t="s">
        <v>477</v>
      </c>
      <c r="I1827" s="416" t="s">
        <v>919</v>
      </c>
      <c r="J1827" s="417"/>
      <c r="K1827" s="418">
        <v>5</v>
      </c>
      <c r="L1827" s="418" t="s">
        <v>837</v>
      </c>
      <c r="AS1827" s="422"/>
      <c r="AT1827" s="422"/>
      <c r="AU1827" s="422"/>
      <c r="AV1827" s="422"/>
      <c r="AW1827" s="422"/>
      <c r="AX1827" s="422"/>
      <c r="AY1827" s="423"/>
      <c r="AZ1827" s="422"/>
      <c r="BA1827" s="422"/>
      <c r="BB1827" s="422"/>
      <c r="BC1827" s="422"/>
      <c r="EL1827" s="422"/>
      <c r="EM1827" s="422"/>
      <c r="EN1827" s="422"/>
      <c r="EO1827" s="422"/>
      <c r="EP1827" s="422"/>
      <c r="EQ1827" s="422"/>
    </row>
    <row r="1828" spans="1:147" ht="13" hidden="1" customHeight="1">
      <c r="A1828" s="413" t="s">
        <v>2002</v>
      </c>
      <c r="C1828" s="413">
        <v>642727</v>
      </c>
      <c r="D1828" s="413">
        <v>16417</v>
      </c>
      <c r="E1828" s="413" t="s">
        <v>2175</v>
      </c>
      <c r="F1828" s="413" t="s">
        <v>2175</v>
      </c>
      <c r="H1828" s="411" t="s">
        <v>4044</v>
      </c>
      <c r="I1828" s="411" t="s">
        <v>132</v>
      </c>
      <c r="J1828" s="413">
        <v>28</v>
      </c>
      <c r="K1828" s="418">
        <v>5</v>
      </c>
      <c r="L1828" s="418" t="s">
        <v>2543</v>
      </c>
    </row>
    <row r="1829" spans="1:147" ht="13" hidden="1" customHeight="1">
      <c r="A1829" s="413" t="s">
        <v>2002</v>
      </c>
      <c r="C1829" s="413">
        <v>669137</v>
      </c>
      <c r="D1829" s="413">
        <v>19292</v>
      </c>
      <c r="E1829" s="413" t="s">
        <v>354</v>
      </c>
      <c r="F1829" s="413" t="s">
        <v>354</v>
      </c>
      <c r="H1829" s="411" t="s">
        <v>484</v>
      </c>
      <c r="I1829" s="411" t="s">
        <v>3959</v>
      </c>
      <c r="K1829" s="418">
        <v>5</v>
      </c>
      <c r="L1829" s="418" t="s">
        <v>837</v>
      </c>
      <c r="AS1829" s="422"/>
      <c r="AT1829" s="422"/>
      <c r="AU1829" s="422"/>
      <c r="AV1829" s="422"/>
      <c r="AW1829" s="422"/>
      <c r="AX1829" s="422"/>
      <c r="AY1829" s="423"/>
      <c r="AZ1829" s="422"/>
      <c r="BA1829" s="422"/>
      <c r="BB1829" s="422"/>
      <c r="BC1829" s="422"/>
      <c r="EL1829" s="422"/>
      <c r="EM1829" s="422"/>
      <c r="EN1829" s="422"/>
      <c r="EO1829" s="422"/>
      <c r="EP1829" s="422"/>
      <c r="EQ1829" s="422"/>
    </row>
    <row r="1830" spans="1:147" ht="13" hidden="1" customHeight="1">
      <c r="A1830" s="413" t="s">
        <v>2002</v>
      </c>
      <c r="D1830" s="413">
        <v>20275</v>
      </c>
      <c r="H1830" s="411" t="s">
        <v>3395</v>
      </c>
      <c r="I1830" s="411" t="s">
        <v>616</v>
      </c>
      <c r="J1830" s="418"/>
      <c r="K1830" s="418">
        <v>5</v>
      </c>
      <c r="L1830" s="418" t="s">
        <v>2543</v>
      </c>
      <c r="AS1830" s="422"/>
      <c r="AT1830" s="422"/>
      <c r="AU1830" s="422"/>
      <c r="AV1830" s="422"/>
      <c r="AW1830" s="422"/>
      <c r="AX1830" s="422"/>
      <c r="AY1830" s="423"/>
      <c r="AZ1830" s="422"/>
      <c r="BA1830" s="422"/>
      <c r="BB1830" s="422"/>
      <c r="BC1830" s="422"/>
      <c r="EL1830" s="422"/>
      <c r="EM1830" s="422"/>
      <c r="EN1830" s="422"/>
      <c r="EO1830" s="422"/>
      <c r="EP1830" s="422"/>
      <c r="EQ1830" s="422"/>
    </row>
    <row r="1831" spans="1:147" ht="13" hidden="1" customHeight="1">
      <c r="A1831" s="413" t="s">
        <v>2002</v>
      </c>
      <c r="C1831" s="413">
        <v>623520</v>
      </c>
      <c r="D1831" s="413">
        <v>14593</v>
      </c>
      <c r="E1831" s="413" t="s">
        <v>129</v>
      </c>
      <c r="F1831" s="413" t="s">
        <v>129</v>
      </c>
      <c r="H1831" s="415" t="s">
        <v>1150</v>
      </c>
      <c r="I1831" s="416" t="s">
        <v>617</v>
      </c>
      <c r="J1831" s="417"/>
      <c r="K1831" s="418">
        <v>5</v>
      </c>
      <c r="L1831" s="418" t="s">
        <v>837</v>
      </c>
      <c r="AS1831" s="422"/>
      <c r="AT1831" s="422"/>
      <c r="AU1831" s="422"/>
      <c r="AV1831" s="422"/>
      <c r="AW1831" s="422"/>
      <c r="AX1831" s="422"/>
      <c r="AY1831" s="423"/>
      <c r="AZ1831" s="422"/>
      <c r="BA1831" s="422"/>
      <c r="BB1831" s="422"/>
      <c r="BC1831" s="422"/>
      <c r="EL1831" s="422"/>
      <c r="EM1831" s="422"/>
      <c r="EN1831" s="422"/>
      <c r="EO1831" s="422"/>
      <c r="EP1831" s="422"/>
      <c r="EQ1831" s="422"/>
    </row>
    <row r="1832" spans="1:147" ht="13" hidden="1" customHeight="1">
      <c r="A1832" s="413" t="s">
        <v>2002</v>
      </c>
      <c r="D1832" s="413">
        <v>19683</v>
      </c>
      <c r="H1832" s="415" t="s">
        <v>1286</v>
      </c>
      <c r="I1832" s="416" t="s">
        <v>546</v>
      </c>
      <c r="J1832" s="417"/>
      <c r="K1832" s="418">
        <v>5</v>
      </c>
      <c r="L1832" s="418" t="s">
        <v>837</v>
      </c>
      <c r="AS1832" s="422"/>
      <c r="AT1832" s="422"/>
      <c r="AU1832" s="422"/>
      <c r="AV1832" s="422"/>
      <c r="AW1832" s="422"/>
      <c r="AX1832" s="422"/>
      <c r="AY1832" s="423"/>
      <c r="AZ1832" s="422"/>
      <c r="BA1832" s="422"/>
      <c r="BB1832" s="422"/>
      <c r="BC1832" s="422"/>
      <c r="EL1832" s="422"/>
      <c r="EM1832" s="422"/>
      <c r="EN1832" s="422"/>
      <c r="EO1832" s="422"/>
      <c r="EP1832" s="422"/>
      <c r="EQ1832" s="422"/>
    </row>
    <row r="1833" spans="1:147" ht="13" hidden="1" customHeight="1">
      <c r="A1833" s="413" t="s">
        <v>2002</v>
      </c>
      <c r="C1833" s="413">
        <v>660636</v>
      </c>
      <c r="D1833" s="413">
        <v>19906</v>
      </c>
      <c r="E1833" s="413" t="s">
        <v>567</v>
      </c>
      <c r="H1833" s="411" t="s">
        <v>588</v>
      </c>
      <c r="I1833" s="411" t="s">
        <v>1094</v>
      </c>
      <c r="K1833" s="418">
        <v>5</v>
      </c>
      <c r="AS1833" s="422"/>
      <c r="AT1833" s="422"/>
      <c r="AU1833" s="422"/>
      <c r="AV1833" s="422"/>
      <c r="AW1833" s="422"/>
      <c r="AX1833" s="422"/>
      <c r="AY1833" s="423"/>
      <c r="AZ1833" s="422"/>
      <c r="BA1833" s="422"/>
      <c r="BB1833" s="422"/>
      <c r="BC1833" s="422"/>
      <c r="EL1833" s="422"/>
      <c r="EM1833" s="422"/>
      <c r="EN1833" s="422"/>
      <c r="EO1833" s="422"/>
      <c r="EP1833" s="422"/>
      <c r="EQ1833" s="422"/>
    </row>
    <row r="1834" spans="1:147" ht="13" hidden="1" customHeight="1">
      <c r="A1834" s="413" t="s">
        <v>2002</v>
      </c>
      <c r="C1834" s="413">
        <v>665782</v>
      </c>
      <c r="D1834" s="413">
        <v>21682</v>
      </c>
      <c r="E1834" s="413" t="s">
        <v>470</v>
      </c>
      <c r="H1834" s="411" t="s">
        <v>2343</v>
      </c>
      <c r="I1834" s="411" t="s">
        <v>589</v>
      </c>
      <c r="K1834" s="418">
        <v>5</v>
      </c>
      <c r="AS1834" s="422"/>
      <c r="AT1834" s="422"/>
      <c r="AU1834" s="422"/>
      <c r="AV1834" s="422"/>
      <c r="AW1834" s="422"/>
      <c r="AX1834" s="422"/>
      <c r="AY1834" s="423"/>
      <c r="AZ1834" s="422"/>
      <c r="BA1834" s="422"/>
      <c r="BB1834" s="422"/>
      <c r="BC1834" s="422"/>
      <c r="EL1834" s="422"/>
      <c r="EM1834" s="422"/>
      <c r="EN1834" s="422"/>
      <c r="EO1834" s="422"/>
      <c r="EP1834" s="422"/>
      <c r="EQ1834" s="422"/>
    </row>
    <row r="1835" spans="1:147" ht="13" hidden="1" customHeight="1">
      <c r="A1835" s="413" t="s">
        <v>2002</v>
      </c>
      <c r="C1835" s="413">
        <v>687478</v>
      </c>
      <c r="D1835" s="413">
        <v>25688</v>
      </c>
      <c r="E1835" s="413" t="s">
        <v>438</v>
      </c>
      <c r="F1835" s="413" t="s">
        <v>438</v>
      </c>
      <c r="H1835" s="411" t="s">
        <v>4496</v>
      </c>
      <c r="I1835" s="411" t="s">
        <v>372</v>
      </c>
      <c r="J1835" s="413">
        <v>28</v>
      </c>
      <c r="K1835" s="418">
        <v>5</v>
      </c>
      <c r="L1835" s="418" t="s">
        <v>837</v>
      </c>
      <c r="AS1835" s="422"/>
      <c r="AT1835" s="422"/>
      <c r="AU1835" s="422"/>
      <c r="AV1835" s="422"/>
      <c r="AW1835" s="422"/>
      <c r="AX1835" s="422"/>
      <c r="AY1835" s="423"/>
      <c r="AZ1835" s="422"/>
      <c r="BA1835" s="422"/>
      <c r="BB1835" s="422"/>
      <c r="BC1835" s="422"/>
      <c r="EL1835" s="422"/>
      <c r="EM1835" s="422"/>
      <c r="EN1835" s="422"/>
      <c r="EO1835" s="422"/>
      <c r="EP1835" s="422"/>
      <c r="EQ1835" s="422"/>
    </row>
    <row r="1836" spans="1:147" ht="13" hidden="1" customHeight="1">
      <c r="A1836" s="413" t="s">
        <v>2002</v>
      </c>
      <c r="D1836" s="413">
        <v>22650</v>
      </c>
      <c r="H1836" s="411" t="s">
        <v>259</v>
      </c>
      <c r="I1836" s="411" t="s">
        <v>539</v>
      </c>
      <c r="K1836" s="418">
        <v>5</v>
      </c>
      <c r="L1836" s="418" t="s">
        <v>837</v>
      </c>
      <c r="AS1836" s="422"/>
      <c r="AT1836" s="422"/>
      <c r="AU1836" s="422"/>
      <c r="AV1836" s="422"/>
      <c r="AW1836" s="422"/>
      <c r="AX1836" s="422"/>
      <c r="AY1836" s="423"/>
      <c r="AZ1836" s="422"/>
      <c r="BA1836" s="422"/>
      <c r="BB1836" s="422"/>
      <c r="BC1836" s="422"/>
      <c r="EL1836" s="422"/>
      <c r="EM1836" s="422"/>
      <c r="EN1836" s="422"/>
      <c r="EO1836" s="422"/>
      <c r="EP1836" s="422"/>
      <c r="EQ1836" s="422"/>
    </row>
    <row r="1837" spans="1:147" ht="13" hidden="1" customHeight="1">
      <c r="A1837" s="413" t="s">
        <v>2002</v>
      </c>
      <c r="D1837" s="413">
        <v>5038</v>
      </c>
      <c r="E1837" s="413" t="s">
        <v>3323</v>
      </c>
      <c r="H1837" s="415" t="s">
        <v>446</v>
      </c>
      <c r="I1837" s="416" t="s">
        <v>533</v>
      </c>
      <c r="J1837" s="417"/>
      <c r="K1837" s="418">
        <v>5</v>
      </c>
      <c r="L1837" s="418" t="s">
        <v>837</v>
      </c>
      <c r="AS1837" s="422"/>
      <c r="AT1837" s="422"/>
      <c r="AU1837" s="422"/>
      <c r="AV1837" s="422"/>
      <c r="AW1837" s="422"/>
      <c r="AX1837" s="422"/>
      <c r="AZ1837" s="422"/>
      <c r="BA1837" s="422"/>
      <c r="BB1837" s="422"/>
      <c r="BC1837" s="422"/>
      <c r="EL1837" s="422"/>
      <c r="EM1837" s="422"/>
      <c r="EN1837" s="422"/>
      <c r="EO1837" s="422"/>
      <c r="EP1837" s="422"/>
      <c r="EQ1837" s="422"/>
    </row>
    <row r="1838" spans="1:147" ht="13" hidden="1" customHeight="1">
      <c r="A1838" s="413" t="s">
        <v>2002</v>
      </c>
      <c r="D1838" s="413">
        <v>15117</v>
      </c>
      <c r="H1838" s="415" t="s">
        <v>687</v>
      </c>
      <c r="I1838" s="416" t="s">
        <v>163</v>
      </c>
      <c r="J1838" s="417"/>
      <c r="K1838" s="418">
        <v>5</v>
      </c>
      <c r="L1838" s="418" t="s">
        <v>837</v>
      </c>
      <c r="AS1838" s="422"/>
      <c r="AT1838" s="422"/>
      <c r="AU1838" s="422"/>
      <c r="AV1838" s="422"/>
      <c r="AW1838" s="422"/>
      <c r="AX1838" s="422"/>
      <c r="AY1838" s="423"/>
      <c r="AZ1838" s="422"/>
      <c r="BA1838" s="422"/>
      <c r="BB1838" s="422"/>
      <c r="BC1838" s="422"/>
      <c r="EL1838" s="422"/>
      <c r="EM1838" s="422"/>
      <c r="EN1838" s="422"/>
      <c r="EO1838" s="422"/>
      <c r="EP1838" s="422"/>
      <c r="EQ1838" s="422"/>
    </row>
    <row r="1839" spans="1:147" ht="13" hidden="1" customHeight="1">
      <c r="A1839" s="413" t="s">
        <v>2002</v>
      </c>
      <c r="C1839" s="413">
        <v>592273</v>
      </c>
      <c r="D1839" s="413">
        <v>11615</v>
      </c>
      <c r="E1839" s="413" t="s">
        <v>18</v>
      </c>
      <c r="F1839" s="413" t="s">
        <v>18</v>
      </c>
      <c r="H1839" s="415" t="s">
        <v>693</v>
      </c>
      <c r="I1839" s="416" t="s">
        <v>544</v>
      </c>
      <c r="J1839" s="417"/>
      <c r="K1839" s="418">
        <v>5</v>
      </c>
      <c r="L1839" s="418" t="s">
        <v>837</v>
      </c>
      <c r="AS1839" s="422"/>
      <c r="AT1839" s="422"/>
      <c r="AU1839" s="422"/>
      <c r="AV1839" s="422"/>
      <c r="AW1839" s="422"/>
      <c r="AX1839" s="422"/>
      <c r="AZ1839" s="422"/>
      <c r="BA1839" s="422"/>
      <c r="BB1839" s="422"/>
      <c r="BC1839" s="422"/>
      <c r="EL1839" s="422"/>
      <c r="EM1839" s="422"/>
      <c r="EN1839" s="422"/>
      <c r="EO1839" s="422"/>
      <c r="EP1839" s="422"/>
      <c r="EQ1839" s="422"/>
    </row>
    <row r="1840" spans="1:147" ht="13" hidden="1" customHeight="1">
      <c r="A1840" s="413" t="s">
        <v>2002</v>
      </c>
      <c r="C1840" s="413">
        <v>622110</v>
      </c>
      <c r="D1840" s="413">
        <v>13836</v>
      </c>
      <c r="E1840" s="413" t="s">
        <v>14</v>
      </c>
      <c r="H1840" s="411" t="s">
        <v>314</v>
      </c>
      <c r="I1840" s="411" t="s">
        <v>531</v>
      </c>
      <c r="J1840" s="418"/>
      <c r="K1840" s="418">
        <v>5</v>
      </c>
      <c r="AS1840" s="422"/>
      <c r="AT1840" s="422"/>
      <c r="AU1840" s="422"/>
      <c r="AV1840" s="422"/>
      <c r="AW1840" s="422"/>
      <c r="AX1840" s="422"/>
      <c r="AY1840" s="423"/>
      <c r="AZ1840" s="422"/>
      <c r="BA1840" s="422"/>
      <c r="BB1840" s="422"/>
      <c r="BC1840" s="422"/>
      <c r="EL1840" s="422"/>
      <c r="EM1840" s="422"/>
      <c r="EN1840" s="422"/>
      <c r="EO1840" s="422"/>
      <c r="EP1840" s="422"/>
      <c r="EQ1840" s="422"/>
    </row>
    <row r="1841" spans="1:155" ht="13" hidden="1" customHeight="1">
      <c r="A1841" s="413" t="s">
        <v>2002</v>
      </c>
      <c r="C1841" s="413">
        <v>686554</v>
      </c>
      <c r="D1841" s="413">
        <v>26295</v>
      </c>
      <c r="E1841" s="413" t="s">
        <v>563</v>
      </c>
      <c r="F1841" s="413" t="s">
        <v>563</v>
      </c>
      <c r="H1841" s="411" t="s">
        <v>1686</v>
      </c>
      <c r="I1841" s="411" t="s">
        <v>304</v>
      </c>
      <c r="J1841" s="413">
        <v>27</v>
      </c>
      <c r="K1841" s="418">
        <v>5</v>
      </c>
      <c r="L1841" s="418" t="s">
        <v>46</v>
      </c>
    </row>
    <row r="1842" spans="1:155" ht="13" hidden="1" customHeight="1">
      <c r="A1842" s="413" t="s">
        <v>2002</v>
      </c>
      <c r="D1842" s="413">
        <v>6153</v>
      </c>
      <c r="H1842" s="415" t="s">
        <v>594</v>
      </c>
      <c r="I1842" s="416" t="s">
        <v>296</v>
      </c>
      <c r="J1842" s="417"/>
      <c r="K1842" s="418">
        <v>5</v>
      </c>
      <c r="L1842" s="418" t="s">
        <v>2543</v>
      </c>
      <c r="AS1842" s="422"/>
      <c r="AT1842" s="422"/>
      <c r="AU1842" s="422"/>
      <c r="AV1842" s="422"/>
      <c r="AW1842" s="422"/>
      <c r="AX1842" s="422"/>
      <c r="AZ1842" s="422"/>
      <c r="BA1842" s="422"/>
      <c r="BB1842" s="422"/>
      <c r="BC1842" s="422"/>
      <c r="EL1842" s="422"/>
      <c r="EM1842" s="422"/>
      <c r="EN1842" s="422"/>
      <c r="EO1842" s="422"/>
      <c r="EP1842" s="422"/>
      <c r="EQ1842" s="422"/>
    </row>
    <row r="1843" spans="1:155" ht="13" hidden="1" customHeight="1">
      <c r="A1843" s="413" t="s">
        <v>2002</v>
      </c>
      <c r="C1843" s="413">
        <v>592348</v>
      </c>
      <c r="D1843" s="413">
        <v>12092</v>
      </c>
      <c r="E1843" s="413" t="s">
        <v>3323</v>
      </c>
      <c r="H1843" s="415" t="s">
        <v>1115</v>
      </c>
      <c r="I1843" s="416" t="s">
        <v>1116</v>
      </c>
      <c r="J1843" s="417"/>
      <c r="K1843" s="418">
        <v>5</v>
      </c>
      <c r="AS1843" s="422"/>
      <c r="AT1843" s="422"/>
      <c r="AU1843" s="422"/>
      <c r="AV1843" s="422"/>
      <c r="AW1843" s="422"/>
      <c r="AX1843" s="422"/>
      <c r="AZ1843" s="422"/>
      <c r="BA1843" s="422"/>
      <c r="BB1843" s="422"/>
      <c r="BC1843" s="422"/>
      <c r="EL1843" s="422"/>
      <c r="EM1843" s="422"/>
      <c r="EN1843" s="422"/>
      <c r="EO1843" s="422"/>
      <c r="EP1843" s="422"/>
      <c r="EQ1843" s="422"/>
    </row>
    <row r="1844" spans="1:155" ht="13" hidden="1" customHeight="1">
      <c r="A1844" s="413" t="s">
        <v>2002</v>
      </c>
      <c r="C1844" s="413">
        <v>641645</v>
      </c>
      <c r="D1844" s="413">
        <v>16451</v>
      </c>
      <c r="E1844" s="413" t="s">
        <v>614</v>
      </c>
      <c r="F1844" s="413" t="s">
        <v>614</v>
      </c>
      <c r="H1844" s="415" t="s">
        <v>1130</v>
      </c>
      <c r="I1844" s="416" t="s">
        <v>589</v>
      </c>
      <c r="J1844" s="417">
        <v>30</v>
      </c>
      <c r="K1844" s="418">
        <v>5</v>
      </c>
      <c r="L1844" s="418" t="s">
        <v>46</v>
      </c>
      <c r="AS1844" s="422"/>
      <c r="AT1844" s="422"/>
      <c r="AU1844" s="422"/>
      <c r="AV1844" s="422"/>
      <c r="AW1844" s="422"/>
      <c r="AX1844" s="422"/>
      <c r="AY1844" s="423"/>
      <c r="AZ1844" s="422"/>
      <c r="BA1844" s="422"/>
      <c r="BB1844" s="422"/>
      <c r="BC1844" s="422"/>
      <c r="EL1844" s="422"/>
      <c r="EM1844" s="422"/>
      <c r="EN1844" s="422"/>
      <c r="EO1844" s="422"/>
      <c r="EP1844" s="422"/>
      <c r="EQ1844" s="422"/>
    </row>
    <row r="1845" spans="1:155" ht="13" hidden="1" customHeight="1">
      <c r="A1845" s="413" t="s">
        <v>2002</v>
      </c>
      <c r="C1845" s="413">
        <v>671083</v>
      </c>
      <c r="D1845" s="413">
        <v>22505</v>
      </c>
      <c r="E1845" s="413" t="s">
        <v>3323</v>
      </c>
      <c r="F1845" s="413" t="s">
        <v>3323</v>
      </c>
      <c r="H1845" s="411" t="s">
        <v>311</v>
      </c>
      <c r="I1845" s="411" t="s">
        <v>3004</v>
      </c>
      <c r="J1845" s="413">
        <v>26</v>
      </c>
      <c r="K1845" s="418">
        <v>5</v>
      </c>
      <c r="L1845" s="418" t="s">
        <v>837</v>
      </c>
    </row>
    <row r="1846" spans="1:155" ht="13" hidden="1" customHeight="1">
      <c r="A1846" s="413" t="s">
        <v>2002</v>
      </c>
      <c r="C1846" s="413">
        <v>666197</v>
      </c>
      <c r="D1846" s="413">
        <v>25813</v>
      </c>
      <c r="E1846" s="413" t="s">
        <v>614</v>
      </c>
      <c r="H1846" s="411" t="s">
        <v>3499</v>
      </c>
      <c r="I1846" s="411" t="s">
        <v>3500</v>
      </c>
      <c r="K1846" s="418">
        <v>5</v>
      </c>
      <c r="AS1846" s="422"/>
      <c r="AT1846" s="422"/>
      <c r="AU1846" s="422"/>
      <c r="AV1846" s="422"/>
      <c r="AW1846" s="422"/>
      <c r="AX1846" s="422"/>
      <c r="AZ1846" s="422"/>
      <c r="BA1846" s="422"/>
      <c r="BB1846" s="422"/>
      <c r="BC1846" s="422"/>
      <c r="EL1846" s="422"/>
      <c r="EM1846" s="422"/>
      <c r="EN1846" s="422"/>
      <c r="EO1846" s="422"/>
      <c r="EP1846" s="422"/>
      <c r="EQ1846" s="422"/>
      <c r="EY1846" s="432"/>
    </row>
    <row r="1847" spans="1:155" ht="13" hidden="1" customHeight="1">
      <c r="A1847" s="413" t="s">
        <v>2002</v>
      </c>
      <c r="C1847" s="413">
        <v>641779</v>
      </c>
      <c r="D1847" s="413">
        <v>19813</v>
      </c>
      <c r="E1847" s="413" t="s">
        <v>18</v>
      </c>
      <c r="H1847" s="411" t="s">
        <v>2906</v>
      </c>
      <c r="I1847" s="411" t="s">
        <v>2907</v>
      </c>
      <c r="K1847" s="418">
        <v>5</v>
      </c>
      <c r="AS1847" s="422"/>
      <c r="AT1847" s="422"/>
      <c r="AU1847" s="422"/>
      <c r="AV1847" s="422"/>
      <c r="AW1847" s="422"/>
      <c r="AX1847" s="422"/>
      <c r="AY1847" s="423"/>
      <c r="AZ1847" s="422"/>
      <c r="BA1847" s="422"/>
      <c r="BB1847" s="422"/>
      <c r="BC1847" s="422"/>
      <c r="EL1847" s="422"/>
      <c r="EM1847" s="422"/>
      <c r="EN1847" s="422"/>
      <c r="EO1847" s="422"/>
      <c r="EP1847" s="422"/>
      <c r="EQ1847" s="422"/>
    </row>
    <row r="1848" spans="1:155" ht="13" hidden="1" customHeight="1">
      <c r="A1848" s="413" t="s">
        <v>2002</v>
      </c>
      <c r="C1848" s="413">
        <v>702358</v>
      </c>
      <c r="D1848" s="413">
        <v>31567</v>
      </c>
      <c r="E1848" s="413" t="s">
        <v>2169</v>
      </c>
      <c r="F1848" s="413" t="s">
        <v>2169</v>
      </c>
      <c r="H1848" s="411" t="s">
        <v>4139</v>
      </c>
      <c r="I1848" s="411" t="s">
        <v>418</v>
      </c>
      <c r="J1848" s="413">
        <v>25</v>
      </c>
      <c r="K1848" s="418">
        <v>5</v>
      </c>
      <c r="L1848" s="418" t="s">
        <v>837</v>
      </c>
      <c r="AS1848" s="422"/>
      <c r="AT1848" s="422"/>
      <c r="AU1848" s="422"/>
      <c r="AV1848" s="422"/>
      <c r="AW1848" s="422"/>
      <c r="AX1848" s="422"/>
      <c r="AY1848" s="423"/>
      <c r="AZ1848" s="422"/>
      <c r="BA1848" s="422"/>
      <c r="BB1848" s="422"/>
      <c r="BC1848" s="422"/>
      <c r="EL1848" s="422"/>
      <c r="EM1848" s="422"/>
      <c r="EN1848" s="422"/>
      <c r="EO1848" s="422"/>
      <c r="EP1848" s="422"/>
      <c r="EQ1848" s="422"/>
    </row>
    <row r="1849" spans="1:155" ht="13" hidden="1" customHeight="1">
      <c r="A1849" s="413" t="s">
        <v>2002</v>
      </c>
      <c r="D1849" s="413">
        <v>9368</v>
      </c>
      <c r="E1849" s="413" t="s">
        <v>45</v>
      </c>
      <c r="H1849" s="415" t="s">
        <v>235</v>
      </c>
      <c r="I1849" s="416" t="s">
        <v>236</v>
      </c>
      <c r="J1849" s="417"/>
      <c r="K1849" s="418">
        <v>5</v>
      </c>
      <c r="L1849" s="418" t="s">
        <v>837</v>
      </c>
      <c r="AS1849" s="422"/>
      <c r="AT1849" s="422"/>
      <c r="AU1849" s="422"/>
      <c r="AV1849" s="422"/>
      <c r="AW1849" s="422"/>
      <c r="AX1849" s="422"/>
      <c r="AY1849" s="423"/>
      <c r="AZ1849" s="422"/>
      <c r="BA1849" s="422"/>
      <c r="BB1849" s="422"/>
      <c r="BC1849" s="422"/>
      <c r="EL1849" s="422"/>
      <c r="EM1849" s="422"/>
      <c r="EN1849" s="422"/>
      <c r="EO1849" s="422"/>
      <c r="EP1849" s="422"/>
      <c r="EQ1849" s="422"/>
    </row>
    <row r="1850" spans="1:155" ht="13" hidden="1" customHeight="1">
      <c r="A1850" s="413" t="s">
        <v>2002</v>
      </c>
      <c r="C1850" s="413">
        <v>670032</v>
      </c>
      <c r="D1850" s="413">
        <v>19339</v>
      </c>
      <c r="E1850" s="413" t="s">
        <v>3323</v>
      </c>
      <c r="F1850" s="413" t="s">
        <v>3323</v>
      </c>
      <c r="H1850" s="415" t="s">
        <v>121</v>
      </c>
      <c r="I1850" s="416" t="s">
        <v>1124</v>
      </c>
      <c r="J1850" s="417">
        <v>30</v>
      </c>
      <c r="K1850" s="418">
        <v>5</v>
      </c>
      <c r="L1850" s="418" t="s">
        <v>46</v>
      </c>
      <c r="AS1850" s="422"/>
      <c r="AT1850" s="422"/>
      <c r="AU1850" s="422"/>
      <c r="AV1850" s="422"/>
      <c r="AW1850" s="422"/>
      <c r="AX1850" s="422"/>
      <c r="AY1850" s="423"/>
      <c r="AZ1850" s="422"/>
      <c r="BA1850" s="422"/>
      <c r="BB1850" s="422"/>
      <c r="BC1850" s="422"/>
      <c r="EL1850" s="422"/>
      <c r="EM1850" s="422"/>
      <c r="EN1850" s="422"/>
      <c r="EO1850" s="422"/>
      <c r="EP1850" s="422"/>
      <c r="EQ1850" s="422"/>
    </row>
    <row r="1851" spans="1:155" ht="13" hidden="1" customHeight="1">
      <c r="A1851" s="413" t="s">
        <v>2002</v>
      </c>
      <c r="C1851" s="413">
        <v>605353</v>
      </c>
      <c r="D1851" s="413">
        <v>17684</v>
      </c>
      <c r="E1851" s="413" t="s">
        <v>17</v>
      </c>
      <c r="F1851" s="413" t="s">
        <v>17</v>
      </c>
      <c r="H1851" s="411" t="s">
        <v>4485</v>
      </c>
      <c r="I1851" s="411" t="s">
        <v>1789</v>
      </c>
      <c r="J1851" s="413">
        <v>31</v>
      </c>
      <c r="K1851" s="418">
        <v>5</v>
      </c>
      <c r="L1851" s="418" t="s">
        <v>46</v>
      </c>
      <c r="AS1851" s="422"/>
      <c r="AT1851" s="422"/>
      <c r="AU1851" s="422"/>
      <c r="AV1851" s="422"/>
      <c r="AW1851" s="422"/>
      <c r="AX1851" s="422"/>
      <c r="AY1851" s="423"/>
      <c r="AZ1851" s="422"/>
      <c r="BA1851" s="422"/>
      <c r="BB1851" s="422"/>
      <c r="BC1851" s="422"/>
      <c r="EL1851" s="422"/>
      <c r="EM1851" s="422"/>
      <c r="EN1851" s="422"/>
      <c r="EO1851" s="422"/>
      <c r="EP1851" s="422"/>
      <c r="EQ1851" s="422"/>
    </row>
    <row r="1852" spans="1:155" ht="13" hidden="1" customHeight="1">
      <c r="A1852" s="413" t="s">
        <v>2002</v>
      </c>
      <c r="C1852" s="413">
        <v>663611</v>
      </c>
      <c r="D1852" s="413">
        <v>20521</v>
      </c>
      <c r="E1852" s="413" t="s">
        <v>129</v>
      </c>
      <c r="F1852" s="413" t="s">
        <v>129</v>
      </c>
      <c r="H1852" s="411" t="s">
        <v>1790</v>
      </c>
      <c r="I1852" s="411" t="s">
        <v>220</v>
      </c>
      <c r="J1852" s="418"/>
      <c r="K1852" s="418">
        <v>5</v>
      </c>
      <c r="L1852" s="418" t="s">
        <v>837</v>
      </c>
      <c r="AS1852" s="422"/>
      <c r="AT1852" s="422"/>
      <c r="AU1852" s="422"/>
      <c r="AV1852" s="422"/>
      <c r="AW1852" s="422"/>
      <c r="AX1852" s="422"/>
      <c r="AZ1852" s="422"/>
      <c r="BA1852" s="422"/>
      <c r="BB1852" s="422"/>
      <c r="BC1852" s="422"/>
      <c r="EL1852" s="422"/>
      <c r="EM1852" s="422"/>
      <c r="EN1852" s="422"/>
      <c r="EO1852" s="422"/>
      <c r="EP1852" s="422"/>
      <c r="EQ1852" s="422"/>
    </row>
    <row r="1853" spans="1:155" ht="13" hidden="1" customHeight="1">
      <c r="A1853" s="413" t="s">
        <v>2002</v>
      </c>
      <c r="C1853" s="413">
        <v>664901</v>
      </c>
      <c r="D1853" s="413">
        <v>18889</v>
      </c>
      <c r="E1853" s="413" t="s">
        <v>164</v>
      </c>
      <c r="F1853" s="413" t="s">
        <v>164</v>
      </c>
      <c r="H1853" s="411" t="s">
        <v>1811</v>
      </c>
      <c r="I1853" s="411" t="s">
        <v>146</v>
      </c>
      <c r="J1853" s="418"/>
      <c r="K1853" s="418">
        <v>5</v>
      </c>
      <c r="L1853" s="418" t="s">
        <v>837</v>
      </c>
      <c r="AS1853" s="422"/>
      <c r="AT1853" s="422"/>
      <c r="AU1853" s="422"/>
      <c r="AV1853" s="422"/>
      <c r="AW1853" s="422"/>
      <c r="AX1853" s="422"/>
      <c r="AZ1853" s="422"/>
      <c r="BA1853" s="422"/>
      <c r="BB1853" s="422"/>
      <c r="BC1853" s="422"/>
      <c r="EL1853" s="422"/>
      <c r="EM1853" s="422"/>
      <c r="EN1853" s="422"/>
      <c r="EO1853" s="422"/>
      <c r="EP1853" s="422"/>
      <c r="EQ1853" s="422"/>
    </row>
    <row r="1854" spans="1:155" ht="13" hidden="1" customHeight="1">
      <c r="A1854" s="413" t="s">
        <v>2002</v>
      </c>
      <c r="C1854" s="413">
        <v>669304</v>
      </c>
      <c r="D1854" s="413">
        <v>20538</v>
      </c>
      <c r="E1854" s="413" t="s">
        <v>567</v>
      </c>
      <c r="F1854" s="413" t="s">
        <v>567</v>
      </c>
      <c r="H1854" s="411" t="s">
        <v>2937</v>
      </c>
      <c r="I1854" s="411" t="s">
        <v>565</v>
      </c>
      <c r="J1854" s="413">
        <v>27</v>
      </c>
      <c r="K1854" s="418">
        <v>5</v>
      </c>
      <c r="L1854" s="418" t="s">
        <v>837</v>
      </c>
      <c r="AS1854" s="422"/>
      <c r="AT1854" s="422"/>
      <c r="AU1854" s="422"/>
      <c r="AV1854" s="422"/>
      <c r="AW1854" s="422"/>
      <c r="AX1854" s="422"/>
      <c r="AY1854" s="423"/>
      <c r="AZ1854" s="422"/>
      <c r="BA1854" s="422"/>
      <c r="BB1854" s="422"/>
      <c r="BC1854" s="422"/>
      <c r="EL1854" s="422"/>
      <c r="EM1854" s="422"/>
      <c r="EN1854" s="422"/>
      <c r="EO1854" s="422"/>
      <c r="EP1854" s="422"/>
      <c r="EQ1854" s="422"/>
    </row>
    <row r="1855" spans="1:155" ht="13" hidden="1" customHeight="1">
      <c r="A1855" s="413" t="s">
        <v>2002</v>
      </c>
      <c r="D1855" s="413">
        <v>4892</v>
      </c>
      <c r="H1855" s="415" t="s">
        <v>278</v>
      </c>
      <c r="I1855" s="416" t="s">
        <v>546</v>
      </c>
      <c r="J1855" s="417"/>
      <c r="K1855" s="418">
        <v>5</v>
      </c>
      <c r="L1855" s="418" t="s">
        <v>46</v>
      </c>
    </row>
    <row r="1856" spans="1:155" ht="13" hidden="1" customHeight="1">
      <c r="A1856" s="413" t="s">
        <v>2002</v>
      </c>
      <c r="C1856" s="413">
        <v>682868</v>
      </c>
      <c r="D1856" s="413">
        <v>25621</v>
      </c>
      <c r="E1856" s="413" t="s">
        <v>164</v>
      </c>
      <c r="F1856" s="413" t="s">
        <v>164</v>
      </c>
      <c r="H1856" s="411" t="s">
        <v>142</v>
      </c>
      <c r="I1856" s="411" t="s">
        <v>577</v>
      </c>
      <c r="J1856" s="413">
        <v>23</v>
      </c>
      <c r="K1856" s="418">
        <v>5</v>
      </c>
      <c r="L1856" s="418" t="s">
        <v>837</v>
      </c>
    </row>
    <row r="1857" spans="1:155" ht="13" hidden="1" customHeight="1">
      <c r="A1857" s="413" t="s">
        <v>2002</v>
      </c>
      <c r="C1857" s="413">
        <v>621545</v>
      </c>
      <c r="D1857" s="413">
        <v>19788</v>
      </c>
      <c r="E1857" s="413" t="s">
        <v>164</v>
      </c>
      <c r="F1857" s="413" t="s">
        <v>164</v>
      </c>
      <c r="H1857" s="411" t="s">
        <v>3385</v>
      </c>
      <c r="I1857" s="411" t="s">
        <v>174</v>
      </c>
      <c r="K1857" s="418">
        <v>5</v>
      </c>
      <c r="L1857" s="418" t="s">
        <v>837</v>
      </c>
      <c r="AS1857" s="422"/>
      <c r="AT1857" s="422"/>
      <c r="AU1857" s="422"/>
      <c r="AV1857" s="422"/>
      <c r="AW1857" s="422"/>
      <c r="AX1857" s="422"/>
      <c r="AZ1857" s="422"/>
      <c r="BA1857" s="422"/>
      <c r="BB1857" s="422"/>
      <c r="BC1857" s="422"/>
      <c r="EL1857" s="422"/>
      <c r="EM1857" s="422"/>
      <c r="EN1857" s="422"/>
      <c r="EO1857" s="422"/>
      <c r="EP1857" s="422"/>
      <c r="EQ1857" s="422"/>
    </row>
    <row r="1858" spans="1:155" ht="13" hidden="1" customHeight="1">
      <c r="A1858" s="413" t="s">
        <v>2002</v>
      </c>
      <c r="C1858" s="413">
        <v>543685</v>
      </c>
      <c r="D1858" s="413">
        <v>12861</v>
      </c>
      <c r="E1858" s="413" t="s">
        <v>18</v>
      </c>
      <c r="F1858" s="413" t="s">
        <v>18</v>
      </c>
      <c r="H1858" s="415" t="s">
        <v>662</v>
      </c>
      <c r="I1858" s="416" t="s">
        <v>110</v>
      </c>
      <c r="J1858" s="417">
        <v>35</v>
      </c>
      <c r="K1858" s="418">
        <v>5</v>
      </c>
      <c r="L1858" s="418" t="s">
        <v>837</v>
      </c>
      <c r="AS1858" s="422"/>
      <c r="AT1858" s="422"/>
      <c r="AU1858" s="422"/>
      <c r="AV1858" s="422"/>
      <c r="AW1858" s="422"/>
      <c r="AX1858" s="422"/>
      <c r="AY1858" s="423"/>
      <c r="AZ1858" s="422"/>
      <c r="BA1858" s="422"/>
      <c r="BB1858" s="422"/>
      <c r="BC1858" s="422"/>
      <c r="EL1858" s="422"/>
      <c r="EM1858" s="422"/>
      <c r="EN1858" s="422"/>
      <c r="EO1858" s="422"/>
      <c r="EP1858" s="422"/>
      <c r="EQ1858" s="422"/>
    </row>
    <row r="1859" spans="1:155" ht="13" hidden="1" customHeight="1">
      <c r="A1859" s="413" t="s">
        <v>2002</v>
      </c>
      <c r="C1859" s="413">
        <v>666703</v>
      </c>
      <c r="D1859" s="413">
        <v>19964</v>
      </c>
      <c r="E1859" s="413" t="s">
        <v>2170</v>
      </c>
      <c r="F1859" s="413" t="s">
        <v>2170</v>
      </c>
      <c r="H1859" s="411" t="s">
        <v>6</v>
      </c>
      <c r="I1859" s="411" t="s">
        <v>2912</v>
      </c>
      <c r="J1859" s="413">
        <v>25</v>
      </c>
      <c r="K1859" s="418">
        <v>5</v>
      </c>
      <c r="L1859" s="418" t="s">
        <v>837</v>
      </c>
      <c r="AS1859" s="422"/>
      <c r="AT1859" s="422"/>
      <c r="AU1859" s="422"/>
      <c r="AV1859" s="422"/>
      <c r="AW1859" s="422"/>
      <c r="AX1859" s="422"/>
      <c r="AY1859" s="423"/>
      <c r="AZ1859" s="422"/>
      <c r="BA1859" s="422"/>
      <c r="BB1859" s="422"/>
      <c r="BC1859" s="422"/>
      <c r="EL1859" s="422"/>
      <c r="EM1859" s="422"/>
      <c r="EN1859" s="422"/>
      <c r="EO1859" s="422"/>
      <c r="EP1859" s="422"/>
      <c r="EQ1859" s="422"/>
    </row>
    <row r="1860" spans="1:155" ht="13" hidden="1" customHeight="1">
      <c r="A1860" s="413" t="s">
        <v>2002</v>
      </c>
      <c r="C1860" s="413">
        <v>593934</v>
      </c>
      <c r="D1860" s="413">
        <v>12164</v>
      </c>
      <c r="E1860" s="413" t="s">
        <v>18</v>
      </c>
      <c r="F1860" s="413" t="s">
        <v>18</v>
      </c>
      <c r="H1860" s="415" t="s">
        <v>85</v>
      </c>
      <c r="I1860" s="416" t="s">
        <v>151</v>
      </c>
      <c r="J1860" s="417"/>
      <c r="K1860" s="418">
        <v>5</v>
      </c>
      <c r="L1860" s="418" t="s">
        <v>837</v>
      </c>
      <c r="AS1860" s="422"/>
      <c r="AT1860" s="422"/>
      <c r="AU1860" s="422"/>
      <c r="AV1860" s="422"/>
      <c r="AW1860" s="422"/>
      <c r="AX1860" s="422"/>
      <c r="AY1860" s="423"/>
      <c r="AZ1860" s="422"/>
      <c r="BA1860" s="422"/>
      <c r="BB1860" s="422"/>
      <c r="BC1860" s="422"/>
      <c r="EL1860" s="422"/>
      <c r="EM1860" s="422"/>
      <c r="EN1860" s="422"/>
      <c r="EO1860" s="422"/>
      <c r="EP1860" s="422"/>
      <c r="EQ1860" s="422"/>
    </row>
    <row r="1861" spans="1:155" ht="13" hidden="1" customHeight="1">
      <c r="A1861" s="413" t="s">
        <v>2002</v>
      </c>
      <c r="D1861" s="413">
        <v>11265</v>
      </c>
      <c r="H1861" s="415" t="s">
        <v>415</v>
      </c>
      <c r="I1861" s="416" t="s">
        <v>616</v>
      </c>
      <c r="J1861" s="417"/>
      <c r="K1861" s="418">
        <v>5</v>
      </c>
      <c r="L1861" s="418" t="s">
        <v>837</v>
      </c>
      <c r="AS1861" s="422"/>
      <c r="AT1861" s="422"/>
      <c r="AU1861" s="422"/>
      <c r="AV1861" s="422"/>
      <c r="AW1861" s="422"/>
      <c r="AX1861" s="422"/>
      <c r="AZ1861" s="422"/>
      <c r="BA1861" s="422"/>
      <c r="BB1861" s="422"/>
      <c r="BC1861" s="422"/>
      <c r="EL1861" s="422"/>
      <c r="EM1861" s="422"/>
      <c r="EN1861" s="422"/>
      <c r="EO1861" s="422"/>
      <c r="EP1861" s="422"/>
      <c r="EQ1861" s="422"/>
    </row>
    <row r="1862" spans="1:155" ht="13" hidden="1" customHeight="1">
      <c r="A1862" s="413" t="s">
        <v>2002</v>
      </c>
      <c r="D1862" s="413">
        <v>5933</v>
      </c>
      <c r="H1862" s="415" t="s">
        <v>425</v>
      </c>
      <c r="I1862" s="416" t="s">
        <v>426</v>
      </c>
      <c r="J1862" s="417"/>
      <c r="K1862" s="418">
        <v>5</v>
      </c>
      <c r="L1862" s="418" t="s">
        <v>837</v>
      </c>
      <c r="AS1862" s="422"/>
      <c r="AT1862" s="422"/>
      <c r="AU1862" s="422"/>
      <c r="AV1862" s="422"/>
      <c r="AW1862" s="422"/>
      <c r="AX1862" s="422"/>
      <c r="AZ1862" s="422"/>
      <c r="BA1862" s="422"/>
      <c r="BB1862" s="422"/>
      <c r="BC1862" s="422"/>
      <c r="EL1862" s="422"/>
      <c r="EM1862" s="422"/>
      <c r="EN1862" s="422"/>
      <c r="EO1862" s="422"/>
      <c r="EP1862" s="422"/>
      <c r="EQ1862" s="422"/>
    </row>
    <row r="1863" spans="1:155" ht="13" hidden="1" customHeight="1">
      <c r="A1863" s="413" t="s">
        <v>2002</v>
      </c>
      <c r="C1863" s="413">
        <v>673995</v>
      </c>
      <c r="D1863" s="413">
        <v>26469</v>
      </c>
      <c r="E1863" s="413" t="s">
        <v>14</v>
      </c>
      <c r="F1863" s="413" t="s">
        <v>14</v>
      </c>
      <c r="H1863" s="411" t="s">
        <v>3990</v>
      </c>
      <c r="I1863" s="411" t="s">
        <v>262</v>
      </c>
      <c r="K1863" s="418">
        <v>5</v>
      </c>
      <c r="L1863" s="418" t="s">
        <v>837</v>
      </c>
      <c r="AS1863" s="422"/>
      <c r="AT1863" s="422"/>
      <c r="AU1863" s="422"/>
      <c r="AV1863" s="422"/>
      <c r="AW1863" s="422"/>
      <c r="AX1863" s="422"/>
      <c r="AY1863" s="423"/>
      <c r="AZ1863" s="422"/>
      <c r="BA1863" s="422"/>
      <c r="BB1863" s="422"/>
      <c r="BC1863" s="422"/>
      <c r="EL1863" s="422"/>
      <c r="EM1863" s="422"/>
      <c r="EN1863" s="422"/>
      <c r="EO1863" s="422"/>
      <c r="EP1863" s="422"/>
      <c r="EQ1863" s="422"/>
      <c r="EY1863" s="432"/>
    </row>
    <row r="1864" spans="1:155" ht="13" hidden="1" customHeight="1">
      <c r="A1864" s="413" t="s">
        <v>2002</v>
      </c>
      <c r="C1864" s="413">
        <v>669398</v>
      </c>
      <c r="D1864" s="413">
        <v>27573</v>
      </c>
      <c r="E1864" s="413" t="s">
        <v>3323</v>
      </c>
      <c r="F1864" s="413" t="s">
        <v>3323</v>
      </c>
      <c r="H1864" s="411" t="s">
        <v>373</v>
      </c>
      <c r="I1864" s="411" t="s">
        <v>2858</v>
      </c>
      <c r="J1864" s="413">
        <v>25</v>
      </c>
      <c r="K1864" s="418">
        <v>5</v>
      </c>
      <c r="L1864" s="418" t="s">
        <v>46</v>
      </c>
      <c r="AS1864" s="422"/>
      <c r="AT1864" s="422"/>
      <c r="AU1864" s="422"/>
      <c r="AV1864" s="422"/>
      <c r="AW1864" s="422"/>
      <c r="AX1864" s="422"/>
      <c r="AY1864" s="423"/>
      <c r="AZ1864" s="422"/>
      <c r="BA1864" s="422"/>
      <c r="BB1864" s="422"/>
      <c r="BC1864" s="422"/>
      <c r="EL1864" s="422"/>
      <c r="EM1864" s="422"/>
      <c r="EN1864" s="422"/>
      <c r="EO1864" s="422"/>
      <c r="EP1864" s="422"/>
      <c r="EQ1864" s="422"/>
    </row>
    <row r="1865" spans="1:155" ht="13" hidden="1" customHeight="1">
      <c r="A1865" s="413" t="s">
        <v>2002</v>
      </c>
      <c r="C1865" s="413">
        <v>605113</v>
      </c>
      <c r="D1865" s="413">
        <v>12147</v>
      </c>
      <c r="E1865" s="413" t="s">
        <v>14</v>
      </c>
      <c r="F1865" s="413" t="s">
        <v>14</v>
      </c>
      <c r="H1865" s="415" t="s">
        <v>685</v>
      </c>
      <c r="I1865" s="416" t="s">
        <v>220</v>
      </c>
      <c r="J1865" s="417">
        <v>35</v>
      </c>
      <c r="K1865" s="418">
        <v>6</v>
      </c>
      <c r="L1865" s="418" t="s">
        <v>837</v>
      </c>
      <c r="AS1865" s="422"/>
      <c r="AT1865" s="422"/>
      <c r="AU1865" s="422"/>
      <c r="AV1865" s="422"/>
      <c r="AW1865" s="422"/>
      <c r="AX1865" s="422"/>
      <c r="AY1865" s="423"/>
      <c r="AZ1865" s="422"/>
      <c r="BA1865" s="422"/>
      <c r="BB1865" s="422"/>
      <c r="BC1865" s="422"/>
      <c r="EL1865" s="422"/>
      <c r="EM1865" s="422"/>
      <c r="EN1865" s="422"/>
      <c r="EO1865" s="422"/>
      <c r="EP1865" s="422"/>
      <c r="EQ1865" s="422"/>
    </row>
    <row r="1866" spans="1:155" ht="13" hidden="1" customHeight="1">
      <c r="A1866" s="413" t="s">
        <v>2002</v>
      </c>
      <c r="C1866" s="413">
        <v>676480</v>
      </c>
      <c r="D1866" s="413">
        <v>23378</v>
      </c>
      <c r="E1866" s="413" t="s">
        <v>276</v>
      </c>
      <c r="F1866" s="413" t="s">
        <v>276</v>
      </c>
      <c r="H1866" s="411" t="s">
        <v>2512</v>
      </c>
      <c r="I1866" s="411" t="s">
        <v>3351</v>
      </c>
      <c r="J1866" s="418">
        <v>27</v>
      </c>
      <c r="K1866" s="418">
        <v>6</v>
      </c>
      <c r="L1866" s="418" t="s">
        <v>837</v>
      </c>
      <c r="AS1866" s="422"/>
      <c r="AT1866" s="422"/>
      <c r="AU1866" s="422"/>
      <c r="AV1866" s="422"/>
      <c r="AW1866" s="422"/>
      <c r="AX1866" s="422"/>
      <c r="AY1866" s="423"/>
      <c r="AZ1866" s="422"/>
      <c r="BA1866" s="422"/>
      <c r="BB1866" s="422"/>
      <c r="BC1866" s="422"/>
      <c r="EL1866" s="422"/>
      <c r="EM1866" s="422"/>
      <c r="EN1866" s="422"/>
      <c r="EO1866" s="422"/>
      <c r="EP1866" s="422"/>
      <c r="EQ1866" s="422"/>
    </row>
    <row r="1867" spans="1:155" ht="13" hidden="1" customHeight="1">
      <c r="A1867" s="413" t="s">
        <v>2002</v>
      </c>
      <c r="D1867" s="413">
        <v>23985</v>
      </c>
      <c r="E1867" s="413" t="s">
        <v>2176</v>
      </c>
      <c r="H1867" s="411" t="s">
        <v>1620</v>
      </c>
      <c r="I1867" s="411" t="s">
        <v>3450</v>
      </c>
      <c r="K1867" s="418">
        <v>6</v>
      </c>
      <c r="L1867" s="418" t="s">
        <v>837</v>
      </c>
      <c r="AS1867" s="422"/>
      <c r="AT1867" s="422"/>
      <c r="AU1867" s="422"/>
      <c r="AV1867" s="422"/>
      <c r="AW1867" s="422"/>
      <c r="AX1867" s="422"/>
      <c r="AZ1867" s="422"/>
      <c r="BA1867" s="422"/>
      <c r="BB1867" s="422"/>
      <c r="BC1867" s="422"/>
      <c r="EL1867" s="422"/>
      <c r="EM1867" s="422"/>
      <c r="EN1867" s="422"/>
      <c r="EO1867" s="422"/>
      <c r="EP1867" s="422"/>
      <c r="EQ1867" s="422"/>
    </row>
    <row r="1868" spans="1:155" ht="13" hidden="1" customHeight="1">
      <c r="A1868" s="413" t="s">
        <v>2002</v>
      </c>
      <c r="D1868" s="413">
        <v>21987</v>
      </c>
      <c r="E1868" s="413" t="s">
        <v>3323</v>
      </c>
      <c r="H1868" s="411" t="s">
        <v>292</v>
      </c>
      <c r="I1868" s="411" t="s">
        <v>2488</v>
      </c>
      <c r="J1868" s="418"/>
      <c r="K1868" s="418">
        <v>6</v>
      </c>
      <c r="L1868" s="418" t="s">
        <v>2543</v>
      </c>
      <c r="AS1868" s="422"/>
      <c r="AT1868" s="422"/>
      <c r="AU1868" s="422"/>
      <c r="AV1868" s="422"/>
      <c r="AW1868" s="422"/>
      <c r="AX1868" s="422"/>
      <c r="AZ1868" s="422"/>
      <c r="BA1868" s="422"/>
      <c r="BB1868" s="422"/>
      <c r="BC1868" s="422"/>
      <c r="EL1868" s="422"/>
      <c r="EM1868" s="422"/>
      <c r="EN1868" s="422"/>
      <c r="EO1868" s="422"/>
      <c r="EP1868" s="422"/>
      <c r="EQ1868" s="422"/>
    </row>
    <row r="1869" spans="1:155" ht="13" hidden="1" customHeight="1">
      <c r="A1869" s="413" t="s">
        <v>2002</v>
      </c>
      <c r="D1869" s="413">
        <v>14773</v>
      </c>
      <c r="H1869" s="415" t="s">
        <v>1049</v>
      </c>
      <c r="I1869" s="416" t="s">
        <v>700</v>
      </c>
      <c r="J1869" s="417"/>
      <c r="K1869" s="418">
        <v>6</v>
      </c>
      <c r="L1869" s="418" t="s">
        <v>837</v>
      </c>
      <c r="AS1869" s="422"/>
      <c r="AT1869" s="422"/>
      <c r="AU1869" s="422"/>
      <c r="AV1869" s="422"/>
      <c r="AW1869" s="422"/>
      <c r="AX1869" s="422"/>
      <c r="AZ1869" s="422"/>
      <c r="BA1869" s="422"/>
      <c r="BB1869" s="422"/>
      <c r="BC1869" s="422"/>
      <c r="EL1869" s="422"/>
      <c r="EM1869" s="422"/>
      <c r="EN1869" s="422"/>
      <c r="EO1869" s="422"/>
      <c r="EP1869" s="422"/>
      <c r="EQ1869" s="422"/>
    </row>
    <row r="1870" spans="1:155" ht="13" hidden="1" customHeight="1">
      <c r="A1870" s="413" t="s">
        <v>2002</v>
      </c>
      <c r="C1870" s="413">
        <v>691907</v>
      </c>
      <c r="D1870" s="413">
        <v>28344</v>
      </c>
      <c r="E1870" s="413" t="s">
        <v>438</v>
      </c>
      <c r="F1870" s="413" t="s">
        <v>438</v>
      </c>
      <c r="H1870" s="411" t="s">
        <v>4400</v>
      </c>
      <c r="I1870" s="411" t="s">
        <v>4401</v>
      </c>
      <c r="J1870" s="413">
        <v>23</v>
      </c>
      <c r="K1870" s="418">
        <v>6</v>
      </c>
      <c r="L1870" s="418" t="s">
        <v>46</v>
      </c>
      <c r="AS1870" s="422"/>
      <c r="AT1870" s="422"/>
      <c r="AU1870" s="422"/>
      <c r="AV1870" s="422"/>
      <c r="AW1870" s="422"/>
      <c r="AX1870" s="422"/>
      <c r="AY1870" s="423"/>
      <c r="AZ1870" s="422"/>
      <c r="BA1870" s="422"/>
      <c r="BB1870" s="422"/>
      <c r="BC1870" s="422"/>
      <c r="EL1870" s="422"/>
      <c r="EM1870" s="422"/>
      <c r="EN1870" s="422"/>
      <c r="EO1870" s="422"/>
      <c r="EP1870" s="422"/>
      <c r="EQ1870" s="422"/>
    </row>
    <row r="1871" spans="1:155" ht="13" hidden="1" customHeight="1">
      <c r="A1871" s="413" t="s">
        <v>2002</v>
      </c>
      <c r="C1871" s="413">
        <v>543063</v>
      </c>
      <c r="D1871" s="413">
        <v>5343</v>
      </c>
      <c r="E1871" s="413" t="s">
        <v>276</v>
      </c>
      <c r="F1871" s="413" t="s">
        <v>276</v>
      </c>
      <c r="H1871" s="415" t="s">
        <v>240</v>
      </c>
      <c r="I1871" s="416" t="s">
        <v>544</v>
      </c>
      <c r="J1871" s="417"/>
      <c r="K1871" s="418">
        <v>6</v>
      </c>
      <c r="L1871" s="418" t="s">
        <v>46</v>
      </c>
    </row>
    <row r="1872" spans="1:155" ht="13" hidden="1" customHeight="1">
      <c r="A1872" s="413" t="s">
        <v>2002</v>
      </c>
      <c r="D1872" s="413">
        <v>23667</v>
      </c>
      <c r="E1872" s="413" t="s">
        <v>2176</v>
      </c>
      <c r="H1872" s="411" t="s">
        <v>632</v>
      </c>
      <c r="I1872" s="411" t="s">
        <v>1133</v>
      </c>
      <c r="J1872" s="418"/>
      <c r="K1872" s="418">
        <v>6</v>
      </c>
      <c r="L1872" s="418" t="s">
        <v>2543</v>
      </c>
      <c r="AS1872" s="422"/>
      <c r="AT1872" s="422"/>
      <c r="AU1872" s="422"/>
      <c r="AV1872" s="422"/>
      <c r="AW1872" s="422"/>
      <c r="AX1872" s="422"/>
      <c r="AZ1872" s="422"/>
      <c r="BA1872" s="422"/>
      <c r="BB1872" s="422"/>
      <c r="BC1872" s="422"/>
      <c r="EL1872" s="422"/>
      <c r="EM1872" s="422"/>
      <c r="EN1872" s="422"/>
      <c r="EO1872" s="422"/>
      <c r="EP1872" s="422"/>
      <c r="EQ1872" s="422"/>
    </row>
    <row r="1873" spans="1:147" ht="13" hidden="1" customHeight="1">
      <c r="A1873" s="413" t="s">
        <v>2002</v>
      </c>
      <c r="D1873" s="413">
        <v>22871</v>
      </c>
      <c r="E1873" s="413" t="s">
        <v>438</v>
      </c>
      <c r="H1873" s="411" t="s">
        <v>2505</v>
      </c>
      <c r="I1873" s="411" t="s">
        <v>2506</v>
      </c>
      <c r="J1873" s="418"/>
      <c r="K1873" s="418">
        <v>6</v>
      </c>
      <c r="L1873" s="418" t="s">
        <v>46</v>
      </c>
      <c r="AS1873" s="422"/>
      <c r="AT1873" s="422"/>
      <c r="AU1873" s="422"/>
      <c r="AV1873" s="422"/>
      <c r="AW1873" s="422"/>
      <c r="AX1873" s="422"/>
      <c r="AZ1873" s="422"/>
      <c r="BA1873" s="422"/>
      <c r="BB1873" s="422"/>
      <c r="BC1873" s="422"/>
      <c r="EL1873" s="422"/>
      <c r="EM1873" s="422"/>
      <c r="EN1873" s="422"/>
      <c r="EO1873" s="422"/>
      <c r="EP1873" s="422"/>
      <c r="EQ1873" s="422"/>
    </row>
    <row r="1874" spans="1:147" ht="13" hidden="1" customHeight="1">
      <c r="A1874" s="413" t="s">
        <v>2002</v>
      </c>
      <c r="C1874" s="413">
        <v>669200</v>
      </c>
      <c r="D1874" s="413">
        <v>22232</v>
      </c>
      <c r="E1874" s="413" t="s">
        <v>2170</v>
      </c>
      <c r="F1874" s="413" t="s">
        <v>2170</v>
      </c>
      <c r="H1874" s="411" t="s">
        <v>3422</v>
      </c>
      <c r="I1874" s="411" t="s">
        <v>1947</v>
      </c>
      <c r="J1874" s="413">
        <v>30</v>
      </c>
      <c r="K1874" s="418">
        <v>6</v>
      </c>
      <c r="L1874" s="418" t="s">
        <v>837</v>
      </c>
      <c r="AS1874" s="422"/>
      <c r="AT1874" s="422"/>
      <c r="AU1874" s="422"/>
      <c r="AV1874" s="422"/>
      <c r="AW1874" s="422"/>
      <c r="AX1874" s="422"/>
      <c r="AZ1874" s="422"/>
      <c r="BA1874" s="422"/>
      <c r="BB1874" s="422"/>
      <c r="BC1874" s="422"/>
      <c r="EL1874" s="422"/>
      <c r="EM1874" s="422"/>
      <c r="EN1874" s="422"/>
      <c r="EO1874" s="422"/>
      <c r="EP1874" s="422"/>
      <c r="EQ1874" s="422"/>
    </row>
    <row r="1875" spans="1:147" ht="13" hidden="1" customHeight="1">
      <c r="A1875" s="413" t="s">
        <v>2002</v>
      </c>
      <c r="C1875" s="413">
        <v>680716</v>
      </c>
      <c r="D1875" s="413">
        <v>24597</v>
      </c>
      <c r="E1875" s="413" t="s">
        <v>3323</v>
      </c>
      <c r="F1875" s="413" t="s">
        <v>3323</v>
      </c>
      <c r="H1875" s="411" t="s">
        <v>3460</v>
      </c>
      <c r="I1875" s="411" t="s">
        <v>616</v>
      </c>
      <c r="J1875" s="413">
        <v>25</v>
      </c>
      <c r="K1875" s="418">
        <v>6</v>
      </c>
      <c r="L1875" s="418" t="s">
        <v>837</v>
      </c>
      <c r="AS1875" s="422"/>
      <c r="AT1875" s="422"/>
      <c r="AU1875" s="422"/>
      <c r="AV1875" s="422"/>
      <c r="AW1875" s="422"/>
      <c r="AX1875" s="422"/>
      <c r="AY1875" s="423"/>
      <c r="AZ1875" s="422"/>
      <c r="BA1875" s="422"/>
      <c r="BB1875" s="422"/>
      <c r="BC1875" s="422"/>
      <c r="EL1875" s="422"/>
      <c r="EM1875" s="422"/>
      <c r="EN1875" s="422"/>
      <c r="EO1875" s="422"/>
      <c r="EP1875" s="422"/>
      <c r="EQ1875" s="422"/>
    </row>
    <row r="1876" spans="1:147" ht="13" hidden="1" customHeight="1">
      <c r="A1876" s="413" t="s">
        <v>2002</v>
      </c>
      <c r="C1876" s="413">
        <v>607054</v>
      </c>
      <c r="D1876" s="413">
        <v>12325</v>
      </c>
      <c r="E1876" s="413" t="s">
        <v>45</v>
      </c>
      <c r="H1876" s="415" t="s">
        <v>680</v>
      </c>
      <c r="I1876" s="416" t="s">
        <v>681</v>
      </c>
      <c r="J1876" s="417"/>
      <c r="K1876" s="418">
        <v>6</v>
      </c>
      <c r="AS1876" s="422"/>
      <c r="AT1876" s="422"/>
      <c r="AU1876" s="422"/>
      <c r="AV1876" s="422"/>
      <c r="AW1876" s="422"/>
      <c r="AX1876" s="422"/>
      <c r="AY1876" s="423"/>
      <c r="AZ1876" s="422"/>
      <c r="BA1876" s="422"/>
      <c r="BB1876" s="422"/>
      <c r="BC1876" s="422"/>
      <c r="EL1876" s="422"/>
      <c r="EM1876" s="422"/>
      <c r="EN1876" s="422"/>
      <c r="EO1876" s="422"/>
      <c r="EP1876" s="422"/>
      <c r="EQ1876" s="422"/>
    </row>
    <row r="1877" spans="1:147" ht="13" hidden="1" customHeight="1">
      <c r="A1877" s="413" t="s">
        <v>2002</v>
      </c>
      <c r="C1877" s="413">
        <v>668845</v>
      </c>
      <c r="D1877" s="413">
        <v>25524</v>
      </c>
      <c r="E1877" s="413" t="s">
        <v>246</v>
      </c>
      <c r="F1877" s="413" t="s">
        <v>246</v>
      </c>
      <c r="H1877" s="411" t="s">
        <v>3955</v>
      </c>
      <c r="I1877" s="411" t="s">
        <v>216</v>
      </c>
      <c r="J1877" s="413">
        <v>27</v>
      </c>
      <c r="K1877" s="418">
        <v>6</v>
      </c>
      <c r="L1877" s="418" t="s">
        <v>837</v>
      </c>
      <c r="AS1877" s="422"/>
      <c r="AT1877" s="422"/>
      <c r="AU1877" s="422"/>
      <c r="AV1877" s="422"/>
      <c r="AW1877" s="422"/>
      <c r="AX1877" s="422"/>
      <c r="AY1877" s="423"/>
      <c r="AZ1877" s="422"/>
      <c r="BA1877" s="422"/>
      <c r="BB1877" s="422"/>
      <c r="BC1877" s="422"/>
      <c r="EL1877" s="422"/>
      <c r="EM1877" s="422"/>
      <c r="EN1877" s="422"/>
      <c r="EO1877" s="422"/>
      <c r="EP1877" s="422"/>
      <c r="EQ1877" s="422"/>
    </row>
    <row r="1878" spans="1:147" ht="13" hidden="1" customHeight="1">
      <c r="A1878" s="413" t="s">
        <v>2002</v>
      </c>
      <c r="C1878" s="413">
        <v>669699</v>
      </c>
      <c r="D1878" s="413">
        <v>25817</v>
      </c>
      <c r="E1878" s="413" t="s">
        <v>164</v>
      </c>
      <c r="F1878" s="413" t="s">
        <v>164</v>
      </c>
      <c r="H1878" s="411" t="s">
        <v>3501</v>
      </c>
      <c r="I1878" s="411" t="s">
        <v>215</v>
      </c>
      <c r="K1878" s="418">
        <v>6</v>
      </c>
      <c r="L1878" s="418" t="s">
        <v>46</v>
      </c>
      <c r="AS1878" s="422"/>
      <c r="AT1878" s="422"/>
      <c r="AU1878" s="422"/>
      <c r="AV1878" s="422"/>
      <c r="AW1878" s="422"/>
      <c r="AX1878" s="422"/>
      <c r="AZ1878" s="422"/>
      <c r="BA1878" s="422"/>
      <c r="BB1878" s="422"/>
      <c r="BC1878" s="422"/>
      <c r="EL1878" s="422"/>
      <c r="EM1878" s="422"/>
      <c r="EN1878" s="422"/>
      <c r="EO1878" s="422"/>
      <c r="EP1878" s="422"/>
      <c r="EQ1878" s="422"/>
    </row>
    <row r="1879" spans="1:147" ht="13" hidden="1" customHeight="1">
      <c r="A1879" s="413" t="s">
        <v>2002</v>
      </c>
      <c r="C1879" s="413">
        <v>676701</v>
      </c>
      <c r="D1879" s="413">
        <v>20056</v>
      </c>
      <c r="E1879" s="413" t="s">
        <v>246</v>
      </c>
      <c r="F1879" s="413" t="s">
        <v>246</v>
      </c>
      <c r="H1879" s="411" t="s">
        <v>2411</v>
      </c>
      <c r="I1879" s="411" t="s">
        <v>2412</v>
      </c>
      <c r="J1879" s="418">
        <v>29</v>
      </c>
      <c r="K1879" s="418">
        <v>6</v>
      </c>
      <c r="L1879" s="418" t="s">
        <v>837</v>
      </c>
    </row>
    <row r="1880" spans="1:147" ht="13" hidden="1" customHeight="1">
      <c r="A1880" s="413" t="s">
        <v>2002</v>
      </c>
      <c r="D1880" s="413">
        <v>14196</v>
      </c>
      <c r="H1880" s="411" t="s">
        <v>1096</v>
      </c>
      <c r="I1880" s="411" t="s">
        <v>136</v>
      </c>
      <c r="J1880" s="418"/>
      <c r="K1880" s="418">
        <v>6</v>
      </c>
      <c r="L1880" s="418" t="s">
        <v>2543</v>
      </c>
      <c r="AS1880" s="422"/>
      <c r="AT1880" s="422"/>
      <c r="AU1880" s="422"/>
      <c r="AV1880" s="422"/>
      <c r="AW1880" s="422"/>
      <c r="AX1880" s="422"/>
      <c r="AY1880" s="423"/>
      <c r="AZ1880" s="422"/>
      <c r="BA1880" s="422"/>
      <c r="BB1880" s="422"/>
      <c r="BC1880" s="422"/>
      <c r="EL1880" s="422"/>
      <c r="EM1880" s="422"/>
      <c r="EN1880" s="422"/>
      <c r="EO1880" s="422"/>
      <c r="EP1880" s="422"/>
      <c r="EQ1880" s="422"/>
    </row>
    <row r="1881" spans="1:147" ht="13" hidden="1" customHeight="1">
      <c r="A1881" s="413" t="s">
        <v>2002</v>
      </c>
      <c r="C1881" s="413">
        <v>663897</v>
      </c>
      <c r="D1881" s="413">
        <v>19931</v>
      </c>
      <c r="E1881" s="413" t="s">
        <v>555</v>
      </c>
      <c r="F1881" s="413" t="s">
        <v>555</v>
      </c>
      <c r="H1881" s="411" t="s">
        <v>102</v>
      </c>
      <c r="I1881" s="411" t="s">
        <v>106</v>
      </c>
      <c r="J1881" s="418">
        <v>28</v>
      </c>
      <c r="K1881" s="418">
        <v>6</v>
      </c>
      <c r="L1881" s="418" t="s">
        <v>837</v>
      </c>
      <c r="AS1881" s="422"/>
      <c r="AT1881" s="422"/>
      <c r="AU1881" s="422"/>
      <c r="AV1881" s="422"/>
      <c r="AW1881" s="422"/>
      <c r="AX1881" s="422"/>
      <c r="AY1881" s="423"/>
      <c r="AZ1881" s="422"/>
      <c r="BA1881" s="422"/>
      <c r="BB1881" s="422"/>
      <c r="BC1881" s="422"/>
      <c r="EL1881" s="422"/>
      <c r="EM1881" s="422"/>
      <c r="EN1881" s="422"/>
      <c r="EO1881" s="422"/>
      <c r="EP1881" s="422"/>
      <c r="EQ1881" s="422"/>
    </row>
    <row r="1882" spans="1:147" ht="13" hidden="1" customHeight="1">
      <c r="A1882" s="413" t="s">
        <v>2002</v>
      </c>
      <c r="D1882" s="413">
        <v>25569</v>
      </c>
      <c r="H1882" s="411" t="s">
        <v>3487</v>
      </c>
      <c r="I1882" s="411" t="s">
        <v>247</v>
      </c>
      <c r="K1882" s="418">
        <v>7</v>
      </c>
      <c r="L1882" s="418" t="s">
        <v>46</v>
      </c>
      <c r="AS1882" s="422"/>
      <c r="AT1882" s="422"/>
      <c r="AU1882" s="422"/>
      <c r="AV1882" s="422"/>
      <c r="AW1882" s="422"/>
      <c r="AX1882" s="422"/>
      <c r="AY1882" s="423"/>
      <c r="AZ1882" s="422"/>
      <c r="BA1882" s="422"/>
      <c r="BB1882" s="422"/>
      <c r="BC1882" s="422"/>
      <c r="EL1882" s="422"/>
      <c r="EM1882" s="422"/>
      <c r="EN1882" s="422"/>
      <c r="EO1882" s="422"/>
      <c r="EP1882" s="422"/>
      <c r="EQ1882" s="422"/>
    </row>
    <row r="1883" spans="1:147" ht="13" hidden="1" customHeight="1">
      <c r="A1883" s="413" t="s">
        <v>2002</v>
      </c>
      <c r="C1883" s="413">
        <v>682183</v>
      </c>
      <c r="D1883" s="413">
        <v>25183</v>
      </c>
      <c r="E1883" s="413" t="s">
        <v>3323</v>
      </c>
      <c r="F1883" s="413" t="s">
        <v>3323</v>
      </c>
      <c r="H1883" s="411" t="s">
        <v>4361</v>
      </c>
      <c r="I1883" s="411" t="s">
        <v>260</v>
      </c>
      <c r="J1883" s="413">
        <v>29</v>
      </c>
      <c r="K1883" s="418">
        <v>7</v>
      </c>
      <c r="L1883" s="418" t="s">
        <v>46</v>
      </c>
      <c r="AS1883" s="422"/>
      <c r="AT1883" s="422"/>
      <c r="AU1883" s="422"/>
      <c r="AV1883" s="422"/>
      <c r="AW1883" s="422"/>
      <c r="AX1883" s="422"/>
      <c r="AY1883" s="423"/>
      <c r="AZ1883" s="422"/>
      <c r="BA1883" s="422"/>
      <c r="BB1883" s="422"/>
      <c r="BC1883" s="422"/>
      <c r="EL1883" s="422"/>
      <c r="EM1883" s="422"/>
      <c r="EN1883" s="422"/>
      <c r="EO1883" s="422"/>
      <c r="EP1883" s="422"/>
      <c r="EQ1883" s="422"/>
    </row>
    <row r="1884" spans="1:147" ht="13" hidden="1" customHeight="1">
      <c r="A1884" s="413" t="s">
        <v>2002</v>
      </c>
      <c r="C1884" s="413">
        <v>640492</v>
      </c>
      <c r="D1884" s="413">
        <v>18821</v>
      </c>
      <c r="E1884" s="413" t="s">
        <v>3323</v>
      </c>
      <c r="F1884" s="413" t="s">
        <v>3323</v>
      </c>
      <c r="H1884" s="411" t="s">
        <v>2873</v>
      </c>
      <c r="I1884" s="411" t="s">
        <v>3351</v>
      </c>
      <c r="J1884" s="413">
        <v>29</v>
      </c>
      <c r="K1884" s="418">
        <v>7</v>
      </c>
      <c r="L1884" s="418" t="s">
        <v>837</v>
      </c>
      <c r="AS1884" s="422"/>
      <c r="AT1884" s="422"/>
      <c r="AU1884" s="422"/>
      <c r="AV1884" s="422"/>
      <c r="AW1884" s="422"/>
      <c r="AX1884" s="422"/>
      <c r="AY1884" s="423"/>
      <c r="AZ1884" s="422"/>
      <c r="BA1884" s="422"/>
      <c r="BB1884" s="422"/>
      <c r="BC1884" s="422"/>
      <c r="EL1884" s="422"/>
      <c r="EM1884" s="422"/>
      <c r="EN1884" s="422"/>
      <c r="EO1884" s="422"/>
      <c r="EP1884" s="422"/>
      <c r="EQ1884" s="422"/>
    </row>
    <row r="1885" spans="1:147" ht="13" hidden="1" customHeight="1">
      <c r="A1885" s="413" t="s">
        <v>2002</v>
      </c>
      <c r="C1885" s="413">
        <v>668731</v>
      </c>
      <c r="D1885" s="413">
        <v>22168</v>
      </c>
      <c r="E1885" s="413" t="s">
        <v>239</v>
      </c>
      <c r="F1885" s="413" t="s">
        <v>239</v>
      </c>
      <c r="H1885" s="411" t="s">
        <v>2492</v>
      </c>
      <c r="I1885" s="411" t="s">
        <v>2493</v>
      </c>
      <c r="J1885" s="418">
        <v>26</v>
      </c>
      <c r="K1885" s="418">
        <v>7</v>
      </c>
      <c r="L1885" s="418" t="s">
        <v>46</v>
      </c>
      <c r="AS1885" s="422"/>
      <c r="AT1885" s="422"/>
      <c r="AU1885" s="422"/>
      <c r="AV1885" s="422"/>
      <c r="AW1885" s="422"/>
      <c r="AX1885" s="422"/>
      <c r="AY1885" s="423"/>
      <c r="AZ1885" s="422"/>
      <c r="BA1885" s="422"/>
      <c r="BB1885" s="422"/>
      <c r="BC1885" s="422"/>
      <c r="EL1885" s="422"/>
      <c r="EM1885" s="422"/>
      <c r="EN1885" s="422"/>
      <c r="EO1885" s="422"/>
      <c r="EP1885" s="422"/>
      <c r="EQ1885" s="422"/>
    </row>
    <row r="1886" spans="1:147" ht="13" hidden="1" customHeight="1">
      <c r="A1886" s="413" t="s">
        <v>2002</v>
      </c>
      <c r="C1886" s="413">
        <v>678225</v>
      </c>
      <c r="D1886" s="413">
        <v>23818</v>
      </c>
      <c r="E1886" s="413" t="s">
        <v>438</v>
      </c>
      <c r="F1886" s="413" t="s">
        <v>438</v>
      </c>
      <c r="H1886" s="411" t="s">
        <v>3684</v>
      </c>
      <c r="I1886" s="411" t="s">
        <v>3683</v>
      </c>
      <c r="J1886" s="413">
        <v>25</v>
      </c>
      <c r="K1886" s="418">
        <v>7</v>
      </c>
      <c r="L1886" s="418" t="s">
        <v>46</v>
      </c>
      <c r="AS1886" s="422"/>
      <c r="AT1886" s="422"/>
      <c r="AU1886" s="422"/>
      <c r="AV1886" s="422"/>
      <c r="AW1886" s="422"/>
      <c r="AX1886" s="422"/>
      <c r="AY1886" s="423"/>
      <c r="AZ1886" s="422"/>
      <c r="BA1886" s="422"/>
      <c r="BB1886" s="422"/>
      <c r="BC1886" s="422"/>
      <c r="EL1886" s="422"/>
      <c r="EM1886" s="422"/>
      <c r="EN1886" s="422"/>
      <c r="EO1886" s="422"/>
      <c r="EP1886" s="422"/>
      <c r="EQ1886" s="422"/>
    </row>
    <row r="1887" spans="1:147" ht="13" hidden="1" customHeight="1">
      <c r="A1887" s="413" t="s">
        <v>2002</v>
      </c>
      <c r="D1887" s="413">
        <v>4106</v>
      </c>
      <c r="E1887" s="413" t="s">
        <v>614</v>
      </c>
      <c r="H1887" s="415" t="s">
        <v>516</v>
      </c>
      <c r="I1887" s="416" t="s">
        <v>596</v>
      </c>
      <c r="J1887" s="417"/>
      <c r="K1887" s="418">
        <v>7</v>
      </c>
      <c r="L1887" s="418" t="s">
        <v>46</v>
      </c>
    </row>
    <row r="1888" spans="1:147" ht="13" hidden="1" customHeight="1">
      <c r="A1888" s="413" t="s">
        <v>2002</v>
      </c>
      <c r="C1888" s="413">
        <v>670092</v>
      </c>
      <c r="D1888" s="413">
        <v>19384</v>
      </c>
      <c r="E1888" s="413" t="s">
        <v>2170</v>
      </c>
      <c r="F1888" s="413" t="s">
        <v>2170</v>
      </c>
      <c r="H1888" s="411" t="s">
        <v>63</v>
      </c>
      <c r="I1888" s="411" t="s">
        <v>3969</v>
      </c>
      <c r="J1888" s="413">
        <v>29</v>
      </c>
      <c r="K1888" s="418">
        <v>7</v>
      </c>
      <c r="L1888" s="418" t="s">
        <v>46</v>
      </c>
      <c r="AS1888" s="422"/>
      <c r="AT1888" s="422"/>
      <c r="AU1888" s="422"/>
      <c r="AV1888" s="422"/>
      <c r="AW1888" s="422"/>
      <c r="AX1888" s="422"/>
      <c r="AY1888" s="423"/>
      <c r="AZ1888" s="422"/>
      <c r="BA1888" s="422"/>
      <c r="BB1888" s="422"/>
      <c r="BC1888" s="422"/>
      <c r="EL1888" s="422"/>
      <c r="EM1888" s="422"/>
      <c r="EN1888" s="422"/>
      <c r="EO1888" s="422"/>
      <c r="EP1888" s="422"/>
      <c r="EQ1888" s="422"/>
    </row>
    <row r="1889" spans="1:155" ht="13" hidden="1" customHeight="1">
      <c r="A1889" s="413" t="s">
        <v>2002</v>
      </c>
      <c r="C1889" s="413">
        <v>682997</v>
      </c>
      <c r="D1889" s="413">
        <v>27497</v>
      </c>
      <c r="E1889" s="413" t="s">
        <v>188</v>
      </c>
      <c r="F1889" s="413" t="s">
        <v>188</v>
      </c>
      <c r="H1889" s="411" t="s">
        <v>4389</v>
      </c>
      <c r="I1889" s="411" t="s">
        <v>571</v>
      </c>
      <c r="J1889" s="413">
        <v>25</v>
      </c>
      <c r="K1889" s="418">
        <v>7</v>
      </c>
      <c r="L1889" s="418" t="s">
        <v>46</v>
      </c>
      <c r="AS1889" s="422"/>
      <c r="AT1889" s="422"/>
      <c r="AU1889" s="422"/>
      <c r="AV1889" s="422"/>
      <c r="AW1889" s="422"/>
      <c r="AX1889" s="422"/>
      <c r="AY1889" s="423"/>
      <c r="AZ1889" s="422"/>
      <c r="BA1889" s="422"/>
      <c r="BB1889" s="422"/>
      <c r="BC1889" s="422"/>
      <c r="EL1889" s="422"/>
      <c r="EM1889" s="422"/>
      <c r="EN1889" s="422"/>
      <c r="EO1889" s="422"/>
      <c r="EP1889" s="422"/>
      <c r="EQ1889" s="422"/>
      <c r="EY1889" s="432"/>
    </row>
    <row r="1890" spans="1:155" ht="13" hidden="1" customHeight="1">
      <c r="A1890" s="413" t="s">
        <v>2002</v>
      </c>
      <c r="C1890" s="413">
        <v>668843</v>
      </c>
      <c r="D1890" s="413">
        <v>19983</v>
      </c>
      <c r="E1890" s="413" t="s">
        <v>188</v>
      </c>
      <c r="H1890" s="411" t="s">
        <v>2913</v>
      </c>
      <c r="I1890" s="411" t="s">
        <v>996</v>
      </c>
      <c r="K1890" s="418">
        <v>7</v>
      </c>
      <c r="AS1890" s="422"/>
      <c r="AT1890" s="422"/>
      <c r="AU1890" s="422"/>
      <c r="AV1890" s="422"/>
      <c r="AW1890" s="422"/>
      <c r="AX1890" s="422"/>
      <c r="AZ1890" s="422"/>
      <c r="BA1890" s="422"/>
      <c r="BB1890" s="422"/>
      <c r="BC1890" s="422"/>
      <c r="EL1890" s="422"/>
      <c r="EM1890" s="422"/>
      <c r="EN1890" s="422"/>
      <c r="EO1890" s="422"/>
      <c r="EP1890" s="422"/>
      <c r="EQ1890" s="422"/>
    </row>
    <row r="1891" spans="1:155" ht="13" hidden="1" customHeight="1">
      <c r="A1891" s="413" t="s">
        <v>2002</v>
      </c>
      <c r="C1891" s="413">
        <v>621311</v>
      </c>
      <c r="D1891" s="413">
        <v>13744</v>
      </c>
      <c r="E1891" s="413" t="s">
        <v>13</v>
      </c>
      <c r="F1891" s="413" t="s">
        <v>13</v>
      </c>
      <c r="H1891" s="415" t="s">
        <v>740</v>
      </c>
      <c r="I1891" s="416" t="s">
        <v>617</v>
      </c>
      <c r="J1891" s="417"/>
      <c r="K1891" s="418">
        <v>7</v>
      </c>
      <c r="L1891" s="418" t="s">
        <v>46</v>
      </c>
      <c r="AS1891" s="422"/>
      <c r="AT1891" s="422"/>
      <c r="AU1891" s="422"/>
      <c r="AV1891" s="422"/>
      <c r="AW1891" s="422"/>
      <c r="AX1891" s="422"/>
      <c r="AZ1891" s="422"/>
      <c r="BA1891" s="422"/>
      <c r="BB1891" s="422"/>
      <c r="BC1891" s="422"/>
      <c r="EL1891" s="422"/>
      <c r="EM1891" s="422"/>
      <c r="EN1891" s="422"/>
      <c r="EO1891" s="422"/>
      <c r="EP1891" s="422"/>
      <c r="EQ1891" s="422"/>
    </row>
    <row r="1892" spans="1:155" ht="13" hidden="1" customHeight="1">
      <c r="A1892" s="413" t="s">
        <v>2002</v>
      </c>
      <c r="D1892" s="413">
        <v>10762</v>
      </c>
      <c r="H1892" s="415" t="s">
        <v>517</v>
      </c>
      <c r="I1892" s="416" t="s">
        <v>156</v>
      </c>
      <c r="J1892" s="417"/>
      <c r="K1892" s="418">
        <v>7</v>
      </c>
      <c r="L1892" s="418" t="s">
        <v>46</v>
      </c>
      <c r="AS1892" s="422"/>
      <c r="AT1892" s="422"/>
      <c r="AU1892" s="422"/>
      <c r="AV1892" s="422"/>
      <c r="AW1892" s="422"/>
      <c r="AX1892" s="422"/>
      <c r="AZ1892" s="422"/>
      <c r="BA1892" s="422"/>
      <c r="BB1892" s="422"/>
      <c r="BC1892" s="422"/>
      <c r="EL1892" s="422"/>
      <c r="EM1892" s="422"/>
      <c r="EN1892" s="422"/>
      <c r="EO1892" s="422"/>
      <c r="EP1892" s="422"/>
      <c r="EQ1892" s="422"/>
    </row>
    <row r="1893" spans="1:155" ht="13" hidden="1" customHeight="1">
      <c r="A1893" s="413" t="s">
        <v>2002</v>
      </c>
      <c r="C1893" s="413">
        <v>660758</v>
      </c>
      <c r="D1893" s="413">
        <v>19910</v>
      </c>
      <c r="E1893" s="413" t="s">
        <v>14</v>
      </c>
      <c r="H1893" s="411" t="s">
        <v>3944</v>
      </c>
      <c r="I1893" s="411" t="s">
        <v>3943</v>
      </c>
      <c r="K1893" s="418">
        <v>7</v>
      </c>
      <c r="AS1893" s="422"/>
      <c r="AT1893" s="422"/>
      <c r="AU1893" s="422"/>
      <c r="AV1893" s="422"/>
      <c r="AW1893" s="422"/>
      <c r="AX1893" s="422"/>
      <c r="AZ1893" s="422"/>
      <c r="BA1893" s="422"/>
      <c r="BB1893" s="422"/>
      <c r="BC1893" s="422"/>
      <c r="EL1893" s="422"/>
      <c r="EM1893" s="422"/>
      <c r="EN1893" s="422"/>
      <c r="EO1893" s="422"/>
      <c r="EP1893" s="422"/>
      <c r="EQ1893" s="422"/>
    </row>
    <row r="1894" spans="1:155" ht="13" hidden="1" customHeight="1">
      <c r="A1894" s="413" t="s">
        <v>2002</v>
      </c>
      <c r="C1894" s="413">
        <v>664314</v>
      </c>
      <c r="D1894" s="413">
        <v>19151</v>
      </c>
      <c r="E1894" s="413" t="s">
        <v>213</v>
      </c>
      <c r="F1894" s="413" t="s">
        <v>213</v>
      </c>
      <c r="H1894" s="411" t="s">
        <v>1700</v>
      </c>
      <c r="I1894" s="411" t="s">
        <v>1701</v>
      </c>
      <c r="J1894" s="418"/>
      <c r="K1894" s="418">
        <v>7</v>
      </c>
      <c r="L1894" s="418" t="s">
        <v>46</v>
      </c>
      <c r="AS1894" s="422"/>
      <c r="AT1894" s="422"/>
      <c r="AU1894" s="422"/>
      <c r="AV1894" s="422"/>
      <c r="AW1894" s="422"/>
      <c r="AX1894" s="422"/>
      <c r="AY1894" s="423"/>
      <c r="AZ1894" s="422"/>
      <c r="BA1894" s="422"/>
      <c r="BB1894" s="422"/>
      <c r="BC1894" s="422"/>
      <c r="EL1894" s="422"/>
      <c r="EM1894" s="422"/>
      <c r="EN1894" s="422"/>
      <c r="EO1894" s="422"/>
      <c r="EP1894" s="422"/>
      <c r="EQ1894" s="422"/>
    </row>
    <row r="1895" spans="1:155" ht="13" hidden="1" customHeight="1">
      <c r="A1895" s="413" t="s">
        <v>2002</v>
      </c>
      <c r="C1895" s="413">
        <v>624503</v>
      </c>
      <c r="D1895" s="413">
        <v>16337</v>
      </c>
      <c r="E1895" s="413" t="s">
        <v>686</v>
      </c>
      <c r="F1895" s="413" t="s">
        <v>686</v>
      </c>
      <c r="H1895" s="411" t="s">
        <v>329</v>
      </c>
      <c r="I1895" s="411" t="s">
        <v>220</v>
      </c>
      <c r="J1895" s="418"/>
      <c r="K1895" s="418">
        <v>7</v>
      </c>
      <c r="L1895" s="418" t="s">
        <v>46</v>
      </c>
      <c r="AS1895" s="422"/>
      <c r="AT1895" s="422"/>
      <c r="AU1895" s="422"/>
      <c r="AV1895" s="422"/>
      <c r="AW1895" s="422"/>
      <c r="AX1895" s="422"/>
      <c r="AZ1895" s="422"/>
      <c r="BA1895" s="422"/>
      <c r="BB1895" s="422"/>
      <c r="BC1895" s="422"/>
      <c r="EL1895" s="422"/>
      <c r="EM1895" s="422"/>
      <c r="EN1895" s="422"/>
      <c r="EO1895" s="422"/>
      <c r="EP1895" s="422"/>
      <c r="EQ1895" s="422"/>
    </row>
    <row r="1896" spans="1:155" ht="13" hidden="1" customHeight="1">
      <c r="A1896" s="413" t="s">
        <v>2002</v>
      </c>
      <c r="C1896" s="413">
        <v>687957</v>
      </c>
      <c r="D1896" s="413">
        <v>25705</v>
      </c>
      <c r="E1896" s="413" t="s">
        <v>14</v>
      </c>
      <c r="F1896" s="413" t="s">
        <v>14</v>
      </c>
      <c r="H1896" s="411" t="s">
        <v>149</v>
      </c>
      <c r="I1896" s="411" t="s">
        <v>612</v>
      </c>
      <c r="J1896" s="413">
        <v>25</v>
      </c>
      <c r="K1896" s="418">
        <v>7</v>
      </c>
      <c r="L1896" s="418" t="s">
        <v>46</v>
      </c>
      <c r="AS1896" s="422"/>
      <c r="AT1896" s="422"/>
      <c r="AU1896" s="422"/>
      <c r="AV1896" s="422"/>
      <c r="AW1896" s="422"/>
      <c r="AX1896" s="422"/>
      <c r="AZ1896" s="422"/>
      <c r="BA1896" s="422"/>
      <c r="BB1896" s="422"/>
      <c r="BC1896" s="422"/>
      <c r="EL1896" s="422"/>
      <c r="EM1896" s="422"/>
      <c r="EN1896" s="422"/>
      <c r="EO1896" s="422"/>
      <c r="EP1896" s="422"/>
      <c r="EQ1896" s="422"/>
    </row>
    <row r="1897" spans="1:155" ht="13" hidden="1" customHeight="1">
      <c r="A1897" s="413" t="s">
        <v>2002</v>
      </c>
      <c r="C1897" s="413">
        <v>674441</v>
      </c>
      <c r="D1897" s="413">
        <v>27599</v>
      </c>
      <c r="E1897" s="413" t="s">
        <v>188</v>
      </c>
      <c r="F1897" s="413" t="s">
        <v>188</v>
      </c>
      <c r="H1897" s="411" t="s">
        <v>3991</v>
      </c>
      <c r="I1897" s="411" t="s">
        <v>576</v>
      </c>
      <c r="J1897" s="413">
        <v>27</v>
      </c>
      <c r="K1897" s="418">
        <v>7</v>
      </c>
      <c r="L1897" s="418" t="s">
        <v>46</v>
      </c>
    </row>
    <row r="1898" spans="1:155" ht="13" hidden="1" customHeight="1">
      <c r="A1898" s="413" t="s">
        <v>2002</v>
      </c>
      <c r="C1898" s="413">
        <v>682119</v>
      </c>
      <c r="D1898" s="413">
        <v>25138</v>
      </c>
      <c r="E1898" s="413" t="s">
        <v>188</v>
      </c>
      <c r="H1898" s="411" t="s">
        <v>539</v>
      </c>
      <c r="I1898" s="411" t="s">
        <v>3492</v>
      </c>
      <c r="K1898" s="418">
        <v>7</v>
      </c>
      <c r="AS1898" s="422"/>
      <c r="AT1898" s="422"/>
      <c r="AU1898" s="422"/>
      <c r="AV1898" s="422"/>
      <c r="AW1898" s="422"/>
      <c r="AX1898" s="422"/>
      <c r="AY1898" s="423"/>
      <c r="AZ1898" s="422"/>
      <c r="BA1898" s="422"/>
      <c r="BB1898" s="422"/>
      <c r="BC1898" s="422"/>
      <c r="EL1898" s="422"/>
      <c r="EM1898" s="422"/>
      <c r="EN1898" s="422"/>
      <c r="EO1898" s="422"/>
      <c r="EP1898" s="422"/>
      <c r="EQ1898" s="422"/>
    </row>
    <row r="1899" spans="1:155" ht="13" hidden="1" customHeight="1">
      <c r="A1899" s="413" t="s">
        <v>2002</v>
      </c>
      <c r="C1899" s="413">
        <v>667452</v>
      </c>
      <c r="D1899" s="413">
        <v>20311</v>
      </c>
      <c r="E1899" s="413" t="s">
        <v>164</v>
      </c>
      <c r="F1899" s="413" t="s">
        <v>164</v>
      </c>
      <c r="H1899" s="411" t="s">
        <v>3396</v>
      </c>
      <c r="I1899" s="411" t="s">
        <v>156</v>
      </c>
      <c r="J1899" s="413">
        <v>29</v>
      </c>
      <c r="K1899" s="418">
        <v>7</v>
      </c>
      <c r="L1899" s="418" t="s">
        <v>837</v>
      </c>
      <c r="AS1899" s="422"/>
      <c r="AT1899" s="422"/>
      <c r="AU1899" s="422"/>
      <c r="AV1899" s="422"/>
      <c r="AW1899" s="422"/>
      <c r="AX1899" s="422"/>
      <c r="AY1899" s="423"/>
      <c r="AZ1899" s="422"/>
      <c r="BA1899" s="422"/>
      <c r="BB1899" s="422"/>
      <c r="BC1899" s="422"/>
      <c r="EL1899" s="422"/>
      <c r="EM1899" s="422"/>
      <c r="EN1899" s="422"/>
      <c r="EO1899" s="422"/>
      <c r="EP1899" s="422"/>
      <c r="EQ1899" s="422"/>
    </row>
    <row r="1900" spans="1:155" ht="13" hidden="1" customHeight="1">
      <c r="A1900" s="413" t="s">
        <v>2002</v>
      </c>
      <c r="C1900" s="413">
        <v>666135</v>
      </c>
      <c r="D1900" s="413">
        <v>20325</v>
      </c>
      <c r="E1900" s="413" t="s">
        <v>567</v>
      </c>
      <c r="F1900" s="413" t="s">
        <v>567</v>
      </c>
      <c r="H1900" s="411" t="s">
        <v>2438</v>
      </c>
      <c r="I1900" s="411" t="s">
        <v>277</v>
      </c>
      <c r="J1900" s="418"/>
      <c r="K1900" s="418">
        <v>7</v>
      </c>
      <c r="L1900" s="418" t="s">
        <v>46</v>
      </c>
      <c r="AS1900" s="422"/>
      <c r="AT1900" s="422"/>
      <c r="AU1900" s="422"/>
      <c r="AV1900" s="422"/>
      <c r="AW1900" s="422"/>
      <c r="AX1900" s="422"/>
      <c r="AY1900" s="423"/>
      <c r="AZ1900" s="422"/>
      <c r="BA1900" s="422"/>
      <c r="BB1900" s="422"/>
      <c r="BC1900" s="422"/>
      <c r="EL1900" s="422"/>
      <c r="EM1900" s="422"/>
      <c r="EN1900" s="422"/>
      <c r="EO1900" s="422"/>
      <c r="EP1900" s="422"/>
      <c r="EQ1900" s="422"/>
    </row>
    <row r="1901" spans="1:155" ht="13" hidden="1" customHeight="1">
      <c r="A1901" s="413" t="s">
        <v>2002</v>
      </c>
      <c r="D1901" s="413">
        <v>19508</v>
      </c>
      <c r="H1901" s="415" t="s">
        <v>530</v>
      </c>
      <c r="I1901" s="416" t="s">
        <v>547</v>
      </c>
      <c r="J1901" s="417"/>
      <c r="K1901" s="418">
        <v>7</v>
      </c>
      <c r="L1901" s="418" t="s">
        <v>837</v>
      </c>
      <c r="AS1901" s="422"/>
      <c r="AT1901" s="422"/>
      <c r="AU1901" s="422"/>
      <c r="AV1901" s="422"/>
      <c r="AW1901" s="422"/>
      <c r="AX1901" s="422"/>
      <c r="AY1901" s="423"/>
      <c r="AZ1901" s="422"/>
      <c r="BA1901" s="422"/>
      <c r="BB1901" s="422"/>
      <c r="BC1901" s="422"/>
      <c r="EL1901" s="422"/>
      <c r="EM1901" s="422"/>
      <c r="EN1901" s="422"/>
      <c r="EO1901" s="422"/>
      <c r="EP1901" s="422"/>
      <c r="EQ1901" s="422"/>
    </row>
    <row r="1902" spans="1:155" ht="13" hidden="1" customHeight="1">
      <c r="A1902" s="413" t="s">
        <v>2002</v>
      </c>
      <c r="D1902" s="413">
        <v>15124</v>
      </c>
      <c r="H1902" s="415" t="s">
        <v>1120</v>
      </c>
      <c r="I1902" s="416" t="s">
        <v>175</v>
      </c>
      <c r="J1902" s="417"/>
      <c r="K1902" s="418">
        <v>7</v>
      </c>
      <c r="L1902" s="418" t="s">
        <v>837</v>
      </c>
      <c r="AS1902" s="422"/>
      <c r="AT1902" s="422"/>
      <c r="AU1902" s="422"/>
      <c r="AV1902" s="422"/>
      <c r="AW1902" s="422"/>
      <c r="AX1902" s="422"/>
      <c r="AZ1902" s="422"/>
      <c r="BA1902" s="422"/>
      <c r="BB1902" s="422"/>
      <c r="BC1902" s="422"/>
      <c r="EL1902" s="422"/>
      <c r="EM1902" s="422"/>
      <c r="EN1902" s="422"/>
      <c r="EO1902" s="422"/>
      <c r="EP1902" s="422"/>
      <c r="EQ1902" s="422"/>
    </row>
    <row r="1903" spans="1:155" ht="13" hidden="1" customHeight="1">
      <c r="A1903" s="413" t="s">
        <v>2002</v>
      </c>
      <c r="D1903" s="413">
        <v>16424</v>
      </c>
      <c r="H1903" s="415" t="s">
        <v>1110</v>
      </c>
      <c r="I1903" s="416" t="s">
        <v>539</v>
      </c>
      <c r="J1903" s="417"/>
      <c r="K1903" s="418">
        <v>7</v>
      </c>
      <c r="L1903" s="418" t="s">
        <v>837</v>
      </c>
      <c r="AS1903" s="422"/>
      <c r="AT1903" s="422"/>
      <c r="AU1903" s="422"/>
      <c r="AV1903" s="422"/>
      <c r="AW1903" s="422"/>
      <c r="AX1903" s="422"/>
      <c r="AY1903" s="423"/>
      <c r="AZ1903" s="422"/>
      <c r="BA1903" s="422"/>
      <c r="BB1903" s="422"/>
      <c r="BC1903" s="422"/>
      <c r="EL1903" s="422"/>
      <c r="EM1903" s="422"/>
      <c r="EN1903" s="422"/>
      <c r="EO1903" s="422"/>
      <c r="EP1903" s="422"/>
      <c r="EQ1903" s="422"/>
    </row>
    <row r="1904" spans="1:155" ht="13" hidden="1" customHeight="1">
      <c r="A1904" s="413" t="s">
        <v>2002</v>
      </c>
      <c r="C1904" s="413">
        <v>672359</v>
      </c>
      <c r="D1904" s="413">
        <v>22566</v>
      </c>
      <c r="E1904" s="413" t="s">
        <v>2170</v>
      </c>
      <c r="F1904" s="413" t="s">
        <v>2170</v>
      </c>
      <c r="H1904" s="411" t="s">
        <v>3460</v>
      </c>
      <c r="I1904" s="411" t="s">
        <v>4344</v>
      </c>
      <c r="J1904" s="413">
        <v>25</v>
      </c>
      <c r="K1904" s="418">
        <v>7</v>
      </c>
      <c r="L1904" s="418" t="s">
        <v>46</v>
      </c>
    </row>
    <row r="1905" spans="1:147" ht="13" hidden="1" customHeight="1">
      <c r="A1905" s="413" t="s">
        <v>2002</v>
      </c>
      <c r="D1905" s="413">
        <v>9256</v>
      </c>
      <c r="H1905" s="411" t="s">
        <v>60</v>
      </c>
      <c r="I1905" s="411" t="s">
        <v>271</v>
      </c>
      <c r="J1905" s="418"/>
      <c r="K1905" s="418">
        <v>7</v>
      </c>
      <c r="L1905" s="418" t="s">
        <v>837</v>
      </c>
      <c r="AS1905" s="422"/>
      <c r="AT1905" s="422"/>
      <c r="AU1905" s="422"/>
      <c r="AV1905" s="422"/>
      <c r="AW1905" s="422"/>
      <c r="AX1905" s="422"/>
      <c r="AZ1905" s="422"/>
      <c r="BA1905" s="422"/>
      <c r="BB1905" s="422"/>
      <c r="BC1905" s="422"/>
      <c r="EL1905" s="422"/>
      <c r="EM1905" s="422"/>
      <c r="EN1905" s="422"/>
      <c r="EO1905" s="422"/>
      <c r="EP1905" s="422"/>
      <c r="EQ1905" s="422"/>
    </row>
    <row r="1906" spans="1:147" ht="13" hidden="1" customHeight="1">
      <c r="A1906" s="413" t="s">
        <v>2002</v>
      </c>
      <c r="D1906" s="413">
        <v>14566</v>
      </c>
      <c r="H1906" s="415" t="s">
        <v>193</v>
      </c>
      <c r="I1906" s="416" t="s">
        <v>1206</v>
      </c>
      <c r="J1906" s="417"/>
      <c r="K1906" s="418">
        <v>7</v>
      </c>
      <c r="L1906" s="418" t="s">
        <v>837</v>
      </c>
      <c r="AS1906" s="422"/>
      <c r="AT1906" s="422"/>
      <c r="AU1906" s="422"/>
      <c r="AV1906" s="422"/>
      <c r="AW1906" s="422"/>
      <c r="AX1906" s="422"/>
      <c r="AY1906" s="423"/>
      <c r="AZ1906" s="422"/>
      <c r="BA1906" s="422"/>
      <c r="BB1906" s="422"/>
      <c r="BC1906" s="422"/>
      <c r="EL1906" s="422"/>
      <c r="EM1906" s="422"/>
      <c r="EN1906" s="422"/>
      <c r="EO1906" s="422"/>
      <c r="EP1906" s="422"/>
      <c r="EQ1906" s="422"/>
    </row>
    <row r="1907" spans="1:147" ht="13" hidden="1" customHeight="1">
      <c r="A1907" s="413" t="s">
        <v>2002</v>
      </c>
      <c r="C1907" s="413">
        <v>665923</v>
      </c>
      <c r="D1907" s="413">
        <v>21780</v>
      </c>
      <c r="E1907" s="413" t="s">
        <v>15</v>
      </c>
      <c r="F1907" s="413" t="s">
        <v>15</v>
      </c>
      <c r="H1907" s="411" t="s">
        <v>475</v>
      </c>
      <c r="I1907" s="411" t="s">
        <v>2978</v>
      </c>
      <c r="J1907" s="413">
        <v>26</v>
      </c>
      <c r="K1907" s="418">
        <v>7</v>
      </c>
      <c r="L1907" s="418" t="s">
        <v>837</v>
      </c>
      <c r="AS1907" s="422"/>
      <c r="AT1907" s="422"/>
      <c r="AU1907" s="422"/>
      <c r="AV1907" s="422"/>
      <c r="AW1907" s="422"/>
      <c r="AX1907" s="422"/>
      <c r="AY1907" s="423"/>
      <c r="AZ1907" s="422"/>
      <c r="BA1907" s="422"/>
      <c r="BB1907" s="422"/>
      <c r="BC1907" s="422"/>
      <c r="EL1907" s="422"/>
      <c r="EM1907" s="422"/>
      <c r="EN1907" s="422"/>
      <c r="EO1907" s="422"/>
      <c r="EP1907" s="422"/>
      <c r="EQ1907" s="422"/>
    </row>
    <row r="1908" spans="1:147" ht="13" hidden="1" customHeight="1">
      <c r="A1908" s="413" t="s">
        <v>2002</v>
      </c>
      <c r="D1908" s="413">
        <v>19957</v>
      </c>
      <c r="H1908" s="411" t="s">
        <v>3392</v>
      </c>
      <c r="I1908" s="411" t="s">
        <v>208</v>
      </c>
      <c r="K1908" s="418">
        <v>7</v>
      </c>
      <c r="L1908" s="418" t="s">
        <v>46</v>
      </c>
      <c r="AS1908" s="422"/>
      <c r="AT1908" s="422"/>
      <c r="AU1908" s="422"/>
      <c r="AV1908" s="422"/>
      <c r="AW1908" s="422"/>
      <c r="AX1908" s="422"/>
      <c r="AY1908" s="423"/>
      <c r="AZ1908" s="422"/>
      <c r="BA1908" s="422"/>
      <c r="BB1908" s="422"/>
      <c r="BC1908" s="422"/>
      <c r="EL1908" s="422"/>
      <c r="EM1908" s="422"/>
      <c r="EN1908" s="422"/>
      <c r="EO1908" s="422"/>
      <c r="EP1908" s="422"/>
      <c r="EQ1908" s="422"/>
    </row>
    <row r="1909" spans="1:147" ht="13" hidden="1" customHeight="1">
      <c r="A1909" s="413" t="s">
        <v>2002</v>
      </c>
      <c r="C1909" s="413">
        <v>657061</v>
      </c>
      <c r="D1909" s="413">
        <v>17326</v>
      </c>
      <c r="E1909" s="413" t="s">
        <v>18</v>
      </c>
      <c r="F1909" s="413" t="s">
        <v>18</v>
      </c>
      <c r="H1909" s="415" t="s">
        <v>578</v>
      </c>
      <c r="I1909" s="416" t="s">
        <v>244</v>
      </c>
      <c r="J1909" s="417">
        <v>28</v>
      </c>
      <c r="K1909" s="418">
        <v>7</v>
      </c>
      <c r="L1909" s="418" t="s">
        <v>2543</v>
      </c>
      <c r="AS1909" s="422"/>
      <c r="AT1909" s="422"/>
      <c r="AU1909" s="422"/>
      <c r="AV1909" s="422"/>
      <c r="AW1909" s="422"/>
      <c r="AX1909" s="422"/>
      <c r="AY1909" s="423"/>
      <c r="AZ1909" s="422"/>
      <c r="BA1909" s="422"/>
      <c r="BB1909" s="422"/>
      <c r="BC1909" s="422"/>
      <c r="EL1909" s="422"/>
      <c r="EM1909" s="422"/>
      <c r="EN1909" s="422"/>
      <c r="EO1909" s="422"/>
      <c r="EP1909" s="422"/>
      <c r="EQ1909" s="422"/>
    </row>
    <row r="1910" spans="1:147" ht="13" hidden="1" customHeight="1">
      <c r="A1910" s="413" t="s">
        <v>2002</v>
      </c>
      <c r="C1910" s="413">
        <v>657088</v>
      </c>
      <c r="D1910" s="413">
        <v>16496</v>
      </c>
      <c r="E1910" s="413" t="s">
        <v>3323</v>
      </c>
      <c r="F1910" s="413" t="s">
        <v>686</v>
      </c>
      <c r="H1910" s="411" t="s">
        <v>3362</v>
      </c>
      <c r="I1910" s="411" t="s">
        <v>3363</v>
      </c>
      <c r="K1910" s="418">
        <v>7</v>
      </c>
      <c r="L1910" s="418" t="s">
        <v>46</v>
      </c>
      <c r="AS1910" s="422"/>
      <c r="AT1910" s="422"/>
      <c r="AU1910" s="422"/>
      <c r="AV1910" s="422"/>
      <c r="AW1910" s="422"/>
      <c r="AX1910" s="422"/>
      <c r="AZ1910" s="422"/>
      <c r="BA1910" s="422"/>
      <c r="BB1910" s="422"/>
      <c r="BC1910" s="422"/>
      <c r="EL1910" s="422"/>
      <c r="EM1910" s="422"/>
      <c r="EN1910" s="422"/>
      <c r="EO1910" s="422"/>
      <c r="EP1910" s="422"/>
      <c r="EQ1910" s="422"/>
    </row>
    <row r="1911" spans="1:147" ht="13" hidden="1" customHeight="1">
      <c r="A1911" s="413" t="s">
        <v>2002</v>
      </c>
      <c r="C1911" s="413">
        <v>677941</v>
      </c>
      <c r="D1911" s="413">
        <v>23788</v>
      </c>
      <c r="E1911" s="413" t="s">
        <v>17</v>
      </c>
      <c r="F1911" s="413" t="s">
        <v>17</v>
      </c>
      <c r="H1911" s="411" t="s">
        <v>181</v>
      </c>
      <c r="I1911" s="411" t="s">
        <v>3449</v>
      </c>
      <c r="J1911" s="413">
        <v>25</v>
      </c>
      <c r="K1911" s="418">
        <v>8</v>
      </c>
      <c r="L1911" s="418" t="s">
        <v>837</v>
      </c>
      <c r="AS1911" s="422"/>
      <c r="AT1911" s="422"/>
      <c r="AU1911" s="422"/>
      <c r="AV1911" s="422"/>
      <c r="AW1911" s="422"/>
      <c r="AX1911" s="422"/>
      <c r="AY1911" s="423"/>
      <c r="AZ1911" s="422"/>
      <c r="BA1911" s="422"/>
      <c r="BB1911" s="422"/>
      <c r="BC1911" s="422"/>
      <c r="EL1911" s="422"/>
      <c r="EM1911" s="422"/>
      <c r="EN1911" s="422"/>
      <c r="EO1911" s="422"/>
      <c r="EP1911" s="422"/>
      <c r="EQ1911" s="422"/>
    </row>
    <row r="1912" spans="1:147" ht="13" hidden="1" customHeight="1">
      <c r="A1912" s="413" t="s">
        <v>2002</v>
      </c>
      <c r="C1912" s="413">
        <v>682634</v>
      </c>
      <c r="D1912" s="413">
        <v>25971</v>
      </c>
      <c r="E1912" s="413" t="s">
        <v>129</v>
      </c>
      <c r="F1912" s="413" t="s">
        <v>129</v>
      </c>
      <c r="H1912" s="411" t="s">
        <v>4044</v>
      </c>
      <c r="I1912" s="411" t="s">
        <v>105</v>
      </c>
      <c r="J1912" s="413">
        <v>22</v>
      </c>
      <c r="K1912" s="418">
        <v>8</v>
      </c>
      <c r="L1912" s="418" t="s">
        <v>837</v>
      </c>
    </row>
    <row r="1913" spans="1:147" ht="13" hidden="1" customHeight="1">
      <c r="A1913" s="413" t="s">
        <v>2002</v>
      </c>
      <c r="C1913" s="413">
        <v>656185</v>
      </c>
      <c r="D1913" s="413">
        <v>16623</v>
      </c>
      <c r="E1913" s="413" t="s">
        <v>17</v>
      </c>
      <c r="F1913" s="413" t="s">
        <v>17</v>
      </c>
      <c r="H1913" s="411" t="s">
        <v>460</v>
      </c>
      <c r="I1913" s="411" t="s">
        <v>592</v>
      </c>
      <c r="J1913" s="413">
        <v>32</v>
      </c>
      <c r="K1913" s="418">
        <v>8</v>
      </c>
      <c r="L1913" s="418" t="s">
        <v>2543</v>
      </c>
      <c r="AS1913" s="422"/>
      <c r="AT1913" s="422"/>
      <c r="AU1913" s="422"/>
      <c r="AV1913" s="422"/>
      <c r="AW1913" s="422"/>
      <c r="AX1913" s="422"/>
      <c r="AY1913" s="423"/>
      <c r="AZ1913" s="422"/>
      <c r="BA1913" s="422"/>
      <c r="BB1913" s="422"/>
      <c r="BC1913" s="422"/>
      <c r="EL1913" s="422"/>
      <c r="EM1913" s="422"/>
      <c r="EN1913" s="422"/>
      <c r="EO1913" s="422"/>
      <c r="EP1913" s="422"/>
      <c r="EQ1913" s="422"/>
    </row>
    <row r="1914" spans="1:147" ht="13" hidden="1" customHeight="1">
      <c r="A1914" s="413" t="s">
        <v>2002</v>
      </c>
      <c r="C1914" s="413">
        <v>672642</v>
      </c>
      <c r="D1914" s="413">
        <v>22766</v>
      </c>
      <c r="E1914" s="413" t="s">
        <v>563</v>
      </c>
      <c r="F1914" s="413" t="s">
        <v>563</v>
      </c>
      <c r="H1914" s="411" t="s">
        <v>3640</v>
      </c>
      <c r="I1914" s="411" t="s">
        <v>3983</v>
      </c>
      <c r="J1914" s="413">
        <v>26</v>
      </c>
      <c r="K1914" s="418">
        <v>8</v>
      </c>
      <c r="L1914" s="418" t="s">
        <v>2543</v>
      </c>
      <c r="AS1914" s="422"/>
      <c r="AT1914" s="422"/>
      <c r="AU1914" s="422"/>
      <c r="AV1914" s="422"/>
      <c r="AW1914" s="422"/>
      <c r="AX1914" s="422"/>
      <c r="AY1914" s="423"/>
      <c r="AZ1914" s="422"/>
      <c r="BA1914" s="422"/>
      <c r="BB1914" s="422"/>
      <c r="BC1914" s="422"/>
      <c r="EL1914" s="422"/>
      <c r="EM1914" s="422"/>
      <c r="EN1914" s="422"/>
      <c r="EO1914" s="422"/>
      <c r="EP1914" s="422"/>
      <c r="EQ1914" s="422"/>
    </row>
    <row r="1915" spans="1:147" ht="13" hidden="1" customHeight="1">
      <c r="A1915" s="413" t="s">
        <v>2002</v>
      </c>
      <c r="C1915" s="413">
        <v>680118</v>
      </c>
      <c r="D1915" s="413">
        <v>19779</v>
      </c>
      <c r="E1915" s="413" t="s">
        <v>2168</v>
      </c>
      <c r="F1915" s="413" t="s">
        <v>2168</v>
      </c>
      <c r="H1915" s="411" t="s">
        <v>2883</v>
      </c>
      <c r="I1915" s="411" t="s">
        <v>2901</v>
      </c>
      <c r="J1915" s="413">
        <v>32</v>
      </c>
      <c r="K1915" s="418">
        <v>8</v>
      </c>
      <c r="L1915" s="418" t="s">
        <v>837</v>
      </c>
      <c r="AS1915" s="422"/>
      <c r="AT1915" s="422"/>
      <c r="AU1915" s="422"/>
      <c r="AV1915" s="422"/>
      <c r="AW1915" s="422"/>
      <c r="AX1915" s="422"/>
      <c r="AY1915" s="423"/>
      <c r="AZ1915" s="422"/>
      <c r="BA1915" s="422"/>
      <c r="BB1915" s="422"/>
      <c r="BC1915" s="422"/>
      <c r="EL1915" s="422"/>
      <c r="EM1915" s="422"/>
      <c r="EN1915" s="422"/>
      <c r="EO1915" s="422"/>
      <c r="EP1915" s="422"/>
      <c r="EQ1915" s="422"/>
    </row>
    <row r="1916" spans="1:147" ht="13" hidden="1" customHeight="1">
      <c r="A1916" s="413" t="s">
        <v>2002</v>
      </c>
      <c r="D1916" s="413">
        <v>12984</v>
      </c>
      <c r="H1916" s="415" t="s">
        <v>3347</v>
      </c>
      <c r="I1916" s="416" t="s">
        <v>661</v>
      </c>
      <c r="J1916" s="417"/>
      <c r="K1916" s="418">
        <v>8</v>
      </c>
      <c r="L1916" s="418" t="s">
        <v>46</v>
      </c>
      <c r="AS1916" s="422"/>
      <c r="AT1916" s="422"/>
      <c r="AU1916" s="422"/>
      <c r="AV1916" s="422"/>
      <c r="AW1916" s="422"/>
      <c r="AX1916" s="422"/>
      <c r="AZ1916" s="422"/>
      <c r="BA1916" s="422"/>
      <c r="BB1916" s="422"/>
      <c r="BC1916" s="422"/>
      <c r="EL1916" s="422"/>
      <c r="EM1916" s="422"/>
      <c r="EN1916" s="422"/>
      <c r="EO1916" s="422"/>
      <c r="EP1916" s="422"/>
      <c r="EQ1916" s="422"/>
    </row>
    <row r="1917" spans="1:147" ht="13" hidden="1" customHeight="1">
      <c r="A1917" s="413" t="s">
        <v>2002</v>
      </c>
      <c r="C1917" s="413">
        <v>685744</v>
      </c>
      <c r="D1917" s="413">
        <v>26244</v>
      </c>
      <c r="E1917" s="413" t="s">
        <v>614</v>
      </c>
      <c r="F1917" s="413" t="s">
        <v>614</v>
      </c>
      <c r="H1917" s="411" t="s">
        <v>4501</v>
      </c>
      <c r="I1917" s="411" t="s">
        <v>4502</v>
      </c>
      <c r="J1917" s="413">
        <v>25</v>
      </c>
      <c r="K1917" s="418">
        <v>8</v>
      </c>
      <c r="L1917" s="418" t="s">
        <v>837</v>
      </c>
      <c r="AS1917" s="422"/>
      <c r="AT1917" s="422"/>
      <c r="AU1917" s="422"/>
      <c r="AV1917" s="422"/>
      <c r="AW1917" s="422"/>
      <c r="AX1917" s="422"/>
      <c r="AY1917" s="423"/>
      <c r="AZ1917" s="422"/>
      <c r="BA1917" s="422"/>
      <c r="BB1917" s="422"/>
      <c r="BC1917" s="422"/>
      <c r="EL1917" s="422"/>
      <c r="EM1917" s="422"/>
      <c r="EN1917" s="422"/>
      <c r="EO1917" s="422"/>
      <c r="EP1917" s="422"/>
      <c r="EQ1917" s="422"/>
    </row>
    <row r="1918" spans="1:147" ht="13" hidden="1" customHeight="1">
      <c r="A1918" s="413" t="s">
        <v>2002</v>
      </c>
      <c r="D1918" s="413">
        <v>15104</v>
      </c>
      <c r="H1918" s="415" t="s">
        <v>262</v>
      </c>
      <c r="I1918" s="416" t="s">
        <v>616</v>
      </c>
      <c r="J1918" s="417"/>
      <c r="K1918" s="418">
        <v>8</v>
      </c>
      <c r="L1918" s="418" t="s">
        <v>837</v>
      </c>
      <c r="AS1918" s="422"/>
      <c r="AT1918" s="422"/>
      <c r="AU1918" s="422"/>
      <c r="AV1918" s="422"/>
      <c r="AW1918" s="422"/>
      <c r="AX1918" s="422"/>
      <c r="AZ1918" s="422"/>
      <c r="BA1918" s="422"/>
      <c r="BB1918" s="422"/>
      <c r="BC1918" s="422"/>
      <c r="EL1918" s="422"/>
      <c r="EM1918" s="422"/>
      <c r="EN1918" s="422"/>
      <c r="EO1918" s="422"/>
      <c r="EP1918" s="422"/>
      <c r="EQ1918" s="422"/>
    </row>
    <row r="1919" spans="1:147" ht="13" hidden="1" customHeight="1">
      <c r="A1919" s="413" t="s">
        <v>2002</v>
      </c>
      <c r="D1919" s="413">
        <v>15794</v>
      </c>
      <c r="H1919" s="411" t="s">
        <v>2273</v>
      </c>
      <c r="I1919" s="411" t="s">
        <v>2274</v>
      </c>
      <c r="J1919" s="418"/>
      <c r="K1919" s="418">
        <v>8</v>
      </c>
      <c r="L1919" s="418" t="s">
        <v>837</v>
      </c>
      <c r="AS1919" s="422"/>
      <c r="AT1919" s="422"/>
      <c r="AU1919" s="422"/>
      <c r="AV1919" s="422"/>
      <c r="AW1919" s="422"/>
      <c r="AX1919" s="422"/>
      <c r="AZ1919" s="422"/>
      <c r="BA1919" s="422"/>
      <c r="BB1919" s="422"/>
      <c r="BC1919" s="422"/>
      <c r="EL1919" s="422"/>
      <c r="EM1919" s="422"/>
      <c r="EN1919" s="422"/>
      <c r="EO1919" s="422"/>
      <c r="EP1919" s="422"/>
      <c r="EQ1919" s="422"/>
    </row>
    <row r="1920" spans="1:147" ht="13" hidden="1" customHeight="1">
      <c r="A1920" s="413" t="s">
        <v>2002</v>
      </c>
      <c r="C1920" s="413">
        <v>681909</v>
      </c>
      <c r="D1920" s="413">
        <v>25005</v>
      </c>
      <c r="E1920" s="413" t="s">
        <v>15</v>
      </c>
      <c r="F1920" s="413" t="s">
        <v>15</v>
      </c>
      <c r="H1920" s="411" t="s">
        <v>394</v>
      </c>
      <c r="I1920" s="411" t="s">
        <v>564</v>
      </c>
      <c r="J1920" s="413">
        <v>28</v>
      </c>
      <c r="K1920" s="418">
        <v>8</v>
      </c>
      <c r="L1920" s="418" t="s">
        <v>837</v>
      </c>
      <c r="AS1920" s="422"/>
      <c r="AT1920" s="422"/>
      <c r="AU1920" s="422"/>
      <c r="AV1920" s="422"/>
      <c r="AW1920" s="422"/>
      <c r="AX1920" s="422"/>
      <c r="AY1920" s="423"/>
      <c r="AZ1920" s="422"/>
      <c r="BA1920" s="422"/>
      <c r="BB1920" s="422"/>
      <c r="BC1920" s="422"/>
      <c r="EL1920" s="422"/>
      <c r="EM1920" s="422"/>
      <c r="EN1920" s="422"/>
      <c r="EO1920" s="422"/>
      <c r="EP1920" s="422"/>
      <c r="EQ1920" s="422"/>
    </row>
    <row r="1921" spans="1:147" ht="13" hidden="1" customHeight="1">
      <c r="A1921" s="413" t="s">
        <v>2002</v>
      </c>
      <c r="C1921" s="413">
        <v>668752</v>
      </c>
      <c r="D1921" s="413">
        <v>27543</v>
      </c>
      <c r="E1921" s="413" t="s">
        <v>3323</v>
      </c>
      <c r="H1921" s="411" t="s">
        <v>2284</v>
      </c>
      <c r="I1921" s="411" t="s">
        <v>3954</v>
      </c>
      <c r="K1921" s="418">
        <v>8</v>
      </c>
      <c r="AS1921" s="422"/>
      <c r="AT1921" s="422"/>
      <c r="AU1921" s="422"/>
      <c r="AV1921" s="422"/>
      <c r="AW1921" s="422"/>
      <c r="AX1921" s="422"/>
      <c r="AY1921" s="423"/>
      <c r="AZ1921" s="422"/>
      <c r="BA1921" s="422"/>
      <c r="BB1921" s="422"/>
      <c r="BC1921" s="422"/>
      <c r="EL1921" s="422"/>
      <c r="EM1921" s="422"/>
      <c r="EN1921" s="422"/>
      <c r="EO1921" s="422"/>
      <c r="EP1921" s="422"/>
      <c r="EQ1921" s="422"/>
    </row>
    <row r="1922" spans="1:147" ht="13" hidden="1" customHeight="1">
      <c r="A1922" s="413" t="s">
        <v>2002</v>
      </c>
      <c r="C1922" s="413">
        <v>690984</v>
      </c>
      <c r="D1922" s="413">
        <v>27931</v>
      </c>
      <c r="E1922" s="413" t="s">
        <v>213</v>
      </c>
      <c r="F1922" s="413" t="s">
        <v>213</v>
      </c>
      <c r="H1922" s="411" t="s">
        <v>4518</v>
      </c>
      <c r="I1922" s="411" t="s">
        <v>4519</v>
      </c>
      <c r="J1922" s="413">
        <v>23</v>
      </c>
      <c r="K1922" s="418">
        <v>8</v>
      </c>
      <c r="L1922" s="418" t="s">
        <v>46</v>
      </c>
    </row>
    <row r="1923" spans="1:147" ht="13" hidden="1" customHeight="1">
      <c r="A1923" s="413" t="s">
        <v>2002</v>
      </c>
      <c r="C1923" s="413">
        <v>676551</v>
      </c>
      <c r="D1923" s="413">
        <v>20450</v>
      </c>
      <c r="E1923" s="413" t="s">
        <v>239</v>
      </c>
      <c r="F1923" s="413" t="s">
        <v>239</v>
      </c>
      <c r="H1923" s="411" t="s">
        <v>2932</v>
      </c>
      <c r="I1923" s="411" t="s">
        <v>1167</v>
      </c>
      <c r="J1923" s="413">
        <v>29</v>
      </c>
      <c r="K1923" s="418">
        <v>8</v>
      </c>
      <c r="L1923" s="418" t="s">
        <v>837</v>
      </c>
    </row>
    <row r="1924" spans="1:147" ht="13" hidden="1" customHeight="1">
      <c r="A1924" s="413" t="s">
        <v>2002</v>
      </c>
      <c r="C1924" s="413">
        <v>668952</v>
      </c>
      <c r="D1924" s="413">
        <v>25867</v>
      </c>
      <c r="E1924" s="413" t="s">
        <v>239</v>
      </c>
      <c r="F1924" s="413" t="s">
        <v>239</v>
      </c>
      <c r="H1924" s="411" t="s">
        <v>3068</v>
      </c>
      <c r="I1924" s="411" t="s">
        <v>549</v>
      </c>
      <c r="J1924" s="413">
        <v>27</v>
      </c>
      <c r="K1924" s="418">
        <v>8</v>
      </c>
      <c r="L1924" s="418" t="s">
        <v>837</v>
      </c>
      <c r="AS1924" s="422"/>
      <c r="AT1924" s="422"/>
      <c r="AU1924" s="422"/>
      <c r="AV1924" s="422"/>
      <c r="AW1924" s="422"/>
      <c r="AX1924" s="422"/>
      <c r="AY1924" s="423"/>
      <c r="AZ1924" s="422"/>
      <c r="BA1924" s="422"/>
      <c r="BB1924" s="422"/>
      <c r="BC1924" s="422"/>
      <c r="EL1924" s="422"/>
      <c r="EM1924" s="422"/>
      <c r="EN1924" s="422"/>
      <c r="EO1924" s="422"/>
      <c r="EP1924" s="422"/>
      <c r="EQ1924" s="422"/>
    </row>
    <row r="1925" spans="1:147" ht="13" hidden="1" customHeight="1">
      <c r="A1925" s="413" t="s">
        <v>2002</v>
      </c>
      <c r="D1925" s="413">
        <v>11339</v>
      </c>
      <c r="H1925" s="415" t="s">
        <v>407</v>
      </c>
      <c r="I1925" s="416" t="s">
        <v>247</v>
      </c>
      <c r="J1925" s="417"/>
      <c r="K1925" s="418">
        <v>8</v>
      </c>
      <c r="L1925" s="418" t="s">
        <v>837</v>
      </c>
      <c r="AS1925" s="422"/>
      <c r="AT1925" s="422"/>
      <c r="AU1925" s="422"/>
      <c r="AV1925" s="422"/>
      <c r="AW1925" s="422"/>
      <c r="AX1925" s="422"/>
      <c r="AZ1925" s="422"/>
      <c r="BA1925" s="422"/>
      <c r="BB1925" s="422"/>
      <c r="BC1925" s="422"/>
      <c r="EL1925" s="422"/>
      <c r="EM1925" s="422"/>
      <c r="EN1925" s="422"/>
      <c r="EO1925" s="422"/>
      <c r="EP1925" s="422"/>
      <c r="EQ1925" s="422"/>
    </row>
    <row r="1926" spans="1:147" ht="13" hidden="1" customHeight="1">
      <c r="A1926" s="413" t="s">
        <v>2002</v>
      </c>
      <c r="D1926" s="413">
        <v>31490</v>
      </c>
      <c r="E1926" s="413" t="s">
        <v>2175</v>
      </c>
      <c r="H1926" s="411" t="s">
        <v>3586</v>
      </c>
      <c r="I1926" s="411" t="s">
        <v>218</v>
      </c>
      <c r="K1926" s="418">
        <v>8</v>
      </c>
      <c r="L1926" s="418" t="s">
        <v>46</v>
      </c>
      <c r="AS1926" s="422"/>
      <c r="AT1926" s="422"/>
      <c r="AU1926" s="422"/>
      <c r="AV1926" s="422"/>
      <c r="AW1926" s="422"/>
      <c r="AX1926" s="422"/>
      <c r="AY1926" s="423"/>
      <c r="AZ1926" s="422"/>
      <c r="BA1926" s="422"/>
      <c r="BB1926" s="422"/>
      <c r="BC1926" s="422"/>
      <c r="EL1926" s="422"/>
      <c r="EM1926" s="422"/>
      <c r="EN1926" s="422"/>
      <c r="EO1926" s="422"/>
      <c r="EP1926" s="422"/>
      <c r="EQ1926" s="422"/>
    </row>
    <row r="1927" spans="1:147" ht="13" hidden="1" customHeight="1">
      <c r="A1927" s="413" t="s">
        <v>2002</v>
      </c>
      <c r="C1927" s="413">
        <v>665506</v>
      </c>
      <c r="D1927" s="413">
        <v>19948</v>
      </c>
      <c r="E1927" s="413" t="s">
        <v>3323</v>
      </c>
      <c r="F1927" s="413" t="s">
        <v>686</v>
      </c>
      <c r="H1927" s="411" t="s">
        <v>1849</v>
      </c>
      <c r="I1927" s="411" t="s">
        <v>1749</v>
      </c>
      <c r="J1927" s="418"/>
      <c r="K1927" s="418">
        <v>8</v>
      </c>
      <c r="L1927" s="418" t="s">
        <v>837</v>
      </c>
      <c r="AS1927" s="422"/>
      <c r="AT1927" s="422"/>
      <c r="AU1927" s="422"/>
      <c r="AV1927" s="422"/>
      <c r="AW1927" s="422"/>
      <c r="AX1927" s="422"/>
      <c r="AZ1927" s="422"/>
      <c r="BA1927" s="422"/>
      <c r="BB1927" s="422"/>
      <c r="BC1927" s="422"/>
      <c r="EL1927" s="422"/>
      <c r="EM1927" s="422"/>
      <c r="EN1927" s="422"/>
      <c r="EO1927" s="422"/>
      <c r="EP1927" s="422"/>
      <c r="EQ1927" s="422"/>
    </row>
    <row r="1928" spans="1:147" ht="13" hidden="1" customHeight="1">
      <c r="A1928" s="413" t="s">
        <v>2002</v>
      </c>
      <c r="C1928" s="413">
        <v>671976</v>
      </c>
      <c r="D1928" s="413">
        <v>30063</v>
      </c>
      <c r="E1928" s="413" t="s">
        <v>2176</v>
      </c>
      <c r="F1928" s="413" t="s">
        <v>2176</v>
      </c>
      <c r="H1928" s="411" t="s">
        <v>1044</v>
      </c>
      <c r="I1928" s="411" t="s">
        <v>3387</v>
      </c>
      <c r="J1928" s="413">
        <v>25</v>
      </c>
      <c r="K1928" s="418">
        <v>8</v>
      </c>
      <c r="L1928" s="418" t="s">
        <v>46</v>
      </c>
      <c r="AS1928" s="422"/>
      <c r="AT1928" s="422"/>
      <c r="AU1928" s="422"/>
      <c r="AV1928" s="422"/>
      <c r="AW1928" s="422"/>
      <c r="AX1928" s="422"/>
      <c r="AY1928" s="423"/>
      <c r="AZ1928" s="422"/>
      <c r="BA1928" s="422"/>
      <c r="BB1928" s="422"/>
      <c r="BC1928" s="422"/>
      <c r="EL1928" s="422"/>
      <c r="EM1928" s="422"/>
      <c r="EN1928" s="422"/>
      <c r="EO1928" s="422"/>
      <c r="EP1928" s="422"/>
      <c r="EQ1928" s="422"/>
    </row>
    <row r="1929" spans="1:147" ht="13" hidden="1" customHeight="1">
      <c r="A1929" s="413" t="s">
        <v>2002</v>
      </c>
      <c r="D1929" s="413">
        <v>14735</v>
      </c>
      <c r="H1929" s="415" t="s">
        <v>587</v>
      </c>
      <c r="I1929" s="416" t="s">
        <v>570</v>
      </c>
      <c r="J1929" s="417"/>
      <c r="K1929" s="418">
        <v>8</v>
      </c>
      <c r="L1929" s="418" t="s">
        <v>46</v>
      </c>
      <c r="AS1929" s="422"/>
      <c r="AT1929" s="422"/>
      <c r="AU1929" s="422"/>
      <c r="AV1929" s="422"/>
      <c r="AW1929" s="422"/>
      <c r="AX1929" s="422"/>
      <c r="AZ1929" s="422"/>
      <c r="BA1929" s="422"/>
      <c r="BB1929" s="422"/>
      <c r="BC1929" s="422"/>
      <c r="EL1929" s="422"/>
      <c r="EM1929" s="422"/>
      <c r="EN1929" s="422"/>
      <c r="EO1929" s="422"/>
      <c r="EP1929" s="422"/>
      <c r="EQ1929" s="422"/>
    </row>
    <row r="1930" spans="1:147" ht="13" hidden="1" customHeight="1">
      <c r="A1930" s="413" t="s">
        <v>2002</v>
      </c>
      <c r="C1930" s="413">
        <v>676896</v>
      </c>
      <c r="D1930" s="413">
        <v>23557</v>
      </c>
      <c r="E1930" s="413" t="s">
        <v>563</v>
      </c>
      <c r="H1930" s="411" t="s">
        <v>4003</v>
      </c>
      <c r="I1930" s="411" t="s">
        <v>545</v>
      </c>
      <c r="K1930" s="418">
        <v>8</v>
      </c>
      <c r="AS1930" s="422"/>
      <c r="AT1930" s="422"/>
      <c r="AU1930" s="422"/>
      <c r="AV1930" s="422"/>
      <c r="AW1930" s="422"/>
      <c r="AX1930" s="422"/>
      <c r="AY1930" s="423"/>
      <c r="AZ1930" s="422"/>
      <c r="BA1930" s="422"/>
      <c r="BB1930" s="422"/>
      <c r="BC1930" s="422"/>
      <c r="EL1930" s="422"/>
      <c r="EM1930" s="422"/>
      <c r="EN1930" s="422"/>
      <c r="EO1930" s="422"/>
      <c r="EP1930" s="422"/>
      <c r="EQ1930" s="422"/>
    </row>
    <row r="1931" spans="1:147" ht="13" hidden="1" customHeight="1">
      <c r="A1931" s="413" t="s">
        <v>2002</v>
      </c>
      <c r="C1931" s="413">
        <v>672279</v>
      </c>
      <c r="D1931" s="413">
        <v>22557</v>
      </c>
      <c r="E1931" s="413" t="s">
        <v>276</v>
      </c>
      <c r="F1931" s="413" t="s">
        <v>276</v>
      </c>
      <c r="H1931" s="411" t="s">
        <v>3007</v>
      </c>
      <c r="I1931" s="411" t="s">
        <v>596</v>
      </c>
      <c r="J1931" s="413">
        <v>25</v>
      </c>
      <c r="K1931" s="418">
        <v>8</v>
      </c>
      <c r="L1931" s="418" t="s">
        <v>46</v>
      </c>
      <c r="AS1931" s="422"/>
      <c r="AT1931" s="422"/>
      <c r="AU1931" s="422"/>
      <c r="AV1931" s="422"/>
      <c r="AW1931" s="422"/>
      <c r="AX1931" s="422"/>
      <c r="AY1931" s="423"/>
      <c r="AZ1931" s="422"/>
      <c r="BA1931" s="422"/>
      <c r="BB1931" s="422"/>
      <c r="BC1931" s="422"/>
      <c r="EL1931" s="422"/>
      <c r="EM1931" s="422"/>
      <c r="EN1931" s="422"/>
      <c r="EO1931" s="422"/>
      <c r="EP1931" s="422"/>
      <c r="EQ1931" s="422"/>
    </row>
    <row r="1932" spans="1:147" ht="13" hidden="1" customHeight="1">
      <c r="A1932" s="413" t="s">
        <v>2002</v>
      </c>
      <c r="C1932" s="413">
        <v>642350</v>
      </c>
      <c r="D1932" s="413">
        <v>17452</v>
      </c>
      <c r="E1932" s="413" t="s">
        <v>345</v>
      </c>
      <c r="F1932" s="413" t="s">
        <v>345</v>
      </c>
      <c r="H1932" s="411" t="s">
        <v>2308</v>
      </c>
      <c r="I1932" s="411" t="s">
        <v>565</v>
      </c>
      <c r="J1932" s="418">
        <v>29</v>
      </c>
      <c r="K1932" s="418">
        <v>8</v>
      </c>
      <c r="L1932" s="418" t="s">
        <v>837</v>
      </c>
      <c r="AS1932" s="422"/>
      <c r="AT1932" s="422"/>
      <c r="AU1932" s="422"/>
      <c r="AV1932" s="422"/>
      <c r="AW1932" s="422"/>
      <c r="AX1932" s="422"/>
      <c r="AY1932" s="423"/>
      <c r="AZ1932" s="422"/>
      <c r="BA1932" s="422"/>
      <c r="BB1932" s="422"/>
      <c r="BC1932" s="422"/>
      <c r="EL1932" s="422"/>
      <c r="EM1932" s="422"/>
      <c r="EN1932" s="422"/>
      <c r="EO1932" s="422"/>
      <c r="EP1932" s="422"/>
      <c r="EQ1932" s="422"/>
    </row>
    <row r="1933" spans="1:147" ht="13" hidden="1" customHeight="1">
      <c r="A1933" s="413" t="s">
        <v>2002</v>
      </c>
      <c r="D1933" s="413">
        <v>17932</v>
      </c>
      <c r="H1933" s="411" t="s">
        <v>1907</v>
      </c>
      <c r="I1933" s="411" t="s">
        <v>136</v>
      </c>
      <c r="J1933" s="418"/>
      <c r="K1933" s="418">
        <v>8</v>
      </c>
      <c r="L1933" s="418" t="s">
        <v>46</v>
      </c>
      <c r="AS1933" s="422"/>
      <c r="AT1933" s="422"/>
      <c r="AU1933" s="422"/>
      <c r="AV1933" s="422"/>
      <c r="AW1933" s="422"/>
      <c r="AX1933" s="422"/>
      <c r="AZ1933" s="422"/>
      <c r="BA1933" s="422"/>
      <c r="BB1933" s="422"/>
      <c r="BC1933" s="422"/>
      <c r="EL1933" s="422"/>
      <c r="EM1933" s="422"/>
      <c r="EN1933" s="422"/>
      <c r="EO1933" s="422"/>
      <c r="EP1933" s="422"/>
      <c r="EQ1933" s="422"/>
    </row>
    <row r="1934" spans="1:147" ht="13" hidden="1" customHeight="1">
      <c r="A1934" s="413" t="s">
        <v>2002</v>
      </c>
      <c r="C1934" s="413">
        <v>670276</v>
      </c>
      <c r="D1934" s="413">
        <v>22411</v>
      </c>
      <c r="E1934" s="413" t="s">
        <v>13</v>
      </c>
      <c r="F1934" s="413" t="s">
        <v>13</v>
      </c>
      <c r="H1934" s="411" t="s">
        <v>1907</v>
      </c>
      <c r="I1934" s="411" t="s">
        <v>1038</v>
      </c>
      <c r="J1934" s="413">
        <v>28</v>
      </c>
      <c r="K1934" s="418">
        <v>8</v>
      </c>
      <c r="L1934" s="418" t="s">
        <v>46</v>
      </c>
    </row>
    <row r="1935" spans="1:147" ht="13" hidden="1" customHeight="1">
      <c r="A1935" s="413" t="s">
        <v>2002</v>
      </c>
      <c r="C1935" s="413">
        <v>669352</v>
      </c>
      <c r="D1935" s="413">
        <v>22261</v>
      </c>
      <c r="E1935" s="413" t="s">
        <v>188</v>
      </c>
      <c r="H1935" s="411" t="s">
        <v>1920</v>
      </c>
      <c r="I1935" s="411" t="s">
        <v>628</v>
      </c>
      <c r="K1935" s="418">
        <v>8</v>
      </c>
      <c r="AS1935" s="422"/>
      <c r="AT1935" s="422"/>
      <c r="AU1935" s="422"/>
      <c r="AV1935" s="422"/>
      <c r="AW1935" s="422"/>
      <c r="AX1935" s="422"/>
      <c r="AY1935" s="423"/>
      <c r="AZ1935" s="422"/>
      <c r="BA1935" s="422"/>
      <c r="BB1935" s="422"/>
      <c r="BC1935" s="422"/>
      <c r="EL1935" s="422"/>
      <c r="EM1935" s="422"/>
      <c r="EN1935" s="422"/>
      <c r="EO1935" s="422"/>
      <c r="EP1935" s="422"/>
      <c r="EQ1935" s="422"/>
    </row>
    <row r="1936" spans="1:147" ht="13" hidden="1" customHeight="1">
      <c r="A1936" s="413" t="s">
        <v>2002</v>
      </c>
      <c r="D1936" s="413">
        <v>9952</v>
      </c>
      <c r="H1936" s="411" t="s">
        <v>1920</v>
      </c>
      <c r="I1936" s="411" t="s">
        <v>2193</v>
      </c>
      <c r="J1936" s="418"/>
      <c r="K1936" s="418">
        <v>8</v>
      </c>
      <c r="L1936" s="418" t="s">
        <v>837</v>
      </c>
    </row>
    <row r="1937" spans="1:160" ht="13" hidden="1" customHeight="1">
      <c r="A1937" s="413" t="s">
        <v>2002</v>
      </c>
      <c r="C1937" s="413">
        <v>605119</v>
      </c>
      <c r="D1937" s="413">
        <v>18289</v>
      </c>
      <c r="E1937" s="413" t="s">
        <v>555</v>
      </c>
      <c r="H1937" s="415" t="s">
        <v>117</v>
      </c>
      <c r="I1937" s="416" t="s">
        <v>155</v>
      </c>
      <c r="J1937" s="417"/>
      <c r="K1937" s="418">
        <v>9</v>
      </c>
      <c r="AS1937" s="422"/>
      <c r="AT1937" s="422"/>
      <c r="AU1937" s="422"/>
      <c r="AV1937" s="422"/>
      <c r="AW1937" s="422"/>
      <c r="AX1937" s="422"/>
      <c r="AY1937" s="423"/>
      <c r="AZ1937" s="422"/>
      <c r="BA1937" s="422"/>
      <c r="BB1937" s="422"/>
      <c r="BC1937" s="422"/>
      <c r="EL1937" s="422"/>
      <c r="EM1937" s="422"/>
      <c r="EN1937" s="422"/>
      <c r="EO1937" s="422"/>
      <c r="EP1937" s="422"/>
      <c r="EQ1937" s="422"/>
    </row>
    <row r="1938" spans="1:160" ht="13" hidden="1" customHeight="1">
      <c r="A1938" s="413" t="s">
        <v>2002</v>
      </c>
      <c r="C1938" s="413">
        <v>453568</v>
      </c>
      <c r="D1938" s="413">
        <v>7859</v>
      </c>
      <c r="E1938" s="413" t="s">
        <v>246</v>
      </c>
      <c r="F1938" s="413" t="s">
        <v>246</v>
      </c>
      <c r="H1938" s="415" t="s">
        <v>355</v>
      </c>
      <c r="I1938" s="416" t="s">
        <v>636</v>
      </c>
      <c r="J1938" s="417">
        <v>38</v>
      </c>
      <c r="K1938" s="418">
        <v>9</v>
      </c>
      <c r="L1938" s="418" t="s">
        <v>46</v>
      </c>
      <c r="AS1938" s="422"/>
      <c r="AT1938" s="422"/>
      <c r="AU1938" s="422"/>
      <c r="AV1938" s="422"/>
      <c r="AW1938" s="422"/>
      <c r="AX1938" s="422"/>
      <c r="AY1938" s="423"/>
      <c r="AZ1938" s="422"/>
      <c r="BA1938" s="422"/>
      <c r="BB1938" s="422"/>
      <c r="BC1938" s="422"/>
      <c r="EL1938" s="422"/>
      <c r="EM1938" s="422"/>
      <c r="EN1938" s="422"/>
      <c r="EO1938" s="422"/>
      <c r="EP1938" s="422"/>
      <c r="EQ1938" s="422"/>
    </row>
    <row r="1939" spans="1:160" ht="13" hidden="1" customHeight="1">
      <c r="A1939" s="413" t="s">
        <v>2002</v>
      </c>
      <c r="C1939" s="413">
        <v>663905</v>
      </c>
      <c r="D1939" s="413">
        <v>18395</v>
      </c>
      <c r="E1939" s="413" t="s">
        <v>2169</v>
      </c>
      <c r="H1939" s="411" t="s">
        <v>1628</v>
      </c>
      <c r="I1939" s="411" t="s">
        <v>118</v>
      </c>
      <c r="J1939" s="418"/>
      <c r="K1939" s="418">
        <v>9</v>
      </c>
      <c r="AS1939" s="422"/>
      <c r="AT1939" s="422"/>
      <c r="AU1939" s="422"/>
      <c r="AV1939" s="422"/>
      <c r="AW1939" s="422"/>
      <c r="AX1939" s="422"/>
      <c r="AY1939" s="423"/>
      <c r="AZ1939" s="422"/>
      <c r="BA1939" s="422"/>
      <c r="BB1939" s="422"/>
      <c r="BC1939" s="422"/>
      <c r="EL1939" s="422"/>
      <c r="EM1939" s="422"/>
      <c r="EN1939" s="422"/>
      <c r="EO1939" s="422"/>
      <c r="EP1939" s="422"/>
      <c r="EQ1939" s="422"/>
    </row>
    <row r="1940" spans="1:160" ht="13" hidden="1" customHeight="1">
      <c r="A1940" s="413" t="s">
        <v>2002</v>
      </c>
      <c r="C1940" s="413">
        <v>686823</v>
      </c>
      <c r="D1940" s="413">
        <v>25660</v>
      </c>
      <c r="E1940" s="413" t="s">
        <v>213</v>
      </c>
      <c r="F1940" s="413" t="s">
        <v>213</v>
      </c>
      <c r="H1940" s="411" t="s">
        <v>1199</v>
      </c>
      <c r="I1940" s="411" t="s">
        <v>108</v>
      </c>
      <c r="J1940" s="413">
        <v>27</v>
      </c>
      <c r="K1940" s="418">
        <v>9</v>
      </c>
      <c r="L1940" s="418" t="s">
        <v>46</v>
      </c>
      <c r="AS1940" s="422"/>
      <c r="AT1940" s="422"/>
      <c r="AU1940" s="422"/>
      <c r="AV1940" s="422"/>
      <c r="AW1940" s="422"/>
      <c r="AX1940" s="422"/>
      <c r="AY1940" s="423"/>
      <c r="AZ1940" s="422"/>
      <c r="BA1940" s="422"/>
      <c r="BB1940" s="422"/>
      <c r="BC1940" s="422"/>
      <c r="EL1940" s="422"/>
      <c r="EM1940" s="422"/>
      <c r="EN1940" s="422"/>
      <c r="EO1940" s="422"/>
      <c r="EP1940" s="422"/>
      <c r="EQ1940" s="422"/>
      <c r="FD1940" s="412"/>
    </row>
    <row r="1941" spans="1:160" ht="13" hidden="1" customHeight="1">
      <c r="A1941" s="413" t="s">
        <v>2002</v>
      </c>
      <c r="C1941" s="413">
        <v>663550</v>
      </c>
      <c r="D1941" s="413">
        <v>21078</v>
      </c>
      <c r="E1941" s="413" t="s">
        <v>614</v>
      </c>
      <c r="F1941" s="413" t="s">
        <v>614</v>
      </c>
      <c r="H1941" s="411" t="s">
        <v>3402</v>
      </c>
      <c r="I1941" s="411" t="s">
        <v>418</v>
      </c>
      <c r="K1941" s="418">
        <v>9</v>
      </c>
      <c r="L1941" s="418" t="s">
        <v>46</v>
      </c>
      <c r="AS1941" s="422"/>
      <c r="AT1941" s="422"/>
      <c r="AU1941" s="422"/>
      <c r="AV1941" s="422"/>
      <c r="AW1941" s="422"/>
      <c r="AX1941" s="422"/>
      <c r="AY1941" s="423"/>
      <c r="AZ1941" s="422"/>
      <c r="BA1941" s="422"/>
      <c r="BB1941" s="422"/>
      <c r="BC1941" s="422"/>
      <c r="EL1941" s="422"/>
      <c r="EM1941" s="422"/>
      <c r="EN1941" s="422"/>
      <c r="EO1941" s="422"/>
      <c r="EP1941" s="422"/>
      <c r="EQ1941" s="422"/>
    </row>
    <row r="1942" spans="1:160" ht="13" hidden="1" customHeight="1">
      <c r="A1942" s="413" t="s">
        <v>2002</v>
      </c>
      <c r="C1942" s="413">
        <v>683357</v>
      </c>
      <c r="D1942" s="413">
        <v>27496</v>
      </c>
      <c r="E1942" s="413" t="s">
        <v>129</v>
      </c>
      <c r="F1942" s="413" t="s">
        <v>129</v>
      </c>
      <c r="H1942" s="411" t="s">
        <v>4512</v>
      </c>
      <c r="I1942" s="411" t="s">
        <v>2408</v>
      </c>
      <c r="J1942" s="413">
        <v>22</v>
      </c>
      <c r="K1942" s="418">
        <v>9</v>
      </c>
      <c r="L1942" s="418" t="s">
        <v>46</v>
      </c>
    </row>
    <row r="1943" spans="1:160" ht="13" hidden="1" customHeight="1">
      <c r="A1943" s="413" t="s">
        <v>2002</v>
      </c>
      <c r="C1943" s="413">
        <v>595909</v>
      </c>
      <c r="D1943" s="413">
        <v>14477</v>
      </c>
      <c r="E1943" s="413" t="s">
        <v>246</v>
      </c>
      <c r="F1943" s="413" t="s">
        <v>246</v>
      </c>
      <c r="H1943" s="415" t="s">
        <v>843</v>
      </c>
      <c r="I1943" s="416" t="s">
        <v>247</v>
      </c>
      <c r="J1943" s="417">
        <v>32</v>
      </c>
      <c r="K1943" s="418">
        <v>9</v>
      </c>
      <c r="L1943" s="418" t="s">
        <v>46</v>
      </c>
      <c r="AS1943" s="422"/>
      <c r="AT1943" s="422"/>
      <c r="AU1943" s="422"/>
      <c r="AV1943" s="422"/>
      <c r="AW1943" s="422"/>
      <c r="AX1943" s="422"/>
      <c r="AY1943" s="423"/>
      <c r="AZ1943" s="422"/>
      <c r="BA1943" s="422"/>
      <c r="BB1943" s="422"/>
      <c r="BC1943" s="422"/>
      <c r="EL1943" s="422"/>
      <c r="EM1943" s="422"/>
      <c r="EN1943" s="422"/>
      <c r="EO1943" s="422"/>
      <c r="EP1943" s="422"/>
      <c r="EQ1943" s="422"/>
    </row>
    <row r="1944" spans="1:160" ht="13" hidden="1" customHeight="1">
      <c r="A1944" s="413" t="s">
        <v>2002</v>
      </c>
      <c r="C1944" s="413">
        <v>693049</v>
      </c>
      <c r="D1944" s="413">
        <v>30162</v>
      </c>
      <c r="E1944" s="413" t="s">
        <v>164</v>
      </c>
      <c r="F1944" s="413" t="s">
        <v>164</v>
      </c>
      <c r="H1944" s="411" t="s">
        <v>3581</v>
      </c>
      <c r="I1944" s="411" t="s">
        <v>171</v>
      </c>
      <c r="J1944" s="413">
        <v>26</v>
      </c>
      <c r="K1944" s="418">
        <v>9</v>
      </c>
      <c r="L1944" s="418" t="s">
        <v>46</v>
      </c>
      <c r="AS1944" s="422"/>
      <c r="AT1944" s="422"/>
      <c r="AU1944" s="422"/>
      <c r="AV1944" s="422"/>
      <c r="AW1944" s="422"/>
      <c r="AX1944" s="422"/>
      <c r="AY1944" s="423"/>
      <c r="AZ1944" s="422"/>
      <c r="BA1944" s="422"/>
      <c r="BB1944" s="422"/>
      <c r="BC1944" s="422"/>
      <c r="EL1944" s="422"/>
      <c r="EM1944" s="422"/>
      <c r="EN1944" s="422"/>
      <c r="EO1944" s="422"/>
      <c r="EP1944" s="422"/>
      <c r="EQ1944" s="422"/>
    </row>
    <row r="1945" spans="1:160" ht="13" hidden="1" customHeight="1">
      <c r="A1945" s="413" t="s">
        <v>2002</v>
      </c>
      <c r="C1945" s="413">
        <v>695257</v>
      </c>
      <c r="D1945" s="413">
        <v>29573</v>
      </c>
      <c r="E1945" s="413" t="s">
        <v>438</v>
      </c>
      <c r="F1945" s="413" t="s">
        <v>438</v>
      </c>
      <c r="H1945" s="411" t="s">
        <v>4127</v>
      </c>
      <c r="I1945" s="411" t="s">
        <v>568</v>
      </c>
      <c r="J1945" s="413">
        <v>26</v>
      </c>
      <c r="K1945" s="418">
        <v>9</v>
      </c>
      <c r="L1945" s="418" t="s">
        <v>837</v>
      </c>
      <c r="AS1945" s="422"/>
      <c r="AT1945" s="422"/>
      <c r="AU1945" s="422"/>
      <c r="AV1945" s="422"/>
      <c r="AW1945" s="422"/>
      <c r="AX1945" s="422"/>
      <c r="AY1945" s="423"/>
      <c r="AZ1945" s="422"/>
      <c r="BA1945" s="422"/>
      <c r="BB1945" s="422"/>
      <c r="BC1945" s="422"/>
      <c r="EL1945" s="422"/>
      <c r="EM1945" s="422"/>
      <c r="EN1945" s="422"/>
      <c r="EO1945" s="422"/>
      <c r="EP1945" s="422"/>
      <c r="EQ1945" s="422"/>
    </row>
    <row r="1946" spans="1:160" ht="13" hidden="1" customHeight="1">
      <c r="A1946" s="413" t="s">
        <v>2002</v>
      </c>
      <c r="D1946" s="413">
        <v>14567</v>
      </c>
      <c r="H1946" s="411" t="s">
        <v>835</v>
      </c>
      <c r="I1946" s="411" t="s">
        <v>1667</v>
      </c>
      <c r="J1946" s="418"/>
      <c r="K1946" s="418">
        <v>9</v>
      </c>
      <c r="L1946" s="418" t="s">
        <v>46</v>
      </c>
      <c r="AS1946" s="422"/>
      <c r="AT1946" s="422"/>
      <c r="AU1946" s="422"/>
      <c r="AV1946" s="422"/>
      <c r="AW1946" s="422"/>
      <c r="AX1946" s="422"/>
      <c r="AZ1946" s="422"/>
      <c r="BA1946" s="422"/>
      <c r="BB1946" s="422"/>
      <c r="BC1946" s="422"/>
      <c r="EL1946" s="422"/>
      <c r="EM1946" s="422"/>
      <c r="EN1946" s="422"/>
      <c r="EO1946" s="422"/>
      <c r="EP1946" s="422"/>
      <c r="EQ1946" s="422"/>
    </row>
    <row r="1947" spans="1:160" ht="13" hidden="1" customHeight="1">
      <c r="A1947" s="413" t="s">
        <v>2002</v>
      </c>
      <c r="C1947" s="413">
        <v>676113</v>
      </c>
      <c r="D1947" s="413">
        <v>27471</v>
      </c>
      <c r="E1947" s="413" t="s">
        <v>164</v>
      </c>
      <c r="F1947" s="413" t="s">
        <v>164</v>
      </c>
      <c r="H1947" s="411" t="s">
        <v>3993</v>
      </c>
      <c r="I1947" s="411" t="s">
        <v>174</v>
      </c>
      <c r="K1947" s="418">
        <v>9</v>
      </c>
      <c r="L1947" s="418" t="s">
        <v>46</v>
      </c>
      <c r="AS1947" s="422"/>
      <c r="AT1947" s="422"/>
      <c r="AU1947" s="422"/>
      <c r="AV1947" s="422"/>
      <c r="AW1947" s="422"/>
      <c r="AX1947" s="422"/>
      <c r="AY1947" s="423"/>
      <c r="AZ1947" s="422"/>
      <c r="BA1947" s="422"/>
      <c r="BB1947" s="422"/>
      <c r="BC1947" s="422"/>
      <c r="EL1947" s="422"/>
      <c r="EM1947" s="422"/>
      <c r="EN1947" s="422"/>
      <c r="EO1947" s="422"/>
      <c r="EP1947" s="422"/>
      <c r="EQ1947" s="422"/>
    </row>
    <row r="1948" spans="1:160" ht="13" hidden="1" customHeight="1">
      <c r="A1948" s="413" t="s">
        <v>2002</v>
      </c>
      <c r="C1948" s="413">
        <v>594807</v>
      </c>
      <c r="D1948" s="413">
        <v>10950</v>
      </c>
      <c r="E1948" s="413" t="s">
        <v>555</v>
      </c>
      <c r="F1948" s="413" t="s">
        <v>555</v>
      </c>
      <c r="H1948" s="415" t="s">
        <v>765</v>
      </c>
      <c r="I1948" s="416" t="s">
        <v>613</v>
      </c>
      <c r="J1948" s="417"/>
      <c r="K1948" s="418">
        <v>9</v>
      </c>
      <c r="L1948" s="418" t="s">
        <v>837</v>
      </c>
      <c r="AS1948" s="422"/>
      <c r="AT1948" s="422"/>
      <c r="AU1948" s="422"/>
      <c r="AV1948" s="422"/>
      <c r="AW1948" s="422"/>
      <c r="AX1948" s="422"/>
      <c r="AY1948" s="423"/>
      <c r="AZ1948" s="422"/>
      <c r="BA1948" s="422"/>
      <c r="BB1948" s="422"/>
      <c r="BC1948" s="422"/>
      <c r="EL1948" s="422"/>
      <c r="EM1948" s="422"/>
      <c r="EN1948" s="422"/>
      <c r="EO1948" s="422"/>
      <c r="EP1948" s="422"/>
      <c r="EQ1948" s="422"/>
    </row>
    <row r="1949" spans="1:160" ht="13" hidden="1" customHeight="1">
      <c r="A1949" s="413" t="s">
        <v>2002</v>
      </c>
      <c r="C1949" s="413">
        <v>666150</v>
      </c>
      <c r="D1949" s="413">
        <v>26149</v>
      </c>
      <c r="E1949" s="413" t="s">
        <v>164</v>
      </c>
      <c r="F1949" s="413" t="s">
        <v>164</v>
      </c>
      <c r="H1949" s="411" t="s">
        <v>1210</v>
      </c>
      <c r="I1949" s="411" t="s">
        <v>801</v>
      </c>
      <c r="J1949" s="413">
        <v>27</v>
      </c>
      <c r="K1949" s="418">
        <v>9</v>
      </c>
      <c r="L1949" s="418" t="s">
        <v>46</v>
      </c>
    </row>
    <row r="1950" spans="1:160" ht="13" hidden="1" customHeight="1">
      <c r="A1950" s="413" t="s">
        <v>2002</v>
      </c>
      <c r="D1950" s="413">
        <v>15983</v>
      </c>
      <c r="H1950" s="415" t="s">
        <v>465</v>
      </c>
      <c r="I1950" s="416" t="s">
        <v>618</v>
      </c>
      <c r="J1950" s="417"/>
      <c r="K1950" s="418">
        <v>9</v>
      </c>
      <c r="L1950" s="418" t="s">
        <v>837</v>
      </c>
      <c r="AS1950" s="422"/>
      <c r="AT1950" s="422"/>
      <c r="AU1950" s="422"/>
      <c r="AV1950" s="422"/>
      <c r="AW1950" s="422"/>
      <c r="AX1950" s="422"/>
      <c r="AZ1950" s="422"/>
      <c r="BA1950" s="422"/>
      <c r="BB1950" s="422"/>
      <c r="BC1950" s="422"/>
      <c r="EL1950" s="422"/>
      <c r="EM1950" s="422"/>
      <c r="EN1950" s="422"/>
      <c r="EO1950" s="422"/>
      <c r="EP1950" s="422"/>
      <c r="EQ1950" s="422"/>
    </row>
    <row r="1951" spans="1:160" ht="13" hidden="1" customHeight="1">
      <c r="A1951" s="413" t="s">
        <v>2002</v>
      </c>
      <c r="C1951" s="413">
        <v>592325</v>
      </c>
      <c r="D1951" s="413">
        <v>12160</v>
      </c>
      <c r="E1951" s="413" t="s">
        <v>3323</v>
      </c>
      <c r="F1951" s="413" t="s">
        <v>614</v>
      </c>
      <c r="H1951" s="415" t="s">
        <v>981</v>
      </c>
      <c r="I1951" s="416" t="s">
        <v>607</v>
      </c>
      <c r="J1951" s="417"/>
      <c r="K1951" s="418">
        <v>9</v>
      </c>
      <c r="L1951" s="418" t="s">
        <v>46</v>
      </c>
      <c r="AS1951" s="422"/>
      <c r="AT1951" s="422"/>
      <c r="AU1951" s="422"/>
      <c r="AV1951" s="422"/>
      <c r="AW1951" s="422"/>
      <c r="AX1951" s="422"/>
      <c r="AZ1951" s="422"/>
      <c r="BA1951" s="422"/>
      <c r="BB1951" s="422"/>
      <c r="BC1951" s="422"/>
      <c r="EL1951" s="422"/>
      <c r="EM1951" s="422"/>
      <c r="EN1951" s="422"/>
      <c r="EO1951" s="422"/>
      <c r="EP1951" s="422"/>
      <c r="EQ1951" s="422"/>
    </row>
    <row r="1952" spans="1:160" ht="13" hidden="1" customHeight="1">
      <c r="A1952" s="413" t="s">
        <v>2002</v>
      </c>
      <c r="C1952" s="413">
        <v>691373</v>
      </c>
      <c r="D1952" s="413">
        <v>28142</v>
      </c>
      <c r="E1952" s="413" t="s">
        <v>609</v>
      </c>
      <c r="F1952" s="413" t="s">
        <v>609</v>
      </c>
      <c r="H1952" s="411" t="s">
        <v>528</v>
      </c>
      <c r="I1952" s="411" t="s">
        <v>4523</v>
      </c>
      <c r="J1952" s="413">
        <v>22</v>
      </c>
      <c r="K1952" s="418">
        <v>9</v>
      </c>
      <c r="L1952" s="418" t="s">
        <v>837</v>
      </c>
    </row>
    <row r="1953" spans="1:147" ht="13" hidden="1" customHeight="1">
      <c r="A1953" s="413" t="s">
        <v>2002</v>
      </c>
      <c r="C1953" s="413">
        <v>541645</v>
      </c>
      <c r="D1953" s="413">
        <v>5760</v>
      </c>
      <c r="E1953" s="413" t="s">
        <v>686</v>
      </c>
      <c r="F1953" s="413" t="s">
        <v>686</v>
      </c>
      <c r="H1953" s="415" t="s">
        <v>3328</v>
      </c>
      <c r="I1953" s="416" t="s">
        <v>3329</v>
      </c>
      <c r="J1953" s="417"/>
      <c r="K1953" s="418">
        <v>9</v>
      </c>
      <c r="L1953" s="418" t="s">
        <v>837</v>
      </c>
      <c r="AS1953" s="422"/>
      <c r="AT1953" s="422"/>
      <c r="AU1953" s="422"/>
      <c r="AV1953" s="422"/>
      <c r="AW1953" s="422"/>
      <c r="AX1953" s="422"/>
      <c r="AY1953" s="423"/>
      <c r="AZ1953" s="422"/>
      <c r="BA1953" s="422"/>
      <c r="BB1953" s="422"/>
      <c r="BC1953" s="422"/>
      <c r="EL1953" s="422"/>
      <c r="EM1953" s="422"/>
      <c r="EN1953" s="422"/>
      <c r="EO1953" s="422"/>
      <c r="EP1953" s="422"/>
      <c r="EQ1953" s="422"/>
    </row>
    <row r="1954" spans="1:147" ht="13" hidden="1" customHeight="1">
      <c r="A1954" s="413" t="s">
        <v>2002</v>
      </c>
      <c r="C1954" s="413">
        <v>694355</v>
      </c>
      <c r="D1954" s="413">
        <v>27784</v>
      </c>
      <c r="E1954" s="413" t="s">
        <v>2168</v>
      </c>
      <c r="H1954" s="411" t="s">
        <v>4109</v>
      </c>
      <c r="I1954" s="411" t="s">
        <v>571</v>
      </c>
      <c r="K1954" s="418">
        <v>9</v>
      </c>
      <c r="AS1954" s="422"/>
      <c r="AT1954" s="422"/>
      <c r="AU1954" s="422"/>
      <c r="AV1954" s="422"/>
      <c r="AW1954" s="422"/>
      <c r="AX1954" s="422"/>
      <c r="AY1954" s="423"/>
      <c r="AZ1954" s="422"/>
      <c r="BA1954" s="422"/>
      <c r="BB1954" s="422"/>
      <c r="BC1954" s="422"/>
      <c r="EL1954" s="422"/>
      <c r="EM1954" s="422"/>
      <c r="EN1954" s="422"/>
      <c r="EO1954" s="422"/>
      <c r="EP1954" s="422"/>
      <c r="EQ1954" s="422"/>
    </row>
    <row r="1955" spans="1:147" ht="13" hidden="1" customHeight="1">
      <c r="A1955" s="413" t="s">
        <v>2002</v>
      </c>
      <c r="C1955" s="413">
        <v>543257</v>
      </c>
      <c r="D1955" s="413">
        <v>5254</v>
      </c>
      <c r="E1955" s="413" t="s">
        <v>3323</v>
      </c>
      <c r="F1955" s="413" t="s">
        <v>2168</v>
      </c>
      <c r="H1955" s="415" t="s">
        <v>507</v>
      </c>
      <c r="I1955" s="416" t="s">
        <v>35</v>
      </c>
      <c r="J1955" s="417"/>
      <c r="K1955" s="418">
        <v>9</v>
      </c>
      <c r="L1955" s="418" t="s">
        <v>2543</v>
      </c>
      <c r="AS1955" s="422"/>
      <c r="AT1955" s="422"/>
      <c r="AU1955" s="422"/>
      <c r="AV1955" s="422"/>
      <c r="AW1955" s="422"/>
      <c r="AX1955" s="422"/>
      <c r="AY1955" s="423"/>
      <c r="AZ1955" s="422"/>
      <c r="BA1955" s="422"/>
      <c r="BB1955" s="422"/>
      <c r="BC1955" s="422"/>
      <c r="EL1955" s="422"/>
      <c r="EM1955" s="422"/>
      <c r="EN1955" s="422"/>
      <c r="EO1955" s="422"/>
      <c r="EP1955" s="422"/>
      <c r="EQ1955" s="422"/>
    </row>
    <row r="1956" spans="1:147" ht="13" hidden="1" customHeight="1">
      <c r="A1956" s="413" t="s">
        <v>2002</v>
      </c>
      <c r="C1956" s="413">
        <v>571745</v>
      </c>
      <c r="D1956" s="413">
        <v>14274</v>
      </c>
      <c r="E1956" s="413" t="s">
        <v>598</v>
      </c>
      <c r="F1956" s="413" t="s">
        <v>598</v>
      </c>
      <c r="H1956" s="415" t="s">
        <v>752</v>
      </c>
      <c r="I1956" s="416" t="s">
        <v>144</v>
      </c>
      <c r="J1956" s="417"/>
      <c r="K1956" s="418">
        <v>9</v>
      </c>
      <c r="L1956" s="418" t="s">
        <v>837</v>
      </c>
      <c r="AS1956" s="422"/>
      <c r="AT1956" s="422"/>
      <c r="AU1956" s="422"/>
      <c r="AV1956" s="422"/>
      <c r="AW1956" s="422"/>
      <c r="AX1956" s="422"/>
      <c r="AY1956" s="423"/>
      <c r="AZ1956" s="422"/>
      <c r="BA1956" s="422"/>
      <c r="BB1956" s="422"/>
      <c r="BC1956" s="422"/>
      <c r="EL1956" s="422"/>
      <c r="EM1956" s="422"/>
      <c r="EN1956" s="422"/>
      <c r="EO1956" s="422"/>
      <c r="EP1956" s="422"/>
      <c r="EQ1956" s="422"/>
    </row>
    <row r="1957" spans="1:147" ht="13" hidden="1" customHeight="1">
      <c r="A1957" s="413" t="s">
        <v>2002</v>
      </c>
      <c r="C1957" s="413">
        <v>682073</v>
      </c>
      <c r="D1957" s="413">
        <v>25111</v>
      </c>
      <c r="E1957" s="413" t="s">
        <v>686</v>
      </c>
      <c r="F1957" s="413" t="s">
        <v>686</v>
      </c>
      <c r="H1957" s="411" t="s">
        <v>3048</v>
      </c>
      <c r="I1957" s="411" t="s">
        <v>617</v>
      </c>
      <c r="K1957" s="418">
        <v>9</v>
      </c>
      <c r="L1957" s="418" t="s">
        <v>837</v>
      </c>
      <c r="AS1957" s="422"/>
      <c r="AT1957" s="422"/>
      <c r="AU1957" s="422"/>
      <c r="AV1957" s="422"/>
      <c r="AW1957" s="422"/>
      <c r="AX1957" s="422"/>
      <c r="AY1957" s="423"/>
      <c r="AZ1957" s="422"/>
      <c r="BA1957" s="422"/>
      <c r="BB1957" s="422"/>
      <c r="BC1957" s="422"/>
      <c r="EL1957" s="422"/>
      <c r="EM1957" s="422"/>
      <c r="EN1957" s="422"/>
      <c r="EO1957" s="422"/>
      <c r="EP1957" s="422"/>
      <c r="EQ1957" s="422"/>
    </row>
    <row r="1958" spans="1:147" ht="13" hidden="1" customHeight="1">
      <c r="A1958" s="413" t="s">
        <v>2002</v>
      </c>
      <c r="C1958" s="413">
        <v>543305</v>
      </c>
      <c r="D1958" s="413">
        <v>5297</v>
      </c>
      <c r="E1958" s="413" t="s">
        <v>18</v>
      </c>
      <c r="F1958" s="413" t="s">
        <v>18</v>
      </c>
      <c r="H1958" s="415" t="s">
        <v>330</v>
      </c>
      <c r="I1958" s="416" t="s">
        <v>216</v>
      </c>
      <c r="J1958" s="417"/>
      <c r="K1958" s="418">
        <v>9</v>
      </c>
      <c r="L1958" s="418" t="s">
        <v>2543</v>
      </c>
      <c r="AS1958" s="422"/>
      <c r="AT1958" s="422"/>
      <c r="AU1958" s="422"/>
      <c r="AV1958" s="422"/>
      <c r="AW1958" s="422"/>
      <c r="AX1958" s="422"/>
      <c r="AY1958" s="423"/>
      <c r="AZ1958" s="422"/>
      <c r="BA1958" s="422"/>
      <c r="BB1958" s="422"/>
      <c r="BC1958" s="422"/>
      <c r="EL1958" s="422"/>
      <c r="EM1958" s="422"/>
      <c r="EN1958" s="422"/>
      <c r="EO1958" s="422"/>
      <c r="EP1958" s="422"/>
      <c r="EQ1958" s="422"/>
    </row>
    <row r="1959" spans="1:147" ht="13" hidden="1" customHeight="1">
      <c r="A1959" s="413" t="s">
        <v>2002</v>
      </c>
      <c r="D1959" s="413">
        <v>25482</v>
      </c>
      <c r="H1959" s="411" t="s">
        <v>3483</v>
      </c>
      <c r="I1959" s="411" t="s">
        <v>3383</v>
      </c>
      <c r="K1959" s="418">
        <v>9</v>
      </c>
      <c r="L1959" s="418" t="s">
        <v>837</v>
      </c>
      <c r="AS1959" s="422"/>
      <c r="AT1959" s="422"/>
      <c r="AU1959" s="422"/>
      <c r="AV1959" s="422"/>
      <c r="AW1959" s="422"/>
      <c r="AX1959" s="422"/>
      <c r="AY1959" s="423"/>
      <c r="AZ1959" s="422"/>
      <c r="BA1959" s="422"/>
      <c r="BB1959" s="422"/>
      <c r="BC1959" s="422"/>
      <c r="EL1959" s="422"/>
      <c r="EM1959" s="422"/>
      <c r="EN1959" s="422"/>
      <c r="EO1959" s="422"/>
      <c r="EP1959" s="422"/>
      <c r="EQ1959" s="422"/>
    </row>
    <row r="1960" spans="1:147" ht="13" hidden="1" customHeight="1">
      <c r="A1960" s="413" t="s">
        <v>2002</v>
      </c>
      <c r="C1960" s="413">
        <v>650391</v>
      </c>
      <c r="D1960" s="413">
        <v>17484</v>
      </c>
      <c r="E1960" s="413" t="s">
        <v>3323</v>
      </c>
      <c r="F1960" s="413" t="s">
        <v>17</v>
      </c>
      <c r="H1960" s="415" t="s">
        <v>3369</v>
      </c>
      <c r="I1960" s="416" t="s">
        <v>841</v>
      </c>
      <c r="J1960" s="417">
        <v>28</v>
      </c>
      <c r="K1960" s="418">
        <v>9</v>
      </c>
      <c r="L1960" s="418" t="s">
        <v>837</v>
      </c>
      <c r="AS1960" s="422"/>
      <c r="AT1960" s="422"/>
      <c r="AU1960" s="422"/>
      <c r="AV1960" s="422"/>
      <c r="AW1960" s="422"/>
      <c r="AX1960" s="422"/>
      <c r="AY1960" s="423"/>
      <c r="AZ1960" s="422"/>
      <c r="BA1960" s="422"/>
      <c r="BB1960" s="422"/>
      <c r="BC1960" s="422"/>
      <c r="EL1960" s="422"/>
      <c r="EM1960" s="422"/>
      <c r="EN1960" s="422"/>
      <c r="EO1960" s="422"/>
      <c r="EP1960" s="422"/>
      <c r="EQ1960" s="422"/>
    </row>
    <row r="1961" spans="1:147" ht="13" hidden="1" customHeight="1">
      <c r="A1961" s="413" t="s">
        <v>2002</v>
      </c>
      <c r="C1961" s="413">
        <v>675659</v>
      </c>
      <c r="D1961" s="413">
        <v>25448</v>
      </c>
      <c r="E1961" s="413" t="s">
        <v>164</v>
      </c>
      <c r="F1961" s="413" t="s">
        <v>164</v>
      </c>
      <c r="H1961" s="411" t="s">
        <v>341</v>
      </c>
      <c r="I1961" s="411" t="s">
        <v>592</v>
      </c>
      <c r="J1961" s="413">
        <v>27</v>
      </c>
      <c r="K1961" s="418">
        <v>9</v>
      </c>
      <c r="L1961" s="418" t="s">
        <v>2543</v>
      </c>
      <c r="AS1961" s="422"/>
      <c r="AT1961" s="422"/>
      <c r="AU1961" s="422"/>
      <c r="AV1961" s="422"/>
      <c r="AW1961" s="422"/>
      <c r="AX1961" s="422"/>
      <c r="AY1961" s="423"/>
      <c r="AZ1961" s="422"/>
      <c r="BA1961" s="422"/>
      <c r="BB1961" s="422"/>
      <c r="BC1961" s="422"/>
      <c r="EL1961" s="422"/>
      <c r="EM1961" s="422"/>
      <c r="EN1961" s="422"/>
      <c r="EO1961" s="422"/>
      <c r="EP1961" s="422"/>
      <c r="EQ1961" s="422"/>
    </row>
    <row r="1962" spans="1:147" ht="13" hidden="1" customHeight="1">
      <c r="A1962" s="413" t="s">
        <v>2002</v>
      </c>
      <c r="C1962" s="413">
        <v>595281</v>
      </c>
      <c r="D1962" s="413">
        <v>11038</v>
      </c>
      <c r="E1962" s="413" t="s">
        <v>3323</v>
      </c>
      <c r="F1962" s="413" t="s">
        <v>15</v>
      </c>
      <c r="H1962" s="415" t="s">
        <v>813</v>
      </c>
      <c r="I1962" s="416" t="s">
        <v>105</v>
      </c>
      <c r="J1962" s="417">
        <v>35</v>
      </c>
      <c r="K1962" s="418">
        <v>9</v>
      </c>
      <c r="L1962" s="418" t="s">
        <v>46</v>
      </c>
      <c r="AS1962" s="422"/>
      <c r="AT1962" s="422"/>
      <c r="AU1962" s="422"/>
      <c r="AV1962" s="422"/>
      <c r="AW1962" s="422"/>
      <c r="AX1962" s="422"/>
      <c r="AY1962" s="423"/>
      <c r="AZ1962" s="422"/>
      <c r="BA1962" s="422"/>
      <c r="BB1962" s="422"/>
      <c r="BC1962" s="422"/>
      <c r="EL1962" s="422"/>
      <c r="EM1962" s="422"/>
      <c r="EN1962" s="422"/>
      <c r="EO1962" s="422"/>
      <c r="EP1962" s="422"/>
      <c r="EQ1962" s="422"/>
    </row>
    <row r="1963" spans="1:147" ht="13" hidden="1" customHeight="1">
      <c r="A1963" s="413" t="s">
        <v>2002</v>
      </c>
      <c r="C1963" s="413">
        <v>694175</v>
      </c>
      <c r="D1963" s="413">
        <v>27781</v>
      </c>
      <c r="E1963" s="413" t="s">
        <v>614</v>
      </c>
      <c r="H1963" s="411" t="s">
        <v>3327</v>
      </c>
      <c r="I1963" s="411" t="s">
        <v>591</v>
      </c>
      <c r="K1963" s="418">
        <v>9</v>
      </c>
      <c r="AS1963" s="422"/>
      <c r="AT1963" s="422"/>
      <c r="AU1963" s="422"/>
      <c r="AV1963" s="422"/>
      <c r="AW1963" s="422"/>
      <c r="AX1963" s="422"/>
      <c r="AY1963" s="423"/>
      <c r="AZ1963" s="422"/>
      <c r="BA1963" s="422"/>
      <c r="BB1963" s="422"/>
      <c r="BC1963" s="422"/>
      <c r="EL1963" s="422"/>
      <c r="EM1963" s="422"/>
      <c r="EN1963" s="422"/>
      <c r="EO1963" s="422"/>
      <c r="EP1963" s="422"/>
      <c r="EQ1963" s="422"/>
    </row>
    <row r="1964" spans="1:147" ht="13" hidden="1" customHeight="1">
      <c r="A1964" s="413" t="s">
        <v>2002</v>
      </c>
      <c r="C1964" s="413">
        <v>622534</v>
      </c>
      <c r="D1964" s="413">
        <v>14712</v>
      </c>
      <c r="E1964" s="413" t="s">
        <v>239</v>
      </c>
      <c r="F1964" s="413" t="s">
        <v>239</v>
      </c>
      <c r="H1964" s="415" t="s">
        <v>767</v>
      </c>
      <c r="I1964" s="416" t="s">
        <v>627</v>
      </c>
      <c r="J1964" s="417">
        <v>30</v>
      </c>
      <c r="K1964" s="418">
        <v>9</v>
      </c>
      <c r="L1964" s="418" t="s">
        <v>837</v>
      </c>
      <c r="AS1964" s="422"/>
      <c r="AT1964" s="422"/>
      <c r="AU1964" s="422"/>
      <c r="AV1964" s="422"/>
      <c r="AW1964" s="422"/>
      <c r="AX1964" s="422"/>
      <c r="AY1964" s="423"/>
      <c r="AZ1964" s="422"/>
      <c r="BA1964" s="422"/>
      <c r="BB1964" s="422"/>
      <c r="BC1964" s="422"/>
      <c r="EL1964" s="422"/>
      <c r="EM1964" s="422"/>
      <c r="EN1964" s="422"/>
      <c r="EO1964" s="422"/>
      <c r="EP1964" s="422"/>
      <c r="EQ1964" s="422"/>
    </row>
    <row r="1965" spans="1:147" ht="13" hidden="1" customHeight="1">
      <c r="A1965" s="413" t="s">
        <v>2002</v>
      </c>
      <c r="C1965" s="413">
        <v>687799</v>
      </c>
      <c r="D1965" s="413">
        <v>25505</v>
      </c>
      <c r="E1965" s="413" t="s">
        <v>598</v>
      </c>
      <c r="H1965" s="411" t="s">
        <v>3484</v>
      </c>
      <c r="I1965" s="411" t="s">
        <v>3097</v>
      </c>
      <c r="K1965" s="418">
        <v>9</v>
      </c>
      <c r="AS1965" s="422"/>
      <c r="AT1965" s="422"/>
      <c r="AU1965" s="422"/>
      <c r="AV1965" s="422"/>
      <c r="AW1965" s="422"/>
      <c r="AX1965" s="422"/>
      <c r="AZ1965" s="422"/>
      <c r="BA1965" s="422"/>
      <c r="BB1965" s="422"/>
      <c r="BC1965" s="422"/>
      <c r="EL1965" s="422"/>
      <c r="EM1965" s="422"/>
      <c r="EN1965" s="422"/>
      <c r="EO1965" s="422"/>
      <c r="EP1965" s="422"/>
      <c r="EQ1965" s="422"/>
    </row>
    <row r="1966" spans="1:147" ht="13" hidden="1" customHeight="1">
      <c r="A1966" s="413" t="s">
        <v>2002</v>
      </c>
      <c r="C1966" s="413">
        <v>679881</v>
      </c>
      <c r="D1966" s="413">
        <v>24451</v>
      </c>
      <c r="E1966" s="413" t="s">
        <v>555</v>
      </c>
      <c r="H1966" s="411" t="s">
        <v>3456</v>
      </c>
      <c r="I1966" s="411" t="s">
        <v>1669</v>
      </c>
      <c r="K1966" s="418">
        <v>9</v>
      </c>
      <c r="AS1966" s="422"/>
      <c r="AT1966" s="422"/>
      <c r="AU1966" s="422"/>
      <c r="AV1966" s="422"/>
      <c r="AW1966" s="422"/>
      <c r="AX1966" s="422"/>
      <c r="AY1966" s="423"/>
      <c r="AZ1966" s="422"/>
      <c r="BA1966" s="422"/>
      <c r="BB1966" s="422"/>
      <c r="BC1966" s="422"/>
      <c r="EL1966" s="422"/>
      <c r="EM1966" s="422"/>
      <c r="EN1966" s="422"/>
      <c r="EO1966" s="422"/>
      <c r="EP1966" s="422"/>
      <c r="EQ1966" s="422"/>
    </row>
    <row r="1967" spans="1:147" ht="13" hidden="1" customHeight="1">
      <c r="A1967" s="413" t="s">
        <v>2002</v>
      </c>
      <c r="C1967" s="413">
        <v>687529</v>
      </c>
      <c r="D1967" s="413">
        <v>25690</v>
      </c>
      <c r="E1967" s="413" t="s">
        <v>2175</v>
      </c>
      <c r="F1967" s="413" t="s">
        <v>2175</v>
      </c>
      <c r="H1967" s="411" t="s">
        <v>4079</v>
      </c>
      <c r="I1967" s="411" t="s">
        <v>493</v>
      </c>
      <c r="J1967" s="413">
        <v>24</v>
      </c>
      <c r="K1967" s="418">
        <v>9</v>
      </c>
      <c r="L1967" s="418" t="s">
        <v>46</v>
      </c>
    </row>
    <row r="1968" spans="1:147" ht="13" hidden="1" customHeight="1">
      <c r="A1968" s="413" t="s">
        <v>2002</v>
      </c>
      <c r="C1968" s="413">
        <v>676812</v>
      </c>
      <c r="D1968" s="413">
        <v>33098</v>
      </c>
      <c r="E1968" s="413" t="s">
        <v>567</v>
      </c>
      <c r="F1968" s="413" t="s">
        <v>567</v>
      </c>
      <c r="H1968" s="411" t="s">
        <v>4457</v>
      </c>
      <c r="I1968" s="411" t="s">
        <v>724</v>
      </c>
      <c r="J1968" s="413">
        <v>27</v>
      </c>
      <c r="K1968" s="418">
        <v>9</v>
      </c>
      <c r="L1968" s="418" t="s">
        <v>837</v>
      </c>
      <c r="AS1968" s="422"/>
      <c r="AT1968" s="422"/>
      <c r="AU1968" s="422"/>
      <c r="AV1968" s="422"/>
      <c r="AW1968" s="422"/>
      <c r="AX1968" s="422"/>
      <c r="AY1968" s="423"/>
      <c r="AZ1968" s="422"/>
      <c r="BA1968" s="422"/>
      <c r="BB1968" s="422"/>
      <c r="BC1968" s="422"/>
      <c r="EL1968" s="422"/>
      <c r="EM1968" s="422"/>
      <c r="EN1968" s="422"/>
      <c r="EO1968" s="422"/>
      <c r="EP1968" s="422"/>
      <c r="EQ1968" s="422"/>
    </row>
    <row r="1969" spans="1:155" ht="13" hidden="1" customHeight="1">
      <c r="A1969" s="413" t="s">
        <v>2002</v>
      </c>
      <c r="C1969" s="413">
        <v>663630</v>
      </c>
      <c r="D1969" s="413">
        <v>19928</v>
      </c>
      <c r="E1969" s="413" t="s">
        <v>3323</v>
      </c>
      <c r="H1969" s="411" t="s">
        <v>2400</v>
      </c>
      <c r="I1969" s="411" t="s">
        <v>549</v>
      </c>
      <c r="J1969" s="418"/>
      <c r="K1969" s="418">
        <v>9</v>
      </c>
      <c r="AS1969" s="422"/>
      <c r="AT1969" s="422"/>
      <c r="AU1969" s="422"/>
      <c r="AV1969" s="422"/>
      <c r="AW1969" s="422"/>
      <c r="AX1969" s="422"/>
      <c r="AZ1969" s="422"/>
      <c r="BA1969" s="422"/>
      <c r="BB1969" s="422"/>
      <c r="BC1969" s="422"/>
      <c r="EL1969" s="422"/>
      <c r="EM1969" s="422"/>
      <c r="EN1969" s="422"/>
      <c r="EO1969" s="422"/>
      <c r="EP1969" s="422"/>
      <c r="EQ1969" s="422"/>
    </row>
    <row r="1970" spans="1:155" ht="13" hidden="1" customHeight="1">
      <c r="A1970" s="413" t="s">
        <v>2002</v>
      </c>
      <c r="C1970" s="413">
        <v>641856</v>
      </c>
      <c r="D1970" s="413">
        <v>15654</v>
      </c>
      <c r="E1970" s="413" t="s">
        <v>14</v>
      </c>
      <c r="F1970" s="413" t="s">
        <v>14</v>
      </c>
      <c r="H1970" s="415" t="s">
        <v>790</v>
      </c>
      <c r="I1970" s="416" t="s">
        <v>568</v>
      </c>
      <c r="J1970" s="417">
        <v>30</v>
      </c>
      <c r="K1970" s="418">
        <v>9</v>
      </c>
      <c r="L1970" s="418" t="s">
        <v>46</v>
      </c>
      <c r="AS1970" s="422"/>
      <c r="AT1970" s="422"/>
      <c r="AU1970" s="422"/>
      <c r="AV1970" s="422"/>
      <c r="AW1970" s="422"/>
      <c r="AX1970" s="422"/>
      <c r="AY1970" s="423"/>
      <c r="AZ1970" s="422"/>
      <c r="BA1970" s="422"/>
      <c r="BB1970" s="422"/>
      <c r="BC1970" s="422"/>
      <c r="EL1970" s="422"/>
      <c r="EM1970" s="422"/>
      <c r="EN1970" s="422"/>
      <c r="EO1970" s="422"/>
      <c r="EP1970" s="422"/>
      <c r="EQ1970" s="422"/>
    </row>
    <row r="1971" spans="1:155" ht="13" hidden="1" customHeight="1">
      <c r="A1971" s="413" t="s">
        <v>2002</v>
      </c>
      <c r="C1971" s="413">
        <v>683748</v>
      </c>
      <c r="D1971" s="413">
        <v>25999</v>
      </c>
      <c r="E1971" s="413" t="s">
        <v>686</v>
      </c>
      <c r="F1971" s="413" t="s">
        <v>686</v>
      </c>
      <c r="G1971" s="414"/>
      <c r="H1971" s="411" t="s">
        <v>4373</v>
      </c>
      <c r="I1971" s="411" t="s">
        <v>177</v>
      </c>
      <c r="J1971" s="413">
        <v>23</v>
      </c>
      <c r="K1971" s="418">
        <v>9</v>
      </c>
      <c r="L1971" s="418" t="s">
        <v>46</v>
      </c>
      <c r="Z1971" s="421"/>
      <c r="AS1971" s="422"/>
      <c r="AT1971" s="422"/>
      <c r="AU1971" s="422"/>
      <c r="AV1971" s="422"/>
      <c r="AW1971" s="422"/>
      <c r="AX1971" s="422"/>
      <c r="AY1971" s="423"/>
      <c r="AZ1971" s="422"/>
      <c r="BA1971" s="422"/>
      <c r="BB1971" s="422"/>
      <c r="BC1971" s="422"/>
      <c r="BT1971" s="427"/>
      <c r="BU1971" s="421"/>
      <c r="BV1971" s="428"/>
      <c r="BW1971" s="427"/>
      <c r="BX1971" s="427"/>
      <c r="BY1971" s="427"/>
      <c r="BZ1971" s="427"/>
      <c r="CA1971" s="421"/>
      <c r="CB1971" s="428"/>
      <c r="CC1971" s="427"/>
      <c r="CD1971" s="421"/>
      <c r="CE1971" s="429"/>
      <c r="CF1971" s="428"/>
      <c r="CG1971" s="427"/>
      <c r="CH1971" s="421"/>
      <c r="CI1971" s="429"/>
      <c r="CJ1971" s="428"/>
      <c r="CK1971" s="427"/>
      <c r="CL1971" s="421"/>
      <c r="CM1971" s="429"/>
      <c r="CN1971" s="428"/>
      <c r="CO1971" s="427"/>
      <c r="CP1971" s="421"/>
      <c r="CQ1971" s="429"/>
      <c r="CR1971" s="428"/>
      <c r="DH1971" s="427"/>
      <c r="EL1971" s="422"/>
      <c r="EM1971" s="422"/>
      <c r="EN1971" s="422"/>
      <c r="EO1971" s="422"/>
      <c r="EP1971" s="422"/>
      <c r="EQ1971" s="422"/>
      <c r="EY1971" s="432"/>
    </row>
    <row r="1972" spans="1:155" ht="13" hidden="1" customHeight="1">
      <c r="A1972" s="413" t="s">
        <v>2002</v>
      </c>
      <c r="D1972" s="413">
        <v>10047</v>
      </c>
      <c r="H1972" s="415" t="s">
        <v>322</v>
      </c>
      <c r="I1972" s="416" t="s">
        <v>639</v>
      </c>
      <c r="J1972" s="417"/>
      <c r="K1972" s="418">
        <v>9</v>
      </c>
      <c r="L1972" s="418" t="s">
        <v>837</v>
      </c>
      <c r="AS1972" s="422"/>
      <c r="AT1972" s="422"/>
      <c r="AU1972" s="422"/>
      <c r="AV1972" s="422"/>
      <c r="AW1972" s="422"/>
      <c r="AX1972" s="422"/>
      <c r="AY1972" s="423"/>
      <c r="AZ1972" s="422"/>
      <c r="BA1972" s="422"/>
      <c r="BB1972" s="422"/>
      <c r="BC1972" s="422"/>
      <c r="EL1972" s="422"/>
      <c r="EM1972" s="422"/>
      <c r="EN1972" s="422"/>
      <c r="EO1972" s="422"/>
      <c r="EP1972" s="422"/>
      <c r="EQ1972" s="422"/>
    </row>
    <row r="1973" spans="1:155" ht="13" hidden="1" customHeight="1">
      <c r="A1973" s="413" t="s">
        <v>2002</v>
      </c>
      <c r="C1973" s="413">
        <v>658668</v>
      </c>
      <c r="D1973" s="413">
        <v>19698</v>
      </c>
      <c r="E1973" s="413" t="s">
        <v>438</v>
      </c>
      <c r="F1973" s="413" t="s">
        <v>438</v>
      </c>
      <c r="H1973" s="411" t="s">
        <v>1843</v>
      </c>
      <c r="I1973" s="411" t="s">
        <v>1844</v>
      </c>
      <c r="J1973" s="418"/>
      <c r="K1973" s="418">
        <v>9</v>
      </c>
      <c r="L1973" s="418" t="s">
        <v>837</v>
      </c>
      <c r="AS1973" s="422"/>
      <c r="AT1973" s="422"/>
      <c r="AU1973" s="422"/>
      <c r="AV1973" s="422"/>
      <c r="AW1973" s="422"/>
      <c r="AX1973" s="422"/>
      <c r="AY1973" s="423"/>
      <c r="AZ1973" s="422"/>
      <c r="BA1973" s="422"/>
      <c r="BB1973" s="422"/>
      <c r="BC1973" s="422"/>
      <c r="EL1973" s="422"/>
      <c r="EM1973" s="422"/>
      <c r="EN1973" s="422"/>
      <c r="EO1973" s="422"/>
      <c r="EP1973" s="422"/>
      <c r="EQ1973" s="422"/>
    </row>
    <row r="1974" spans="1:155" ht="13" hidden="1" customHeight="1">
      <c r="A1974" s="413" t="s">
        <v>2002</v>
      </c>
      <c r="C1974" s="413">
        <v>542364</v>
      </c>
      <c r="D1974" s="413">
        <v>10323</v>
      </c>
      <c r="E1974" s="413" t="s">
        <v>164</v>
      </c>
      <c r="H1974" s="411" t="s">
        <v>2198</v>
      </c>
      <c r="I1974" s="411" t="s">
        <v>526</v>
      </c>
      <c r="J1974" s="418"/>
      <c r="K1974" s="418">
        <v>9</v>
      </c>
      <c r="AS1974" s="422"/>
      <c r="AT1974" s="422"/>
      <c r="AU1974" s="422"/>
      <c r="AV1974" s="422"/>
      <c r="AW1974" s="422"/>
      <c r="AX1974" s="422"/>
      <c r="AZ1974" s="422"/>
      <c r="BA1974" s="422"/>
      <c r="BB1974" s="422"/>
      <c r="BC1974" s="422"/>
      <c r="EL1974" s="422"/>
      <c r="EM1974" s="422"/>
      <c r="EN1974" s="422"/>
      <c r="EO1974" s="422"/>
      <c r="EP1974" s="422"/>
      <c r="EQ1974" s="422"/>
    </row>
    <row r="1975" spans="1:155" ht="13" hidden="1" customHeight="1">
      <c r="A1975" s="413" t="s">
        <v>2002</v>
      </c>
      <c r="C1975" s="413">
        <v>444482</v>
      </c>
      <c r="D1975" s="413">
        <v>2136</v>
      </c>
      <c r="E1975" s="413" t="s">
        <v>2170</v>
      </c>
      <c r="F1975" s="413" t="s">
        <v>2170</v>
      </c>
      <c r="H1975" s="415" t="s">
        <v>125</v>
      </c>
      <c r="I1975" s="416" t="s">
        <v>617</v>
      </c>
      <c r="J1975" s="417">
        <v>37</v>
      </c>
      <c r="K1975" s="418">
        <v>9</v>
      </c>
      <c r="L1975" s="418" t="s">
        <v>46</v>
      </c>
      <c r="AS1975" s="422"/>
      <c r="AT1975" s="422"/>
      <c r="AU1975" s="422"/>
      <c r="AV1975" s="422"/>
      <c r="AW1975" s="422"/>
      <c r="AX1975" s="422"/>
      <c r="AY1975" s="423"/>
      <c r="AZ1975" s="422"/>
      <c r="BA1975" s="422"/>
      <c r="BB1975" s="422"/>
      <c r="BC1975" s="422"/>
      <c r="EL1975" s="422"/>
      <c r="EM1975" s="422"/>
      <c r="EN1975" s="422"/>
      <c r="EO1975" s="422"/>
      <c r="EP1975" s="422"/>
      <c r="EQ1975" s="422"/>
    </row>
    <row r="1976" spans="1:155" ht="13" hidden="1" customHeight="1">
      <c r="A1976" s="413" t="s">
        <v>2002</v>
      </c>
      <c r="C1976" s="413">
        <v>623912</v>
      </c>
      <c r="D1976" s="413">
        <v>14387</v>
      </c>
      <c r="E1976" s="413" t="s">
        <v>3323</v>
      </c>
      <c r="F1976" s="413" t="s">
        <v>29</v>
      </c>
      <c r="H1976" s="415" t="s">
        <v>3350</v>
      </c>
      <c r="I1976" s="416" t="s">
        <v>666</v>
      </c>
      <c r="J1976" s="417">
        <v>30</v>
      </c>
      <c r="K1976" s="418">
        <v>9</v>
      </c>
      <c r="L1976" s="418" t="s">
        <v>837</v>
      </c>
      <c r="AS1976" s="422"/>
      <c r="AT1976" s="422"/>
      <c r="AU1976" s="422"/>
      <c r="AV1976" s="422"/>
      <c r="AW1976" s="422"/>
      <c r="AX1976" s="422"/>
      <c r="AY1976" s="423"/>
      <c r="AZ1976" s="422"/>
      <c r="BA1976" s="422"/>
      <c r="BB1976" s="422"/>
      <c r="BC1976" s="422"/>
      <c r="EL1976" s="422"/>
      <c r="EM1976" s="422"/>
      <c r="EN1976" s="422"/>
      <c r="EO1976" s="422"/>
      <c r="EP1976" s="422"/>
      <c r="EQ1976" s="422"/>
    </row>
    <row r="1977" spans="1:155" ht="13" hidden="1" customHeight="1">
      <c r="A1977" s="413" t="s">
        <v>2002</v>
      </c>
      <c r="D1977" s="413">
        <v>11481</v>
      </c>
      <c r="H1977" s="411" t="s">
        <v>142</v>
      </c>
      <c r="I1977" s="411" t="s">
        <v>2215</v>
      </c>
      <c r="J1977" s="418"/>
      <c r="K1977" s="418">
        <v>9</v>
      </c>
      <c r="L1977" s="418" t="s">
        <v>2543</v>
      </c>
      <c r="AS1977" s="422"/>
      <c r="AT1977" s="422"/>
      <c r="AU1977" s="422"/>
      <c r="AV1977" s="422"/>
      <c r="AW1977" s="422"/>
      <c r="AX1977" s="422"/>
      <c r="AY1977" s="423"/>
      <c r="AZ1977" s="422"/>
      <c r="BA1977" s="422"/>
      <c r="BB1977" s="422"/>
      <c r="BC1977" s="422"/>
      <c r="EL1977" s="422"/>
      <c r="EM1977" s="422"/>
      <c r="EN1977" s="422"/>
      <c r="EO1977" s="422"/>
      <c r="EP1977" s="422"/>
      <c r="EQ1977" s="422"/>
    </row>
    <row r="1978" spans="1:155" ht="13" hidden="1" customHeight="1">
      <c r="A1978" s="413" t="s">
        <v>2002</v>
      </c>
      <c r="C1978" s="413">
        <v>592696</v>
      </c>
      <c r="D1978" s="413">
        <v>12155</v>
      </c>
      <c r="E1978" s="413" t="s">
        <v>3323</v>
      </c>
      <c r="F1978" s="413" t="s">
        <v>3323</v>
      </c>
      <c r="H1978" s="415" t="s">
        <v>6</v>
      </c>
      <c r="I1978" s="416" t="s">
        <v>541</v>
      </c>
      <c r="J1978" s="417">
        <v>33</v>
      </c>
      <c r="K1978" s="418">
        <v>9</v>
      </c>
      <c r="L1978" s="418" t="s">
        <v>46</v>
      </c>
      <c r="AS1978" s="422"/>
      <c r="AT1978" s="422"/>
      <c r="AU1978" s="422"/>
      <c r="AV1978" s="422"/>
      <c r="AW1978" s="422"/>
      <c r="AX1978" s="422"/>
      <c r="AY1978" s="423"/>
      <c r="AZ1978" s="422"/>
      <c r="BA1978" s="422"/>
      <c r="BB1978" s="422"/>
      <c r="BC1978" s="422"/>
      <c r="EL1978" s="422"/>
      <c r="EM1978" s="422"/>
      <c r="EN1978" s="422"/>
      <c r="EO1978" s="422"/>
      <c r="EP1978" s="422"/>
      <c r="EQ1978" s="422"/>
    </row>
    <row r="1979" spans="1:155" ht="13" hidden="1" customHeight="1">
      <c r="A1979" s="413" t="s">
        <v>2002</v>
      </c>
      <c r="C1979" s="413">
        <v>669222</v>
      </c>
      <c r="D1979" s="413">
        <v>19293</v>
      </c>
      <c r="E1979" s="413" t="s">
        <v>3323</v>
      </c>
      <c r="F1979" s="413" t="s">
        <v>164</v>
      </c>
      <c r="H1979" s="415" t="s">
        <v>1034</v>
      </c>
      <c r="I1979" s="416" t="s">
        <v>220</v>
      </c>
      <c r="J1979" s="417"/>
      <c r="K1979" s="418">
        <v>9</v>
      </c>
      <c r="L1979" s="418" t="s">
        <v>837</v>
      </c>
      <c r="AS1979" s="422"/>
      <c r="AT1979" s="422"/>
      <c r="AU1979" s="422"/>
      <c r="AV1979" s="422"/>
      <c r="AW1979" s="422"/>
      <c r="AX1979" s="422"/>
      <c r="AY1979" s="423"/>
      <c r="AZ1979" s="422"/>
      <c r="BA1979" s="422"/>
      <c r="BB1979" s="422"/>
      <c r="BC1979" s="422"/>
      <c r="EL1979" s="422"/>
      <c r="EM1979" s="422"/>
      <c r="EN1979" s="422"/>
      <c r="EO1979" s="422"/>
      <c r="EP1979" s="422"/>
      <c r="EQ1979" s="422"/>
    </row>
    <row r="1980" spans="1:155" ht="13" hidden="1" customHeight="1">
      <c r="A1980" s="413" t="s">
        <v>2002</v>
      </c>
      <c r="C1980" s="413">
        <v>669256</v>
      </c>
      <c r="D1980" s="413">
        <v>19294</v>
      </c>
      <c r="E1980" s="413" t="s">
        <v>438</v>
      </c>
      <c r="F1980" s="413" t="s">
        <v>438</v>
      </c>
      <c r="H1980" s="411" t="s">
        <v>1043</v>
      </c>
      <c r="I1980" s="411" t="s">
        <v>220</v>
      </c>
      <c r="J1980" s="413">
        <v>30</v>
      </c>
      <c r="K1980" s="418">
        <v>9</v>
      </c>
      <c r="L1980" s="418" t="s">
        <v>837</v>
      </c>
      <c r="AS1980" s="422"/>
      <c r="AT1980" s="422"/>
      <c r="AU1980" s="422"/>
      <c r="AV1980" s="422"/>
      <c r="AW1980" s="422"/>
      <c r="AX1980" s="422"/>
      <c r="AY1980" s="423"/>
      <c r="AZ1980" s="422"/>
      <c r="BA1980" s="422"/>
      <c r="BB1980" s="422"/>
      <c r="BC1980" s="422"/>
      <c r="EL1980" s="422"/>
      <c r="EM1980" s="422"/>
      <c r="EN1980" s="422"/>
      <c r="EO1980" s="422"/>
      <c r="EP1980" s="422"/>
      <c r="EQ1980" s="422"/>
    </row>
    <row r="1981" spans="1:155" ht="13" hidden="1" customHeight="1">
      <c r="A1981" s="413" t="s">
        <v>2002</v>
      </c>
      <c r="C1981" s="413">
        <v>621466</v>
      </c>
      <c r="D1981" s="413">
        <v>17766</v>
      </c>
      <c r="E1981" s="413" t="s">
        <v>345</v>
      </c>
      <c r="F1981" s="413" t="s">
        <v>345</v>
      </c>
      <c r="H1981" s="411" t="s">
        <v>317</v>
      </c>
      <c r="I1981" s="411" t="s">
        <v>494</v>
      </c>
      <c r="J1981" s="418"/>
      <c r="K1981" s="418">
        <v>9</v>
      </c>
      <c r="L1981" s="418" t="s">
        <v>46</v>
      </c>
      <c r="AS1981" s="422"/>
      <c r="AT1981" s="422"/>
      <c r="AU1981" s="422"/>
      <c r="AV1981" s="422"/>
      <c r="AW1981" s="422"/>
      <c r="AX1981" s="422"/>
      <c r="AZ1981" s="422"/>
      <c r="BA1981" s="422"/>
      <c r="BB1981" s="422"/>
      <c r="BC1981" s="422"/>
      <c r="EL1981" s="422"/>
      <c r="EM1981" s="422"/>
      <c r="EN1981" s="422"/>
      <c r="EO1981" s="422"/>
      <c r="EP1981" s="422"/>
      <c r="EQ1981" s="422"/>
    </row>
    <row r="1982" spans="1:155" ht="13" hidden="1" customHeight="1">
      <c r="A1982" s="413" t="s">
        <v>2002</v>
      </c>
      <c r="D1982" s="413">
        <v>14350</v>
      </c>
      <c r="H1982" s="415" t="s">
        <v>711</v>
      </c>
      <c r="I1982" s="416" t="s">
        <v>827</v>
      </c>
      <c r="J1982" s="417"/>
      <c r="K1982" s="418">
        <v>9</v>
      </c>
      <c r="L1982" s="418" t="s">
        <v>46</v>
      </c>
      <c r="AS1982" s="422"/>
      <c r="AT1982" s="422"/>
      <c r="AU1982" s="422"/>
      <c r="AV1982" s="422"/>
      <c r="AW1982" s="422"/>
      <c r="AX1982" s="422"/>
      <c r="AY1982" s="423"/>
      <c r="AZ1982" s="422"/>
      <c r="BA1982" s="422"/>
      <c r="BB1982" s="422"/>
      <c r="BC1982" s="422"/>
      <c r="EL1982" s="422"/>
      <c r="EM1982" s="422"/>
      <c r="EN1982" s="422"/>
      <c r="EO1982" s="422"/>
      <c r="EP1982" s="422"/>
      <c r="EQ1982" s="422"/>
    </row>
    <row r="1983" spans="1:155" ht="13" hidden="1" customHeight="1">
      <c r="A1983" s="413" t="s">
        <v>2002</v>
      </c>
      <c r="C1983" s="413">
        <v>669392</v>
      </c>
      <c r="D1983" s="413">
        <v>22274</v>
      </c>
      <c r="E1983" s="413" t="s">
        <v>598</v>
      </c>
      <c r="F1983" s="413" t="s">
        <v>598</v>
      </c>
      <c r="H1983" s="411" t="s">
        <v>288</v>
      </c>
      <c r="I1983" s="411" t="s">
        <v>3424</v>
      </c>
      <c r="J1983" s="413">
        <v>26</v>
      </c>
      <c r="K1983" s="418">
        <v>9</v>
      </c>
      <c r="L1983" s="418" t="s">
        <v>837</v>
      </c>
    </row>
    <row r="1984" spans="1:155" ht="13" hidden="1" customHeight="1">
      <c r="A1984" s="413" t="s">
        <v>2002</v>
      </c>
      <c r="D1984" s="413">
        <v>19828</v>
      </c>
      <c r="H1984" s="411" t="s">
        <v>251</v>
      </c>
      <c r="I1984" s="411" t="s">
        <v>600</v>
      </c>
      <c r="K1984" s="418">
        <v>9</v>
      </c>
      <c r="L1984" s="418" t="s">
        <v>46</v>
      </c>
      <c r="AS1984" s="422"/>
      <c r="AT1984" s="422"/>
      <c r="AU1984" s="422"/>
      <c r="AV1984" s="422"/>
      <c r="AW1984" s="422"/>
      <c r="AX1984" s="422"/>
      <c r="AY1984" s="423"/>
      <c r="AZ1984" s="422"/>
      <c r="BA1984" s="422"/>
      <c r="BB1984" s="422"/>
      <c r="BC1984" s="422"/>
      <c r="EL1984" s="422"/>
      <c r="EM1984" s="422"/>
      <c r="EN1984" s="422"/>
      <c r="EO1984" s="422"/>
      <c r="EP1984" s="422"/>
      <c r="EQ1984" s="422"/>
    </row>
    <row r="1985" spans="1:155" ht="13" hidden="1" customHeight="1">
      <c r="A1985" s="413" t="s">
        <v>2002</v>
      </c>
      <c r="C1985" s="413">
        <v>689041</v>
      </c>
      <c r="D1985" s="413">
        <v>31793</v>
      </c>
      <c r="E1985" s="413" t="s">
        <v>598</v>
      </c>
      <c r="F1985" s="413" t="s">
        <v>598</v>
      </c>
      <c r="H1985" s="411" t="s">
        <v>251</v>
      </c>
      <c r="I1985" s="411" t="s">
        <v>4451</v>
      </c>
      <c r="J1985" s="413">
        <v>25</v>
      </c>
      <c r="K1985" s="418">
        <v>9</v>
      </c>
      <c r="L1985" s="418" t="s">
        <v>46</v>
      </c>
    </row>
    <row r="1986" spans="1:155" ht="13" hidden="1" customHeight="1">
      <c r="A1986" s="413" t="s">
        <v>2002</v>
      </c>
      <c r="C1986" s="413">
        <v>691728</v>
      </c>
      <c r="D1986" s="413">
        <v>27770</v>
      </c>
      <c r="E1986" s="413" t="s">
        <v>246</v>
      </c>
      <c r="F1986" s="413" t="s">
        <v>246</v>
      </c>
      <c r="H1986" s="411" t="s">
        <v>4394</v>
      </c>
      <c r="I1986" s="411" t="s">
        <v>951</v>
      </c>
      <c r="J1986" s="413">
        <v>23</v>
      </c>
      <c r="K1986" s="418">
        <v>9</v>
      </c>
      <c r="L1986" s="418" t="s">
        <v>46</v>
      </c>
    </row>
    <row r="1987" spans="1:155" ht="13" hidden="1" customHeight="1">
      <c r="A1987" s="413" t="s">
        <v>2002</v>
      </c>
      <c r="C1987" s="413">
        <v>676369</v>
      </c>
      <c r="D1987" s="413">
        <v>23359</v>
      </c>
      <c r="E1987" s="413" t="s">
        <v>2168</v>
      </c>
      <c r="F1987" s="413" t="s">
        <v>2168</v>
      </c>
      <c r="H1987" s="411" t="s">
        <v>3434</v>
      </c>
      <c r="I1987" s="411" t="s">
        <v>211</v>
      </c>
      <c r="J1987" s="413">
        <v>26</v>
      </c>
      <c r="K1987" s="418">
        <v>9</v>
      </c>
      <c r="L1987" s="418" t="s">
        <v>837</v>
      </c>
      <c r="AS1987" s="422"/>
      <c r="AT1987" s="422"/>
      <c r="AU1987" s="422"/>
      <c r="AV1987" s="422"/>
      <c r="AW1987" s="422"/>
      <c r="AX1987" s="422"/>
      <c r="AY1987" s="423"/>
      <c r="AZ1987" s="422"/>
      <c r="BA1987" s="422"/>
      <c r="BB1987" s="422"/>
      <c r="BC1987" s="422"/>
      <c r="EL1987" s="422"/>
      <c r="EM1987" s="422"/>
      <c r="EN1987" s="422"/>
      <c r="EO1987" s="422"/>
      <c r="EP1987" s="422"/>
      <c r="EQ1987" s="422"/>
    </row>
    <row r="1988" spans="1:155" ht="13" hidden="1" customHeight="1">
      <c r="A1988" s="413" t="s">
        <v>2002</v>
      </c>
      <c r="C1988" s="413">
        <v>668723</v>
      </c>
      <c r="D1988" s="413">
        <v>22165</v>
      </c>
      <c r="E1988" s="413" t="s">
        <v>3323</v>
      </c>
      <c r="F1988" s="413" t="s">
        <v>3323</v>
      </c>
      <c r="H1988" s="411" t="s">
        <v>2491</v>
      </c>
      <c r="I1988" s="411" t="s">
        <v>549</v>
      </c>
      <c r="J1988" s="418">
        <v>26</v>
      </c>
      <c r="K1988" s="418">
        <v>9</v>
      </c>
      <c r="L1988" s="418" t="s">
        <v>837</v>
      </c>
      <c r="AS1988" s="422"/>
      <c r="AT1988" s="422"/>
      <c r="AU1988" s="422"/>
      <c r="AV1988" s="422"/>
      <c r="AW1988" s="422"/>
      <c r="AX1988" s="422"/>
      <c r="AY1988" s="423"/>
      <c r="AZ1988" s="422"/>
      <c r="BA1988" s="422"/>
      <c r="BB1988" s="422"/>
      <c r="BC1988" s="422"/>
      <c r="EL1988" s="422"/>
      <c r="EM1988" s="422"/>
      <c r="EN1988" s="422"/>
      <c r="EO1988" s="422"/>
      <c r="EP1988" s="422"/>
      <c r="EQ1988" s="422"/>
    </row>
    <row r="1989" spans="1:155" ht="13" hidden="1" customHeight="1">
      <c r="A1989" s="413" t="s">
        <v>2002</v>
      </c>
      <c r="C1989" s="413">
        <v>675915</v>
      </c>
      <c r="D1989" s="413">
        <v>23250</v>
      </c>
      <c r="E1989" s="413" t="s">
        <v>17</v>
      </c>
      <c r="F1989" s="413" t="s">
        <v>17</v>
      </c>
      <c r="H1989" s="411" t="s">
        <v>3992</v>
      </c>
      <c r="I1989" s="411" t="s">
        <v>617</v>
      </c>
      <c r="J1989" s="413">
        <v>28</v>
      </c>
      <c r="K1989" s="418">
        <v>10</v>
      </c>
      <c r="L1989" s="418" t="s">
        <v>837</v>
      </c>
      <c r="AS1989" s="422"/>
      <c r="AT1989" s="422"/>
      <c r="AU1989" s="422"/>
      <c r="AV1989" s="422"/>
      <c r="AW1989" s="422"/>
      <c r="AX1989" s="422"/>
      <c r="AY1989" s="423"/>
      <c r="AZ1989" s="422"/>
      <c r="BA1989" s="422"/>
      <c r="BB1989" s="422"/>
      <c r="BC1989" s="422"/>
      <c r="EL1989" s="422"/>
      <c r="EM1989" s="422"/>
      <c r="EN1989" s="422"/>
      <c r="EO1989" s="422"/>
      <c r="EP1989" s="422"/>
      <c r="EQ1989" s="422"/>
    </row>
    <row r="1990" spans="1:155" ht="13" hidden="1" customHeight="1">
      <c r="A1990" s="413" t="s">
        <v>2002</v>
      </c>
      <c r="C1990" s="413">
        <v>669134</v>
      </c>
      <c r="D1990" s="413">
        <v>22217</v>
      </c>
      <c r="E1990" s="413" t="s">
        <v>2170</v>
      </c>
      <c r="F1990" s="413" t="s">
        <v>2170</v>
      </c>
      <c r="H1990" s="411" t="s">
        <v>1651</v>
      </c>
      <c r="I1990" s="411" t="s">
        <v>589</v>
      </c>
      <c r="J1990" s="418">
        <v>26</v>
      </c>
      <c r="K1990" s="418">
        <v>10</v>
      </c>
      <c r="L1990" s="418" t="s">
        <v>837</v>
      </c>
      <c r="AS1990" s="422"/>
      <c r="AT1990" s="422"/>
      <c r="AU1990" s="422"/>
      <c r="AV1990" s="422"/>
      <c r="AW1990" s="422"/>
      <c r="AX1990" s="422"/>
      <c r="AY1990" s="423"/>
      <c r="AZ1990" s="422"/>
      <c r="BA1990" s="422"/>
      <c r="BB1990" s="422"/>
      <c r="BC1990" s="422"/>
      <c r="EL1990" s="422"/>
      <c r="EM1990" s="422"/>
      <c r="EN1990" s="422"/>
      <c r="EO1990" s="422"/>
      <c r="EP1990" s="422"/>
      <c r="EQ1990" s="422"/>
    </row>
    <row r="1991" spans="1:155" ht="13" hidden="1" customHeight="1">
      <c r="A1991" s="413" t="s">
        <v>2002</v>
      </c>
      <c r="C1991" s="413">
        <v>656448</v>
      </c>
      <c r="D1991" s="413">
        <v>19273</v>
      </c>
      <c r="E1991" s="413" t="s">
        <v>2169</v>
      </c>
      <c r="H1991" s="411" t="s">
        <v>307</v>
      </c>
      <c r="I1991" s="411" t="s">
        <v>2878</v>
      </c>
      <c r="K1991" s="418">
        <v>10</v>
      </c>
      <c r="AS1991" s="422"/>
      <c r="AT1991" s="422"/>
      <c r="AU1991" s="422"/>
      <c r="AV1991" s="422"/>
      <c r="AW1991" s="422"/>
      <c r="AX1991" s="422"/>
      <c r="AY1991" s="423"/>
      <c r="AZ1991" s="422"/>
      <c r="BA1991" s="422"/>
      <c r="BB1991" s="422"/>
      <c r="BC1991" s="422"/>
      <c r="EL1991" s="422"/>
      <c r="EM1991" s="422"/>
      <c r="EN1991" s="422"/>
      <c r="EO1991" s="422"/>
      <c r="EP1991" s="422"/>
      <c r="EQ1991" s="422"/>
    </row>
    <row r="1992" spans="1:155" ht="13" hidden="1" customHeight="1">
      <c r="A1992" s="413" t="s">
        <v>2002</v>
      </c>
      <c r="C1992" s="413">
        <v>502110</v>
      </c>
      <c r="D1992" s="413">
        <v>6184</v>
      </c>
      <c r="E1992" s="413" t="s">
        <v>345</v>
      </c>
      <c r="F1992" s="413" t="s">
        <v>345</v>
      </c>
      <c r="H1992" s="415" t="s">
        <v>176</v>
      </c>
      <c r="I1992" s="416" t="s">
        <v>1679</v>
      </c>
      <c r="J1992" s="417">
        <v>37</v>
      </c>
      <c r="K1992" s="418">
        <v>10</v>
      </c>
      <c r="L1992" s="418" t="s">
        <v>837</v>
      </c>
      <c r="AS1992" s="422"/>
      <c r="AT1992" s="422"/>
      <c r="AU1992" s="422"/>
      <c r="AV1992" s="422"/>
      <c r="AW1992" s="422"/>
      <c r="AX1992" s="422"/>
      <c r="AY1992" s="423"/>
      <c r="AZ1992" s="422"/>
      <c r="BA1992" s="422"/>
      <c r="BB1992" s="422"/>
      <c r="BC1992" s="422"/>
      <c r="EL1992" s="422"/>
      <c r="EM1992" s="422"/>
      <c r="EN1992" s="422"/>
      <c r="EO1992" s="422"/>
      <c r="EP1992" s="422"/>
      <c r="EQ1992" s="422"/>
    </row>
    <row r="1993" spans="1:155" ht="13" hidden="1" customHeight="1">
      <c r="A1993" s="413" t="s">
        <v>2002</v>
      </c>
      <c r="C1993" s="413">
        <v>675656</v>
      </c>
      <c r="D1993" s="413">
        <v>20242</v>
      </c>
      <c r="E1993" s="413" t="s">
        <v>16</v>
      </c>
      <c r="H1993" s="411" t="s">
        <v>601</v>
      </c>
      <c r="I1993" s="411" t="s">
        <v>105</v>
      </c>
      <c r="J1993" s="418"/>
      <c r="K1993" s="418">
        <v>10</v>
      </c>
      <c r="AS1993" s="422"/>
      <c r="AT1993" s="422"/>
      <c r="AU1993" s="422"/>
      <c r="AV1993" s="422"/>
      <c r="AW1993" s="422"/>
      <c r="AX1993" s="422"/>
      <c r="AY1993" s="423"/>
      <c r="AZ1993" s="422"/>
      <c r="BA1993" s="422"/>
      <c r="BB1993" s="422"/>
      <c r="BC1993" s="422"/>
      <c r="EL1993" s="422"/>
      <c r="EM1993" s="422"/>
      <c r="EN1993" s="422"/>
      <c r="EO1993" s="422"/>
      <c r="EP1993" s="422"/>
      <c r="EQ1993" s="422"/>
    </row>
    <row r="1994" spans="1:155" ht="13" hidden="1" customHeight="1">
      <c r="A1994" s="413" t="s">
        <v>2002</v>
      </c>
      <c r="C1994" s="413">
        <v>596129</v>
      </c>
      <c r="D1994" s="413">
        <v>14130</v>
      </c>
      <c r="E1994" s="413" t="s">
        <v>470</v>
      </c>
      <c r="F1994" s="413" t="s">
        <v>470</v>
      </c>
      <c r="H1994" s="411" t="s">
        <v>682</v>
      </c>
      <c r="I1994" s="411" t="s">
        <v>197</v>
      </c>
      <c r="J1994" s="418"/>
      <c r="K1994" s="418">
        <v>10</v>
      </c>
      <c r="L1994" s="418" t="s">
        <v>46</v>
      </c>
      <c r="AS1994" s="422"/>
      <c r="AT1994" s="422"/>
      <c r="AU1994" s="422"/>
      <c r="AV1994" s="422"/>
      <c r="AW1994" s="422"/>
      <c r="AX1994" s="422"/>
      <c r="AY1994" s="423"/>
      <c r="AZ1994" s="422"/>
      <c r="BA1994" s="422"/>
      <c r="BB1994" s="422"/>
      <c r="BC1994" s="422"/>
      <c r="EL1994" s="422"/>
      <c r="EM1994" s="422"/>
      <c r="EN1994" s="422"/>
      <c r="EO1994" s="422"/>
      <c r="EP1994" s="422"/>
      <c r="EQ1994" s="422"/>
    </row>
    <row r="1995" spans="1:155" ht="13" hidden="1" customHeight="1">
      <c r="A1995" s="413" t="s">
        <v>2002</v>
      </c>
      <c r="C1995" s="413">
        <v>687066</v>
      </c>
      <c r="D1995" s="413">
        <v>27698</v>
      </c>
      <c r="E1995" s="413" t="s">
        <v>188</v>
      </c>
      <c r="H1995" s="411" t="s">
        <v>2533</v>
      </c>
      <c r="I1995" s="411" t="s">
        <v>572</v>
      </c>
      <c r="K1995" s="418">
        <v>10</v>
      </c>
      <c r="AS1995" s="422"/>
      <c r="AT1995" s="422"/>
      <c r="AU1995" s="422"/>
      <c r="AV1995" s="422"/>
      <c r="AW1995" s="422"/>
      <c r="AX1995" s="422"/>
      <c r="AY1995" s="423"/>
      <c r="AZ1995" s="422"/>
      <c r="BA1995" s="422"/>
      <c r="BB1995" s="422"/>
      <c r="BC1995" s="422"/>
      <c r="EL1995" s="422"/>
      <c r="EM1995" s="422"/>
      <c r="EN1995" s="422"/>
      <c r="EO1995" s="422"/>
      <c r="EP1995" s="422"/>
      <c r="EQ1995" s="422"/>
      <c r="EY1995" s="432"/>
    </row>
  </sheetData>
  <sortState xmlns:xlrd2="http://schemas.microsoft.com/office/spreadsheetml/2017/richdata2" ref="A2:JI1995">
    <sortCondition ref="A2:A1995"/>
    <sortCondition ref="K2:K1995"/>
    <sortCondition ref="H2:H1995"/>
    <sortCondition ref="I2:I1995"/>
  </sortState>
  <phoneticPr fontId="13" type="noConversion"/>
  <conditionalFormatting sqref="G3:G232 G234:G1654">
    <cfRule type="containsText" dxfId="1" priority="2" operator="containsText" text="Y">
      <formula>NOT(ISERROR(SEARCH("Y",G3)))</formula>
    </cfRule>
  </conditionalFormatting>
  <conditionalFormatting sqref="G1971">
    <cfRule type="containsText" dxfId="0" priority="1" operator="containsText" text="Y">
      <formula>NOT(ISERROR(SEARCH("Y",G1971)))</formula>
    </cfRule>
  </conditionalFormatting>
  <printOptions horizontalCentered="1" gridLines="1"/>
  <pageMargins left="0.25" right="0.25" top="0.75" bottom="0.75" header="0.3" footer="0.3"/>
  <pageSetup scale="89" firstPageNumber="0" orientation="landscape" r:id="rId1"/>
  <headerFooter alignWithMargins="0"/>
  <rowBreaks count="1" manualBreakCount="1">
    <brk id="594" max="16383" man="1"/>
  </rowBreaks>
  <ignoredErrors>
    <ignoredError sqref="G1"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6036C-3C3A-0249-9AB7-8F6D72FD2E65}">
  <sheetPr>
    <tabColor rgb="FF92D050"/>
  </sheetPr>
  <dimension ref="A1:X433"/>
  <sheetViews>
    <sheetView zoomScaleNormal="100" workbookViewId="0">
      <pane ySplit="1" topLeftCell="A147" activePane="bottomLeft" state="frozen"/>
      <selection pane="bottomLeft" activeCell="J171" sqref="J171"/>
    </sheetView>
  </sheetViews>
  <sheetFormatPr baseColWidth="10" defaultColWidth="10.83203125" defaultRowHeight="15"/>
  <cols>
    <col min="1" max="1" width="7.1640625" style="4" customWidth="1"/>
    <col min="2" max="3" width="5.1640625" style="4" customWidth="1"/>
    <col min="4" max="4" width="7.83203125" style="3" customWidth="1"/>
    <col min="5" max="5" width="14.5" style="2" customWidth="1"/>
    <col min="6" max="6" width="9.6640625" style="3" customWidth="1"/>
    <col min="7" max="8" width="6.1640625" style="3" customWidth="1"/>
    <col min="9" max="9" width="3" style="2" customWidth="1"/>
    <col min="10" max="10" width="20.83203125" style="2" customWidth="1"/>
    <col min="11" max="11" width="19.1640625" style="1" customWidth="1"/>
    <col min="12" max="12" width="5.5" style="3" customWidth="1"/>
    <col min="13" max="13" width="4.6640625" style="3" customWidth="1"/>
    <col min="14" max="15" width="3.6640625" style="3" customWidth="1"/>
    <col min="16" max="16" width="3.83203125" style="1" customWidth="1"/>
    <col min="17" max="18" width="3.6640625" style="1" customWidth="1"/>
    <col min="19" max="19" width="3.6640625" style="16" customWidth="1"/>
    <col min="20" max="20" width="3.6640625" style="51" customWidth="1"/>
    <col min="21" max="22" width="3.6640625" style="3" customWidth="1"/>
    <col min="23" max="24" width="3.6640625" style="1" customWidth="1"/>
    <col min="25" max="25" width="10.33203125" style="1" customWidth="1"/>
    <col min="26" max="16384" width="10.83203125" style="1"/>
  </cols>
  <sheetData>
    <row r="1" spans="1:24" ht="41" customHeight="1" thickBot="1">
      <c r="A1" s="18" t="s">
        <v>1356</v>
      </c>
      <c r="B1" s="18" t="s">
        <v>1355</v>
      </c>
      <c r="C1" s="18" t="s">
        <v>1357</v>
      </c>
      <c r="D1" s="262" t="s">
        <v>2033</v>
      </c>
      <c r="E1" s="156" t="s">
        <v>4209</v>
      </c>
      <c r="F1" s="265" t="s">
        <v>3681</v>
      </c>
      <c r="G1" s="266" t="s">
        <v>1960</v>
      </c>
      <c r="H1" s="266" t="s">
        <v>1959</v>
      </c>
      <c r="I1" s="155"/>
      <c r="J1" s="20" t="s">
        <v>92</v>
      </c>
      <c r="K1" s="208" t="s">
        <v>93</v>
      </c>
      <c r="L1" s="19" t="s">
        <v>228</v>
      </c>
      <c r="M1" s="19" t="s">
        <v>94</v>
      </c>
      <c r="N1" s="19" t="s">
        <v>2543</v>
      </c>
      <c r="O1" s="19" t="s">
        <v>2544</v>
      </c>
    </row>
    <row r="2" spans="1:24">
      <c r="A2" s="5">
        <v>1</v>
      </c>
      <c r="B2" s="8">
        <v>1</v>
      </c>
      <c r="C2" s="8">
        <v>1</v>
      </c>
      <c r="D2" s="3" t="s">
        <v>555</v>
      </c>
      <c r="F2" s="267">
        <v>35110</v>
      </c>
      <c r="G2" s="3" t="s">
        <v>354</v>
      </c>
      <c r="H2" s="3" t="s">
        <v>354</v>
      </c>
      <c r="J2" s="183" t="s">
        <v>4466</v>
      </c>
      <c r="K2" s="209" t="s">
        <v>220</v>
      </c>
      <c r="L2" s="3">
        <v>22</v>
      </c>
      <c r="M2" s="3">
        <v>3</v>
      </c>
      <c r="N2" s="3" t="s">
        <v>46</v>
      </c>
      <c r="R2" s="16"/>
      <c r="S2" s="51"/>
      <c r="T2" s="3"/>
      <c r="V2" s="1"/>
    </row>
    <row r="3" spans="1:24" ht="15" customHeight="1">
      <c r="A3" s="5">
        <v>1</v>
      </c>
      <c r="B3" s="8">
        <v>2</v>
      </c>
      <c r="C3" s="8">
        <v>2</v>
      </c>
      <c r="D3" s="3" t="s">
        <v>16</v>
      </c>
      <c r="E3" s="2" t="s">
        <v>4203</v>
      </c>
      <c r="F3" s="267">
        <v>31812</v>
      </c>
      <c r="G3" s="3" t="s">
        <v>609</v>
      </c>
      <c r="H3" s="3" t="s">
        <v>609</v>
      </c>
      <c r="J3" s="2" t="s">
        <v>110</v>
      </c>
      <c r="K3" s="209" t="s">
        <v>625</v>
      </c>
      <c r="L3" s="3">
        <v>21</v>
      </c>
      <c r="M3" s="3">
        <v>9</v>
      </c>
      <c r="N3" s="3" t="s">
        <v>46</v>
      </c>
      <c r="R3" s="213"/>
      <c r="S3" s="213"/>
      <c r="T3" s="213"/>
      <c r="U3" s="213"/>
      <c r="V3" s="213"/>
      <c r="W3" s="213"/>
      <c r="X3" s="213"/>
    </row>
    <row r="4" spans="1:24" ht="15" customHeight="1">
      <c r="A4" s="5">
        <v>1</v>
      </c>
      <c r="B4" s="8">
        <v>3</v>
      </c>
      <c r="C4" s="8">
        <v>3</v>
      </c>
      <c r="D4" s="3" t="s">
        <v>598</v>
      </c>
      <c r="F4" s="267">
        <v>29712</v>
      </c>
      <c r="G4" s="3" t="s">
        <v>164</v>
      </c>
      <c r="H4" s="3" t="s">
        <v>164</v>
      </c>
      <c r="J4" s="2" t="s">
        <v>410</v>
      </c>
      <c r="K4" s="209" t="s">
        <v>4418</v>
      </c>
      <c r="L4" s="3">
        <v>23</v>
      </c>
      <c r="M4" s="3">
        <v>6</v>
      </c>
      <c r="N4" s="3" t="s">
        <v>46</v>
      </c>
      <c r="R4" s="213"/>
      <c r="S4" s="213"/>
      <c r="T4" s="213"/>
      <c r="U4" s="213"/>
      <c r="V4" s="213"/>
      <c r="W4" s="213"/>
      <c r="X4" s="213"/>
    </row>
    <row r="5" spans="1:24" ht="15" customHeight="1">
      <c r="A5" s="5">
        <v>1</v>
      </c>
      <c r="B5" s="8">
        <v>4</v>
      </c>
      <c r="C5" s="8">
        <v>4</v>
      </c>
      <c r="D5" s="3" t="s">
        <v>17</v>
      </c>
      <c r="E5" s="2" t="s">
        <v>4205</v>
      </c>
      <c r="F5" s="267">
        <v>22286</v>
      </c>
      <c r="G5" s="3" t="s">
        <v>17</v>
      </c>
      <c r="H5" s="3" t="s">
        <v>17</v>
      </c>
      <c r="J5" s="2" t="s">
        <v>200</v>
      </c>
      <c r="K5" s="1" t="s">
        <v>551</v>
      </c>
      <c r="L5" s="30">
        <v>27</v>
      </c>
      <c r="M5" s="30">
        <v>1</v>
      </c>
      <c r="N5" s="30"/>
      <c r="O5" s="3" t="s">
        <v>46</v>
      </c>
      <c r="R5" s="213"/>
      <c r="S5" s="213"/>
      <c r="T5" s="213"/>
      <c r="U5" s="213"/>
      <c r="V5" s="213"/>
      <c r="W5" s="213"/>
      <c r="X5" s="213"/>
    </row>
    <row r="6" spans="1:24" ht="15" customHeight="1">
      <c r="A6" s="5">
        <v>1</v>
      </c>
      <c r="B6" s="8">
        <v>5</v>
      </c>
      <c r="C6" s="8">
        <v>5</v>
      </c>
      <c r="D6" s="3" t="s">
        <v>2168</v>
      </c>
      <c r="F6" s="267">
        <v>31623</v>
      </c>
      <c r="G6" s="3" t="s">
        <v>563</v>
      </c>
      <c r="H6" s="3" t="s">
        <v>563</v>
      </c>
      <c r="J6" s="2" t="s">
        <v>4445</v>
      </c>
      <c r="K6" s="209" t="s">
        <v>576</v>
      </c>
      <c r="L6" s="3">
        <v>23</v>
      </c>
      <c r="M6" s="3">
        <v>1</v>
      </c>
      <c r="O6" s="3" t="s">
        <v>837</v>
      </c>
      <c r="R6" s="213"/>
      <c r="S6" s="213"/>
      <c r="T6" s="213"/>
      <c r="U6" s="213"/>
      <c r="V6" s="213"/>
      <c r="W6" s="213"/>
      <c r="X6" s="213"/>
    </row>
    <row r="7" spans="1:24" ht="15" customHeight="1">
      <c r="A7" s="5">
        <v>1</v>
      </c>
      <c r="B7" s="8">
        <v>6</v>
      </c>
      <c r="C7" s="8">
        <v>6</v>
      </c>
      <c r="D7" s="3" t="s">
        <v>276</v>
      </c>
      <c r="F7" s="267">
        <v>31872</v>
      </c>
      <c r="G7" s="3" t="s">
        <v>129</v>
      </c>
      <c r="H7" s="3" t="s">
        <v>129</v>
      </c>
      <c r="J7" s="2" t="s">
        <v>4453</v>
      </c>
      <c r="K7" s="209" t="s">
        <v>3097</v>
      </c>
      <c r="L7" s="3">
        <v>23</v>
      </c>
      <c r="M7" s="3">
        <v>1</v>
      </c>
      <c r="O7" s="3" t="s">
        <v>837</v>
      </c>
      <c r="R7" s="213"/>
      <c r="S7" s="213"/>
      <c r="T7" s="213"/>
      <c r="U7" s="213"/>
      <c r="V7" s="213"/>
      <c r="W7" s="213"/>
      <c r="X7" s="213"/>
    </row>
    <row r="8" spans="1:24" ht="15" customHeight="1">
      <c r="A8" s="5">
        <v>1</v>
      </c>
      <c r="B8" s="8">
        <v>7</v>
      </c>
      <c r="C8" s="8">
        <v>7</v>
      </c>
      <c r="D8" s="3" t="s">
        <v>614</v>
      </c>
      <c r="F8" s="267">
        <v>31539</v>
      </c>
      <c r="G8" s="3" t="s">
        <v>555</v>
      </c>
      <c r="H8" s="3" t="s">
        <v>555</v>
      </c>
      <c r="J8" s="2" t="s">
        <v>4035</v>
      </c>
      <c r="K8" s="209" t="s">
        <v>416</v>
      </c>
      <c r="L8" s="3">
        <v>24</v>
      </c>
      <c r="M8" s="3">
        <v>2</v>
      </c>
      <c r="N8" s="3" t="s">
        <v>46</v>
      </c>
      <c r="R8" s="213"/>
      <c r="S8" s="213"/>
      <c r="T8" s="213"/>
      <c r="U8" s="213"/>
      <c r="V8" s="213"/>
      <c r="W8" s="213"/>
      <c r="X8" s="213"/>
    </row>
    <row r="9" spans="1:24" ht="15" customHeight="1">
      <c r="A9" s="5">
        <v>1</v>
      </c>
      <c r="B9" s="8">
        <v>8</v>
      </c>
      <c r="C9" s="8">
        <v>8</v>
      </c>
      <c r="D9" s="3" t="s">
        <v>609</v>
      </c>
      <c r="F9" s="267">
        <v>35333</v>
      </c>
      <c r="G9" s="3" t="s">
        <v>188</v>
      </c>
      <c r="H9" s="3" t="s">
        <v>188</v>
      </c>
      <c r="J9" s="2" t="s">
        <v>2225</v>
      </c>
      <c r="K9" s="209" t="s">
        <v>352</v>
      </c>
      <c r="L9" s="3">
        <v>22</v>
      </c>
      <c r="M9" s="3">
        <v>1</v>
      </c>
      <c r="O9" s="3" t="s">
        <v>837</v>
      </c>
      <c r="R9" s="213"/>
      <c r="S9" s="213"/>
      <c r="T9" s="213"/>
      <c r="U9" s="213"/>
      <c r="V9" s="213"/>
      <c r="W9" s="213"/>
      <c r="X9" s="213"/>
    </row>
    <row r="10" spans="1:24" ht="15" customHeight="1">
      <c r="A10" s="5">
        <v>1</v>
      </c>
      <c r="B10" s="8">
        <v>9</v>
      </c>
      <c r="C10" s="8">
        <v>9</v>
      </c>
      <c r="D10" s="3" t="s">
        <v>29</v>
      </c>
      <c r="F10" s="267">
        <v>33703</v>
      </c>
      <c r="G10" s="3" t="s">
        <v>345</v>
      </c>
      <c r="H10" s="3" t="s">
        <v>345</v>
      </c>
      <c r="J10" s="2" t="s">
        <v>4550</v>
      </c>
      <c r="K10" s="209" t="s">
        <v>466</v>
      </c>
      <c r="L10" s="3">
        <v>23</v>
      </c>
      <c r="M10" s="3">
        <v>1</v>
      </c>
      <c r="O10" s="3" t="s">
        <v>837</v>
      </c>
      <c r="R10" s="213"/>
      <c r="S10" s="213"/>
      <c r="T10" s="213"/>
      <c r="U10" s="213"/>
      <c r="V10" s="213"/>
      <c r="W10" s="213"/>
      <c r="X10" s="213"/>
    </row>
    <row r="11" spans="1:24" ht="15" customHeight="1">
      <c r="A11" s="5">
        <v>1</v>
      </c>
      <c r="B11" s="8">
        <v>10</v>
      </c>
      <c r="C11" s="8">
        <v>10</v>
      </c>
      <c r="D11" s="3" t="s">
        <v>2175</v>
      </c>
      <c r="F11" s="267">
        <v>33321</v>
      </c>
      <c r="G11" s="3" t="s">
        <v>567</v>
      </c>
      <c r="H11" s="3" t="s">
        <v>567</v>
      </c>
      <c r="J11" s="2" t="s">
        <v>4459</v>
      </c>
      <c r="K11" s="209" t="s">
        <v>106</v>
      </c>
      <c r="L11" s="3">
        <v>22</v>
      </c>
      <c r="M11" s="3">
        <v>4</v>
      </c>
      <c r="N11" s="3" t="s">
        <v>837</v>
      </c>
      <c r="R11" s="213"/>
      <c r="S11" s="213"/>
      <c r="T11" s="213"/>
      <c r="U11" s="213"/>
      <c r="V11" s="213"/>
      <c r="W11" s="213"/>
      <c r="X11" s="213"/>
    </row>
    <row r="12" spans="1:24" ht="15" customHeight="1">
      <c r="A12" s="5">
        <v>1</v>
      </c>
      <c r="B12" s="8">
        <v>11</v>
      </c>
      <c r="C12" s="8">
        <v>11</v>
      </c>
      <c r="D12" s="3" t="s">
        <v>438</v>
      </c>
      <c r="F12" s="267">
        <v>28824</v>
      </c>
      <c r="G12" s="3" t="s">
        <v>17</v>
      </c>
      <c r="H12" s="3" t="s">
        <v>17</v>
      </c>
      <c r="J12" s="2" t="s">
        <v>4525</v>
      </c>
      <c r="K12" s="209" t="s">
        <v>1747</v>
      </c>
      <c r="L12" s="3">
        <v>20</v>
      </c>
      <c r="M12" s="3">
        <v>2</v>
      </c>
      <c r="N12" s="3" t="s">
        <v>46</v>
      </c>
      <c r="R12" s="213"/>
      <c r="S12" s="213"/>
      <c r="T12" s="213"/>
      <c r="U12" s="213"/>
      <c r="V12" s="213"/>
      <c r="W12" s="213"/>
      <c r="X12" s="213"/>
    </row>
    <row r="13" spans="1:24" ht="15" customHeight="1">
      <c r="A13" s="5">
        <v>1</v>
      </c>
      <c r="B13" s="8">
        <v>12</v>
      </c>
      <c r="C13" s="8">
        <v>12</v>
      </c>
      <c r="D13" s="3" t="s">
        <v>470</v>
      </c>
      <c r="F13" s="267">
        <v>33549</v>
      </c>
      <c r="G13" s="3" t="s">
        <v>164</v>
      </c>
      <c r="H13" s="3" t="s">
        <v>164</v>
      </c>
      <c r="J13" s="127" t="s">
        <v>4461</v>
      </c>
      <c r="K13" s="477" t="s">
        <v>547</v>
      </c>
      <c r="L13" s="122">
        <v>23</v>
      </c>
      <c r="M13" s="122">
        <v>2</v>
      </c>
      <c r="N13" s="1" t="s">
        <v>46</v>
      </c>
      <c r="R13" s="213"/>
      <c r="S13" s="213"/>
      <c r="T13" s="213"/>
      <c r="U13" s="213"/>
      <c r="V13" s="213"/>
      <c r="W13" s="213"/>
      <c r="X13" s="213"/>
    </row>
    <row r="14" spans="1:24">
      <c r="A14" s="5">
        <v>1</v>
      </c>
      <c r="B14" s="8">
        <v>13</v>
      </c>
      <c r="C14" s="8">
        <v>13</v>
      </c>
      <c r="D14" s="3" t="s">
        <v>598</v>
      </c>
      <c r="E14" s="2" t="s">
        <v>4557</v>
      </c>
      <c r="F14" s="267">
        <v>12552</v>
      </c>
      <c r="G14" s="3" t="s">
        <v>3323</v>
      </c>
      <c r="H14" s="3" t="s">
        <v>3323</v>
      </c>
      <c r="J14" s="126" t="s">
        <v>3345</v>
      </c>
      <c r="K14" s="126" t="s">
        <v>152</v>
      </c>
      <c r="L14" s="187">
        <v>33</v>
      </c>
      <c r="M14" s="72">
        <v>5</v>
      </c>
      <c r="N14" s="72" t="s">
        <v>837</v>
      </c>
      <c r="O14" s="72"/>
    </row>
    <row r="15" spans="1:24">
      <c r="A15" s="5">
        <v>1</v>
      </c>
      <c r="B15" s="8">
        <v>14</v>
      </c>
      <c r="C15" s="8">
        <v>14</v>
      </c>
      <c r="D15" s="3" t="s">
        <v>2175</v>
      </c>
      <c r="E15" s="2" t="s">
        <v>4196</v>
      </c>
      <c r="F15" s="267">
        <v>31687</v>
      </c>
      <c r="G15" s="3" t="s">
        <v>164</v>
      </c>
      <c r="H15" s="3" t="s">
        <v>164</v>
      </c>
      <c r="J15" s="126" t="s">
        <v>601</v>
      </c>
      <c r="K15" s="126" t="s">
        <v>242</v>
      </c>
      <c r="L15" s="187">
        <v>25</v>
      </c>
      <c r="M15" s="72">
        <v>1</v>
      </c>
      <c r="N15" s="72"/>
      <c r="O15" s="72" t="s">
        <v>837</v>
      </c>
    </row>
    <row r="16" spans="1:24">
      <c r="A16" s="5">
        <v>1</v>
      </c>
      <c r="B16" s="8">
        <v>15</v>
      </c>
      <c r="C16" s="8">
        <v>15</v>
      </c>
      <c r="D16" s="3" t="s">
        <v>563</v>
      </c>
      <c r="F16" s="267">
        <v>30184</v>
      </c>
      <c r="G16" s="3" t="s">
        <v>2168</v>
      </c>
      <c r="H16" s="3" t="s">
        <v>2168</v>
      </c>
      <c r="J16" s="126" t="s">
        <v>282</v>
      </c>
      <c r="K16" s="126" t="s">
        <v>249</v>
      </c>
      <c r="L16" s="187">
        <v>25</v>
      </c>
      <c r="M16" s="72">
        <v>1</v>
      </c>
      <c r="N16" s="72"/>
      <c r="O16" s="72" t="s">
        <v>46</v>
      </c>
    </row>
    <row r="17" spans="1:15">
      <c r="A17" s="5">
        <v>1</v>
      </c>
      <c r="B17" s="8">
        <v>16</v>
      </c>
      <c r="C17" s="8">
        <v>16</v>
      </c>
      <c r="D17" s="3" t="s">
        <v>15</v>
      </c>
      <c r="F17" s="267">
        <v>32095</v>
      </c>
      <c r="G17" s="3" t="s">
        <v>16</v>
      </c>
      <c r="H17" s="3" t="s">
        <v>16</v>
      </c>
      <c r="J17" s="126" t="s">
        <v>4542</v>
      </c>
      <c r="K17" s="126" t="s">
        <v>372</v>
      </c>
      <c r="L17" s="187">
        <v>24</v>
      </c>
      <c r="M17" s="72">
        <v>1</v>
      </c>
      <c r="N17" s="72"/>
      <c r="O17" s="72" t="s">
        <v>837</v>
      </c>
    </row>
    <row r="18" spans="1:15">
      <c r="A18" s="5">
        <v>1</v>
      </c>
      <c r="B18" s="8">
        <v>17</v>
      </c>
      <c r="C18" s="8">
        <v>17</v>
      </c>
      <c r="D18" s="3" t="s">
        <v>598</v>
      </c>
      <c r="E18" s="2" t="s">
        <v>4556</v>
      </c>
      <c r="F18" s="267">
        <v>29839</v>
      </c>
      <c r="G18" s="3" t="s">
        <v>15</v>
      </c>
      <c r="H18" s="3" t="s">
        <v>15</v>
      </c>
      <c r="J18" s="126" t="s">
        <v>3571</v>
      </c>
      <c r="K18" s="126" t="s">
        <v>3572</v>
      </c>
      <c r="L18" s="187">
        <v>25</v>
      </c>
      <c r="M18" s="72">
        <v>1</v>
      </c>
      <c r="N18" s="72"/>
      <c r="O18" s="72" t="s">
        <v>837</v>
      </c>
    </row>
    <row r="19" spans="1:15">
      <c r="A19" s="5">
        <v>1</v>
      </c>
      <c r="B19" s="8">
        <v>18</v>
      </c>
      <c r="C19" s="8">
        <v>18</v>
      </c>
      <c r="D19" s="3" t="s">
        <v>13</v>
      </c>
      <c r="F19" s="267">
        <v>33527</v>
      </c>
      <c r="G19" s="3" t="s">
        <v>555</v>
      </c>
      <c r="H19" s="3" t="s">
        <v>555</v>
      </c>
      <c r="J19" s="126" t="s">
        <v>4117</v>
      </c>
      <c r="K19" s="126" t="s">
        <v>4116</v>
      </c>
      <c r="L19" s="187">
        <v>23</v>
      </c>
      <c r="M19" s="72"/>
      <c r="N19" s="72"/>
      <c r="O19" s="72" t="s">
        <v>837</v>
      </c>
    </row>
    <row r="20" spans="1:15">
      <c r="A20" s="5">
        <v>1</v>
      </c>
      <c r="B20" s="8">
        <v>19</v>
      </c>
      <c r="C20" s="8">
        <v>19</v>
      </c>
      <c r="D20" s="3" t="s">
        <v>14</v>
      </c>
      <c r="F20" s="267">
        <v>29995</v>
      </c>
      <c r="G20" s="3" t="s">
        <v>2169</v>
      </c>
      <c r="H20" s="3" t="s">
        <v>2169</v>
      </c>
      <c r="J20" s="126" t="s">
        <v>4422</v>
      </c>
      <c r="K20" s="126" t="s">
        <v>4423</v>
      </c>
      <c r="L20" s="187">
        <v>22</v>
      </c>
      <c r="M20" s="72">
        <v>9</v>
      </c>
      <c r="N20" s="72" t="s">
        <v>46</v>
      </c>
      <c r="O20" s="72"/>
    </row>
    <row r="21" spans="1:15">
      <c r="A21" s="9">
        <v>1</v>
      </c>
      <c r="B21" s="10">
        <v>20</v>
      </c>
      <c r="C21" s="10">
        <v>20</v>
      </c>
      <c r="D21" s="12" t="s">
        <v>239</v>
      </c>
      <c r="E21" s="11"/>
      <c r="F21" s="268">
        <v>29868</v>
      </c>
      <c r="G21" s="12" t="s">
        <v>438</v>
      </c>
      <c r="H21" s="12" t="s">
        <v>438</v>
      </c>
      <c r="I21" s="11"/>
      <c r="J21" s="135" t="s">
        <v>3643</v>
      </c>
      <c r="K21" s="135" t="s">
        <v>628</v>
      </c>
      <c r="L21" s="478">
        <v>22</v>
      </c>
      <c r="M21" s="76">
        <v>1</v>
      </c>
      <c r="N21" s="76"/>
      <c r="O21" s="76" t="s">
        <v>837</v>
      </c>
    </row>
    <row r="22" spans="1:15">
      <c r="A22" s="97" t="s">
        <v>2812</v>
      </c>
      <c r="B22" s="98">
        <v>1</v>
      </c>
      <c r="C22" s="98">
        <v>21</v>
      </c>
      <c r="D22" s="3" t="s">
        <v>598</v>
      </c>
      <c r="F22" s="269">
        <v>25327</v>
      </c>
      <c r="G22" s="46" t="s">
        <v>563</v>
      </c>
      <c r="H22" s="46" t="s">
        <v>563</v>
      </c>
      <c r="I22" s="47"/>
      <c r="J22" s="188" t="s">
        <v>3472</v>
      </c>
      <c r="K22" s="188" t="s">
        <v>3473</v>
      </c>
      <c r="L22" s="479">
        <v>25</v>
      </c>
      <c r="M22" s="170"/>
      <c r="N22" s="170"/>
      <c r="O22" s="170" t="s">
        <v>837</v>
      </c>
    </row>
    <row r="23" spans="1:15">
      <c r="A23" s="5" t="s">
        <v>2812</v>
      </c>
      <c r="B23" s="8">
        <v>2</v>
      </c>
      <c r="C23" s="8">
        <v>22</v>
      </c>
      <c r="D23" s="3" t="s">
        <v>614</v>
      </c>
      <c r="F23" s="267">
        <v>35456</v>
      </c>
      <c r="G23" s="3" t="s">
        <v>470</v>
      </c>
      <c r="H23" s="3" t="s">
        <v>470</v>
      </c>
      <c r="J23" s="126" t="s">
        <v>4554</v>
      </c>
      <c r="K23" s="126" t="s">
        <v>418</v>
      </c>
      <c r="L23" s="187">
        <v>21</v>
      </c>
      <c r="M23" s="72"/>
      <c r="N23" s="72"/>
      <c r="O23" s="72" t="s">
        <v>837</v>
      </c>
    </row>
    <row r="24" spans="1:15">
      <c r="A24" s="5" t="s">
        <v>2812</v>
      </c>
      <c r="B24" s="8">
        <v>3</v>
      </c>
      <c r="C24" s="8">
        <v>23</v>
      </c>
      <c r="D24" s="3" t="s">
        <v>438</v>
      </c>
      <c r="F24" s="267">
        <v>31505</v>
      </c>
      <c r="G24" s="3" t="s">
        <v>188</v>
      </c>
      <c r="H24" s="3" t="s">
        <v>188</v>
      </c>
      <c r="J24" s="126" t="s">
        <v>317</v>
      </c>
      <c r="K24" s="126" t="s">
        <v>924</v>
      </c>
      <c r="L24" s="187">
        <v>21</v>
      </c>
      <c r="M24" s="72">
        <v>3</v>
      </c>
      <c r="N24" s="72" t="s">
        <v>837</v>
      </c>
      <c r="O24" s="72"/>
    </row>
    <row r="25" spans="1:15">
      <c r="A25" s="9" t="s">
        <v>2812</v>
      </c>
      <c r="B25" s="10">
        <v>4</v>
      </c>
      <c r="C25" s="10">
        <v>24</v>
      </c>
      <c r="D25" s="12" t="s">
        <v>188</v>
      </c>
      <c r="E25" s="11"/>
      <c r="F25" s="268">
        <v>19569</v>
      </c>
      <c r="G25" s="12" t="s">
        <v>3323</v>
      </c>
      <c r="H25" s="12" t="s">
        <v>3323</v>
      </c>
      <c r="I25" s="11"/>
      <c r="J25" s="135" t="s">
        <v>1309</v>
      </c>
      <c r="K25" s="135" t="s">
        <v>617</v>
      </c>
      <c r="L25" s="478">
        <v>30</v>
      </c>
      <c r="M25" s="76"/>
      <c r="N25" s="76"/>
      <c r="O25" s="76" t="s">
        <v>837</v>
      </c>
    </row>
    <row r="26" spans="1:15">
      <c r="A26" s="5">
        <v>2</v>
      </c>
      <c r="B26" s="8">
        <v>1</v>
      </c>
      <c r="C26" s="8">
        <v>25</v>
      </c>
      <c r="D26" s="3" t="s">
        <v>555</v>
      </c>
      <c r="F26" s="267">
        <v>23793</v>
      </c>
      <c r="G26" s="3" t="s">
        <v>438</v>
      </c>
      <c r="H26" s="3" t="s">
        <v>438</v>
      </c>
      <c r="J26" s="126" t="s">
        <v>3100</v>
      </c>
      <c r="K26" s="126" t="s">
        <v>1710</v>
      </c>
      <c r="L26" s="187">
        <v>25</v>
      </c>
      <c r="M26" s="72"/>
      <c r="N26" s="72"/>
      <c r="O26" s="72" t="s">
        <v>837</v>
      </c>
    </row>
    <row r="27" spans="1:15">
      <c r="A27" s="5">
        <v>2</v>
      </c>
      <c r="B27" s="8">
        <v>2</v>
      </c>
      <c r="C27" s="8">
        <v>26</v>
      </c>
      <c r="D27" s="3" t="s">
        <v>17</v>
      </c>
      <c r="F27" s="267">
        <v>29668</v>
      </c>
      <c r="G27" s="3" t="s">
        <v>609</v>
      </c>
      <c r="H27" s="3" t="s">
        <v>609</v>
      </c>
      <c r="J27" s="126" t="s">
        <v>4415</v>
      </c>
      <c r="K27" s="126" t="s">
        <v>4416</v>
      </c>
      <c r="L27" s="187">
        <v>22</v>
      </c>
      <c r="M27" s="72">
        <v>4</v>
      </c>
      <c r="N27" s="72" t="s">
        <v>46</v>
      </c>
      <c r="O27" s="72"/>
    </row>
    <row r="28" spans="1:15">
      <c r="A28" s="5">
        <v>2</v>
      </c>
      <c r="B28" s="8">
        <v>3</v>
      </c>
      <c r="C28" s="8">
        <v>27</v>
      </c>
      <c r="D28" s="3" t="s">
        <v>567</v>
      </c>
      <c r="E28" s="2" t="s">
        <v>4199</v>
      </c>
      <c r="F28" s="267">
        <v>31370</v>
      </c>
      <c r="G28" s="3" t="s">
        <v>686</v>
      </c>
      <c r="H28" s="3" t="s">
        <v>686</v>
      </c>
      <c r="J28" s="126" t="s">
        <v>4535</v>
      </c>
      <c r="K28" s="126" t="s">
        <v>1756</v>
      </c>
      <c r="L28" s="187">
        <v>24</v>
      </c>
      <c r="M28" s="72">
        <v>8</v>
      </c>
      <c r="N28" s="72" t="s">
        <v>46</v>
      </c>
      <c r="O28" s="72"/>
    </row>
    <row r="29" spans="1:15">
      <c r="A29" s="5">
        <v>2</v>
      </c>
      <c r="B29" s="8">
        <v>4</v>
      </c>
      <c r="C29" s="8">
        <v>28</v>
      </c>
      <c r="D29" s="3" t="s">
        <v>16</v>
      </c>
      <c r="F29" s="267">
        <v>31580</v>
      </c>
      <c r="G29" s="3" t="s">
        <v>164</v>
      </c>
      <c r="H29" s="3" t="s">
        <v>164</v>
      </c>
      <c r="J29" s="126" t="s">
        <v>4442</v>
      </c>
      <c r="K29" s="126" t="s">
        <v>352</v>
      </c>
      <c r="L29" s="187">
        <v>23</v>
      </c>
      <c r="M29" s="72">
        <v>6</v>
      </c>
      <c r="N29" s="72" t="s">
        <v>837</v>
      </c>
      <c r="O29" s="72"/>
    </row>
    <row r="30" spans="1:15">
      <c r="A30" s="5">
        <v>2</v>
      </c>
      <c r="B30" s="8">
        <v>5</v>
      </c>
      <c r="C30" s="8">
        <v>29</v>
      </c>
      <c r="D30" s="3" t="s">
        <v>2168</v>
      </c>
      <c r="F30" s="267">
        <v>29646</v>
      </c>
      <c r="G30" s="3" t="s">
        <v>563</v>
      </c>
      <c r="H30" s="3" t="s">
        <v>563</v>
      </c>
      <c r="J30" s="126" t="s">
        <v>4414</v>
      </c>
      <c r="K30" s="126" t="s">
        <v>393</v>
      </c>
      <c r="L30" s="187">
        <v>25</v>
      </c>
      <c r="M30" s="72">
        <v>5</v>
      </c>
      <c r="N30" s="72" t="s">
        <v>837</v>
      </c>
      <c r="O30" s="72"/>
    </row>
    <row r="31" spans="1:15">
      <c r="A31" s="5">
        <v>2</v>
      </c>
      <c r="B31" s="8">
        <v>6</v>
      </c>
      <c r="C31" s="8">
        <v>30</v>
      </c>
      <c r="D31" s="3" t="s">
        <v>276</v>
      </c>
      <c r="F31" s="267">
        <v>25477</v>
      </c>
      <c r="G31" s="3" t="s">
        <v>563</v>
      </c>
      <c r="H31" s="3" t="s">
        <v>563</v>
      </c>
      <c r="J31" s="126" t="s">
        <v>388</v>
      </c>
      <c r="K31" s="126" t="s">
        <v>1187</v>
      </c>
      <c r="L31" s="187">
        <v>27</v>
      </c>
      <c r="M31" s="72">
        <v>7</v>
      </c>
      <c r="N31" s="72" t="s">
        <v>2543</v>
      </c>
      <c r="O31" s="72"/>
    </row>
    <row r="32" spans="1:15">
      <c r="A32" s="5">
        <v>2</v>
      </c>
      <c r="B32" s="8">
        <v>7</v>
      </c>
      <c r="C32" s="8">
        <v>31</v>
      </c>
      <c r="D32" s="3" t="s">
        <v>16</v>
      </c>
      <c r="E32" s="2" t="s">
        <v>4563</v>
      </c>
      <c r="F32" s="267">
        <v>24598</v>
      </c>
      <c r="G32" s="3" t="s">
        <v>470</v>
      </c>
      <c r="H32" s="3" t="s">
        <v>470</v>
      </c>
      <c r="J32" s="126" t="s">
        <v>4024</v>
      </c>
      <c r="K32" s="126" t="s">
        <v>380</v>
      </c>
      <c r="L32" s="187">
        <v>25</v>
      </c>
      <c r="M32" s="72">
        <v>5</v>
      </c>
      <c r="N32" s="72" t="s">
        <v>46</v>
      </c>
      <c r="O32" s="72"/>
    </row>
    <row r="33" spans="1:15">
      <c r="A33" s="5">
        <v>2</v>
      </c>
      <c r="B33" s="8">
        <v>8</v>
      </c>
      <c r="C33" s="8">
        <v>32</v>
      </c>
      <c r="D33" s="3" t="s">
        <v>609</v>
      </c>
      <c r="F33" s="267">
        <v>33322</v>
      </c>
      <c r="G33" s="3" t="s">
        <v>129</v>
      </c>
      <c r="H33" s="3" t="s">
        <v>129</v>
      </c>
      <c r="J33" s="126" t="s">
        <v>656</v>
      </c>
      <c r="K33" s="126" t="s">
        <v>531</v>
      </c>
      <c r="L33" s="187">
        <v>23</v>
      </c>
      <c r="M33" s="72">
        <v>5</v>
      </c>
      <c r="N33" s="72" t="s">
        <v>837</v>
      </c>
      <c r="O33" s="72"/>
    </row>
    <row r="34" spans="1:15">
      <c r="A34" s="5">
        <v>2</v>
      </c>
      <c r="B34" s="8">
        <v>9</v>
      </c>
      <c r="C34" s="8">
        <v>33</v>
      </c>
      <c r="D34" s="3" t="s">
        <v>29</v>
      </c>
      <c r="F34" s="267">
        <v>35323</v>
      </c>
      <c r="G34" s="3" t="s">
        <v>15</v>
      </c>
      <c r="H34" s="3" t="s">
        <v>15</v>
      </c>
      <c r="J34" s="126" t="s">
        <v>4470</v>
      </c>
      <c r="K34" s="126" t="s">
        <v>4471</v>
      </c>
      <c r="L34" s="187">
        <v>23</v>
      </c>
      <c r="M34" s="72">
        <v>1</v>
      </c>
      <c r="N34" s="72"/>
      <c r="O34" s="72" t="s">
        <v>837</v>
      </c>
    </row>
    <row r="35" spans="1:15">
      <c r="A35" s="5">
        <v>2</v>
      </c>
      <c r="B35" s="8">
        <v>10</v>
      </c>
      <c r="C35" s="8">
        <v>34</v>
      </c>
      <c r="D35" s="3" t="s">
        <v>555</v>
      </c>
      <c r="E35" s="2" t="s">
        <v>4198</v>
      </c>
      <c r="F35" s="267">
        <v>27914</v>
      </c>
      <c r="G35" s="3" t="s">
        <v>129</v>
      </c>
      <c r="H35" s="3" t="s">
        <v>129</v>
      </c>
      <c r="J35" s="126" t="s">
        <v>3560</v>
      </c>
      <c r="K35" s="126" t="s">
        <v>197</v>
      </c>
      <c r="L35" s="187">
        <v>25</v>
      </c>
      <c r="M35" s="72">
        <v>1</v>
      </c>
      <c r="N35" s="72"/>
      <c r="O35" s="72" t="s">
        <v>837</v>
      </c>
    </row>
    <row r="36" spans="1:15">
      <c r="A36" s="5">
        <v>2</v>
      </c>
      <c r="B36" s="8">
        <v>11</v>
      </c>
      <c r="C36" s="8">
        <v>35</v>
      </c>
      <c r="D36" s="3" t="s">
        <v>438</v>
      </c>
      <c r="F36" s="267">
        <v>29478</v>
      </c>
      <c r="G36" s="3" t="s">
        <v>2168</v>
      </c>
      <c r="H36" s="3" t="s">
        <v>2168</v>
      </c>
      <c r="J36" s="126" t="s">
        <v>4526</v>
      </c>
      <c r="K36" s="126" t="s">
        <v>1762</v>
      </c>
      <c r="L36" s="187">
        <v>21</v>
      </c>
      <c r="M36" s="72">
        <v>2</v>
      </c>
      <c r="N36" s="72" t="s">
        <v>46</v>
      </c>
      <c r="O36" s="72"/>
    </row>
    <row r="37" spans="1:15">
      <c r="A37" s="5">
        <v>2</v>
      </c>
      <c r="B37" s="8">
        <v>12</v>
      </c>
      <c r="C37" s="8">
        <v>36</v>
      </c>
      <c r="D37" s="3" t="s">
        <v>470</v>
      </c>
      <c r="F37" s="267">
        <v>31912</v>
      </c>
      <c r="G37" s="3" t="s">
        <v>2176</v>
      </c>
      <c r="H37" s="3" t="s">
        <v>2176</v>
      </c>
      <c r="J37" s="126" t="s">
        <v>4372</v>
      </c>
      <c r="K37" s="126" t="s">
        <v>3643</v>
      </c>
      <c r="L37" s="187">
        <v>24</v>
      </c>
      <c r="M37" s="72">
        <v>8</v>
      </c>
      <c r="N37" s="72" t="s">
        <v>46</v>
      </c>
      <c r="O37" s="72"/>
    </row>
    <row r="38" spans="1:15">
      <c r="A38" s="5">
        <v>2</v>
      </c>
      <c r="B38" s="8">
        <v>13</v>
      </c>
      <c r="C38" s="8">
        <v>37</v>
      </c>
      <c r="D38" s="3" t="s">
        <v>188</v>
      </c>
      <c r="F38" s="267">
        <v>20572</v>
      </c>
      <c r="G38" s="3" t="s">
        <v>3323</v>
      </c>
      <c r="H38" s="3" t="s">
        <v>3323</v>
      </c>
      <c r="J38" s="126" t="s">
        <v>2944</v>
      </c>
      <c r="K38" s="126" t="s">
        <v>2945</v>
      </c>
      <c r="L38" s="187">
        <v>29</v>
      </c>
      <c r="M38" s="72">
        <v>3</v>
      </c>
      <c r="N38" s="72" t="s">
        <v>46</v>
      </c>
      <c r="O38" s="72"/>
    </row>
    <row r="39" spans="1:15">
      <c r="A39" s="5">
        <v>2</v>
      </c>
      <c r="B39" s="8">
        <v>14</v>
      </c>
      <c r="C39" s="8">
        <v>38</v>
      </c>
      <c r="D39" s="3" t="s">
        <v>17</v>
      </c>
      <c r="E39" s="2" t="s">
        <v>4196</v>
      </c>
      <c r="F39" s="267">
        <v>13145</v>
      </c>
      <c r="G39" s="3" t="s">
        <v>2169</v>
      </c>
      <c r="H39" s="3" t="s">
        <v>2169</v>
      </c>
      <c r="J39" s="126" t="s">
        <v>169</v>
      </c>
      <c r="K39" s="126" t="s">
        <v>533</v>
      </c>
      <c r="L39" s="187">
        <v>32</v>
      </c>
      <c r="M39" s="72">
        <v>3</v>
      </c>
      <c r="N39" s="72" t="s">
        <v>2543</v>
      </c>
      <c r="O39" s="72"/>
    </row>
    <row r="40" spans="1:15">
      <c r="A40" s="5">
        <v>2</v>
      </c>
      <c r="B40" s="8">
        <v>15</v>
      </c>
      <c r="C40" s="8">
        <v>39</v>
      </c>
      <c r="D40" s="3" t="s">
        <v>239</v>
      </c>
      <c r="E40" s="2" t="s">
        <v>4201</v>
      </c>
      <c r="F40" s="267">
        <v>14771</v>
      </c>
      <c r="G40" s="3" t="s">
        <v>188</v>
      </c>
      <c r="H40" s="3" t="s">
        <v>188</v>
      </c>
      <c r="J40" s="126" t="s">
        <v>4322</v>
      </c>
      <c r="K40" s="126" t="s">
        <v>122</v>
      </c>
      <c r="L40" s="187">
        <v>34</v>
      </c>
      <c r="M40" s="72">
        <v>1</v>
      </c>
      <c r="N40" s="72"/>
      <c r="O40" s="72" t="s">
        <v>837</v>
      </c>
    </row>
    <row r="41" spans="1:15">
      <c r="A41" s="5">
        <v>2</v>
      </c>
      <c r="B41" s="8">
        <v>16</v>
      </c>
      <c r="C41" s="8">
        <v>40</v>
      </c>
      <c r="D41" s="3" t="s">
        <v>2175</v>
      </c>
      <c r="E41" s="2" t="s">
        <v>4202</v>
      </c>
      <c r="F41" s="267">
        <v>29629</v>
      </c>
      <c r="G41" s="3" t="s">
        <v>276</v>
      </c>
      <c r="H41" s="3" t="s">
        <v>276</v>
      </c>
      <c r="J41" s="126" t="s">
        <v>4412</v>
      </c>
      <c r="K41" s="126" t="s">
        <v>531</v>
      </c>
      <c r="L41" s="187">
        <v>26</v>
      </c>
      <c r="M41" s="72">
        <v>1</v>
      </c>
      <c r="N41" s="72"/>
      <c r="O41" s="72" t="s">
        <v>837</v>
      </c>
    </row>
    <row r="42" spans="1:15">
      <c r="A42" s="5">
        <v>2</v>
      </c>
      <c r="B42" s="8">
        <v>17</v>
      </c>
      <c r="C42" s="8">
        <v>41</v>
      </c>
      <c r="D42" s="3" t="s">
        <v>555</v>
      </c>
      <c r="E42" s="2" t="s">
        <v>4556</v>
      </c>
      <c r="F42" s="267">
        <v>20178</v>
      </c>
      <c r="G42" s="3" t="s">
        <v>164</v>
      </c>
      <c r="H42" s="3" t="s">
        <v>164</v>
      </c>
      <c r="J42" s="126" t="s">
        <v>522</v>
      </c>
      <c r="K42" s="126" t="s">
        <v>151</v>
      </c>
      <c r="L42" s="187">
        <v>25</v>
      </c>
      <c r="M42" s="72">
        <v>5</v>
      </c>
      <c r="N42" s="72" t="s">
        <v>837</v>
      </c>
      <c r="O42" s="72"/>
    </row>
    <row r="43" spans="1:15">
      <c r="A43" s="5">
        <v>2</v>
      </c>
      <c r="B43" s="8">
        <v>18</v>
      </c>
      <c r="C43" s="8">
        <v>42</v>
      </c>
      <c r="D43" s="3" t="s">
        <v>13</v>
      </c>
      <c r="F43" s="267">
        <v>21487</v>
      </c>
      <c r="G43" s="3" t="s">
        <v>3323</v>
      </c>
      <c r="H43" s="3" t="s">
        <v>3323</v>
      </c>
      <c r="J43" s="126" t="s">
        <v>3946</v>
      </c>
      <c r="K43" s="126" t="s">
        <v>532</v>
      </c>
      <c r="L43" s="187">
        <v>28</v>
      </c>
      <c r="M43" s="72">
        <v>1</v>
      </c>
      <c r="N43" s="72"/>
      <c r="O43" s="72" t="s">
        <v>837</v>
      </c>
    </row>
    <row r="44" spans="1:15" ht="16" customHeight="1">
      <c r="A44" s="5">
        <v>2</v>
      </c>
      <c r="B44" s="8">
        <v>19</v>
      </c>
      <c r="C44" s="8">
        <v>43</v>
      </c>
      <c r="D44" s="3" t="s">
        <v>16</v>
      </c>
      <c r="E44" s="2" t="s">
        <v>4558</v>
      </c>
      <c r="F44" s="267">
        <v>24094</v>
      </c>
      <c r="G44" s="3" t="s">
        <v>686</v>
      </c>
      <c r="H44" s="3" t="s">
        <v>686</v>
      </c>
      <c r="J44" s="126" t="s">
        <v>3030</v>
      </c>
      <c r="K44" s="126" t="s">
        <v>1193</v>
      </c>
      <c r="L44" s="187">
        <v>25</v>
      </c>
      <c r="M44" s="72">
        <v>1</v>
      </c>
      <c r="N44" s="72"/>
      <c r="O44" s="72" t="s">
        <v>837</v>
      </c>
    </row>
    <row r="45" spans="1:15">
      <c r="A45" s="9">
        <v>2</v>
      </c>
      <c r="B45" s="10">
        <v>20</v>
      </c>
      <c r="C45" s="10">
        <v>44</v>
      </c>
      <c r="D45" s="12" t="s">
        <v>555</v>
      </c>
      <c r="E45" s="11" t="s">
        <v>4200</v>
      </c>
      <c r="F45" s="268">
        <v>30113</v>
      </c>
      <c r="G45" s="12" t="s">
        <v>563</v>
      </c>
      <c r="H45" s="12" t="s">
        <v>563</v>
      </c>
      <c r="I45" s="11"/>
      <c r="J45" s="135" t="s">
        <v>645</v>
      </c>
      <c r="K45" s="135" t="s">
        <v>559</v>
      </c>
      <c r="L45" s="478">
        <v>26</v>
      </c>
      <c r="M45" s="76">
        <v>1</v>
      </c>
      <c r="N45" s="76"/>
      <c r="O45" s="76" t="s">
        <v>837</v>
      </c>
    </row>
    <row r="46" spans="1:15">
      <c r="A46" s="97" t="s">
        <v>2042</v>
      </c>
      <c r="B46" s="98">
        <v>1</v>
      </c>
      <c r="C46" s="98">
        <v>45</v>
      </c>
      <c r="D46" s="3" t="s">
        <v>555</v>
      </c>
      <c r="F46" s="269">
        <v>12979</v>
      </c>
      <c r="G46" s="46" t="s">
        <v>239</v>
      </c>
      <c r="H46" s="46" t="s">
        <v>239</v>
      </c>
      <c r="I46" s="47"/>
      <c r="J46" s="188" t="s">
        <v>3346</v>
      </c>
      <c r="K46" s="188" t="s">
        <v>131</v>
      </c>
      <c r="L46" s="479">
        <v>32</v>
      </c>
      <c r="M46" s="170">
        <v>6</v>
      </c>
      <c r="N46" s="170" t="s">
        <v>837</v>
      </c>
      <c r="O46" s="170"/>
    </row>
    <row r="47" spans="1:15">
      <c r="A47" s="5" t="s">
        <v>2042</v>
      </c>
      <c r="B47" s="8">
        <v>2</v>
      </c>
      <c r="C47" s="8">
        <v>46</v>
      </c>
      <c r="D47" s="3" t="s">
        <v>598</v>
      </c>
      <c r="F47" s="267">
        <v>15734</v>
      </c>
      <c r="G47" s="3" t="s">
        <v>129</v>
      </c>
      <c r="H47" s="3" t="s">
        <v>129</v>
      </c>
      <c r="J47" s="126" t="s">
        <v>899</v>
      </c>
      <c r="K47" s="126" t="s">
        <v>293</v>
      </c>
      <c r="L47" s="187">
        <v>29</v>
      </c>
      <c r="M47" s="72">
        <v>1</v>
      </c>
      <c r="N47" s="72"/>
      <c r="O47" s="72" t="s">
        <v>837</v>
      </c>
    </row>
    <row r="48" spans="1:15">
      <c r="A48" s="5" t="s">
        <v>2042</v>
      </c>
      <c r="B48" s="8">
        <v>3</v>
      </c>
      <c r="C48" s="8">
        <v>47</v>
      </c>
      <c r="D48" s="3" t="s">
        <v>614</v>
      </c>
      <c r="F48" s="267">
        <v>31807</v>
      </c>
      <c r="G48" s="3" t="s">
        <v>239</v>
      </c>
      <c r="H48" s="3" t="s">
        <v>239</v>
      </c>
      <c r="J48" s="126" t="s">
        <v>4446</v>
      </c>
      <c r="K48" s="126" t="s">
        <v>2310</v>
      </c>
      <c r="L48" s="187">
        <v>24</v>
      </c>
      <c r="M48" s="72">
        <v>1</v>
      </c>
      <c r="N48" s="72"/>
      <c r="O48" s="72" t="s">
        <v>837</v>
      </c>
    </row>
    <row r="49" spans="1:15">
      <c r="A49" s="5" t="s">
        <v>2042</v>
      </c>
      <c r="B49" s="8">
        <v>4</v>
      </c>
      <c r="C49" s="8">
        <v>48</v>
      </c>
      <c r="D49" s="3" t="s">
        <v>438</v>
      </c>
      <c r="F49" s="267">
        <v>32157</v>
      </c>
      <c r="G49" s="3" t="s">
        <v>345</v>
      </c>
      <c r="H49" s="3" t="s">
        <v>345</v>
      </c>
      <c r="J49" s="126" t="s">
        <v>4543</v>
      </c>
      <c r="K49" s="126" t="s">
        <v>1736</v>
      </c>
      <c r="L49" s="187">
        <v>22</v>
      </c>
      <c r="M49" s="72">
        <v>1</v>
      </c>
      <c r="N49" s="72"/>
      <c r="O49" s="72" t="s">
        <v>837</v>
      </c>
    </row>
    <row r="50" spans="1:15">
      <c r="A50" s="5" t="s">
        <v>2042</v>
      </c>
      <c r="B50" s="8">
        <v>5</v>
      </c>
      <c r="C50" s="8">
        <v>49</v>
      </c>
      <c r="D50" s="3" t="s">
        <v>188</v>
      </c>
      <c r="F50" s="267">
        <v>26438</v>
      </c>
      <c r="G50" s="3" t="s">
        <v>598</v>
      </c>
      <c r="H50" s="3" t="s">
        <v>598</v>
      </c>
      <c r="J50" s="126" t="s">
        <v>3523</v>
      </c>
      <c r="K50" s="126" t="s">
        <v>801</v>
      </c>
      <c r="L50" s="187">
        <v>27</v>
      </c>
      <c r="M50" s="72">
        <v>9</v>
      </c>
      <c r="N50" s="72" t="s">
        <v>46</v>
      </c>
      <c r="O50" s="72"/>
    </row>
    <row r="51" spans="1:15">
      <c r="A51" s="5" t="s">
        <v>2042</v>
      </c>
      <c r="B51" s="8">
        <v>6</v>
      </c>
      <c r="C51" s="8">
        <v>50</v>
      </c>
      <c r="D51" s="3" t="s">
        <v>15</v>
      </c>
      <c r="F51" s="267">
        <v>24728</v>
      </c>
      <c r="G51" s="3" t="s">
        <v>438</v>
      </c>
      <c r="H51" s="3" t="s">
        <v>438</v>
      </c>
      <c r="J51" s="126" t="s">
        <v>1647</v>
      </c>
      <c r="K51" s="126" t="s">
        <v>546</v>
      </c>
      <c r="L51" s="187">
        <v>25</v>
      </c>
      <c r="M51" s="72">
        <v>1</v>
      </c>
      <c r="N51" s="72"/>
      <c r="O51" s="72" t="s">
        <v>837</v>
      </c>
    </row>
    <row r="52" spans="1:15">
      <c r="A52" s="9" t="s">
        <v>2042</v>
      </c>
      <c r="B52" s="10">
        <v>7</v>
      </c>
      <c r="C52" s="10">
        <v>51</v>
      </c>
      <c r="D52" s="12" t="s">
        <v>13</v>
      </c>
      <c r="E52" s="11"/>
      <c r="F52" s="268">
        <v>16358</v>
      </c>
      <c r="G52" s="12" t="s">
        <v>14</v>
      </c>
      <c r="H52" s="12" t="s">
        <v>14</v>
      </c>
      <c r="I52" s="11"/>
      <c r="J52" s="135" t="s">
        <v>1010</v>
      </c>
      <c r="K52" s="135" t="s">
        <v>571</v>
      </c>
      <c r="L52" s="478">
        <v>30</v>
      </c>
      <c r="M52" s="76">
        <v>1</v>
      </c>
      <c r="N52" s="76"/>
      <c r="O52" s="76" t="s">
        <v>837</v>
      </c>
    </row>
    <row r="53" spans="1:15">
      <c r="A53" s="5">
        <v>3</v>
      </c>
      <c r="B53" s="8">
        <v>1</v>
      </c>
      <c r="C53" s="8">
        <v>52</v>
      </c>
      <c r="D53" s="3" t="s">
        <v>239</v>
      </c>
      <c r="F53" s="267">
        <v>27691</v>
      </c>
      <c r="G53" s="3" t="s">
        <v>3323</v>
      </c>
      <c r="H53" s="3" t="s">
        <v>470</v>
      </c>
      <c r="J53" s="126" t="s">
        <v>3109</v>
      </c>
      <c r="K53" s="126" t="s">
        <v>2233</v>
      </c>
      <c r="L53" s="187">
        <v>27</v>
      </c>
      <c r="M53" s="72">
        <v>1</v>
      </c>
      <c r="N53" s="72"/>
      <c r="O53" s="72" t="s">
        <v>837</v>
      </c>
    </row>
    <row r="54" spans="1:15">
      <c r="A54" s="5">
        <v>3</v>
      </c>
      <c r="B54" s="8">
        <v>2</v>
      </c>
      <c r="C54" s="8">
        <v>53</v>
      </c>
      <c r="D54" s="3" t="s">
        <v>14</v>
      </c>
      <c r="F54" s="267">
        <v>26466</v>
      </c>
      <c r="G54" s="3" t="s">
        <v>567</v>
      </c>
      <c r="H54" s="3" t="s">
        <v>567</v>
      </c>
      <c r="J54" s="126" t="s">
        <v>3094</v>
      </c>
      <c r="K54" s="126" t="s">
        <v>531</v>
      </c>
      <c r="L54" s="187">
        <v>27</v>
      </c>
      <c r="M54" s="72">
        <v>9</v>
      </c>
      <c r="N54" s="72" t="s">
        <v>46</v>
      </c>
      <c r="O54" s="72"/>
    </row>
    <row r="55" spans="1:15">
      <c r="A55" s="5">
        <v>3</v>
      </c>
      <c r="B55" s="8">
        <v>3</v>
      </c>
      <c r="C55" s="8">
        <v>54</v>
      </c>
      <c r="D55" s="3" t="s">
        <v>13</v>
      </c>
      <c r="F55" s="267">
        <v>2036</v>
      </c>
      <c r="G55" s="3" t="s">
        <v>15</v>
      </c>
      <c r="H55" s="3" t="s">
        <v>15</v>
      </c>
      <c r="J55" s="126" t="s">
        <v>573</v>
      </c>
      <c r="K55" s="126" t="s">
        <v>574</v>
      </c>
      <c r="L55" s="187">
        <v>37</v>
      </c>
      <c r="M55" s="72">
        <v>1</v>
      </c>
      <c r="N55" s="72"/>
      <c r="O55" s="72" t="s">
        <v>46</v>
      </c>
    </row>
    <row r="56" spans="1:15">
      <c r="A56" s="5">
        <v>3</v>
      </c>
      <c r="B56" s="8">
        <v>4</v>
      </c>
      <c r="C56" s="8">
        <v>55</v>
      </c>
      <c r="D56" s="3" t="s">
        <v>567</v>
      </c>
      <c r="F56" s="267">
        <v>18882</v>
      </c>
      <c r="G56" s="3" t="s">
        <v>2176</v>
      </c>
      <c r="H56" s="3" t="s">
        <v>2176</v>
      </c>
      <c r="J56" s="126" t="s">
        <v>190</v>
      </c>
      <c r="K56" s="126" t="s">
        <v>544</v>
      </c>
      <c r="L56" s="187">
        <v>30</v>
      </c>
      <c r="M56" s="72">
        <v>4</v>
      </c>
      <c r="N56" s="72" t="s">
        <v>46</v>
      </c>
      <c r="O56" s="72"/>
    </row>
    <row r="57" spans="1:15">
      <c r="A57" s="5">
        <v>3</v>
      </c>
      <c r="B57" s="8">
        <v>5</v>
      </c>
      <c r="C57" s="8">
        <v>56</v>
      </c>
      <c r="D57" s="3" t="s">
        <v>2175</v>
      </c>
      <c r="E57" s="2" t="s">
        <v>4202</v>
      </c>
      <c r="F57" s="267">
        <v>26202</v>
      </c>
      <c r="G57" s="3" t="s">
        <v>2176</v>
      </c>
      <c r="H57" s="3" t="s">
        <v>2176</v>
      </c>
      <c r="J57" s="126" t="s">
        <v>4381</v>
      </c>
      <c r="K57" s="126" t="s">
        <v>247</v>
      </c>
      <c r="L57" s="187">
        <v>29</v>
      </c>
      <c r="M57" s="72">
        <v>7</v>
      </c>
      <c r="N57" s="72" t="s">
        <v>2543</v>
      </c>
      <c r="O57" s="72"/>
    </row>
    <row r="58" spans="1:15">
      <c r="A58" s="5">
        <v>3</v>
      </c>
      <c r="B58" s="8">
        <v>6</v>
      </c>
      <c r="C58" s="8">
        <v>57</v>
      </c>
      <c r="D58" s="3" t="s">
        <v>563</v>
      </c>
      <c r="F58" s="267">
        <v>10155</v>
      </c>
      <c r="G58" s="3" t="s">
        <v>18</v>
      </c>
      <c r="H58" s="3" t="s">
        <v>18</v>
      </c>
      <c r="J58" s="126" t="s">
        <v>65</v>
      </c>
      <c r="K58" s="126" t="s">
        <v>546</v>
      </c>
      <c r="L58" s="187">
        <v>33</v>
      </c>
      <c r="M58" s="72">
        <v>9</v>
      </c>
      <c r="N58" s="72" t="s">
        <v>837</v>
      </c>
      <c r="O58" s="72"/>
    </row>
    <row r="59" spans="1:15">
      <c r="A59" s="5">
        <v>3</v>
      </c>
      <c r="B59" s="8">
        <v>7</v>
      </c>
      <c r="C59" s="8">
        <v>58</v>
      </c>
      <c r="D59" s="3" t="s">
        <v>129</v>
      </c>
      <c r="F59" s="267">
        <v>13066</v>
      </c>
      <c r="G59" s="3" t="s">
        <v>15</v>
      </c>
      <c r="H59" s="3" t="s">
        <v>15</v>
      </c>
      <c r="J59" s="126" t="s">
        <v>3334</v>
      </c>
      <c r="K59" s="126" t="s">
        <v>760</v>
      </c>
      <c r="L59" s="187">
        <v>32</v>
      </c>
      <c r="M59" s="72">
        <v>9</v>
      </c>
      <c r="N59" s="72" t="s">
        <v>837</v>
      </c>
      <c r="O59" s="72"/>
    </row>
    <row r="60" spans="1:15">
      <c r="A60" s="5">
        <v>3</v>
      </c>
      <c r="B60" s="8">
        <v>8</v>
      </c>
      <c r="C60" s="8">
        <v>59</v>
      </c>
      <c r="D60" s="3" t="s">
        <v>17</v>
      </c>
      <c r="E60" s="2" t="s">
        <v>4557</v>
      </c>
      <c r="F60" s="267">
        <v>24609</v>
      </c>
      <c r="G60" s="3" t="s">
        <v>470</v>
      </c>
      <c r="H60" s="3" t="s">
        <v>470</v>
      </c>
      <c r="J60" s="126" t="s">
        <v>884</v>
      </c>
      <c r="K60" s="126" t="s">
        <v>4353</v>
      </c>
      <c r="L60" s="187">
        <v>24</v>
      </c>
      <c r="M60" s="72">
        <v>1</v>
      </c>
      <c r="N60" s="72"/>
      <c r="O60" s="72" t="s">
        <v>837</v>
      </c>
    </row>
    <row r="61" spans="1:15">
      <c r="A61" s="5">
        <v>3</v>
      </c>
      <c r="B61" s="8">
        <v>9</v>
      </c>
      <c r="C61" s="8">
        <v>60</v>
      </c>
      <c r="D61" s="3" t="s">
        <v>470</v>
      </c>
      <c r="F61" s="267">
        <v>19316</v>
      </c>
      <c r="G61" s="3" t="s">
        <v>470</v>
      </c>
      <c r="H61" s="3" t="s">
        <v>470</v>
      </c>
      <c r="J61" s="126" t="s">
        <v>1041</v>
      </c>
      <c r="K61" s="126" t="s">
        <v>572</v>
      </c>
      <c r="L61" s="187">
        <v>30</v>
      </c>
      <c r="M61" s="72">
        <v>1</v>
      </c>
      <c r="N61" s="72"/>
      <c r="O61" s="72" t="s">
        <v>46</v>
      </c>
    </row>
    <row r="62" spans="1:15">
      <c r="A62" s="5">
        <v>3</v>
      </c>
      <c r="B62" s="8">
        <v>10</v>
      </c>
      <c r="C62" s="8">
        <v>61</v>
      </c>
      <c r="D62" s="3" t="s">
        <v>438</v>
      </c>
      <c r="F62" s="267">
        <v>17620</v>
      </c>
      <c r="G62" s="3" t="s">
        <v>470</v>
      </c>
      <c r="H62" s="3" t="s">
        <v>470</v>
      </c>
      <c r="J62" s="126" t="s">
        <v>1230</v>
      </c>
      <c r="K62" s="126" t="s">
        <v>1231</v>
      </c>
      <c r="L62" s="187">
        <v>30</v>
      </c>
      <c r="M62" s="72">
        <v>8</v>
      </c>
      <c r="N62" s="72" t="s">
        <v>837</v>
      </c>
      <c r="O62" s="72"/>
    </row>
    <row r="63" spans="1:15">
      <c r="A63" s="5">
        <v>3</v>
      </c>
      <c r="B63" s="8">
        <v>11</v>
      </c>
      <c r="C63" s="8">
        <v>62</v>
      </c>
      <c r="D63" s="3" t="s">
        <v>2175</v>
      </c>
      <c r="F63" s="267">
        <v>20348</v>
      </c>
      <c r="G63" s="3" t="s">
        <v>276</v>
      </c>
      <c r="H63" s="3" t="s">
        <v>276</v>
      </c>
      <c r="J63" s="126" t="s">
        <v>2587</v>
      </c>
      <c r="K63" s="126" t="s">
        <v>805</v>
      </c>
      <c r="L63" s="187">
        <v>30</v>
      </c>
      <c r="M63" s="72">
        <v>1</v>
      </c>
      <c r="N63" s="72"/>
      <c r="O63" s="72" t="s">
        <v>837</v>
      </c>
    </row>
    <row r="64" spans="1:15">
      <c r="A64" s="5">
        <v>3</v>
      </c>
      <c r="B64" s="8">
        <v>12</v>
      </c>
      <c r="C64" s="8">
        <v>63</v>
      </c>
      <c r="D64" s="3" t="s">
        <v>29</v>
      </c>
      <c r="F64" s="267">
        <v>13580</v>
      </c>
      <c r="G64" s="3" t="s">
        <v>614</v>
      </c>
      <c r="H64" s="3" t="s">
        <v>614</v>
      </c>
      <c r="J64" s="126" t="s">
        <v>2238</v>
      </c>
      <c r="K64" s="126" t="s">
        <v>56</v>
      </c>
      <c r="L64" s="187">
        <v>33</v>
      </c>
      <c r="M64" s="72">
        <v>1</v>
      </c>
      <c r="N64" s="72"/>
      <c r="O64" s="72" t="s">
        <v>46</v>
      </c>
    </row>
    <row r="65" spans="1:15">
      <c r="A65" s="5">
        <v>3</v>
      </c>
      <c r="B65" s="8">
        <v>13</v>
      </c>
      <c r="C65" s="8">
        <v>64</v>
      </c>
      <c r="D65" s="3" t="s">
        <v>609</v>
      </c>
      <c r="F65" s="267">
        <v>35108</v>
      </c>
      <c r="G65" s="3" t="s">
        <v>614</v>
      </c>
      <c r="H65" s="3" t="s">
        <v>614</v>
      </c>
      <c r="J65" s="126" t="s">
        <v>601</v>
      </c>
      <c r="K65" s="126" t="s">
        <v>372</v>
      </c>
      <c r="L65" s="187">
        <v>22</v>
      </c>
      <c r="M65" s="72">
        <v>9</v>
      </c>
      <c r="N65" s="72" t="s">
        <v>837</v>
      </c>
      <c r="O65" s="72"/>
    </row>
    <row r="66" spans="1:15">
      <c r="A66" s="5">
        <v>3</v>
      </c>
      <c r="B66" s="8">
        <v>14</v>
      </c>
      <c r="C66" s="8">
        <v>65</v>
      </c>
      <c r="D66" s="3" t="s">
        <v>614</v>
      </c>
      <c r="F66" s="267">
        <v>29863</v>
      </c>
      <c r="G66" s="3" t="s">
        <v>3323</v>
      </c>
      <c r="H66" s="3" t="s">
        <v>3323</v>
      </c>
      <c r="J66" s="126" t="s">
        <v>4420</v>
      </c>
      <c r="K66" s="126" t="s">
        <v>549</v>
      </c>
      <c r="L66" s="187">
        <v>25</v>
      </c>
      <c r="M66" s="72">
        <v>1</v>
      </c>
      <c r="N66" s="72"/>
      <c r="O66" s="72" t="s">
        <v>837</v>
      </c>
    </row>
    <row r="67" spans="1:15">
      <c r="A67" s="5">
        <v>3</v>
      </c>
      <c r="B67" s="8">
        <v>15</v>
      </c>
      <c r="C67" s="8">
        <v>66</v>
      </c>
      <c r="D67" s="3" t="s">
        <v>276</v>
      </c>
      <c r="F67" s="267">
        <v>18872</v>
      </c>
      <c r="G67" s="3" t="s">
        <v>239</v>
      </c>
      <c r="H67" s="3" t="s">
        <v>239</v>
      </c>
      <c r="J67" s="126" t="s">
        <v>341</v>
      </c>
      <c r="K67" s="126" t="s">
        <v>1755</v>
      </c>
      <c r="L67" s="187">
        <v>27</v>
      </c>
      <c r="M67" s="72">
        <v>9</v>
      </c>
      <c r="N67" s="72" t="s">
        <v>837</v>
      </c>
      <c r="O67" s="72"/>
    </row>
    <row r="68" spans="1:15">
      <c r="A68" s="5">
        <v>3</v>
      </c>
      <c r="B68" s="8">
        <v>16</v>
      </c>
      <c r="C68" s="8">
        <v>67</v>
      </c>
      <c r="D68" s="3" t="s">
        <v>2168</v>
      </c>
      <c r="F68" s="267">
        <v>19742</v>
      </c>
      <c r="G68" s="3" t="s">
        <v>686</v>
      </c>
      <c r="H68" s="3" t="s">
        <v>686</v>
      </c>
      <c r="J68" s="126" t="s">
        <v>2389</v>
      </c>
      <c r="K68" s="126" t="s">
        <v>110</v>
      </c>
      <c r="L68" s="187">
        <v>30</v>
      </c>
      <c r="M68" s="72">
        <v>1</v>
      </c>
      <c r="N68" s="72"/>
      <c r="O68" s="72" t="s">
        <v>837</v>
      </c>
    </row>
    <row r="69" spans="1:15">
      <c r="A69" s="5">
        <v>3</v>
      </c>
      <c r="B69" s="8">
        <v>17</v>
      </c>
      <c r="C69" s="8">
        <v>68</v>
      </c>
      <c r="D69" s="3" t="s">
        <v>14</v>
      </c>
      <c r="E69" s="2" t="s">
        <v>4205</v>
      </c>
      <c r="F69" s="267">
        <v>30249</v>
      </c>
      <c r="G69" s="3" t="s">
        <v>15</v>
      </c>
      <c r="H69" s="3" t="s">
        <v>15</v>
      </c>
      <c r="J69" s="126" t="s">
        <v>4431</v>
      </c>
      <c r="K69" s="126" t="s">
        <v>124</v>
      </c>
      <c r="L69" s="187">
        <v>26</v>
      </c>
      <c r="M69" s="72">
        <v>1</v>
      </c>
      <c r="N69" s="72"/>
      <c r="O69" s="72" t="s">
        <v>46</v>
      </c>
    </row>
    <row r="70" spans="1:15">
      <c r="A70" s="5">
        <v>3</v>
      </c>
      <c r="B70" s="8">
        <v>18</v>
      </c>
      <c r="C70" s="8">
        <v>69</v>
      </c>
      <c r="D70" s="3" t="s">
        <v>598</v>
      </c>
      <c r="F70" s="267">
        <v>31475</v>
      </c>
      <c r="G70" s="3" t="s">
        <v>563</v>
      </c>
      <c r="H70" s="3" t="s">
        <v>563</v>
      </c>
      <c r="J70" s="126" t="s">
        <v>3084</v>
      </c>
      <c r="K70" s="126" t="s">
        <v>145</v>
      </c>
      <c r="L70" s="187">
        <v>23</v>
      </c>
      <c r="M70" s="72">
        <v>1</v>
      </c>
      <c r="N70" s="72"/>
      <c r="O70" s="72" t="s">
        <v>837</v>
      </c>
    </row>
    <row r="71" spans="1:15">
      <c r="A71" s="5">
        <v>3</v>
      </c>
      <c r="B71" s="8">
        <v>19</v>
      </c>
      <c r="C71" s="8">
        <v>70</v>
      </c>
      <c r="D71" s="3" t="s">
        <v>17</v>
      </c>
      <c r="F71" s="267">
        <v>21614</v>
      </c>
      <c r="G71" s="3" t="s">
        <v>2168</v>
      </c>
      <c r="H71" s="3" t="s">
        <v>2168</v>
      </c>
      <c r="J71" s="126" t="s">
        <v>2482</v>
      </c>
      <c r="K71" s="126" t="s">
        <v>547</v>
      </c>
      <c r="L71" s="187">
        <v>28</v>
      </c>
      <c r="M71" s="72">
        <v>8</v>
      </c>
      <c r="N71" s="72" t="s">
        <v>46</v>
      </c>
      <c r="O71" s="72"/>
    </row>
    <row r="72" spans="1:15">
      <c r="A72" s="9">
        <v>3</v>
      </c>
      <c r="B72" s="10">
        <v>20</v>
      </c>
      <c r="C72" s="10">
        <v>71</v>
      </c>
      <c r="D72" s="12" t="s">
        <v>567</v>
      </c>
      <c r="E72" s="11" t="s">
        <v>4197</v>
      </c>
      <c r="F72" s="268">
        <v>23335</v>
      </c>
      <c r="G72" s="12" t="s">
        <v>213</v>
      </c>
      <c r="H72" s="12" t="s">
        <v>213</v>
      </c>
      <c r="I72" s="11"/>
      <c r="J72" s="135" t="s">
        <v>3994</v>
      </c>
      <c r="K72" s="135" t="s">
        <v>554</v>
      </c>
      <c r="L72" s="478">
        <v>25</v>
      </c>
      <c r="M72" s="76">
        <v>1</v>
      </c>
      <c r="N72" s="76"/>
      <c r="O72" s="76" t="s">
        <v>46</v>
      </c>
    </row>
    <row r="73" spans="1:15">
      <c r="A73" s="5">
        <v>4</v>
      </c>
      <c r="B73" s="8">
        <v>1</v>
      </c>
      <c r="C73" s="8">
        <v>72</v>
      </c>
      <c r="D73" s="3" t="s">
        <v>555</v>
      </c>
      <c r="F73" s="267">
        <v>13799</v>
      </c>
      <c r="G73" s="3" t="s">
        <v>13</v>
      </c>
      <c r="H73" s="3" t="s">
        <v>13</v>
      </c>
      <c r="J73" s="126" t="s">
        <v>978</v>
      </c>
      <c r="K73" s="126" t="s">
        <v>531</v>
      </c>
      <c r="L73" s="187">
        <v>33</v>
      </c>
      <c r="M73" s="72">
        <v>1</v>
      </c>
      <c r="N73" s="72"/>
      <c r="O73" s="72" t="s">
        <v>46</v>
      </c>
    </row>
    <row r="74" spans="1:15">
      <c r="A74" s="5">
        <v>4</v>
      </c>
      <c r="B74" s="8">
        <v>2</v>
      </c>
      <c r="C74" s="8">
        <v>73</v>
      </c>
      <c r="D74" s="3" t="s">
        <v>188</v>
      </c>
      <c r="E74" s="2" t="s">
        <v>4203</v>
      </c>
      <c r="F74" s="267">
        <v>24878</v>
      </c>
      <c r="G74" s="3" t="s">
        <v>686</v>
      </c>
      <c r="H74" s="3" t="s">
        <v>686</v>
      </c>
      <c r="J74" s="126" t="s">
        <v>3334</v>
      </c>
      <c r="K74" s="126" t="s">
        <v>4356</v>
      </c>
      <c r="L74" s="187">
        <v>25</v>
      </c>
      <c r="M74" s="72">
        <v>7</v>
      </c>
      <c r="N74" s="72" t="s">
        <v>837</v>
      </c>
      <c r="O74" s="72"/>
    </row>
    <row r="75" spans="1:15">
      <c r="A75" s="5">
        <v>4</v>
      </c>
      <c r="B75" s="8">
        <v>3</v>
      </c>
      <c r="C75" s="8">
        <v>74</v>
      </c>
      <c r="D75" s="3" t="s">
        <v>598</v>
      </c>
      <c r="F75" s="267">
        <v>15474</v>
      </c>
      <c r="G75" s="3" t="s">
        <v>609</v>
      </c>
      <c r="H75" s="3" t="s">
        <v>609</v>
      </c>
      <c r="J75" s="126" t="s">
        <v>742</v>
      </c>
      <c r="K75" s="126" t="s">
        <v>24</v>
      </c>
      <c r="L75" s="187">
        <v>30</v>
      </c>
      <c r="M75" s="72">
        <v>1</v>
      </c>
      <c r="N75" s="72"/>
      <c r="O75" s="72" t="s">
        <v>837</v>
      </c>
    </row>
    <row r="76" spans="1:15">
      <c r="A76" s="5">
        <v>4</v>
      </c>
      <c r="B76" s="8">
        <v>4</v>
      </c>
      <c r="C76" s="8">
        <v>75</v>
      </c>
      <c r="D76" s="3" t="s">
        <v>614</v>
      </c>
      <c r="E76" s="2" t="s">
        <v>4205</v>
      </c>
      <c r="F76" s="267">
        <v>29592</v>
      </c>
      <c r="G76" s="3" t="s">
        <v>686</v>
      </c>
      <c r="H76" s="3" t="s">
        <v>686</v>
      </c>
      <c r="J76" s="126" t="s">
        <v>4034</v>
      </c>
      <c r="K76" s="126" t="s">
        <v>986</v>
      </c>
      <c r="L76" s="187">
        <v>25</v>
      </c>
      <c r="M76" s="72">
        <v>5</v>
      </c>
      <c r="N76" s="72" t="s">
        <v>837</v>
      </c>
      <c r="O76" s="72"/>
    </row>
    <row r="77" spans="1:15">
      <c r="A77" s="5">
        <v>4</v>
      </c>
      <c r="B77" s="8">
        <v>5</v>
      </c>
      <c r="C77" s="8">
        <v>76</v>
      </c>
      <c r="D77" s="3" t="s">
        <v>2168</v>
      </c>
      <c r="F77" s="267">
        <v>30105</v>
      </c>
      <c r="G77" s="3" t="s">
        <v>164</v>
      </c>
      <c r="H77" s="3" t="s">
        <v>164</v>
      </c>
      <c r="J77" s="126" t="s">
        <v>4425</v>
      </c>
      <c r="K77" s="126" t="s">
        <v>546</v>
      </c>
      <c r="L77" s="187">
        <v>25</v>
      </c>
      <c r="M77" s="72">
        <v>1</v>
      </c>
      <c r="N77" s="72"/>
      <c r="O77" s="72" t="s">
        <v>837</v>
      </c>
    </row>
    <row r="78" spans="1:15">
      <c r="A78" s="5">
        <v>4</v>
      </c>
      <c r="B78" s="8">
        <v>6</v>
      </c>
      <c r="C78" s="8">
        <v>77</v>
      </c>
      <c r="D78" s="3" t="s">
        <v>276</v>
      </c>
      <c r="F78" s="267">
        <v>28022</v>
      </c>
      <c r="G78" s="3" t="s">
        <v>164</v>
      </c>
      <c r="H78" s="3" t="s">
        <v>164</v>
      </c>
      <c r="J78" s="126" t="s">
        <v>4399</v>
      </c>
      <c r="K78" s="126" t="s">
        <v>1100</v>
      </c>
      <c r="L78" s="187">
        <v>22</v>
      </c>
      <c r="M78" s="72">
        <v>2</v>
      </c>
      <c r="N78" s="72" t="s">
        <v>2543</v>
      </c>
      <c r="O78" s="72"/>
    </row>
    <row r="79" spans="1:15">
      <c r="A79" s="5">
        <v>4</v>
      </c>
      <c r="B79" s="8">
        <v>7</v>
      </c>
      <c r="C79" s="8">
        <v>78</v>
      </c>
      <c r="D79" s="3" t="s">
        <v>17</v>
      </c>
      <c r="E79" s="2" t="s">
        <v>4563</v>
      </c>
      <c r="F79" s="267">
        <v>9777</v>
      </c>
      <c r="G79" s="3" t="s">
        <v>276</v>
      </c>
      <c r="H79" s="3" t="s">
        <v>276</v>
      </c>
      <c r="J79" s="126" t="s">
        <v>67</v>
      </c>
      <c r="K79" s="126" t="s">
        <v>466</v>
      </c>
      <c r="L79" s="187">
        <v>34</v>
      </c>
      <c r="M79" s="72">
        <v>5</v>
      </c>
      <c r="N79" s="72" t="s">
        <v>837</v>
      </c>
      <c r="O79" s="72"/>
    </row>
    <row r="80" spans="1:15">
      <c r="A80" s="5">
        <v>4</v>
      </c>
      <c r="B80" s="8">
        <v>8</v>
      </c>
      <c r="C80" s="8">
        <v>79</v>
      </c>
      <c r="D80" s="3" t="s">
        <v>609</v>
      </c>
      <c r="F80" s="267">
        <v>33666</v>
      </c>
      <c r="G80" s="3" t="s">
        <v>609</v>
      </c>
      <c r="H80" s="3" t="s">
        <v>609</v>
      </c>
      <c r="J80" s="126" t="s">
        <v>4548</v>
      </c>
      <c r="K80" s="126" t="s">
        <v>4549</v>
      </c>
      <c r="L80" s="187">
        <v>23</v>
      </c>
      <c r="M80" s="72">
        <v>1</v>
      </c>
      <c r="N80" s="72"/>
      <c r="O80" s="72" t="s">
        <v>46</v>
      </c>
    </row>
    <row r="81" spans="1:15">
      <c r="A81" s="5">
        <v>4</v>
      </c>
      <c r="B81" s="8">
        <v>9</v>
      </c>
      <c r="C81" s="8">
        <v>80</v>
      </c>
      <c r="D81" s="3" t="s">
        <v>29</v>
      </c>
      <c r="F81" s="267">
        <v>10078</v>
      </c>
      <c r="G81" s="3" t="s">
        <v>129</v>
      </c>
      <c r="H81" s="3" t="s">
        <v>129</v>
      </c>
      <c r="J81" s="126" t="s">
        <v>1918</v>
      </c>
      <c r="K81" s="126" t="s">
        <v>393</v>
      </c>
      <c r="L81" s="187">
        <v>38</v>
      </c>
      <c r="M81" s="72">
        <v>1</v>
      </c>
      <c r="N81" s="72"/>
      <c r="O81" s="72" t="s">
        <v>46</v>
      </c>
    </row>
    <row r="82" spans="1:15">
      <c r="A82" s="5">
        <v>4</v>
      </c>
      <c r="B82" s="8">
        <v>10</v>
      </c>
      <c r="C82" s="8">
        <v>81</v>
      </c>
      <c r="D82" s="3" t="s">
        <v>2175</v>
      </c>
      <c r="F82" s="267">
        <v>32227</v>
      </c>
      <c r="G82" s="3" t="s">
        <v>354</v>
      </c>
      <c r="H82" s="3" t="s">
        <v>354</v>
      </c>
      <c r="J82" s="126" t="s">
        <v>3013</v>
      </c>
      <c r="K82" s="126" t="s">
        <v>589</v>
      </c>
      <c r="L82" s="187">
        <v>22</v>
      </c>
      <c r="M82" s="72">
        <v>1</v>
      </c>
      <c r="N82" s="72"/>
      <c r="O82" s="72" t="s">
        <v>837</v>
      </c>
    </row>
    <row r="83" spans="1:15">
      <c r="A83" s="5">
        <v>4</v>
      </c>
      <c r="B83" s="8">
        <v>11</v>
      </c>
      <c r="C83" s="8">
        <v>82</v>
      </c>
      <c r="D83" s="3" t="s">
        <v>438</v>
      </c>
      <c r="F83" s="267">
        <v>15223</v>
      </c>
      <c r="G83" s="3" t="s">
        <v>3323</v>
      </c>
      <c r="H83" s="3" t="s">
        <v>3323</v>
      </c>
      <c r="J83" s="126" t="s">
        <v>465</v>
      </c>
      <c r="K83" s="126" t="s">
        <v>613</v>
      </c>
      <c r="L83" s="187">
        <v>33</v>
      </c>
      <c r="M83" s="72">
        <v>4</v>
      </c>
      <c r="N83" s="72" t="s">
        <v>46</v>
      </c>
      <c r="O83" s="72"/>
    </row>
    <row r="84" spans="1:15">
      <c r="A84" s="5">
        <v>4</v>
      </c>
      <c r="B84" s="8">
        <v>12</v>
      </c>
      <c r="C84" s="8">
        <v>83</v>
      </c>
      <c r="D84" s="3" t="s">
        <v>470</v>
      </c>
      <c r="F84" s="267">
        <v>29844</v>
      </c>
      <c r="G84" s="3" t="s">
        <v>686</v>
      </c>
      <c r="H84" s="3" t="s">
        <v>686</v>
      </c>
      <c r="J84" s="126" t="s">
        <v>330</v>
      </c>
      <c r="K84" s="126" t="s">
        <v>422</v>
      </c>
      <c r="L84" s="187">
        <v>26</v>
      </c>
      <c r="M84" s="72">
        <v>2</v>
      </c>
      <c r="N84" s="72" t="s">
        <v>46</v>
      </c>
      <c r="O84" s="72"/>
    </row>
    <row r="85" spans="1:15">
      <c r="A85" s="5">
        <v>4</v>
      </c>
      <c r="B85" s="8">
        <v>13</v>
      </c>
      <c r="C85" s="8">
        <v>84</v>
      </c>
      <c r="D85" s="3" t="s">
        <v>188</v>
      </c>
      <c r="F85" s="267">
        <v>14854</v>
      </c>
      <c r="G85" s="3" t="s">
        <v>3323</v>
      </c>
      <c r="H85" s="3" t="s">
        <v>3323</v>
      </c>
      <c r="J85" s="126" t="s">
        <v>1272</v>
      </c>
      <c r="K85" s="126" t="s">
        <v>546</v>
      </c>
      <c r="L85" s="187">
        <v>34</v>
      </c>
      <c r="M85" s="72">
        <v>9</v>
      </c>
      <c r="N85" s="72" t="s">
        <v>46</v>
      </c>
      <c r="O85" s="72"/>
    </row>
    <row r="86" spans="1:15">
      <c r="A86" s="5">
        <v>4</v>
      </c>
      <c r="B86" s="8">
        <v>14</v>
      </c>
      <c r="C86" s="8">
        <v>85</v>
      </c>
      <c r="D86" s="3" t="s">
        <v>129</v>
      </c>
      <c r="F86" s="267">
        <v>11674</v>
      </c>
      <c r="G86" s="3" t="s">
        <v>129</v>
      </c>
      <c r="H86" s="3" t="s">
        <v>129</v>
      </c>
      <c r="J86" s="126" t="s">
        <v>357</v>
      </c>
      <c r="K86" s="126" t="s">
        <v>358</v>
      </c>
      <c r="L86" s="187">
        <v>33</v>
      </c>
      <c r="M86" s="72">
        <v>1</v>
      </c>
      <c r="N86" s="72"/>
      <c r="O86" s="72" t="s">
        <v>837</v>
      </c>
    </row>
    <row r="87" spans="1:15">
      <c r="A87" s="5">
        <v>4</v>
      </c>
      <c r="B87" s="8">
        <v>15</v>
      </c>
      <c r="C87" s="8">
        <v>86</v>
      </c>
      <c r="D87" s="3" t="s">
        <v>563</v>
      </c>
      <c r="F87" s="267">
        <v>35041</v>
      </c>
      <c r="G87" s="3" t="s">
        <v>2168</v>
      </c>
      <c r="H87" s="3" t="s">
        <v>2168</v>
      </c>
      <c r="J87" s="126" t="s">
        <v>4464</v>
      </c>
      <c r="K87" s="126" t="s">
        <v>4465</v>
      </c>
      <c r="L87" s="187">
        <v>22</v>
      </c>
      <c r="M87" s="72">
        <v>9</v>
      </c>
      <c r="N87" s="72" t="s">
        <v>46</v>
      </c>
      <c r="O87" s="72"/>
    </row>
    <row r="88" spans="1:15">
      <c r="A88" s="5">
        <v>4</v>
      </c>
      <c r="B88" s="8">
        <v>16</v>
      </c>
      <c r="C88" s="8">
        <v>87</v>
      </c>
      <c r="D88" s="3" t="s">
        <v>15</v>
      </c>
      <c r="F88" s="267">
        <v>31595</v>
      </c>
      <c r="G88" s="3" t="s">
        <v>567</v>
      </c>
      <c r="H88" s="3" t="s">
        <v>567</v>
      </c>
      <c r="J88" s="126" t="s">
        <v>2402</v>
      </c>
      <c r="K88" s="126" t="s">
        <v>63</v>
      </c>
      <c r="L88" s="187">
        <v>24</v>
      </c>
      <c r="M88" s="72">
        <v>6</v>
      </c>
      <c r="N88" s="72" t="s">
        <v>2543</v>
      </c>
      <c r="O88" s="72"/>
    </row>
    <row r="89" spans="1:15">
      <c r="A89" s="5">
        <v>4</v>
      </c>
      <c r="B89" s="8">
        <v>17</v>
      </c>
      <c r="C89" s="8">
        <v>88</v>
      </c>
      <c r="D89" s="3" t="s">
        <v>567</v>
      </c>
      <c r="F89" s="267">
        <v>15271</v>
      </c>
      <c r="G89" s="3" t="s">
        <v>3323</v>
      </c>
      <c r="H89" s="3" t="s">
        <v>3323</v>
      </c>
      <c r="J89" s="126" t="s">
        <v>2265</v>
      </c>
      <c r="K89" s="126" t="s">
        <v>595</v>
      </c>
      <c r="L89" s="187">
        <v>34</v>
      </c>
      <c r="M89" s="72">
        <v>2</v>
      </c>
      <c r="N89" s="72" t="s">
        <v>837</v>
      </c>
      <c r="O89" s="72"/>
    </row>
    <row r="90" spans="1:15">
      <c r="A90" s="5">
        <v>4</v>
      </c>
      <c r="B90" s="8">
        <v>18</v>
      </c>
      <c r="C90" s="8">
        <v>89</v>
      </c>
      <c r="D90" s="3" t="s">
        <v>13</v>
      </c>
      <c r="F90" s="267">
        <v>29617</v>
      </c>
      <c r="G90" s="3" t="s">
        <v>438</v>
      </c>
      <c r="H90" s="3" t="s">
        <v>438</v>
      </c>
      <c r="J90" s="126" t="s">
        <v>262</v>
      </c>
      <c r="K90" s="126" t="s">
        <v>2215</v>
      </c>
      <c r="L90" s="187">
        <v>25</v>
      </c>
      <c r="M90" s="72">
        <v>2</v>
      </c>
      <c r="N90" s="72" t="s">
        <v>837</v>
      </c>
      <c r="O90" s="72"/>
    </row>
    <row r="91" spans="1:15">
      <c r="A91" s="5">
        <v>4</v>
      </c>
      <c r="B91" s="8">
        <v>19</v>
      </c>
      <c r="C91" s="8">
        <v>90</v>
      </c>
      <c r="D91" s="3" t="s">
        <v>14</v>
      </c>
      <c r="F91" s="267">
        <v>20302</v>
      </c>
      <c r="G91" s="3" t="s">
        <v>345</v>
      </c>
      <c r="H91" s="3" t="s">
        <v>345</v>
      </c>
      <c r="J91" s="126" t="s">
        <v>680</v>
      </c>
      <c r="K91" s="126" t="s">
        <v>617</v>
      </c>
      <c r="L91" s="187">
        <v>29</v>
      </c>
      <c r="M91" s="72">
        <v>1</v>
      </c>
      <c r="N91" s="72"/>
      <c r="O91" s="72" t="s">
        <v>46</v>
      </c>
    </row>
    <row r="92" spans="1:15">
      <c r="A92" s="9">
        <v>4</v>
      </c>
      <c r="B92" s="10">
        <v>20</v>
      </c>
      <c r="C92" s="10">
        <v>91</v>
      </c>
      <c r="D92" s="12" t="s">
        <v>17</v>
      </c>
      <c r="E92" s="11" t="s">
        <v>4200</v>
      </c>
      <c r="F92" s="268">
        <v>17556</v>
      </c>
      <c r="G92" s="12" t="s">
        <v>246</v>
      </c>
      <c r="H92" s="12" t="s">
        <v>246</v>
      </c>
      <c r="I92" s="11"/>
      <c r="J92" s="135" t="s">
        <v>1738</v>
      </c>
      <c r="K92" s="135" t="s">
        <v>217</v>
      </c>
      <c r="L92" s="478">
        <v>31</v>
      </c>
      <c r="M92" s="76">
        <v>1</v>
      </c>
      <c r="N92" s="76"/>
      <c r="O92" s="76" t="s">
        <v>837</v>
      </c>
    </row>
    <row r="93" spans="1:15">
      <c r="A93" s="5">
        <v>5</v>
      </c>
      <c r="B93" s="8">
        <v>1</v>
      </c>
      <c r="C93" s="8">
        <v>92</v>
      </c>
      <c r="D93" s="3" t="s">
        <v>555</v>
      </c>
      <c r="E93" s="2" t="s">
        <v>4200</v>
      </c>
      <c r="F93" s="267">
        <v>31382</v>
      </c>
      <c r="G93" s="3" t="s">
        <v>15</v>
      </c>
      <c r="H93" s="3" t="s">
        <v>15</v>
      </c>
      <c r="J93" s="126" t="s">
        <v>4434</v>
      </c>
      <c r="K93" s="126" t="s">
        <v>2960</v>
      </c>
      <c r="L93" s="187">
        <v>24</v>
      </c>
      <c r="M93" s="72">
        <v>2</v>
      </c>
      <c r="N93" s="72" t="s">
        <v>46</v>
      </c>
      <c r="O93" s="72"/>
    </row>
    <row r="94" spans="1:15">
      <c r="A94" s="5">
        <v>5</v>
      </c>
      <c r="B94" s="8">
        <v>2</v>
      </c>
      <c r="C94" s="8">
        <v>93</v>
      </c>
      <c r="D94" s="3" t="s">
        <v>14</v>
      </c>
      <c r="F94" s="267">
        <v>31695</v>
      </c>
      <c r="G94" s="3" t="s">
        <v>17</v>
      </c>
      <c r="H94" s="3" t="s">
        <v>17</v>
      </c>
      <c r="J94" s="126" t="s">
        <v>4538</v>
      </c>
      <c r="K94" s="126" t="s">
        <v>409</v>
      </c>
      <c r="L94" s="187">
        <v>23</v>
      </c>
      <c r="M94" s="72">
        <v>7</v>
      </c>
      <c r="N94" s="72" t="s">
        <v>46</v>
      </c>
      <c r="O94" s="72"/>
    </row>
    <row r="95" spans="1:15">
      <c r="A95" s="5">
        <v>5</v>
      </c>
      <c r="B95" s="8">
        <v>3</v>
      </c>
      <c r="C95" s="8">
        <v>94</v>
      </c>
      <c r="D95" s="3" t="s">
        <v>13</v>
      </c>
      <c r="F95" s="267">
        <v>13361</v>
      </c>
      <c r="G95" s="3" t="s">
        <v>609</v>
      </c>
      <c r="H95" s="3" t="s">
        <v>609</v>
      </c>
      <c r="J95" s="126" t="s">
        <v>826</v>
      </c>
      <c r="K95" s="126" t="s">
        <v>56</v>
      </c>
      <c r="L95" s="187">
        <v>34</v>
      </c>
      <c r="M95" s="72">
        <v>1</v>
      </c>
      <c r="N95" s="72"/>
      <c r="O95" s="72" t="s">
        <v>46</v>
      </c>
    </row>
    <row r="96" spans="1:15">
      <c r="A96" s="5">
        <v>5</v>
      </c>
      <c r="B96" s="8">
        <v>4</v>
      </c>
      <c r="C96" s="8">
        <v>95</v>
      </c>
      <c r="D96" s="3" t="s">
        <v>567</v>
      </c>
      <c r="F96" s="267">
        <v>13897</v>
      </c>
      <c r="G96" s="3" t="s">
        <v>470</v>
      </c>
      <c r="H96" s="3" t="s">
        <v>470</v>
      </c>
      <c r="J96" s="126" t="s">
        <v>1246</v>
      </c>
      <c r="K96" s="126" t="s">
        <v>571</v>
      </c>
      <c r="L96" s="187">
        <v>34</v>
      </c>
      <c r="M96" s="72">
        <v>2</v>
      </c>
      <c r="N96" s="72" t="s">
        <v>2543</v>
      </c>
      <c r="O96" s="72"/>
    </row>
    <row r="97" spans="1:15">
      <c r="A97" s="5">
        <v>5</v>
      </c>
      <c r="B97" s="8">
        <v>5</v>
      </c>
      <c r="C97" s="8">
        <v>96</v>
      </c>
      <c r="D97" s="3" t="s">
        <v>15</v>
      </c>
      <c r="F97" s="267">
        <v>25376</v>
      </c>
      <c r="G97" s="3" t="s">
        <v>563</v>
      </c>
      <c r="H97" s="3" t="s">
        <v>563</v>
      </c>
      <c r="J97" s="126" t="s">
        <v>1805</v>
      </c>
      <c r="K97" s="126" t="s">
        <v>220</v>
      </c>
      <c r="L97" s="187">
        <v>28</v>
      </c>
      <c r="M97" s="72">
        <v>1</v>
      </c>
      <c r="N97" s="72"/>
      <c r="O97" s="72" t="s">
        <v>837</v>
      </c>
    </row>
    <row r="98" spans="1:15">
      <c r="A98" s="5">
        <v>5</v>
      </c>
      <c r="B98" s="8">
        <v>6</v>
      </c>
      <c r="C98" s="8">
        <v>97</v>
      </c>
      <c r="D98" s="3" t="s">
        <v>563</v>
      </c>
      <c r="F98" s="267">
        <v>27694</v>
      </c>
      <c r="G98" s="3" t="s">
        <v>354</v>
      </c>
      <c r="H98" s="3" t="s">
        <v>354</v>
      </c>
      <c r="J98" s="126" t="s">
        <v>4073</v>
      </c>
      <c r="K98" s="126" t="s">
        <v>564</v>
      </c>
      <c r="L98" s="187">
        <v>28</v>
      </c>
      <c r="M98" s="72">
        <v>1</v>
      </c>
      <c r="N98" s="72"/>
      <c r="O98" s="72" t="s">
        <v>837</v>
      </c>
    </row>
    <row r="99" spans="1:15">
      <c r="A99" s="5">
        <v>5</v>
      </c>
      <c r="B99" s="8">
        <v>7</v>
      </c>
      <c r="C99" s="8">
        <v>98</v>
      </c>
      <c r="D99" s="3" t="s">
        <v>129</v>
      </c>
      <c r="F99" s="267">
        <v>19867</v>
      </c>
      <c r="G99" s="3" t="s">
        <v>345</v>
      </c>
      <c r="H99" s="3" t="s">
        <v>345</v>
      </c>
      <c r="J99" s="126" t="s">
        <v>1129</v>
      </c>
      <c r="K99" s="126" t="s">
        <v>408</v>
      </c>
      <c r="L99" s="187">
        <v>29</v>
      </c>
      <c r="M99" s="72">
        <v>1</v>
      </c>
      <c r="N99" s="72"/>
      <c r="O99" s="72" t="s">
        <v>837</v>
      </c>
    </row>
    <row r="100" spans="1:15">
      <c r="A100" s="5">
        <v>5</v>
      </c>
      <c r="B100" s="8">
        <v>8</v>
      </c>
      <c r="C100" s="8">
        <v>99</v>
      </c>
      <c r="D100" s="3" t="s">
        <v>188</v>
      </c>
      <c r="F100" s="267">
        <v>12718</v>
      </c>
      <c r="G100" s="3" t="s">
        <v>3323</v>
      </c>
      <c r="H100" s="3" t="s">
        <v>3323</v>
      </c>
      <c r="J100" s="126" t="s">
        <v>950</v>
      </c>
      <c r="K100" s="126" t="s">
        <v>550</v>
      </c>
      <c r="L100" s="187">
        <v>32</v>
      </c>
      <c r="M100" s="72">
        <v>1</v>
      </c>
      <c r="N100" s="72"/>
      <c r="O100" s="72" t="s">
        <v>837</v>
      </c>
    </row>
    <row r="101" spans="1:15">
      <c r="A101" s="5">
        <v>5</v>
      </c>
      <c r="B101" s="8">
        <v>9</v>
      </c>
      <c r="C101" s="8">
        <v>100</v>
      </c>
      <c r="D101" s="3" t="s">
        <v>470</v>
      </c>
      <c r="F101" s="267">
        <v>24488</v>
      </c>
      <c r="G101" s="3" t="s">
        <v>354</v>
      </c>
      <c r="H101" s="3" t="s">
        <v>354</v>
      </c>
      <c r="J101" s="126" t="s">
        <v>4021</v>
      </c>
      <c r="K101" s="126" t="s">
        <v>273</v>
      </c>
      <c r="L101" s="187">
        <v>28</v>
      </c>
      <c r="M101" s="72">
        <v>4</v>
      </c>
      <c r="N101" s="72" t="s">
        <v>837</v>
      </c>
      <c r="O101" s="72"/>
    </row>
    <row r="102" spans="1:15">
      <c r="A102" s="5">
        <v>5</v>
      </c>
      <c r="B102" s="8">
        <v>10</v>
      </c>
      <c r="C102" s="8">
        <v>101</v>
      </c>
      <c r="D102" s="3" t="s">
        <v>438</v>
      </c>
      <c r="F102" s="267">
        <v>14168</v>
      </c>
      <c r="G102" s="3" t="s">
        <v>470</v>
      </c>
      <c r="H102" s="3" t="s">
        <v>470</v>
      </c>
      <c r="J102" s="126" t="s">
        <v>748</v>
      </c>
      <c r="K102" s="126" t="s">
        <v>565</v>
      </c>
      <c r="L102" s="187">
        <v>31</v>
      </c>
      <c r="M102" s="72">
        <v>1</v>
      </c>
      <c r="N102" s="72"/>
      <c r="O102" s="72" t="s">
        <v>837</v>
      </c>
    </row>
    <row r="103" spans="1:15">
      <c r="A103" s="5">
        <v>5</v>
      </c>
      <c r="B103" s="8">
        <v>11</v>
      </c>
      <c r="C103" s="8">
        <v>102</v>
      </c>
      <c r="D103" s="3" t="s">
        <v>15</v>
      </c>
      <c r="E103" s="2" t="s">
        <v>4198</v>
      </c>
      <c r="F103" s="267">
        <v>19913</v>
      </c>
      <c r="G103" s="3" t="s">
        <v>3323</v>
      </c>
      <c r="H103" s="3" t="s">
        <v>3323</v>
      </c>
      <c r="J103" s="126" t="s">
        <v>3339</v>
      </c>
      <c r="K103" s="126" t="s">
        <v>3337</v>
      </c>
      <c r="L103" s="187">
        <v>27</v>
      </c>
      <c r="M103" s="72">
        <v>9</v>
      </c>
      <c r="N103" s="72" t="s">
        <v>46</v>
      </c>
      <c r="O103" s="72"/>
    </row>
    <row r="104" spans="1:15">
      <c r="A104" s="5">
        <v>5</v>
      </c>
      <c r="B104" s="8">
        <v>12</v>
      </c>
      <c r="C104" s="8">
        <v>103</v>
      </c>
      <c r="D104" s="3" t="s">
        <v>29</v>
      </c>
      <c r="F104" s="267">
        <v>28820</v>
      </c>
      <c r="G104" s="3" t="s">
        <v>129</v>
      </c>
      <c r="H104" s="3" t="s">
        <v>129</v>
      </c>
      <c r="J104" s="126" t="s">
        <v>4404</v>
      </c>
      <c r="K104" s="126" t="s">
        <v>4405</v>
      </c>
      <c r="L104" s="187">
        <v>21</v>
      </c>
      <c r="M104" s="72">
        <v>2</v>
      </c>
      <c r="N104" s="72" t="s">
        <v>46</v>
      </c>
      <c r="O104" s="72"/>
    </row>
    <row r="105" spans="1:15">
      <c r="A105" s="5">
        <v>5</v>
      </c>
      <c r="B105" s="8">
        <v>13</v>
      </c>
      <c r="C105" s="8">
        <v>104</v>
      </c>
      <c r="D105" s="3" t="s">
        <v>609</v>
      </c>
      <c r="F105" s="267">
        <v>19858</v>
      </c>
      <c r="G105" s="3" t="s">
        <v>18</v>
      </c>
      <c r="H105" s="3" t="s">
        <v>18</v>
      </c>
      <c r="J105" s="126" t="s">
        <v>1252</v>
      </c>
      <c r="K105" s="126" t="s">
        <v>589</v>
      </c>
      <c r="L105" s="187">
        <v>28</v>
      </c>
      <c r="M105" s="72">
        <v>4</v>
      </c>
      <c r="N105" s="72" t="s">
        <v>2543</v>
      </c>
      <c r="O105" s="72"/>
    </row>
    <row r="106" spans="1:15">
      <c r="A106" s="5">
        <v>5</v>
      </c>
      <c r="B106" s="8">
        <v>14</v>
      </c>
      <c r="C106" s="8">
        <v>105</v>
      </c>
      <c r="D106" s="3" t="s">
        <v>614</v>
      </c>
      <c r="F106" s="267">
        <v>21584</v>
      </c>
      <c r="G106" s="3" t="s">
        <v>2175</v>
      </c>
      <c r="H106" s="3" t="s">
        <v>2175</v>
      </c>
      <c r="J106" s="126" t="s">
        <v>3412</v>
      </c>
      <c r="K106" s="126" t="s">
        <v>3387</v>
      </c>
      <c r="L106" s="187">
        <v>29</v>
      </c>
      <c r="M106" s="72">
        <v>1</v>
      </c>
      <c r="N106" s="72"/>
      <c r="O106" s="72" t="s">
        <v>837</v>
      </c>
    </row>
    <row r="107" spans="1:15">
      <c r="A107" s="5">
        <v>5</v>
      </c>
      <c r="B107" s="8">
        <v>15</v>
      </c>
      <c r="C107" s="8">
        <v>106</v>
      </c>
      <c r="D107" s="3" t="s">
        <v>276</v>
      </c>
      <c r="F107" s="267">
        <v>29976</v>
      </c>
      <c r="G107" s="3" t="s">
        <v>45</v>
      </c>
      <c r="H107" s="3" t="s">
        <v>45</v>
      </c>
      <c r="J107" s="126" t="s">
        <v>3576</v>
      </c>
      <c r="K107" s="126" t="s">
        <v>539</v>
      </c>
      <c r="L107" s="187">
        <v>22</v>
      </c>
      <c r="M107" s="72">
        <v>5</v>
      </c>
      <c r="N107" s="72" t="s">
        <v>837</v>
      </c>
      <c r="O107" s="72"/>
    </row>
    <row r="108" spans="1:15">
      <c r="A108" s="5">
        <v>5</v>
      </c>
      <c r="B108" s="8">
        <v>16</v>
      </c>
      <c r="C108" s="8">
        <v>107</v>
      </c>
      <c r="D108" s="3" t="s">
        <v>2168</v>
      </c>
      <c r="F108" s="267">
        <v>5235</v>
      </c>
      <c r="G108" s="3" t="s">
        <v>129</v>
      </c>
      <c r="H108" s="3" t="s">
        <v>129</v>
      </c>
      <c r="J108" s="126" t="s">
        <v>57</v>
      </c>
      <c r="K108" s="126" t="s">
        <v>564</v>
      </c>
      <c r="L108" s="187">
        <v>40</v>
      </c>
      <c r="M108" s="72">
        <v>3</v>
      </c>
      <c r="N108" s="72" t="s">
        <v>837</v>
      </c>
      <c r="O108" s="72"/>
    </row>
    <row r="109" spans="1:15">
      <c r="A109" s="5">
        <v>5</v>
      </c>
      <c r="B109" s="8">
        <v>17</v>
      </c>
      <c r="C109" s="8">
        <v>108</v>
      </c>
      <c r="D109" s="3" t="s">
        <v>14</v>
      </c>
      <c r="E109" s="2" t="s">
        <v>4205</v>
      </c>
      <c r="F109" s="267">
        <v>28312</v>
      </c>
      <c r="G109" s="3" t="s">
        <v>17</v>
      </c>
      <c r="H109" s="3" t="s">
        <v>17</v>
      </c>
      <c r="J109" s="126" t="s">
        <v>4104</v>
      </c>
      <c r="K109" s="126" t="s">
        <v>4103</v>
      </c>
      <c r="L109" s="187">
        <v>23</v>
      </c>
      <c r="M109" s="72">
        <v>5</v>
      </c>
      <c r="N109" s="72" t="s">
        <v>837</v>
      </c>
      <c r="O109" s="72"/>
    </row>
    <row r="110" spans="1:15">
      <c r="A110" s="5">
        <v>5</v>
      </c>
      <c r="B110" s="8">
        <v>18</v>
      </c>
      <c r="C110" s="8">
        <v>109</v>
      </c>
      <c r="D110" s="3" t="s">
        <v>598</v>
      </c>
      <c r="F110" s="267">
        <v>29630</v>
      </c>
      <c r="G110" s="3" t="s">
        <v>470</v>
      </c>
      <c r="H110" s="3" t="s">
        <v>470</v>
      </c>
      <c r="J110" s="126" t="s">
        <v>4115</v>
      </c>
      <c r="K110" s="126" t="s">
        <v>554</v>
      </c>
      <c r="L110" s="187">
        <v>26</v>
      </c>
      <c r="M110" s="72">
        <v>7</v>
      </c>
      <c r="N110" s="72" t="s">
        <v>46</v>
      </c>
      <c r="O110" s="72"/>
    </row>
    <row r="111" spans="1:15">
      <c r="A111" s="5">
        <v>5</v>
      </c>
      <c r="B111" s="8">
        <v>19</v>
      </c>
      <c r="C111" s="8">
        <v>110</v>
      </c>
      <c r="D111" s="3" t="s">
        <v>17</v>
      </c>
      <c r="F111" s="267">
        <v>29858</v>
      </c>
      <c r="G111" s="3" t="s">
        <v>354</v>
      </c>
      <c r="H111" s="3" t="s">
        <v>354</v>
      </c>
      <c r="J111" s="126" t="s">
        <v>1082</v>
      </c>
      <c r="K111" s="126" t="s">
        <v>4419</v>
      </c>
      <c r="L111" s="187">
        <v>25</v>
      </c>
      <c r="M111" s="72">
        <v>8</v>
      </c>
      <c r="N111" s="72" t="s">
        <v>837</v>
      </c>
      <c r="O111" s="72"/>
    </row>
    <row r="112" spans="1:15">
      <c r="A112" s="9">
        <v>5</v>
      </c>
      <c r="B112" s="10">
        <v>20</v>
      </c>
      <c r="C112" s="10">
        <v>111</v>
      </c>
      <c r="D112" s="12" t="s">
        <v>555</v>
      </c>
      <c r="E112" s="11"/>
      <c r="F112" s="268">
        <v>27932</v>
      </c>
      <c r="G112" s="12" t="s">
        <v>2176</v>
      </c>
      <c r="H112" s="12" t="s">
        <v>2176</v>
      </c>
      <c r="I112" s="11"/>
      <c r="J112" s="135" t="s">
        <v>4396</v>
      </c>
      <c r="K112" s="135" t="s">
        <v>557</v>
      </c>
      <c r="L112" s="478">
        <v>26</v>
      </c>
      <c r="M112" s="76">
        <v>1</v>
      </c>
      <c r="N112" s="76"/>
      <c r="O112" s="76" t="s">
        <v>46</v>
      </c>
    </row>
    <row r="113" spans="1:15">
      <c r="A113" s="97" t="s">
        <v>3701</v>
      </c>
      <c r="B113" s="98">
        <v>1</v>
      </c>
      <c r="C113" s="98">
        <v>112</v>
      </c>
      <c r="D113" s="3" t="s">
        <v>555</v>
      </c>
      <c r="F113" s="269">
        <v>25756</v>
      </c>
      <c r="G113" s="46" t="s">
        <v>598</v>
      </c>
      <c r="H113" s="46" t="s">
        <v>598</v>
      </c>
      <c r="I113" s="47"/>
      <c r="J113" s="188" t="s">
        <v>3063</v>
      </c>
      <c r="K113" s="188" t="s">
        <v>531</v>
      </c>
      <c r="L113" s="479">
        <v>27</v>
      </c>
      <c r="M113" s="170">
        <v>1</v>
      </c>
      <c r="N113" s="170"/>
      <c r="O113" s="170" t="s">
        <v>837</v>
      </c>
    </row>
    <row r="114" spans="1:15">
      <c r="A114" s="5" t="s">
        <v>3701</v>
      </c>
      <c r="B114" s="8">
        <v>2</v>
      </c>
      <c r="C114" s="8">
        <v>113</v>
      </c>
      <c r="D114" s="3" t="s">
        <v>598</v>
      </c>
      <c r="F114" s="267">
        <v>21646</v>
      </c>
      <c r="G114" s="3" t="s">
        <v>13</v>
      </c>
      <c r="H114" s="3" t="s">
        <v>13</v>
      </c>
      <c r="J114" s="126" t="s">
        <v>4339</v>
      </c>
      <c r="K114" s="126" t="s">
        <v>526</v>
      </c>
      <c r="L114" s="187">
        <v>26</v>
      </c>
      <c r="M114" s="72">
        <v>2</v>
      </c>
      <c r="N114" s="72" t="s">
        <v>2543</v>
      </c>
      <c r="O114" s="72"/>
    </row>
    <row r="115" spans="1:15">
      <c r="A115" s="5" t="s">
        <v>3701</v>
      </c>
      <c r="B115" s="8">
        <v>3</v>
      </c>
      <c r="C115" s="8">
        <v>114</v>
      </c>
      <c r="D115" s="3" t="s">
        <v>614</v>
      </c>
      <c r="F115" s="267">
        <v>22563</v>
      </c>
      <c r="G115" s="3" t="s">
        <v>213</v>
      </c>
      <c r="H115" s="3" t="s">
        <v>213</v>
      </c>
      <c r="J115" s="126" t="s">
        <v>3008</v>
      </c>
      <c r="K115" s="126" t="s">
        <v>86</v>
      </c>
      <c r="L115" s="187">
        <v>25</v>
      </c>
      <c r="M115" s="72">
        <v>6</v>
      </c>
      <c r="N115" s="72" t="s">
        <v>837</v>
      </c>
      <c r="O115" s="72"/>
    </row>
    <row r="116" spans="1:15">
      <c r="A116" s="5" t="s">
        <v>3701</v>
      </c>
      <c r="B116" s="8">
        <v>4</v>
      </c>
      <c r="C116" s="8">
        <v>115</v>
      </c>
      <c r="D116" s="3" t="s">
        <v>438</v>
      </c>
      <c r="F116" s="267">
        <v>31986</v>
      </c>
      <c r="G116" s="3" t="s">
        <v>213</v>
      </c>
      <c r="H116" s="3" t="s">
        <v>213</v>
      </c>
      <c r="J116" s="126" t="s">
        <v>4540</v>
      </c>
      <c r="K116" s="126" t="s">
        <v>323</v>
      </c>
      <c r="L116" s="187">
        <v>24</v>
      </c>
      <c r="M116" s="72">
        <v>1</v>
      </c>
      <c r="N116" s="72"/>
      <c r="O116" s="72" t="s">
        <v>46</v>
      </c>
    </row>
    <row r="117" spans="1:15">
      <c r="A117" s="5" t="s">
        <v>3701</v>
      </c>
      <c r="B117" s="8">
        <v>5</v>
      </c>
      <c r="C117" s="8">
        <v>116</v>
      </c>
      <c r="D117" s="3" t="s">
        <v>188</v>
      </c>
      <c r="F117" s="267">
        <v>22239</v>
      </c>
      <c r="G117" s="3" t="s">
        <v>17</v>
      </c>
      <c r="H117" s="3" t="s">
        <v>17</v>
      </c>
      <c r="J117" s="126" t="s">
        <v>279</v>
      </c>
      <c r="K117" s="126" t="s">
        <v>2995</v>
      </c>
      <c r="L117" s="187">
        <v>25</v>
      </c>
      <c r="M117" s="72">
        <v>5</v>
      </c>
      <c r="N117" s="72" t="s">
        <v>837</v>
      </c>
      <c r="O117" s="72"/>
    </row>
    <row r="118" spans="1:15">
      <c r="A118" s="5" t="s">
        <v>3701</v>
      </c>
      <c r="B118" s="8">
        <v>6</v>
      </c>
      <c r="C118" s="8">
        <v>117</v>
      </c>
      <c r="D118" s="3" t="s">
        <v>15</v>
      </c>
      <c r="F118" s="267">
        <v>27500</v>
      </c>
      <c r="G118" s="3" t="s">
        <v>213</v>
      </c>
      <c r="H118" s="3" t="s">
        <v>213</v>
      </c>
      <c r="J118" s="126" t="s">
        <v>3536</v>
      </c>
      <c r="K118" s="126" t="s">
        <v>3537</v>
      </c>
      <c r="L118" s="187">
        <v>26</v>
      </c>
      <c r="M118" s="72">
        <v>1</v>
      </c>
      <c r="N118" s="72"/>
      <c r="O118" s="72" t="s">
        <v>837</v>
      </c>
    </row>
    <row r="119" spans="1:15">
      <c r="A119" s="9" t="s">
        <v>3701</v>
      </c>
      <c r="B119" s="10">
        <v>7</v>
      </c>
      <c r="C119" s="10">
        <v>118</v>
      </c>
      <c r="D119" s="12" t="s">
        <v>13</v>
      </c>
      <c r="E119" s="11"/>
      <c r="F119" s="268">
        <v>17606</v>
      </c>
      <c r="G119" s="12" t="s">
        <v>614</v>
      </c>
      <c r="H119" s="12" t="s">
        <v>614</v>
      </c>
      <c r="I119" s="11"/>
      <c r="J119" s="135" t="s">
        <v>131</v>
      </c>
      <c r="K119" s="135" t="s">
        <v>1749</v>
      </c>
      <c r="L119" s="478">
        <v>28</v>
      </c>
      <c r="M119" s="76">
        <v>1</v>
      </c>
      <c r="N119" s="76"/>
      <c r="O119" s="76" t="s">
        <v>837</v>
      </c>
    </row>
    <row r="120" spans="1:15">
      <c r="A120" s="5">
        <v>6</v>
      </c>
      <c r="B120" s="8">
        <v>1</v>
      </c>
      <c r="C120" s="8">
        <v>119</v>
      </c>
      <c r="D120" s="3" t="s">
        <v>555</v>
      </c>
      <c r="F120" s="267">
        <v>31972</v>
      </c>
      <c r="G120" s="3" t="s">
        <v>2169</v>
      </c>
      <c r="H120" s="3" t="s">
        <v>2169</v>
      </c>
      <c r="J120" s="126" t="s">
        <v>4455</v>
      </c>
      <c r="K120" s="126" t="s">
        <v>293</v>
      </c>
      <c r="L120" s="187">
        <v>25</v>
      </c>
      <c r="M120" s="72">
        <v>1</v>
      </c>
      <c r="N120" s="72"/>
      <c r="O120" s="72" t="s">
        <v>837</v>
      </c>
    </row>
    <row r="121" spans="1:15">
      <c r="A121" s="5">
        <v>6</v>
      </c>
      <c r="B121" s="8">
        <v>2</v>
      </c>
      <c r="C121" s="8">
        <v>120</v>
      </c>
      <c r="D121" s="3" t="s">
        <v>17</v>
      </c>
      <c r="F121" s="267">
        <v>27577</v>
      </c>
      <c r="G121" s="3" t="s">
        <v>2175</v>
      </c>
      <c r="H121" s="3" t="s">
        <v>2175</v>
      </c>
      <c r="J121" s="126" t="s">
        <v>3544</v>
      </c>
      <c r="K121" s="126" t="s">
        <v>209</v>
      </c>
      <c r="L121" s="187">
        <v>26</v>
      </c>
      <c r="M121" s="72">
        <v>4</v>
      </c>
      <c r="N121" s="72" t="s">
        <v>837</v>
      </c>
      <c r="O121" s="72"/>
    </row>
    <row r="122" spans="1:15">
      <c r="A122" s="5">
        <v>6</v>
      </c>
      <c r="B122" s="8">
        <v>3</v>
      </c>
      <c r="C122" s="8">
        <v>121</v>
      </c>
      <c r="D122" s="3" t="s">
        <v>598</v>
      </c>
      <c r="F122" s="267">
        <v>27462</v>
      </c>
      <c r="G122" s="3" t="s">
        <v>567</v>
      </c>
      <c r="H122" s="3" t="s">
        <v>567</v>
      </c>
      <c r="J122" s="126" t="s">
        <v>297</v>
      </c>
      <c r="K122" s="126" t="s">
        <v>595</v>
      </c>
      <c r="L122" s="187">
        <v>26</v>
      </c>
      <c r="M122" s="72">
        <v>7</v>
      </c>
      <c r="N122" s="72" t="s">
        <v>837</v>
      </c>
      <c r="O122" s="72"/>
    </row>
    <row r="123" spans="1:15">
      <c r="A123" s="5">
        <v>6</v>
      </c>
      <c r="B123" s="8">
        <v>4</v>
      </c>
      <c r="C123" s="8">
        <v>122</v>
      </c>
      <c r="D123" s="3" t="s">
        <v>16</v>
      </c>
      <c r="F123" s="267">
        <v>30203</v>
      </c>
      <c r="G123" s="3" t="s">
        <v>239</v>
      </c>
      <c r="H123" s="3" t="s">
        <v>239</v>
      </c>
      <c r="J123" s="126" t="s">
        <v>4129</v>
      </c>
      <c r="K123" s="126" t="s">
        <v>279</v>
      </c>
      <c r="L123" s="187">
        <v>22</v>
      </c>
      <c r="M123" s="72">
        <v>1</v>
      </c>
      <c r="N123" s="72"/>
      <c r="O123" s="72" t="s">
        <v>837</v>
      </c>
    </row>
    <row r="124" spans="1:15">
      <c r="A124" s="5">
        <v>6</v>
      </c>
      <c r="B124" s="8">
        <v>5</v>
      </c>
      <c r="C124" s="8">
        <v>123</v>
      </c>
      <c r="D124" s="3" t="s">
        <v>2168</v>
      </c>
      <c r="F124" s="267">
        <v>19360</v>
      </c>
      <c r="G124" s="3" t="s">
        <v>2168</v>
      </c>
      <c r="H124" s="3" t="s">
        <v>2168</v>
      </c>
      <c r="J124" s="126" t="s">
        <v>3380</v>
      </c>
      <c r="K124" s="126" t="s">
        <v>24</v>
      </c>
      <c r="L124" s="187">
        <v>30</v>
      </c>
      <c r="M124" s="72">
        <v>1</v>
      </c>
      <c r="N124" s="72"/>
      <c r="O124" s="72" t="s">
        <v>837</v>
      </c>
    </row>
    <row r="125" spans="1:15">
      <c r="A125" s="5">
        <v>6</v>
      </c>
      <c r="B125" s="8">
        <v>6</v>
      </c>
      <c r="C125" s="8">
        <v>124</v>
      </c>
      <c r="D125" s="3" t="s">
        <v>276</v>
      </c>
      <c r="F125" s="267">
        <v>12828</v>
      </c>
      <c r="G125" s="3" t="s">
        <v>3323</v>
      </c>
      <c r="H125" s="3" t="s">
        <v>129</v>
      </c>
      <c r="J125" s="126" t="s">
        <v>1108</v>
      </c>
      <c r="K125" s="126" t="s">
        <v>136</v>
      </c>
      <c r="L125" s="187">
        <v>35</v>
      </c>
      <c r="M125" s="72">
        <v>1</v>
      </c>
      <c r="N125" s="72"/>
      <c r="O125" s="72" t="s">
        <v>837</v>
      </c>
    </row>
    <row r="126" spans="1:15">
      <c r="A126" s="5">
        <v>6</v>
      </c>
      <c r="B126" s="8">
        <v>7</v>
      </c>
      <c r="C126" s="8">
        <v>125</v>
      </c>
      <c r="D126" s="3" t="s">
        <v>614</v>
      </c>
      <c r="F126" s="267">
        <v>20546</v>
      </c>
      <c r="G126" s="3" t="s">
        <v>563</v>
      </c>
      <c r="H126" s="3" t="s">
        <v>563</v>
      </c>
      <c r="J126" s="126" t="s">
        <v>117</v>
      </c>
      <c r="K126" s="126" t="s">
        <v>493</v>
      </c>
      <c r="L126" s="187">
        <v>28</v>
      </c>
      <c r="M126" s="72">
        <v>1</v>
      </c>
      <c r="N126" s="72"/>
      <c r="O126" s="72" t="s">
        <v>837</v>
      </c>
    </row>
    <row r="127" spans="1:15" ht="16" customHeight="1">
      <c r="A127" s="5">
        <v>6</v>
      </c>
      <c r="B127" s="8">
        <v>8</v>
      </c>
      <c r="C127" s="8">
        <v>126</v>
      </c>
      <c r="D127" s="3" t="s">
        <v>609</v>
      </c>
      <c r="F127" s="267">
        <v>33644</v>
      </c>
      <c r="G127" s="3" t="s">
        <v>609</v>
      </c>
      <c r="H127" s="3" t="s">
        <v>609</v>
      </c>
      <c r="J127" s="126" t="s">
        <v>2179</v>
      </c>
      <c r="K127" s="126" t="s">
        <v>4462</v>
      </c>
      <c r="L127" s="187">
        <v>23</v>
      </c>
      <c r="M127" s="72">
        <v>4</v>
      </c>
      <c r="N127" s="72" t="s">
        <v>837</v>
      </c>
      <c r="O127" s="72"/>
    </row>
    <row r="128" spans="1:15">
      <c r="A128" s="5">
        <v>6</v>
      </c>
      <c r="B128" s="8">
        <v>9</v>
      </c>
      <c r="C128" s="8">
        <v>127</v>
      </c>
      <c r="D128" s="3" t="s">
        <v>29</v>
      </c>
      <c r="F128" s="267">
        <v>12857</v>
      </c>
      <c r="G128" s="3" t="s">
        <v>14</v>
      </c>
      <c r="H128" s="3" t="s">
        <v>14</v>
      </c>
      <c r="J128" s="126" t="s">
        <v>910</v>
      </c>
      <c r="K128" s="126" t="s">
        <v>321</v>
      </c>
      <c r="L128" s="187">
        <v>34</v>
      </c>
      <c r="M128" s="72">
        <v>1</v>
      </c>
      <c r="N128" s="72"/>
      <c r="O128" s="72" t="s">
        <v>837</v>
      </c>
    </row>
    <row r="129" spans="1:15">
      <c r="A129" s="5">
        <v>6</v>
      </c>
      <c r="B129" s="8">
        <v>10</v>
      </c>
      <c r="C129" s="8">
        <v>128</v>
      </c>
      <c r="D129" s="3" t="s">
        <v>2175</v>
      </c>
      <c r="F129" s="267">
        <v>20116</v>
      </c>
      <c r="G129" s="3" t="s">
        <v>686</v>
      </c>
      <c r="H129" s="3" t="s">
        <v>686</v>
      </c>
      <c r="J129" s="126" t="s">
        <v>2921</v>
      </c>
      <c r="K129" s="126" t="s">
        <v>2922</v>
      </c>
      <c r="L129" s="187">
        <v>29</v>
      </c>
      <c r="M129" s="72">
        <v>1</v>
      </c>
      <c r="N129" s="72"/>
      <c r="O129" s="72" t="s">
        <v>837</v>
      </c>
    </row>
    <row r="130" spans="1:15">
      <c r="A130" s="5">
        <v>6</v>
      </c>
      <c r="B130" s="8">
        <v>11</v>
      </c>
      <c r="C130" s="8">
        <v>129</v>
      </c>
      <c r="D130" s="3" t="s">
        <v>438</v>
      </c>
      <c r="F130" s="267">
        <v>18795</v>
      </c>
      <c r="G130" s="3" t="s">
        <v>3323</v>
      </c>
      <c r="H130" s="3" t="s">
        <v>3323</v>
      </c>
      <c r="J130" s="126" t="s">
        <v>3365</v>
      </c>
      <c r="K130" s="126" t="s">
        <v>3367</v>
      </c>
      <c r="L130" s="187">
        <v>31</v>
      </c>
      <c r="M130" s="72">
        <v>5</v>
      </c>
      <c r="N130" s="72" t="s">
        <v>837</v>
      </c>
      <c r="O130" s="72"/>
    </row>
    <row r="131" spans="1:15">
      <c r="A131" s="5">
        <v>6</v>
      </c>
      <c r="B131" s="8">
        <v>12</v>
      </c>
      <c r="C131" s="8">
        <v>130</v>
      </c>
      <c r="D131" s="3" t="s">
        <v>470</v>
      </c>
      <c r="F131" s="267">
        <v>30240</v>
      </c>
      <c r="G131" s="3" t="s">
        <v>609</v>
      </c>
      <c r="H131" s="3" t="s">
        <v>609</v>
      </c>
      <c r="J131" s="126" t="s">
        <v>4430</v>
      </c>
      <c r="K131" s="126" t="s">
        <v>163</v>
      </c>
      <c r="L131" s="187">
        <v>25</v>
      </c>
      <c r="M131" s="72">
        <v>1</v>
      </c>
      <c r="N131" s="72"/>
      <c r="O131" s="72" t="s">
        <v>837</v>
      </c>
    </row>
    <row r="132" spans="1:15">
      <c r="A132" s="5">
        <v>6</v>
      </c>
      <c r="B132" s="8">
        <v>13</v>
      </c>
      <c r="C132" s="8">
        <v>131</v>
      </c>
      <c r="D132" s="3" t="s">
        <v>188</v>
      </c>
      <c r="F132" s="267">
        <v>22263</v>
      </c>
      <c r="G132" s="3" t="s">
        <v>276</v>
      </c>
      <c r="H132" s="3" t="s">
        <v>276</v>
      </c>
      <c r="J132" s="126" t="s">
        <v>2997</v>
      </c>
      <c r="K132" s="126" t="s">
        <v>466</v>
      </c>
      <c r="L132" s="187">
        <v>25</v>
      </c>
      <c r="M132" s="72">
        <v>5</v>
      </c>
      <c r="N132" s="72" t="s">
        <v>46</v>
      </c>
      <c r="O132" s="72"/>
    </row>
    <row r="133" spans="1:15">
      <c r="A133" s="5">
        <v>6</v>
      </c>
      <c r="B133" s="8">
        <v>14</v>
      </c>
      <c r="C133" s="8">
        <v>132</v>
      </c>
      <c r="D133" s="3" t="s">
        <v>129</v>
      </c>
      <c r="F133" s="267">
        <v>22487</v>
      </c>
      <c r="G133" s="3" t="s">
        <v>438</v>
      </c>
      <c r="H133" s="3" t="s">
        <v>438</v>
      </c>
      <c r="J133" s="126" t="s">
        <v>1848</v>
      </c>
      <c r="K133" s="126" t="s">
        <v>1054</v>
      </c>
      <c r="L133" s="187">
        <v>27</v>
      </c>
      <c r="M133" s="72">
        <v>1</v>
      </c>
      <c r="N133" s="72"/>
      <c r="O133" s="72" t="s">
        <v>837</v>
      </c>
    </row>
    <row r="134" spans="1:15">
      <c r="A134" s="5">
        <v>6</v>
      </c>
      <c r="B134" s="8">
        <v>15</v>
      </c>
      <c r="C134" s="8">
        <v>133</v>
      </c>
      <c r="D134" s="3" t="s">
        <v>563</v>
      </c>
      <c r="F134" s="267">
        <v>29958</v>
      </c>
      <c r="G134" s="3" t="s">
        <v>598</v>
      </c>
      <c r="H134" s="3" t="s">
        <v>598</v>
      </c>
      <c r="J134" s="126" t="s">
        <v>1265</v>
      </c>
      <c r="K134" s="126" t="s">
        <v>4527</v>
      </c>
      <c r="L134" s="187">
        <v>22</v>
      </c>
      <c r="M134" s="72">
        <v>2</v>
      </c>
      <c r="N134" s="72" t="s">
        <v>837</v>
      </c>
      <c r="O134" s="72"/>
    </row>
    <row r="135" spans="1:15">
      <c r="A135" s="5">
        <v>6</v>
      </c>
      <c r="B135" s="8">
        <v>16</v>
      </c>
      <c r="C135" s="8">
        <v>134</v>
      </c>
      <c r="D135" s="3" t="s">
        <v>15</v>
      </c>
      <c r="F135" s="267">
        <v>9847</v>
      </c>
      <c r="G135" s="3" t="s">
        <v>438</v>
      </c>
      <c r="H135" s="3" t="s">
        <v>438</v>
      </c>
      <c r="J135" s="126" t="s">
        <v>302</v>
      </c>
      <c r="K135" s="126" t="s">
        <v>136</v>
      </c>
      <c r="L135" s="187">
        <v>38</v>
      </c>
      <c r="M135" s="72">
        <v>9</v>
      </c>
      <c r="N135" s="72" t="s">
        <v>837</v>
      </c>
      <c r="O135" s="72"/>
    </row>
    <row r="136" spans="1:15">
      <c r="A136" s="5">
        <v>6</v>
      </c>
      <c r="B136" s="8">
        <v>17</v>
      </c>
      <c r="C136" s="8">
        <v>135</v>
      </c>
      <c r="D136" s="3" t="s">
        <v>567</v>
      </c>
      <c r="F136" s="267">
        <v>21842</v>
      </c>
      <c r="G136" s="3" t="s">
        <v>354</v>
      </c>
      <c r="H136" s="3" t="s">
        <v>354</v>
      </c>
      <c r="J136" s="126" t="s">
        <v>1179</v>
      </c>
      <c r="K136" s="126" t="s">
        <v>597</v>
      </c>
      <c r="L136" s="187">
        <v>28</v>
      </c>
      <c r="M136" s="72">
        <v>9</v>
      </c>
      <c r="N136" s="72" t="s">
        <v>46</v>
      </c>
      <c r="O136" s="72"/>
    </row>
    <row r="137" spans="1:15">
      <c r="A137" s="5">
        <v>6</v>
      </c>
      <c r="B137" s="8">
        <v>18</v>
      </c>
      <c r="C137" s="8">
        <v>136</v>
      </c>
      <c r="D137" s="3" t="s">
        <v>13</v>
      </c>
      <c r="F137" s="267">
        <v>33850</v>
      </c>
      <c r="G137" s="3" t="s">
        <v>345</v>
      </c>
      <c r="H137" s="3" t="s">
        <v>345</v>
      </c>
      <c r="J137" s="126" t="s">
        <v>4553</v>
      </c>
      <c r="K137" s="126" t="s">
        <v>544</v>
      </c>
      <c r="L137" s="187">
        <v>24</v>
      </c>
      <c r="M137" s="72">
        <v>1</v>
      </c>
      <c r="N137" s="72"/>
      <c r="O137" s="72" t="s">
        <v>837</v>
      </c>
    </row>
    <row r="138" spans="1:15">
      <c r="A138" s="5">
        <v>6</v>
      </c>
      <c r="B138" s="8">
        <v>19</v>
      </c>
      <c r="C138" s="8">
        <v>137</v>
      </c>
      <c r="D138" s="3" t="s">
        <v>14</v>
      </c>
      <c r="F138" s="267">
        <v>23301</v>
      </c>
      <c r="G138" s="3" t="s">
        <v>686</v>
      </c>
      <c r="H138" s="3" t="s">
        <v>686</v>
      </c>
      <c r="J138" s="126" t="s">
        <v>2509</v>
      </c>
      <c r="K138" s="126" t="s">
        <v>2510</v>
      </c>
      <c r="L138" s="187">
        <v>29</v>
      </c>
      <c r="M138" s="72">
        <v>1</v>
      </c>
      <c r="N138" s="72"/>
      <c r="O138" s="72" t="s">
        <v>837</v>
      </c>
    </row>
    <row r="139" spans="1:15">
      <c r="A139" s="9">
        <v>6</v>
      </c>
      <c r="B139" s="10">
        <v>20</v>
      </c>
      <c r="C139" s="10">
        <v>138</v>
      </c>
      <c r="D139" s="12" t="s">
        <v>239</v>
      </c>
      <c r="E139" s="11"/>
      <c r="F139" s="268">
        <v>21461</v>
      </c>
      <c r="G139" s="12" t="s">
        <v>567</v>
      </c>
      <c r="H139" s="12" t="s">
        <v>567</v>
      </c>
      <c r="I139" s="11"/>
      <c r="J139" s="135" t="s">
        <v>2870</v>
      </c>
      <c r="K139" s="135" t="s">
        <v>244</v>
      </c>
      <c r="L139" s="478">
        <v>27</v>
      </c>
      <c r="M139" s="76">
        <v>1</v>
      </c>
      <c r="N139" s="76"/>
      <c r="O139" s="76" t="s">
        <v>837</v>
      </c>
    </row>
    <row r="140" spans="1:15">
      <c r="A140" s="5">
        <v>7</v>
      </c>
      <c r="B140" s="8">
        <v>1</v>
      </c>
      <c r="C140" s="8">
        <v>139</v>
      </c>
      <c r="D140" s="3" t="s">
        <v>239</v>
      </c>
      <c r="F140" s="267">
        <v>33927</v>
      </c>
      <c r="G140" s="3" t="s">
        <v>164</v>
      </c>
      <c r="H140" s="3" t="s">
        <v>164</v>
      </c>
      <c r="J140" s="126" t="s">
        <v>288</v>
      </c>
      <c r="K140" s="126" t="s">
        <v>493</v>
      </c>
      <c r="L140" s="187">
        <v>23</v>
      </c>
      <c r="M140" s="72">
        <v>1</v>
      </c>
      <c r="N140" s="72"/>
      <c r="O140" s="72" t="s">
        <v>837</v>
      </c>
    </row>
    <row r="141" spans="1:15">
      <c r="A141" s="5">
        <v>7</v>
      </c>
      <c r="B141" s="8">
        <v>2</v>
      </c>
      <c r="C141" s="8">
        <v>140</v>
      </c>
      <c r="D141" s="3" t="s">
        <v>14</v>
      </c>
      <c r="F141" s="267">
        <v>23698</v>
      </c>
      <c r="G141" s="3" t="s">
        <v>345</v>
      </c>
      <c r="H141" s="3" t="s">
        <v>345</v>
      </c>
      <c r="J141" s="126" t="s">
        <v>254</v>
      </c>
      <c r="K141" s="126" t="s">
        <v>1193</v>
      </c>
      <c r="L141" s="187">
        <v>24</v>
      </c>
      <c r="M141" s="72">
        <v>5</v>
      </c>
      <c r="N141" s="72" t="s">
        <v>2543</v>
      </c>
      <c r="O141" s="72"/>
    </row>
    <row r="142" spans="1:15">
      <c r="A142" s="5">
        <v>7</v>
      </c>
      <c r="B142" s="8">
        <v>3</v>
      </c>
      <c r="C142" s="8">
        <v>141</v>
      </c>
      <c r="D142" s="3" t="s">
        <v>13</v>
      </c>
      <c r="F142" s="267">
        <v>19901</v>
      </c>
      <c r="G142" s="3" t="s">
        <v>2170</v>
      </c>
      <c r="H142" s="3" t="s">
        <v>2170</v>
      </c>
      <c r="J142" s="126" t="s">
        <v>2398</v>
      </c>
      <c r="K142" s="126" t="s">
        <v>305</v>
      </c>
      <c r="L142" s="187">
        <v>29</v>
      </c>
      <c r="M142" s="72">
        <v>7</v>
      </c>
      <c r="N142" s="72" t="s">
        <v>46</v>
      </c>
      <c r="O142" s="72"/>
    </row>
    <row r="143" spans="1:15">
      <c r="A143" s="5">
        <v>7</v>
      </c>
      <c r="B143" s="8">
        <v>4</v>
      </c>
      <c r="C143" s="8">
        <v>142</v>
      </c>
      <c r="D143" s="3" t="s">
        <v>567</v>
      </c>
      <c r="F143" s="267">
        <v>31855</v>
      </c>
      <c r="G143" s="3" t="s">
        <v>354</v>
      </c>
      <c r="H143" s="3" t="s">
        <v>354</v>
      </c>
      <c r="J143" s="126" t="s">
        <v>251</v>
      </c>
      <c r="K143" s="126" t="s">
        <v>4452</v>
      </c>
      <c r="L143" s="187">
        <v>24</v>
      </c>
      <c r="M143" s="72">
        <v>9</v>
      </c>
      <c r="N143" s="72" t="s">
        <v>837</v>
      </c>
      <c r="O143" s="72"/>
    </row>
    <row r="144" spans="1:15">
      <c r="A144" s="5">
        <v>7</v>
      </c>
      <c r="B144" s="8">
        <v>5</v>
      </c>
      <c r="C144" s="8">
        <v>143</v>
      </c>
      <c r="D144" s="3" t="s">
        <v>15</v>
      </c>
      <c r="F144" s="267">
        <v>33197</v>
      </c>
      <c r="G144" s="3" t="s">
        <v>598</v>
      </c>
      <c r="H144" s="3" t="s">
        <v>598</v>
      </c>
      <c r="J144" s="126" t="s">
        <v>3480</v>
      </c>
      <c r="K144" s="126" t="s">
        <v>607</v>
      </c>
      <c r="L144" s="187">
        <v>24</v>
      </c>
      <c r="M144" s="72">
        <v>5</v>
      </c>
      <c r="N144" s="72" t="s">
        <v>837</v>
      </c>
      <c r="O144" s="72"/>
    </row>
    <row r="145" spans="1:15">
      <c r="A145" s="5">
        <v>7</v>
      </c>
      <c r="B145" s="8">
        <v>6</v>
      </c>
      <c r="C145" s="8">
        <v>144</v>
      </c>
      <c r="D145" s="3" t="s">
        <v>563</v>
      </c>
      <c r="F145" s="267">
        <v>24017</v>
      </c>
      <c r="G145" s="3" t="s">
        <v>2169</v>
      </c>
      <c r="H145" s="3" t="s">
        <v>2169</v>
      </c>
      <c r="J145" s="126" t="s">
        <v>3452</v>
      </c>
      <c r="K145" s="126" t="s">
        <v>4351</v>
      </c>
      <c r="L145" s="187">
        <v>25</v>
      </c>
      <c r="M145" s="72">
        <v>1</v>
      </c>
      <c r="N145" s="72"/>
      <c r="O145" s="72" t="s">
        <v>46</v>
      </c>
    </row>
    <row r="146" spans="1:15">
      <c r="A146" s="5">
        <v>7</v>
      </c>
      <c r="B146" s="8">
        <v>7</v>
      </c>
      <c r="C146" s="8">
        <v>145</v>
      </c>
      <c r="D146" s="3" t="s">
        <v>129</v>
      </c>
      <c r="F146" s="267">
        <v>31394</v>
      </c>
      <c r="G146" s="3" t="s">
        <v>164</v>
      </c>
      <c r="H146" s="3" t="s">
        <v>164</v>
      </c>
      <c r="J146" s="126" t="s">
        <v>4035</v>
      </c>
      <c r="K146" s="126" t="s">
        <v>63</v>
      </c>
      <c r="L146" s="187">
        <v>24</v>
      </c>
      <c r="M146" s="72">
        <v>7</v>
      </c>
      <c r="N146" s="72" t="s">
        <v>2543</v>
      </c>
      <c r="O146" s="72"/>
    </row>
    <row r="147" spans="1:15">
      <c r="A147" s="5">
        <v>7</v>
      </c>
      <c r="B147" s="8">
        <v>8</v>
      </c>
      <c r="C147" s="8">
        <v>146</v>
      </c>
      <c r="D147" s="3" t="s">
        <v>188</v>
      </c>
      <c r="F147" s="267">
        <v>31553</v>
      </c>
      <c r="G147" s="3" t="s">
        <v>470</v>
      </c>
      <c r="H147" s="3" t="s">
        <v>470</v>
      </c>
      <c r="J147" s="126" t="s">
        <v>4439</v>
      </c>
      <c r="K147" s="126" t="s">
        <v>1947</v>
      </c>
      <c r="L147" s="187">
        <v>23</v>
      </c>
      <c r="M147" s="72">
        <v>1</v>
      </c>
      <c r="N147" s="72"/>
      <c r="O147" s="72" t="s">
        <v>46</v>
      </c>
    </row>
    <row r="148" spans="1:15">
      <c r="A148" s="5">
        <v>7</v>
      </c>
      <c r="B148" s="8">
        <v>9</v>
      </c>
      <c r="C148" s="8">
        <v>147</v>
      </c>
      <c r="D148" s="3" t="s">
        <v>470</v>
      </c>
      <c r="F148" s="267">
        <v>10061</v>
      </c>
      <c r="G148" s="3" t="s">
        <v>345</v>
      </c>
      <c r="H148" s="3" t="s">
        <v>345</v>
      </c>
      <c r="J148" s="126" t="s">
        <v>1862</v>
      </c>
      <c r="K148" s="126" t="s">
        <v>63</v>
      </c>
      <c r="L148" s="187">
        <v>37</v>
      </c>
      <c r="M148" s="72">
        <v>1</v>
      </c>
      <c r="N148" s="72"/>
      <c r="O148" s="72" t="s">
        <v>46</v>
      </c>
    </row>
    <row r="149" spans="1:15">
      <c r="A149" s="5">
        <v>7</v>
      </c>
      <c r="B149" s="8">
        <v>10</v>
      </c>
      <c r="C149" s="8">
        <v>148</v>
      </c>
      <c r="D149" s="3" t="s">
        <v>438</v>
      </c>
      <c r="F149" s="267">
        <v>21306</v>
      </c>
      <c r="G149" s="3" t="s">
        <v>14</v>
      </c>
      <c r="H149" s="3" t="s">
        <v>14</v>
      </c>
      <c r="J149" s="126" t="s">
        <v>2464</v>
      </c>
      <c r="K149" s="126" t="s">
        <v>576</v>
      </c>
      <c r="L149" s="187">
        <v>29</v>
      </c>
      <c r="M149" s="72">
        <v>1</v>
      </c>
      <c r="N149" s="72"/>
      <c r="O149" s="72" t="s">
        <v>46</v>
      </c>
    </row>
    <row r="150" spans="1:15">
      <c r="A150" s="5">
        <v>7</v>
      </c>
      <c r="B150" s="8">
        <v>11</v>
      </c>
      <c r="C150" s="8">
        <v>149</v>
      </c>
      <c r="D150" s="3" t="s">
        <v>2175</v>
      </c>
      <c r="F150" s="267">
        <v>14551</v>
      </c>
      <c r="G150" s="3" t="s">
        <v>470</v>
      </c>
      <c r="H150" s="3" t="s">
        <v>470</v>
      </c>
      <c r="J150" s="126" t="s">
        <v>1077</v>
      </c>
      <c r="K150" s="126" t="s">
        <v>110</v>
      </c>
      <c r="L150" s="187">
        <v>30</v>
      </c>
      <c r="M150" s="72">
        <v>9</v>
      </c>
      <c r="N150" s="72" t="s">
        <v>2543</v>
      </c>
      <c r="O150" s="72"/>
    </row>
    <row r="151" spans="1:15">
      <c r="A151" s="5">
        <v>7</v>
      </c>
      <c r="B151" s="8">
        <v>12</v>
      </c>
      <c r="C151" s="8">
        <v>150</v>
      </c>
      <c r="D151" s="3" t="s">
        <v>29</v>
      </c>
      <c r="F151" s="267">
        <v>30038</v>
      </c>
      <c r="G151" s="3" t="s">
        <v>2176</v>
      </c>
      <c r="H151" s="3" t="s">
        <v>2176</v>
      </c>
      <c r="J151" s="126" t="s">
        <v>102</v>
      </c>
      <c r="K151" s="126" t="s">
        <v>724</v>
      </c>
      <c r="L151" s="187">
        <v>22</v>
      </c>
      <c r="M151" s="72">
        <v>6</v>
      </c>
      <c r="N151" s="72" t="s">
        <v>837</v>
      </c>
      <c r="O151" s="72"/>
    </row>
    <row r="152" spans="1:15">
      <c r="A152" s="5">
        <v>7</v>
      </c>
      <c r="B152" s="8">
        <v>13</v>
      </c>
      <c r="C152" s="8">
        <v>151</v>
      </c>
      <c r="D152" s="3" t="s">
        <v>609</v>
      </c>
      <c r="F152" s="267">
        <v>26641</v>
      </c>
      <c r="G152" s="3" t="s">
        <v>164</v>
      </c>
      <c r="H152" s="3" t="s">
        <v>164</v>
      </c>
      <c r="J152" s="126" t="s">
        <v>4386</v>
      </c>
      <c r="K152" s="126" t="s">
        <v>4387</v>
      </c>
      <c r="L152" s="187">
        <v>23</v>
      </c>
      <c r="M152" s="72">
        <v>1</v>
      </c>
      <c r="N152" s="72"/>
      <c r="O152" s="72" t="s">
        <v>837</v>
      </c>
    </row>
    <row r="153" spans="1:15" ht="16" customHeight="1">
      <c r="A153" s="5">
        <v>7</v>
      </c>
      <c r="B153" s="8">
        <v>14</v>
      </c>
      <c r="C153" s="8">
        <v>152</v>
      </c>
      <c r="D153" s="3" t="s">
        <v>614</v>
      </c>
      <c r="F153" s="267">
        <v>29914</v>
      </c>
      <c r="G153" s="3" t="s">
        <v>2169</v>
      </c>
      <c r="H153" s="3" t="s">
        <v>2169</v>
      </c>
      <c r="J153" s="126" t="s">
        <v>484</v>
      </c>
      <c r="K153" s="126" t="s">
        <v>136</v>
      </c>
      <c r="L153" s="187">
        <v>26</v>
      </c>
      <c r="M153" s="72">
        <v>1</v>
      </c>
      <c r="N153" s="72"/>
      <c r="O153" s="72" t="s">
        <v>46</v>
      </c>
    </row>
    <row r="154" spans="1:15">
      <c r="A154" s="5">
        <v>7</v>
      </c>
      <c r="B154" s="8">
        <v>15</v>
      </c>
      <c r="C154" s="8">
        <v>153</v>
      </c>
      <c r="D154" s="3" t="s">
        <v>276</v>
      </c>
      <c r="F154" s="267">
        <v>19330</v>
      </c>
      <c r="G154" s="3" t="s">
        <v>213</v>
      </c>
      <c r="H154" s="3" t="s">
        <v>213</v>
      </c>
      <c r="J154" s="126" t="s">
        <v>2881</v>
      </c>
      <c r="K154" s="126" t="s">
        <v>531</v>
      </c>
      <c r="L154" s="187">
        <v>32</v>
      </c>
      <c r="M154" s="72">
        <v>1</v>
      </c>
      <c r="N154" s="72"/>
      <c r="O154" s="72" t="s">
        <v>837</v>
      </c>
    </row>
    <row r="155" spans="1:15">
      <c r="A155" s="5">
        <v>7</v>
      </c>
      <c r="B155" s="8">
        <v>16</v>
      </c>
      <c r="C155" s="8">
        <v>154</v>
      </c>
      <c r="D155" s="3" t="s">
        <v>2168</v>
      </c>
      <c r="F155" s="267">
        <v>16835</v>
      </c>
      <c r="G155" s="3" t="s">
        <v>609</v>
      </c>
      <c r="H155" s="3" t="s">
        <v>609</v>
      </c>
      <c r="J155" s="126" t="s">
        <v>2849</v>
      </c>
      <c r="K155" s="126" t="s">
        <v>1199</v>
      </c>
      <c r="L155" s="187">
        <v>33</v>
      </c>
      <c r="M155" s="72">
        <v>1</v>
      </c>
      <c r="N155" s="72"/>
      <c r="O155" s="72" t="s">
        <v>46</v>
      </c>
    </row>
    <row r="156" spans="1:15">
      <c r="A156" s="5">
        <v>7</v>
      </c>
      <c r="B156" s="8">
        <v>17</v>
      </c>
      <c r="C156" s="8">
        <v>155</v>
      </c>
      <c r="D156" s="3" t="s">
        <v>16</v>
      </c>
      <c r="F156" s="267">
        <v>27517</v>
      </c>
      <c r="G156" s="3" t="s">
        <v>563</v>
      </c>
      <c r="H156" s="3" t="s">
        <v>563</v>
      </c>
      <c r="J156" s="126" t="s">
        <v>3099</v>
      </c>
      <c r="K156" s="126" t="s">
        <v>269</v>
      </c>
      <c r="L156" s="187">
        <v>31</v>
      </c>
      <c r="M156" s="72">
        <v>1</v>
      </c>
      <c r="N156" s="72"/>
      <c r="O156" s="72" t="s">
        <v>46</v>
      </c>
    </row>
    <row r="157" spans="1:15">
      <c r="A157" s="5">
        <v>7</v>
      </c>
      <c r="B157" s="8">
        <v>18</v>
      </c>
      <c r="C157" s="8">
        <v>156</v>
      </c>
      <c r="D157" s="3" t="s">
        <v>598</v>
      </c>
      <c r="F157" s="267">
        <v>26548</v>
      </c>
      <c r="G157" s="3" t="s">
        <v>345</v>
      </c>
      <c r="H157" s="3" t="s">
        <v>345</v>
      </c>
      <c r="J157" s="126" t="s">
        <v>4046</v>
      </c>
      <c r="K157" s="126" t="s">
        <v>4045</v>
      </c>
      <c r="L157" s="187">
        <v>23</v>
      </c>
      <c r="M157" s="72">
        <v>4</v>
      </c>
      <c r="N157" s="72" t="s">
        <v>837</v>
      </c>
      <c r="O157" s="72"/>
    </row>
    <row r="158" spans="1:15">
      <c r="A158" s="5">
        <v>7</v>
      </c>
      <c r="B158" s="8">
        <v>19</v>
      </c>
      <c r="C158" s="8">
        <v>157</v>
      </c>
      <c r="D158" s="3" t="s">
        <v>17</v>
      </c>
      <c r="F158" s="267">
        <v>18138</v>
      </c>
      <c r="G158" s="3" t="s">
        <v>3323</v>
      </c>
      <c r="H158" s="3" t="s">
        <v>3323</v>
      </c>
      <c r="J158" s="126" t="s">
        <v>1131</v>
      </c>
      <c r="K158" s="126" t="s">
        <v>549</v>
      </c>
      <c r="L158" s="187">
        <v>30</v>
      </c>
      <c r="M158" s="72">
        <v>1</v>
      </c>
      <c r="N158" s="72"/>
      <c r="O158" s="72" t="s">
        <v>837</v>
      </c>
    </row>
    <row r="159" spans="1:15">
      <c r="A159" s="9">
        <v>7</v>
      </c>
      <c r="B159" s="10">
        <v>20</v>
      </c>
      <c r="C159" s="10">
        <v>158</v>
      </c>
      <c r="D159" s="12" t="s">
        <v>555</v>
      </c>
      <c r="E159" s="11"/>
      <c r="F159" s="268">
        <v>26546</v>
      </c>
      <c r="G159" s="12" t="s">
        <v>686</v>
      </c>
      <c r="H159" s="12" t="s">
        <v>686</v>
      </c>
      <c r="I159" s="11"/>
      <c r="J159" s="135" t="s">
        <v>3350</v>
      </c>
      <c r="K159" s="135" t="s">
        <v>4385</v>
      </c>
      <c r="L159" s="478">
        <v>23</v>
      </c>
      <c r="M159" s="76">
        <v>2</v>
      </c>
      <c r="N159" s="76" t="s">
        <v>837</v>
      </c>
      <c r="O159" s="76"/>
    </row>
    <row r="160" spans="1:15">
      <c r="A160" s="5">
        <v>8</v>
      </c>
      <c r="B160" s="8">
        <v>1</v>
      </c>
      <c r="C160" s="8">
        <v>159</v>
      </c>
      <c r="D160" s="3" t="s">
        <v>555</v>
      </c>
      <c r="F160" s="267">
        <v>31616</v>
      </c>
      <c r="G160" s="3" t="s">
        <v>2170</v>
      </c>
      <c r="H160" s="3" t="s">
        <v>2170</v>
      </c>
      <c r="J160" s="126" t="s">
        <v>261</v>
      </c>
      <c r="K160" s="126" t="s">
        <v>617</v>
      </c>
      <c r="L160" s="187">
        <v>25</v>
      </c>
      <c r="M160" s="72">
        <v>1</v>
      </c>
      <c r="N160" s="72"/>
      <c r="O160" s="72" t="s">
        <v>837</v>
      </c>
    </row>
    <row r="161" spans="1:15">
      <c r="A161" s="5">
        <v>8</v>
      </c>
      <c r="B161" s="8">
        <v>2</v>
      </c>
      <c r="C161" s="8">
        <v>160</v>
      </c>
      <c r="D161" s="3" t="s">
        <v>17</v>
      </c>
      <c r="F161" s="267">
        <v>15194</v>
      </c>
      <c r="G161" s="3" t="s">
        <v>563</v>
      </c>
      <c r="H161" s="3" t="s">
        <v>563</v>
      </c>
      <c r="J161" s="126" t="s">
        <v>994</v>
      </c>
      <c r="K161" s="126" t="s">
        <v>247</v>
      </c>
      <c r="L161" s="187">
        <v>29</v>
      </c>
      <c r="M161" s="72">
        <v>3</v>
      </c>
      <c r="N161" s="72" t="s">
        <v>46</v>
      </c>
      <c r="O161" s="72"/>
    </row>
    <row r="162" spans="1:15">
      <c r="A162" s="5">
        <v>8</v>
      </c>
      <c r="B162" s="8">
        <v>3</v>
      </c>
      <c r="C162" s="8">
        <v>161</v>
      </c>
      <c r="D162" s="3" t="s">
        <v>598</v>
      </c>
      <c r="F162" s="267">
        <v>17901</v>
      </c>
      <c r="G162" s="3" t="s">
        <v>164</v>
      </c>
      <c r="H162" s="3" t="s">
        <v>164</v>
      </c>
      <c r="J162" s="126" t="s">
        <v>958</v>
      </c>
      <c r="K162" s="126" t="s">
        <v>136</v>
      </c>
      <c r="L162" s="187">
        <v>30</v>
      </c>
      <c r="M162" s="72">
        <v>7</v>
      </c>
      <c r="N162" s="72" t="s">
        <v>46</v>
      </c>
      <c r="O162" s="72"/>
    </row>
    <row r="163" spans="1:15">
      <c r="A163" s="5">
        <v>8</v>
      </c>
      <c r="B163" s="8">
        <v>4</v>
      </c>
      <c r="C163" s="8">
        <v>162</v>
      </c>
      <c r="D163" s="3" t="s">
        <v>16</v>
      </c>
      <c r="F163" s="267">
        <v>21345</v>
      </c>
      <c r="G163" s="3" t="s">
        <v>614</v>
      </c>
      <c r="H163" s="3" t="s">
        <v>614</v>
      </c>
      <c r="J163" s="126" t="s">
        <v>2966</v>
      </c>
      <c r="K163" s="126" t="s">
        <v>2967</v>
      </c>
      <c r="L163" s="187">
        <v>30</v>
      </c>
      <c r="M163" s="72">
        <v>1</v>
      </c>
      <c r="N163" s="72"/>
      <c r="O163" s="72" t="s">
        <v>46</v>
      </c>
    </row>
    <row r="164" spans="1:15">
      <c r="A164" s="5">
        <v>8</v>
      </c>
      <c r="B164" s="8">
        <v>5</v>
      </c>
      <c r="C164" s="8">
        <v>163</v>
      </c>
      <c r="D164" s="3" t="s">
        <v>2168</v>
      </c>
      <c r="F164" s="267">
        <v>20629</v>
      </c>
      <c r="G164" s="3" t="s">
        <v>686</v>
      </c>
      <c r="H164" s="3" t="s">
        <v>686</v>
      </c>
      <c r="J164" s="126" t="s">
        <v>587</v>
      </c>
      <c r="K164" s="126" t="s">
        <v>571</v>
      </c>
      <c r="L164" s="187">
        <v>27</v>
      </c>
      <c r="M164" s="72">
        <v>1</v>
      </c>
      <c r="N164" s="72"/>
      <c r="O164" s="72" t="s">
        <v>837</v>
      </c>
    </row>
    <row r="165" spans="1:15">
      <c r="A165" s="5">
        <v>8</v>
      </c>
      <c r="B165" s="8">
        <v>6</v>
      </c>
      <c r="C165" s="8">
        <v>164</v>
      </c>
      <c r="D165" s="3" t="s">
        <v>276</v>
      </c>
      <c r="F165" s="267">
        <v>18297</v>
      </c>
      <c r="G165" s="3" t="s">
        <v>3323</v>
      </c>
      <c r="H165" s="3" t="s">
        <v>3323</v>
      </c>
      <c r="J165" s="126" t="s">
        <v>1181</v>
      </c>
      <c r="K165" s="126" t="s">
        <v>571</v>
      </c>
      <c r="L165" s="187">
        <v>34</v>
      </c>
      <c r="M165" s="72">
        <v>1</v>
      </c>
      <c r="N165" s="72"/>
      <c r="O165" s="72" t="s">
        <v>837</v>
      </c>
    </row>
    <row r="166" spans="1:15">
      <c r="A166" s="5">
        <v>8</v>
      </c>
      <c r="B166" s="8">
        <v>7</v>
      </c>
      <c r="C166" s="8">
        <v>165</v>
      </c>
      <c r="D166" s="3" t="s">
        <v>614</v>
      </c>
      <c r="F166" s="267">
        <v>17982</v>
      </c>
      <c r="G166" s="3" t="s">
        <v>3323</v>
      </c>
      <c r="H166" s="3" t="s">
        <v>3323</v>
      </c>
      <c r="J166" s="126" t="s">
        <v>1250</v>
      </c>
      <c r="K166" s="126" t="s">
        <v>448</v>
      </c>
      <c r="L166" s="187">
        <v>30</v>
      </c>
      <c r="M166" s="72">
        <v>3</v>
      </c>
      <c r="N166" s="72" t="s">
        <v>837</v>
      </c>
      <c r="O166" s="72"/>
    </row>
    <row r="167" spans="1:15">
      <c r="A167" s="5">
        <v>8</v>
      </c>
      <c r="B167" s="8">
        <v>8</v>
      </c>
      <c r="C167" s="8">
        <v>166</v>
      </c>
      <c r="D167" s="3" t="s">
        <v>609</v>
      </c>
      <c r="F167" s="267">
        <v>30085</v>
      </c>
      <c r="G167" s="3" t="s">
        <v>15</v>
      </c>
      <c r="H167" s="3" t="s">
        <v>15</v>
      </c>
      <c r="J167" s="126" t="s">
        <v>3998</v>
      </c>
      <c r="K167" s="126" t="s">
        <v>607</v>
      </c>
      <c r="L167" s="187">
        <v>26</v>
      </c>
      <c r="M167" s="72">
        <v>1</v>
      </c>
      <c r="N167" s="72"/>
      <c r="O167" s="72" t="s">
        <v>837</v>
      </c>
    </row>
    <row r="168" spans="1:15">
      <c r="A168" s="5">
        <v>8</v>
      </c>
      <c r="B168" s="8">
        <v>9</v>
      </c>
      <c r="C168" s="8">
        <v>167</v>
      </c>
      <c r="D168" s="3" t="s">
        <v>29</v>
      </c>
      <c r="F168" s="267">
        <v>24719</v>
      </c>
      <c r="G168" s="3" t="s">
        <v>2170</v>
      </c>
      <c r="H168" s="3" t="s">
        <v>2170</v>
      </c>
      <c r="J168" s="126" t="s">
        <v>4355</v>
      </c>
      <c r="K168" s="126" t="s">
        <v>157</v>
      </c>
      <c r="L168" s="187">
        <v>26</v>
      </c>
      <c r="M168" s="72">
        <v>1</v>
      </c>
      <c r="N168" s="72"/>
      <c r="O168" s="72" t="s">
        <v>837</v>
      </c>
    </row>
    <row r="169" spans="1:15">
      <c r="A169" s="5">
        <v>8</v>
      </c>
      <c r="B169" s="8">
        <v>10</v>
      </c>
      <c r="C169" s="8">
        <v>168</v>
      </c>
      <c r="D169" s="3" t="s">
        <v>2175</v>
      </c>
      <c r="F169" s="267">
        <v>27555</v>
      </c>
      <c r="G169" s="3" t="s">
        <v>563</v>
      </c>
      <c r="H169" s="3" t="s">
        <v>563</v>
      </c>
      <c r="J169" s="126" t="s">
        <v>1942</v>
      </c>
      <c r="K169" s="126" t="s">
        <v>307</v>
      </c>
      <c r="L169" s="187">
        <v>26</v>
      </c>
      <c r="M169" s="72">
        <v>8</v>
      </c>
      <c r="N169" s="72" t="s">
        <v>46</v>
      </c>
      <c r="O169" s="72"/>
    </row>
    <row r="170" spans="1:15">
      <c r="A170" s="5">
        <v>8</v>
      </c>
      <c r="B170" s="8">
        <v>11</v>
      </c>
      <c r="C170" s="8">
        <v>169</v>
      </c>
      <c r="D170" s="3" t="s">
        <v>438</v>
      </c>
      <c r="F170" s="267">
        <v>2396</v>
      </c>
      <c r="G170" s="3" t="s">
        <v>3323</v>
      </c>
      <c r="H170" s="3" t="s">
        <v>3323</v>
      </c>
      <c r="J170" s="126" t="s">
        <v>191</v>
      </c>
      <c r="K170" s="126" t="s">
        <v>597</v>
      </c>
      <c r="L170" s="187">
        <v>39</v>
      </c>
      <c r="M170" s="72">
        <v>3</v>
      </c>
      <c r="N170" s="72" t="s">
        <v>2543</v>
      </c>
      <c r="O170" s="72"/>
    </row>
    <row r="171" spans="1:15">
      <c r="A171" s="5">
        <v>8</v>
      </c>
      <c r="B171" s="8">
        <v>12</v>
      </c>
      <c r="C171" s="8">
        <v>170</v>
      </c>
      <c r="D171" s="3" t="s">
        <v>470</v>
      </c>
      <c r="F171" s="267">
        <v>31815</v>
      </c>
      <c r="G171" s="3" t="s">
        <v>686</v>
      </c>
      <c r="H171" s="3" t="s">
        <v>686</v>
      </c>
      <c r="J171" s="126" t="s">
        <v>70</v>
      </c>
      <c r="K171" s="126" t="s">
        <v>3097</v>
      </c>
      <c r="L171" s="187">
        <v>27</v>
      </c>
      <c r="M171" s="72">
        <v>1</v>
      </c>
      <c r="N171" s="72"/>
      <c r="O171" s="72" t="s">
        <v>46</v>
      </c>
    </row>
    <row r="172" spans="1:15">
      <c r="A172" s="5">
        <v>8</v>
      </c>
      <c r="B172" s="8">
        <v>13</v>
      </c>
      <c r="C172" s="8">
        <v>171</v>
      </c>
      <c r="D172" s="3" t="s">
        <v>188</v>
      </c>
      <c r="F172" s="267">
        <v>31468</v>
      </c>
      <c r="G172" s="3" t="s">
        <v>354</v>
      </c>
      <c r="H172" s="3" t="s">
        <v>354</v>
      </c>
      <c r="J172" s="126" t="s">
        <v>3389</v>
      </c>
      <c r="K172" s="126" t="s">
        <v>124</v>
      </c>
      <c r="L172" s="187">
        <v>25</v>
      </c>
      <c r="M172" s="72">
        <v>1</v>
      </c>
      <c r="N172" s="72"/>
      <c r="O172" s="72" t="s">
        <v>837</v>
      </c>
    </row>
    <row r="173" spans="1:15">
      <c r="A173" s="5">
        <v>8</v>
      </c>
      <c r="B173" s="8">
        <v>14</v>
      </c>
      <c r="C173" s="8">
        <v>172</v>
      </c>
      <c r="D173" s="3" t="s">
        <v>129</v>
      </c>
      <c r="F173" s="267">
        <v>23796</v>
      </c>
      <c r="G173" s="3" t="s">
        <v>686</v>
      </c>
      <c r="H173" s="3" t="s">
        <v>686</v>
      </c>
      <c r="J173" s="126" t="s">
        <v>2517</v>
      </c>
      <c r="K173" s="126" t="s">
        <v>549</v>
      </c>
      <c r="L173" s="187">
        <v>25</v>
      </c>
      <c r="M173" s="72">
        <v>1</v>
      </c>
      <c r="N173" s="72"/>
      <c r="O173" s="72" t="s">
        <v>46</v>
      </c>
    </row>
    <row r="174" spans="1:15">
      <c r="A174" s="5">
        <v>8</v>
      </c>
      <c r="B174" s="8">
        <v>15</v>
      </c>
      <c r="C174" s="8">
        <v>173</v>
      </c>
      <c r="D174" s="3" t="s">
        <v>563</v>
      </c>
      <c r="F174" s="267">
        <v>29812</v>
      </c>
      <c r="G174" s="3" t="s">
        <v>563</v>
      </c>
      <c r="H174" s="3" t="s">
        <v>563</v>
      </c>
      <c r="J174" s="126" t="s">
        <v>4086</v>
      </c>
      <c r="K174" s="126" t="s">
        <v>221</v>
      </c>
      <c r="L174" s="187">
        <v>26</v>
      </c>
      <c r="M174" s="72">
        <v>1</v>
      </c>
      <c r="N174" s="72"/>
      <c r="O174" s="72" t="s">
        <v>46</v>
      </c>
    </row>
    <row r="175" spans="1:15">
      <c r="A175" s="5">
        <v>8</v>
      </c>
      <c r="B175" s="8">
        <v>16</v>
      </c>
      <c r="C175" s="8">
        <v>174</v>
      </c>
      <c r="D175" s="3" t="s">
        <v>15</v>
      </c>
      <c r="F175" s="267">
        <v>17611</v>
      </c>
      <c r="G175" s="3" t="s">
        <v>2168</v>
      </c>
      <c r="H175" s="3" t="s">
        <v>2168</v>
      </c>
      <c r="J175" s="126" t="s">
        <v>1082</v>
      </c>
      <c r="K175" s="126" t="s">
        <v>288</v>
      </c>
      <c r="L175" s="187">
        <v>32</v>
      </c>
      <c r="M175" s="72">
        <v>1</v>
      </c>
      <c r="N175" s="72"/>
      <c r="O175" s="72" t="s">
        <v>837</v>
      </c>
    </row>
    <row r="176" spans="1:15">
      <c r="A176" s="5">
        <v>8</v>
      </c>
      <c r="B176" s="8">
        <v>17</v>
      </c>
      <c r="C176" s="8">
        <v>175</v>
      </c>
      <c r="D176" s="3" t="s">
        <v>567</v>
      </c>
      <c r="F176" s="267">
        <v>31764</v>
      </c>
      <c r="G176" s="3" t="s">
        <v>614</v>
      </c>
      <c r="H176" s="3" t="s">
        <v>614</v>
      </c>
      <c r="J176" s="126" t="s">
        <v>4450</v>
      </c>
      <c r="K176" s="126" t="s">
        <v>271</v>
      </c>
      <c r="L176" s="187">
        <v>24</v>
      </c>
      <c r="M176" s="72">
        <v>1</v>
      </c>
      <c r="N176" s="72"/>
      <c r="O176" s="72" t="s">
        <v>837</v>
      </c>
    </row>
    <row r="177" spans="1:15">
      <c r="A177" s="5">
        <v>8</v>
      </c>
      <c r="B177" s="8">
        <v>18</v>
      </c>
      <c r="C177" s="8">
        <v>176</v>
      </c>
      <c r="D177" s="3" t="s">
        <v>13</v>
      </c>
      <c r="F177" s="267">
        <v>19287</v>
      </c>
      <c r="G177" s="3" t="s">
        <v>14</v>
      </c>
      <c r="H177" s="3" t="s">
        <v>14</v>
      </c>
      <c r="J177" s="126" t="s">
        <v>3328</v>
      </c>
      <c r="K177" s="126" t="s">
        <v>1706</v>
      </c>
      <c r="L177" s="187">
        <v>32</v>
      </c>
      <c r="M177" s="72">
        <v>9</v>
      </c>
      <c r="N177" s="72" t="s">
        <v>837</v>
      </c>
      <c r="O177" s="72"/>
    </row>
    <row r="178" spans="1:15">
      <c r="A178" s="5">
        <v>8</v>
      </c>
      <c r="B178" s="8">
        <v>19</v>
      </c>
      <c r="C178" s="8">
        <v>177</v>
      </c>
      <c r="D178" s="3" t="s">
        <v>14</v>
      </c>
      <c r="F178" s="267">
        <v>22113</v>
      </c>
      <c r="G178" s="3" t="s">
        <v>14</v>
      </c>
      <c r="H178" s="3" t="s">
        <v>14</v>
      </c>
      <c r="J178" s="126" t="s">
        <v>3439</v>
      </c>
      <c r="K178" s="126" t="s">
        <v>244</v>
      </c>
      <c r="L178" s="187">
        <v>25</v>
      </c>
      <c r="M178" s="72">
        <v>1</v>
      </c>
      <c r="N178" s="72"/>
      <c r="O178" s="72" t="s">
        <v>837</v>
      </c>
    </row>
    <row r="179" spans="1:15">
      <c r="A179" s="9">
        <v>8</v>
      </c>
      <c r="B179" s="10">
        <v>20</v>
      </c>
      <c r="C179" s="10">
        <v>178</v>
      </c>
      <c r="D179" s="12" t="s">
        <v>239</v>
      </c>
      <c r="E179" s="11"/>
      <c r="F179" s="268">
        <v>23789</v>
      </c>
      <c r="G179" s="12" t="s">
        <v>45</v>
      </c>
      <c r="H179" s="12" t="s">
        <v>45</v>
      </c>
      <c r="I179" s="11"/>
      <c r="J179" s="135" t="s">
        <v>945</v>
      </c>
      <c r="K179" s="135" t="s">
        <v>4004</v>
      </c>
      <c r="L179" s="478">
        <v>26</v>
      </c>
      <c r="M179" s="76">
        <v>5</v>
      </c>
      <c r="N179" s="76" t="s">
        <v>837</v>
      </c>
      <c r="O179" s="76"/>
    </row>
    <row r="180" spans="1:15">
      <c r="A180" s="5">
        <v>9</v>
      </c>
      <c r="B180" s="8">
        <v>1</v>
      </c>
      <c r="C180" s="8">
        <v>179</v>
      </c>
      <c r="D180" s="3" t="s">
        <v>239</v>
      </c>
      <c r="F180" s="267">
        <v>25979</v>
      </c>
      <c r="G180" s="3" t="s">
        <v>2169</v>
      </c>
      <c r="H180" s="3" t="s">
        <v>2169</v>
      </c>
      <c r="J180" s="126" t="s">
        <v>4052</v>
      </c>
      <c r="K180" s="126" t="s">
        <v>4051</v>
      </c>
      <c r="L180" s="187">
        <v>24</v>
      </c>
      <c r="M180" s="72">
        <v>6</v>
      </c>
      <c r="N180" s="72" t="s">
        <v>2543</v>
      </c>
      <c r="O180" s="72"/>
    </row>
    <row r="181" spans="1:15">
      <c r="A181" s="5">
        <v>9</v>
      </c>
      <c r="B181" s="8">
        <v>2</v>
      </c>
      <c r="C181" s="8">
        <v>180</v>
      </c>
      <c r="D181" s="3" t="s">
        <v>14</v>
      </c>
      <c r="F181" s="267">
        <v>11442</v>
      </c>
      <c r="G181" s="3" t="s">
        <v>17</v>
      </c>
      <c r="H181" s="3" t="s">
        <v>17</v>
      </c>
      <c r="J181" s="126" t="s">
        <v>3339</v>
      </c>
      <c r="K181" s="126" t="s">
        <v>185</v>
      </c>
      <c r="L181" s="187">
        <v>32</v>
      </c>
      <c r="M181" s="72">
        <v>2</v>
      </c>
      <c r="N181" s="72" t="s">
        <v>837</v>
      </c>
      <c r="O181" s="72"/>
    </row>
    <row r="182" spans="1:15">
      <c r="A182" s="5">
        <v>9</v>
      </c>
      <c r="B182" s="8">
        <v>3</v>
      </c>
      <c r="C182" s="8">
        <v>181</v>
      </c>
      <c r="D182" s="3" t="s">
        <v>13</v>
      </c>
      <c r="F182" s="267">
        <v>20017</v>
      </c>
      <c r="G182" s="3" t="s">
        <v>598</v>
      </c>
      <c r="H182" s="3" t="s">
        <v>598</v>
      </c>
      <c r="J182" s="126" t="s">
        <v>2916</v>
      </c>
      <c r="K182" s="126" t="s">
        <v>435</v>
      </c>
      <c r="L182" s="187">
        <v>29</v>
      </c>
      <c r="M182" s="72">
        <v>5</v>
      </c>
      <c r="N182" s="72" t="s">
        <v>46</v>
      </c>
      <c r="O182" s="72"/>
    </row>
    <row r="183" spans="1:15">
      <c r="A183" s="5">
        <v>9</v>
      </c>
      <c r="B183" s="8">
        <v>4</v>
      </c>
      <c r="C183" s="8">
        <v>182</v>
      </c>
      <c r="D183" s="3" t="s">
        <v>567</v>
      </c>
      <c r="F183" s="267">
        <v>26191</v>
      </c>
      <c r="G183" s="3" t="s">
        <v>17</v>
      </c>
      <c r="H183" s="3" t="s">
        <v>17</v>
      </c>
      <c r="J183" s="126" t="s">
        <v>4379</v>
      </c>
      <c r="K183" s="126" t="s">
        <v>4380</v>
      </c>
      <c r="L183" s="187">
        <v>27</v>
      </c>
      <c r="M183" s="72">
        <v>1</v>
      </c>
      <c r="N183" s="72"/>
      <c r="O183" s="72" t="s">
        <v>837</v>
      </c>
    </row>
    <row r="184" spans="1:15">
      <c r="A184" s="5">
        <v>9</v>
      </c>
      <c r="B184" s="8">
        <v>5</v>
      </c>
      <c r="C184" s="8">
        <v>183</v>
      </c>
      <c r="D184" s="3" t="s">
        <v>15</v>
      </c>
      <c r="F184" s="267">
        <v>31680</v>
      </c>
      <c r="G184" s="3" t="s">
        <v>598</v>
      </c>
      <c r="H184" s="3" t="s">
        <v>598</v>
      </c>
      <c r="J184" s="126" t="s">
        <v>608</v>
      </c>
      <c r="K184" s="126" t="s">
        <v>244</v>
      </c>
      <c r="L184" s="187">
        <v>21</v>
      </c>
      <c r="M184" s="72">
        <v>4</v>
      </c>
      <c r="N184" s="72" t="s">
        <v>46</v>
      </c>
      <c r="O184" s="72"/>
    </row>
    <row r="185" spans="1:15">
      <c r="A185" s="5">
        <v>9</v>
      </c>
      <c r="B185" s="8">
        <v>6</v>
      </c>
      <c r="C185" s="8">
        <v>184</v>
      </c>
      <c r="D185" s="3" t="s">
        <v>563</v>
      </c>
      <c r="F185" s="267">
        <v>27482</v>
      </c>
      <c r="G185" s="3" t="s">
        <v>2169</v>
      </c>
      <c r="H185" s="3" t="s">
        <v>2169</v>
      </c>
      <c r="J185" s="126" t="s">
        <v>4388</v>
      </c>
      <c r="K185" s="126" t="s">
        <v>221</v>
      </c>
      <c r="L185" s="187">
        <v>23</v>
      </c>
      <c r="M185" s="72">
        <v>8</v>
      </c>
      <c r="N185" s="72" t="s">
        <v>46</v>
      </c>
      <c r="O185" s="72"/>
    </row>
    <row r="186" spans="1:15">
      <c r="A186" s="5">
        <v>9</v>
      </c>
      <c r="B186" s="8">
        <v>7</v>
      </c>
      <c r="C186" s="8">
        <v>185</v>
      </c>
      <c r="D186" s="3" t="s">
        <v>129</v>
      </c>
      <c r="F186" s="267">
        <v>27506</v>
      </c>
      <c r="G186" s="3" t="s">
        <v>3323</v>
      </c>
      <c r="H186" s="3" t="s">
        <v>3323</v>
      </c>
      <c r="J186" s="126" t="s">
        <v>1765</v>
      </c>
      <c r="K186" s="126" t="s">
        <v>3538</v>
      </c>
      <c r="L186" s="187">
        <v>29</v>
      </c>
      <c r="M186" s="72">
        <v>6</v>
      </c>
      <c r="N186" s="72" t="s">
        <v>837</v>
      </c>
      <c r="O186" s="72"/>
    </row>
    <row r="187" spans="1:15">
      <c r="A187" s="5">
        <v>9</v>
      </c>
      <c r="B187" s="8">
        <v>8</v>
      </c>
      <c r="C187" s="8">
        <v>186</v>
      </c>
      <c r="D187" s="3" t="s">
        <v>188</v>
      </c>
      <c r="F187" s="267">
        <v>20794</v>
      </c>
      <c r="G187" s="3" t="s">
        <v>2176</v>
      </c>
      <c r="H187" s="3" t="s">
        <v>2176</v>
      </c>
      <c r="J187" s="126" t="s">
        <v>3447</v>
      </c>
      <c r="K187" s="126" t="s">
        <v>627</v>
      </c>
      <c r="L187" s="187">
        <v>28</v>
      </c>
      <c r="M187" s="72">
        <v>1</v>
      </c>
      <c r="N187" s="72"/>
      <c r="O187" s="72" t="s">
        <v>837</v>
      </c>
    </row>
    <row r="188" spans="1:15">
      <c r="A188" s="5">
        <v>9</v>
      </c>
      <c r="B188" s="8">
        <v>9</v>
      </c>
      <c r="C188" s="8">
        <v>187</v>
      </c>
      <c r="D188" s="3" t="s">
        <v>470</v>
      </c>
      <c r="F188" s="267">
        <v>22277</v>
      </c>
      <c r="G188" s="3" t="s">
        <v>555</v>
      </c>
      <c r="H188" s="3" t="s">
        <v>555</v>
      </c>
      <c r="J188" s="126" t="s">
        <v>460</v>
      </c>
      <c r="K188" s="126" t="s">
        <v>220</v>
      </c>
      <c r="L188" s="187">
        <v>26</v>
      </c>
      <c r="M188" s="72">
        <v>6</v>
      </c>
      <c r="N188" s="72" t="s">
        <v>837</v>
      </c>
      <c r="O188" s="72"/>
    </row>
    <row r="189" spans="1:15">
      <c r="A189" s="5">
        <v>9</v>
      </c>
      <c r="B189" s="8">
        <v>10</v>
      </c>
      <c r="C189" s="8">
        <v>188</v>
      </c>
      <c r="D189" s="3" t="s">
        <v>438</v>
      </c>
      <c r="F189" s="267">
        <v>19346</v>
      </c>
      <c r="G189" s="3" t="s">
        <v>555</v>
      </c>
      <c r="H189" s="3" t="s">
        <v>555</v>
      </c>
      <c r="J189" s="126" t="s">
        <v>11</v>
      </c>
      <c r="K189" s="126" t="s">
        <v>1941</v>
      </c>
      <c r="L189" s="187">
        <v>31</v>
      </c>
      <c r="M189" s="72">
        <v>9</v>
      </c>
      <c r="N189" s="72" t="s">
        <v>837</v>
      </c>
      <c r="O189" s="72"/>
    </row>
    <row r="190" spans="1:15">
      <c r="A190" s="5">
        <v>9</v>
      </c>
      <c r="B190" s="8">
        <v>11</v>
      </c>
      <c r="C190" s="8">
        <v>189</v>
      </c>
      <c r="D190" s="3" t="s">
        <v>2175</v>
      </c>
      <c r="F190" s="267">
        <v>31792</v>
      </c>
      <c r="G190" s="3" t="s">
        <v>13</v>
      </c>
      <c r="H190" s="3" t="s">
        <v>13</v>
      </c>
      <c r="J190" s="126" t="s">
        <v>453</v>
      </c>
      <c r="K190" s="126" t="s">
        <v>2382</v>
      </c>
      <c r="L190" s="187">
        <v>25</v>
      </c>
      <c r="M190" s="72">
        <v>5</v>
      </c>
      <c r="N190" s="72" t="s">
        <v>837</v>
      </c>
      <c r="O190" s="72"/>
    </row>
    <row r="191" spans="1:15">
      <c r="A191" s="5">
        <v>9</v>
      </c>
      <c r="B191" s="8">
        <v>12</v>
      </c>
      <c r="C191" s="8">
        <v>190</v>
      </c>
      <c r="D191" s="3" t="s">
        <v>29</v>
      </c>
      <c r="F191" s="267">
        <v>12095</v>
      </c>
      <c r="G191" s="3" t="s">
        <v>470</v>
      </c>
      <c r="H191" s="3" t="s">
        <v>470</v>
      </c>
      <c r="J191" s="126" t="s">
        <v>3328</v>
      </c>
      <c r="K191" s="126" t="s">
        <v>825</v>
      </c>
      <c r="L191" s="187">
        <v>34</v>
      </c>
      <c r="M191" s="72">
        <v>1</v>
      </c>
      <c r="N191" s="72"/>
      <c r="O191" s="72" t="s">
        <v>837</v>
      </c>
    </row>
    <row r="192" spans="1:15">
      <c r="A192" s="5">
        <v>9</v>
      </c>
      <c r="B192" s="8">
        <v>13</v>
      </c>
      <c r="C192" s="8">
        <v>191</v>
      </c>
      <c r="D192" s="3" t="s">
        <v>609</v>
      </c>
      <c r="F192" s="267">
        <v>5827</v>
      </c>
      <c r="G192" s="3" t="s">
        <v>2175</v>
      </c>
      <c r="H192" s="3" t="s">
        <v>2175</v>
      </c>
      <c r="J192" s="126" t="s">
        <v>445</v>
      </c>
      <c r="K192" s="126" t="s">
        <v>325</v>
      </c>
      <c r="L192" s="187">
        <v>33</v>
      </c>
      <c r="M192" s="72">
        <v>3</v>
      </c>
      <c r="N192" s="72" t="s">
        <v>837</v>
      </c>
      <c r="O192" s="72"/>
    </row>
    <row r="193" spans="1:15">
      <c r="A193" s="5">
        <v>9</v>
      </c>
      <c r="B193" s="8">
        <v>14</v>
      </c>
      <c r="C193" s="8">
        <v>192</v>
      </c>
      <c r="D193" s="3" t="s">
        <v>614</v>
      </c>
      <c r="F193" s="267">
        <v>12760</v>
      </c>
      <c r="G193" s="3" t="s">
        <v>239</v>
      </c>
      <c r="H193" s="3" t="s">
        <v>239</v>
      </c>
      <c r="J193" s="126" t="s">
        <v>224</v>
      </c>
      <c r="K193" s="126" t="s">
        <v>526</v>
      </c>
      <c r="L193" s="187">
        <v>34</v>
      </c>
      <c r="M193" s="72">
        <v>1</v>
      </c>
      <c r="N193" s="72"/>
      <c r="O193" s="72" t="s">
        <v>837</v>
      </c>
    </row>
    <row r="194" spans="1:15">
      <c r="A194" s="5">
        <v>9</v>
      </c>
      <c r="B194" s="8">
        <v>15</v>
      </c>
      <c r="C194" s="8">
        <v>193</v>
      </c>
      <c r="D194" s="3" t="s">
        <v>276</v>
      </c>
      <c r="F194" s="267">
        <v>7048</v>
      </c>
      <c r="G194" s="3" t="s">
        <v>16</v>
      </c>
      <c r="H194" s="3" t="s">
        <v>16</v>
      </c>
      <c r="J194" s="126" t="s">
        <v>566</v>
      </c>
      <c r="K194" s="126" t="s">
        <v>245</v>
      </c>
      <c r="L194" s="187">
        <v>35</v>
      </c>
      <c r="M194" s="72">
        <v>1</v>
      </c>
      <c r="N194" s="72"/>
      <c r="O194" s="72" t="s">
        <v>837</v>
      </c>
    </row>
    <row r="195" spans="1:15">
      <c r="A195" s="5">
        <v>9</v>
      </c>
      <c r="B195" s="8">
        <v>16</v>
      </c>
      <c r="C195" s="8">
        <v>194</v>
      </c>
      <c r="D195" s="3" t="s">
        <v>2168</v>
      </c>
      <c r="F195" s="267">
        <v>26203</v>
      </c>
      <c r="G195" s="3" t="s">
        <v>45</v>
      </c>
      <c r="H195" s="3" t="s">
        <v>1121</v>
      </c>
      <c r="J195" s="126" t="s">
        <v>3515</v>
      </c>
      <c r="K195" s="126" t="s">
        <v>136</v>
      </c>
      <c r="L195" s="187">
        <v>27</v>
      </c>
      <c r="M195" s="72">
        <v>1</v>
      </c>
      <c r="N195" s="72"/>
      <c r="O195" s="72" t="s">
        <v>46</v>
      </c>
    </row>
    <row r="196" spans="1:15">
      <c r="A196" s="5">
        <v>9</v>
      </c>
      <c r="B196" s="8">
        <v>17</v>
      </c>
      <c r="C196" s="8">
        <v>195</v>
      </c>
      <c r="D196" s="3" t="s">
        <v>16</v>
      </c>
      <c r="F196" s="267">
        <v>19249</v>
      </c>
      <c r="G196" s="3" t="s">
        <v>3323</v>
      </c>
      <c r="H196" s="3" t="s">
        <v>3323</v>
      </c>
      <c r="J196" s="126" t="s">
        <v>3562</v>
      </c>
      <c r="K196" s="126" t="s">
        <v>1144</v>
      </c>
      <c r="L196" s="187">
        <v>30</v>
      </c>
      <c r="M196" s="72">
        <v>1</v>
      </c>
      <c r="N196" s="72"/>
      <c r="O196" s="72" t="s">
        <v>837</v>
      </c>
    </row>
    <row r="197" spans="1:15">
      <c r="A197" s="5">
        <v>9</v>
      </c>
      <c r="B197" s="8">
        <v>18</v>
      </c>
      <c r="C197" s="8">
        <v>196</v>
      </c>
      <c r="D197" s="3" t="s">
        <v>598</v>
      </c>
      <c r="F197" s="267">
        <v>35322</v>
      </c>
      <c r="G197" s="3" t="s">
        <v>15</v>
      </c>
      <c r="H197" s="3" t="s">
        <v>15</v>
      </c>
      <c r="J197" s="126" t="s">
        <v>1765</v>
      </c>
      <c r="K197" s="126" t="s">
        <v>4469</v>
      </c>
      <c r="L197" s="187">
        <v>26</v>
      </c>
      <c r="M197" s="72">
        <v>4</v>
      </c>
      <c r="N197" s="72" t="s">
        <v>46</v>
      </c>
      <c r="O197" s="72"/>
    </row>
    <row r="198" spans="1:15">
      <c r="A198" s="5">
        <v>9</v>
      </c>
      <c r="B198" s="8">
        <v>19</v>
      </c>
      <c r="C198" s="8">
        <v>197</v>
      </c>
      <c r="D198" s="3" t="s">
        <v>17</v>
      </c>
      <c r="F198" s="267">
        <v>17276</v>
      </c>
      <c r="G198" s="3" t="s">
        <v>17</v>
      </c>
      <c r="H198" s="3" t="s">
        <v>17</v>
      </c>
      <c r="J198" s="126" t="s">
        <v>279</v>
      </c>
      <c r="K198" s="126" t="s">
        <v>277</v>
      </c>
      <c r="L198" s="187">
        <v>29</v>
      </c>
      <c r="M198" s="72">
        <v>2</v>
      </c>
      <c r="N198" s="72" t="s">
        <v>837</v>
      </c>
      <c r="O198" s="72"/>
    </row>
    <row r="199" spans="1:15">
      <c r="A199" s="9">
        <v>9</v>
      </c>
      <c r="B199" s="10">
        <v>20</v>
      </c>
      <c r="C199" s="10">
        <v>198</v>
      </c>
      <c r="D199" s="12" t="s">
        <v>555</v>
      </c>
      <c r="E199" s="11"/>
      <c r="F199" s="268">
        <v>20385</v>
      </c>
      <c r="G199" s="12" t="s">
        <v>438</v>
      </c>
      <c r="H199" s="12" t="s">
        <v>438</v>
      </c>
      <c r="I199" s="11"/>
      <c r="J199" s="135" t="s">
        <v>2442</v>
      </c>
      <c r="K199" s="135" t="s">
        <v>1187</v>
      </c>
      <c r="L199" s="478">
        <v>29</v>
      </c>
      <c r="M199" s="76">
        <v>1</v>
      </c>
      <c r="N199" s="76"/>
      <c r="O199" s="76" t="s">
        <v>837</v>
      </c>
    </row>
    <row r="200" spans="1:15">
      <c r="A200" s="5">
        <v>10</v>
      </c>
      <c r="B200" s="8">
        <v>1</v>
      </c>
      <c r="C200" s="8">
        <v>199</v>
      </c>
      <c r="D200" s="3" t="s">
        <v>555</v>
      </c>
      <c r="F200" s="267">
        <v>33252</v>
      </c>
      <c r="G200" s="3" t="s">
        <v>246</v>
      </c>
      <c r="H200" s="3" t="s">
        <v>246</v>
      </c>
      <c r="J200" s="126" t="s">
        <v>4545</v>
      </c>
      <c r="K200" s="126" t="s">
        <v>547</v>
      </c>
      <c r="L200" s="187">
        <v>22</v>
      </c>
      <c r="M200" s="72">
        <v>5</v>
      </c>
      <c r="N200" s="72" t="s">
        <v>837</v>
      </c>
      <c r="O200" s="72"/>
    </row>
    <row r="201" spans="1:15">
      <c r="A201" s="5">
        <v>10</v>
      </c>
      <c r="B201" s="8">
        <v>2</v>
      </c>
      <c r="C201" s="8">
        <v>200</v>
      </c>
      <c r="D201" s="3" t="s">
        <v>17</v>
      </c>
      <c r="F201" s="267">
        <v>10197</v>
      </c>
      <c r="G201" s="3" t="s">
        <v>563</v>
      </c>
      <c r="H201" s="3" t="s">
        <v>563</v>
      </c>
      <c r="J201" s="126" t="s">
        <v>195</v>
      </c>
      <c r="K201" s="126" t="s">
        <v>2196</v>
      </c>
      <c r="L201" s="187">
        <v>34</v>
      </c>
      <c r="M201" s="72">
        <v>1</v>
      </c>
      <c r="N201" s="72"/>
      <c r="O201" s="72" t="s">
        <v>837</v>
      </c>
    </row>
    <row r="202" spans="1:15">
      <c r="A202" s="5">
        <v>10</v>
      </c>
      <c r="B202" s="8">
        <v>3</v>
      </c>
      <c r="C202" s="8">
        <v>201</v>
      </c>
      <c r="D202" s="3" t="s">
        <v>598</v>
      </c>
      <c r="F202" s="267">
        <v>34979</v>
      </c>
      <c r="G202" s="3" t="s">
        <v>18</v>
      </c>
      <c r="H202" s="3" t="s">
        <v>18</v>
      </c>
      <c r="J202" s="126" t="s">
        <v>178</v>
      </c>
      <c r="K202" s="126" t="s">
        <v>331</v>
      </c>
      <c r="L202" s="187">
        <v>22</v>
      </c>
      <c r="M202" s="72">
        <v>4</v>
      </c>
      <c r="N202" s="72" t="s">
        <v>837</v>
      </c>
      <c r="O202" s="72"/>
    </row>
    <row r="203" spans="1:15">
      <c r="A203" s="5">
        <v>10</v>
      </c>
      <c r="B203" s="8">
        <v>4</v>
      </c>
      <c r="C203" s="8">
        <v>202</v>
      </c>
      <c r="D203" s="3" t="s">
        <v>16</v>
      </c>
      <c r="F203" s="267">
        <v>6902</v>
      </c>
      <c r="G203" s="3" t="s">
        <v>164</v>
      </c>
      <c r="H203" s="3" t="s">
        <v>164</v>
      </c>
      <c r="J203" s="126" t="s">
        <v>525</v>
      </c>
      <c r="K203" s="126" t="s">
        <v>297</v>
      </c>
      <c r="L203" s="187">
        <v>34</v>
      </c>
      <c r="M203" s="72">
        <v>1</v>
      </c>
      <c r="N203" s="72"/>
      <c r="O203" s="72" t="s">
        <v>46</v>
      </c>
    </row>
    <row r="204" spans="1:15">
      <c r="A204" s="5">
        <v>10</v>
      </c>
      <c r="B204" s="8">
        <v>5</v>
      </c>
      <c r="C204" s="8">
        <v>203</v>
      </c>
      <c r="D204" s="3" t="s">
        <v>2168</v>
      </c>
      <c r="F204" s="267">
        <v>27490</v>
      </c>
      <c r="G204" s="3" t="s">
        <v>438</v>
      </c>
      <c r="H204" s="3" t="s">
        <v>438</v>
      </c>
      <c r="J204" s="126" t="s">
        <v>754</v>
      </c>
      <c r="K204" s="126" t="s">
        <v>220</v>
      </c>
      <c r="L204" s="187">
        <v>26</v>
      </c>
      <c r="M204" s="72">
        <v>4</v>
      </c>
      <c r="N204" s="72" t="s">
        <v>837</v>
      </c>
      <c r="O204" s="72"/>
    </row>
    <row r="205" spans="1:15">
      <c r="A205" s="5">
        <v>10</v>
      </c>
      <c r="B205" s="8">
        <v>6</v>
      </c>
      <c r="C205" s="8">
        <v>204</v>
      </c>
      <c r="D205" s="3" t="s">
        <v>276</v>
      </c>
      <c r="F205" s="267">
        <v>27473</v>
      </c>
      <c r="G205" s="3" t="s">
        <v>2169</v>
      </c>
      <c r="H205" s="3" t="s">
        <v>2169</v>
      </c>
      <c r="J205" s="126" t="s">
        <v>3096</v>
      </c>
      <c r="K205" s="126" t="s">
        <v>3097</v>
      </c>
      <c r="L205" s="187">
        <v>26</v>
      </c>
      <c r="M205" s="72">
        <v>1</v>
      </c>
      <c r="N205" s="72"/>
      <c r="O205" s="72" t="s">
        <v>837</v>
      </c>
    </row>
    <row r="206" spans="1:15">
      <c r="A206" s="5">
        <v>10</v>
      </c>
      <c r="B206" s="8">
        <v>7</v>
      </c>
      <c r="C206" s="8">
        <v>205</v>
      </c>
      <c r="D206" s="3" t="s">
        <v>614</v>
      </c>
      <c r="F206" s="267">
        <v>21622</v>
      </c>
      <c r="G206" s="3" t="s">
        <v>45</v>
      </c>
      <c r="H206" s="3" t="s">
        <v>45</v>
      </c>
      <c r="J206" s="126" t="s">
        <v>428</v>
      </c>
      <c r="K206" s="126" t="s">
        <v>247</v>
      </c>
      <c r="L206" s="187">
        <v>27</v>
      </c>
      <c r="M206" s="72">
        <v>7</v>
      </c>
      <c r="N206" s="72" t="s">
        <v>46</v>
      </c>
      <c r="O206" s="72"/>
    </row>
    <row r="207" spans="1:15">
      <c r="A207" s="5">
        <v>10</v>
      </c>
      <c r="B207" s="8">
        <v>8</v>
      </c>
      <c r="C207" s="8">
        <v>206</v>
      </c>
      <c r="D207" s="3" t="s">
        <v>609</v>
      </c>
      <c r="F207" s="267">
        <v>27649</v>
      </c>
      <c r="G207" s="3" t="s">
        <v>188</v>
      </c>
      <c r="H207" s="3" t="s">
        <v>188</v>
      </c>
      <c r="J207" s="126" t="s">
        <v>587</v>
      </c>
      <c r="K207" s="126" t="s">
        <v>986</v>
      </c>
      <c r="L207" s="187">
        <v>24</v>
      </c>
      <c r="M207" s="72">
        <v>1</v>
      </c>
      <c r="N207" s="72"/>
      <c r="O207" s="72" t="s">
        <v>837</v>
      </c>
    </row>
    <row r="208" spans="1:15">
      <c r="A208" s="5">
        <v>10</v>
      </c>
      <c r="B208" s="8">
        <v>9</v>
      </c>
      <c r="C208" s="8">
        <v>207</v>
      </c>
      <c r="D208" s="3" t="s">
        <v>29</v>
      </c>
      <c r="F208" s="267">
        <v>19455</v>
      </c>
      <c r="G208" s="3" t="s">
        <v>563</v>
      </c>
      <c r="H208" s="3" t="s">
        <v>563</v>
      </c>
      <c r="J208" s="126" t="s">
        <v>3381</v>
      </c>
      <c r="K208" s="126" t="s">
        <v>3382</v>
      </c>
      <c r="L208" s="187">
        <v>28</v>
      </c>
      <c r="M208" s="72">
        <v>6</v>
      </c>
      <c r="N208" s="72" t="s">
        <v>837</v>
      </c>
      <c r="O208" s="72"/>
    </row>
    <row r="209" spans="1:15">
      <c r="A209" s="5">
        <v>10</v>
      </c>
      <c r="B209" s="8">
        <v>10</v>
      </c>
      <c r="C209" s="8">
        <v>208</v>
      </c>
      <c r="D209" s="3" t="s">
        <v>2175</v>
      </c>
      <c r="F209" s="267">
        <v>20375</v>
      </c>
      <c r="G209" s="3" t="s">
        <v>609</v>
      </c>
      <c r="H209" s="3" t="s">
        <v>609</v>
      </c>
      <c r="J209" s="126" t="s">
        <v>2930</v>
      </c>
      <c r="K209" s="126" t="s">
        <v>592</v>
      </c>
      <c r="L209" s="187">
        <v>30</v>
      </c>
      <c r="M209" s="72">
        <v>1</v>
      </c>
      <c r="N209" s="72"/>
      <c r="O209" s="72" t="s">
        <v>837</v>
      </c>
    </row>
    <row r="210" spans="1:15">
      <c r="A210" s="5">
        <v>10</v>
      </c>
      <c r="B210" s="8">
        <v>11</v>
      </c>
      <c r="C210" s="8">
        <v>209</v>
      </c>
      <c r="D210" s="3" t="s">
        <v>438</v>
      </c>
      <c r="F210" s="267">
        <v>24614</v>
      </c>
      <c r="G210" s="3" t="s">
        <v>246</v>
      </c>
      <c r="H210" s="3" t="s">
        <v>246</v>
      </c>
      <c r="J210" s="126" t="s">
        <v>3463</v>
      </c>
      <c r="K210" s="126" t="s">
        <v>177</v>
      </c>
      <c r="L210" s="187">
        <v>25</v>
      </c>
      <c r="M210" s="72">
        <v>1</v>
      </c>
      <c r="N210" s="72"/>
      <c r="O210" s="72" t="s">
        <v>837</v>
      </c>
    </row>
    <row r="211" spans="1:15">
      <c r="A211" s="5">
        <v>10</v>
      </c>
      <c r="B211" s="8">
        <v>12</v>
      </c>
      <c r="C211" s="8">
        <v>210</v>
      </c>
      <c r="D211" s="3" t="s">
        <v>470</v>
      </c>
      <c r="F211" s="267">
        <v>17192</v>
      </c>
      <c r="G211" s="3" t="s">
        <v>45</v>
      </c>
      <c r="H211" s="3" t="s">
        <v>45</v>
      </c>
      <c r="J211" s="126" t="s">
        <v>1159</v>
      </c>
      <c r="K211" s="126" t="s">
        <v>966</v>
      </c>
      <c r="L211" s="187">
        <v>31</v>
      </c>
      <c r="M211" s="72">
        <v>1</v>
      </c>
      <c r="N211" s="72"/>
      <c r="O211" s="72" t="s">
        <v>46</v>
      </c>
    </row>
    <row r="212" spans="1:15">
      <c r="A212" s="5">
        <v>10</v>
      </c>
      <c r="B212" s="8">
        <v>13</v>
      </c>
      <c r="C212" s="8">
        <v>211</v>
      </c>
      <c r="D212" s="3" t="s">
        <v>188</v>
      </c>
      <c r="F212" s="267">
        <v>26540</v>
      </c>
      <c r="G212" s="3" t="s">
        <v>213</v>
      </c>
      <c r="H212" s="3" t="s">
        <v>213</v>
      </c>
      <c r="J212" s="126" t="s">
        <v>3456</v>
      </c>
      <c r="K212" s="126" t="s">
        <v>1856</v>
      </c>
      <c r="L212" s="187">
        <v>23</v>
      </c>
      <c r="M212" s="72">
        <v>8</v>
      </c>
      <c r="N212" s="72" t="s">
        <v>2543</v>
      </c>
      <c r="O212" s="72"/>
    </row>
    <row r="213" spans="1:15">
      <c r="A213" s="5">
        <v>10</v>
      </c>
      <c r="B213" s="8">
        <v>14</v>
      </c>
      <c r="C213" s="8">
        <v>212</v>
      </c>
      <c r="D213" s="3" t="s">
        <v>129</v>
      </c>
      <c r="F213" s="267">
        <v>17432</v>
      </c>
      <c r="G213" s="3" t="s">
        <v>470</v>
      </c>
      <c r="H213" s="3" t="s">
        <v>470</v>
      </c>
      <c r="J213" s="126" t="s">
        <v>891</v>
      </c>
      <c r="K213" s="126" t="s">
        <v>581</v>
      </c>
      <c r="L213" s="187">
        <v>32</v>
      </c>
      <c r="M213" s="72">
        <v>1</v>
      </c>
      <c r="N213" s="72"/>
      <c r="O213" s="72" t="s">
        <v>837</v>
      </c>
    </row>
    <row r="214" spans="1:15">
      <c r="A214" s="5">
        <v>10</v>
      </c>
      <c r="B214" s="8">
        <v>15</v>
      </c>
      <c r="C214" s="8">
        <v>213</v>
      </c>
      <c r="D214" s="3" t="s">
        <v>563</v>
      </c>
      <c r="F214" s="267">
        <v>13675</v>
      </c>
      <c r="G214" s="3" t="s">
        <v>345</v>
      </c>
      <c r="H214" s="3" t="s">
        <v>345</v>
      </c>
      <c r="J214" s="126" t="s">
        <v>288</v>
      </c>
      <c r="K214" s="126" t="s">
        <v>1916</v>
      </c>
      <c r="L214" s="187">
        <v>31</v>
      </c>
      <c r="M214" s="72">
        <v>8</v>
      </c>
      <c r="N214" s="72" t="s">
        <v>837</v>
      </c>
      <c r="O214" s="72"/>
    </row>
    <row r="215" spans="1:15">
      <c r="A215" s="5">
        <v>10</v>
      </c>
      <c r="B215" s="8">
        <v>16</v>
      </c>
      <c r="C215" s="8">
        <v>214</v>
      </c>
      <c r="D215" s="3" t="s">
        <v>15</v>
      </c>
      <c r="F215" s="267">
        <v>23792</v>
      </c>
      <c r="G215" s="3" t="s">
        <v>45</v>
      </c>
      <c r="H215" s="3" t="s">
        <v>45</v>
      </c>
      <c r="J215" s="126" t="s">
        <v>251</v>
      </c>
      <c r="K215" s="126" t="s">
        <v>2526</v>
      </c>
      <c r="L215" s="187">
        <v>25</v>
      </c>
      <c r="M215" s="72">
        <v>8</v>
      </c>
      <c r="N215" s="72" t="s">
        <v>46</v>
      </c>
      <c r="O215" s="72"/>
    </row>
    <row r="216" spans="1:15">
      <c r="A216" s="5">
        <v>10</v>
      </c>
      <c r="B216" s="8">
        <v>17</v>
      </c>
      <c r="C216" s="8">
        <v>215</v>
      </c>
      <c r="D216" s="3" t="s">
        <v>567</v>
      </c>
      <c r="F216" s="267">
        <v>19274</v>
      </c>
      <c r="G216" s="3" t="s">
        <v>14</v>
      </c>
      <c r="H216" s="3" t="s">
        <v>14</v>
      </c>
      <c r="J216" s="126" t="s">
        <v>454</v>
      </c>
      <c r="K216" s="126" t="s">
        <v>576</v>
      </c>
      <c r="L216" s="187">
        <v>31</v>
      </c>
      <c r="M216" s="72">
        <v>1</v>
      </c>
      <c r="N216" s="72"/>
      <c r="O216" s="72" t="s">
        <v>837</v>
      </c>
    </row>
    <row r="217" spans="1:15">
      <c r="A217" s="5">
        <v>10</v>
      </c>
      <c r="B217" s="8">
        <v>18</v>
      </c>
      <c r="C217" s="8">
        <v>216</v>
      </c>
      <c r="D217" s="3" t="s">
        <v>13</v>
      </c>
      <c r="F217" s="267">
        <v>33704</v>
      </c>
      <c r="G217" s="3" t="s">
        <v>213</v>
      </c>
      <c r="H217" s="3" t="s">
        <v>213</v>
      </c>
      <c r="J217" s="126" t="s">
        <v>4551</v>
      </c>
      <c r="K217" s="126" t="s">
        <v>1673</v>
      </c>
      <c r="L217" s="187">
        <v>23</v>
      </c>
      <c r="M217" s="72">
        <v>9</v>
      </c>
      <c r="N217" s="72" t="s">
        <v>46</v>
      </c>
      <c r="O217" s="72"/>
    </row>
    <row r="218" spans="1:15">
      <c r="A218" s="5">
        <v>10</v>
      </c>
      <c r="B218" s="8">
        <v>19</v>
      </c>
      <c r="C218" s="8">
        <v>217</v>
      </c>
      <c r="D218" s="3" t="s">
        <v>14</v>
      </c>
      <c r="F218" s="267">
        <v>21716</v>
      </c>
      <c r="G218" s="3" t="s">
        <v>438</v>
      </c>
      <c r="H218" s="3" t="s">
        <v>438</v>
      </c>
      <c r="J218" s="126" t="s">
        <v>497</v>
      </c>
      <c r="K218" s="126" t="s">
        <v>3373</v>
      </c>
      <c r="L218" s="187">
        <v>26</v>
      </c>
      <c r="M218" s="72">
        <v>3</v>
      </c>
      <c r="N218" s="72" t="s">
        <v>46</v>
      </c>
      <c r="O218" s="72"/>
    </row>
    <row r="219" spans="1:15">
      <c r="A219" s="9">
        <v>10</v>
      </c>
      <c r="B219" s="10">
        <v>20</v>
      </c>
      <c r="C219" s="10">
        <v>218</v>
      </c>
      <c r="D219" s="12" t="s">
        <v>239</v>
      </c>
      <c r="E219" s="11"/>
      <c r="F219" s="268">
        <v>25648</v>
      </c>
      <c r="G219" s="12" t="s">
        <v>609</v>
      </c>
      <c r="H219" s="12" t="s">
        <v>609</v>
      </c>
      <c r="I219" s="11"/>
      <c r="J219" s="135" t="s">
        <v>4066</v>
      </c>
      <c r="K219" s="135" t="s">
        <v>564</v>
      </c>
      <c r="L219" s="478">
        <v>27</v>
      </c>
      <c r="M219" s="76">
        <v>1</v>
      </c>
      <c r="N219" s="76"/>
      <c r="O219" s="76" t="s">
        <v>837</v>
      </c>
    </row>
    <row r="220" spans="1:15">
      <c r="A220" s="5">
        <v>11</v>
      </c>
      <c r="B220" s="8">
        <v>1</v>
      </c>
      <c r="C220" s="8">
        <v>219</v>
      </c>
      <c r="D220" s="3" t="s">
        <v>239</v>
      </c>
      <c r="F220" s="267">
        <v>16535</v>
      </c>
      <c r="G220" s="3" t="s">
        <v>3323</v>
      </c>
      <c r="H220" s="3" t="s">
        <v>3323</v>
      </c>
      <c r="J220" s="126" t="s">
        <v>27</v>
      </c>
      <c r="K220" s="126" t="s">
        <v>146</v>
      </c>
      <c r="L220" s="187">
        <v>30</v>
      </c>
      <c r="M220" s="72">
        <v>2</v>
      </c>
      <c r="N220" s="72" t="s">
        <v>837</v>
      </c>
      <c r="O220" s="72"/>
    </row>
    <row r="221" spans="1:15">
      <c r="A221" s="5">
        <v>11</v>
      </c>
      <c r="B221" s="8">
        <v>2</v>
      </c>
      <c r="C221" s="8">
        <v>220</v>
      </c>
      <c r="D221" s="3" t="s">
        <v>14</v>
      </c>
      <c r="F221" s="267">
        <v>19222</v>
      </c>
      <c r="G221" s="3" t="s">
        <v>686</v>
      </c>
      <c r="H221" s="3" t="s">
        <v>686</v>
      </c>
      <c r="J221" s="126" t="s">
        <v>3961</v>
      </c>
      <c r="K221" s="126" t="s">
        <v>3960</v>
      </c>
      <c r="L221" s="187">
        <v>30</v>
      </c>
      <c r="M221" s="72">
        <v>1</v>
      </c>
      <c r="N221" s="72"/>
      <c r="O221" s="72" t="s">
        <v>837</v>
      </c>
    </row>
    <row r="222" spans="1:15">
      <c r="A222" s="5">
        <v>11</v>
      </c>
      <c r="B222" s="8">
        <v>3</v>
      </c>
      <c r="C222" s="8">
        <v>221</v>
      </c>
      <c r="D222" s="3" t="s">
        <v>13</v>
      </c>
      <c r="F222" s="267">
        <v>13346</v>
      </c>
      <c r="G222" s="3" t="s">
        <v>14</v>
      </c>
      <c r="H222" s="3" t="s">
        <v>14</v>
      </c>
      <c r="J222" s="126" t="s">
        <v>1818</v>
      </c>
      <c r="K222" s="126" t="s">
        <v>1819</v>
      </c>
      <c r="L222" s="187">
        <v>34</v>
      </c>
      <c r="M222" s="72">
        <v>1</v>
      </c>
      <c r="N222" s="72"/>
      <c r="O222" s="72" t="s">
        <v>46</v>
      </c>
    </row>
    <row r="223" spans="1:15">
      <c r="A223" s="5">
        <v>11</v>
      </c>
      <c r="B223" s="8">
        <v>4</v>
      </c>
      <c r="C223" s="8">
        <v>222</v>
      </c>
      <c r="D223" s="3" t="s">
        <v>567</v>
      </c>
      <c r="F223" s="267">
        <v>11752</v>
      </c>
      <c r="G223" s="3" t="s">
        <v>3323</v>
      </c>
      <c r="H223" s="3" t="s">
        <v>3323</v>
      </c>
      <c r="J223" s="126" t="s">
        <v>279</v>
      </c>
      <c r="K223" s="126" t="s">
        <v>106</v>
      </c>
      <c r="L223" s="187">
        <v>33</v>
      </c>
      <c r="M223" s="72">
        <v>1</v>
      </c>
      <c r="N223" s="72"/>
      <c r="O223" s="72" t="s">
        <v>837</v>
      </c>
    </row>
    <row r="224" spans="1:15">
      <c r="A224" s="5">
        <v>11</v>
      </c>
      <c r="B224" s="8">
        <v>5</v>
      </c>
      <c r="C224" s="8">
        <v>223</v>
      </c>
      <c r="D224" s="3" t="s">
        <v>15</v>
      </c>
      <c r="F224" s="267">
        <v>31827</v>
      </c>
      <c r="G224" s="3" t="s">
        <v>567</v>
      </c>
      <c r="H224" s="3" t="s">
        <v>567</v>
      </c>
      <c r="J224" s="126" t="s">
        <v>4148</v>
      </c>
      <c r="K224" s="126" t="s">
        <v>4147</v>
      </c>
      <c r="L224" s="187">
        <v>25</v>
      </c>
      <c r="M224" s="72">
        <v>1</v>
      </c>
      <c r="N224" s="72"/>
      <c r="O224" s="72" t="s">
        <v>837</v>
      </c>
    </row>
    <row r="225" spans="1:15">
      <c r="A225" s="5">
        <v>11</v>
      </c>
      <c r="B225" s="8">
        <v>6</v>
      </c>
      <c r="C225" s="8">
        <v>224</v>
      </c>
      <c r="D225" s="3" t="s">
        <v>563</v>
      </c>
      <c r="F225" s="267">
        <v>31661</v>
      </c>
      <c r="G225" s="3" t="s">
        <v>614</v>
      </c>
      <c r="H225" s="3" t="s">
        <v>614</v>
      </c>
      <c r="J225" s="126" t="s">
        <v>4446</v>
      </c>
      <c r="K225" s="126" t="s">
        <v>576</v>
      </c>
      <c r="L225" s="187">
        <v>24</v>
      </c>
      <c r="M225" s="72">
        <v>8</v>
      </c>
      <c r="N225" s="72" t="s">
        <v>46</v>
      </c>
      <c r="O225" s="72"/>
    </row>
    <row r="226" spans="1:15">
      <c r="A226" s="5">
        <v>11</v>
      </c>
      <c r="B226" s="8">
        <v>7</v>
      </c>
      <c r="C226" s="8">
        <v>225</v>
      </c>
      <c r="D226" s="3" t="s">
        <v>129</v>
      </c>
      <c r="F226" s="267">
        <v>33280</v>
      </c>
      <c r="G226" s="3" t="s">
        <v>614</v>
      </c>
      <c r="H226" s="3" t="s">
        <v>614</v>
      </c>
      <c r="J226" s="126" t="s">
        <v>4148</v>
      </c>
      <c r="K226" s="126" t="s">
        <v>702</v>
      </c>
      <c r="L226" s="187">
        <v>23</v>
      </c>
      <c r="M226" s="72">
        <v>4</v>
      </c>
      <c r="N226" s="72" t="s">
        <v>837</v>
      </c>
      <c r="O226" s="72"/>
    </row>
    <row r="227" spans="1:15">
      <c r="A227" s="5">
        <v>11</v>
      </c>
      <c r="B227" s="8">
        <v>8</v>
      </c>
      <c r="C227" s="8">
        <v>226</v>
      </c>
      <c r="D227" s="3" t="s">
        <v>188</v>
      </c>
      <c r="F227" s="267">
        <v>11423</v>
      </c>
      <c r="G227" s="3" t="s">
        <v>563</v>
      </c>
      <c r="H227" s="3" t="s">
        <v>563</v>
      </c>
      <c r="J227" s="126" t="s">
        <v>730</v>
      </c>
      <c r="K227" s="126" t="s">
        <v>565</v>
      </c>
      <c r="L227" s="187">
        <v>36</v>
      </c>
      <c r="M227" s="72">
        <v>1</v>
      </c>
      <c r="N227" s="72"/>
      <c r="O227" s="72" t="s">
        <v>46</v>
      </c>
    </row>
    <row r="228" spans="1:15">
      <c r="A228" s="5">
        <v>11</v>
      </c>
      <c r="B228" s="8">
        <v>9</v>
      </c>
      <c r="C228" s="8">
        <v>227</v>
      </c>
      <c r="D228" s="3" t="s">
        <v>470</v>
      </c>
      <c r="F228" s="267">
        <v>31204</v>
      </c>
      <c r="G228" s="3" t="s">
        <v>15</v>
      </c>
      <c r="H228" s="3" t="s">
        <v>15</v>
      </c>
      <c r="J228" s="126" t="s">
        <v>4025</v>
      </c>
      <c r="K228" s="126" t="s">
        <v>564</v>
      </c>
      <c r="L228" s="187">
        <v>24</v>
      </c>
      <c r="M228" s="72">
        <v>1</v>
      </c>
      <c r="N228" s="72"/>
      <c r="O228" s="72" t="s">
        <v>46</v>
      </c>
    </row>
    <row r="229" spans="1:15">
      <c r="A229" s="5">
        <v>11</v>
      </c>
      <c r="B229" s="8">
        <v>10</v>
      </c>
      <c r="C229" s="8">
        <v>228</v>
      </c>
      <c r="D229" s="3" t="s">
        <v>438</v>
      </c>
      <c r="F229" s="267">
        <v>25098</v>
      </c>
      <c r="G229" s="3" t="s">
        <v>354</v>
      </c>
      <c r="H229" s="3" t="s">
        <v>354</v>
      </c>
      <c r="J229" s="126" t="s">
        <v>121</v>
      </c>
      <c r="K229" s="126" t="s">
        <v>576</v>
      </c>
      <c r="L229" s="187">
        <v>27</v>
      </c>
      <c r="M229" s="72">
        <v>1</v>
      </c>
      <c r="N229" s="72"/>
      <c r="O229" s="72" t="s">
        <v>46</v>
      </c>
    </row>
    <row r="230" spans="1:15">
      <c r="A230" s="5">
        <v>11</v>
      </c>
      <c r="B230" s="8">
        <v>11</v>
      </c>
      <c r="C230" s="8">
        <v>229</v>
      </c>
      <c r="D230" s="3" t="s">
        <v>2175</v>
      </c>
      <c r="F230" s="267">
        <v>12859</v>
      </c>
      <c r="G230" s="3" t="s">
        <v>45</v>
      </c>
      <c r="H230" s="3" t="s">
        <v>45</v>
      </c>
      <c r="J230" s="126" t="s">
        <v>340</v>
      </c>
      <c r="K230" s="126" t="s">
        <v>138</v>
      </c>
      <c r="L230" s="187">
        <v>35</v>
      </c>
      <c r="M230" s="72">
        <v>2</v>
      </c>
      <c r="N230" s="72" t="s">
        <v>837</v>
      </c>
      <c r="O230" s="72"/>
    </row>
    <row r="231" spans="1:15" ht="16" customHeight="1">
      <c r="A231" s="5">
        <v>11</v>
      </c>
      <c r="B231" s="8">
        <v>12</v>
      </c>
      <c r="C231" s="8">
        <v>230</v>
      </c>
      <c r="D231" s="3" t="s">
        <v>29</v>
      </c>
      <c r="F231" s="267">
        <v>20002</v>
      </c>
      <c r="G231" s="3" t="s">
        <v>2170</v>
      </c>
      <c r="H231" s="3" t="s">
        <v>2170</v>
      </c>
      <c r="J231" s="126" t="s">
        <v>186</v>
      </c>
      <c r="K231" s="126" t="s">
        <v>356</v>
      </c>
      <c r="L231" s="187">
        <v>29</v>
      </c>
      <c r="M231" s="72">
        <v>7</v>
      </c>
      <c r="N231" s="72" t="s">
        <v>2543</v>
      </c>
      <c r="O231" s="72"/>
    </row>
    <row r="232" spans="1:15">
      <c r="A232" s="5">
        <v>11</v>
      </c>
      <c r="B232" s="8">
        <v>13</v>
      </c>
      <c r="C232" s="8">
        <v>231</v>
      </c>
      <c r="D232" s="3" t="s">
        <v>609</v>
      </c>
      <c r="F232" s="267">
        <v>15256</v>
      </c>
      <c r="G232" s="3" t="s">
        <v>2176</v>
      </c>
      <c r="H232" s="3" t="s">
        <v>2176</v>
      </c>
      <c r="J232" s="126" t="s">
        <v>1911</v>
      </c>
      <c r="K232" s="126" t="s">
        <v>244</v>
      </c>
      <c r="L232" s="187">
        <v>35</v>
      </c>
      <c r="M232" s="72">
        <v>1</v>
      </c>
      <c r="N232" s="72"/>
      <c r="O232" s="72" t="s">
        <v>837</v>
      </c>
    </row>
    <row r="233" spans="1:15">
      <c r="A233" s="5">
        <v>11</v>
      </c>
      <c r="B233" s="8">
        <v>14</v>
      </c>
      <c r="C233" s="8">
        <v>232</v>
      </c>
      <c r="D233" s="3" t="s">
        <v>614</v>
      </c>
      <c r="F233" s="267">
        <v>25055</v>
      </c>
      <c r="G233" s="3" t="s">
        <v>609</v>
      </c>
      <c r="H233" s="3" t="s">
        <v>609</v>
      </c>
      <c r="J233" s="126" t="s">
        <v>629</v>
      </c>
      <c r="K233" s="126" t="s">
        <v>552</v>
      </c>
      <c r="L233" s="187">
        <v>28</v>
      </c>
      <c r="M233" s="72">
        <v>9</v>
      </c>
      <c r="N233" s="72" t="s">
        <v>837</v>
      </c>
      <c r="O233" s="72"/>
    </row>
    <row r="234" spans="1:15">
      <c r="A234" s="5">
        <v>11</v>
      </c>
      <c r="B234" s="8">
        <v>15</v>
      </c>
      <c r="C234" s="8">
        <v>233</v>
      </c>
      <c r="D234" s="3" t="s">
        <v>276</v>
      </c>
      <c r="F234" s="267">
        <v>22915</v>
      </c>
      <c r="G234" s="3" t="s">
        <v>598</v>
      </c>
      <c r="H234" s="3" t="s">
        <v>598</v>
      </c>
      <c r="J234" s="126" t="s">
        <v>522</v>
      </c>
      <c r="K234" s="126" t="s">
        <v>597</v>
      </c>
      <c r="L234" s="187">
        <v>25</v>
      </c>
      <c r="M234" s="72">
        <v>1</v>
      </c>
      <c r="N234" s="72"/>
      <c r="O234" s="72" t="s">
        <v>837</v>
      </c>
    </row>
    <row r="235" spans="1:15">
      <c r="A235" s="5">
        <v>11</v>
      </c>
      <c r="B235" s="8">
        <v>16</v>
      </c>
      <c r="C235" s="8">
        <v>234</v>
      </c>
      <c r="D235" s="3" t="s">
        <v>2168</v>
      </c>
      <c r="F235" s="267">
        <v>26368</v>
      </c>
      <c r="G235" s="3" t="s">
        <v>354</v>
      </c>
      <c r="H235" s="3" t="s">
        <v>354</v>
      </c>
      <c r="J235" s="126" t="s">
        <v>3092</v>
      </c>
      <c r="K235" s="126" t="s">
        <v>3520</v>
      </c>
      <c r="L235" s="187">
        <v>27</v>
      </c>
      <c r="M235" s="72">
        <v>8</v>
      </c>
      <c r="N235" s="72" t="s">
        <v>46</v>
      </c>
      <c r="O235" s="72"/>
    </row>
    <row r="236" spans="1:15">
      <c r="A236" s="5">
        <v>11</v>
      </c>
      <c r="B236" s="8">
        <v>17</v>
      </c>
      <c r="C236" s="8">
        <v>235</v>
      </c>
      <c r="D236" s="3" t="s">
        <v>16</v>
      </c>
      <c r="F236" s="267">
        <v>22288</v>
      </c>
      <c r="G236" s="3" t="s">
        <v>2176</v>
      </c>
      <c r="H236" s="3" t="s">
        <v>2176</v>
      </c>
      <c r="J236" s="126" t="s">
        <v>3425</v>
      </c>
      <c r="K236" s="126" t="s">
        <v>1947</v>
      </c>
      <c r="L236" s="187">
        <v>25</v>
      </c>
      <c r="M236" s="72">
        <v>1</v>
      </c>
      <c r="N236" s="72"/>
      <c r="O236" s="72" t="s">
        <v>837</v>
      </c>
    </row>
    <row r="237" spans="1:15">
      <c r="A237" s="5">
        <v>11</v>
      </c>
      <c r="B237" s="8">
        <v>18</v>
      </c>
      <c r="C237" s="8">
        <v>236</v>
      </c>
      <c r="D237" s="3" t="s">
        <v>598</v>
      </c>
      <c r="F237" s="267">
        <v>21538</v>
      </c>
      <c r="G237" s="3" t="s">
        <v>3323</v>
      </c>
      <c r="H237" s="3" t="s">
        <v>3323</v>
      </c>
      <c r="J237" s="126" t="s">
        <v>2474</v>
      </c>
      <c r="K237" s="126" t="s">
        <v>220</v>
      </c>
      <c r="L237" s="187">
        <v>28</v>
      </c>
      <c r="M237" s="72">
        <v>2</v>
      </c>
      <c r="N237" s="72" t="s">
        <v>837</v>
      </c>
      <c r="O237" s="72"/>
    </row>
    <row r="238" spans="1:15">
      <c r="A238" s="5">
        <v>11</v>
      </c>
      <c r="B238" s="8">
        <v>19</v>
      </c>
      <c r="C238" s="8">
        <v>237</v>
      </c>
      <c r="D238" s="3" t="s">
        <v>17</v>
      </c>
      <c r="F238" s="267">
        <v>11426</v>
      </c>
      <c r="G238" s="3" t="s">
        <v>129</v>
      </c>
      <c r="H238" s="3" t="s">
        <v>129</v>
      </c>
      <c r="J238" s="126" t="s">
        <v>361</v>
      </c>
      <c r="K238" s="126" t="s">
        <v>260</v>
      </c>
      <c r="L238" s="187">
        <v>36</v>
      </c>
      <c r="M238" s="72">
        <v>1</v>
      </c>
      <c r="N238" s="72"/>
      <c r="O238" s="72" t="s">
        <v>46</v>
      </c>
    </row>
    <row r="239" spans="1:15">
      <c r="A239" s="9">
        <v>11</v>
      </c>
      <c r="B239" s="10">
        <v>20</v>
      </c>
      <c r="C239" s="10">
        <v>238</v>
      </c>
      <c r="D239" s="12" t="s">
        <v>555</v>
      </c>
      <c r="E239" s="11"/>
      <c r="F239" s="268">
        <v>16939</v>
      </c>
      <c r="G239" s="12" t="s">
        <v>213</v>
      </c>
      <c r="H239" s="12" t="s">
        <v>213</v>
      </c>
      <c r="I239" s="11"/>
      <c r="J239" s="135" t="s">
        <v>251</v>
      </c>
      <c r="K239" s="135" t="s">
        <v>1919</v>
      </c>
      <c r="L239" s="478">
        <v>29</v>
      </c>
      <c r="M239" s="76">
        <v>8</v>
      </c>
      <c r="N239" s="76" t="s">
        <v>837</v>
      </c>
      <c r="O239" s="76"/>
    </row>
    <row r="240" spans="1:15">
      <c r="A240" s="5">
        <v>12</v>
      </c>
      <c r="B240" s="8">
        <v>1</v>
      </c>
      <c r="C240" s="8">
        <v>239</v>
      </c>
      <c r="D240" s="3" t="s">
        <v>555</v>
      </c>
      <c r="F240" s="267">
        <v>29921</v>
      </c>
      <c r="G240" s="3" t="s">
        <v>614</v>
      </c>
      <c r="H240" s="3" t="s">
        <v>614</v>
      </c>
      <c r="J240" s="126" t="s">
        <v>4033</v>
      </c>
      <c r="K240" s="126" t="s">
        <v>867</v>
      </c>
      <c r="L240" s="187">
        <v>25</v>
      </c>
      <c r="M240" s="72">
        <v>1</v>
      </c>
      <c r="N240" s="72"/>
      <c r="O240" s="72" t="s">
        <v>837</v>
      </c>
    </row>
    <row r="241" spans="1:15">
      <c r="A241" s="5">
        <v>12</v>
      </c>
      <c r="B241" s="8">
        <v>2</v>
      </c>
      <c r="C241" s="8">
        <v>240</v>
      </c>
      <c r="D241" s="3" t="s">
        <v>17</v>
      </c>
      <c r="F241" s="267">
        <v>18694</v>
      </c>
      <c r="G241" s="3" t="s">
        <v>213</v>
      </c>
      <c r="H241" s="3" t="s">
        <v>213</v>
      </c>
      <c r="J241" s="126" t="s">
        <v>959</v>
      </c>
      <c r="K241" s="126" t="s">
        <v>960</v>
      </c>
      <c r="L241" s="187">
        <v>27</v>
      </c>
      <c r="M241" s="72">
        <v>1</v>
      </c>
      <c r="N241" s="72"/>
      <c r="O241" s="72" t="s">
        <v>46</v>
      </c>
    </row>
    <row r="242" spans="1:15">
      <c r="A242" s="5">
        <v>12</v>
      </c>
      <c r="B242" s="8">
        <v>3</v>
      </c>
      <c r="C242" s="8">
        <v>241</v>
      </c>
      <c r="D242" s="3" t="s">
        <v>598</v>
      </c>
      <c r="F242" s="267">
        <v>26143</v>
      </c>
      <c r="G242" s="3" t="s">
        <v>686</v>
      </c>
      <c r="H242" s="3" t="s">
        <v>686</v>
      </c>
      <c r="J242" s="126" t="s">
        <v>4498</v>
      </c>
      <c r="K242" s="126" t="s">
        <v>2310</v>
      </c>
      <c r="L242" s="187">
        <v>28</v>
      </c>
      <c r="M242" s="72">
        <v>3</v>
      </c>
      <c r="N242" s="72" t="s">
        <v>46</v>
      </c>
      <c r="O242" s="72"/>
    </row>
    <row r="243" spans="1:15">
      <c r="A243" s="5">
        <v>12</v>
      </c>
      <c r="B243" s="8">
        <v>4</v>
      </c>
      <c r="C243" s="8">
        <v>242</v>
      </c>
      <c r="D243" s="3" t="s">
        <v>16</v>
      </c>
      <c r="F243" s="267">
        <v>23237</v>
      </c>
      <c r="G243" s="3" t="s">
        <v>246</v>
      </c>
      <c r="H243" s="3" t="s">
        <v>246</v>
      </c>
      <c r="J243" s="126" t="s">
        <v>508</v>
      </c>
      <c r="K243" s="126" t="s">
        <v>540</v>
      </c>
      <c r="L243" s="187">
        <v>24</v>
      </c>
      <c r="M243" s="72">
        <v>1</v>
      </c>
      <c r="N243" s="72"/>
      <c r="O243" s="72" t="s">
        <v>837</v>
      </c>
    </row>
    <row r="244" spans="1:15">
      <c r="A244" s="5">
        <v>12</v>
      </c>
      <c r="B244" s="8">
        <v>5</v>
      </c>
      <c r="C244" s="8">
        <v>243</v>
      </c>
      <c r="D244" s="3" t="s">
        <v>2168</v>
      </c>
      <c r="F244" s="267">
        <v>21448</v>
      </c>
      <c r="G244" s="3" t="s">
        <v>164</v>
      </c>
      <c r="H244" s="3" t="s">
        <v>164</v>
      </c>
      <c r="J244" s="126" t="s">
        <v>297</v>
      </c>
      <c r="K244" s="126" t="s">
        <v>262</v>
      </c>
      <c r="L244" s="187">
        <v>28</v>
      </c>
      <c r="M244" s="72">
        <v>1</v>
      </c>
      <c r="N244" s="72"/>
      <c r="O244" s="72" t="s">
        <v>837</v>
      </c>
    </row>
    <row r="245" spans="1:15">
      <c r="A245" s="5">
        <v>12</v>
      </c>
      <c r="B245" s="8">
        <v>6</v>
      </c>
      <c r="C245" s="8">
        <v>244</v>
      </c>
      <c r="D245" s="3" t="s">
        <v>276</v>
      </c>
      <c r="F245" s="267">
        <v>16866</v>
      </c>
      <c r="G245" s="3" t="s">
        <v>345</v>
      </c>
      <c r="H245" s="3" t="s">
        <v>345</v>
      </c>
      <c r="J245" s="126" t="s">
        <v>307</v>
      </c>
      <c r="K245" s="126" t="s">
        <v>1871</v>
      </c>
      <c r="L245" s="187">
        <v>32</v>
      </c>
      <c r="M245" s="72">
        <v>1</v>
      </c>
      <c r="N245" s="72"/>
      <c r="O245" s="72" t="s">
        <v>837</v>
      </c>
    </row>
    <row r="246" spans="1:15">
      <c r="A246" s="5">
        <v>12</v>
      </c>
      <c r="B246" s="8">
        <v>7</v>
      </c>
      <c r="C246" s="8">
        <v>245</v>
      </c>
      <c r="D246" s="3" t="s">
        <v>614</v>
      </c>
      <c r="F246" s="267">
        <v>23165</v>
      </c>
      <c r="G246" s="3" t="s">
        <v>2168</v>
      </c>
      <c r="H246" s="3" t="s">
        <v>2168</v>
      </c>
      <c r="J246" s="126" t="s">
        <v>566</v>
      </c>
      <c r="K246" s="126" t="s">
        <v>56</v>
      </c>
      <c r="L246" s="187">
        <v>26</v>
      </c>
      <c r="M246" s="72">
        <v>1</v>
      </c>
      <c r="N246" s="72"/>
      <c r="O246" s="72" t="s">
        <v>837</v>
      </c>
    </row>
    <row r="247" spans="1:15">
      <c r="A247" s="5">
        <v>12</v>
      </c>
      <c r="B247" s="8">
        <v>8</v>
      </c>
      <c r="C247" s="8">
        <v>246</v>
      </c>
      <c r="D247" s="3" t="s">
        <v>609</v>
      </c>
      <c r="F247" s="267">
        <v>16930</v>
      </c>
      <c r="G247" s="3" t="s">
        <v>14</v>
      </c>
      <c r="H247" s="3" t="s">
        <v>14</v>
      </c>
      <c r="J247" s="126" t="s">
        <v>1735</v>
      </c>
      <c r="K247" s="126" t="s">
        <v>1736</v>
      </c>
      <c r="L247" s="187">
        <v>30</v>
      </c>
      <c r="M247" s="72">
        <v>2</v>
      </c>
      <c r="N247" s="72" t="s">
        <v>2543</v>
      </c>
      <c r="O247" s="72"/>
    </row>
    <row r="248" spans="1:15">
      <c r="A248" s="5">
        <v>12</v>
      </c>
      <c r="B248" s="8">
        <v>9</v>
      </c>
      <c r="C248" s="8">
        <v>247</v>
      </c>
      <c r="D248" s="3" t="s">
        <v>29</v>
      </c>
      <c r="F248" s="267">
        <v>29574</v>
      </c>
      <c r="G248" s="3" t="s">
        <v>239</v>
      </c>
      <c r="H248" s="3" t="s">
        <v>239</v>
      </c>
      <c r="J248" s="126" t="s">
        <v>2402</v>
      </c>
      <c r="K248" s="126" t="s">
        <v>352</v>
      </c>
      <c r="L248" s="187">
        <v>26</v>
      </c>
      <c r="M248" s="72">
        <v>1</v>
      </c>
      <c r="N248" s="72"/>
      <c r="O248" s="72" t="s">
        <v>837</v>
      </c>
    </row>
    <row r="249" spans="1:15">
      <c r="A249" s="5">
        <v>12</v>
      </c>
      <c r="B249" s="8">
        <v>10</v>
      </c>
      <c r="C249" s="8">
        <v>248</v>
      </c>
      <c r="D249" s="3" t="s">
        <v>2175</v>
      </c>
      <c r="F249" s="267">
        <v>23690</v>
      </c>
      <c r="G249" s="3" t="s">
        <v>213</v>
      </c>
      <c r="H249" s="3" t="s">
        <v>213</v>
      </c>
      <c r="J249" s="126" t="s">
        <v>3443</v>
      </c>
      <c r="K249" s="126" t="s">
        <v>3029</v>
      </c>
      <c r="L249" s="187">
        <v>24</v>
      </c>
      <c r="M249" s="72">
        <v>6</v>
      </c>
      <c r="N249" s="72" t="s">
        <v>2543</v>
      </c>
      <c r="O249" s="72"/>
    </row>
    <row r="250" spans="1:15">
      <c r="A250" s="5">
        <v>12</v>
      </c>
      <c r="B250" s="8">
        <v>11</v>
      </c>
      <c r="C250" s="8">
        <v>249</v>
      </c>
      <c r="D250" s="3" t="s">
        <v>438</v>
      </c>
      <c r="F250" s="267">
        <v>19349</v>
      </c>
      <c r="G250" s="3" t="s">
        <v>3323</v>
      </c>
      <c r="H250" s="3" t="s">
        <v>3323</v>
      </c>
      <c r="J250" s="126" t="s">
        <v>1208</v>
      </c>
      <c r="K250" s="126" t="s">
        <v>393</v>
      </c>
      <c r="L250" s="187">
        <v>28</v>
      </c>
      <c r="M250" s="72">
        <v>1</v>
      </c>
      <c r="N250" s="72"/>
      <c r="O250" s="72" t="s">
        <v>46</v>
      </c>
    </row>
    <row r="251" spans="1:15">
      <c r="A251" s="5">
        <v>12</v>
      </c>
      <c r="B251" s="8">
        <v>12</v>
      </c>
      <c r="C251" s="8">
        <v>250</v>
      </c>
      <c r="D251" s="3" t="s">
        <v>470</v>
      </c>
      <c r="F251" s="267">
        <v>21496</v>
      </c>
      <c r="G251" s="3" t="s">
        <v>3323</v>
      </c>
      <c r="H251" s="3" t="s">
        <v>3323</v>
      </c>
      <c r="J251" s="126" t="s">
        <v>3947</v>
      </c>
      <c r="K251" s="126" t="s">
        <v>544</v>
      </c>
      <c r="L251" s="187">
        <v>28</v>
      </c>
      <c r="M251" s="72">
        <v>7</v>
      </c>
      <c r="N251" s="72" t="s">
        <v>837</v>
      </c>
      <c r="O251" s="72"/>
    </row>
    <row r="252" spans="1:15">
      <c r="A252" s="5">
        <v>12</v>
      </c>
      <c r="B252" s="8">
        <v>13</v>
      </c>
      <c r="C252" s="8">
        <v>251</v>
      </c>
      <c r="D252" s="3" t="s">
        <v>188</v>
      </c>
      <c r="F252" s="267">
        <v>25553</v>
      </c>
      <c r="G252" s="3" t="s">
        <v>213</v>
      </c>
      <c r="H252" s="3" t="s">
        <v>213</v>
      </c>
      <c r="J252" s="126" t="s">
        <v>4365</v>
      </c>
      <c r="K252" s="126" t="s">
        <v>4366</v>
      </c>
      <c r="L252" s="187">
        <v>28</v>
      </c>
      <c r="M252" s="72">
        <v>1</v>
      </c>
      <c r="N252" s="72"/>
      <c r="O252" s="72" t="s">
        <v>837</v>
      </c>
    </row>
    <row r="253" spans="1:15">
      <c r="A253" s="5">
        <v>12</v>
      </c>
      <c r="B253" s="8">
        <v>14</v>
      </c>
      <c r="C253" s="8">
        <v>252</v>
      </c>
      <c r="D253" s="3" t="s">
        <v>129</v>
      </c>
      <c r="F253" s="267">
        <v>24978</v>
      </c>
      <c r="G253" s="3" t="s">
        <v>213</v>
      </c>
      <c r="H253" s="3" t="s">
        <v>213</v>
      </c>
      <c r="J253" s="126" t="s">
        <v>4038</v>
      </c>
      <c r="K253" s="126" t="s">
        <v>333</v>
      </c>
      <c r="L253" s="187">
        <v>27</v>
      </c>
      <c r="M253" s="72">
        <v>1</v>
      </c>
      <c r="N253" s="72"/>
      <c r="O253" s="72" t="s">
        <v>46</v>
      </c>
    </row>
    <row r="254" spans="1:15">
      <c r="A254" s="5">
        <v>12</v>
      </c>
      <c r="B254" s="8">
        <v>15</v>
      </c>
      <c r="C254" s="8">
        <v>253</v>
      </c>
      <c r="D254" s="3" t="s">
        <v>563</v>
      </c>
      <c r="F254" s="267">
        <v>29779</v>
      </c>
      <c r="G254" s="3" t="s">
        <v>354</v>
      </c>
      <c r="H254" s="3" t="s">
        <v>354</v>
      </c>
      <c r="J254" s="126" t="s">
        <v>1205</v>
      </c>
      <c r="K254" s="126" t="s">
        <v>273</v>
      </c>
      <c r="L254" s="187">
        <v>22</v>
      </c>
      <c r="M254" s="72">
        <v>4</v>
      </c>
      <c r="N254" s="72" t="s">
        <v>837</v>
      </c>
      <c r="O254" s="72"/>
    </row>
    <row r="255" spans="1:15">
      <c r="A255" s="5">
        <v>12</v>
      </c>
      <c r="B255" s="8">
        <v>16</v>
      </c>
      <c r="C255" s="8">
        <v>254</v>
      </c>
      <c r="D255" s="3" t="s">
        <v>15</v>
      </c>
      <c r="F255" s="267">
        <v>21501</v>
      </c>
      <c r="G255" s="3" t="s">
        <v>567</v>
      </c>
      <c r="H255" s="3" t="s">
        <v>567</v>
      </c>
      <c r="J255" s="126" t="s">
        <v>2470</v>
      </c>
      <c r="K255" s="126" t="s">
        <v>551</v>
      </c>
      <c r="L255" s="187">
        <v>28</v>
      </c>
      <c r="M255" s="72">
        <v>9</v>
      </c>
      <c r="N255" s="72" t="s">
        <v>46</v>
      </c>
      <c r="O255" s="72"/>
    </row>
    <row r="256" spans="1:15">
      <c r="A256" s="5">
        <v>12</v>
      </c>
      <c r="B256" s="8">
        <v>17</v>
      </c>
      <c r="C256" s="8">
        <v>255</v>
      </c>
      <c r="D256" s="3" t="s">
        <v>567</v>
      </c>
      <c r="F256" s="267">
        <v>26420</v>
      </c>
      <c r="G256" s="3" t="s">
        <v>18</v>
      </c>
      <c r="H256" s="3" t="s">
        <v>18</v>
      </c>
      <c r="J256" s="126" t="s">
        <v>3521</v>
      </c>
      <c r="K256" s="126" t="s">
        <v>3522</v>
      </c>
      <c r="L256" s="187">
        <v>23</v>
      </c>
      <c r="M256" s="72">
        <v>8</v>
      </c>
      <c r="N256" s="72" t="s">
        <v>837</v>
      </c>
      <c r="O256" s="72"/>
    </row>
    <row r="257" spans="1:15">
      <c r="A257" s="5">
        <v>12</v>
      </c>
      <c r="B257" s="8">
        <v>18</v>
      </c>
      <c r="C257" s="8">
        <v>256</v>
      </c>
      <c r="D257" s="3" t="s">
        <v>13</v>
      </c>
      <c r="F257" s="267">
        <v>18819</v>
      </c>
      <c r="G257" s="3" t="s">
        <v>239</v>
      </c>
      <c r="H257" s="3" t="s">
        <v>239</v>
      </c>
      <c r="J257" s="126" t="s">
        <v>3375</v>
      </c>
      <c r="K257" s="126" t="s">
        <v>1954</v>
      </c>
      <c r="L257" s="187">
        <v>32</v>
      </c>
      <c r="M257" s="72">
        <v>5</v>
      </c>
      <c r="N257" s="72" t="s">
        <v>837</v>
      </c>
      <c r="O257" s="72"/>
    </row>
    <row r="258" spans="1:15">
      <c r="A258" s="5">
        <v>12</v>
      </c>
      <c r="B258" s="8">
        <v>19</v>
      </c>
      <c r="C258" s="8">
        <v>257</v>
      </c>
      <c r="D258" s="3" t="s">
        <v>14</v>
      </c>
      <c r="F258" s="267">
        <v>31583</v>
      </c>
      <c r="G258" s="3" t="s">
        <v>614</v>
      </c>
      <c r="H258" s="3" t="s">
        <v>614</v>
      </c>
      <c r="J258" s="126" t="s">
        <v>244</v>
      </c>
      <c r="K258" s="126" t="s">
        <v>174</v>
      </c>
      <c r="L258" s="187">
        <v>24</v>
      </c>
      <c r="M258" s="72">
        <v>9</v>
      </c>
      <c r="N258" s="72" t="s">
        <v>46</v>
      </c>
      <c r="O258" s="72"/>
    </row>
    <row r="259" spans="1:15">
      <c r="A259" s="9">
        <v>12</v>
      </c>
      <c r="B259" s="10">
        <v>20</v>
      </c>
      <c r="C259" s="10">
        <v>258</v>
      </c>
      <c r="D259" s="12" t="s">
        <v>239</v>
      </c>
      <c r="E259" s="11"/>
      <c r="F259" s="268">
        <v>19804</v>
      </c>
      <c r="G259" s="12" t="s">
        <v>3323</v>
      </c>
      <c r="H259" s="12" t="s">
        <v>3323</v>
      </c>
      <c r="I259" s="11"/>
      <c r="J259" s="135" t="s">
        <v>2391</v>
      </c>
      <c r="K259" s="135" t="s">
        <v>577</v>
      </c>
      <c r="L259" s="478">
        <v>30</v>
      </c>
      <c r="M259" s="76">
        <v>1</v>
      </c>
      <c r="N259" s="76"/>
      <c r="O259" s="76" t="s">
        <v>837</v>
      </c>
    </row>
    <row r="260" spans="1:15">
      <c r="A260" s="5">
        <v>13</v>
      </c>
      <c r="B260" s="8">
        <v>1</v>
      </c>
      <c r="C260" s="8">
        <v>259</v>
      </c>
      <c r="D260" s="3" t="s">
        <v>239</v>
      </c>
      <c r="F260" s="267">
        <v>19716</v>
      </c>
      <c r="G260" s="3" t="s">
        <v>3323</v>
      </c>
      <c r="H260" s="3" t="s">
        <v>3323</v>
      </c>
      <c r="J260" s="126" t="s">
        <v>88</v>
      </c>
      <c r="K260" s="126" t="s">
        <v>612</v>
      </c>
      <c r="L260" s="187">
        <v>27</v>
      </c>
      <c r="M260" s="72">
        <v>1</v>
      </c>
      <c r="N260" s="72"/>
      <c r="O260" s="72" t="s">
        <v>837</v>
      </c>
    </row>
    <row r="261" spans="1:15">
      <c r="A261" s="5">
        <v>13</v>
      </c>
      <c r="B261" s="8">
        <v>2</v>
      </c>
      <c r="C261" s="8">
        <v>260</v>
      </c>
      <c r="D261" s="3" t="s">
        <v>14</v>
      </c>
      <c r="F261" s="267">
        <v>29869</v>
      </c>
      <c r="G261" s="3" t="s">
        <v>276</v>
      </c>
      <c r="H261" s="3" t="s">
        <v>276</v>
      </c>
      <c r="J261" s="126" t="s">
        <v>4130</v>
      </c>
      <c r="K261" s="126" t="s">
        <v>596</v>
      </c>
      <c r="L261" s="187">
        <v>24</v>
      </c>
      <c r="M261" s="72">
        <v>1</v>
      </c>
      <c r="N261" s="72"/>
      <c r="O261" s="72" t="s">
        <v>837</v>
      </c>
    </row>
    <row r="262" spans="1:15">
      <c r="A262" s="5">
        <v>13</v>
      </c>
      <c r="B262" s="8">
        <v>3</v>
      </c>
      <c r="C262" s="8">
        <v>261</v>
      </c>
      <c r="D262" s="3" t="s">
        <v>13</v>
      </c>
      <c r="F262" s="267">
        <v>16376</v>
      </c>
      <c r="G262" s="3" t="s">
        <v>15</v>
      </c>
      <c r="H262" s="3" t="s">
        <v>15</v>
      </c>
      <c r="J262" s="126" t="s">
        <v>890</v>
      </c>
      <c r="K262" s="126" t="s">
        <v>596</v>
      </c>
      <c r="L262" s="187">
        <v>32</v>
      </c>
      <c r="M262" s="72">
        <v>7</v>
      </c>
      <c r="N262" s="72" t="s">
        <v>46</v>
      </c>
      <c r="O262" s="72"/>
    </row>
    <row r="263" spans="1:15">
      <c r="A263" s="5">
        <v>13</v>
      </c>
      <c r="B263" s="8">
        <v>4</v>
      </c>
      <c r="C263" s="8">
        <v>262</v>
      </c>
      <c r="D263" s="3" t="s">
        <v>567</v>
      </c>
      <c r="F263" s="267">
        <v>26214</v>
      </c>
      <c r="G263" s="3" t="s">
        <v>609</v>
      </c>
      <c r="H263" s="3" t="s">
        <v>609</v>
      </c>
      <c r="J263" s="126" t="s">
        <v>159</v>
      </c>
      <c r="K263" s="126" t="s">
        <v>545</v>
      </c>
      <c r="L263" s="187">
        <v>27</v>
      </c>
      <c r="M263" s="72">
        <v>1</v>
      </c>
      <c r="N263" s="72"/>
      <c r="O263" s="72" t="s">
        <v>46</v>
      </c>
    </row>
    <row r="264" spans="1:15">
      <c r="A264" s="5">
        <v>13</v>
      </c>
      <c r="B264" s="8">
        <v>5</v>
      </c>
      <c r="C264" s="8">
        <v>263</v>
      </c>
      <c r="D264" s="3" t="s">
        <v>15</v>
      </c>
      <c r="F264" s="267">
        <v>16943</v>
      </c>
      <c r="G264" s="3" t="s">
        <v>3323</v>
      </c>
      <c r="H264" s="3" t="s">
        <v>3323</v>
      </c>
      <c r="J264" s="126" t="s">
        <v>892</v>
      </c>
      <c r="K264" s="126" t="s">
        <v>104</v>
      </c>
      <c r="L264" s="187">
        <v>32</v>
      </c>
      <c r="M264" s="72">
        <v>1</v>
      </c>
      <c r="N264" s="72"/>
      <c r="O264" s="72" t="s">
        <v>46</v>
      </c>
    </row>
    <row r="265" spans="1:15">
      <c r="A265" s="5">
        <v>13</v>
      </c>
      <c r="B265" s="8">
        <v>6</v>
      </c>
      <c r="C265" s="8">
        <v>264</v>
      </c>
      <c r="D265" s="3" t="s">
        <v>563</v>
      </c>
      <c r="F265" s="267">
        <v>20020</v>
      </c>
      <c r="G265" s="3" t="s">
        <v>2168</v>
      </c>
      <c r="H265" s="3" t="s">
        <v>2168</v>
      </c>
      <c r="J265" s="126" t="s">
        <v>1305</v>
      </c>
      <c r="K265" s="126" t="s">
        <v>553</v>
      </c>
      <c r="L265" s="187">
        <v>31</v>
      </c>
      <c r="M265" s="72">
        <v>1</v>
      </c>
      <c r="N265" s="72"/>
      <c r="O265" s="72" t="s">
        <v>837</v>
      </c>
    </row>
    <row r="266" spans="1:15">
      <c r="A266" s="5">
        <v>13</v>
      </c>
      <c r="B266" s="8">
        <v>7</v>
      </c>
      <c r="C266" s="8">
        <v>265</v>
      </c>
      <c r="D266" s="3" t="s">
        <v>129</v>
      </c>
      <c r="F266" s="267">
        <v>9323</v>
      </c>
      <c r="G266" s="3" t="s">
        <v>14</v>
      </c>
      <c r="H266" s="3" t="s">
        <v>14</v>
      </c>
      <c r="J266" s="126" t="s">
        <v>41</v>
      </c>
      <c r="K266" s="126" t="s">
        <v>645</v>
      </c>
      <c r="L266" s="187">
        <v>35</v>
      </c>
      <c r="M266" s="72">
        <v>1</v>
      </c>
      <c r="N266" s="72"/>
      <c r="O266" s="72" t="s">
        <v>46</v>
      </c>
    </row>
    <row r="267" spans="1:15">
      <c r="A267" s="5">
        <v>13</v>
      </c>
      <c r="B267" s="8">
        <v>8</v>
      </c>
      <c r="C267" s="8">
        <v>266</v>
      </c>
      <c r="D267" s="3" t="s">
        <v>188</v>
      </c>
      <c r="F267" s="267">
        <v>18042</v>
      </c>
      <c r="G267" s="3" t="s">
        <v>3323</v>
      </c>
      <c r="H267" s="3" t="s">
        <v>3323</v>
      </c>
      <c r="J267" s="126" t="s">
        <v>178</v>
      </c>
      <c r="K267" s="126" t="s">
        <v>409</v>
      </c>
      <c r="L267" s="187">
        <v>32</v>
      </c>
      <c r="M267" s="72">
        <v>4</v>
      </c>
      <c r="N267" s="72" t="s">
        <v>837</v>
      </c>
      <c r="O267" s="72"/>
    </row>
    <row r="268" spans="1:15">
      <c r="A268" s="5">
        <v>13</v>
      </c>
      <c r="B268" s="8">
        <v>9</v>
      </c>
      <c r="C268" s="8">
        <v>267</v>
      </c>
      <c r="D268" s="3" t="s">
        <v>470</v>
      </c>
      <c r="F268" s="267">
        <v>19479</v>
      </c>
      <c r="G268" s="3" t="s">
        <v>3323</v>
      </c>
      <c r="H268" s="3" t="s">
        <v>3323</v>
      </c>
      <c r="J268" s="126" t="s">
        <v>1285</v>
      </c>
      <c r="K268" s="126" t="s">
        <v>216</v>
      </c>
      <c r="L268" s="187">
        <v>30</v>
      </c>
      <c r="M268" s="72">
        <v>1</v>
      </c>
      <c r="N268" s="72"/>
      <c r="O268" s="72" t="s">
        <v>837</v>
      </c>
    </row>
    <row r="269" spans="1:15">
      <c r="A269" s="5">
        <v>13</v>
      </c>
      <c r="B269" s="8">
        <v>10</v>
      </c>
      <c r="C269" s="8">
        <v>268</v>
      </c>
      <c r="D269" s="3" t="s">
        <v>438</v>
      </c>
      <c r="F269" s="267">
        <v>20000</v>
      </c>
      <c r="G269" s="3" t="s">
        <v>17</v>
      </c>
      <c r="H269" s="3" t="s">
        <v>17</v>
      </c>
      <c r="J269" s="126" t="s">
        <v>2393</v>
      </c>
      <c r="K269" s="126" t="s">
        <v>571</v>
      </c>
      <c r="L269" s="187">
        <v>30</v>
      </c>
      <c r="M269" s="72">
        <v>1</v>
      </c>
      <c r="N269" s="72"/>
      <c r="O269" s="72" t="s">
        <v>837</v>
      </c>
    </row>
    <row r="270" spans="1:15">
      <c r="A270" s="5">
        <v>13</v>
      </c>
      <c r="B270" s="8">
        <v>11</v>
      </c>
      <c r="C270" s="8">
        <v>269</v>
      </c>
      <c r="D270" s="3" t="s">
        <v>2175</v>
      </c>
      <c r="F270" s="267">
        <v>31363</v>
      </c>
      <c r="G270" s="3" t="s">
        <v>686</v>
      </c>
      <c r="H270" s="3" t="s">
        <v>686</v>
      </c>
      <c r="J270" s="126" t="s">
        <v>4088</v>
      </c>
      <c r="K270" s="126" t="s">
        <v>3101</v>
      </c>
      <c r="L270" s="187">
        <v>24</v>
      </c>
      <c r="M270" s="72">
        <v>5</v>
      </c>
      <c r="N270" s="72" t="s">
        <v>46</v>
      </c>
      <c r="O270" s="72"/>
    </row>
    <row r="271" spans="1:15" ht="14" customHeight="1">
      <c r="A271" s="5">
        <v>13</v>
      </c>
      <c r="B271" s="8">
        <v>12</v>
      </c>
      <c r="C271" s="8">
        <v>270</v>
      </c>
      <c r="D271" s="3" t="s">
        <v>29</v>
      </c>
      <c r="F271" s="267">
        <v>8623</v>
      </c>
      <c r="G271" s="3" t="s">
        <v>3323</v>
      </c>
      <c r="H271" s="3" t="s">
        <v>3323</v>
      </c>
      <c r="J271" s="126" t="s">
        <v>1195</v>
      </c>
      <c r="K271" s="126" t="s">
        <v>1196</v>
      </c>
      <c r="L271" s="187">
        <v>37</v>
      </c>
      <c r="M271" s="72">
        <v>3</v>
      </c>
      <c r="N271" s="72" t="s">
        <v>837</v>
      </c>
      <c r="O271" s="72"/>
    </row>
    <row r="272" spans="1:15">
      <c r="A272" s="5">
        <v>13</v>
      </c>
      <c r="B272" s="8">
        <v>13</v>
      </c>
      <c r="C272" s="8">
        <v>271</v>
      </c>
      <c r="D272" s="3" t="s">
        <v>609</v>
      </c>
      <c r="F272" s="267">
        <v>27531</v>
      </c>
      <c r="G272" s="3" t="s">
        <v>609</v>
      </c>
      <c r="H272" s="3" t="s">
        <v>609</v>
      </c>
      <c r="J272" s="126" t="s">
        <v>543</v>
      </c>
      <c r="K272" s="126" t="s">
        <v>617</v>
      </c>
      <c r="L272" s="187">
        <v>27</v>
      </c>
      <c r="M272" s="72">
        <v>4</v>
      </c>
      <c r="N272" s="72" t="s">
        <v>46</v>
      </c>
      <c r="O272" s="72"/>
    </row>
    <row r="273" spans="1:15">
      <c r="A273" s="5">
        <v>13</v>
      </c>
      <c r="B273" s="8">
        <v>14</v>
      </c>
      <c r="C273" s="8">
        <v>272</v>
      </c>
      <c r="D273" s="3" t="s">
        <v>614</v>
      </c>
      <c r="F273" s="267">
        <v>23968</v>
      </c>
      <c r="G273" s="3" t="s">
        <v>45</v>
      </c>
      <c r="H273" s="3" t="s">
        <v>45</v>
      </c>
      <c r="J273" s="126" t="s">
        <v>4013</v>
      </c>
      <c r="K273" s="126" t="s">
        <v>548</v>
      </c>
      <c r="L273" s="187">
        <v>24</v>
      </c>
      <c r="M273" s="72">
        <v>8</v>
      </c>
      <c r="N273" s="72" t="s">
        <v>2543</v>
      </c>
      <c r="O273" s="72"/>
    </row>
    <row r="274" spans="1:15">
      <c r="A274" s="5">
        <v>13</v>
      </c>
      <c r="B274" s="8">
        <v>15</v>
      </c>
      <c r="C274" s="8">
        <v>273</v>
      </c>
      <c r="D274" s="3" t="s">
        <v>276</v>
      </c>
      <c r="F274" s="267">
        <v>26224</v>
      </c>
      <c r="G274" s="3" t="s">
        <v>354</v>
      </c>
      <c r="H274" s="3" t="s">
        <v>354</v>
      </c>
      <c r="J274" s="126" t="s">
        <v>4076</v>
      </c>
      <c r="K274" s="126" t="s">
        <v>4075</v>
      </c>
      <c r="L274" s="187">
        <v>23</v>
      </c>
      <c r="M274" s="72">
        <v>6</v>
      </c>
      <c r="N274" s="72" t="s">
        <v>837</v>
      </c>
      <c r="O274" s="72"/>
    </row>
    <row r="275" spans="1:15">
      <c r="A275" s="5">
        <v>13</v>
      </c>
      <c r="B275" s="8">
        <v>16</v>
      </c>
      <c r="C275" s="8">
        <v>274</v>
      </c>
      <c r="D275" s="3" t="s">
        <v>2168</v>
      </c>
      <c r="F275" s="267">
        <v>29993</v>
      </c>
      <c r="G275" s="3" t="s">
        <v>2169</v>
      </c>
      <c r="H275" s="3" t="s">
        <v>2169</v>
      </c>
      <c r="J275" s="126" t="s">
        <v>4421</v>
      </c>
      <c r="K275" s="126" t="s">
        <v>1777</v>
      </c>
      <c r="L275" s="187">
        <v>22</v>
      </c>
      <c r="M275" s="72">
        <v>5</v>
      </c>
      <c r="N275" s="72" t="s">
        <v>837</v>
      </c>
      <c r="O275" s="72"/>
    </row>
    <row r="276" spans="1:15">
      <c r="A276" s="5">
        <v>13</v>
      </c>
      <c r="B276" s="8">
        <v>17</v>
      </c>
      <c r="C276" s="8">
        <v>275</v>
      </c>
      <c r="D276" s="3" t="s">
        <v>16</v>
      </c>
      <c r="F276" s="267">
        <v>18373</v>
      </c>
      <c r="G276" s="3" t="s">
        <v>17</v>
      </c>
      <c r="H276" s="3" t="s">
        <v>17</v>
      </c>
      <c r="J276" s="126" t="s">
        <v>1826</v>
      </c>
      <c r="K276" s="126" t="s">
        <v>549</v>
      </c>
      <c r="L276" s="187">
        <v>28</v>
      </c>
      <c r="M276" s="72">
        <v>3</v>
      </c>
      <c r="N276" s="72" t="s">
        <v>837</v>
      </c>
      <c r="O276" s="72"/>
    </row>
    <row r="277" spans="1:15">
      <c r="A277" s="5">
        <v>13</v>
      </c>
      <c r="B277" s="8">
        <v>18</v>
      </c>
      <c r="C277" s="8">
        <v>276</v>
      </c>
      <c r="D277" s="3" t="s">
        <v>598</v>
      </c>
      <c r="F277" s="267">
        <v>17578</v>
      </c>
      <c r="G277" s="3" t="s">
        <v>3323</v>
      </c>
      <c r="H277" s="3" t="s">
        <v>2175</v>
      </c>
      <c r="J277" s="126" t="s">
        <v>1644</v>
      </c>
      <c r="K277" s="126" t="s">
        <v>2247</v>
      </c>
      <c r="L277" s="187">
        <v>31</v>
      </c>
      <c r="M277" s="72">
        <v>1</v>
      </c>
      <c r="N277" s="72"/>
      <c r="O277" s="72" t="s">
        <v>837</v>
      </c>
    </row>
    <row r="278" spans="1:15">
      <c r="A278" s="5">
        <v>13</v>
      </c>
      <c r="B278" s="8">
        <v>19</v>
      </c>
      <c r="C278" s="8">
        <v>277</v>
      </c>
      <c r="D278" s="3" t="s">
        <v>17</v>
      </c>
      <c r="F278" s="267">
        <v>9874</v>
      </c>
      <c r="G278" s="3" t="s">
        <v>16</v>
      </c>
      <c r="H278" s="3" t="s">
        <v>16</v>
      </c>
      <c r="J278" s="126" t="s">
        <v>2192</v>
      </c>
      <c r="K278" s="126" t="s">
        <v>494</v>
      </c>
      <c r="L278" s="187">
        <v>36</v>
      </c>
      <c r="M278" s="72">
        <v>4</v>
      </c>
      <c r="N278" s="72" t="s">
        <v>837</v>
      </c>
      <c r="O278" s="72"/>
    </row>
    <row r="279" spans="1:15">
      <c r="A279" s="9">
        <v>13</v>
      </c>
      <c r="B279" s="10">
        <v>20</v>
      </c>
      <c r="C279" s="10">
        <v>278</v>
      </c>
      <c r="D279" s="12" t="s">
        <v>555</v>
      </c>
      <c r="E279" s="11"/>
      <c r="F279" s="268">
        <v>19953</v>
      </c>
      <c r="G279" s="12" t="s">
        <v>2176</v>
      </c>
      <c r="H279" s="12" t="s">
        <v>2176</v>
      </c>
      <c r="I279" s="11"/>
      <c r="J279" s="135" t="s">
        <v>190</v>
      </c>
      <c r="K279" s="135" t="s">
        <v>533</v>
      </c>
      <c r="L279" s="478">
        <v>27</v>
      </c>
      <c r="M279" s="76">
        <v>9</v>
      </c>
      <c r="N279" s="76" t="s">
        <v>46</v>
      </c>
      <c r="O279" s="76"/>
    </row>
    <row r="280" spans="1:15">
      <c r="A280" s="5">
        <v>14</v>
      </c>
      <c r="B280" s="8">
        <v>1</v>
      </c>
      <c r="C280" s="8">
        <v>279</v>
      </c>
      <c r="D280" s="3" t="s">
        <v>555</v>
      </c>
      <c r="F280" s="267">
        <v>29878</v>
      </c>
      <c r="G280" s="3" t="s">
        <v>164</v>
      </c>
      <c r="H280" s="3" t="s">
        <v>164</v>
      </c>
      <c r="J280" s="126" t="s">
        <v>2863</v>
      </c>
      <c r="K280" s="126" t="s">
        <v>104</v>
      </c>
      <c r="L280" s="187">
        <v>25</v>
      </c>
      <c r="M280" s="72">
        <v>1</v>
      </c>
      <c r="N280" s="72"/>
      <c r="O280" s="72" t="s">
        <v>837</v>
      </c>
    </row>
    <row r="281" spans="1:15">
      <c r="A281" s="5">
        <v>14</v>
      </c>
      <c r="B281" s="8">
        <v>2</v>
      </c>
      <c r="C281" s="8">
        <v>280</v>
      </c>
      <c r="D281" s="3" t="s">
        <v>17</v>
      </c>
      <c r="F281" s="267">
        <v>22294</v>
      </c>
      <c r="G281" s="3" t="s">
        <v>276</v>
      </c>
      <c r="H281" s="3" t="s">
        <v>276</v>
      </c>
      <c r="J281" s="126" t="s">
        <v>2998</v>
      </c>
      <c r="K281" s="126" t="s">
        <v>1634</v>
      </c>
      <c r="L281" s="187">
        <v>25</v>
      </c>
      <c r="M281" s="72">
        <v>1</v>
      </c>
      <c r="N281" s="72"/>
      <c r="O281" s="72" t="s">
        <v>46</v>
      </c>
    </row>
    <row r="282" spans="1:15">
      <c r="A282" s="5">
        <v>14</v>
      </c>
      <c r="B282" s="8">
        <v>3</v>
      </c>
      <c r="C282" s="8">
        <v>281</v>
      </c>
      <c r="D282" s="3" t="s">
        <v>598</v>
      </c>
      <c r="F282" s="267">
        <v>22541</v>
      </c>
      <c r="G282" s="3" t="s">
        <v>213</v>
      </c>
      <c r="H282" s="3" t="s">
        <v>213</v>
      </c>
      <c r="J282" s="126" t="s">
        <v>2223</v>
      </c>
      <c r="K282" s="126" t="s">
        <v>112</v>
      </c>
      <c r="L282" s="187">
        <v>24</v>
      </c>
      <c r="M282" s="72">
        <v>9</v>
      </c>
      <c r="N282" s="72" t="s">
        <v>46</v>
      </c>
      <c r="O282" s="72"/>
    </row>
    <row r="283" spans="1:15">
      <c r="A283" s="5">
        <v>14</v>
      </c>
      <c r="B283" s="8">
        <v>4</v>
      </c>
      <c r="C283" s="8">
        <v>282</v>
      </c>
      <c r="D283" s="3" t="s">
        <v>16</v>
      </c>
      <c r="F283" s="267">
        <v>17735</v>
      </c>
      <c r="G283" s="3" t="s">
        <v>3323</v>
      </c>
      <c r="H283" s="3" t="s">
        <v>164</v>
      </c>
      <c r="J283" s="126" t="s">
        <v>945</v>
      </c>
      <c r="K283" s="126" t="s">
        <v>571</v>
      </c>
      <c r="L283" s="187">
        <v>30</v>
      </c>
      <c r="M283" s="72">
        <v>1</v>
      </c>
      <c r="N283" s="72"/>
      <c r="O283" s="72" t="s">
        <v>46</v>
      </c>
    </row>
    <row r="284" spans="1:15">
      <c r="A284" s="5">
        <v>14</v>
      </c>
      <c r="B284" s="8">
        <v>5</v>
      </c>
      <c r="C284" s="8">
        <v>283</v>
      </c>
      <c r="D284" s="3" t="s">
        <v>2168</v>
      </c>
      <c r="F284" s="267">
        <v>21537</v>
      </c>
      <c r="G284" s="3" t="s">
        <v>2168</v>
      </c>
      <c r="H284" s="3" t="s">
        <v>2168</v>
      </c>
      <c r="J284" s="126" t="s">
        <v>4336</v>
      </c>
      <c r="K284" s="126" t="s">
        <v>197</v>
      </c>
      <c r="L284" s="187">
        <v>28</v>
      </c>
      <c r="M284" s="72">
        <v>1</v>
      </c>
      <c r="N284" s="72"/>
      <c r="O284" s="72" t="s">
        <v>46</v>
      </c>
    </row>
    <row r="285" spans="1:15">
      <c r="A285" s="5">
        <v>14</v>
      </c>
      <c r="B285" s="8">
        <v>6</v>
      </c>
      <c r="C285" s="8">
        <v>284</v>
      </c>
      <c r="D285" s="3" t="s">
        <v>276</v>
      </c>
      <c r="F285" s="267">
        <v>30226</v>
      </c>
      <c r="G285" s="3" t="s">
        <v>2175</v>
      </c>
      <c r="H285" s="3" t="s">
        <v>2175</v>
      </c>
      <c r="J285" s="126" t="s">
        <v>4138</v>
      </c>
      <c r="K285" s="126" t="s">
        <v>867</v>
      </c>
      <c r="L285" s="187">
        <v>31</v>
      </c>
      <c r="M285" s="72">
        <v>1</v>
      </c>
      <c r="N285" s="72"/>
      <c r="O285" s="72" t="s">
        <v>837</v>
      </c>
    </row>
    <row r="286" spans="1:15">
      <c r="A286" s="5">
        <v>14</v>
      </c>
      <c r="B286" s="8">
        <v>7</v>
      </c>
      <c r="C286" s="8">
        <v>285</v>
      </c>
      <c r="D286" s="3" t="s">
        <v>614</v>
      </c>
      <c r="F286" s="267">
        <v>22872</v>
      </c>
      <c r="G286" s="3" t="s">
        <v>3323</v>
      </c>
      <c r="H286" s="3" t="s">
        <v>164</v>
      </c>
      <c r="J286" s="126" t="s">
        <v>3638</v>
      </c>
      <c r="K286" s="126" t="s">
        <v>3639</v>
      </c>
      <c r="L286" s="187">
        <v>25</v>
      </c>
      <c r="M286" s="72">
        <v>1</v>
      </c>
      <c r="N286" s="72"/>
      <c r="O286" s="72" t="s">
        <v>837</v>
      </c>
    </row>
    <row r="287" spans="1:15">
      <c r="A287" s="5">
        <v>14</v>
      </c>
      <c r="B287" s="8">
        <v>8</v>
      </c>
      <c r="C287" s="8">
        <v>286</v>
      </c>
      <c r="D287" s="3" t="s">
        <v>609</v>
      </c>
      <c r="F287" s="267">
        <v>11384</v>
      </c>
      <c r="G287" s="3" t="s">
        <v>239</v>
      </c>
      <c r="H287" s="3" t="s">
        <v>239</v>
      </c>
      <c r="J287" s="126" t="s">
        <v>828</v>
      </c>
      <c r="K287" s="126" t="s">
        <v>324</v>
      </c>
      <c r="L287" s="187">
        <v>35</v>
      </c>
      <c r="M287" s="72">
        <v>1</v>
      </c>
      <c r="N287" s="72"/>
      <c r="O287" s="72" t="s">
        <v>837</v>
      </c>
    </row>
    <row r="288" spans="1:15">
      <c r="A288" s="5">
        <v>14</v>
      </c>
      <c r="B288" s="8">
        <v>9</v>
      </c>
      <c r="C288" s="8">
        <v>287</v>
      </c>
      <c r="D288" s="3" t="s">
        <v>29</v>
      </c>
      <c r="F288" s="267">
        <v>14706</v>
      </c>
      <c r="G288" s="3" t="s">
        <v>15</v>
      </c>
      <c r="H288" s="3" t="s">
        <v>15</v>
      </c>
      <c r="J288" s="126" t="s">
        <v>1616</v>
      </c>
      <c r="K288" s="126" t="s">
        <v>110</v>
      </c>
      <c r="L288" s="187">
        <v>31</v>
      </c>
      <c r="M288" s="72">
        <v>1</v>
      </c>
      <c r="N288" s="72"/>
      <c r="O288" s="72" t="s">
        <v>46</v>
      </c>
    </row>
    <row r="289" spans="1:15">
      <c r="A289" s="5">
        <v>14</v>
      </c>
      <c r="B289" s="8">
        <v>10</v>
      </c>
      <c r="C289" s="8">
        <v>288</v>
      </c>
      <c r="D289" s="3" t="s">
        <v>2175</v>
      </c>
      <c r="F289" s="267">
        <v>31354</v>
      </c>
      <c r="G289" s="3" t="s">
        <v>276</v>
      </c>
      <c r="H289" s="3" t="s">
        <v>276</v>
      </c>
      <c r="J289" s="126" t="s">
        <v>4534</v>
      </c>
      <c r="K289" s="126" t="s">
        <v>217</v>
      </c>
      <c r="L289" s="187">
        <v>23</v>
      </c>
      <c r="M289" s="72">
        <v>2</v>
      </c>
      <c r="N289" s="72" t="s">
        <v>46</v>
      </c>
      <c r="O289" s="72"/>
    </row>
    <row r="290" spans="1:15">
      <c r="A290" s="5">
        <v>14</v>
      </c>
      <c r="B290" s="8">
        <v>11</v>
      </c>
      <c r="C290" s="8">
        <v>289</v>
      </c>
      <c r="D290" s="3" t="s">
        <v>438</v>
      </c>
      <c r="F290" s="267">
        <v>15145</v>
      </c>
      <c r="G290" s="3" t="s">
        <v>567</v>
      </c>
      <c r="H290" s="3" t="s">
        <v>567</v>
      </c>
      <c r="J290" s="126" t="s">
        <v>1921</v>
      </c>
      <c r="K290" s="126" t="s">
        <v>564</v>
      </c>
      <c r="L290" s="187">
        <v>34</v>
      </c>
      <c r="M290" s="72">
        <v>1</v>
      </c>
      <c r="N290" s="72"/>
      <c r="O290" s="72" t="s">
        <v>837</v>
      </c>
    </row>
    <row r="291" spans="1:15">
      <c r="A291" s="5">
        <v>14</v>
      </c>
      <c r="B291" s="8">
        <v>12</v>
      </c>
      <c r="C291" s="8">
        <v>290</v>
      </c>
      <c r="D291" s="3" t="s">
        <v>470</v>
      </c>
      <c r="F291" s="267">
        <v>21544</v>
      </c>
      <c r="G291" s="3" t="s">
        <v>438</v>
      </c>
      <c r="H291" s="3" t="s">
        <v>438</v>
      </c>
      <c r="J291" s="126" t="s">
        <v>3948</v>
      </c>
      <c r="K291" s="126" t="s">
        <v>352</v>
      </c>
      <c r="L291" s="187">
        <v>28</v>
      </c>
      <c r="M291" s="72">
        <v>1</v>
      </c>
      <c r="N291" s="72"/>
      <c r="O291" s="72" t="s">
        <v>837</v>
      </c>
    </row>
    <row r="292" spans="1:15">
      <c r="A292" s="5">
        <v>14</v>
      </c>
      <c r="B292" s="8">
        <v>13</v>
      </c>
      <c r="C292" s="8">
        <v>291</v>
      </c>
      <c r="D292" s="3" t="s">
        <v>188</v>
      </c>
      <c r="F292" s="267">
        <v>22175</v>
      </c>
      <c r="G292" s="3" t="s">
        <v>345</v>
      </c>
      <c r="H292" s="3" t="s">
        <v>345</v>
      </c>
      <c r="J292" s="126" t="s">
        <v>2494</v>
      </c>
      <c r="K292" s="126" t="s">
        <v>273</v>
      </c>
      <c r="L292" s="187">
        <v>27</v>
      </c>
      <c r="M292" s="72">
        <v>1</v>
      </c>
      <c r="N292" s="72"/>
      <c r="O292" s="72" t="s">
        <v>837</v>
      </c>
    </row>
    <row r="293" spans="1:15">
      <c r="A293" s="5">
        <v>14</v>
      </c>
      <c r="B293" s="8">
        <v>14</v>
      </c>
      <c r="C293" s="8">
        <v>292</v>
      </c>
      <c r="D293" s="3" t="s">
        <v>129</v>
      </c>
      <c r="F293" s="267">
        <v>11680</v>
      </c>
      <c r="G293" s="3" t="s">
        <v>2170</v>
      </c>
      <c r="H293" s="3" t="s">
        <v>2170</v>
      </c>
      <c r="J293" s="126" t="s">
        <v>3340</v>
      </c>
      <c r="K293" s="126" t="s">
        <v>846</v>
      </c>
      <c r="L293" s="187">
        <v>34</v>
      </c>
      <c r="M293" s="72">
        <v>2</v>
      </c>
      <c r="N293" s="72" t="s">
        <v>837</v>
      </c>
      <c r="O293" s="72"/>
    </row>
    <row r="294" spans="1:15">
      <c r="A294" s="5">
        <v>14</v>
      </c>
      <c r="B294" s="8">
        <v>15</v>
      </c>
      <c r="C294" s="8">
        <v>293</v>
      </c>
      <c r="D294" s="3" t="s">
        <v>563</v>
      </c>
      <c r="F294" s="267">
        <v>30160</v>
      </c>
      <c r="G294" s="3" t="s">
        <v>609</v>
      </c>
      <c r="H294" s="3" t="s">
        <v>609</v>
      </c>
      <c r="J294" s="126" t="s">
        <v>4093</v>
      </c>
      <c r="K294" s="126" t="s">
        <v>900</v>
      </c>
      <c r="L294" s="187">
        <v>25</v>
      </c>
      <c r="M294" s="72">
        <v>1</v>
      </c>
      <c r="N294" s="72"/>
      <c r="O294" s="72" t="s">
        <v>837</v>
      </c>
    </row>
    <row r="295" spans="1:15">
      <c r="A295" s="5">
        <v>14</v>
      </c>
      <c r="B295" s="8">
        <v>16</v>
      </c>
      <c r="C295" s="8">
        <v>294</v>
      </c>
      <c r="D295" s="3" t="s">
        <v>15</v>
      </c>
      <c r="F295" s="267">
        <v>19864</v>
      </c>
      <c r="G295" s="3" t="s">
        <v>2169</v>
      </c>
      <c r="H295" s="3" t="s">
        <v>2169</v>
      </c>
      <c r="J295" s="126" t="s">
        <v>181</v>
      </c>
      <c r="K295" s="126" t="s">
        <v>805</v>
      </c>
      <c r="L295" s="187">
        <v>29</v>
      </c>
      <c r="M295" s="72">
        <v>2</v>
      </c>
      <c r="N295" s="72" t="s">
        <v>837</v>
      </c>
      <c r="O295" s="72"/>
    </row>
    <row r="296" spans="1:15">
      <c r="A296" s="5">
        <v>14</v>
      </c>
      <c r="B296" s="8">
        <v>17</v>
      </c>
      <c r="C296" s="8">
        <v>295</v>
      </c>
      <c r="D296" s="3" t="s">
        <v>567</v>
      </c>
      <c r="F296" s="267">
        <v>24589</v>
      </c>
      <c r="G296" s="3" t="s">
        <v>2176</v>
      </c>
      <c r="H296" s="3" t="s">
        <v>2176</v>
      </c>
      <c r="J296" s="126" t="s">
        <v>2392</v>
      </c>
      <c r="K296" s="126" t="s">
        <v>8</v>
      </c>
      <c r="L296" s="187">
        <v>28</v>
      </c>
      <c r="M296" s="72">
        <v>4</v>
      </c>
      <c r="N296" s="72" t="s">
        <v>46</v>
      </c>
      <c r="O296" s="72"/>
    </row>
    <row r="297" spans="1:15" ht="16" customHeight="1">
      <c r="A297" s="5">
        <v>14</v>
      </c>
      <c r="B297" s="8">
        <v>18</v>
      </c>
      <c r="C297" s="8">
        <v>296</v>
      </c>
      <c r="D297" s="3" t="s">
        <v>13</v>
      </c>
      <c r="F297" s="267">
        <v>6107</v>
      </c>
      <c r="G297" s="3" t="s">
        <v>345</v>
      </c>
      <c r="H297" s="3" t="s">
        <v>345</v>
      </c>
      <c r="J297" s="126" t="s">
        <v>4318</v>
      </c>
      <c r="K297" s="126" t="s">
        <v>1953</v>
      </c>
      <c r="L297" s="187">
        <v>35</v>
      </c>
      <c r="M297" s="72">
        <v>1</v>
      </c>
      <c r="N297" s="72"/>
      <c r="O297" s="72" t="s">
        <v>837</v>
      </c>
    </row>
    <row r="298" spans="1:15">
      <c r="A298" s="5">
        <v>14</v>
      </c>
      <c r="B298" s="8">
        <v>19</v>
      </c>
      <c r="C298" s="8">
        <v>297</v>
      </c>
      <c r="D298" s="3" t="s">
        <v>14</v>
      </c>
      <c r="F298" s="267">
        <v>22458</v>
      </c>
      <c r="G298" s="3" t="s">
        <v>2176</v>
      </c>
      <c r="H298" s="3" t="s">
        <v>2176</v>
      </c>
      <c r="J298" s="126" t="s">
        <v>2501</v>
      </c>
      <c r="K298" s="126" t="s">
        <v>288</v>
      </c>
      <c r="L298" s="187">
        <v>28</v>
      </c>
      <c r="M298" s="72">
        <v>6</v>
      </c>
      <c r="N298" s="72" t="s">
        <v>2543</v>
      </c>
      <c r="O298" s="72"/>
    </row>
    <row r="299" spans="1:15">
      <c r="A299" s="9">
        <v>14</v>
      </c>
      <c r="B299" s="10">
        <v>20</v>
      </c>
      <c r="C299" s="10">
        <v>298</v>
      </c>
      <c r="D299" s="12" t="s">
        <v>239</v>
      </c>
      <c r="E299" s="11"/>
      <c r="F299" s="268">
        <v>19566</v>
      </c>
      <c r="G299" s="12" t="s">
        <v>3323</v>
      </c>
      <c r="H299" s="12" t="s">
        <v>609</v>
      </c>
      <c r="I299" s="11"/>
      <c r="J299" s="135" t="s">
        <v>190</v>
      </c>
      <c r="K299" s="135" t="s">
        <v>3141</v>
      </c>
      <c r="L299" s="478">
        <v>29</v>
      </c>
      <c r="M299" s="76">
        <v>3</v>
      </c>
      <c r="N299" s="76" t="s">
        <v>46</v>
      </c>
      <c r="O299" s="76"/>
    </row>
    <row r="300" spans="1:15">
      <c r="A300" s="5">
        <v>15</v>
      </c>
      <c r="B300" s="8">
        <v>1</v>
      </c>
      <c r="C300" s="8">
        <v>299</v>
      </c>
      <c r="D300" s="3" t="s">
        <v>239</v>
      </c>
      <c r="F300" s="267">
        <v>13324</v>
      </c>
      <c r="G300" s="3" t="s">
        <v>45</v>
      </c>
      <c r="H300" s="3" t="s">
        <v>45</v>
      </c>
      <c r="J300" s="126" t="s">
        <v>522</v>
      </c>
      <c r="K300" s="126" t="s">
        <v>1065</v>
      </c>
      <c r="L300" s="187">
        <v>33</v>
      </c>
      <c r="M300" s="72">
        <v>4</v>
      </c>
      <c r="N300" s="72" t="s">
        <v>2543</v>
      </c>
      <c r="O300" s="72"/>
    </row>
    <row r="301" spans="1:15">
      <c r="A301" s="5">
        <v>15</v>
      </c>
      <c r="B301" s="8">
        <v>2</v>
      </c>
      <c r="C301" s="8">
        <v>300</v>
      </c>
      <c r="D301" s="3" t="s">
        <v>13</v>
      </c>
      <c r="F301" s="267">
        <v>26467</v>
      </c>
      <c r="G301" s="3" t="s">
        <v>2175</v>
      </c>
      <c r="H301" s="3" t="s">
        <v>2175</v>
      </c>
      <c r="J301" s="126" t="s">
        <v>3524</v>
      </c>
      <c r="K301" s="126" t="s">
        <v>589</v>
      </c>
      <c r="L301" s="187">
        <v>23</v>
      </c>
      <c r="M301" s="72">
        <v>9</v>
      </c>
      <c r="N301" s="72" t="s">
        <v>837</v>
      </c>
      <c r="O301" s="72"/>
    </row>
    <row r="302" spans="1:15">
      <c r="A302" s="5">
        <v>15</v>
      </c>
      <c r="B302" s="8">
        <v>3</v>
      </c>
      <c r="C302" s="8">
        <v>301</v>
      </c>
      <c r="D302" s="3" t="s">
        <v>567</v>
      </c>
      <c r="F302" s="267">
        <v>25483</v>
      </c>
      <c r="G302" s="3" t="s">
        <v>609</v>
      </c>
      <c r="H302" s="3" t="s">
        <v>609</v>
      </c>
      <c r="J302" s="126" t="s">
        <v>512</v>
      </c>
      <c r="K302" s="126" t="s">
        <v>220</v>
      </c>
      <c r="L302" s="187">
        <v>27</v>
      </c>
      <c r="M302" s="72">
        <v>3</v>
      </c>
      <c r="N302" s="72" t="s">
        <v>2543</v>
      </c>
      <c r="O302" s="72"/>
    </row>
    <row r="303" spans="1:15">
      <c r="A303" s="5">
        <v>15</v>
      </c>
      <c r="B303" s="8">
        <v>4</v>
      </c>
      <c r="C303" s="8">
        <v>302</v>
      </c>
      <c r="D303" s="3" t="s">
        <v>15</v>
      </c>
      <c r="F303" s="267">
        <v>23733</v>
      </c>
      <c r="G303" s="3" t="s">
        <v>14</v>
      </c>
      <c r="H303" s="3" t="s">
        <v>14</v>
      </c>
      <c r="J303" s="126" t="s">
        <v>2520</v>
      </c>
      <c r="K303" s="126" t="s">
        <v>3025</v>
      </c>
      <c r="L303" s="187">
        <v>26</v>
      </c>
      <c r="M303" s="72">
        <v>3</v>
      </c>
      <c r="N303" s="72" t="s">
        <v>837</v>
      </c>
      <c r="O303" s="72"/>
    </row>
    <row r="304" spans="1:15">
      <c r="A304" s="5">
        <v>15</v>
      </c>
      <c r="B304" s="8">
        <v>5</v>
      </c>
      <c r="C304" s="8">
        <v>303</v>
      </c>
      <c r="D304" s="3" t="s">
        <v>563</v>
      </c>
      <c r="F304" s="267">
        <v>10324</v>
      </c>
      <c r="G304" s="3" t="s">
        <v>555</v>
      </c>
      <c r="H304" s="3" t="s">
        <v>555</v>
      </c>
      <c r="J304" s="126" t="s">
        <v>1</v>
      </c>
      <c r="K304" s="126" t="s">
        <v>53</v>
      </c>
      <c r="L304" s="187">
        <v>34</v>
      </c>
      <c r="M304" s="72">
        <v>10</v>
      </c>
      <c r="N304" s="72" t="s">
        <v>837</v>
      </c>
      <c r="O304" s="72"/>
    </row>
    <row r="305" spans="1:15">
      <c r="A305" s="5">
        <v>15</v>
      </c>
      <c r="B305" s="8">
        <v>6</v>
      </c>
      <c r="C305" s="8">
        <v>304</v>
      </c>
      <c r="D305" s="3" t="s">
        <v>129</v>
      </c>
      <c r="F305" s="267">
        <v>16153</v>
      </c>
      <c r="G305" s="3" t="s">
        <v>3323</v>
      </c>
      <c r="H305" s="3" t="s">
        <v>16</v>
      </c>
      <c r="J305" s="126" t="s">
        <v>1099</v>
      </c>
      <c r="K305" s="126" t="s">
        <v>595</v>
      </c>
      <c r="L305" s="187">
        <v>32</v>
      </c>
      <c r="M305" s="72">
        <v>9</v>
      </c>
      <c r="N305" s="72" t="s">
        <v>837</v>
      </c>
      <c r="O305" s="72"/>
    </row>
    <row r="306" spans="1:15">
      <c r="A306" s="5">
        <v>15</v>
      </c>
      <c r="B306" s="8">
        <v>7</v>
      </c>
      <c r="C306" s="8">
        <v>305</v>
      </c>
      <c r="D306" s="3" t="s">
        <v>188</v>
      </c>
      <c r="F306" s="267">
        <v>24605</v>
      </c>
      <c r="G306" s="3" t="s">
        <v>14</v>
      </c>
      <c r="H306" s="3" t="s">
        <v>14</v>
      </c>
      <c r="J306" s="126" t="s">
        <v>4026</v>
      </c>
      <c r="K306" s="126" t="s">
        <v>596</v>
      </c>
      <c r="L306" s="187">
        <v>29</v>
      </c>
      <c r="M306" s="72">
        <v>8</v>
      </c>
      <c r="N306" s="72" t="s">
        <v>837</v>
      </c>
      <c r="O306" s="72"/>
    </row>
    <row r="307" spans="1:15">
      <c r="A307" s="5">
        <v>15</v>
      </c>
      <c r="B307" s="8">
        <v>8</v>
      </c>
      <c r="C307" s="8">
        <v>306</v>
      </c>
      <c r="D307" s="3" t="s">
        <v>470</v>
      </c>
      <c r="F307" s="267">
        <v>29634</v>
      </c>
      <c r="G307" s="3" t="s">
        <v>3323</v>
      </c>
      <c r="H307" s="3" t="s">
        <v>2170</v>
      </c>
      <c r="J307" s="126" t="s">
        <v>4126</v>
      </c>
      <c r="K307" s="126" t="s">
        <v>108</v>
      </c>
      <c r="L307" s="187">
        <v>26</v>
      </c>
      <c r="M307" s="72">
        <v>5</v>
      </c>
      <c r="N307" s="72" t="s">
        <v>46</v>
      </c>
      <c r="O307" s="72"/>
    </row>
    <row r="308" spans="1:15">
      <c r="A308" s="5">
        <v>15</v>
      </c>
      <c r="B308" s="8">
        <v>9</v>
      </c>
      <c r="C308" s="8">
        <v>307</v>
      </c>
      <c r="D308" s="3" t="s">
        <v>438</v>
      </c>
      <c r="F308" s="267">
        <v>30133</v>
      </c>
      <c r="G308" s="3" t="s">
        <v>239</v>
      </c>
      <c r="H308" s="3" t="s">
        <v>239</v>
      </c>
      <c r="J308" s="126" t="s">
        <v>3996</v>
      </c>
      <c r="K308" s="126" t="s">
        <v>3995</v>
      </c>
      <c r="L308" s="187">
        <v>26</v>
      </c>
      <c r="M308" s="72">
        <v>1</v>
      </c>
      <c r="N308" s="72"/>
      <c r="O308" s="72" t="s">
        <v>46</v>
      </c>
    </row>
    <row r="309" spans="1:15">
      <c r="A309" s="5">
        <v>15</v>
      </c>
      <c r="B309" s="8">
        <v>10</v>
      </c>
      <c r="C309" s="8">
        <v>308</v>
      </c>
      <c r="D309" s="3" t="s">
        <v>2175</v>
      </c>
      <c r="F309" s="267">
        <v>24934</v>
      </c>
      <c r="G309" s="3" t="s">
        <v>213</v>
      </c>
      <c r="H309" s="3" t="s">
        <v>213</v>
      </c>
      <c r="J309" s="126" t="s">
        <v>1066</v>
      </c>
      <c r="K309" s="126" t="s">
        <v>617</v>
      </c>
      <c r="L309" s="187">
        <v>29</v>
      </c>
      <c r="M309" s="72">
        <v>10</v>
      </c>
      <c r="N309" s="72" t="s">
        <v>837</v>
      </c>
      <c r="O309" s="72"/>
    </row>
    <row r="310" spans="1:15">
      <c r="A310" s="5">
        <v>15</v>
      </c>
      <c r="B310" s="8">
        <v>11</v>
      </c>
      <c r="C310" s="8">
        <v>309</v>
      </c>
      <c r="D310" s="3" t="s">
        <v>29</v>
      </c>
      <c r="F310" s="267">
        <v>14111</v>
      </c>
      <c r="G310" s="3" t="s">
        <v>563</v>
      </c>
      <c r="H310" s="3" t="s">
        <v>563</v>
      </c>
      <c r="J310" s="126" t="s">
        <v>1725</v>
      </c>
      <c r="K310" s="126" t="s">
        <v>572</v>
      </c>
      <c r="L310" s="187">
        <v>32</v>
      </c>
      <c r="M310" s="72">
        <v>2</v>
      </c>
      <c r="N310" s="72" t="s">
        <v>837</v>
      </c>
      <c r="O310" s="72"/>
    </row>
    <row r="311" spans="1:15">
      <c r="A311" s="5">
        <v>15</v>
      </c>
      <c r="B311" s="8">
        <v>12</v>
      </c>
      <c r="C311" s="8">
        <v>310</v>
      </c>
      <c r="D311" s="3" t="s">
        <v>609</v>
      </c>
      <c r="F311" s="267">
        <v>19320</v>
      </c>
      <c r="G311" s="3" t="s">
        <v>2175</v>
      </c>
      <c r="H311" s="3" t="s">
        <v>2175</v>
      </c>
      <c r="J311" s="126" t="s">
        <v>1170</v>
      </c>
      <c r="K311" s="126" t="s">
        <v>554</v>
      </c>
      <c r="L311" s="187">
        <v>32</v>
      </c>
      <c r="M311" s="72">
        <v>1</v>
      </c>
      <c r="N311" s="72"/>
      <c r="O311" s="72" t="s">
        <v>46</v>
      </c>
    </row>
    <row r="312" spans="1:15">
      <c r="A312" s="5">
        <v>15</v>
      </c>
      <c r="B312" s="8">
        <v>13</v>
      </c>
      <c r="C312" s="8">
        <v>311</v>
      </c>
      <c r="D312" s="3" t="s">
        <v>614</v>
      </c>
      <c r="F312" s="267">
        <v>31357</v>
      </c>
      <c r="G312" s="3" t="s">
        <v>276</v>
      </c>
      <c r="H312" s="3" t="s">
        <v>276</v>
      </c>
      <c r="J312" s="126" t="s">
        <v>4083</v>
      </c>
      <c r="K312" s="126" t="s">
        <v>201</v>
      </c>
      <c r="L312" s="187">
        <v>24</v>
      </c>
      <c r="M312" s="72">
        <v>8</v>
      </c>
      <c r="N312" s="72" t="s">
        <v>46</v>
      </c>
      <c r="O312" s="72"/>
    </row>
    <row r="313" spans="1:15">
      <c r="A313" s="5">
        <v>15</v>
      </c>
      <c r="B313" s="8">
        <v>14</v>
      </c>
      <c r="C313" s="8">
        <v>312</v>
      </c>
      <c r="D313" s="3" t="s">
        <v>276</v>
      </c>
      <c r="F313" s="267">
        <v>21853</v>
      </c>
      <c r="G313" s="3" t="s">
        <v>188</v>
      </c>
      <c r="H313" s="3" t="s">
        <v>188</v>
      </c>
      <c r="J313" s="126" t="s">
        <v>2982</v>
      </c>
      <c r="K313" s="126" t="s">
        <v>108</v>
      </c>
      <c r="L313" s="187">
        <v>27</v>
      </c>
      <c r="M313" s="72">
        <v>9</v>
      </c>
      <c r="N313" s="72" t="s">
        <v>46</v>
      </c>
      <c r="O313" s="72"/>
    </row>
    <row r="314" spans="1:15">
      <c r="A314" s="5">
        <v>15</v>
      </c>
      <c r="B314" s="8">
        <v>15</v>
      </c>
      <c r="C314" s="8">
        <v>313</v>
      </c>
      <c r="D314" s="3" t="s">
        <v>2168</v>
      </c>
      <c r="F314" s="267">
        <v>29554</v>
      </c>
      <c r="G314" s="3" t="s">
        <v>45</v>
      </c>
      <c r="H314" s="3" t="s">
        <v>45</v>
      </c>
      <c r="J314" s="126" t="s">
        <v>4153</v>
      </c>
      <c r="K314" s="126" t="s">
        <v>550</v>
      </c>
      <c r="L314" s="187">
        <v>25</v>
      </c>
      <c r="M314" s="72">
        <v>2</v>
      </c>
      <c r="N314" s="72" t="s">
        <v>46</v>
      </c>
      <c r="O314" s="72"/>
    </row>
    <row r="315" spans="1:15">
      <c r="A315" s="5">
        <v>15</v>
      </c>
      <c r="B315" s="8">
        <v>16</v>
      </c>
      <c r="C315" s="8">
        <v>314</v>
      </c>
      <c r="D315" s="3" t="s">
        <v>16</v>
      </c>
      <c r="F315" s="267">
        <v>21707</v>
      </c>
      <c r="G315" s="3" t="s">
        <v>16</v>
      </c>
      <c r="H315" s="3" t="s">
        <v>16</v>
      </c>
      <c r="J315" s="126" t="s">
        <v>182</v>
      </c>
      <c r="K315" s="126" t="s">
        <v>2976</v>
      </c>
      <c r="L315" s="187">
        <v>26</v>
      </c>
      <c r="M315" s="72">
        <v>5</v>
      </c>
      <c r="N315" s="72" t="s">
        <v>2543</v>
      </c>
      <c r="O315" s="72"/>
    </row>
    <row r="316" spans="1:15">
      <c r="A316" s="5">
        <v>15</v>
      </c>
      <c r="B316" s="8">
        <v>17</v>
      </c>
      <c r="C316" s="8">
        <v>315</v>
      </c>
      <c r="D316" s="3" t="s">
        <v>598</v>
      </c>
      <c r="F316" s="267">
        <v>18054</v>
      </c>
      <c r="G316" s="3" t="s">
        <v>14</v>
      </c>
      <c r="H316" s="3" t="s">
        <v>14</v>
      </c>
      <c r="J316" s="126" t="s">
        <v>1726</v>
      </c>
      <c r="K316" s="126" t="s">
        <v>72</v>
      </c>
      <c r="L316" s="187">
        <v>31</v>
      </c>
      <c r="M316" s="72">
        <v>7</v>
      </c>
      <c r="N316" s="72" t="s">
        <v>2543</v>
      </c>
      <c r="O316" s="72"/>
    </row>
    <row r="317" spans="1:15">
      <c r="A317" s="5">
        <v>15</v>
      </c>
      <c r="B317" s="8">
        <v>18</v>
      </c>
      <c r="C317" s="8">
        <v>316</v>
      </c>
      <c r="D317" s="3" t="s">
        <v>17</v>
      </c>
      <c r="F317" s="267">
        <v>13774</v>
      </c>
      <c r="G317" s="3" t="s">
        <v>17</v>
      </c>
      <c r="H317" s="3" t="s">
        <v>17</v>
      </c>
      <c r="J317" s="126" t="s">
        <v>749</v>
      </c>
      <c r="K317" s="126" t="s">
        <v>174</v>
      </c>
      <c r="L317" s="187">
        <v>31</v>
      </c>
      <c r="M317" s="72">
        <v>1</v>
      </c>
      <c r="N317" s="72"/>
      <c r="O317" s="72" t="s">
        <v>837</v>
      </c>
    </row>
    <row r="318" spans="1:15">
      <c r="A318" s="9">
        <v>15</v>
      </c>
      <c r="B318" s="10">
        <v>19</v>
      </c>
      <c r="C318" s="10">
        <v>317</v>
      </c>
      <c r="D318" s="12" t="s">
        <v>555</v>
      </c>
      <c r="E318" s="11"/>
      <c r="F318" s="268">
        <v>9073</v>
      </c>
      <c r="G318" s="12" t="s">
        <v>15</v>
      </c>
      <c r="H318" s="12" t="s">
        <v>15</v>
      </c>
      <c r="I318" s="11"/>
      <c r="J318" s="135" t="s">
        <v>822</v>
      </c>
      <c r="K318" s="135" t="s">
        <v>823</v>
      </c>
      <c r="L318" s="478">
        <v>38</v>
      </c>
      <c r="M318" s="76">
        <v>1</v>
      </c>
      <c r="N318" s="76"/>
      <c r="O318" s="76" t="s">
        <v>837</v>
      </c>
    </row>
    <row r="319" spans="1:15">
      <c r="A319" s="5">
        <v>16</v>
      </c>
      <c r="B319" s="8">
        <v>1</v>
      </c>
      <c r="C319" s="8">
        <v>318</v>
      </c>
      <c r="D319" s="3" t="s">
        <v>555</v>
      </c>
      <c r="F319" s="267">
        <v>10231</v>
      </c>
      <c r="G319" s="3" t="s">
        <v>2170</v>
      </c>
      <c r="H319" s="3" t="s">
        <v>2170</v>
      </c>
      <c r="J319" s="126" t="s">
        <v>76</v>
      </c>
      <c r="K319" s="126" t="s">
        <v>565</v>
      </c>
      <c r="L319" s="187">
        <v>35</v>
      </c>
      <c r="M319" s="72">
        <v>4</v>
      </c>
      <c r="N319" s="72" t="s">
        <v>837</v>
      </c>
      <c r="O319" s="72"/>
    </row>
    <row r="320" spans="1:15">
      <c r="A320" s="5">
        <v>16</v>
      </c>
      <c r="B320" s="8">
        <v>2</v>
      </c>
      <c r="C320" s="8">
        <v>319</v>
      </c>
      <c r="D320" s="3" t="s">
        <v>17</v>
      </c>
      <c r="F320" s="267">
        <v>27756</v>
      </c>
      <c r="G320" s="3" t="s">
        <v>3323</v>
      </c>
      <c r="H320" s="3" t="s">
        <v>567</v>
      </c>
      <c r="J320" s="126" t="s">
        <v>4392</v>
      </c>
      <c r="K320" s="126" t="s">
        <v>4393</v>
      </c>
      <c r="L320" s="187">
        <v>23</v>
      </c>
      <c r="M320" s="72">
        <v>1</v>
      </c>
      <c r="N320" s="72"/>
      <c r="O320" s="72" t="s">
        <v>837</v>
      </c>
    </row>
    <row r="321" spans="1:15">
      <c r="A321" s="5">
        <v>16</v>
      </c>
      <c r="B321" s="8">
        <v>3</v>
      </c>
      <c r="C321" s="8">
        <v>320</v>
      </c>
      <c r="D321" s="3" t="s">
        <v>598</v>
      </c>
      <c r="F321" s="267">
        <v>21746</v>
      </c>
      <c r="G321" s="3" t="s">
        <v>276</v>
      </c>
      <c r="H321" s="3" t="s">
        <v>276</v>
      </c>
      <c r="J321" s="126" t="s">
        <v>3417</v>
      </c>
      <c r="K321" s="126" t="s">
        <v>3351</v>
      </c>
      <c r="L321" s="187">
        <v>26</v>
      </c>
      <c r="M321" s="72">
        <v>4</v>
      </c>
      <c r="N321" s="72" t="s">
        <v>837</v>
      </c>
      <c r="O321" s="72"/>
    </row>
    <row r="322" spans="1:15">
      <c r="A322" s="5">
        <v>16</v>
      </c>
      <c r="B322" s="8">
        <v>4</v>
      </c>
      <c r="C322" s="8">
        <v>321</v>
      </c>
      <c r="D322" s="3" t="s">
        <v>16</v>
      </c>
      <c r="F322" s="267">
        <v>15674</v>
      </c>
      <c r="G322" s="3" t="s">
        <v>129</v>
      </c>
      <c r="H322" s="3" t="s">
        <v>129</v>
      </c>
      <c r="J322" s="126" t="s">
        <v>370</v>
      </c>
      <c r="K322" s="126" t="s">
        <v>5</v>
      </c>
      <c r="L322" s="187">
        <v>30</v>
      </c>
      <c r="M322" s="72">
        <v>2</v>
      </c>
      <c r="N322" s="72" t="s">
        <v>46</v>
      </c>
      <c r="O322" s="72"/>
    </row>
    <row r="323" spans="1:15" ht="15" customHeight="1">
      <c r="A323" s="5">
        <v>16</v>
      </c>
      <c r="B323" s="8">
        <v>5</v>
      </c>
      <c r="C323" s="8">
        <v>322</v>
      </c>
      <c r="D323" s="3" t="s">
        <v>2168</v>
      </c>
      <c r="F323" s="267">
        <v>31843</v>
      </c>
      <c r="G323" s="3" t="s">
        <v>14</v>
      </c>
      <c r="H323" s="3" t="s">
        <v>14</v>
      </c>
      <c r="J323" s="126" t="s">
        <v>4009</v>
      </c>
      <c r="K323" s="126" t="s">
        <v>4008</v>
      </c>
      <c r="L323" s="187">
        <v>25</v>
      </c>
      <c r="M323" s="72">
        <v>1</v>
      </c>
      <c r="N323" s="72"/>
      <c r="O323" s="72" t="s">
        <v>837</v>
      </c>
    </row>
    <row r="324" spans="1:15">
      <c r="A324" s="5">
        <v>16</v>
      </c>
      <c r="B324" s="8">
        <v>6</v>
      </c>
      <c r="C324" s="8">
        <v>323</v>
      </c>
      <c r="D324" s="3" t="s">
        <v>276</v>
      </c>
      <c r="F324" s="267">
        <v>22191</v>
      </c>
      <c r="G324" s="3" t="s">
        <v>563</v>
      </c>
      <c r="H324" s="3" t="s">
        <v>563</v>
      </c>
      <c r="J324" s="126" t="s">
        <v>322</v>
      </c>
      <c r="K324" s="126" t="s">
        <v>3958</v>
      </c>
      <c r="L324" s="187">
        <v>26</v>
      </c>
      <c r="M324" s="72">
        <v>1</v>
      </c>
      <c r="N324" s="72"/>
      <c r="O324" s="72" t="s">
        <v>837</v>
      </c>
    </row>
    <row r="325" spans="1:15">
      <c r="A325" s="5">
        <v>16</v>
      </c>
      <c r="B325" s="8">
        <v>7</v>
      </c>
      <c r="C325" s="8">
        <v>324</v>
      </c>
      <c r="D325" s="3" t="s">
        <v>614</v>
      </c>
      <c r="F325" s="267">
        <v>27962</v>
      </c>
      <c r="G325" s="3" t="s">
        <v>246</v>
      </c>
      <c r="H325" s="3" t="s">
        <v>246</v>
      </c>
      <c r="J325" s="126" t="s">
        <v>4100</v>
      </c>
      <c r="K325" s="126" t="s">
        <v>4099</v>
      </c>
      <c r="L325" s="187">
        <v>22</v>
      </c>
      <c r="M325" s="72">
        <v>4</v>
      </c>
      <c r="N325" s="72" t="s">
        <v>2543</v>
      </c>
      <c r="O325" s="72"/>
    </row>
    <row r="326" spans="1:15">
      <c r="A326" s="5">
        <v>16</v>
      </c>
      <c r="B326" s="8">
        <v>8</v>
      </c>
      <c r="C326" s="8">
        <v>325</v>
      </c>
      <c r="D326" s="3" t="s">
        <v>609</v>
      </c>
      <c r="F326" s="267">
        <v>19997</v>
      </c>
      <c r="G326" s="3" t="s">
        <v>188</v>
      </c>
      <c r="H326" s="3" t="s">
        <v>188</v>
      </c>
      <c r="J326" s="126" t="s">
        <v>1691</v>
      </c>
      <c r="K326" s="126" t="s">
        <v>473</v>
      </c>
      <c r="L326" s="187">
        <v>30</v>
      </c>
      <c r="M326" s="72">
        <v>5</v>
      </c>
      <c r="N326" s="72" t="s">
        <v>837</v>
      </c>
      <c r="O326" s="72"/>
    </row>
    <row r="327" spans="1:15">
      <c r="A327" s="5">
        <v>16</v>
      </c>
      <c r="B327" s="8">
        <v>9</v>
      </c>
      <c r="C327" s="8">
        <v>326</v>
      </c>
      <c r="D327" s="3" t="s">
        <v>29</v>
      </c>
      <c r="F327" s="267">
        <v>25643</v>
      </c>
      <c r="G327" s="3" t="s">
        <v>2169</v>
      </c>
      <c r="H327" s="3" t="s">
        <v>2169</v>
      </c>
      <c r="J327" s="126" t="s">
        <v>3488</v>
      </c>
      <c r="K327" s="126" t="s">
        <v>260</v>
      </c>
      <c r="L327" s="187">
        <v>27</v>
      </c>
      <c r="M327" s="72">
        <v>2</v>
      </c>
      <c r="N327" s="72" t="s">
        <v>2543</v>
      </c>
      <c r="O327" s="72"/>
    </row>
    <row r="328" spans="1:15">
      <c r="A328" s="5">
        <v>16</v>
      </c>
      <c r="B328" s="8">
        <v>10</v>
      </c>
      <c r="C328" s="8">
        <v>327</v>
      </c>
      <c r="D328" s="3" t="s">
        <v>2175</v>
      </c>
      <c r="F328" s="267">
        <v>27494</v>
      </c>
      <c r="G328" s="3" t="s">
        <v>3323</v>
      </c>
      <c r="H328" s="3" t="s">
        <v>29</v>
      </c>
      <c r="J328" s="126" t="s">
        <v>4094</v>
      </c>
      <c r="K328" s="126" t="s">
        <v>574</v>
      </c>
      <c r="L328" s="187">
        <v>26</v>
      </c>
      <c r="M328" s="72">
        <v>1</v>
      </c>
      <c r="N328" s="72"/>
      <c r="O328" s="72" t="s">
        <v>837</v>
      </c>
    </row>
    <row r="329" spans="1:15">
      <c r="A329" s="5">
        <v>16</v>
      </c>
      <c r="B329" s="8">
        <v>11</v>
      </c>
      <c r="C329" s="8">
        <v>328</v>
      </c>
      <c r="D329" s="3" t="s">
        <v>438</v>
      </c>
      <c r="F329" s="267">
        <v>22514</v>
      </c>
      <c r="G329" s="3" t="s">
        <v>609</v>
      </c>
      <c r="H329" s="3" t="s">
        <v>609</v>
      </c>
      <c r="J329" s="126" t="s">
        <v>3005</v>
      </c>
      <c r="K329" s="126" t="s">
        <v>1803</v>
      </c>
      <c r="L329" s="187">
        <v>25</v>
      </c>
      <c r="M329" s="72">
        <v>3</v>
      </c>
      <c r="N329" s="72" t="s">
        <v>46</v>
      </c>
      <c r="O329" s="72"/>
    </row>
    <row r="330" spans="1:15">
      <c r="A330" s="5">
        <v>16</v>
      </c>
      <c r="B330" s="8">
        <v>12</v>
      </c>
      <c r="C330" s="8">
        <v>329</v>
      </c>
      <c r="D330" s="3" t="s">
        <v>470</v>
      </c>
      <c r="F330" s="267">
        <v>27915</v>
      </c>
      <c r="G330" s="3" t="s">
        <v>14</v>
      </c>
      <c r="H330" s="3" t="s">
        <v>14</v>
      </c>
      <c r="J330" s="126" t="s">
        <v>708</v>
      </c>
      <c r="K330" s="126" t="s">
        <v>1769</v>
      </c>
      <c r="L330" s="187">
        <v>22</v>
      </c>
      <c r="M330" s="72">
        <v>7</v>
      </c>
      <c r="N330" s="72" t="s">
        <v>46</v>
      </c>
      <c r="O330" s="72"/>
    </row>
    <row r="331" spans="1:15">
      <c r="A331" s="5">
        <v>16</v>
      </c>
      <c r="B331" s="8">
        <v>13</v>
      </c>
      <c r="C331" s="8">
        <v>330</v>
      </c>
      <c r="D331" s="3" t="s">
        <v>188</v>
      </c>
      <c r="F331" s="267">
        <v>19260</v>
      </c>
      <c r="G331" s="3" t="s">
        <v>3323</v>
      </c>
      <c r="H331" s="3" t="s">
        <v>555</v>
      </c>
      <c r="J331" s="126" t="s">
        <v>1703</v>
      </c>
      <c r="K331" s="126" t="s">
        <v>247</v>
      </c>
      <c r="L331" s="187">
        <v>30</v>
      </c>
      <c r="M331" s="72">
        <v>9</v>
      </c>
      <c r="N331" s="72" t="s">
        <v>46</v>
      </c>
      <c r="O331" s="72"/>
    </row>
    <row r="332" spans="1:15">
      <c r="A332" s="5">
        <v>16</v>
      </c>
      <c r="B332" s="8">
        <v>14</v>
      </c>
      <c r="C332" s="8">
        <v>331</v>
      </c>
      <c r="D332" s="3" t="s">
        <v>129</v>
      </c>
      <c r="F332" s="267">
        <v>20271</v>
      </c>
      <c r="G332" s="3" t="s">
        <v>555</v>
      </c>
      <c r="H332" s="3" t="s">
        <v>555</v>
      </c>
      <c r="J332" s="126" t="s">
        <v>584</v>
      </c>
      <c r="K332" s="126" t="s">
        <v>3394</v>
      </c>
      <c r="L332" s="187">
        <v>28</v>
      </c>
      <c r="M332" s="72">
        <v>1</v>
      </c>
      <c r="N332" s="72"/>
      <c r="O332" s="72" t="s">
        <v>837</v>
      </c>
    </row>
    <row r="333" spans="1:15">
      <c r="A333" s="5">
        <v>16</v>
      </c>
      <c r="B333" s="8">
        <v>15</v>
      </c>
      <c r="C333" s="8">
        <v>332</v>
      </c>
      <c r="D333" s="3" t="s">
        <v>563</v>
      </c>
      <c r="F333" s="267">
        <v>26231</v>
      </c>
      <c r="G333" s="3" t="s">
        <v>239</v>
      </c>
      <c r="H333" s="3" t="s">
        <v>239</v>
      </c>
      <c r="J333" s="126" t="s">
        <v>3080</v>
      </c>
      <c r="K333" s="126" t="s">
        <v>571</v>
      </c>
      <c r="L333" s="187">
        <v>29</v>
      </c>
      <c r="M333" s="72">
        <v>1</v>
      </c>
      <c r="N333" s="72"/>
      <c r="O333" s="72" t="s">
        <v>46</v>
      </c>
    </row>
    <row r="334" spans="1:15">
      <c r="A334" s="5">
        <v>16</v>
      </c>
      <c r="B334" s="8">
        <v>16</v>
      </c>
      <c r="C334" s="8">
        <v>333</v>
      </c>
      <c r="D334" s="3" t="s">
        <v>15</v>
      </c>
      <c r="F334" s="267">
        <v>30056</v>
      </c>
      <c r="G334" s="3" t="s">
        <v>567</v>
      </c>
      <c r="H334" s="3" t="s">
        <v>567</v>
      </c>
      <c r="J334" s="126" t="s">
        <v>2881</v>
      </c>
      <c r="K334" s="126" t="s">
        <v>617</v>
      </c>
      <c r="L334" s="187">
        <v>25</v>
      </c>
      <c r="M334" s="72">
        <v>1</v>
      </c>
      <c r="N334" s="72"/>
      <c r="O334" s="72" t="s">
        <v>837</v>
      </c>
    </row>
    <row r="335" spans="1:15">
      <c r="A335" s="5">
        <v>16</v>
      </c>
      <c r="B335" s="8">
        <v>17</v>
      </c>
      <c r="C335" s="8">
        <v>334</v>
      </c>
      <c r="D335" s="3" t="s">
        <v>567</v>
      </c>
      <c r="F335" s="267">
        <v>19921</v>
      </c>
      <c r="G335" s="3" t="s">
        <v>563</v>
      </c>
      <c r="H335" s="3" t="s">
        <v>563</v>
      </c>
      <c r="J335" s="126" t="s">
        <v>3389</v>
      </c>
      <c r="K335" s="126" t="s">
        <v>208</v>
      </c>
      <c r="L335" s="187">
        <v>28</v>
      </c>
      <c r="M335" s="72">
        <v>8</v>
      </c>
      <c r="N335" s="72" t="s">
        <v>2543</v>
      </c>
      <c r="O335" s="72"/>
    </row>
    <row r="336" spans="1:15">
      <c r="A336" s="5">
        <v>16</v>
      </c>
      <c r="B336" s="8">
        <v>18</v>
      </c>
      <c r="C336" s="8">
        <v>335</v>
      </c>
      <c r="D336" s="3" t="s">
        <v>13</v>
      </c>
      <c r="F336" s="267">
        <v>16947</v>
      </c>
      <c r="G336" s="3" t="s">
        <v>3323</v>
      </c>
      <c r="H336" s="3" t="s">
        <v>164</v>
      </c>
      <c r="J336" s="126" t="s">
        <v>100</v>
      </c>
      <c r="K336" s="126" t="s">
        <v>593</v>
      </c>
      <c r="L336" s="187">
        <v>29</v>
      </c>
      <c r="M336" s="72">
        <v>8</v>
      </c>
      <c r="N336" s="72" t="s">
        <v>837</v>
      </c>
      <c r="O336" s="72"/>
    </row>
    <row r="337" spans="1:15">
      <c r="A337" s="9">
        <v>16</v>
      </c>
      <c r="B337" s="10">
        <v>19</v>
      </c>
      <c r="C337" s="10">
        <v>336</v>
      </c>
      <c r="D337" s="12" t="s">
        <v>239</v>
      </c>
      <c r="E337" s="11"/>
      <c r="F337" s="268">
        <v>31545</v>
      </c>
      <c r="G337" s="12" t="s">
        <v>2175</v>
      </c>
      <c r="H337" s="12" t="s">
        <v>2175</v>
      </c>
      <c r="I337" s="11"/>
      <c r="J337" s="135" t="s">
        <v>2331</v>
      </c>
      <c r="K337" s="135" t="s">
        <v>260</v>
      </c>
      <c r="L337" s="478">
        <v>24</v>
      </c>
      <c r="M337" s="76">
        <v>9</v>
      </c>
      <c r="N337" s="76" t="s">
        <v>46</v>
      </c>
      <c r="O337" s="76"/>
    </row>
    <row r="338" spans="1:15">
      <c r="A338" s="5">
        <v>17</v>
      </c>
      <c r="B338" s="8">
        <v>1</v>
      </c>
      <c r="C338" s="8">
        <v>337</v>
      </c>
      <c r="D338" s="3" t="s">
        <v>239</v>
      </c>
      <c r="F338" s="267">
        <v>33482</v>
      </c>
      <c r="G338" s="3" t="s">
        <v>246</v>
      </c>
      <c r="H338" s="3" t="s">
        <v>246</v>
      </c>
      <c r="J338" s="126" t="s">
        <v>4460</v>
      </c>
      <c r="K338" s="126" t="s">
        <v>352</v>
      </c>
      <c r="L338" s="187">
        <v>23</v>
      </c>
      <c r="M338" s="72">
        <v>1</v>
      </c>
      <c r="N338" s="72"/>
      <c r="O338" s="72" t="s">
        <v>837</v>
      </c>
    </row>
    <row r="339" spans="1:15">
      <c r="A339" s="5">
        <v>17</v>
      </c>
      <c r="B339" s="8">
        <v>2</v>
      </c>
      <c r="C339" s="8">
        <v>338</v>
      </c>
      <c r="D339" s="3" t="s">
        <v>13</v>
      </c>
      <c r="F339" s="267">
        <v>9774</v>
      </c>
      <c r="G339" s="3" t="s">
        <v>567</v>
      </c>
      <c r="H339" s="3" t="s">
        <v>567</v>
      </c>
      <c r="J339" s="126" t="s">
        <v>3331</v>
      </c>
      <c r="K339" s="126" t="s">
        <v>331</v>
      </c>
      <c r="L339" s="187">
        <v>34</v>
      </c>
      <c r="M339" s="72">
        <v>2</v>
      </c>
      <c r="N339" s="72" t="s">
        <v>837</v>
      </c>
      <c r="O339" s="72"/>
    </row>
    <row r="340" spans="1:15" ht="16" customHeight="1">
      <c r="A340" s="5">
        <v>17</v>
      </c>
      <c r="B340" s="8">
        <v>3</v>
      </c>
      <c r="C340" s="8">
        <v>339</v>
      </c>
      <c r="D340" s="3" t="s">
        <v>567</v>
      </c>
      <c r="F340" s="267">
        <v>19877</v>
      </c>
      <c r="G340" s="3" t="s">
        <v>2176</v>
      </c>
      <c r="H340" s="3" t="s">
        <v>2176</v>
      </c>
      <c r="J340" s="126" t="s">
        <v>654</v>
      </c>
      <c r="K340" s="126" t="s">
        <v>3387</v>
      </c>
      <c r="L340" s="187">
        <v>29</v>
      </c>
      <c r="M340" s="72">
        <v>4</v>
      </c>
      <c r="N340" s="72" t="s">
        <v>46</v>
      </c>
      <c r="O340" s="72"/>
    </row>
    <row r="341" spans="1:15">
      <c r="A341" s="5">
        <v>17</v>
      </c>
      <c r="B341" s="8">
        <v>4</v>
      </c>
      <c r="C341" s="8">
        <v>340</v>
      </c>
      <c r="D341" s="3" t="s">
        <v>15</v>
      </c>
      <c r="F341" s="267">
        <v>26208</v>
      </c>
      <c r="G341" s="3" t="s">
        <v>2175</v>
      </c>
      <c r="H341" s="3" t="s">
        <v>2175</v>
      </c>
      <c r="J341" s="126" t="s">
        <v>3649</v>
      </c>
      <c r="K341" s="126" t="s">
        <v>571</v>
      </c>
      <c r="L341" s="187">
        <v>27</v>
      </c>
      <c r="M341" s="72">
        <v>4</v>
      </c>
      <c r="N341" s="72" t="s">
        <v>837</v>
      </c>
      <c r="O341" s="72"/>
    </row>
    <row r="342" spans="1:15">
      <c r="A342" s="5">
        <v>17</v>
      </c>
      <c r="B342" s="8">
        <v>5</v>
      </c>
      <c r="C342" s="8">
        <v>341</v>
      </c>
      <c r="D342" s="3" t="s">
        <v>563</v>
      </c>
      <c r="F342" s="267">
        <v>10472</v>
      </c>
      <c r="G342" s="3" t="s">
        <v>15</v>
      </c>
      <c r="H342" s="3" t="s">
        <v>15</v>
      </c>
      <c r="J342" s="126" t="s">
        <v>3334</v>
      </c>
      <c r="K342" s="126" t="s">
        <v>856</v>
      </c>
      <c r="L342" s="187">
        <v>33</v>
      </c>
      <c r="M342" s="72">
        <v>5</v>
      </c>
      <c r="N342" s="72" t="s">
        <v>837</v>
      </c>
      <c r="O342" s="72"/>
    </row>
    <row r="343" spans="1:15">
      <c r="A343" s="5">
        <v>17</v>
      </c>
      <c r="B343" s="8">
        <v>6</v>
      </c>
      <c r="C343" s="8">
        <v>342</v>
      </c>
      <c r="D343" s="3" t="s">
        <v>129</v>
      </c>
      <c r="F343" s="267">
        <v>25180</v>
      </c>
      <c r="G343" s="3" t="s">
        <v>213</v>
      </c>
      <c r="H343" s="3" t="s">
        <v>213</v>
      </c>
      <c r="J343" s="126" t="s">
        <v>4040</v>
      </c>
      <c r="K343" s="126" t="s">
        <v>197</v>
      </c>
      <c r="L343" s="187">
        <v>28</v>
      </c>
      <c r="M343" s="72">
        <v>4</v>
      </c>
      <c r="N343" s="72" t="s">
        <v>46</v>
      </c>
      <c r="O343" s="72"/>
    </row>
    <row r="344" spans="1:15">
      <c r="A344" s="5">
        <v>17</v>
      </c>
      <c r="B344" s="8">
        <v>7</v>
      </c>
      <c r="C344" s="8">
        <v>343</v>
      </c>
      <c r="D344" s="3" t="s">
        <v>188</v>
      </c>
      <c r="F344" s="267">
        <v>13435</v>
      </c>
      <c r="G344" s="3" t="s">
        <v>555</v>
      </c>
      <c r="H344" s="3" t="s">
        <v>555</v>
      </c>
      <c r="J344" s="126" t="s">
        <v>186</v>
      </c>
      <c r="K344" s="126" t="s">
        <v>1754</v>
      </c>
      <c r="L344" s="187">
        <v>34</v>
      </c>
      <c r="M344" s="72">
        <v>1</v>
      </c>
      <c r="N344" s="72"/>
      <c r="O344" s="72" t="s">
        <v>837</v>
      </c>
    </row>
    <row r="345" spans="1:15">
      <c r="A345" s="5">
        <v>17</v>
      </c>
      <c r="B345" s="8">
        <v>8</v>
      </c>
      <c r="C345" s="8">
        <v>344</v>
      </c>
      <c r="D345" s="3" t="s">
        <v>438</v>
      </c>
      <c r="F345" s="267">
        <v>11847</v>
      </c>
      <c r="G345" s="3" t="s">
        <v>14</v>
      </c>
      <c r="H345" s="3" t="s">
        <v>14</v>
      </c>
      <c r="J345" s="126" t="s">
        <v>297</v>
      </c>
      <c r="K345" s="126" t="s">
        <v>545</v>
      </c>
      <c r="L345" s="187">
        <v>39</v>
      </c>
      <c r="M345" s="72">
        <v>1</v>
      </c>
      <c r="N345" s="72"/>
      <c r="O345" s="72" t="s">
        <v>837</v>
      </c>
    </row>
    <row r="346" spans="1:15">
      <c r="A346" s="5">
        <v>17</v>
      </c>
      <c r="B346" s="8">
        <v>9</v>
      </c>
      <c r="C346" s="8">
        <v>345</v>
      </c>
      <c r="D346" s="3" t="s">
        <v>29</v>
      </c>
      <c r="F346" s="267">
        <v>25779</v>
      </c>
      <c r="G346" s="3" t="s">
        <v>2168</v>
      </c>
      <c r="H346" s="3" t="s">
        <v>2168</v>
      </c>
      <c r="J346" s="126" t="s">
        <v>4370</v>
      </c>
      <c r="K346" s="126" t="s">
        <v>571</v>
      </c>
      <c r="L346" s="187">
        <v>27</v>
      </c>
      <c r="M346" s="72">
        <v>8</v>
      </c>
      <c r="N346" s="72" t="s">
        <v>837</v>
      </c>
      <c r="O346" s="72"/>
    </row>
    <row r="347" spans="1:15">
      <c r="A347" s="5">
        <v>17</v>
      </c>
      <c r="B347" s="8">
        <v>10</v>
      </c>
      <c r="C347" s="8">
        <v>346</v>
      </c>
      <c r="D347" s="3" t="s">
        <v>609</v>
      </c>
      <c r="F347" s="267">
        <v>22304</v>
      </c>
      <c r="G347" s="3" t="s">
        <v>239</v>
      </c>
      <c r="H347" s="3" t="s">
        <v>239</v>
      </c>
      <c r="J347" s="126" t="s">
        <v>3636</v>
      </c>
      <c r="K347" s="126" t="s">
        <v>3637</v>
      </c>
      <c r="L347" s="187">
        <v>27</v>
      </c>
      <c r="M347" s="72">
        <v>1</v>
      </c>
      <c r="N347" s="72"/>
      <c r="O347" s="72" t="s">
        <v>837</v>
      </c>
    </row>
    <row r="348" spans="1:15">
      <c r="A348" s="5">
        <v>17</v>
      </c>
      <c r="B348" s="8">
        <v>11</v>
      </c>
      <c r="C348" s="8">
        <v>347</v>
      </c>
      <c r="D348" s="3" t="s">
        <v>614</v>
      </c>
      <c r="F348" s="267">
        <v>26108</v>
      </c>
      <c r="G348" s="3" t="s">
        <v>276</v>
      </c>
      <c r="H348" s="3" t="s">
        <v>276</v>
      </c>
      <c r="J348" s="126" t="s">
        <v>3075</v>
      </c>
      <c r="K348" s="126" t="s">
        <v>1893</v>
      </c>
      <c r="L348" s="187">
        <v>26</v>
      </c>
      <c r="M348" s="72">
        <v>1</v>
      </c>
      <c r="N348" s="72"/>
      <c r="O348" s="72" t="s">
        <v>837</v>
      </c>
    </row>
    <row r="349" spans="1:15">
      <c r="A349" s="5">
        <v>17</v>
      </c>
      <c r="B349" s="8">
        <v>12</v>
      </c>
      <c r="C349" s="8">
        <v>349</v>
      </c>
      <c r="D349" s="3" t="s">
        <v>2168</v>
      </c>
      <c r="F349" s="267">
        <v>14221</v>
      </c>
      <c r="G349" s="3" t="s">
        <v>18</v>
      </c>
      <c r="H349" s="3" t="s">
        <v>18</v>
      </c>
      <c r="J349" s="126" t="s">
        <v>10</v>
      </c>
      <c r="K349" s="126" t="s">
        <v>548</v>
      </c>
      <c r="L349" s="187">
        <v>33</v>
      </c>
      <c r="M349" s="72">
        <v>9</v>
      </c>
      <c r="N349" s="72" t="s">
        <v>837</v>
      </c>
      <c r="O349" s="72"/>
    </row>
    <row r="350" spans="1:15">
      <c r="A350" s="5">
        <v>17</v>
      </c>
      <c r="B350" s="8">
        <v>13</v>
      </c>
      <c r="C350" s="8">
        <v>350</v>
      </c>
      <c r="D350" s="3" t="s">
        <v>16</v>
      </c>
      <c r="F350" s="267">
        <v>23590</v>
      </c>
      <c r="G350" s="3" t="s">
        <v>129</v>
      </c>
      <c r="H350" s="3" t="s">
        <v>129</v>
      </c>
      <c r="J350" s="126" t="s">
        <v>606</v>
      </c>
      <c r="K350" s="126" t="s">
        <v>607</v>
      </c>
      <c r="L350" s="187">
        <v>25</v>
      </c>
      <c r="M350" s="72">
        <v>1</v>
      </c>
      <c r="N350" s="72"/>
      <c r="O350" s="72" t="s">
        <v>837</v>
      </c>
    </row>
    <row r="351" spans="1:15">
      <c r="A351" s="5">
        <v>17</v>
      </c>
      <c r="B351" s="8">
        <v>14</v>
      </c>
      <c r="C351" s="8">
        <v>351</v>
      </c>
      <c r="D351" s="3" t="s">
        <v>598</v>
      </c>
      <c r="F351" s="267">
        <v>21009</v>
      </c>
      <c r="G351" s="3" t="s">
        <v>598</v>
      </c>
      <c r="H351" s="3" t="s">
        <v>598</v>
      </c>
      <c r="J351" s="126" t="s">
        <v>2256</v>
      </c>
      <c r="K351" s="126" t="s">
        <v>3945</v>
      </c>
      <c r="L351" s="187">
        <v>27</v>
      </c>
      <c r="M351" s="72">
        <v>4</v>
      </c>
      <c r="N351" s="72" t="s">
        <v>2543</v>
      </c>
      <c r="O351" s="72"/>
    </row>
    <row r="352" spans="1:15">
      <c r="A352" s="9">
        <v>17</v>
      </c>
      <c r="B352" s="10">
        <v>15</v>
      </c>
      <c r="C352" s="10">
        <v>352</v>
      </c>
      <c r="D352" s="12" t="s">
        <v>555</v>
      </c>
      <c r="E352" s="11"/>
      <c r="F352" s="268">
        <v>21662</v>
      </c>
      <c r="G352" s="12" t="s">
        <v>354</v>
      </c>
      <c r="H352" s="12" t="s">
        <v>354</v>
      </c>
      <c r="I352" s="11"/>
      <c r="J352" s="135" t="s">
        <v>1068</v>
      </c>
      <c r="K352" s="135" t="s">
        <v>451</v>
      </c>
      <c r="L352" s="478">
        <v>26</v>
      </c>
      <c r="M352" s="76">
        <v>1</v>
      </c>
      <c r="N352" s="76"/>
      <c r="O352" s="76" t="s">
        <v>837</v>
      </c>
    </row>
    <row r="353" spans="1:15">
      <c r="A353" s="5">
        <v>18</v>
      </c>
      <c r="B353" s="8">
        <v>1</v>
      </c>
      <c r="C353" s="8">
        <v>353</v>
      </c>
      <c r="D353" s="3" t="s">
        <v>555</v>
      </c>
      <c r="F353" s="267">
        <v>24641</v>
      </c>
      <c r="G353" s="3" t="s">
        <v>354</v>
      </c>
      <c r="H353" s="3" t="s">
        <v>354</v>
      </c>
      <c r="J353" s="126" t="s">
        <v>4354</v>
      </c>
      <c r="K353" s="126" t="s">
        <v>316</v>
      </c>
      <c r="L353" s="187">
        <v>28</v>
      </c>
      <c r="M353" s="72">
        <v>2</v>
      </c>
      <c r="N353" s="72" t="s">
        <v>837</v>
      </c>
      <c r="O353" s="72"/>
    </row>
    <row r="354" spans="1:15">
      <c r="A354" s="5">
        <v>18</v>
      </c>
      <c r="B354" s="8">
        <v>2</v>
      </c>
      <c r="C354" s="8">
        <v>354</v>
      </c>
      <c r="D354" s="3" t="s">
        <v>598</v>
      </c>
      <c r="F354" s="267">
        <v>15161</v>
      </c>
      <c r="G354" s="3" t="s">
        <v>598</v>
      </c>
      <c r="H354" s="3" t="s">
        <v>598</v>
      </c>
      <c r="J354" s="126" t="s">
        <v>1059</v>
      </c>
      <c r="K354" s="126" t="s">
        <v>144</v>
      </c>
      <c r="L354" s="187">
        <v>34</v>
      </c>
      <c r="M354" s="72">
        <v>2</v>
      </c>
      <c r="N354" s="72" t="s">
        <v>837</v>
      </c>
      <c r="O354" s="72"/>
    </row>
    <row r="355" spans="1:15">
      <c r="A355" s="5">
        <v>18</v>
      </c>
      <c r="B355" s="8">
        <v>3</v>
      </c>
      <c r="C355" s="8">
        <v>355</v>
      </c>
      <c r="D355" s="3" t="s">
        <v>16</v>
      </c>
      <c r="F355" s="267">
        <v>19318</v>
      </c>
      <c r="G355" s="3" t="s">
        <v>3323</v>
      </c>
      <c r="H355" s="3" t="s">
        <v>2176</v>
      </c>
      <c r="J355" s="126" t="s">
        <v>1036</v>
      </c>
      <c r="K355" s="126" t="s">
        <v>531</v>
      </c>
      <c r="L355" s="187">
        <v>30</v>
      </c>
      <c r="M355" s="72">
        <v>2</v>
      </c>
      <c r="N355" s="72" t="s">
        <v>46</v>
      </c>
      <c r="O355" s="72"/>
    </row>
    <row r="356" spans="1:15">
      <c r="A356" s="5">
        <v>18</v>
      </c>
      <c r="B356" s="8">
        <v>4</v>
      </c>
      <c r="C356" s="8">
        <v>356</v>
      </c>
      <c r="D356" s="3" t="s">
        <v>2168</v>
      </c>
      <c r="F356" s="267">
        <v>29950</v>
      </c>
      <c r="G356" s="3" t="s">
        <v>164</v>
      </c>
      <c r="H356" s="3" t="s">
        <v>164</v>
      </c>
      <c r="J356" s="126" t="s">
        <v>3989</v>
      </c>
      <c r="K356" s="126" t="s">
        <v>539</v>
      </c>
      <c r="L356" s="187">
        <v>26</v>
      </c>
      <c r="M356" s="72">
        <v>1</v>
      </c>
      <c r="N356" s="72"/>
      <c r="O356" s="72" t="s">
        <v>837</v>
      </c>
    </row>
    <row r="357" spans="1:15">
      <c r="A357" s="5">
        <v>18</v>
      </c>
      <c r="B357" s="8">
        <v>5</v>
      </c>
      <c r="C357" s="8">
        <v>357</v>
      </c>
      <c r="D357" s="3" t="s">
        <v>614</v>
      </c>
      <c r="F357" s="267">
        <v>31741</v>
      </c>
      <c r="G357" s="3" t="s">
        <v>354</v>
      </c>
      <c r="H357" s="3" t="s">
        <v>354</v>
      </c>
      <c r="J357" s="126" t="s">
        <v>4539</v>
      </c>
      <c r="K357" s="126" t="s">
        <v>1947</v>
      </c>
      <c r="L357" s="187">
        <v>24</v>
      </c>
      <c r="M357" s="72">
        <v>1</v>
      </c>
      <c r="N357" s="72"/>
      <c r="O357" s="72" t="s">
        <v>837</v>
      </c>
    </row>
    <row r="358" spans="1:15">
      <c r="A358" s="5">
        <v>18</v>
      </c>
      <c r="B358" s="8">
        <v>6</v>
      </c>
      <c r="C358" s="8">
        <v>358</v>
      </c>
      <c r="D358" s="3" t="s">
        <v>609</v>
      </c>
      <c r="F358" s="267">
        <v>19911</v>
      </c>
      <c r="G358" s="3" t="s">
        <v>555</v>
      </c>
      <c r="H358" s="3" t="s">
        <v>555</v>
      </c>
      <c r="J358" s="126" t="s">
        <v>295</v>
      </c>
      <c r="K358" s="126" t="s">
        <v>3351</v>
      </c>
      <c r="L358" s="187">
        <v>27</v>
      </c>
      <c r="M358" s="72">
        <v>1</v>
      </c>
      <c r="N358" s="72"/>
      <c r="O358" s="72" t="s">
        <v>46</v>
      </c>
    </row>
    <row r="359" spans="1:15">
      <c r="A359" s="5">
        <v>18</v>
      </c>
      <c r="B359" s="8">
        <v>7</v>
      </c>
      <c r="C359" s="8">
        <v>359</v>
      </c>
      <c r="D359" s="3" t="s">
        <v>438</v>
      </c>
      <c r="F359" s="267">
        <v>23313</v>
      </c>
      <c r="G359" s="3" t="s">
        <v>2175</v>
      </c>
      <c r="H359" s="3" t="s">
        <v>2175</v>
      </c>
      <c r="J359" s="126" t="s">
        <v>3020</v>
      </c>
      <c r="K359" s="126" t="s">
        <v>565</v>
      </c>
      <c r="L359" s="187">
        <v>27</v>
      </c>
      <c r="M359" s="72">
        <v>1</v>
      </c>
      <c r="N359" s="72"/>
      <c r="O359" s="72" t="s">
        <v>837</v>
      </c>
    </row>
    <row r="360" spans="1:15">
      <c r="A360" s="5">
        <v>18</v>
      </c>
      <c r="B360" s="8">
        <v>8</v>
      </c>
      <c r="C360" s="8">
        <v>360</v>
      </c>
      <c r="D360" s="3" t="s">
        <v>188</v>
      </c>
      <c r="F360" s="267">
        <v>15653</v>
      </c>
      <c r="G360" s="3" t="s">
        <v>2175</v>
      </c>
      <c r="H360" s="3" t="s">
        <v>2175</v>
      </c>
      <c r="J360" s="126" t="s">
        <v>601</v>
      </c>
      <c r="K360" s="126" t="s">
        <v>801</v>
      </c>
      <c r="L360" s="187">
        <v>30</v>
      </c>
      <c r="M360" s="72">
        <v>3</v>
      </c>
      <c r="N360" s="72" t="s">
        <v>46</v>
      </c>
      <c r="O360" s="72"/>
    </row>
    <row r="361" spans="1:15">
      <c r="A361" s="5">
        <v>18</v>
      </c>
      <c r="B361" s="8">
        <v>9</v>
      </c>
      <c r="C361" s="8">
        <v>361</v>
      </c>
      <c r="D361" s="3" t="s">
        <v>129</v>
      </c>
      <c r="F361" s="267">
        <v>19407</v>
      </c>
      <c r="G361" s="3" t="s">
        <v>614</v>
      </c>
      <c r="H361" s="3" t="s">
        <v>614</v>
      </c>
      <c r="J361" s="126" t="s">
        <v>2883</v>
      </c>
      <c r="K361" s="126" t="s">
        <v>2884</v>
      </c>
      <c r="L361" s="187">
        <v>31</v>
      </c>
      <c r="M361" s="72">
        <v>1</v>
      </c>
      <c r="N361" s="72"/>
      <c r="O361" s="72" t="s">
        <v>837</v>
      </c>
    </row>
    <row r="362" spans="1:15">
      <c r="A362" s="5">
        <v>18</v>
      </c>
      <c r="B362" s="8">
        <v>10</v>
      </c>
      <c r="C362" s="8">
        <v>362</v>
      </c>
      <c r="D362" s="3" t="s">
        <v>563</v>
      </c>
      <c r="F362" s="267">
        <v>27552</v>
      </c>
      <c r="G362" s="3" t="s">
        <v>188</v>
      </c>
      <c r="H362" s="3" t="s">
        <v>188</v>
      </c>
      <c r="J362" s="126" t="s">
        <v>3100</v>
      </c>
      <c r="K362" s="126" t="s">
        <v>3101</v>
      </c>
      <c r="L362" s="187">
        <v>27</v>
      </c>
      <c r="M362" s="72">
        <v>1</v>
      </c>
      <c r="N362" s="72"/>
      <c r="O362" s="72" t="s">
        <v>837</v>
      </c>
    </row>
    <row r="363" spans="1:15">
      <c r="A363" s="5">
        <v>18</v>
      </c>
      <c r="B363" s="8">
        <v>11</v>
      </c>
      <c r="C363" s="8">
        <v>363</v>
      </c>
      <c r="D363" s="3" t="s">
        <v>15</v>
      </c>
      <c r="F363" s="267">
        <v>27534</v>
      </c>
      <c r="G363" s="3" t="s">
        <v>567</v>
      </c>
      <c r="H363" s="3" t="s">
        <v>567</v>
      </c>
      <c r="J363" s="126" t="s">
        <v>3540</v>
      </c>
      <c r="K363" s="126" t="s">
        <v>3541</v>
      </c>
      <c r="L363" s="187">
        <v>26</v>
      </c>
      <c r="M363" s="72">
        <v>3</v>
      </c>
      <c r="N363" s="72" t="s">
        <v>46</v>
      </c>
      <c r="O363" s="72"/>
    </row>
    <row r="364" spans="1:15">
      <c r="A364" s="5">
        <v>18</v>
      </c>
      <c r="B364" s="8">
        <v>12</v>
      </c>
      <c r="C364" s="8">
        <v>364</v>
      </c>
      <c r="D364" s="3" t="s">
        <v>13</v>
      </c>
      <c r="F364" s="267">
        <v>17273</v>
      </c>
      <c r="G364" s="3" t="s">
        <v>17</v>
      </c>
      <c r="H364" s="3" t="s">
        <v>17</v>
      </c>
      <c r="J364" s="126" t="s">
        <v>1795</v>
      </c>
      <c r="K364" s="126" t="s">
        <v>548</v>
      </c>
      <c r="L364" s="187">
        <v>30</v>
      </c>
      <c r="M364" s="72">
        <v>8</v>
      </c>
      <c r="N364" s="72" t="s">
        <v>837</v>
      </c>
      <c r="O364" s="72"/>
    </row>
    <row r="365" spans="1:15">
      <c r="A365" s="9">
        <v>18</v>
      </c>
      <c r="B365" s="10">
        <v>13</v>
      </c>
      <c r="C365" s="10">
        <v>365</v>
      </c>
      <c r="D365" s="12" t="s">
        <v>239</v>
      </c>
      <c r="E365" s="11"/>
      <c r="F365" s="268">
        <v>27626</v>
      </c>
      <c r="G365" s="12" t="s">
        <v>2176</v>
      </c>
      <c r="H365" s="12" t="s">
        <v>2176</v>
      </c>
      <c r="I365" s="11"/>
      <c r="J365" s="135" t="s">
        <v>4019</v>
      </c>
      <c r="K365" s="135" t="s">
        <v>572</v>
      </c>
      <c r="L365" s="478">
        <v>27</v>
      </c>
      <c r="M365" s="76">
        <v>1</v>
      </c>
      <c r="N365" s="76"/>
      <c r="O365" s="76" t="s">
        <v>837</v>
      </c>
    </row>
    <row r="366" spans="1:15">
      <c r="A366" s="5">
        <v>19</v>
      </c>
      <c r="B366" s="8">
        <v>1</v>
      </c>
      <c r="C366" s="8">
        <v>366</v>
      </c>
      <c r="D366" s="3" t="s">
        <v>239</v>
      </c>
      <c r="F366" s="267">
        <v>19599</v>
      </c>
      <c r="G366" s="3" t="s">
        <v>614</v>
      </c>
      <c r="H366" s="3" t="s">
        <v>614</v>
      </c>
      <c r="J366" s="126" t="s">
        <v>2379</v>
      </c>
      <c r="K366" s="126" t="s">
        <v>2380</v>
      </c>
      <c r="L366" s="187">
        <v>30</v>
      </c>
      <c r="M366" s="72">
        <v>8</v>
      </c>
      <c r="N366" s="72" t="s">
        <v>837</v>
      </c>
      <c r="O366" s="72"/>
    </row>
    <row r="367" spans="1:15">
      <c r="A367" s="5">
        <v>19</v>
      </c>
      <c r="B367" s="8">
        <v>2</v>
      </c>
      <c r="C367" s="8">
        <v>367</v>
      </c>
      <c r="D367" s="3" t="s">
        <v>13</v>
      </c>
      <c r="F367" s="267">
        <v>19388</v>
      </c>
      <c r="G367" s="3" t="s">
        <v>15</v>
      </c>
      <c r="H367" s="3" t="s">
        <v>15</v>
      </c>
      <c r="J367" s="126" t="s">
        <v>1261</v>
      </c>
      <c r="K367" s="126" t="s">
        <v>198</v>
      </c>
      <c r="L367" s="187">
        <v>31</v>
      </c>
      <c r="M367" s="72">
        <v>1</v>
      </c>
      <c r="N367" s="72"/>
      <c r="O367" s="72" t="s">
        <v>837</v>
      </c>
    </row>
    <row r="368" spans="1:15">
      <c r="A368" s="5">
        <v>19</v>
      </c>
      <c r="B368" s="8">
        <v>3</v>
      </c>
      <c r="C368" s="8">
        <v>368</v>
      </c>
      <c r="D368" s="3" t="s">
        <v>15</v>
      </c>
      <c r="F368" s="267">
        <v>21504</v>
      </c>
      <c r="G368" s="3" t="s">
        <v>2169</v>
      </c>
      <c r="H368" s="3" t="s">
        <v>2169</v>
      </c>
      <c r="J368" s="126" t="s">
        <v>1256</v>
      </c>
      <c r="K368" s="126" t="s">
        <v>247</v>
      </c>
      <c r="L368" s="187">
        <v>28</v>
      </c>
      <c r="M368" s="72">
        <v>1</v>
      </c>
      <c r="N368" s="72"/>
      <c r="O368" s="72" t="s">
        <v>837</v>
      </c>
    </row>
    <row r="369" spans="1:15">
      <c r="A369" s="5">
        <v>19</v>
      </c>
      <c r="B369" s="8">
        <v>4</v>
      </c>
      <c r="C369" s="8">
        <v>369</v>
      </c>
      <c r="D369" s="3" t="s">
        <v>129</v>
      </c>
      <c r="F369" s="267">
        <v>14295</v>
      </c>
      <c r="G369" s="3" t="s">
        <v>2170</v>
      </c>
      <c r="H369" s="3" t="s">
        <v>2170</v>
      </c>
      <c r="J369" s="126" t="s">
        <v>125</v>
      </c>
      <c r="K369" s="126" t="s">
        <v>1028</v>
      </c>
      <c r="L369" s="187">
        <v>33</v>
      </c>
      <c r="M369" s="72">
        <v>1</v>
      </c>
      <c r="N369" s="72"/>
      <c r="O369" s="72" t="s">
        <v>46</v>
      </c>
    </row>
    <row r="370" spans="1:15">
      <c r="A370" s="5">
        <v>19</v>
      </c>
      <c r="B370" s="8">
        <v>5</v>
      </c>
      <c r="C370" s="8">
        <v>370</v>
      </c>
      <c r="D370" s="3" t="s">
        <v>188</v>
      </c>
      <c r="F370" s="267">
        <v>20070</v>
      </c>
      <c r="G370" s="3" t="s">
        <v>3323</v>
      </c>
      <c r="H370" s="3" t="s">
        <v>3323</v>
      </c>
      <c r="J370" s="126" t="s">
        <v>2415</v>
      </c>
      <c r="K370" s="126" t="s">
        <v>334</v>
      </c>
      <c r="L370" s="187">
        <v>28</v>
      </c>
      <c r="M370" s="72">
        <v>1</v>
      </c>
      <c r="N370" s="72"/>
      <c r="O370" s="72" t="s">
        <v>46</v>
      </c>
    </row>
    <row r="371" spans="1:15" ht="14" customHeight="1">
      <c r="A371" s="5">
        <v>19</v>
      </c>
      <c r="B371" s="8">
        <v>6</v>
      </c>
      <c r="C371" s="8">
        <v>371</v>
      </c>
      <c r="D371" s="3" t="s">
        <v>438</v>
      </c>
      <c r="F371" s="267">
        <v>15873</v>
      </c>
      <c r="G371" s="3" t="s">
        <v>345</v>
      </c>
      <c r="H371" s="3" t="s">
        <v>345</v>
      </c>
      <c r="J371" s="126" t="s">
        <v>792</v>
      </c>
      <c r="K371" s="126" t="s">
        <v>104</v>
      </c>
      <c r="L371" s="187">
        <v>33</v>
      </c>
      <c r="M371" s="72">
        <v>1</v>
      </c>
      <c r="N371" s="72"/>
      <c r="O371" s="72" t="s">
        <v>46</v>
      </c>
    </row>
    <row r="372" spans="1:15">
      <c r="A372" s="5">
        <v>19</v>
      </c>
      <c r="B372" s="8">
        <v>7</v>
      </c>
      <c r="C372" s="8">
        <v>372</v>
      </c>
      <c r="D372" s="3" t="s">
        <v>609</v>
      </c>
      <c r="F372" s="267">
        <v>26944</v>
      </c>
      <c r="G372" s="3" t="s">
        <v>15</v>
      </c>
      <c r="H372" s="3" t="s">
        <v>15</v>
      </c>
      <c r="J372" s="126" t="s">
        <v>3030</v>
      </c>
      <c r="K372" s="126" t="s">
        <v>4055</v>
      </c>
      <c r="L372" s="187">
        <v>23</v>
      </c>
      <c r="M372" s="72">
        <v>1</v>
      </c>
      <c r="N372" s="72"/>
      <c r="O372" s="72" t="s">
        <v>837</v>
      </c>
    </row>
    <row r="373" spans="1:15">
      <c r="A373" s="5">
        <v>19</v>
      </c>
      <c r="B373" s="8">
        <v>8</v>
      </c>
      <c r="C373" s="8">
        <v>373</v>
      </c>
      <c r="D373" s="3" t="s">
        <v>614</v>
      </c>
      <c r="F373" s="267">
        <v>31635</v>
      </c>
      <c r="G373" s="3" t="s">
        <v>2175</v>
      </c>
      <c r="H373" s="3" t="s">
        <v>2175</v>
      </c>
      <c r="J373" s="126" t="s">
        <v>4149</v>
      </c>
      <c r="K373" s="126" t="s">
        <v>3103</v>
      </c>
      <c r="L373" s="187">
        <v>23</v>
      </c>
      <c r="M373" s="72">
        <v>1</v>
      </c>
      <c r="N373" s="72"/>
      <c r="O373" s="72" t="s">
        <v>837</v>
      </c>
    </row>
    <row r="374" spans="1:15">
      <c r="A374" s="5">
        <v>19</v>
      </c>
      <c r="B374" s="8">
        <v>9</v>
      </c>
      <c r="C374" s="8">
        <v>374</v>
      </c>
      <c r="D374" s="3" t="s">
        <v>2168</v>
      </c>
      <c r="F374" s="267">
        <v>21558</v>
      </c>
      <c r="G374" s="3" t="s">
        <v>239</v>
      </c>
      <c r="H374" s="3" t="s">
        <v>239</v>
      </c>
      <c r="J374" s="126" t="s">
        <v>2478</v>
      </c>
      <c r="K374" s="126" t="s">
        <v>531</v>
      </c>
      <c r="L374" s="187">
        <v>28</v>
      </c>
      <c r="M374" s="72">
        <v>8</v>
      </c>
      <c r="N374" s="72" t="s">
        <v>837</v>
      </c>
      <c r="O374" s="72"/>
    </row>
    <row r="375" spans="1:15">
      <c r="A375" s="9">
        <v>19</v>
      </c>
      <c r="B375" s="10">
        <v>10</v>
      </c>
      <c r="C375" s="10">
        <v>375</v>
      </c>
      <c r="D375" s="12" t="s">
        <v>598</v>
      </c>
      <c r="E375" s="11"/>
      <c r="F375" s="268">
        <v>31837</v>
      </c>
      <c r="G375" s="12" t="s">
        <v>609</v>
      </c>
      <c r="H375" s="12" t="s">
        <v>609</v>
      </c>
      <c r="I375" s="11"/>
      <c r="J375" s="135" t="s">
        <v>3588</v>
      </c>
      <c r="K375" s="135" t="s">
        <v>3589</v>
      </c>
      <c r="L375" s="478">
        <v>31</v>
      </c>
      <c r="M375" s="76">
        <v>7</v>
      </c>
      <c r="N375" s="76" t="s">
        <v>46</v>
      </c>
      <c r="O375" s="76"/>
    </row>
    <row r="376" spans="1:15">
      <c r="A376" s="5">
        <v>20</v>
      </c>
      <c r="B376" s="8">
        <v>1</v>
      </c>
      <c r="C376" s="8">
        <v>376</v>
      </c>
      <c r="D376" s="3" t="s">
        <v>598</v>
      </c>
      <c r="F376" s="267">
        <v>26252</v>
      </c>
      <c r="G376" s="3" t="s">
        <v>2175</v>
      </c>
      <c r="H376" s="3" t="s">
        <v>2175</v>
      </c>
      <c r="J376" s="126" t="s">
        <v>195</v>
      </c>
      <c r="K376" s="126" t="s">
        <v>333</v>
      </c>
      <c r="L376" s="187">
        <v>27</v>
      </c>
      <c r="M376" s="72">
        <v>1</v>
      </c>
      <c r="N376" s="72"/>
      <c r="O376" s="72" t="s">
        <v>46</v>
      </c>
    </row>
    <row r="377" spans="1:15">
      <c r="A377" s="5">
        <v>20</v>
      </c>
      <c r="B377" s="8">
        <v>2</v>
      </c>
      <c r="C377" s="8">
        <v>377</v>
      </c>
      <c r="D377" s="3" t="s">
        <v>2168</v>
      </c>
      <c r="F377" s="267">
        <v>25620</v>
      </c>
      <c r="G377" s="3" t="s">
        <v>188</v>
      </c>
      <c r="H377" s="3" t="s">
        <v>188</v>
      </c>
      <c r="J377" s="126" t="s">
        <v>4367</v>
      </c>
      <c r="K377" s="126" t="s">
        <v>589</v>
      </c>
      <c r="L377" s="187">
        <v>24</v>
      </c>
      <c r="M377" s="72">
        <v>1</v>
      </c>
      <c r="N377" s="72"/>
      <c r="O377" s="72" t="s">
        <v>837</v>
      </c>
    </row>
    <row r="378" spans="1:15">
      <c r="A378" s="5">
        <v>20</v>
      </c>
      <c r="B378" s="8">
        <v>3</v>
      </c>
      <c r="C378" s="8">
        <v>378</v>
      </c>
      <c r="D378" s="3" t="s">
        <v>614</v>
      </c>
      <c r="F378" s="267">
        <v>26413</v>
      </c>
      <c r="G378" s="3" t="s">
        <v>129</v>
      </c>
      <c r="H378" s="3" t="s">
        <v>129</v>
      </c>
      <c r="J378" s="126" t="s">
        <v>4084</v>
      </c>
      <c r="K378" s="126" t="s">
        <v>3401</v>
      </c>
      <c r="L378" s="187">
        <v>24</v>
      </c>
      <c r="M378" s="72">
        <v>1</v>
      </c>
      <c r="N378" s="72"/>
      <c r="O378" s="72" t="s">
        <v>837</v>
      </c>
    </row>
    <row r="379" spans="1:15">
      <c r="A379" s="5">
        <v>20</v>
      </c>
      <c r="B379" s="8">
        <v>4</v>
      </c>
      <c r="C379" s="8">
        <v>379</v>
      </c>
      <c r="D379" s="3" t="s">
        <v>609</v>
      </c>
      <c r="F379" s="267">
        <v>26790</v>
      </c>
      <c r="G379" s="3" t="s">
        <v>246</v>
      </c>
      <c r="H379" s="3" t="s">
        <v>246</v>
      </c>
      <c r="J379" s="126" t="s">
        <v>4053</v>
      </c>
      <c r="K379" s="126" t="s">
        <v>1856</v>
      </c>
      <c r="L379" s="187">
        <v>22</v>
      </c>
      <c r="M379" s="72">
        <v>1</v>
      </c>
      <c r="N379" s="72"/>
      <c r="O379" s="72" t="s">
        <v>837</v>
      </c>
    </row>
    <row r="380" spans="1:15">
      <c r="A380" s="5">
        <v>20</v>
      </c>
      <c r="B380" s="8">
        <v>5</v>
      </c>
      <c r="C380" s="8">
        <v>380</v>
      </c>
      <c r="D380" s="3" t="s">
        <v>438</v>
      </c>
      <c r="F380" s="267">
        <v>31665</v>
      </c>
      <c r="G380" s="3" t="s">
        <v>15</v>
      </c>
      <c r="H380" s="3" t="s">
        <v>15</v>
      </c>
      <c r="J380" s="126" t="s">
        <v>875</v>
      </c>
      <c r="K380" s="126" t="s">
        <v>277</v>
      </c>
      <c r="L380" s="187">
        <v>23</v>
      </c>
      <c r="M380" s="72">
        <v>5</v>
      </c>
      <c r="N380" s="72" t="s">
        <v>2543</v>
      </c>
      <c r="O380" s="72"/>
    </row>
    <row r="381" spans="1:15">
      <c r="A381" s="5">
        <v>20</v>
      </c>
      <c r="B381" s="8">
        <v>6</v>
      </c>
      <c r="C381" s="8">
        <v>381</v>
      </c>
      <c r="D381" s="3" t="s">
        <v>188</v>
      </c>
      <c r="F381" s="267">
        <v>16814</v>
      </c>
      <c r="G381" s="3" t="s">
        <v>16</v>
      </c>
      <c r="H381" s="3" t="s">
        <v>16</v>
      </c>
      <c r="J381" s="126" t="s">
        <v>100</v>
      </c>
      <c r="K381" s="126" t="s">
        <v>175</v>
      </c>
      <c r="L381" s="187">
        <v>35</v>
      </c>
      <c r="M381" s="72">
        <v>1</v>
      </c>
      <c r="N381" s="72"/>
      <c r="O381" s="72" t="s">
        <v>46</v>
      </c>
    </row>
    <row r="382" spans="1:15">
      <c r="A382" s="5">
        <v>20</v>
      </c>
      <c r="B382" s="8">
        <v>7</v>
      </c>
      <c r="C382" s="8">
        <v>382</v>
      </c>
      <c r="D382" s="3" t="s">
        <v>129</v>
      </c>
      <c r="F382" s="267">
        <v>21267</v>
      </c>
      <c r="G382" s="3" t="s">
        <v>3323</v>
      </c>
      <c r="H382" s="3" t="s">
        <v>3323</v>
      </c>
      <c r="J382" s="126" t="s">
        <v>2957</v>
      </c>
      <c r="K382" s="126" t="s">
        <v>247</v>
      </c>
      <c r="L382" s="187">
        <v>29</v>
      </c>
      <c r="M382" s="72">
        <v>1</v>
      </c>
      <c r="N382" s="72"/>
      <c r="O382" s="72" t="s">
        <v>837</v>
      </c>
    </row>
    <row r="383" spans="1:15">
      <c r="A383" s="5">
        <v>20</v>
      </c>
      <c r="B383" s="8">
        <v>8</v>
      </c>
      <c r="C383" s="8">
        <v>383</v>
      </c>
      <c r="D383" s="3" t="s">
        <v>15</v>
      </c>
      <c r="F383" s="267">
        <v>30055</v>
      </c>
      <c r="G383" s="3" t="s">
        <v>17</v>
      </c>
      <c r="H383" s="3" t="s">
        <v>17</v>
      </c>
      <c r="J383" s="126" t="s">
        <v>4132</v>
      </c>
      <c r="K383" s="126" t="s">
        <v>3097</v>
      </c>
      <c r="L383" s="187">
        <v>25</v>
      </c>
      <c r="M383" s="72">
        <v>1</v>
      </c>
      <c r="N383" s="72"/>
      <c r="O383" s="72" t="s">
        <v>46</v>
      </c>
    </row>
    <row r="384" spans="1:15">
      <c r="A384" s="9">
        <v>20</v>
      </c>
      <c r="B384" s="10">
        <v>9</v>
      </c>
      <c r="C384" s="10">
        <v>384</v>
      </c>
      <c r="D384" s="12" t="s">
        <v>13</v>
      </c>
      <c r="E384" s="11"/>
      <c r="F384" s="268">
        <v>22823</v>
      </c>
      <c r="G384" s="12" t="s">
        <v>3323</v>
      </c>
      <c r="H384" s="12" t="s">
        <v>3323</v>
      </c>
      <c r="I384" s="11"/>
      <c r="J384" s="135" t="s">
        <v>759</v>
      </c>
      <c r="K384" s="135" t="s">
        <v>3010</v>
      </c>
      <c r="L384" s="478">
        <v>25</v>
      </c>
      <c r="M384" s="76">
        <v>5</v>
      </c>
      <c r="N384" s="76" t="s">
        <v>837</v>
      </c>
      <c r="O384" s="76"/>
    </row>
    <row r="385" spans="1:15">
      <c r="A385" s="5">
        <v>21</v>
      </c>
      <c r="B385" s="8">
        <v>1</v>
      </c>
      <c r="C385" s="8">
        <v>385</v>
      </c>
      <c r="D385" s="3" t="s">
        <v>13</v>
      </c>
      <c r="F385" s="267">
        <v>27690</v>
      </c>
      <c r="G385" s="3" t="s">
        <v>686</v>
      </c>
      <c r="H385" s="3" t="s">
        <v>686</v>
      </c>
      <c r="J385" s="126" t="s">
        <v>3552</v>
      </c>
      <c r="K385" s="126" t="s">
        <v>554</v>
      </c>
      <c r="L385" s="187">
        <v>26</v>
      </c>
      <c r="M385" s="72">
        <v>9</v>
      </c>
      <c r="N385" s="72" t="s">
        <v>837</v>
      </c>
      <c r="O385" s="72"/>
    </row>
    <row r="386" spans="1:15">
      <c r="A386" s="5">
        <v>21</v>
      </c>
      <c r="B386" s="8">
        <v>2</v>
      </c>
      <c r="C386" s="8">
        <v>386</v>
      </c>
      <c r="D386" s="3" t="s">
        <v>15</v>
      </c>
      <c r="F386" s="267">
        <v>11737</v>
      </c>
      <c r="G386" s="3" t="s">
        <v>13</v>
      </c>
      <c r="H386" s="3" t="s">
        <v>13</v>
      </c>
      <c r="J386" s="126" t="s">
        <v>364</v>
      </c>
      <c r="K386" s="126" t="s">
        <v>220</v>
      </c>
      <c r="L386" s="187">
        <v>33</v>
      </c>
      <c r="M386" s="72">
        <v>9</v>
      </c>
      <c r="N386" s="72" t="s">
        <v>837</v>
      </c>
      <c r="O386" s="72"/>
    </row>
    <row r="387" spans="1:15" ht="14" customHeight="1">
      <c r="A387" s="5">
        <v>21</v>
      </c>
      <c r="B387" s="8">
        <v>3</v>
      </c>
      <c r="C387" s="8">
        <v>387</v>
      </c>
      <c r="D387" s="3" t="s">
        <v>188</v>
      </c>
      <c r="F387" s="267">
        <v>27653</v>
      </c>
      <c r="G387" s="3" t="s">
        <v>2175</v>
      </c>
      <c r="H387" s="3" t="s">
        <v>2175</v>
      </c>
      <c r="J387" s="126" t="s">
        <v>4391</v>
      </c>
      <c r="K387" s="126" t="s">
        <v>331</v>
      </c>
      <c r="L387" s="187">
        <v>27</v>
      </c>
      <c r="M387" s="72">
        <v>4</v>
      </c>
      <c r="N387" s="72" t="s">
        <v>837</v>
      </c>
      <c r="O387" s="72"/>
    </row>
    <row r="388" spans="1:15">
      <c r="A388" s="5">
        <v>21</v>
      </c>
      <c r="B388" s="8">
        <v>4</v>
      </c>
      <c r="C388" s="8">
        <v>388</v>
      </c>
      <c r="D388" s="3" t="s">
        <v>438</v>
      </c>
      <c r="F388" s="267">
        <v>31765</v>
      </c>
      <c r="G388" s="3" t="s">
        <v>555</v>
      </c>
      <c r="H388" s="3" t="s">
        <v>555</v>
      </c>
      <c r="J388" s="126" t="s">
        <v>4155</v>
      </c>
      <c r="K388" s="126" t="s">
        <v>4146</v>
      </c>
      <c r="L388" s="187">
        <v>22</v>
      </c>
      <c r="M388" s="72">
        <v>5</v>
      </c>
      <c r="N388" s="72" t="s">
        <v>837</v>
      </c>
      <c r="O388" s="72"/>
    </row>
    <row r="389" spans="1:15">
      <c r="A389" s="5">
        <v>21</v>
      </c>
      <c r="B389" s="8">
        <v>5</v>
      </c>
      <c r="C389" s="8">
        <v>389</v>
      </c>
      <c r="D389" s="3" t="s">
        <v>614</v>
      </c>
      <c r="F389" s="267">
        <v>13355</v>
      </c>
      <c r="G389" s="3" t="s">
        <v>2168</v>
      </c>
      <c r="H389" s="3" t="s">
        <v>2168</v>
      </c>
      <c r="J389" s="126" t="s">
        <v>2237</v>
      </c>
      <c r="K389" s="126" t="s">
        <v>106</v>
      </c>
      <c r="L389" s="187">
        <v>34</v>
      </c>
      <c r="M389" s="72">
        <v>2</v>
      </c>
      <c r="N389" s="72" t="s">
        <v>837</v>
      </c>
      <c r="O389" s="72"/>
    </row>
    <row r="390" spans="1:15">
      <c r="A390" s="5">
        <v>21</v>
      </c>
      <c r="B390" s="8">
        <v>6</v>
      </c>
      <c r="C390" s="8">
        <v>390</v>
      </c>
      <c r="D390" s="3" t="s">
        <v>2168</v>
      </c>
      <c r="F390" s="267">
        <v>27570</v>
      </c>
      <c r="G390" s="3" t="s">
        <v>2169</v>
      </c>
      <c r="H390" s="3" t="s">
        <v>2169</v>
      </c>
      <c r="J390" s="126" t="s">
        <v>2215</v>
      </c>
      <c r="K390" s="126" t="s">
        <v>244</v>
      </c>
      <c r="L390" s="187">
        <v>25</v>
      </c>
      <c r="M390" s="72">
        <v>1</v>
      </c>
      <c r="N390" s="72"/>
      <c r="O390" s="72" t="s">
        <v>837</v>
      </c>
    </row>
    <row r="391" spans="1:15">
      <c r="A391" s="9">
        <v>21</v>
      </c>
      <c r="B391" s="10">
        <v>7</v>
      </c>
      <c r="C391" s="10">
        <v>391</v>
      </c>
      <c r="D391" s="12" t="s">
        <v>598</v>
      </c>
      <c r="E391" s="11"/>
      <c r="F391" s="268">
        <v>17040</v>
      </c>
      <c r="G391" s="12" t="s">
        <v>45</v>
      </c>
      <c r="H391" s="12" t="s">
        <v>45</v>
      </c>
      <c r="I391" s="11"/>
      <c r="J391" s="135" t="s">
        <v>25</v>
      </c>
      <c r="K391" s="135" t="s">
        <v>565</v>
      </c>
      <c r="L391" s="478">
        <v>28</v>
      </c>
      <c r="M391" s="76">
        <v>2</v>
      </c>
      <c r="N391" s="76" t="s">
        <v>2543</v>
      </c>
      <c r="O391" s="76"/>
    </row>
    <row r="392" spans="1:15">
      <c r="A392" s="5">
        <v>22</v>
      </c>
      <c r="B392" s="8">
        <v>1</v>
      </c>
      <c r="C392" s="8">
        <v>392</v>
      </c>
      <c r="D392" s="3" t="s">
        <v>598</v>
      </c>
      <c r="F392" s="267">
        <v>33826</v>
      </c>
      <c r="G392" s="3" t="s">
        <v>2170</v>
      </c>
      <c r="H392" s="3" t="s">
        <v>2170</v>
      </c>
      <c r="J392" s="126" t="s">
        <v>3988</v>
      </c>
      <c r="K392" s="126" t="s">
        <v>3987</v>
      </c>
      <c r="L392" s="187">
        <v>29</v>
      </c>
      <c r="M392" s="72">
        <v>1</v>
      </c>
      <c r="N392" s="72"/>
      <c r="O392" s="72" t="s">
        <v>46</v>
      </c>
    </row>
    <row r="393" spans="1:15">
      <c r="A393" s="5">
        <v>22</v>
      </c>
      <c r="B393" s="8">
        <v>2</v>
      </c>
      <c r="C393" s="8">
        <v>393</v>
      </c>
      <c r="D393" s="3" t="s">
        <v>614</v>
      </c>
      <c r="F393" s="267">
        <v>26536</v>
      </c>
      <c r="G393" s="3" t="s">
        <v>246</v>
      </c>
      <c r="H393" s="3" t="s">
        <v>246</v>
      </c>
      <c r="J393" s="126" t="s">
        <v>4508</v>
      </c>
      <c r="K393" s="126" t="s">
        <v>4509</v>
      </c>
      <c r="L393" s="187">
        <v>23</v>
      </c>
      <c r="M393" s="72">
        <v>3</v>
      </c>
      <c r="N393" s="72" t="s">
        <v>837</v>
      </c>
      <c r="O393" s="72"/>
    </row>
    <row r="394" spans="1:15">
      <c r="A394" s="5">
        <v>22</v>
      </c>
      <c r="B394" s="8">
        <v>3</v>
      </c>
      <c r="C394" s="8">
        <v>394</v>
      </c>
      <c r="D394" s="3" t="s">
        <v>438</v>
      </c>
      <c r="F394" s="267">
        <v>2967</v>
      </c>
      <c r="G394" s="3" t="s">
        <v>438</v>
      </c>
      <c r="H394" s="3" t="s">
        <v>438</v>
      </c>
      <c r="J394" s="126" t="s">
        <v>869</v>
      </c>
      <c r="K394" s="126" t="s">
        <v>324</v>
      </c>
      <c r="L394" s="187">
        <v>37</v>
      </c>
      <c r="M394" s="72">
        <v>7</v>
      </c>
      <c r="N394" s="72" t="s">
        <v>837</v>
      </c>
      <c r="O394" s="72"/>
    </row>
    <row r="395" spans="1:15">
      <c r="A395" s="5">
        <v>22</v>
      </c>
      <c r="B395" s="8">
        <v>4</v>
      </c>
      <c r="C395" s="8">
        <v>395</v>
      </c>
      <c r="D395" s="3" t="s">
        <v>188</v>
      </c>
      <c r="F395" s="267">
        <v>15679</v>
      </c>
      <c r="G395" s="3" t="s">
        <v>3323</v>
      </c>
      <c r="H395" s="3" t="s">
        <v>3323</v>
      </c>
      <c r="J395" s="126" t="s">
        <v>814</v>
      </c>
      <c r="K395" s="126" t="s">
        <v>815</v>
      </c>
      <c r="L395" s="187">
        <v>30</v>
      </c>
      <c r="M395" s="72">
        <v>3</v>
      </c>
      <c r="N395" s="72" t="s">
        <v>46</v>
      </c>
      <c r="O395" s="72"/>
    </row>
    <row r="396" spans="1:15">
      <c r="A396" s="9">
        <v>22</v>
      </c>
      <c r="B396" s="10">
        <v>5</v>
      </c>
      <c r="C396" s="10">
        <v>396</v>
      </c>
      <c r="D396" s="12" t="s">
        <v>15</v>
      </c>
      <c r="E396" s="11"/>
      <c r="F396" s="268">
        <v>16426</v>
      </c>
      <c r="G396" s="12" t="s">
        <v>246</v>
      </c>
      <c r="H396" s="12" t="s">
        <v>246</v>
      </c>
      <c r="I396" s="11"/>
      <c r="J396" s="135" t="s">
        <v>582</v>
      </c>
      <c r="K396" s="135" t="s">
        <v>1155</v>
      </c>
      <c r="L396" s="478">
        <v>29</v>
      </c>
      <c r="M396" s="76">
        <v>4</v>
      </c>
      <c r="N396" s="76" t="s">
        <v>837</v>
      </c>
      <c r="O396" s="76"/>
    </row>
    <row r="397" spans="1:15">
      <c r="A397" s="5">
        <v>23</v>
      </c>
      <c r="B397" s="8">
        <v>2</v>
      </c>
      <c r="C397" s="8">
        <v>397</v>
      </c>
      <c r="D397" s="3" t="s">
        <v>188</v>
      </c>
      <c r="F397" s="267">
        <v>13896</v>
      </c>
      <c r="G397" s="3" t="s">
        <v>129</v>
      </c>
      <c r="H397" s="3" t="s">
        <v>129</v>
      </c>
      <c r="J397" s="126" t="s">
        <v>2248</v>
      </c>
      <c r="K397" s="126" t="s">
        <v>545</v>
      </c>
      <c r="L397" s="187">
        <v>30</v>
      </c>
      <c r="M397" s="72">
        <v>1</v>
      </c>
      <c r="N397" s="72"/>
      <c r="O397" s="72" t="s">
        <v>837</v>
      </c>
    </row>
    <row r="398" spans="1:15">
      <c r="A398" s="5">
        <v>23</v>
      </c>
      <c r="B398" s="8">
        <v>3</v>
      </c>
      <c r="C398" s="8">
        <v>398</v>
      </c>
      <c r="D398" s="3" t="s">
        <v>438</v>
      </c>
      <c r="F398" s="267">
        <v>31500</v>
      </c>
      <c r="G398" s="3" t="s">
        <v>246</v>
      </c>
      <c r="H398" s="3" t="s">
        <v>246</v>
      </c>
      <c r="J398" s="126" t="s">
        <v>4435</v>
      </c>
      <c r="K398" s="126" t="s">
        <v>549</v>
      </c>
      <c r="L398" s="187">
        <v>24</v>
      </c>
      <c r="M398" s="72">
        <v>6</v>
      </c>
      <c r="N398" s="72" t="s">
        <v>837</v>
      </c>
      <c r="O398" s="72"/>
    </row>
    <row r="399" spans="1:15">
      <c r="A399" s="9">
        <v>23</v>
      </c>
      <c r="B399" s="10">
        <v>4</v>
      </c>
      <c r="C399" s="10">
        <v>399</v>
      </c>
      <c r="D399" s="12" t="s">
        <v>614</v>
      </c>
      <c r="E399" s="11"/>
      <c r="F399" s="268">
        <v>23442</v>
      </c>
      <c r="G399" s="12" t="s">
        <v>17</v>
      </c>
      <c r="H399" s="12" t="s">
        <v>17</v>
      </c>
      <c r="I399" s="11"/>
      <c r="J399" s="135" t="s">
        <v>3331</v>
      </c>
      <c r="K399" s="135" t="s">
        <v>589</v>
      </c>
      <c r="L399" s="478">
        <v>25</v>
      </c>
      <c r="M399" s="76">
        <v>6</v>
      </c>
      <c r="N399" s="76" t="s">
        <v>837</v>
      </c>
      <c r="O399" s="76"/>
    </row>
    <row r="400" spans="1:15">
      <c r="A400" s="5">
        <v>24</v>
      </c>
      <c r="B400" s="8">
        <v>1</v>
      </c>
      <c r="C400" s="8">
        <v>400</v>
      </c>
      <c r="D400" s="3" t="s">
        <v>614</v>
      </c>
      <c r="F400" s="267">
        <v>27735</v>
      </c>
      <c r="G400" s="3" t="s">
        <v>3323</v>
      </c>
      <c r="H400" s="3" t="s">
        <v>3323</v>
      </c>
      <c r="J400" s="126" t="s">
        <v>3554</v>
      </c>
      <c r="K400" s="126" t="s">
        <v>570</v>
      </c>
      <c r="L400" s="187">
        <v>26</v>
      </c>
      <c r="M400" s="72">
        <v>4</v>
      </c>
      <c r="N400" s="72" t="s">
        <v>46</v>
      </c>
      <c r="O400" s="72"/>
    </row>
    <row r="401" spans="1:15">
      <c r="A401" s="9">
        <v>24</v>
      </c>
      <c r="B401" s="10">
        <v>2</v>
      </c>
      <c r="C401" s="10">
        <v>401</v>
      </c>
      <c r="D401" s="12" t="s">
        <v>188</v>
      </c>
      <c r="E401" s="11"/>
      <c r="F401" s="268">
        <v>29788</v>
      </c>
      <c r="G401" s="12" t="s">
        <v>354</v>
      </c>
      <c r="H401" s="12" t="s">
        <v>354</v>
      </c>
      <c r="I401" s="11"/>
      <c r="J401" s="135" t="s">
        <v>149</v>
      </c>
      <c r="K401" s="135" t="s">
        <v>570</v>
      </c>
      <c r="L401" s="478">
        <v>27</v>
      </c>
      <c r="M401" s="76">
        <v>5</v>
      </c>
      <c r="N401" s="76" t="s">
        <v>837</v>
      </c>
      <c r="O401" s="76"/>
    </row>
    <row r="402" spans="1:15">
      <c r="A402" s="9">
        <v>25</v>
      </c>
      <c r="B402" s="10">
        <v>1</v>
      </c>
      <c r="C402" s="10">
        <v>402</v>
      </c>
      <c r="D402" s="12" t="s">
        <v>188</v>
      </c>
      <c r="E402" s="11"/>
      <c r="F402" s="268">
        <v>20126</v>
      </c>
      <c r="G402" s="12" t="s">
        <v>17</v>
      </c>
      <c r="H402" s="12" t="s">
        <v>17</v>
      </c>
      <c r="I402" s="11"/>
      <c r="J402" s="135" t="s">
        <v>1652</v>
      </c>
      <c r="K402" s="135" t="s">
        <v>409</v>
      </c>
      <c r="L402" s="478">
        <v>26</v>
      </c>
      <c r="M402" s="76">
        <v>7</v>
      </c>
      <c r="N402" s="76" t="s">
        <v>2543</v>
      </c>
      <c r="O402" s="76"/>
    </row>
    <row r="403" spans="1:15">
      <c r="A403" s="81">
        <v>26</v>
      </c>
      <c r="B403" s="81">
        <v>1</v>
      </c>
      <c r="C403" s="82">
        <v>403</v>
      </c>
      <c r="D403" s="96" t="s">
        <v>188</v>
      </c>
      <c r="E403" s="272"/>
      <c r="F403" s="96">
        <v>29704</v>
      </c>
      <c r="G403" s="96" t="s">
        <v>246</v>
      </c>
      <c r="H403" s="96" t="s">
        <v>246</v>
      </c>
      <c r="I403" s="83"/>
      <c r="J403" s="83" t="s">
        <v>4417</v>
      </c>
      <c r="K403" s="273" t="s">
        <v>1710</v>
      </c>
      <c r="L403" s="96">
        <v>26</v>
      </c>
      <c r="M403" s="96">
        <v>2</v>
      </c>
      <c r="N403" s="96" t="s">
        <v>837</v>
      </c>
      <c r="O403" s="96"/>
    </row>
    <row r="406" spans="1:15" ht="31" customHeight="1">
      <c r="A406" s="529" t="s">
        <v>4615</v>
      </c>
      <c r="B406" s="529"/>
      <c r="C406" s="529"/>
      <c r="D406" s="529"/>
      <c r="E406" s="529"/>
      <c r="F406" s="529"/>
      <c r="G406" s="529"/>
      <c r="H406" s="529"/>
      <c r="I406" s="529"/>
      <c r="J406" s="529"/>
      <c r="K406" s="529"/>
      <c r="L406" s="529"/>
      <c r="M406" s="529"/>
      <c r="N406" s="529"/>
      <c r="O406" s="529"/>
    </row>
    <row r="407" spans="1:15">
      <c r="E407" s="3"/>
      <c r="I407" s="1"/>
      <c r="J407" s="1"/>
    </row>
    <row r="408" spans="1:15">
      <c r="A408" s="5"/>
      <c r="B408" s="8">
        <v>1</v>
      </c>
      <c r="C408" s="8"/>
      <c r="D408" s="99" t="s">
        <v>555</v>
      </c>
      <c r="E408" s="105"/>
      <c r="F408" s="484"/>
      <c r="G408" s="488"/>
      <c r="H408" s="488"/>
      <c r="I408" s="109"/>
      <c r="J408" s="490"/>
      <c r="K408" s="490"/>
    </row>
    <row r="409" spans="1:15">
      <c r="A409" s="5"/>
      <c r="B409" s="8">
        <v>2</v>
      </c>
      <c r="C409" s="8"/>
      <c r="D409" s="99" t="s">
        <v>17</v>
      </c>
      <c r="E409" s="110"/>
      <c r="F409" s="485"/>
      <c r="G409" s="110"/>
      <c r="H409" s="110"/>
      <c r="I409" s="106"/>
      <c r="J409" s="491"/>
      <c r="K409" s="491"/>
    </row>
    <row r="410" spans="1:15">
      <c r="A410" s="5"/>
      <c r="B410" s="8">
        <v>3</v>
      </c>
      <c r="C410" s="8"/>
      <c r="D410" s="99" t="s">
        <v>598</v>
      </c>
      <c r="E410" s="123"/>
      <c r="F410" s="486"/>
      <c r="G410" s="123"/>
      <c r="H410" s="123"/>
      <c r="I410" s="122"/>
      <c r="J410" s="492"/>
      <c r="K410" s="492"/>
    </row>
    <row r="411" spans="1:15">
      <c r="A411" s="5"/>
      <c r="B411" s="8">
        <v>4</v>
      </c>
      <c r="C411" s="8"/>
      <c r="D411" s="99" t="s">
        <v>16</v>
      </c>
      <c r="E411" s="121"/>
      <c r="F411" s="487"/>
      <c r="G411" s="489"/>
      <c r="H411" s="489"/>
      <c r="I411" s="128"/>
      <c r="J411" s="493"/>
      <c r="K411" s="493"/>
    </row>
    <row r="412" spans="1:15">
      <c r="A412" s="5"/>
      <c r="B412" s="8">
        <v>5</v>
      </c>
      <c r="C412" s="8"/>
      <c r="D412" s="99" t="s">
        <v>2168</v>
      </c>
      <c r="E412" s="110"/>
      <c r="F412" s="485"/>
      <c r="G412" s="110"/>
      <c r="H412" s="110"/>
      <c r="I412" s="106"/>
      <c r="J412" s="491"/>
      <c r="K412" s="491"/>
    </row>
    <row r="413" spans="1:15">
      <c r="A413" s="5"/>
      <c r="B413" s="8">
        <v>6</v>
      </c>
      <c r="C413" s="8"/>
      <c r="D413" s="99" t="s">
        <v>276</v>
      </c>
      <c r="E413" s="110"/>
      <c r="F413" s="485"/>
      <c r="G413" s="110"/>
      <c r="H413" s="110"/>
      <c r="I413" s="106"/>
      <c r="J413" s="491"/>
      <c r="K413" s="491"/>
    </row>
    <row r="414" spans="1:15">
      <c r="A414" s="5"/>
      <c r="B414" s="8">
        <v>7</v>
      </c>
      <c r="C414" s="8"/>
      <c r="D414" s="99" t="s">
        <v>614</v>
      </c>
      <c r="E414" s="110"/>
      <c r="F414" s="485"/>
      <c r="G414" s="110"/>
      <c r="H414" s="110"/>
      <c r="I414" s="106"/>
      <c r="J414" s="491"/>
      <c r="K414" s="491"/>
    </row>
    <row r="415" spans="1:15">
      <c r="A415" s="5"/>
      <c r="B415" s="8">
        <v>8</v>
      </c>
      <c r="C415" s="8"/>
      <c r="D415" s="99" t="s">
        <v>609</v>
      </c>
      <c r="E415" s="123"/>
      <c r="F415" s="486"/>
      <c r="G415" s="123"/>
      <c r="H415" s="123"/>
      <c r="I415" s="122"/>
      <c r="J415" s="492"/>
      <c r="K415" s="492"/>
    </row>
    <row r="416" spans="1:15">
      <c r="A416" s="5"/>
      <c r="B416" s="8">
        <v>9</v>
      </c>
      <c r="C416" s="8" t="s">
        <v>2054</v>
      </c>
      <c r="D416" s="99" t="s">
        <v>29</v>
      </c>
      <c r="E416" s="123"/>
      <c r="F416" s="486">
        <v>24622</v>
      </c>
      <c r="G416" s="123" t="s">
        <v>567</v>
      </c>
      <c r="H416" s="123" t="s">
        <v>567</v>
      </c>
      <c r="I416" s="122"/>
      <c r="J416" s="492" t="s">
        <v>3649</v>
      </c>
      <c r="K416" s="492" t="s">
        <v>549</v>
      </c>
      <c r="L416" s="3">
        <v>31</v>
      </c>
      <c r="M416" s="3">
        <v>6</v>
      </c>
      <c r="N416" s="3" t="s">
        <v>46</v>
      </c>
    </row>
    <row r="417" spans="1:15">
      <c r="A417" s="5"/>
      <c r="B417" s="8"/>
      <c r="C417" s="8" t="s">
        <v>2055</v>
      </c>
      <c r="D417" s="99"/>
      <c r="E417" s="123"/>
      <c r="F417" s="486">
        <v>29574</v>
      </c>
      <c r="G417" s="123" t="s">
        <v>239</v>
      </c>
      <c r="H417" s="123" t="s">
        <v>239</v>
      </c>
      <c r="I417" s="122"/>
      <c r="J417" s="492" t="s">
        <v>2402</v>
      </c>
      <c r="K417" s="492" t="s">
        <v>352</v>
      </c>
      <c r="L417" s="3">
        <v>26</v>
      </c>
      <c r="M417" s="3">
        <v>1</v>
      </c>
      <c r="O417" s="3" t="s">
        <v>837</v>
      </c>
    </row>
    <row r="418" spans="1:15">
      <c r="A418" s="5"/>
      <c r="B418" s="8">
        <v>10</v>
      </c>
      <c r="C418" s="8"/>
      <c r="D418" s="99" t="s">
        <v>2175</v>
      </c>
      <c r="E418" s="110"/>
      <c r="F418" s="485"/>
      <c r="G418" s="110"/>
      <c r="H418" s="110"/>
      <c r="I418" s="106"/>
      <c r="J418" s="491"/>
      <c r="K418" s="491"/>
    </row>
    <row r="419" spans="1:15">
      <c r="A419" s="5"/>
      <c r="B419" s="8">
        <v>11</v>
      </c>
      <c r="C419" s="8"/>
      <c r="D419" s="99" t="s">
        <v>438</v>
      </c>
      <c r="E419" s="123"/>
      <c r="F419" s="486"/>
      <c r="G419" s="123"/>
      <c r="H419" s="123"/>
      <c r="I419" s="122"/>
      <c r="J419" s="492"/>
      <c r="K419" s="492"/>
    </row>
    <row r="420" spans="1:15">
      <c r="A420" s="5"/>
      <c r="B420" s="8">
        <v>12</v>
      </c>
      <c r="C420" s="8"/>
      <c r="D420" s="99" t="s">
        <v>470</v>
      </c>
      <c r="E420" s="121"/>
      <c r="F420" s="487"/>
      <c r="G420" s="489"/>
      <c r="H420" s="489"/>
      <c r="I420" s="128"/>
      <c r="J420" s="493"/>
      <c r="K420" s="493"/>
    </row>
    <row r="421" spans="1:15">
      <c r="A421" s="5"/>
      <c r="B421" s="8">
        <v>13</v>
      </c>
      <c r="C421" s="8"/>
      <c r="D421" s="99" t="s">
        <v>188</v>
      </c>
      <c r="E421" s="110"/>
      <c r="F421" s="485"/>
      <c r="G421" s="110"/>
      <c r="H421" s="110"/>
      <c r="I421" s="106"/>
      <c r="J421" s="491"/>
      <c r="K421" s="491"/>
    </row>
    <row r="422" spans="1:15">
      <c r="A422" s="5"/>
      <c r="B422" s="8">
        <v>14</v>
      </c>
      <c r="C422" s="8"/>
      <c r="D422" s="99" t="s">
        <v>129</v>
      </c>
      <c r="E422" s="105"/>
      <c r="F422" s="484"/>
      <c r="G422" s="488"/>
      <c r="H422" s="488"/>
      <c r="I422" s="109"/>
      <c r="J422" s="490"/>
      <c r="K422" s="490"/>
    </row>
    <row r="423" spans="1:15">
      <c r="A423" s="5"/>
      <c r="B423" s="8">
        <v>15</v>
      </c>
      <c r="C423" s="8"/>
      <c r="D423" s="99" t="s">
        <v>563</v>
      </c>
      <c r="E423" s="110"/>
      <c r="F423" s="485"/>
      <c r="G423" s="110"/>
      <c r="H423" s="110"/>
      <c r="I423" s="106"/>
      <c r="J423" s="491"/>
      <c r="K423" s="491"/>
    </row>
    <row r="424" spans="1:15">
      <c r="A424" s="5"/>
      <c r="B424" s="8">
        <v>16</v>
      </c>
      <c r="C424" s="8"/>
      <c r="D424" s="99" t="s">
        <v>15</v>
      </c>
      <c r="E424" s="110"/>
      <c r="F424" s="485"/>
      <c r="G424" s="110"/>
      <c r="H424" s="110"/>
      <c r="I424" s="106"/>
      <c r="J424" s="491"/>
      <c r="K424" s="491"/>
    </row>
    <row r="425" spans="1:15">
      <c r="A425" s="5"/>
      <c r="B425" s="8">
        <v>17</v>
      </c>
      <c r="C425" s="8"/>
      <c r="D425" s="99" t="s">
        <v>567</v>
      </c>
      <c r="E425" s="105"/>
      <c r="F425" s="484"/>
      <c r="G425" s="488"/>
      <c r="H425" s="488"/>
      <c r="I425" s="109"/>
      <c r="J425" s="490"/>
      <c r="K425" s="490"/>
    </row>
    <row r="426" spans="1:15">
      <c r="A426" s="5"/>
      <c r="B426" s="8">
        <v>18</v>
      </c>
      <c r="C426" s="8" t="s">
        <v>2054</v>
      </c>
      <c r="D426" s="99" t="s">
        <v>13</v>
      </c>
      <c r="E426" s="110"/>
      <c r="F426" s="485">
        <v>27845</v>
      </c>
      <c r="G426" s="110" t="s">
        <v>686</v>
      </c>
      <c r="H426" s="110" t="s">
        <v>686</v>
      </c>
      <c r="I426" s="106"/>
      <c r="J426" s="491" t="s">
        <v>3559</v>
      </c>
      <c r="K426" s="491" t="s">
        <v>531</v>
      </c>
      <c r="L426" s="3">
        <v>27</v>
      </c>
      <c r="M426" s="3">
        <v>3</v>
      </c>
      <c r="N426" s="3" t="s">
        <v>46</v>
      </c>
    </row>
    <row r="427" spans="1:15">
      <c r="A427" s="5"/>
      <c r="B427" s="8"/>
      <c r="C427" s="8" t="s">
        <v>2055</v>
      </c>
      <c r="D427" s="99"/>
      <c r="E427" s="110"/>
      <c r="F427" s="267">
        <v>19388</v>
      </c>
      <c r="G427" s="3" t="s">
        <v>15</v>
      </c>
      <c r="H427" s="3" t="s">
        <v>15</v>
      </c>
      <c r="J427" s="127" t="s">
        <v>1261</v>
      </c>
      <c r="K427" s="127" t="s">
        <v>198</v>
      </c>
      <c r="L427" s="187">
        <v>31</v>
      </c>
      <c r="M427" s="72">
        <v>1</v>
      </c>
      <c r="N427" s="72"/>
      <c r="O427" s="72" t="s">
        <v>837</v>
      </c>
    </row>
    <row r="428" spans="1:15">
      <c r="A428" s="5"/>
      <c r="B428" s="8">
        <v>19</v>
      </c>
      <c r="C428" s="8"/>
      <c r="D428" s="99" t="s">
        <v>14</v>
      </c>
      <c r="E428" s="110"/>
      <c r="F428" s="485"/>
      <c r="G428" s="110"/>
      <c r="H428" s="110"/>
      <c r="I428" s="106"/>
      <c r="J428" s="491"/>
      <c r="K428" s="491"/>
    </row>
    <row r="429" spans="1:15">
      <c r="A429" s="5"/>
      <c r="B429" s="8">
        <v>20</v>
      </c>
      <c r="C429" s="8"/>
      <c r="D429" s="99" t="s">
        <v>239</v>
      </c>
      <c r="E429" s="110"/>
      <c r="F429" s="485"/>
      <c r="G429" s="110"/>
      <c r="H429" s="110"/>
      <c r="I429" s="106"/>
      <c r="J429" s="491"/>
      <c r="K429" s="491"/>
    </row>
    <row r="430" spans="1:15">
      <c r="A430" s="9"/>
      <c r="B430" s="10"/>
      <c r="C430" s="10"/>
      <c r="D430" s="100"/>
      <c r="E430" s="150"/>
      <c r="F430" s="150"/>
      <c r="G430" s="151"/>
      <c r="H430" s="152"/>
      <c r="I430" s="153"/>
      <c r="J430" s="154"/>
      <c r="K430" s="154"/>
      <c r="L430" s="12"/>
      <c r="M430" s="12"/>
      <c r="N430" s="12"/>
      <c r="O430" s="12"/>
    </row>
    <row r="433" spans="6:15">
      <c r="F433" s="1"/>
      <c r="G433" s="1"/>
      <c r="H433" s="1"/>
      <c r="I433" s="1"/>
      <c r="J433" s="1"/>
      <c r="L433" s="1"/>
      <c r="M433" s="1"/>
      <c r="N433" s="1"/>
      <c r="O433" s="1"/>
    </row>
  </sheetData>
  <sortState xmlns:xlrd2="http://schemas.microsoft.com/office/spreadsheetml/2017/richdata2" ref="A2:X404">
    <sortCondition ref="C2:C404"/>
  </sortState>
  <mergeCells count="1">
    <mergeCell ref="A406:O406"/>
  </mergeCells>
  <pageMargins left="0.7" right="0.7" top="0.75" bottom="0.75" header="0.3" footer="0.3"/>
  <pageSetup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9C3DD-631A-B64E-A894-E8216303A4DE}">
  <dimension ref="A1:X408"/>
  <sheetViews>
    <sheetView zoomScaleNormal="100" workbookViewId="0">
      <pane ySplit="1" topLeftCell="A2" activePane="bottomLeft" state="frozen"/>
      <selection pane="bottomLeft" activeCell="Y26" sqref="Y26"/>
    </sheetView>
  </sheetViews>
  <sheetFormatPr baseColWidth="10" defaultColWidth="10.83203125" defaultRowHeight="15"/>
  <cols>
    <col min="1" max="1" width="7.1640625" style="4" customWidth="1"/>
    <col min="2" max="3" width="5.1640625" style="4" customWidth="1"/>
    <col min="4" max="4" width="7.6640625" style="3" customWidth="1"/>
    <col min="5" max="5" width="14.5" style="2" customWidth="1"/>
    <col min="6" max="6" width="9.6640625" style="3" customWidth="1"/>
    <col min="7" max="8" width="6.1640625" style="3" customWidth="1"/>
    <col min="9" max="9" width="3" style="2" customWidth="1"/>
    <col min="10" max="10" width="20.83203125" style="2" customWidth="1"/>
    <col min="11" max="11" width="19.1640625" style="1" customWidth="1"/>
    <col min="12" max="12" width="5.5" style="3" customWidth="1"/>
    <col min="13" max="13" width="4.6640625" style="3" customWidth="1"/>
    <col min="14" max="15" width="3.6640625" style="3" customWidth="1"/>
    <col min="16" max="16" width="3.83203125" style="1" customWidth="1"/>
    <col min="17" max="18" width="3.6640625" style="1" customWidth="1"/>
    <col min="19" max="19" width="3.6640625" style="16" customWidth="1"/>
    <col min="20" max="20" width="3.6640625" style="51" customWidth="1"/>
    <col min="21" max="22" width="3.6640625" style="3" customWidth="1"/>
    <col min="23" max="24" width="3.6640625" style="1" customWidth="1"/>
    <col min="25" max="25" width="10.33203125" style="1" customWidth="1"/>
    <col min="26" max="16384" width="10.83203125" style="1"/>
  </cols>
  <sheetData>
    <row r="1" spans="1:24" ht="41" customHeight="1" thickBot="1">
      <c r="A1" s="18" t="s">
        <v>1356</v>
      </c>
      <c r="B1" s="18" t="s">
        <v>1355</v>
      </c>
      <c r="C1" s="18" t="s">
        <v>1357</v>
      </c>
      <c r="D1" s="262" t="s">
        <v>2033</v>
      </c>
      <c r="E1" s="156" t="s">
        <v>4209</v>
      </c>
      <c r="F1" s="265" t="s">
        <v>3681</v>
      </c>
      <c r="G1" s="266" t="s">
        <v>1960</v>
      </c>
      <c r="H1" s="266" t="s">
        <v>1959</v>
      </c>
      <c r="I1" s="155"/>
      <c r="J1" s="20" t="s">
        <v>92</v>
      </c>
      <c r="K1" s="208" t="s">
        <v>93</v>
      </c>
      <c r="L1" s="19" t="s">
        <v>228</v>
      </c>
      <c r="M1" s="19" t="s">
        <v>94</v>
      </c>
      <c r="N1" s="19" t="s">
        <v>2543</v>
      </c>
      <c r="O1" s="19" t="s">
        <v>2544</v>
      </c>
    </row>
    <row r="2" spans="1:24">
      <c r="A2" s="5">
        <v>1</v>
      </c>
      <c r="B2" s="8">
        <v>1</v>
      </c>
      <c r="C2" s="8">
        <v>1</v>
      </c>
      <c r="D2" s="3" t="s">
        <v>563</v>
      </c>
      <c r="F2" s="267">
        <v>33677</v>
      </c>
      <c r="G2" s="3" t="s">
        <v>438</v>
      </c>
      <c r="H2" s="3" t="s">
        <v>438</v>
      </c>
      <c r="J2" s="183" t="s">
        <v>4123</v>
      </c>
      <c r="K2" s="209" t="s">
        <v>166</v>
      </c>
      <c r="L2" s="3">
        <v>22</v>
      </c>
      <c r="M2" s="3">
        <v>1</v>
      </c>
      <c r="O2" s="3" t="s">
        <v>837</v>
      </c>
      <c r="R2" s="16"/>
      <c r="S2" s="51"/>
      <c r="T2" s="3"/>
      <c r="V2" s="1"/>
    </row>
    <row r="3" spans="1:24" ht="15" customHeight="1">
      <c r="A3" s="5">
        <v>1</v>
      </c>
      <c r="B3" s="8">
        <v>2</v>
      </c>
      <c r="C3" s="8">
        <v>2</v>
      </c>
      <c r="D3" s="3" t="s">
        <v>470</v>
      </c>
      <c r="F3" s="267">
        <v>29490</v>
      </c>
      <c r="G3" s="3" t="s">
        <v>2170</v>
      </c>
      <c r="H3" s="3" t="s">
        <v>2170</v>
      </c>
      <c r="J3" s="2" t="s">
        <v>1255</v>
      </c>
      <c r="K3" s="209" t="s">
        <v>279</v>
      </c>
      <c r="L3" s="3">
        <v>21</v>
      </c>
      <c r="M3" s="3">
        <v>8</v>
      </c>
      <c r="N3" s="3" t="s">
        <v>46</v>
      </c>
      <c r="R3" s="213"/>
      <c r="S3" s="213"/>
      <c r="T3" s="213"/>
      <c r="U3" s="213"/>
      <c r="V3" s="213"/>
      <c r="W3" s="213"/>
      <c r="X3" s="213"/>
    </row>
    <row r="4" spans="1:24" ht="15" customHeight="1">
      <c r="A4" s="5">
        <v>1</v>
      </c>
      <c r="B4" s="8">
        <v>3</v>
      </c>
      <c r="C4" s="8">
        <v>3</v>
      </c>
      <c r="D4" s="3" t="s">
        <v>2168</v>
      </c>
      <c r="F4" s="267">
        <v>28806</v>
      </c>
      <c r="G4" s="3" t="s">
        <v>563</v>
      </c>
      <c r="H4" s="3" t="s">
        <v>563</v>
      </c>
      <c r="J4" s="2" t="s">
        <v>4107</v>
      </c>
      <c r="K4" s="209" t="s">
        <v>279</v>
      </c>
      <c r="L4" s="3">
        <v>20</v>
      </c>
      <c r="M4" s="3">
        <v>7</v>
      </c>
      <c r="N4" s="3" t="s">
        <v>837</v>
      </c>
      <c r="R4" s="213"/>
      <c r="S4" s="213"/>
      <c r="T4" s="213"/>
      <c r="U4" s="213"/>
      <c r="V4" s="213"/>
      <c r="W4" s="213"/>
      <c r="X4" s="213"/>
    </row>
    <row r="5" spans="1:24" ht="15" customHeight="1">
      <c r="A5" s="5">
        <v>1</v>
      </c>
      <c r="B5" s="8">
        <v>4</v>
      </c>
      <c r="C5" s="8">
        <v>4</v>
      </c>
      <c r="D5" s="3" t="s">
        <v>2168</v>
      </c>
      <c r="E5" s="2" t="s">
        <v>4196</v>
      </c>
      <c r="F5" s="267">
        <v>33825</v>
      </c>
      <c r="G5" s="3" t="s">
        <v>15</v>
      </c>
      <c r="H5" s="3" t="s">
        <v>15</v>
      </c>
      <c r="J5" s="2" t="s">
        <v>1242</v>
      </c>
      <c r="K5" s="1" t="s">
        <v>4150</v>
      </c>
      <c r="L5" s="30">
        <v>25</v>
      </c>
      <c r="M5" s="30">
        <v>1</v>
      </c>
      <c r="N5" s="30"/>
      <c r="O5" s="3" t="s">
        <v>837</v>
      </c>
      <c r="R5" s="213"/>
      <c r="S5" s="213"/>
      <c r="T5" s="213"/>
      <c r="U5" s="213"/>
      <c r="V5" s="213"/>
      <c r="W5" s="213"/>
      <c r="X5" s="213"/>
    </row>
    <row r="6" spans="1:24" ht="15" customHeight="1">
      <c r="A6" s="5">
        <v>1</v>
      </c>
      <c r="B6" s="8">
        <v>5</v>
      </c>
      <c r="C6" s="8">
        <v>5</v>
      </c>
      <c r="D6" s="3" t="s">
        <v>18</v>
      </c>
      <c r="F6" s="267">
        <v>33333</v>
      </c>
      <c r="G6" s="3" t="s">
        <v>14</v>
      </c>
      <c r="H6" s="3" t="s">
        <v>14</v>
      </c>
      <c r="J6" s="2" t="s">
        <v>4120</v>
      </c>
      <c r="K6" s="209" t="s">
        <v>1798</v>
      </c>
      <c r="L6" s="3">
        <v>22</v>
      </c>
      <c r="M6" s="3">
        <v>7</v>
      </c>
      <c r="N6" s="3" t="s">
        <v>837</v>
      </c>
      <c r="R6" s="213"/>
      <c r="S6" s="213"/>
      <c r="T6" s="213"/>
      <c r="U6" s="213"/>
      <c r="V6" s="213"/>
      <c r="W6" s="213"/>
      <c r="X6" s="213"/>
    </row>
    <row r="7" spans="1:24" ht="15" customHeight="1">
      <c r="A7" s="5">
        <v>1</v>
      </c>
      <c r="B7" s="8">
        <v>6</v>
      </c>
      <c r="C7" s="8">
        <v>6</v>
      </c>
      <c r="D7" s="3" t="s">
        <v>15</v>
      </c>
      <c r="F7" s="267">
        <v>29518</v>
      </c>
      <c r="G7" s="3" t="s">
        <v>2169</v>
      </c>
      <c r="H7" s="3" t="s">
        <v>29</v>
      </c>
      <c r="J7" s="2" t="s">
        <v>274</v>
      </c>
      <c r="K7" s="209" t="s">
        <v>138</v>
      </c>
      <c r="L7" s="3">
        <v>21</v>
      </c>
      <c r="M7" s="3">
        <v>7</v>
      </c>
      <c r="N7" s="3" t="s">
        <v>46</v>
      </c>
      <c r="R7" s="213"/>
      <c r="S7" s="213"/>
      <c r="T7" s="213"/>
      <c r="U7" s="213"/>
      <c r="V7" s="213"/>
      <c r="W7" s="213"/>
      <c r="X7" s="213"/>
    </row>
    <row r="8" spans="1:24" ht="15" customHeight="1">
      <c r="A8" s="5">
        <v>1</v>
      </c>
      <c r="B8" s="8">
        <v>7</v>
      </c>
      <c r="C8" s="8">
        <v>7</v>
      </c>
      <c r="D8" s="3" t="s">
        <v>609</v>
      </c>
      <c r="F8" s="267">
        <v>27463</v>
      </c>
      <c r="G8" s="3" t="s">
        <v>164</v>
      </c>
      <c r="H8" s="3" t="s">
        <v>164</v>
      </c>
      <c r="J8" s="2" t="s">
        <v>1672</v>
      </c>
      <c r="K8" s="209" t="s">
        <v>307</v>
      </c>
      <c r="L8" s="3">
        <v>25</v>
      </c>
      <c r="M8" s="3">
        <v>1</v>
      </c>
      <c r="O8" s="3" t="s">
        <v>46</v>
      </c>
      <c r="R8" s="213"/>
      <c r="S8" s="213"/>
      <c r="T8" s="213"/>
      <c r="U8" s="213"/>
      <c r="V8" s="213"/>
      <c r="W8" s="213"/>
      <c r="X8" s="213"/>
    </row>
    <row r="9" spans="1:24" ht="15" customHeight="1">
      <c r="A9" s="5">
        <v>1</v>
      </c>
      <c r="B9" s="8">
        <v>8</v>
      </c>
      <c r="C9" s="8">
        <v>8</v>
      </c>
      <c r="D9" s="3" t="s">
        <v>16</v>
      </c>
      <c r="F9" s="267">
        <v>33829</v>
      </c>
      <c r="G9" s="3" t="s">
        <v>129</v>
      </c>
      <c r="H9" s="3" t="s">
        <v>129</v>
      </c>
      <c r="J9" s="2" t="s">
        <v>4059</v>
      </c>
      <c r="K9" s="209" t="s">
        <v>4058</v>
      </c>
      <c r="L9" s="3">
        <v>30</v>
      </c>
      <c r="M9" s="3">
        <v>1</v>
      </c>
      <c r="O9" s="3" t="s">
        <v>46</v>
      </c>
      <c r="R9" s="213"/>
      <c r="S9" s="213"/>
      <c r="T9" s="213"/>
      <c r="U9" s="213"/>
      <c r="V9" s="213"/>
      <c r="W9" s="213"/>
      <c r="X9" s="213"/>
    </row>
    <row r="10" spans="1:24" ht="15" customHeight="1">
      <c r="A10" s="5">
        <v>1</v>
      </c>
      <c r="B10" s="8">
        <v>9</v>
      </c>
      <c r="C10" s="8">
        <v>9</v>
      </c>
      <c r="D10" s="3" t="s">
        <v>276</v>
      </c>
      <c r="F10" s="267">
        <v>31781</v>
      </c>
      <c r="G10" s="3" t="s">
        <v>17</v>
      </c>
      <c r="H10" s="3" t="s">
        <v>17</v>
      </c>
      <c r="J10" s="2" t="s">
        <v>4140</v>
      </c>
      <c r="K10" s="209" t="s">
        <v>279</v>
      </c>
      <c r="L10" s="3">
        <v>20</v>
      </c>
      <c r="M10" s="3">
        <v>4</v>
      </c>
      <c r="N10" s="3" t="s">
        <v>46</v>
      </c>
      <c r="R10" s="213"/>
      <c r="S10" s="213"/>
      <c r="T10" s="213"/>
      <c r="U10" s="213"/>
      <c r="V10" s="213"/>
      <c r="W10" s="213"/>
      <c r="X10" s="213"/>
    </row>
    <row r="11" spans="1:24" ht="15" customHeight="1">
      <c r="A11" s="5">
        <v>1</v>
      </c>
      <c r="B11" s="8">
        <v>10</v>
      </c>
      <c r="C11" s="8">
        <v>10</v>
      </c>
      <c r="D11" s="3" t="s">
        <v>2175</v>
      </c>
      <c r="E11" s="2" t="s">
        <v>4197</v>
      </c>
      <c r="F11" s="267">
        <v>31846</v>
      </c>
      <c r="G11" s="3" t="s">
        <v>555</v>
      </c>
      <c r="H11" s="3" t="s">
        <v>555</v>
      </c>
      <c r="J11" s="2" t="s">
        <v>4029</v>
      </c>
      <c r="K11" s="209" t="s">
        <v>867</v>
      </c>
      <c r="L11" s="3">
        <v>24</v>
      </c>
      <c r="M11" s="3">
        <v>1</v>
      </c>
      <c r="O11" s="3" t="s">
        <v>837</v>
      </c>
      <c r="R11" s="213"/>
      <c r="S11" s="213"/>
      <c r="T11" s="213"/>
      <c r="U11" s="213"/>
      <c r="V11" s="213"/>
      <c r="W11" s="213"/>
      <c r="X11" s="213"/>
    </row>
    <row r="12" spans="1:24" ht="15" customHeight="1">
      <c r="A12" s="5">
        <v>1</v>
      </c>
      <c r="B12" s="8">
        <v>11</v>
      </c>
      <c r="C12" s="8">
        <v>11</v>
      </c>
      <c r="D12" s="3" t="s">
        <v>470</v>
      </c>
      <c r="E12" s="2" t="s">
        <v>4198</v>
      </c>
      <c r="F12" s="267">
        <v>21052</v>
      </c>
      <c r="G12" s="3" t="s">
        <v>16</v>
      </c>
      <c r="H12" s="3" t="s">
        <v>16</v>
      </c>
      <c r="J12" s="2" t="s">
        <v>2458</v>
      </c>
      <c r="K12" s="209" t="s">
        <v>589</v>
      </c>
      <c r="L12" s="3">
        <v>26</v>
      </c>
      <c r="M12" s="3">
        <v>1</v>
      </c>
      <c r="O12" s="3" t="s">
        <v>837</v>
      </c>
      <c r="R12" s="213"/>
      <c r="S12" s="213"/>
      <c r="T12" s="213"/>
      <c r="U12" s="213"/>
      <c r="V12" s="213"/>
      <c r="W12" s="213"/>
      <c r="X12" s="213"/>
    </row>
    <row r="13" spans="1:24" ht="15" customHeight="1">
      <c r="A13" s="5">
        <v>1</v>
      </c>
      <c r="B13" s="8">
        <v>12</v>
      </c>
      <c r="C13" s="8">
        <v>12</v>
      </c>
      <c r="D13" s="3" t="s">
        <v>13</v>
      </c>
      <c r="F13" s="267">
        <v>25493</v>
      </c>
      <c r="G13" s="3" t="s">
        <v>563</v>
      </c>
      <c r="H13" s="3" t="s">
        <v>563</v>
      </c>
      <c r="J13" s="127" t="s">
        <v>2853</v>
      </c>
      <c r="K13" s="210" t="s">
        <v>554</v>
      </c>
      <c r="L13" s="122">
        <v>25</v>
      </c>
      <c r="M13" s="122">
        <v>5</v>
      </c>
      <c r="N13" s="1" t="s">
        <v>837</v>
      </c>
      <c r="R13" s="213"/>
      <c r="S13" s="213"/>
      <c r="T13" s="213"/>
      <c r="U13" s="213"/>
      <c r="V13" s="213"/>
      <c r="W13" s="213"/>
      <c r="X13" s="213"/>
    </row>
    <row r="14" spans="1:24">
      <c r="A14" s="5">
        <v>1</v>
      </c>
      <c r="B14" s="8">
        <v>13</v>
      </c>
      <c r="C14" s="8">
        <v>13</v>
      </c>
      <c r="D14" s="3" t="s">
        <v>29</v>
      </c>
      <c r="F14" s="267">
        <v>33541</v>
      </c>
      <c r="G14" s="3" t="s">
        <v>2169</v>
      </c>
      <c r="H14" s="3" t="s">
        <v>29</v>
      </c>
      <c r="J14" s="126" t="s">
        <v>4067</v>
      </c>
      <c r="K14" s="126" t="s">
        <v>409</v>
      </c>
      <c r="L14" s="184">
        <v>22</v>
      </c>
      <c r="M14" s="72">
        <v>9</v>
      </c>
      <c r="N14" s="72" t="s">
        <v>837</v>
      </c>
      <c r="O14" s="72"/>
    </row>
    <row r="15" spans="1:24">
      <c r="A15" s="5">
        <v>1</v>
      </c>
      <c r="B15" s="8">
        <v>14</v>
      </c>
      <c r="C15" s="8">
        <v>14</v>
      </c>
      <c r="D15" s="3" t="s">
        <v>470</v>
      </c>
      <c r="E15" s="2" t="s">
        <v>4199</v>
      </c>
      <c r="F15" s="267">
        <v>22184</v>
      </c>
      <c r="G15" s="3" t="s">
        <v>345</v>
      </c>
      <c r="H15" s="3" t="s">
        <v>345</v>
      </c>
      <c r="J15" s="126" t="s">
        <v>2988</v>
      </c>
      <c r="K15" s="126" t="s">
        <v>168</v>
      </c>
      <c r="L15" s="184">
        <v>24</v>
      </c>
      <c r="M15" s="72">
        <v>5</v>
      </c>
      <c r="N15" s="72" t="s">
        <v>837</v>
      </c>
      <c r="O15" s="72"/>
    </row>
    <row r="16" spans="1:24">
      <c r="A16" s="5">
        <v>1</v>
      </c>
      <c r="B16" s="8">
        <v>15</v>
      </c>
      <c r="C16" s="8">
        <v>15</v>
      </c>
      <c r="D16" s="3" t="s">
        <v>188</v>
      </c>
      <c r="F16" s="267">
        <v>28163</v>
      </c>
      <c r="G16" s="3" t="s">
        <v>2176</v>
      </c>
      <c r="H16" s="3" t="s">
        <v>2176</v>
      </c>
      <c r="J16" s="126" t="s">
        <v>3653</v>
      </c>
      <c r="K16" s="126" t="s">
        <v>381</v>
      </c>
      <c r="L16" s="184">
        <v>20</v>
      </c>
      <c r="M16" s="72">
        <v>5</v>
      </c>
      <c r="N16" s="72" t="s">
        <v>837</v>
      </c>
      <c r="O16" s="72"/>
    </row>
    <row r="17" spans="1:15">
      <c r="A17" s="5">
        <v>1</v>
      </c>
      <c r="B17" s="8">
        <v>16</v>
      </c>
      <c r="C17" s="8">
        <v>16</v>
      </c>
      <c r="D17" s="3" t="s">
        <v>438</v>
      </c>
      <c r="F17" s="267">
        <v>28080</v>
      </c>
      <c r="G17" s="3" t="s">
        <v>16</v>
      </c>
      <c r="H17" s="3" t="s">
        <v>16</v>
      </c>
      <c r="J17" s="126" t="s">
        <v>3562</v>
      </c>
      <c r="K17" s="126" t="s">
        <v>3563</v>
      </c>
      <c r="L17" s="184">
        <v>21</v>
      </c>
      <c r="M17" s="72">
        <v>7</v>
      </c>
      <c r="N17" s="72" t="s">
        <v>2543</v>
      </c>
      <c r="O17" s="72"/>
    </row>
    <row r="18" spans="1:15">
      <c r="A18" s="5">
        <v>1</v>
      </c>
      <c r="B18" s="8">
        <v>17</v>
      </c>
      <c r="C18" s="8">
        <v>17</v>
      </c>
      <c r="D18" s="3" t="s">
        <v>2168</v>
      </c>
      <c r="E18" s="2" t="s">
        <v>4200</v>
      </c>
      <c r="F18" s="267">
        <v>27863</v>
      </c>
      <c r="G18" s="3" t="s">
        <v>438</v>
      </c>
      <c r="H18" s="3" t="s">
        <v>438</v>
      </c>
      <c r="J18" s="126" t="s">
        <v>341</v>
      </c>
      <c r="K18" s="126" t="s">
        <v>269</v>
      </c>
      <c r="L18" s="184">
        <v>22</v>
      </c>
      <c r="M18" s="72">
        <v>1</v>
      </c>
      <c r="N18" s="72"/>
      <c r="O18" s="72" t="s">
        <v>837</v>
      </c>
    </row>
    <row r="19" spans="1:15">
      <c r="A19" s="5">
        <v>1</v>
      </c>
      <c r="B19" s="8">
        <v>18</v>
      </c>
      <c r="C19" s="8">
        <v>18</v>
      </c>
      <c r="D19" s="3" t="s">
        <v>567</v>
      </c>
      <c r="F19" s="267">
        <v>22266</v>
      </c>
      <c r="G19" s="3" t="s">
        <v>686</v>
      </c>
      <c r="H19" s="3" t="s">
        <v>686</v>
      </c>
      <c r="J19" s="126" t="s">
        <v>630</v>
      </c>
      <c r="K19" s="126" t="s">
        <v>3423</v>
      </c>
      <c r="L19" s="184">
        <v>24</v>
      </c>
      <c r="M19" s="72">
        <v>6</v>
      </c>
      <c r="N19" s="72" t="s">
        <v>2543</v>
      </c>
      <c r="O19" s="72"/>
    </row>
    <row r="20" spans="1:15">
      <c r="A20" s="5">
        <v>1</v>
      </c>
      <c r="B20" s="8">
        <v>19</v>
      </c>
      <c r="C20" s="8">
        <v>19</v>
      </c>
      <c r="D20" s="3" t="s">
        <v>17</v>
      </c>
      <c r="F20" s="267">
        <v>27867</v>
      </c>
      <c r="G20" s="3" t="s">
        <v>213</v>
      </c>
      <c r="H20" s="3" t="s">
        <v>213</v>
      </c>
      <c r="J20" s="126" t="s">
        <v>601</v>
      </c>
      <c r="K20" s="126" t="s">
        <v>3097</v>
      </c>
      <c r="L20" s="184">
        <v>25</v>
      </c>
      <c r="M20" s="72">
        <v>1</v>
      </c>
      <c r="N20" s="72"/>
      <c r="O20" s="72" t="s">
        <v>837</v>
      </c>
    </row>
    <row r="21" spans="1:15">
      <c r="A21" s="9">
        <v>1</v>
      </c>
      <c r="B21" s="10">
        <v>20</v>
      </c>
      <c r="C21" s="10">
        <v>20</v>
      </c>
      <c r="D21" s="12" t="s">
        <v>14</v>
      </c>
      <c r="E21" s="11"/>
      <c r="F21" s="268">
        <v>17425</v>
      </c>
      <c r="G21" s="12" t="s">
        <v>3323</v>
      </c>
      <c r="H21" s="12" t="s">
        <v>276</v>
      </c>
      <c r="I21" s="11"/>
      <c r="J21" s="135" t="s">
        <v>894</v>
      </c>
      <c r="K21" s="135" t="s">
        <v>238</v>
      </c>
      <c r="L21" s="185">
        <v>31</v>
      </c>
      <c r="M21" s="76">
        <v>1</v>
      </c>
      <c r="N21" s="76"/>
      <c r="O21" s="76" t="s">
        <v>837</v>
      </c>
    </row>
    <row r="22" spans="1:15">
      <c r="A22" s="97" t="s">
        <v>2812</v>
      </c>
      <c r="B22" s="98">
        <v>1</v>
      </c>
      <c r="C22" s="98">
        <v>21</v>
      </c>
      <c r="D22" s="3" t="s">
        <v>2168</v>
      </c>
      <c r="F22" s="269">
        <v>26208</v>
      </c>
      <c r="G22" s="46" t="s">
        <v>2175</v>
      </c>
      <c r="H22" s="46" t="s">
        <v>2175</v>
      </c>
      <c r="I22" s="47"/>
      <c r="J22" s="188" t="s">
        <v>3649</v>
      </c>
      <c r="K22" s="188" t="s">
        <v>571</v>
      </c>
      <c r="L22" s="186">
        <v>26</v>
      </c>
      <c r="M22" s="170">
        <v>6</v>
      </c>
      <c r="N22" s="170" t="s">
        <v>837</v>
      </c>
      <c r="O22" s="170"/>
    </row>
    <row r="23" spans="1:15">
      <c r="A23" s="5" t="s">
        <v>2812</v>
      </c>
      <c r="B23" s="8">
        <v>2</v>
      </c>
      <c r="C23" s="8">
        <v>22</v>
      </c>
      <c r="D23" s="3" t="s">
        <v>18</v>
      </c>
      <c r="F23" s="267">
        <v>27769</v>
      </c>
      <c r="G23" s="3" t="s">
        <v>129</v>
      </c>
      <c r="H23" s="3" t="s">
        <v>129</v>
      </c>
      <c r="J23" s="126" t="s">
        <v>3556</v>
      </c>
      <c r="K23" s="126" t="s">
        <v>148</v>
      </c>
      <c r="L23" s="184">
        <v>22</v>
      </c>
      <c r="M23" s="72">
        <v>8</v>
      </c>
      <c r="N23" s="72" t="s">
        <v>46</v>
      </c>
      <c r="O23" s="72"/>
    </row>
    <row r="24" spans="1:15">
      <c r="A24" s="5" t="s">
        <v>2812</v>
      </c>
      <c r="B24" s="8">
        <v>3</v>
      </c>
      <c r="C24" s="8">
        <v>23</v>
      </c>
      <c r="D24" s="3" t="s">
        <v>609</v>
      </c>
      <c r="F24" s="267">
        <v>27899</v>
      </c>
      <c r="G24" s="3" t="s">
        <v>239</v>
      </c>
      <c r="H24" s="3" t="s">
        <v>239</v>
      </c>
      <c r="J24" s="126" t="s">
        <v>4096</v>
      </c>
      <c r="K24" s="126" t="s">
        <v>4095</v>
      </c>
      <c r="L24" s="184">
        <v>22</v>
      </c>
      <c r="M24" s="72">
        <v>4</v>
      </c>
      <c r="N24" s="72" t="s">
        <v>46</v>
      </c>
      <c r="O24" s="72"/>
    </row>
    <row r="25" spans="1:15">
      <c r="A25" s="5" t="s">
        <v>2812</v>
      </c>
      <c r="B25" s="8">
        <v>4</v>
      </c>
      <c r="C25" s="8">
        <v>24</v>
      </c>
      <c r="D25" s="3" t="s">
        <v>598</v>
      </c>
      <c r="F25" s="267">
        <v>22191</v>
      </c>
      <c r="G25" s="3" t="s">
        <v>563</v>
      </c>
      <c r="H25" s="3" t="s">
        <v>563</v>
      </c>
      <c r="J25" s="126" t="s">
        <v>322</v>
      </c>
      <c r="K25" s="126" t="s">
        <v>3958</v>
      </c>
      <c r="L25" s="184">
        <v>25</v>
      </c>
      <c r="M25" s="72">
        <v>1</v>
      </c>
      <c r="N25" s="72"/>
      <c r="O25" s="72" t="s">
        <v>837</v>
      </c>
    </row>
    <row r="26" spans="1:15">
      <c r="A26" s="9" t="s">
        <v>2812</v>
      </c>
      <c r="B26" s="10">
        <v>5</v>
      </c>
      <c r="C26" s="10">
        <v>25</v>
      </c>
      <c r="D26" s="12" t="s">
        <v>188</v>
      </c>
      <c r="E26" s="11"/>
      <c r="F26" s="268">
        <v>16918</v>
      </c>
      <c r="G26" s="12" t="s">
        <v>16</v>
      </c>
      <c r="H26" s="12" t="s">
        <v>16</v>
      </c>
      <c r="I26" s="11"/>
      <c r="J26" s="135" t="s">
        <v>610</v>
      </c>
      <c r="K26" s="135" t="s">
        <v>106</v>
      </c>
      <c r="L26" s="185">
        <v>30</v>
      </c>
      <c r="M26" s="76">
        <v>1</v>
      </c>
      <c r="N26" s="76"/>
      <c r="O26" s="76" t="s">
        <v>837</v>
      </c>
    </row>
    <row r="27" spans="1:15">
      <c r="A27" s="5">
        <v>2</v>
      </c>
      <c r="B27" s="8">
        <v>1</v>
      </c>
      <c r="C27" s="8">
        <v>26</v>
      </c>
      <c r="D27" s="3" t="s">
        <v>239</v>
      </c>
      <c r="E27" s="2" t="s">
        <v>4201</v>
      </c>
      <c r="F27" s="267">
        <v>33266</v>
      </c>
      <c r="G27" s="3" t="s">
        <v>354</v>
      </c>
      <c r="H27" s="3" t="s">
        <v>354</v>
      </c>
      <c r="J27" s="126" t="s">
        <v>143</v>
      </c>
      <c r="K27" s="126" t="s">
        <v>576</v>
      </c>
      <c r="L27" s="184">
        <v>22</v>
      </c>
      <c r="M27" s="72">
        <v>6</v>
      </c>
      <c r="N27" s="72" t="s">
        <v>837</v>
      </c>
      <c r="O27" s="72"/>
    </row>
    <row r="28" spans="1:15">
      <c r="A28" s="5">
        <v>2</v>
      </c>
      <c r="B28" s="8">
        <v>2</v>
      </c>
      <c r="C28" s="8">
        <v>27</v>
      </c>
      <c r="D28" s="3" t="s">
        <v>470</v>
      </c>
      <c r="F28" s="267">
        <v>20539</v>
      </c>
      <c r="G28" s="3" t="s">
        <v>2176</v>
      </c>
      <c r="H28" s="3" t="s">
        <v>2176</v>
      </c>
      <c r="J28" s="126" t="s">
        <v>2454</v>
      </c>
      <c r="K28" s="126" t="s">
        <v>328</v>
      </c>
      <c r="L28" s="184">
        <v>26</v>
      </c>
      <c r="M28" s="72">
        <v>1</v>
      </c>
      <c r="N28" s="72"/>
      <c r="O28" s="72" t="s">
        <v>837</v>
      </c>
    </row>
    <row r="29" spans="1:15">
      <c r="A29" s="5">
        <v>2</v>
      </c>
      <c r="B29" s="8">
        <v>3</v>
      </c>
      <c r="C29" s="8">
        <v>28</v>
      </c>
      <c r="D29" s="3" t="s">
        <v>2168</v>
      </c>
      <c r="F29" s="267">
        <v>33824</v>
      </c>
      <c r="G29" s="3" t="s">
        <v>2175</v>
      </c>
      <c r="H29" s="3" t="s">
        <v>2175</v>
      </c>
      <c r="J29" s="126" t="s">
        <v>2402</v>
      </c>
      <c r="K29" s="126" t="s">
        <v>4156</v>
      </c>
      <c r="L29" s="184">
        <v>25</v>
      </c>
      <c r="M29" s="72">
        <v>8</v>
      </c>
      <c r="N29" s="72" t="s">
        <v>46</v>
      </c>
      <c r="O29" s="72"/>
    </row>
    <row r="30" spans="1:15">
      <c r="A30" s="5">
        <v>2</v>
      </c>
      <c r="B30" s="8">
        <v>4</v>
      </c>
      <c r="C30" s="8">
        <v>29</v>
      </c>
      <c r="D30" s="3" t="s">
        <v>129</v>
      </c>
      <c r="F30" s="267">
        <v>26548</v>
      </c>
      <c r="G30" s="3" t="s">
        <v>345</v>
      </c>
      <c r="H30" s="3" t="s">
        <v>345</v>
      </c>
      <c r="J30" s="126" t="s">
        <v>4046</v>
      </c>
      <c r="K30" s="126" t="s">
        <v>4045</v>
      </c>
      <c r="L30" s="184">
        <v>22</v>
      </c>
      <c r="M30" s="72">
        <v>6</v>
      </c>
      <c r="N30" s="72" t="s">
        <v>837</v>
      </c>
      <c r="O30" s="72"/>
    </row>
    <row r="31" spans="1:15">
      <c r="A31" s="5">
        <v>2</v>
      </c>
      <c r="B31" s="8">
        <v>5</v>
      </c>
      <c r="C31" s="8">
        <v>30</v>
      </c>
      <c r="D31" s="3" t="s">
        <v>18</v>
      </c>
      <c r="F31" s="267">
        <v>21461</v>
      </c>
      <c r="G31" s="3" t="s">
        <v>567</v>
      </c>
      <c r="H31" s="3" t="s">
        <v>567</v>
      </c>
      <c r="J31" s="126" t="s">
        <v>2870</v>
      </c>
      <c r="K31" s="126" t="s">
        <v>244</v>
      </c>
      <c r="L31" s="184">
        <v>26</v>
      </c>
      <c r="M31" s="72">
        <v>1</v>
      </c>
      <c r="N31" s="72"/>
      <c r="O31" s="72" t="s">
        <v>837</v>
      </c>
    </row>
    <row r="32" spans="1:15">
      <c r="A32" s="5">
        <v>2</v>
      </c>
      <c r="B32" s="8">
        <v>6</v>
      </c>
      <c r="C32" s="8">
        <v>31</v>
      </c>
      <c r="D32" s="3" t="s">
        <v>438</v>
      </c>
      <c r="E32" s="2" t="s">
        <v>4202</v>
      </c>
      <c r="F32" s="267">
        <v>28312</v>
      </c>
      <c r="G32" s="3" t="s">
        <v>17</v>
      </c>
      <c r="H32" s="3" t="s">
        <v>17</v>
      </c>
      <c r="J32" s="126" t="s">
        <v>4104</v>
      </c>
      <c r="K32" s="126" t="s">
        <v>4103</v>
      </c>
      <c r="L32" s="184">
        <v>22</v>
      </c>
      <c r="M32" s="72">
        <v>5</v>
      </c>
      <c r="N32" s="72" t="s">
        <v>837</v>
      </c>
      <c r="O32" s="72"/>
    </row>
    <row r="33" spans="1:15">
      <c r="A33" s="5">
        <v>2</v>
      </c>
      <c r="B33" s="8">
        <v>7</v>
      </c>
      <c r="C33" s="8">
        <v>32</v>
      </c>
      <c r="D33" s="3" t="s">
        <v>609</v>
      </c>
      <c r="F33" s="267">
        <v>29634</v>
      </c>
      <c r="G33" s="3" t="s">
        <v>470</v>
      </c>
      <c r="H33" s="3" t="s">
        <v>470</v>
      </c>
      <c r="J33" s="126" t="s">
        <v>4126</v>
      </c>
      <c r="K33" s="126" t="s">
        <v>108</v>
      </c>
      <c r="L33" s="184">
        <v>25</v>
      </c>
      <c r="M33" s="72">
        <v>4</v>
      </c>
      <c r="N33" s="72" t="s">
        <v>46</v>
      </c>
      <c r="O33" s="72"/>
    </row>
    <row r="34" spans="1:15">
      <c r="A34" s="5">
        <v>2</v>
      </c>
      <c r="B34" s="8">
        <v>8</v>
      </c>
      <c r="C34" s="8">
        <v>33</v>
      </c>
      <c r="D34" s="3" t="s">
        <v>16</v>
      </c>
      <c r="F34" s="267">
        <v>31461</v>
      </c>
      <c r="G34" s="3" t="s">
        <v>18</v>
      </c>
      <c r="H34" s="3" t="s">
        <v>18</v>
      </c>
      <c r="J34" s="126" t="s">
        <v>89</v>
      </c>
      <c r="K34" s="126" t="s">
        <v>607</v>
      </c>
      <c r="L34" s="184">
        <v>23</v>
      </c>
      <c r="M34" s="72">
        <v>1</v>
      </c>
      <c r="N34" s="72"/>
      <c r="O34" s="72" t="s">
        <v>837</v>
      </c>
    </row>
    <row r="35" spans="1:15">
      <c r="A35" s="5">
        <v>2</v>
      </c>
      <c r="B35" s="8">
        <v>9</v>
      </c>
      <c r="C35" s="8">
        <v>34</v>
      </c>
      <c r="D35" s="3" t="s">
        <v>276</v>
      </c>
      <c r="F35" s="267">
        <v>26253</v>
      </c>
      <c r="G35" s="3" t="s">
        <v>45</v>
      </c>
      <c r="H35" s="3" t="s">
        <v>1121</v>
      </c>
      <c r="J35" s="126" t="s">
        <v>211</v>
      </c>
      <c r="K35" s="126" t="s">
        <v>804</v>
      </c>
      <c r="L35" s="184">
        <v>26</v>
      </c>
      <c r="M35" s="72">
        <v>1</v>
      </c>
      <c r="N35" s="72"/>
      <c r="O35" s="72" t="s">
        <v>837</v>
      </c>
    </row>
    <row r="36" spans="1:15">
      <c r="A36" s="5">
        <v>2</v>
      </c>
      <c r="B36" s="8">
        <v>10</v>
      </c>
      <c r="C36" s="8">
        <v>35</v>
      </c>
      <c r="D36" s="3" t="s">
        <v>15</v>
      </c>
      <c r="E36" s="2" t="s">
        <v>4197</v>
      </c>
      <c r="F36" s="267">
        <v>19608</v>
      </c>
      <c r="G36" s="3" t="s">
        <v>686</v>
      </c>
      <c r="H36" s="3" t="s">
        <v>686</v>
      </c>
      <c r="J36" s="126" t="s">
        <v>121</v>
      </c>
      <c r="K36" s="126" t="s">
        <v>2382</v>
      </c>
      <c r="L36" s="184">
        <v>25</v>
      </c>
      <c r="M36" s="72">
        <v>4</v>
      </c>
      <c r="N36" s="72" t="s">
        <v>837</v>
      </c>
      <c r="O36" s="72"/>
    </row>
    <row r="37" spans="1:15">
      <c r="A37" s="5">
        <v>2</v>
      </c>
      <c r="B37" s="8">
        <v>11</v>
      </c>
      <c r="C37" s="8">
        <v>36</v>
      </c>
      <c r="D37" s="3" t="s">
        <v>609</v>
      </c>
      <c r="E37" s="2" t="s">
        <v>4198</v>
      </c>
      <c r="F37" s="267">
        <v>21132</v>
      </c>
      <c r="G37" s="3" t="s">
        <v>188</v>
      </c>
      <c r="H37" s="3" t="s">
        <v>188</v>
      </c>
      <c r="J37" s="126" t="s">
        <v>259</v>
      </c>
      <c r="K37" s="126" t="s">
        <v>2956</v>
      </c>
      <c r="L37" s="184">
        <v>27</v>
      </c>
      <c r="M37" s="72">
        <v>1</v>
      </c>
      <c r="N37" s="72"/>
      <c r="O37" s="72" t="s">
        <v>837</v>
      </c>
    </row>
    <row r="38" spans="1:15">
      <c r="A38" s="5">
        <v>2</v>
      </c>
      <c r="B38" s="8">
        <v>12</v>
      </c>
      <c r="C38" s="8">
        <v>37</v>
      </c>
      <c r="D38" s="3" t="s">
        <v>13</v>
      </c>
      <c r="F38" s="267">
        <v>26396</v>
      </c>
      <c r="G38" s="3" t="s">
        <v>14</v>
      </c>
      <c r="H38" s="3" t="s">
        <v>14</v>
      </c>
      <c r="J38" s="126" t="s">
        <v>601</v>
      </c>
      <c r="K38" s="126" t="s">
        <v>533</v>
      </c>
      <c r="L38" s="184">
        <v>26</v>
      </c>
      <c r="M38" s="72">
        <v>5</v>
      </c>
      <c r="N38" s="72" t="s">
        <v>46</v>
      </c>
      <c r="O38" s="72"/>
    </row>
    <row r="39" spans="1:15">
      <c r="A39" s="5">
        <v>2</v>
      </c>
      <c r="B39" s="8">
        <v>13</v>
      </c>
      <c r="C39" s="8">
        <v>38</v>
      </c>
      <c r="D39" s="3" t="s">
        <v>29</v>
      </c>
      <c r="F39" s="267">
        <v>10231</v>
      </c>
      <c r="G39" s="3" t="s">
        <v>345</v>
      </c>
      <c r="H39" s="3" t="s">
        <v>345</v>
      </c>
      <c r="J39" s="126" t="s">
        <v>76</v>
      </c>
      <c r="K39" s="126" t="s">
        <v>565</v>
      </c>
      <c r="L39" s="184">
        <v>34</v>
      </c>
      <c r="M39" s="72">
        <v>4</v>
      </c>
      <c r="N39" s="72" t="s">
        <v>837</v>
      </c>
      <c r="O39" s="72"/>
    </row>
    <row r="40" spans="1:15">
      <c r="A40" s="5">
        <v>2</v>
      </c>
      <c r="B40" s="8">
        <v>14</v>
      </c>
      <c r="C40" s="8">
        <v>39</v>
      </c>
      <c r="D40" s="3" t="s">
        <v>470</v>
      </c>
      <c r="E40" s="2" t="s">
        <v>4199</v>
      </c>
      <c r="F40" s="267">
        <v>26413</v>
      </c>
      <c r="G40" s="3" t="s">
        <v>129</v>
      </c>
      <c r="H40" s="3" t="s">
        <v>129</v>
      </c>
      <c r="J40" s="126" t="s">
        <v>4084</v>
      </c>
      <c r="K40" s="126" t="s">
        <v>3401</v>
      </c>
      <c r="L40" s="184">
        <v>23</v>
      </c>
      <c r="M40" s="72">
        <v>1</v>
      </c>
      <c r="N40" s="72"/>
      <c r="O40" s="72" t="s">
        <v>837</v>
      </c>
    </row>
    <row r="41" spans="1:15">
      <c r="A41" s="5">
        <v>2</v>
      </c>
      <c r="B41" s="8">
        <v>15</v>
      </c>
      <c r="C41" s="8">
        <v>40</v>
      </c>
      <c r="D41" s="3" t="s">
        <v>188</v>
      </c>
      <c r="F41" s="267">
        <v>22210</v>
      </c>
      <c r="G41" s="3" t="s">
        <v>2170</v>
      </c>
      <c r="H41" s="3" t="s">
        <v>2170</v>
      </c>
      <c r="J41" s="126" t="s">
        <v>582</v>
      </c>
      <c r="K41" s="126" t="s">
        <v>2995</v>
      </c>
      <c r="L41" s="184">
        <v>25</v>
      </c>
      <c r="M41" s="72">
        <v>1</v>
      </c>
      <c r="N41" s="72"/>
      <c r="O41" s="72" t="s">
        <v>837</v>
      </c>
    </row>
    <row r="42" spans="1:15">
      <c r="A42" s="5">
        <v>2</v>
      </c>
      <c r="B42" s="8">
        <v>16</v>
      </c>
      <c r="C42" s="8">
        <v>41</v>
      </c>
      <c r="D42" s="3" t="s">
        <v>438</v>
      </c>
      <c r="F42" s="267">
        <v>29921</v>
      </c>
      <c r="G42" s="3" t="s">
        <v>614</v>
      </c>
      <c r="H42" s="3" t="s">
        <v>614</v>
      </c>
      <c r="J42" s="126" t="s">
        <v>4033</v>
      </c>
      <c r="K42" s="126" t="s">
        <v>867</v>
      </c>
      <c r="L42" s="184">
        <v>24</v>
      </c>
      <c r="M42" s="72">
        <v>1</v>
      </c>
      <c r="N42" s="72"/>
      <c r="O42" s="72" t="s">
        <v>837</v>
      </c>
    </row>
    <row r="43" spans="1:15">
      <c r="A43" s="5">
        <v>2</v>
      </c>
      <c r="B43" s="8">
        <v>17</v>
      </c>
      <c r="C43" s="8">
        <v>42</v>
      </c>
      <c r="D43" s="3" t="s">
        <v>239</v>
      </c>
      <c r="F43" s="267">
        <v>21562</v>
      </c>
      <c r="G43" s="3" t="s">
        <v>609</v>
      </c>
      <c r="H43" s="3" t="s">
        <v>609</v>
      </c>
      <c r="J43" s="126" t="s">
        <v>586</v>
      </c>
      <c r="K43" s="126" t="s">
        <v>2481</v>
      </c>
      <c r="L43" s="184">
        <v>27</v>
      </c>
      <c r="M43" s="72">
        <v>4</v>
      </c>
      <c r="N43" s="72" t="s">
        <v>837</v>
      </c>
      <c r="O43" s="72"/>
    </row>
    <row r="44" spans="1:15">
      <c r="A44" s="5">
        <v>2</v>
      </c>
      <c r="B44" s="8">
        <v>18</v>
      </c>
      <c r="C44" s="8">
        <v>43</v>
      </c>
      <c r="D44" s="3" t="s">
        <v>567</v>
      </c>
      <c r="F44" s="267">
        <v>16977</v>
      </c>
      <c r="G44" s="3" t="s">
        <v>2169</v>
      </c>
      <c r="H44" s="3" t="s">
        <v>29</v>
      </c>
      <c r="J44" s="126" t="s">
        <v>102</v>
      </c>
      <c r="K44" s="126" t="s">
        <v>551</v>
      </c>
      <c r="L44" s="187">
        <v>32</v>
      </c>
      <c r="M44" s="72">
        <v>1</v>
      </c>
      <c r="N44" s="72"/>
      <c r="O44" s="72" t="s">
        <v>837</v>
      </c>
    </row>
    <row r="45" spans="1:15">
      <c r="A45" s="5">
        <v>2</v>
      </c>
      <c r="B45" s="8">
        <v>19</v>
      </c>
      <c r="C45" s="8">
        <v>44</v>
      </c>
      <c r="D45" s="3" t="s">
        <v>2168</v>
      </c>
      <c r="E45" s="2" t="s">
        <v>4203</v>
      </c>
      <c r="F45" s="267">
        <v>19976</v>
      </c>
      <c r="G45" s="3" t="s">
        <v>3323</v>
      </c>
      <c r="H45" s="3" t="s">
        <v>129</v>
      </c>
      <c r="J45" s="126" t="s">
        <v>195</v>
      </c>
      <c r="K45" s="126" t="s">
        <v>79</v>
      </c>
      <c r="L45" s="184">
        <v>28</v>
      </c>
      <c r="M45" s="72">
        <v>1</v>
      </c>
      <c r="N45" s="72"/>
      <c r="O45" s="72" t="s">
        <v>837</v>
      </c>
    </row>
    <row r="46" spans="1:15">
      <c r="A46" s="9">
        <v>2</v>
      </c>
      <c r="B46" s="10">
        <v>20</v>
      </c>
      <c r="C46" s="10">
        <v>45</v>
      </c>
      <c r="D46" s="12" t="s">
        <v>14</v>
      </c>
      <c r="E46" s="11"/>
      <c r="F46" s="268">
        <v>31595</v>
      </c>
      <c r="G46" s="12" t="s">
        <v>567</v>
      </c>
      <c r="H46" s="12" t="s">
        <v>567</v>
      </c>
      <c r="I46" s="11"/>
      <c r="J46" s="135" t="s">
        <v>2402</v>
      </c>
      <c r="K46" s="135" t="s">
        <v>63</v>
      </c>
      <c r="L46" s="185">
        <v>23</v>
      </c>
      <c r="M46" s="76">
        <v>6</v>
      </c>
      <c r="N46" s="76" t="s">
        <v>2543</v>
      </c>
      <c r="O46" s="76"/>
    </row>
    <row r="47" spans="1:15">
      <c r="A47" s="97" t="s">
        <v>2042</v>
      </c>
      <c r="B47" s="98">
        <v>1</v>
      </c>
      <c r="C47" s="98">
        <v>46</v>
      </c>
      <c r="D47" s="3" t="s">
        <v>2168</v>
      </c>
      <c r="F47" s="269">
        <v>19360</v>
      </c>
      <c r="G47" s="46" t="s">
        <v>3323</v>
      </c>
      <c r="H47" s="46" t="s">
        <v>2168</v>
      </c>
      <c r="I47" s="47"/>
      <c r="J47" s="188" t="s">
        <v>3380</v>
      </c>
      <c r="K47" s="188" t="s">
        <v>24</v>
      </c>
      <c r="L47" s="186">
        <v>29</v>
      </c>
      <c r="M47" s="170">
        <v>1</v>
      </c>
      <c r="N47" s="170"/>
      <c r="O47" s="170" t="s">
        <v>837</v>
      </c>
    </row>
    <row r="48" spans="1:15">
      <c r="A48" s="5" t="s">
        <v>2042</v>
      </c>
      <c r="B48" s="8">
        <v>2</v>
      </c>
      <c r="C48" s="8">
        <v>47</v>
      </c>
      <c r="D48" s="3" t="s">
        <v>18</v>
      </c>
      <c r="F48" s="267">
        <v>24453</v>
      </c>
      <c r="G48" s="3" t="s">
        <v>45</v>
      </c>
      <c r="H48" s="3" t="s">
        <v>1121</v>
      </c>
      <c r="J48" s="126" t="s">
        <v>176</v>
      </c>
      <c r="K48" s="126" t="s">
        <v>564</v>
      </c>
      <c r="L48" s="184">
        <v>22</v>
      </c>
      <c r="M48" s="72">
        <v>1</v>
      </c>
      <c r="N48" s="72"/>
      <c r="O48" s="72" t="s">
        <v>837</v>
      </c>
    </row>
    <row r="49" spans="1:15">
      <c r="A49" s="5" t="s">
        <v>2042</v>
      </c>
      <c r="B49" s="8">
        <v>3</v>
      </c>
      <c r="C49" s="8">
        <v>48</v>
      </c>
      <c r="D49" s="3" t="s">
        <v>15</v>
      </c>
      <c r="F49" s="267">
        <v>12161</v>
      </c>
      <c r="G49" s="3" t="s">
        <v>2170</v>
      </c>
      <c r="H49" s="3" t="s">
        <v>2170</v>
      </c>
      <c r="J49" s="126" t="s">
        <v>231</v>
      </c>
      <c r="K49" s="126" t="s">
        <v>232</v>
      </c>
      <c r="L49" s="184">
        <v>31</v>
      </c>
      <c r="M49" s="72">
        <v>4</v>
      </c>
      <c r="N49" s="72" t="s">
        <v>837</v>
      </c>
      <c r="O49" s="72"/>
    </row>
    <row r="50" spans="1:15">
      <c r="A50" s="5" t="s">
        <v>2042</v>
      </c>
      <c r="B50" s="8">
        <v>4</v>
      </c>
      <c r="C50" s="8">
        <v>49</v>
      </c>
      <c r="D50" s="3" t="s">
        <v>609</v>
      </c>
      <c r="F50" s="267">
        <v>16530</v>
      </c>
      <c r="G50" s="3" t="s">
        <v>614</v>
      </c>
      <c r="H50" s="3" t="s">
        <v>614</v>
      </c>
      <c r="J50" s="126" t="s">
        <v>3364</v>
      </c>
      <c r="K50" s="126" t="s">
        <v>254</v>
      </c>
      <c r="L50" s="184">
        <v>29</v>
      </c>
      <c r="M50" s="72">
        <v>7</v>
      </c>
      <c r="N50" s="72" t="s">
        <v>837</v>
      </c>
      <c r="O50" s="72"/>
    </row>
    <row r="51" spans="1:15">
      <c r="A51" s="5" t="s">
        <v>2042</v>
      </c>
      <c r="B51" s="8">
        <v>5</v>
      </c>
      <c r="C51" s="8">
        <v>50</v>
      </c>
      <c r="D51" s="3" t="s">
        <v>13</v>
      </c>
      <c r="F51" s="267">
        <v>26079</v>
      </c>
      <c r="G51" s="3" t="s">
        <v>239</v>
      </c>
      <c r="H51" s="3" t="s">
        <v>239</v>
      </c>
      <c r="J51" s="126" t="s">
        <v>3074</v>
      </c>
      <c r="K51" s="126" t="s">
        <v>1648</v>
      </c>
      <c r="L51" s="184">
        <v>26</v>
      </c>
      <c r="M51" s="72">
        <v>1</v>
      </c>
      <c r="N51" s="72"/>
      <c r="O51" s="72" t="s">
        <v>837</v>
      </c>
    </row>
    <row r="52" spans="1:15">
      <c r="A52" s="5" t="s">
        <v>2042</v>
      </c>
      <c r="B52" s="8">
        <v>6</v>
      </c>
      <c r="C52" s="8">
        <v>51</v>
      </c>
      <c r="D52" s="3" t="s">
        <v>598</v>
      </c>
      <c r="F52" s="267">
        <v>31635</v>
      </c>
      <c r="G52" s="3" t="s">
        <v>2175</v>
      </c>
      <c r="H52" s="3" t="s">
        <v>2175</v>
      </c>
      <c r="J52" s="126" t="s">
        <v>4149</v>
      </c>
      <c r="K52" s="126" t="s">
        <v>3103</v>
      </c>
      <c r="L52" s="184">
        <v>22</v>
      </c>
      <c r="M52" s="72">
        <v>1</v>
      </c>
      <c r="N52" s="72"/>
      <c r="O52" s="72" t="s">
        <v>837</v>
      </c>
    </row>
    <row r="53" spans="1:15">
      <c r="A53" s="5" t="s">
        <v>2042</v>
      </c>
      <c r="B53" s="8">
        <v>7</v>
      </c>
      <c r="C53" s="8">
        <v>52</v>
      </c>
      <c r="D53" s="3" t="s">
        <v>188</v>
      </c>
      <c r="F53" s="267">
        <v>24816</v>
      </c>
      <c r="G53" s="3" t="s">
        <v>15</v>
      </c>
      <c r="H53" s="3" t="s">
        <v>15</v>
      </c>
      <c r="J53" s="126" t="s">
        <v>4037</v>
      </c>
      <c r="K53" s="126" t="s">
        <v>1954</v>
      </c>
      <c r="L53" s="184">
        <v>23</v>
      </c>
      <c r="M53" s="72">
        <v>8</v>
      </c>
      <c r="N53" s="72" t="s">
        <v>837</v>
      </c>
      <c r="O53" s="72"/>
    </row>
    <row r="54" spans="1:15">
      <c r="A54" s="9" t="s">
        <v>2042</v>
      </c>
      <c r="B54" s="10">
        <v>8</v>
      </c>
      <c r="C54" s="10">
        <v>53</v>
      </c>
      <c r="D54" s="12" t="s">
        <v>567</v>
      </c>
      <c r="E54" s="11"/>
      <c r="F54" s="268">
        <v>24703</v>
      </c>
      <c r="G54" s="12" t="s">
        <v>686</v>
      </c>
      <c r="H54" s="12" t="s">
        <v>686</v>
      </c>
      <c r="I54" s="11"/>
      <c r="J54" s="135" t="s">
        <v>3039</v>
      </c>
      <c r="K54" s="135" t="s">
        <v>1736</v>
      </c>
      <c r="L54" s="185">
        <v>28</v>
      </c>
      <c r="M54" s="76">
        <v>3</v>
      </c>
      <c r="N54" s="76" t="s">
        <v>837</v>
      </c>
      <c r="O54" s="76"/>
    </row>
    <row r="55" spans="1:15">
      <c r="A55" s="5">
        <v>3</v>
      </c>
      <c r="B55" s="8">
        <v>1</v>
      </c>
      <c r="C55" s="8">
        <v>54</v>
      </c>
      <c r="D55" s="3" t="s">
        <v>14</v>
      </c>
      <c r="F55" s="267">
        <v>25648</v>
      </c>
      <c r="G55" s="3" t="s">
        <v>609</v>
      </c>
      <c r="H55" s="3" t="s">
        <v>609</v>
      </c>
      <c r="J55" s="126" t="s">
        <v>4066</v>
      </c>
      <c r="K55" s="126" t="s">
        <v>564</v>
      </c>
      <c r="L55" s="184">
        <v>26</v>
      </c>
      <c r="M55" s="72">
        <v>1</v>
      </c>
      <c r="N55" s="72"/>
      <c r="O55" s="72" t="s">
        <v>837</v>
      </c>
    </row>
    <row r="56" spans="1:15">
      <c r="A56" s="5">
        <v>3</v>
      </c>
      <c r="B56" s="8">
        <v>2</v>
      </c>
      <c r="C56" s="8">
        <v>55</v>
      </c>
      <c r="D56" s="3" t="s">
        <v>16</v>
      </c>
      <c r="E56" s="2" t="s">
        <v>4203</v>
      </c>
      <c r="F56" s="267">
        <v>15454</v>
      </c>
      <c r="G56" s="3" t="s">
        <v>609</v>
      </c>
      <c r="H56" s="3" t="s">
        <v>609</v>
      </c>
      <c r="J56" s="126" t="s">
        <v>1061</v>
      </c>
      <c r="K56" s="126" t="s">
        <v>220</v>
      </c>
      <c r="L56" s="184">
        <v>31</v>
      </c>
      <c r="M56" s="72">
        <v>1</v>
      </c>
      <c r="N56" s="72"/>
      <c r="O56" s="72" t="s">
        <v>837</v>
      </c>
    </row>
    <row r="57" spans="1:15">
      <c r="A57" s="5">
        <v>3</v>
      </c>
      <c r="B57" s="8">
        <v>3</v>
      </c>
      <c r="C57" s="8">
        <v>56</v>
      </c>
      <c r="D57" s="3" t="s">
        <v>567</v>
      </c>
      <c r="F57" s="267">
        <v>25007</v>
      </c>
      <c r="G57" s="3" t="s">
        <v>15</v>
      </c>
      <c r="H57" s="3" t="s">
        <v>15</v>
      </c>
      <c r="J57" s="126" t="s">
        <v>1932</v>
      </c>
      <c r="K57" s="126" t="s">
        <v>277</v>
      </c>
      <c r="L57" s="184">
        <v>28</v>
      </c>
      <c r="M57" s="72">
        <v>1</v>
      </c>
      <c r="N57" s="72"/>
      <c r="O57" s="72" t="s">
        <v>46</v>
      </c>
    </row>
    <row r="58" spans="1:15">
      <c r="A58" s="5">
        <v>3</v>
      </c>
      <c r="B58" s="8">
        <v>4</v>
      </c>
      <c r="C58" s="8">
        <v>57</v>
      </c>
      <c r="D58" s="3" t="s">
        <v>2168</v>
      </c>
      <c r="E58" s="2" t="s">
        <v>4200</v>
      </c>
      <c r="F58" s="267">
        <v>33876</v>
      </c>
      <c r="G58" s="3" t="s">
        <v>188</v>
      </c>
      <c r="H58" s="3" t="s">
        <v>188</v>
      </c>
      <c r="J58" s="126" t="s">
        <v>4125</v>
      </c>
      <c r="K58" s="126" t="s">
        <v>4124</v>
      </c>
      <c r="L58" s="184">
        <v>22</v>
      </c>
      <c r="M58" s="72">
        <v>1</v>
      </c>
      <c r="N58" s="72"/>
      <c r="O58" s="72" t="s">
        <v>837</v>
      </c>
    </row>
    <row r="59" spans="1:15">
      <c r="A59" s="5">
        <v>3</v>
      </c>
      <c r="B59" s="8">
        <v>5</v>
      </c>
      <c r="C59" s="8">
        <v>58</v>
      </c>
      <c r="D59" s="3" t="s">
        <v>15</v>
      </c>
      <c r="E59" s="2" t="s">
        <v>4204</v>
      </c>
      <c r="F59" s="267">
        <v>31776</v>
      </c>
      <c r="G59" s="3" t="s">
        <v>13</v>
      </c>
      <c r="H59" s="3" t="s">
        <v>13</v>
      </c>
      <c r="J59" s="126" t="s">
        <v>3655</v>
      </c>
      <c r="K59" s="126" t="s">
        <v>3656</v>
      </c>
      <c r="L59" s="184">
        <v>23</v>
      </c>
      <c r="M59" s="72">
        <v>1</v>
      </c>
      <c r="N59" s="72"/>
      <c r="O59" s="72" t="s">
        <v>837</v>
      </c>
    </row>
    <row r="60" spans="1:15">
      <c r="A60" s="5">
        <v>3</v>
      </c>
      <c r="B60" s="8">
        <v>6</v>
      </c>
      <c r="C60" s="8">
        <v>59</v>
      </c>
      <c r="D60" s="3" t="s">
        <v>188</v>
      </c>
      <c r="F60" s="267">
        <v>19362</v>
      </c>
      <c r="G60" s="3" t="s">
        <v>17</v>
      </c>
      <c r="H60" s="3" t="s">
        <v>17</v>
      </c>
      <c r="J60" s="126" t="s">
        <v>1601</v>
      </c>
      <c r="K60" s="126" t="s">
        <v>1602</v>
      </c>
      <c r="L60" s="184">
        <v>29</v>
      </c>
      <c r="M60" s="72">
        <v>1</v>
      </c>
      <c r="N60" s="72"/>
      <c r="O60" s="72" t="s">
        <v>46</v>
      </c>
    </row>
    <row r="61" spans="1:15">
      <c r="A61" s="5">
        <v>3</v>
      </c>
      <c r="B61" s="8">
        <v>7</v>
      </c>
      <c r="C61" s="8">
        <v>60</v>
      </c>
      <c r="D61" s="3" t="s">
        <v>470</v>
      </c>
      <c r="E61" s="2" t="s">
        <v>4199</v>
      </c>
      <c r="F61" s="267">
        <v>29869</v>
      </c>
      <c r="G61" s="3" t="s">
        <v>276</v>
      </c>
      <c r="H61" s="3" t="s">
        <v>276</v>
      </c>
      <c r="J61" s="126" t="s">
        <v>4130</v>
      </c>
      <c r="K61" s="126" t="s">
        <v>596</v>
      </c>
      <c r="L61" s="184">
        <v>23</v>
      </c>
      <c r="M61" s="72">
        <v>1</v>
      </c>
      <c r="N61" s="72"/>
      <c r="O61" s="72" t="s">
        <v>837</v>
      </c>
    </row>
    <row r="62" spans="1:15">
      <c r="A62" s="5">
        <v>3</v>
      </c>
      <c r="B62" s="8">
        <v>8</v>
      </c>
      <c r="C62" s="8">
        <v>61</v>
      </c>
      <c r="D62" s="3" t="s">
        <v>29</v>
      </c>
      <c r="F62" s="267">
        <v>22857</v>
      </c>
      <c r="G62" s="3" t="s">
        <v>239</v>
      </c>
      <c r="H62" s="3" t="s">
        <v>239</v>
      </c>
      <c r="J62" s="126" t="s">
        <v>3326</v>
      </c>
      <c r="K62" s="126" t="s">
        <v>3984</v>
      </c>
      <c r="L62" s="184">
        <v>24</v>
      </c>
      <c r="M62" s="72">
        <v>9</v>
      </c>
      <c r="N62" s="72" t="s">
        <v>2543</v>
      </c>
      <c r="O62" s="72"/>
    </row>
    <row r="63" spans="1:15">
      <c r="A63" s="5">
        <v>3</v>
      </c>
      <c r="B63" s="8">
        <v>9</v>
      </c>
      <c r="C63" s="8">
        <v>62</v>
      </c>
      <c r="D63" s="3" t="s">
        <v>13</v>
      </c>
      <c r="F63" s="267">
        <v>17022</v>
      </c>
      <c r="G63" s="3" t="s">
        <v>13</v>
      </c>
      <c r="H63" s="3" t="s">
        <v>13</v>
      </c>
      <c r="J63" s="126" t="s">
        <v>2302</v>
      </c>
      <c r="K63" s="126" t="s">
        <v>2303</v>
      </c>
      <c r="L63" s="184">
        <v>28</v>
      </c>
      <c r="M63" s="72">
        <v>6</v>
      </c>
      <c r="N63" s="72" t="s">
        <v>837</v>
      </c>
      <c r="O63" s="72"/>
    </row>
    <row r="64" spans="1:15">
      <c r="A64" s="5">
        <v>3</v>
      </c>
      <c r="B64" s="8">
        <v>10</v>
      </c>
      <c r="C64" s="8">
        <v>63</v>
      </c>
      <c r="D64" s="3" t="s">
        <v>17</v>
      </c>
      <c r="E64" s="2" t="s">
        <v>4198</v>
      </c>
      <c r="F64" s="267">
        <v>31396</v>
      </c>
      <c r="G64" s="3" t="s">
        <v>598</v>
      </c>
      <c r="H64" s="3" t="s">
        <v>598</v>
      </c>
      <c r="J64" s="126" t="s">
        <v>4048</v>
      </c>
      <c r="K64" s="126" t="s">
        <v>571</v>
      </c>
      <c r="L64" s="184">
        <v>23</v>
      </c>
      <c r="M64" s="72">
        <v>3</v>
      </c>
      <c r="N64" s="72" t="s">
        <v>837</v>
      </c>
      <c r="O64" s="72"/>
    </row>
    <row r="65" spans="1:15">
      <c r="A65" s="5">
        <v>3</v>
      </c>
      <c r="B65" s="8">
        <v>11</v>
      </c>
      <c r="C65" s="8">
        <v>64</v>
      </c>
      <c r="D65" s="3" t="s">
        <v>15</v>
      </c>
      <c r="E65" s="2" t="s">
        <v>4197</v>
      </c>
      <c r="F65" s="267">
        <v>17878</v>
      </c>
      <c r="G65" s="3" t="s">
        <v>3323</v>
      </c>
      <c r="H65" s="3" t="s">
        <v>438</v>
      </c>
      <c r="J65" s="126" t="s">
        <v>191</v>
      </c>
      <c r="K65" s="126" t="s">
        <v>1887</v>
      </c>
      <c r="L65" s="184">
        <v>28</v>
      </c>
      <c r="M65" s="72">
        <v>1</v>
      </c>
      <c r="N65" s="72"/>
      <c r="O65" s="72" t="s">
        <v>837</v>
      </c>
    </row>
    <row r="66" spans="1:15">
      <c r="A66" s="5">
        <v>3</v>
      </c>
      <c r="B66" s="8">
        <v>12</v>
      </c>
      <c r="C66" s="8">
        <v>65</v>
      </c>
      <c r="D66" s="3" t="s">
        <v>276</v>
      </c>
      <c r="F66" s="267">
        <v>31166</v>
      </c>
      <c r="G66" s="3" t="s">
        <v>17</v>
      </c>
      <c r="H66" s="3" t="s">
        <v>17</v>
      </c>
      <c r="J66" s="126" t="s">
        <v>3583</v>
      </c>
      <c r="K66" s="126" t="s">
        <v>3584</v>
      </c>
      <c r="L66" s="184">
        <v>25</v>
      </c>
      <c r="M66" s="72">
        <v>7</v>
      </c>
      <c r="N66" s="72" t="s">
        <v>46</v>
      </c>
      <c r="O66" s="72"/>
    </row>
    <row r="67" spans="1:15">
      <c r="A67" s="5">
        <v>3</v>
      </c>
      <c r="B67" s="8">
        <v>13</v>
      </c>
      <c r="C67" s="8">
        <v>66</v>
      </c>
      <c r="D67" s="3" t="s">
        <v>17</v>
      </c>
      <c r="E67" s="2" t="s">
        <v>4205</v>
      </c>
      <c r="F67" s="267">
        <v>29592</v>
      </c>
      <c r="G67" s="3" t="s">
        <v>3323</v>
      </c>
      <c r="H67" s="3" t="s">
        <v>686</v>
      </c>
      <c r="J67" s="126" t="s">
        <v>4034</v>
      </c>
      <c r="K67" s="126" t="s">
        <v>986</v>
      </c>
      <c r="L67" s="184">
        <v>24</v>
      </c>
      <c r="M67" s="72">
        <v>5</v>
      </c>
      <c r="N67" s="72" t="s">
        <v>837</v>
      </c>
      <c r="O67" s="72"/>
    </row>
    <row r="68" spans="1:15">
      <c r="A68" s="5">
        <v>3</v>
      </c>
      <c r="B68" s="8">
        <v>14</v>
      </c>
      <c r="C68" s="8">
        <v>67</v>
      </c>
      <c r="D68" s="3" t="s">
        <v>609</v>
      </c>
      <c r="F68" s="267">
        <v>15552</v>
      </c>
      <c r="G68" s="3" t="s">
        <v>470</v>
      </c>
      <c r="H68" s="3" t="s">
        <v>470</v>
      </c>
      <c r="J68" s="126" t="s">
        <v>114</v>
      </c>
      <c r="K68" s="126" t="s">
        <v>559</v>
      </c>
      <c r="L68" s="184">
        <v>33</v>
      </c>
      <c r="M68" s="72">
        <v>1</v>
      </c>
      <c r="N68" s="72"/>
      <c r="O68" s="72" t="s">
        <v>837</v>
      </c>
    </row>
    <row r="69" spans="1:15">
      <c r="A69" s="5">
        <v>3</v>
      </c>
      <c r="B69" s="8">
        <v>15</v>
      </c>
      <c r="C69" s="8">
        <v>68</v>
      </c>
      <c r="D69" s="3" t="s">
        <v>609</v>
      </c>
      <c r="E69" s="2" t="s">
        <v>4202</v>
      </c>
      <c r="F69" s="267">
        <v>33826</v>
      </c>
      <c r="G69" s="3" t="s">
        <v>2170</v>
      </c>
      <c r="H69" s="3" t="s">
        <v>2170</v>
      </c>
      <c r="J69" s="126" t="s">
        <v>3988</v>
      </c>
      <c r="K69" s="126" t="s">
        <v>3987</v>
      </c>
      <c r="L69" s="184">
        <v>28</v>
      </c>
      <c r="M69" s="72">
        <v>1</v>
      </c>
      <c r="N69" s="72"/>
      <c r="O69" s="72" t="s">
        <v>46</v>
      </c>
    </row>
    <row r="70" spans="1:15">
      <c r="A70" s="5">
        <v>3</v>
      </c>
      <c r="B70" s="8">
        <v>16</v>
      </c>
      <c r="C70" s="8">
        <v>69</v>
      </c>
      <c r="D70" s="3" t="s">
        <v>18</v>
      </c>
      <c r="F70" s="267">
        <v>25845</v>
      </c>
      <c r="G70" s="3" t="s">
        <v>246</v>
      </c>
      <c r="H70" s="3" t="s">
        <v>246</v>
      </c>
      <c r="J70" s="126" t="s">
        <v>3067</v>
      </c>
      <c r="K70" s="126" t="s">
        <v>596</v>
      </c>
      <c r="L70" s="184">
        <v>25</v>
      </c>
      <c r="M70" s="72">
        <v>3</v>
      </c>
      <c r="N70" s="72" t="s">
        <v>2543</v>
      </c>
      <c r="O70" s="72"/>
    </row>
    <row r="71" spans="1:15">
      <c r="A71" s="5">
        <v>3</v>
      </c>
      <c r="B71" s="8">
        <v>17</v>
      </c>
      <c r="C71" s="8">
        <v>70</v>
      </c>
      <c r="D71" s="3" t="s">
        <v>129</v>
      </c>
      <c r="F71" s="267">
        <v>12572</v>
      </c>
      <c r="G71" s="3" t="s">
        <v>15</v>
      </c>
      <c r="H71" s="3" t="s">
        <v>15</v>
      </c>
      <c r="J71" s="126" t="s">
        <v>849</v>
      </c>
      <c r="K71" s="126" t="s">
        <v>208</v>
      </c>
      <c r="L71" s="184">
        <v>36</v>
      </c>
      <c r="M71" s="72">
        <v>1</v>
      </c>
      <c r="N71" s="72"/>
      <c r="O71" s="72" t="s">
        <v>837</v>
      </c>
    </row>
    <row r="72" spans="1:15">
      <c r="A72" s="5">
        <v>3</v>
      </c>
      <c r="B72" s="8">
        <v>18</v>
      </c>
      <c r="C72" s="8">
        <v>71</v>
      </c>
      <c r="D72" s="3" t="s">
        <v>239</v>
      </c>
      <c r="E72" s="2" t="s">
        <v>4206</v>
      </c>
      <c r="F72" s="267">
        <v>16300</v>
      </c>
      <c r="G72" s="3" t="s">
        <v>3323</v>
      </c>
      <c r="H72" s="3" t="s">
        <v>686</v>
      </c>
      <c r="J72" s="126" t="s">
        <v>1156</v>
      </c>
      <c r="K72" s="126" t="s">
        <v>225</v>
      </c>
      <c r="L72" s="184">
        <v>29</v>
      </c>
      <c r="M72" s="72">
        <v>1</v>
      </c>
      <c r="N72" s="72"/>
      <c r="O72" s="72" t="s">
        <v>837</v>
      </c>
    </row>
    <row r="73" spans="1:15">
      <c r="A73" s="5">
        <v>3</v>
      </c>
      <c r="B73" s="8">
        <v>19</v>
      </c>
      <c r="C73" s="8">
        <v>72</v>
      </c>
      <c r="D73" s="3" t="s">
        <v>2175</v>
      </c>
      <c r="E73" s="2" t="s">
        <v>4207</v>
      </c>
      <c r="F73" s="267">
        <v>19996</v>
      </c>
      <c r="G73" s="3" t="s">
        <v>555</v>
      </c>
      <c r="H73" s="3" t="s">
        <v>555</v>
      </c>
      <c r="J73" s="126" t="s">
        <v>2402</v>
      </c>
      <c r="K73" s="126" t="s">
        <v>409</v>
      </c>
      <c r="L73" s="184">
        <v>29</v>
      </c>
      <c r="M73" s="72">
        <v>1</v>
      </c>
      <c r="N73" s="72"/>
      <c r="O73" s="72" t="s">
        <v>46</v>
      </c>
    </row>
    <row r="74" spans="1:15">
      <c r="A74" s="9">
        <v>3</v>
      </c>
      <c r="B74" s="10">
        <v>20</v>
      </c>
      <c r="C74" s="10">
        <v>73</v>
      </c>
      <c r="D74" s="12" t="s">
        <v>563</v>
      </c>
      <c r="E74" s="11"/>
      <c r="F74" s="268">
        <v>31437</v>
      </c>
      <c r="G74" s="12" t="s">
        <v>239</v>
      </c>
      <c r="H74" s="12" t="s">
        <v>239</v>
      </c>
      <c r="I74" s="11"/>
      <c r="J74" s="135" t="s">
        <v>3088</v>
      </c>
      <c r="K74" s="135" t="s">
        <v>681</v>
      </c>
      <c r="L74" s="185">
        <v>23</v>
      </c>
      <c r="M74" s="76">
        <v>5</v>
      </c>
      <c r="N74" s="76" t="s">
        <v>46</v>
      </c>
      <c r="O74" s="76"/>
    </row>
    <row r="75" spans="1:15">
      <c r="A75" s="5">
        <v>4</v>
      </c>
      <c r="B75" s="8">
        <v>1</v>
      </c>
      <c r="C75" s="8">
        <v>74</v>
      </c>
      <c r="D75" s="3" t="s">
        <v>2168</v>
      </c>
      <c r="F75" s="267">
        <v>18400</v>
      </c>
      <c r="G75" s="3" t="s">
        <v>2169</v>
      </c>
      <c r="H75" s="3" t="s">
        <v>29</v>
      </c>
      <c r="J75" s="126" t="s">
        <v>2866</v>
      </c>
      <c r="K75" s="126" t="s">
        <v>540</v>
      </c>
      <c r="L75" s="184">
        <v>26</v>
      </c>
      <c r="M75" s="72">
        <v>3</v>
      </c>
      <c r="N75" s="72" t="s">
        <v>837</v>
      </c>
      <c r="O75" s="72"/>
    </row>
    <row r="76" spans="1:15">
      <c r="A76" s="5">
        <v>4</v>
      </c>
      <c r="B76" s="8">
        <v>2</v>
      </c>
      <c r="C76" s="8">
        <v>75</v>
      </c>
      <c r="D76" s="3" t="s">
        <v>18</v>
      </c>
      <c r="F76" s="267">
        <v>25550</v>
      </c>
      <c r="G76" s="3" t="s">
        <v>2170</v>
      </c>
      <c r="H76" s="3" t="s">
        <v>2170</v>
      </c>
      <c r="J76" s="126" t="s">
        <v>3485</v>
      </c>
      <c r="K76" s="126" t="s">
        <v>531</v>
      </c>
      <c r="L76" s="184">
        <v>27</v>
      </c>
      <c r="M76" s="72">
        <v>1</v>
      </c>
      <c r="N76" s="72"/>
      <c r="O76" s="72" t="s">
        <v>837</v>
      </c>
    </row>
    <row r="77" spans="1:15">
      <c r="A77" s="5">
        <v>4</v>
      </c>
      <c r="B77" s="8">
        <v>3</v>
      </c>
      <c r="C77" s="8">
        <v>76</v>
      </c>
      <c r="D77" s="3" t="s">
        <v>609</v>
      </c>
      <c r="F77" s="267">
        <v>18655</v>
      </c>
      <c r="G77" s="3" t="s">
        <v>555</v>
      </c>
      <c r="H77" s="3" t="s">
        <v>555</v>
      </c>
      <c r="J77" s="126" t="s">
        <v>1087</v>
      </c>
      <c r="K77" s="126" t="s">
        <v>1662</v>
      </c>
      <c r="L77" s="184">
        <v>30</v>
      </c>
      <c r="M77" s="72">
        <v>1</v>
      </c>
      <c r="N77" s="72"/>
      <c r="O77" s="72" t="s">
        <v>46</v>
      </c>
    </row>
    <row r="78" spans="1:15">
      <c r="A78" s="5">
        <v>4</v>
      </c>
      <c r="B78" s="8">
        <v>4</v>
      </c>
      <c r="C78" s="8">
        <v>77</v>
      </c>
      <c r="D78" s="3" t="s">
        <v>16</v>
      </c>
      <c r="F78" s="267">
        <v>19287</v>
      </c>
      <c r="G78" s="3" t="s">
        <v>14</v>
      </c>
      <c r="H78" s="3" t="s">
        <v>14</v>
      </c>
      <c r="J78" s="126" t="s">
        <v>3328</v>
      </c>
      <c r="K78" s="126" t="s">
        <v>1706</v>
      </c>
      <c r="L78" s="184">
        <v>31</v>
      </c>
      <c r="M78" s="72">
        <v>9</v>
      </c>
      <c r="N78" s="72" t="s">
        <v>837</v>
      </c>
      <c r="O78" s="72"/>
    </row>
    <row r="79" spans="1:15">
      <c r="A79" s="5">
        <v>4</v>
      </c>
      <c r="B79" s="8">
        <v>5</v>
      </c>
      <c r="C79" s="8">
        <v>78</v>
      </c>
      <c r="D79" s="3" t="s">
        <v>16</v>
      </c>
      <c r="E79" s="2" t="s">
        <v>4197</v>
      </c>
      <c r="F79" s="267">
        <v>26108</v>
      </c>
      <c r="G79" s="3" t="s">
        <v>276</v>
      </c>
      <c r="H79" s="3" t="s">
        <v>276</v>
      </c>
      <c r="J79" s="126" t="s">
        <v>3075</v>
      </c>
      <c r="K79" s="126" t="s">
        <v>1893</v>
      </c>
      <c r="L79" s="184">
        <v>25</v>
      </c>
      <c r="M79" s="72">
        <v>1</v>
      </c>
      <c r="N79" s="72"/>
      <c r="O79" s="72" t="s">
        <v>837</v>
      </c>
    </row>
    <row r="80" spans="1:15">
      <c r="A80" s="5">
        <v>4</v>
      </c>
      <c r="B80" s="8">
        <v>6</v>
      </c>
      <c r="C80" s="8">
        <v>79</v>
      </c>
      <c r="D80" s="3" t="s">
        <v>129</v>
      </c>
      <c r="E80" s="2" t="s">
        <v>4202</v>
      </c>
      <c r="F80" s="267">
        <v>23590</v>
      </c>
      <c r="G80" s="3" t="s">
        <v>129</v>
      </c>
      <c r="H80" s="3" t="s">
        <v>129</v>
      </c>
      <c r="J80" s="126" t="s">
        <v>606</v>
      </c>
      <c r="K80" s="126" t="s">
        <v>607</v>
      </c>
      <c r="L80" s="184">
        <v>24</v>
      </c>
      <c r="M80" s="72">
        <v>1</v>
      </c>
      <c r="N80" s="72"/>
      <c r="O80" s="72" t="s">
        <v>837</v>
      </c>
    </row>
    <row r="81" spans="1:15">
      <c r="A81" s="5">
        <v>4</v>
      </c>
      <c r="B81" s="8">
        <v>7</v>
      </c>
      <c r="C81" s="8">
        <v>80</v>
      </c>
      <c r="D81" s="3" t="s">
        <v>13</v>
      </c>
      <c r="F81" s="267">
        <v>19931</v>
      </c>
      <c r="G81" s="3" t="s">
        <v>555</v>
      </c>
      <c r="H81" s="3" t="s">
        <v>555</v>
      </c>
      <c r="J81" s="126" t="s">
        <v>102</v>
      </c>
      <c r="K81" s="126" t="s">
        <v>106</v>
      </c>
      <c r="L81" s="184">
        <v>27</v>
      </c>
      <c r="M81" s="72">
        <v>4</v>
      </c>
      <c r="N81" s="72" t="s">
        <v>837</v>
      </c>
      <c r="O81" s="72"/>
    </row>
    <row r="82" spans="1:15">
      <c r="A82" s="5">
        <v>4</v>
      </c>
      <c r="B82" s="8">
        <v>8</v>
      </c>
      <c r="C82" s="8">
        <v>81</v>
      </c>
      <c r="D82" s="3" t="s">
        <v>29</v>
      </c>
      <c r="F82" s="267">
        <v>25139</v>
      </c>
      <c r="G82" s="3" t="s">
        <v>213</v>
      </c>
      <c r="H82" s="3" t="s">
        <v>213</v>
      </c>
      <c r="J82" s="126" t="s">
        <v>3470</v>
      </c>
      <c r="K82" s="126" t="s">
        <v>175</v>
      </c>
      <c r="L82" s="184">
        <v>27</v>
      </c>
      <c r="M82" s="72">
        <v>1</v>
      </c>
      <c r="N82" s="72"/>
      <c r="O82" s="72" t="s">
        <v>46</v>
      </c>
    </row>
    <row r="83" spans="1:15">
      <c r="A83" s="5">
        <v>4</v>
      </c>
      <c r="B83" s="8">
        <v>9</v>
      </c>
      <c r="C83" s="8">
        <v>82</v>
      </c>
      <c r="D83" s="3" t="s">
        <v>598</v>
      </c>
      <c r="F83" s="267">
        <v>13723</v>
      </c>
      <c r="G83" s="3" t="s">
        <v>246</v>
      </c>
      <c r="H83" s="3" t="s">
        <v>246</v>
      </c>
      <c r="J83" s="126" t="s">
        <v>1015</v>
      </c>
      <c r="K83" s="126" t="s">
        <v>576</v>
      </c>
      <c r="L83" s="184">
        <v>34</v>
      </c>
      <c r="M83" s="72">
        <v>2</v>
      </c>
      <c r="N83" s="72" t="s">
        <v>837</v>
      </c>
      <c r="O83" s="72"/>
    </row>
    <row r="84" spans="1:15">
      <c r="A84" s="5">
        <v>4</v>
      </c>
      <c r="B84" s="8">
        <v>10</v>
      </c>
      <c r="C84" s="8">
        <v>83</v>
      </c>
      <c r="D84" s="3" t="s">
        <v>188</v>
      </c>
      <c r="F84" s="267">
        <v>19459</v>
      </c>
      <c r="G84" s="3" t="s">
        <v>567</v>
      </c>
      <c r="H84" s="3" t="s">
        <v>567</v>
      </c>
      <c r="J84" s="126" t="s">
        <v>1605</v>
      </c>
      <c r="K84" s="126" t="s">
        <v>548</v>
      </c>
      <c r="L84" s="184">
        <v>28</v>
      </c>
      <c r="M84" s="72">
        <v>1</v>
      </c>
      <c r="N84" s="72"/>
      <c r="O84" s="72" t="s">
        <v>837</v>
      </c>
    </row>
    <row r="85" spans="1:15">
      <c r="A85" s="5">
        <v>4</v>
      </c>
      <c r="B85" s="8">
        <v>11</v>
      </c>
      <c r="C85" s="8">
        <v>84</v>
      </c>
      <c r="D85" s="3" t="s">
        <v>470</v>
      </c>
      <c r="E85" s="2" t="s">
        <v>4198</v>
      </c>
      <c r="F85" s="267">
        <v>18042</v>
      </c>
      <c r="G85" s="3" t="s">
        <v>598</v>
      </c>
      <c r="H85" s="3" t="s">
        <v>598</v>
      </c>
      <c r="J85" s="126" t="s">
        <v>178</v>
      </c>
      <c r="K85" s="126" t="s">
        <v>409</v>
      </c>
      <c r="L85" s="184">
        <v>31</v>
      </c>
      <c r="M85" s="72">
        <v>6</v>
      </c>
      <c r="N85" s="72" t="s">
        <v>837</v>
      </c>
      <c r="O85" s="72"/>
    </row>
    <row r="86" spans="1:15">
      <c r="A86" s="5">
        <v>4</v>
      </c>
      <c r="B86" s="8">
        <v>12</v>
      </c>
      <c r="C86" s="8">
        <v>85</v>
      </c>
      <c r="D86" s="3" t="s">
        <v>239</v>
      </c>
      <c r="F86" s="267">
        <v>16472</v>
      </c>
      <c r="G86" s="3" t="s">
        <v>563</v>
      </c>
      <c r="H86" s="3" t="s">
        <v>563</v>
      </c>
      <c r="J86" s="126" t="s">
        <v>1078</v>
      </c>
      <c r="K86" s="126" t="s">
        <v>1079</v>
      </c>
      <c r="L86" s="184">
        <v>31</v>
      </c>
      <c r="M86" s="72">
        <v>3</v>
      </c>
      <c r="N86" s="72" t="s">
        <v>837</v>
      </c>
      <c r="O86" s="72"/>
    </row>
    <row r="87" spans="1:15">
      <c r="A87" s="5">
        <v>4</v>
      </c>
      <c r="B87" s="8">
        <v>13</v>
      </c>
      <c r="C87" s="8">
        <v>86</v>
      </c>
      <c r="D87" s="3" t="s">
        <v>567</v>
      </c>
      <c r="F87" s="267">
        <v>24257</v>
      </c>
      <c r="G87" s="3" t="s">
        <v>213</v>
      </c>
      <c r="H87" s="3" t="s">
        <v>213</v>
      </c>
      <c r="J87" s="126" t="s">
        <v>4015</v>
      </c>
      <c r="K87" s="126" t="s">
        <v>4014</v>
      </c>
      <c r="L87" s="184">
        <v>22</v>
      </c>
      <c r="M87" s="72">
        <v>9</v>
      </c>
      <c r="N87" s="72" t="s">
        <v>837</v>
      </c>
      <c r="O87" s="72"/>
    </row>
    <row r="88" spans="1:15">
      <c r="A88" s="5">
        <v>4</v>
      </c>
      <c r="B88" s="8">
        <v>14</v>
      </c>
      <c r="C88" s="8">
        <v>87</v>
      </c>
      <c r="D88" s="3" t="s">
        <v>17</v>
      </c>
      <c r="F88" s="267">
        <v>22263</v>
      </c>
      <c r="G88" s="3" t="s">
        <v>276</v>
      </c>
      <c r="H88" s="3" t="s">
        <v>276</v>
      </c>
      <c r="J88" s="126" t="s">
        <v>2997</v>
      </c>
      <c r="K88" s="126" t="s">
        <v>466</v>
      </c>
      <c r="L88" s="184">
        <v>24</v>
      </c>
      <c r="M88" s="72">
        <v>4</v>
      </c>
      <c r="N88" s="72" t="s">
        <v>46</v>
      </c>
      <c r="O88" s="72"/>
    </row>
    <row r="89" spans="1:15">
      <c r="A89" s="5">
        <v>4</v>
      </c>
      <c r="B89" s="8">
        <v>15</v>
      </c>
      <c r="C89" s="8">
        <v>88</v>
      </c>
      <c r="D89" s="3" t="s">
        <v>14</v>
      </c>
      <c r="F89" s="267">
        <v>23150</v>
      </c>
      <c r="G89" s="3" t="s">
        <v>354</v>
      </c>
      <c r="H89" s="3" t="s">
        <v>354</v>
      </c>
      <c r="J89" s="126" t="s">
        <v>3430</v>
      </c>
      <c r="K89" s="126" t="s">
        <v>3431</v>
      </c>
      <c r="L89" s="184">
        <v>28</v>
      </c>
      <c r="M89" s="72">
        <v>1</v>
      </c>
      <c r="N89" s="72"/>
      <c r="O89" s="72" t="s">
        <v>837</v>
      </c>
    </row>
    <row r="90" spans="1:15">
      <c r="A90" s="5">
        <v>4</v>
      </c>
      <c r="B90" s="8">
        <v>16</v>
      </c>
      <c r="C90" s="8">
        <v>89</v>
      </c>
      <c r="D90" s="3" t="s">
        <v>563</v>
      </c>
      <c r="F90" s="267">
        <v>23429</v>
      </c>
      <c r="G90" s="3" t="s">
        <v>354</v>
      </c>
      <c r="H90" s="3" t="s">
        <v>354</v>
      </c>
      <c r="J90" s="126" t="s">
        <v>3022</v>
      </c>
      <c r="K90" s="126" t="s">
        <v>223</v>
      </c>
      <c r="L90" s="184">
        <v>28</v>
      </c>
      <c r="M90" s="72">
        <v>1</v>
      </c>
      <c r="N90" s="72"/>
      <c r="O90" s="72" t="s">
        <v>46</v>
      </c>
    </row>
    <row r="91" spans="1:15">
      <c r="A91" s="5">
        <v>4</v>
      </c>
      <c r="B91" s="8">
        <v>17</v>
      </c>
      <c r="C91" s="8">
        <v>90</v>
      </c>
      <c r="D91" s="3" t="s">
        <v>470</v>
      </c>
      <c r="F91" s="267">
        <v>23401</v>
      </c>
      <c r="G91" s="3" t="s">
        <v>2176</v>
      </c>
      <c r="H91" s="3" t="s">
        <v>2176</v>
      </c>
      <c r="J91" s="126" t="s">
        <v>3435</v>
      </c>
      <c r="K91" s="126" t="s">
        <v>3351</v>
      </c>
      <c r="L91" s="184">
        <v>27</v>
      </c>
      <c r="M91" s="72">
        <v>6</v>
      </c>
      <c r="N91" s="72" t="s">
        <v>837</v>
      </c>
      <c r="O91" s="72"/>
    </row>
    <row r="92" spans="1:15">
      <c r="A92" s="5">
        <v>4</v>
      </c>
      <c r="B92" s="8">
        <v>18</v>
      </c>
      <c r="C92" s="8">
        <v>91</v>
      </c>
      <c r="D92" s="3" t="s">
        <v>129</v>
      </c>
      <c r="F92" s="267">
        <v>21707</v>
      </c>
      <c r="G92" s="3" t="s">
        <v>16</v>
      </c>
      <c r="H92" s="3" t="s">
        <v>16</v>
      </c>
      <c r="J92" s="126" t="s">
        <v>182</v>
      </c>
      <c r="K92" s="126" t="s">
        <v>2976</v>
      </c>
      <c r="L92" s="184">
        <v>25</v>
      </c>
      <c r="M92" s="72">
        <v>5</v>
      </c>
      <c r="N92" s="72" t="s">
        <v>2543</v>
      </c>
      <c r="O92" s="72"/>
    </row>
    <row r="93" spans="1:15">
      <c r="A93" s="5">
        <v>4</v>
      </c>
      <c r="B93" s="8">
        <v>19</v>
      </c>
      <c r="C93" s="8">
        <v>92</v>
      </c>
      <c r="D93" s="3" t="s">
        <v>438</v>
      </c>
      <c r="F93" s="267">
        <v>19924</v>
      </c>
      <c r="G93" s="3" t="s">
        <v>563</v>
      </c>
      <c r="H93" s="3" t="s">
        <v>563</v>
      </c>
      <c r="J93" s="126" t="s">
        <v>303</v>
      </c>
      <c r="K93" s="126" t="s">
        <v>577</v>
      </c>
      <c r="L93" s="184">
        <v>27</v>
      </c>
      <c r="M93" s="72">
        <v>1</v>
      </c>
      <c r="N93" s="72"/>
      <c r="O93" s="72" t="s">
        <v>46</v>
      </c>
    </row>
    <row r="94" spans="1:15">
      <c r="A94" s="9">
        <v>4</v>
      </c>
      <c r="B94" s="10">
        <v>20</v>
      </c>
      <c r="C94" s="10">
        <v>93</v>
      </c>
      <c r="D94" s="12" t="s">
        <v>276</v>
      </c>
      <c r="E94" s="11"/>
      <c r="F94" s="268">
        <v>10441</v>
      </c>
      <c r="G94" s="12" t="s">
        <v>614</v>
      </c>
      <c r="H94" s="12" t="s">
        <v>614</v>
      </c>
      <c r="I94" s="11"/>
      <c r="J94" s="135" t="s">
        <v>3333</v>
      </c>
      <c r="K94" s="135" t="s">
        <v>237</v>
      </c>
      <c r="L94" s="185">
        <v>32</v>
      </c>
      <c r="M94" s="76">
        <v>3</v>
      </c>
      <c r="N94" s="76" t="s">
        <v>46</v>
      </c>
      <c r="O94" s="76"/>
    </row>
    <row r="95" spans="1:15">
      <c r="A95" s="5">
        <v>5</v>
      </c>
      <c r="B95" s="8">
        <v>1</v>
      </c>
      <c r="C95" s="8">
        <v>94</v>
      </c>
      <c r="D95" s="3" t="s">
        <v>14</v>
      </c>
      <c r="F95" s="267">
        <v>13619</v>
      </c>
      <c r="G95" s="3" t="s">
        <v>3323</v>
      </c>
      <c r="H95" s="3" t="s">
        <v>188</v>
      </c>
      <c r="J95" s="126" t="s">
        <v>1057</v>
      </c>
      <c r="K95" s="126" t="s">
        <v>1756</v>
      </c>
      <c r="L95" s="184">
        <v>31</v>
      </c>
      <c r="M95" s="72">
        <v>1</v>
      </c>
      <c r="N95" s="72"/>
      <c r="O95" s="72" t="s">
        <v>837</v>
      </c>
    </row>
    <row r="96" spans="1:15">
      <c r="A96" s="5">
        <v>5</v>
      </c>
      <c r="B96" s="8">
        <v>2</v>
      </c>
      <c r="C96" s="8">
        <v>95</v>
      </c>
      <c r="D96" s="3" t="s">
        <v>17</v>
      </c>
      <c r="F96" s="267">
        <v>31730</v>
      </c>
      <c r="G96" s="3" t="s">
        <v>164</v>
      </c>
      <c r="H96" s="3" t="s">
        <v>164</v>
      </c>
      <c r="J96" s="126" t="s">
        <v>4065</v>
      </c>
      <c r="K96" s="126" t="s">
        <v>616</v>
      </c>
      <c r="L96" s="184">
        <v>23</v>
      </c>
      <c r="M96" s="72">
        <v>1</v>
      </c>
      <c r="N96" s="72"/>
      <c r="O96" s="72" t="s">
        <v>837</v>
      </c>
    </row>
    <row r="97" spans="1:15">
      <c r="A97" s="5">
        <v>5</v>
      </c>
      <c r="B97" s="8">
        <v>3</v>
      </c>
      <c r="C97" s="8">
        <v>96</v>
      </c>
      <c r="D97" s="3" t="s">
        <v>567</v>
      </c>
      <c r="F97" s="267">
        <v>27531</v>
      </c>
      <c r="G97" s="3" t="s">
        <v>609</v>
      </c>
      <c r="H97" s="3" t="s">
        <v>609</v>
      </c>
      <c r="J97" s="126" t="s">
        <v>543</v>
      </c>
      <c r="K97" s="126" t="s">
        <v>617</v>
      </c>
      <c r="L97" s="184">
        <v>26</v>
      </c>
      <c r="M97" s="72">
        <v>6</v>
      </c>
      <c r="N97" s="72" t="s">
        <v>46</v>
      </c>
      <c r="O97" s="72"/>
    </row>
    <row r="98" spans="1:15">
      <c r="A98" s="5">
        <v>5</v>
      </c>
      <c r="B98" s="8">
        <v>4</v>
      </c>
      <c r="C98" s="8">
        <v>97</v>
      </c>
      <c r="D98" s="3" t="s">
        <v>239</v>
      </c>
      <c r="F98" s="267">
        <v>19892</v>
      </c>
      <c r="G98" s="3" t="s">
        <v>45</v>
      </c>
      <c r="H98" s="3" t="s">
        <v>1121</v>
      </c>
      <c r="J98" s="126" t="s">
        <v>601</v>
      </c>
      <c r="K98" s="126" t="s">
        <v>1903</v>
      </c>
      <c r="L98" s="184">
        <v>28</v>
      </c>
      <c r="M98" s="72">
        <v>7</v>
      </c>
      <c r="N98" s="72" t="s">
        <v>46</v>
      </c>
      <c r="O98" s="72"/>
    </row>
    <row r="99" spans="1:15">
      <c r="A99" s="5">
        <v>5</v>
      </c>
      <c r="B99" s="8">
        <v>5</v>
      </c>
      <c r="C99" s="8">
        <v>98</v>
      </c>
      <c r="D99" s="3" t="s">
        <v>438</v>
      </c>
      <c r="F99" s="267">
        <v>17452</v>
      </c>
      <c r="G99" s="3" t="s">
        <v>2176</v>
      </c>
      <c r="H99" s="3" t="s">
        <v>2176</v>
      </c>
      <c r="J99" s="126" t="s">
        <v>2308</v>
      </c>
      <c r="K99" s="126" t="s">
        <v>565</v>
      </c>
      <c r="L99" s="184">
        <v>28</v>
      </c>
      <c r="M99" s="72">
        <v>8</v>
      </c>
      <c r="N99" s="72" t="s">
        <v>837</v>
      </c>
      <c r="O99" s="72"/>
    </row>
    <row r="100" spans="1:15">
      <c r="A100" s="5">
        <v>5</v>
      </c>
      <c r="B100" s="8">
        <v>6</v>
      </c>
      <c r="C100" s="8">
        <v>99</v>
      </c>
      <c r="D100" s="3" t="s">
        <v>188</v>
      </c>
      <c r="F100" s="267">
        <v>27493</v>
      </c>
      <c r="G100" s="3" t="s">
        <v>188</v>
      </c>
      <c r="H100" s="3" t="s">
        <v>188</v>
      </c>
      <c r="J100" s="126" t="s">
        <v>4007</v>
      </c>
      <c r="K100" s="126" t="s">
        <v>4006</v>
      </c>
      <c r="L100" s="184">
        <v>23</v>
      </c>
      <c r="M100" s="72">
        <v>9</v>
      </c>
      <c r="N100" s="72" t="s">
        <v>837</v>
      </c>
      <c r="O100" s="72"/>
    </row>
    <row r="101" spans="1:15">
      <c r="A101" s="5">
        <v>5</v>
      </c>
      <c r="B101" s="8">
        <v>7</v>
      </c>
      <c r="C101" s="8">
        <v>100</v>
      </c>
      <c r="D101" s="3" t="s">
        <v>598</v>
      </c>
      <c r="F101" s="267">
        <v>10028</v>
      </c>
      <c r="G101" s="3" t="s">
        <v>3323</v>
      </c>
      <c r="H101" s="3" t="s">
        <v>129</v>
      </c>
      <c r="J101" s="126" t="s">
        <v>2826</v>
      </c>
      <c r="K101" s="126" t="s">
        <v>331</v>
      </c>
      <c r="L101" s="184">
        <v>32</v>
      </c>
      <c r="M101" s="72">
        <v>2</v>
      </c>
      <c r="N101" s="72" t="s">
        <v>837</v>
      </c>
      <c r="O101" s="72"/>
    </row>
    <row r="102" spans="1:15">
      <c r="A102" s="5">
        <v>5</v>
      </c>
      <c r="B102" s="8">
        <v>8</v>
      </c>
      <c r="C102" s="8">
        <v>101</v>
      </c>
      <c r="D102" s="3" t="s">
        <v>29</v>
      </c>
      <c r="F102" s="267">
        <v>30133</v>
      </c>
      <c r="G102" s="3" t="s">
        <v>239</v>
      </c>
      <c r="H102" s="3" t="s">
        <v>239</v>
      </c>
      <c r="J102" s="126" t="s">
        <v>3996</v>
      </c>
      <c r="K102" s="126" t="s">
        <v>3995</v>
      </c>
      <c r="L102" s="184">
        <v>25</v>
      </c>
      <c r="M102" s="72">
        <v>1</v>
      </c>
      <c r="N102" s="72"/>
      <c r="O102" s="72" t="s">
        <v>46</v>
      </c>
    </row>
    <row r="103" spans="1:15">
      <c r="A103" s="5">
        <v>5</v>
      </c>
      <c r="B103" s="8">
        <v>9</v>
      </c>
      <c r="C103" s="8">
        <v>102</v>
      </c>
      <c r="D103" s="3" t="s">
        <v>29</v>
      </c>
      <c r="E103" s="2" t="s">
        <v>4208</v>
      </c>
      <c r="F103" s="267">
        <v>19274</v>
      </c>
      <c r="G103" s="3" t="s">
        <v>17</v>
      </c>
      <c r="H103" s="3" t="s">
        <v>17</v>
      </c>
      <c r="J103" s="126" t="s">
        <v>454</v>
      </c>
      <c r="K103" s="126" t="s">
        <v>576</v>
      </c>
      <c r="L103" s="184">
        <v>30</v>
      </c>
      <c r="M103" s="72">
        <v>1</v>
      </c>
      <c r="N103" s="72"/>
      <c r="O103" s="72" t="s">
        <v>837</v>
      </c>
    </row>
    <row r="104" spans="1:15">
      <c r="A104" s="5">
        <v>5</v>
      </c>
      <c r="B104" s="8">
        <v>10</v>
      </c>
      <c r="C104" s="8">
        <v>103</v>
      </c>
      <c r="D104" s="3" t="s">
        <v>15</v>
      </c>
      <c r="E104" s="2" t="s">
        <v>4198</v>
      </c>
      <c r="F104" s="267">
        <v>15905</v>
      </c>
      <c r="G104" s="3" t="s">
        <v>345</v>
      </c>
      <c r="H104" s="3" t="s">
        <v>345</v>
      </c>
      <c r="J104" s="126" t="s">
        <v>1922</v>
      </c>
      <c r="K104" s="126" t="s">
        <v>589</v>
      </c>
      <c r="L104" s="184">
        <v>28</v>
      </c>
      <c r="M104" s="72">
        <v>2</v>
      </c>
      <c r="N104" s="72" t="s">
        <v>837</v>
      </c>
      <c r="O104" s="72"/>
    </row>
    <row r="105" spans="1:15">
      <c r="A105" s="5">
        <v>5</v>
      </c>
      <c r="B105" s="8">
        <v>11</v>
      </c>
      <c r="C105" s="8">
        <v>104</v>
      </c>
      <c r="D105" s="3" t="s">
        <v>239</v>
      </c>
      <c r="E105" s="2" t="s">
        <v>4197</v>
      </c>
      <c r="F105" s="267">
        <v>16647</v>
      </c>
      <c r="G105" s="3" t="s">
        <v>45</v>
      </c>
      <c r="H105" s="3" t="s">
        <v>1121</v>
      </c>
      <c r="J105" s="126" t="s">
        <v>1920</v>
      </c>
      <c r="K105" s="126" t="s">
        <v>549</v>
      </c>
      <c r="L105" s="184">
        <v>32</v>
      </c>
      <c r="M105" s="72">
        <v>1</v>
      </c>
      <c r="N105" s="72"/>
      <c r="O105" s="72" t="s">
        <v>837</v>
      </c>
    </row>
    <row r="106" spans="1:15">
      <c r="A106" s="5">
        <v>5</v>
      </c>
      <c r="B106" s="8">
        <v>12</v>
      </c>
      <c r="C106" s="8">
        <v>105</v>
      </c>
      <c r="D106" s="3" t="s">
        <v>276</v>
      </c>
      <c r="F106" s="267">
        <v>25660</v>
      </c>
      <c r="G106" s="3" t="s">
        <v>213</v>
      </c>
      <c r="H106" s="3" t="s">
        <v>213</v>
      </c>
      <c r="J106" s="126" t="s">
        <v>1199</v>
      </c>
      <c r="K106" s="126" t="s">
        <v>108</v>
      </c>
      <c r="L106" s="184">
        <v>26</v>
      </c>
      <c r="M106" s="72">
        <v>9</v>
      </c>
      <c r="N106" s="72" t="s">
        <v>46</v>
      </c>
      <c r="O106" s="72"/>
    </row>
    <row r="107" spans="1:15">
      <c r="A107" s="5">
        <v>5</v>
      </c>
      <c r="B107" s="8">
        <v>13</v>
      </c>
      <c r="C107" s="8">
        <v>106</v>
      </c>
      <c r="D107" s="3" t="s">
        <v>16</v>
      </c>
      <c r="F107" s="267">
        <v>18015</v>
      </c>
      <c r="G107" s="3" t="s">
        <v>3323</v>
      </c>
      <c r="H107" s="3" t="s">
        <v>2168</v>
      </c>
      <c r="J107" s="126" t="s">
        <v>768</v>
      </c>
      <c r="K107" s="126" t="s">
        <v>166</v>
      </c>
      <c r="L107" s="184">
        <v>30</v>
      </c>
      <c r="M107" s="72">
        <v>6</v>
      </c>
      <c r="N107" s="72" t="s">
        <v>837</v>
      </c>
      <c r="O107" s="72"/>
    </row>
    <row r="108" spans="1:15">
      <c r="A108" s="5">
        <v>5</v>
      </c>
      <c r="B108" s="8">
        <v>14</v>
      </c>
      <c r="C108" s="8">
        <v>107</v>
      </c>
      <c r="D108" s="3" t="s">
        <v>609</v>
      </c>
      <c r="F108" s="267">
        <v>21620</v>
      </c>
      <c r="G108" s="3" t="s">
        <v>16</v>
      </c>
      <c r="H108" s="3" t="s">
        <v>16</v>
      </c>
      <c r="J108" s="126" t="s">
        <v>2483</v>
      </c>
      <c r="K108" s="126" t="s">
        <v>247</v>
      </c>
      <c r="L108" s="184">
        <v>29</v>
      </c>
      <c r="M108" s="72">
        <v>1</v>
      </c>
      <c r="N108" s="72"/>
      <c r="O108" s="72" t="s">
        <v>837</v>
      </c>
    </row>
    <row r="109" spans="1:15">
      <c r="A109" s="5">
        <v>5</v>
      </c>
      <c r="B109" s="8">
        <v>15</v>
      </c>
      <c r="C109" s="8">
        <v>108</v>
      </c>
      <c r="D109" s="3" t="s">
        <v>15</v>
      </c>
      <c r="F109" s="267">
        <v>20794</v>
      </c>
      <c r="G109" s="3" t="s">
        <v>2176</v>
      </c>
      <c r="H109" s="3" t="s">
        <v>2176</v>
      </c>
      <c r="J109" s="126" t="s">
        <v>165</v>
      </c>
      <c r="K109" s="126" t="s">
        <v>627</v>
      </c>
      <c r="L109" s="184">
        <v>27</v>
      </c>
      <c r="M109" s="72">
        <v>1</v>
      </c>
      <c r="N109" s="72"/>
      <c r="O109" s="72" t="s">
        <v>837</v>
      </c>
    </row>
    <row r="110" spans="1:15">
      <c r="A110" s="5">
        <v>5</v>
      </c>
      <c r="B110" s="8">
        <v>16</v>
      </c>
      <c r="C110" s="8">
        <v>109</v>
      </c>
      <c r="D110" s="3" t="s">
        <v>18</v>
      </c>
      <c r="F110" s="267">
        <v>19997</v>
      </c>
      <c r="G110" s="3" t="s">
        <v>188</v>
      </c>
      <c r="H110" s="3" t="s">
        <v>188</v>
      </c>
      <c r="J110" s="126" t="s">
        <v>1691</v>
      </c>
      <c r="K110" s="126" t="s">
        <v>473</v>
      </c>
      <c r="L110" s="184">
        <v>29</v>
      </c>
      <c r="M110" s="72">
        <v>5</v>
      </c>
      <c r="N110" s="72" t="s">
        <v>837</v>
      </c>
      <c r="O110" s="72"/>
    </row>
    <row r="111" spans="1:15">
      <c r="A111" s="5">
        <v>5</v>
      </c>
      <c r="B111" s="8">
        <v>17</v>
      </c>
      <c r="C111" s="8">
        <v>110</v>
      </c>
      <c r="D111" s="3" t="s">
        <v>239</v>
      </c>
      <c r="E111" s="2" t="s">
        <v>4196</v>
      </c>
      <c r="F111" s="267">
        <v>17907</v>
      </c>
      <c r="G111" s="3" t="s">
        <v>246</v>
      </c>
      <c r="H111" s="3" t="s">
        <v>246</v>
      </c>
      <c r="J111" s="126" t="s">
        <v>954</v>
      </c>
      <c r="K111" s="126" t="s">
        <v>150</v>
      </c>
      <c r="L111" s="184">
        <v>27</v>
      </c>
      <c r="M111" s="72">
        <v>4</v>
      </c>
      <c r="N111" s="72" t="s">
        <v>837</v>
      </c>
      <c r="O111" s="72"/>
    </row>
    <row r="112" spans="1:15">
      <c r="A112" s="5">
        <v>5</v>
      </c>
      <c r="B112" s="8">
        <v>18</v>
      </c>
      <c r="C112" s="8">
        <v>111</v>
      </c>
      <c r="D112" s="3" t="s">
        <v>2168</v>
      </c>
      <c r="F112" s="267">
        <v>13652</v>
      </c>
      <c r="G112" s="3" t="s">
        <v>614</v>
      </c>
      <c r="H112" s="3" t="s">
        <v>614</v>
      </c>
      <c r="J112" s="126" t="s">
        <v>524</v>
      </c>
      <c r="K112" s="126" t="s">
        <v>2329</v>
      </c>
      <c r="L112" s="184">
        <v>32</v>
      </c>
      <c r="M112" s="72">
        <v>1</v>
      </c>
      <c r="N112" s="72"/>
      <c r="O112" s="72" t="s">
        <v>837</v>
      </c>
    </row>
    <row r="113" spans="1:15">
      <c r="A113" s="5">
        <v>5</v>
      </c>
      <c r="B113" s="8">
        <v>19</v>
      </c>
      <c r="C113" s="8">
        <v>112</v>
      </c>
      <c r="D113" s="3" t="s">
        <v>470</v>
      </c>
      <c r="F113" s="267">
        <v>27636</v>
      </c>
      <c r="G113" s="3" t="s">
        <v>2169</v>
      </c>
      <c r="H113" s="3" t="s">
        <v>29</v>
      </c>
      <c r="J113" s="126" t="s">
        <v>323</v>
      </c>
      <c r="K113" s="126" t="s">
        <v>1942</v>
      </c>
      <c r="L113" s="184">
        <v>24</v>
      </c>
      <c r="M113" s="72">
        <v>1</v>
      </c>
      <c r="N113" s="72"/>
      <c r="O113" s="72" t="s">
        <v>46</v>
      </c>
    </row>
    <row r="114" spans="1:15">
      <c r="A114" s="9">
        <v>5</v>
      </c>
      <c r="B114" s="10">
        <v>20</v>
      </c>
      <c r="C114" s="10">
        <v>113</v>
      </c>
      <c r="D114" s="12" t="s">
        <v>239</v>
      </c>
      <c r="E114" s="11" t="s">
        <v>4201</v>
      </c>
      <c r="F114" s="268">
        <v>26304</v>
      </c>
      <c r="G114" s="12" t="s">
        <v>3323</v>
      </c>
      <c r="H114" s="12" t="s">
        <v>2170</v>
      </c>
      <c r="I114" s="11"/>
      <c r="J114" s="135" t="s">
        <v>3089</v>
      </c>
      <c r="K114" s="135" t="s">
        <v>577</v>
      </c>
      <c r="L114" s="185">
        <v>27</v>
      </c>
      <c r="M114" s="76">
        <v>1</v>
      </c>
      <c r="N114" s="76"/>
      <c r="O114" s="76" t="s">
        <v>837</v>
      </c>
    </row>
    <row r="115" spans="1:15">
      <c r="A115" s="97" t="s">
        <v>3701</v>
      </c>
      <c r="B115" s="98">
        <v>1</v>
      </c>
      <c r="C115" s="98">
        <v>114</v>
      </c>
      <c r="D115" s="3" t="s">
        <v>2168</v>
      </c>
      <c r="F115" s="269">
        <v>29794</v>
      </c>
      <c r="G115" s="46" t="s">
        <v>213</v>
      </c>
      <c r="H115" s="46" t="s">
        <v>213</v>
      </c>
      <c r="I115" s="47"/>
      <c r="J115" s="188" t="s">
        <v>4136</v>
      </c>
      <c r="K115" s="188" t="s">
        <v>547</v>
      </c>
      <c r="L115" s="186">
        <v>23</v>
      </c>
      <c r="M115" s="170">
        <v>3</v>
      </c>
      <c r="N115" s="170" t="s">
        <v>46</v>
      </c>
      <c r="O115" s="170"/>
    </row>
    <row r="116" spans="1:15">
      <c r="A116" s="5" t="s">
        <v>3701</v>
      </c>
      <c r="B116" s="8">
        <v>2</v>
      </c>
      <c r="C116" s="8">
        <v>115</v>
      </c>
      <c r="D116" s="3" t="s">
        <v>18</v>
      </c>
      <c r="F116" s="267">
        <v>12859</v>
      </c>
      <c r="G116" s="3" t="s">
        <v>17</v>
      </c>
      <c r="H116" s="3" t="s">
        <v>17</v>
      </c>
      <c r="J116" s="126" t="s">
        <v>340</v>
      </c>
      <c r="K116" s="126" t="s">
        <v>138</v>
      </c>
      <c r="L116" s="184">
        <v>34</v>
      </c>
      <c r="M116" s="72">
        <v>2</v>
      </c>
      <c r="N116" s="72" t="s">
        <v>837</v>
      </c>
      <c r="O116" s="72"/>
    </row>
    <row r="117" spans="1:15">
      <c r="A117" s="5" t="s">
        <v>3701</v>
      </c>
      <c r="B117" s="8">
        <v>3</v>
      </c>
      <c r="C117" s="8">
        <v>116</v>
      </c>
      <c r="D117" s="3" t="s">
        <v>15</v>
      </c>
      <c r="F117" s="267">
        <v>19858</v>
      </c>
      <c r="G117" s="3" t="s">
        <v>18</v>
      </c>
      <c r="H117" s="3" t="s">
        <v>18</v>
      </c>
      <c r="J117" s="126" t="s">
        <v>1252</v>
      </c>
      <c r="K117" s="126" t="s">
        <v>589</v>
      </c>
      <c r="L117" s="184">
        <v>27</v>
      </c>
      <c r="M117" s="72">
        <v>5</v>
      </c>
      <c r="N117" s="72" t="s">
        <v>2543</v>
      </c>
      <c r="O117" s="72"/>
    </row>
    <row r="118" spans="1:15">
      <c r="A118" s="5" t="s">
        <v>3701</v>
      </c>
      <c r="B118" s="8">
        <v>4</v>
      </c>
      <c r="C118" s="8">
        <v>117</v>
      </c>
      <c r="D118" s="3" t="s">
        <v>609</v>
      </c>
      <c r="F118" s="267">
        <v>22557</v>
      </c>
      <c r="G118" s="3" t="s">
        <v>276</v>
      </c>
      <c r="H118" s="3" t="s">
        <v>276</v>
      </c>
      <c r="J118" s="126" t="s">
        <v>3007</v>
      </c>
      <c r="K118" s="126" t="s">
        <v>596</v>
      </c>
      <c r="L118" s="184">
        <v>24</v>
      </c>
      <c r="M118" s="72">
        <v>8</v>
      </c>
      <c r="N118" s="72" t="s">
        <v>46</v>
      </c>
      <c r="O118" s="72"/>
    </row>
    <row r="119" spans="1:15">
      <c r="A119" s="5" t="s">
        <v>3701</v>
      </c>
      <c r="B119" s="8">
        <v>5</v>
      </c>
      <c r="C119" s="8">
        <v>118</v>
      </c>
      <c r="D119" s="3" t="s">
        <v>13</v>
      </c>
      <c r="F119" s="267">
        <v>12434</v>
      </c>
      <c r="G119" s="3" t="s">
        <v>3323</v>
      </c>
      <c r="H119" s="3" t="s">
        <v>18</v>
      </c>
      <c r="J119" s="126" t="s">
        <v>769</v>
      </c>
      <c r="K119" s="126" t="s">
        <v>105</v>
      </c>
      <c r="L119" s="184">
        <v>35</v>
      </c>
      <c r="M119" s="72">
        <v>8</v>
      </c>
      <c r="N119" s="72" t="s">
        <v>837</v>
      </c>
      <c r="O119" s="72"/>
    </row>
    <row r="120" spans="1:15">
      <c r="A120" s="5" t="s">
        <v>3701</v>
      </c>
      <c r="B120" s="8">
        <v>6</v>
      </c>
      <c r="C120" s="8">
        <v>119</v>
      </c>
      <c r="D120" s="3" t="s">
        <v>598</v>
      </c>
      <c r="F120" s="267">
        <v>26252</v>
      </c>
      <c r="G120" s="3" t="s">
        <v>2175</v>
      </c>
      <c r="H120" s="3" t="s">
        <v>2175</v>
      </c>
      <c r="J120" s="126" t="s">
        <v>195</v>
      </c>
      <c r="K120" s="126" t="s">
        <v>333</v>
      </c>
      <c r="L120" s="184">
        <v>26</v>
      </c>
      <c r="M120" s="72">
        <v>1</v>
      </c>
      <c r="N120" s="72"/>
      <c r="O120" s="72" t="s">
        <v>46</v>
      </c>
    </row>
    <row r="121" spans="1:15">
      <c r="A121" s="5" t="s">
        <v>3701</v>
      </c>
      <c r="B121" s="8">
        <v>7</v>
      </c>
      <c r="C121" s="8">
        <v>120</v>
      </c>
      <c r="D121" s="3" t="s">
        <v>188</v>
      </c>
      <c r="F121" s="267">
        <v>27597</v>
      </c>
      <c r="G121" s="3" t="s">
        <v>14</v>
      </c>
      <c r="H121" s="3" t="s">
        <v>14</v>
      </c>
      <c r="J121" s="126" t="s">
        <v>3546</v>
      </c>
      <c r="K121" s="126" t="s">
        <v>600</v>
      </c>
      <c r="L121" s="184">
        <v>26</v>
      </c>
      <c r="M121" s="72">
        <v>1</v>
      </c>
      <c r="N121" s="72"/>
      <c r="O121" s="72" t="s">
        <v>46</v>
      </c>
    </row>
    <row r="122" spans="1:15">
      <c r="A122" s="9" t="s">
        <v>3701</v>
      </c>
      <c r="B122" s="10">
        <v>8</v>
      </c>
      <c r="C122" s="10">
        <v>121</v>
      </c>
      <c r="D122" s="12" t="s">
        <v>567</v>
      </c>
      <c r="E122" s="11"/>
      <c r="F122" s="268">
        <v>29554</v>
      </c>
      <c r="G122" s="12" t="s">
        <v>45</v>
      </c>
      <c r="H122" s="12" t="s">
        <v>1121</v>
      </c>
      <c r="I122" s="11"/>
      <c r="J122" s="135" t="s">
        <v>4153</v>
      </c>
      <c r="K122" s="135" t="s">
        <v>550</v>
      </c>
      <c r="L122" s="185">
        <v>24</v>
      </c>
      <c r="M122" s="76">
        <v>2</v>
      </c>
      <c r="N122" s="76" t="s">
        <v>46</v>
      </c>
      <c r="O122" s="76"/>
    </row>
    <row r="123" spans="1:15">
      <c r="A123" s="5">
        <v>6</v>
      </c>
      <c r="B123" s="8">
        <v>1</v>
      </c>
      <c r="C123" s="8">
        <v>122</v>
      </c>
      <c r="D123" s="3" t="s">
        <v>563</v>
      </c>
      <c r="F123" s="267">
        <v>26123</v>
      </c>
      <c r="G123" s="3" t="s">
        <v>345</v>
      </c>
      <c r="H123" s="3" t="s">
        <v>345</v>
      </c>
      <c r="J123" s="126" t="s">
        <v>3076</v>
      </c>
      <c r="K123" s="126" t="s">
        <v>570</v>
      </c>
      <c r="L123" s="184">
        <v>24</v>
      </c>
      <c r="M123" s="72">
        <v>5</v>
      </c>
      <c r="N123" s="72" t="s">
        <v>46</v>
      </c>
      <c r="O123" s="72"/>
    </row>
    <row r="124" spans="1:15">
      <c r="A124" s="5">
        <v>6</v>
      </c>
      <c r="B124" s="8">
        <v>2</v>
      </c>
      <c r="C124" s="8">
        <v>123</v>
      </c>
      <c r="D124" s="3" t="s">
        <v>470</v>
      </c>
      <c r="F124" s="267">
        <v>20045</v>
      </c>
      <c r="G124" s="3" t="s">
        <v>239</v>
      </c>
      <c r="H124" s="3" t="s">
        <v>239</v>
      </c>
      <c r="J124" s="126" t="s">
        <v>2410</v>
      </c>
      <c r="K124" s="126" t="s">
        <v>104</v>
      </c>
      <c r="L124" s="184">
        <v>28</v>
      </c>
      <c r="M124" s="72">
        <v>1</v>
      </c>
      <c r="N124" s="72"/>
      <c r="O124" s="72" t="s">
        <v>46</v>
      </c>
    </row>
    <row r="125" spans="1:15">
      <c r="A125" s="5">
        <v>6</v>
      </c>
      <c r="B125" s="8">
        <v>3</v>
      </c>
      <c r="C125" s="8">
        <v>124</v>
      </c>
      <c r="D125" s="3" t="s">
        <v>2168</v>
      </c>
      <c r="F125" s="267">
        <v>21646</v>
      </c>
      <c r="G125" s="3" t="s">
        <v>13</v>
      </c>
      <c r="H125" s="3" t="s">
        <v>13</v>
      </c>
      <c r="J125" s="126" t="s">
        <v>1792</v>
      </c>
      <c r="K125" s="126" t="s">
        <v>526</v>
      </c>
      <c r="L125" s="184">
        <v>25</v>
      </c>
      <c r="M125" s="72">
        <v>2</v>
      </c>
      <c r="N125" s="72" t="s">
        <v>2543</v>
      </c>
      <c r="O125" s="72"/>
    </row>
    <row r="126" spans="1:15">
      <c r="A126" s="5">
        <v>6</v>
      </c>
      <c r="B126" s="8">
        <v>4</v>
      </c>
      <c r="C126" s="8">
        <v>125</v>
      </c>
      <c r="D126" s="3" t="s">
        <v>129</v>
      </c>
      <c r="F126" s="267">
        <v>15518</v>
      </c>
      <c r="G126" s="3" t="s">
        <v>3323</v>
      </c>
      <c r="H126" s="3" t="s">
        <v>188</v>
      </c>
      <c r="J126" s="126" t="s">
        <v>6</v>
      </c>
      <c r="K126" s="126" t="s">
        <v>817</v>
      </c>
      <c r="L126" s="184">
        <v>28</v>
      </c>
      <c r="M126" s="72">
        <v>9</v>
      </c>
      <c r="N126" s="72" t="s">
        <v>837</v>
      </c>
      <c r="O126" s="72"/>
    </row>
    <row r="127" spans="1:15">
      <c r="A127" s="5">
        <v>6</v>
      </c>
      <c r="B127" s="8">
        <v>5</v>
      </c>
      <c r="C127" s="8">
        <v>126</v>
      </c>
      <c r="D127" s="3" t="s">
        <v>18</v>
      </c>
      <c r="F127" s="267">
        <v>7005</v>
      </c>
      <c r="G127" s="3" t="s">
        <v>614</v>
      </c>
      <c r="H127" s="3" t="s">
        <v>614</v>
      </c>
      <c r="J127" s="126" t="s">
        <v>771</v>
      </c>
      <c r="K127" s="126" t="s">
        <v>549</v>
      </c>
      <c r="L127" s="184">
        <v>35</v>
      </c>
      <c r="M127" s="72">
        <v>1</v>
      </c>
      <c r="N127" s="72"/>
      <c r="O127" s="72" t="s">
        <v>837</v>
      </c>
    </row>
    <row r="128" spans="1:15">
      <c r="A128" s="5">
        <v>6</v>
      </c>
      <c r="B128" s="8">
        <v>6</v>
      </c>
      <c r="C128" s="8">
        <v>127</v>
      </c>
      <c r="D128" s="3" t="s">
        <v>15</v>
      </c>
      <c r="F128" s="267">
        <v>16535</v>
      </c>
      <c r="G128" s="3" t="s">
        <v>3323</v>
      </c>
      <c r="H128" s="3" t="s">
        <v>609</v>
      </c>
      <c r="J128" s="126" t="s">
        <v>27</v>
      </c>
      <c r="K128" s="126" t="s">
        <v>146</v>
      </c>
      <c r="L128" s="184">
        <v>29</v>
      </c>
      <c r="M128" s="72">
        <v>2</v>
      </c>
      <c r="N128" s="72" t="s">
        <v>837</v>
      </c>
      <c r="O128" s="72"/>
    </row>
    <row r="129" spans="1:15">
      <c r="A129" s="5">
        <v>6</v>
      </c>
      <c r="B129" s="8">
        <v>7</v>
      </c>
      <c r="C129" s="8">
        <v>128</v>
      </c>
      <c r="D129" s="3" t="s">
        <v>609</v>
      </c>
      <c r="F129" s="267">
        <v>13324</v>
      </c>
      <c r="G129" s="3" t="s">
        <v>2169</v>
      </c>
      <c r="H129" s="3" t="s">
        <v>29</v>
      </c>
      <c r="J129" s="126" t="s">
        <v>522</v>
      </c>
      <c r="K129" s="126" t="s">
        <v>1065</v>
      </c>
      <c r="L129" s="184">
        <v>32</v>
      </c>
      <c r="M129" s="72">
        <v>5</v>
      </c>
      <c r="N129" s="72" t="s">
        <v>2543</v>
      </c>
      <c r="O129" s="72"/>
    </row>
    <row r="130" spans="1:15">
      <c r="A130" s="5">
        <v>6</v>
      </c>
      <c r="B130" s="8">
        <v>8</v>
      </c>
      <c r="C130" s="8">
        <v>129</v>
      </c>
      <c r="D130" s="3" t="s">
        <v>16</v>
      </c>
      <c r="F130" s="267">
        <v>18900</v>
      </c>
      <c r="G130" s="3" t="s">
        <v>14</v>
      </c>
      <c r="H130" s="3" t="s">
        <v>14</v>
      </c>
      <c r="J130" s="126" t="s">
        <v>1913</v>
      </c>
      <c r="K130" s="126" t="s">
        <v>1914</v>
      </c>
      <c r="L130" s="184">
        <v>25</v>
      </c>
      <c r="M130" s="72">
        <v>8</v>
      </c>
      <c r="N130" s="72" t="s">
        <v>2543</v>
      </c>
      <c r="O130" s="72"/>
    </row>
    <row r="131" spans="1:15">
      <c r="A131" s="5">
        <v>6</v>
      </c>
      <c r="B131" s="8">
        <v>9</v>
      </c>
      <c r="C131" s="8">
        <v>130</v>
      </c>
      <c r="D131" s="3" t="s">
        <v>276</v>
      </c>
      <c r="F131" s="267">
        <v>15274</v>
      </c>
      <c r="G131" s="3" t="s">
        <v>129</v>
      </c>
      <c r="H131" s="3" t="s">
        <v>129</v>
      </c>
      <c r="J131" s="126" t="s">
        <v>1104</v>
      </c>
      <c r="K131" s="126" t="s">
        <v>546</v>
      </c>
      <c r="L131" s="184">
        <v>33</v>
      </c>
      <c r="M131" s="72">
        <v>9</v>
      </c>
      <c r="N131" s="72" t="s">
        <v>46</v>
      </c>
      <c r="O131" s="72"/>
    </row>
    <row r="132" spans="1:15">
      <c r="A132" s="5">
        <v>6</v>
      </c>
      <c r="B132" s="8">
        <v>10</v>
      </c>
      <c r="C132" s="8">
        <v>131</v>
      </c>
      <c r="D132" s="3" t="s">
        <v>555</v>
      </c>
      <c r="F132" s="267">
        <v>21626</v>
      </c>
      <c r="G132" s="3" t="s">
        <v>686</v>
      </c>
      <c r="H132" s="3" t="s">
        <v>686</v>
      </c>
      <c r="J132" s="126" t="s">
        <v>3949</v>
      </c>
      <c r="K132" s="126" t="s">
        <v>408</v>
      </c>
      <c r="L132" s="184">
        <v>26</v>
      </c>
      <c r="M132" s="72">
        <v>9</v>
      </c>
      <c r="N132" s="72" t="s">
        <v>46</v>
      </c>
      <c r="O132" s="72"/>
    </row>
    <row r="133" spans="1:15">
      <c r="A133" s="5">
        <v>6</v>
      </c>
      <c r="B133" s="8">
        <v>11</v>
      </c>
      <c r="C133" s="8">
        <v>132</v>
      </c>
      <c r="D133" s="3" t="s">
        <v>2175</v>
      </c>
      <c r="F133" s="267">
        <v>16944</v>
      </c>
      <c r="G133" s="3" t="s">
        <v>555</v>
      </c>
      <c r="H133" s="3" t="s">
        <v>555</v>
      </c>
      <c r="J133" s="126" t="s">
        <v>697</v>
      </c>
      <c r="K133" s="126" t="s">
        <v>493</v>
      </c>
      <c r="L133" s="184">
        <v>28</v>
      </c>
      <c r="M133" s="72">
        <v>1</v>
      </c>
      <c r="N133" s="72"/>
      <c r="O133" s="72" t="s">
        <v>837</v>
      </c>
    </row>
    <row r="134" spans="1:15">
      <c r="A134" s="5">
        <v>6</v>
      </c>
      <c r="B134" s="8">
        <v>12</v>
      </c>
      <c r="C134" s="8">
        <v>133</v>
      </c>
      <c r="D134" s="3" t="s">
        <v>13</v>
      </c>
      <c r="F134" s="267">
        <v>23055</v>
      </c>
      <c r="G134" s="3" t="s">
        <v>345</v>
      </c>
      <c r="H134" s="3" t="s">
        <v>345</v>
      </c>
      <c r="J134" s="126" t="s">
        <v>3986</v>
      </c>
      <c r="K134" s="126" t="s">
        <v>3985</v>
      </c>
      <c r="L134" s="184">
        <v>28</v>
      </c>
      <c r="M134" s="72">
        <v>1</v>
      </c>
      <c r="N134" s="72"/>
      <c r="O134" s="72" t="s">
        <v>837</v>
      </c>
    </row>
    <row r="135" spans="1:15">
      <c r="A135" s="5">
        <v>6</v>
      </c>
      <c r="B135" s="8">
        <v>13</v>
      </c>
      <c r="C135" s="8">
        <v>134</v>
      </c>
      <c r="D135" s="3" t="s">
        <v>29</v>
      </c>
      <c r="F135" s="267">
        <v>25420</v>
      </c>
      <c r="G135" s="3" t="s">
        <v>18</v>
      </c>
      <c r="H135" s="3" t="s">
        <v>18</v>
      </c>
      <c r="J135" s="126" t="s">
        <v>3952</v>
      </c>
      <c r="K135" s="126" t="s">
        <v>549</v>
      </c>
      <c r="L135" s="184">
        <v>26</v>
      </c>
      <c r="M135" s="72">
        <v>1</v>
      </c>
      <c r="N135" s="72"/>
      <c r="O135" s="72" t="s">
        <v>837</v>
      </c>
    </row>
    <row r="136" spans="1:15">
      <c r="A136" s="5">
        <v>6</v>
      </c>
      <c r="B136" s="8">
        <v>14</v>
      </c>
      <c r="C136" s="8">
        <v>135</v>
      </c>
      <c r="D136" s="3" t="s">
        <v>598</v>
      </c>
      <c r="F136" s="267">
        <v>24336</v>
      </c>
      <c r="G136" s="3" t="s">
        <v>13</v>
      </c>
      <c r="H136" s="3" t="s">
        <v>13</v>
      </c>
      <c r="J136" s="126" t="s">
        <v>852</v>
      </c>
      <c r="K136" s="126" t="s">
        <v>1054</v>
      </c>
      <c r="L136" s="184">
        <v>23</v>
      </c>
      <c r="M136" s="72">
        <v>8</v>
      </c>
      <c r="N136" s="72" t="s">
        <v>837</v>
      </c>
      <c r="O136" s="72"/>
    </row>
    <row r="137" spans="1:15">
      <c r="A137" s="5">
        <v>6</v>
      </c>
      <c r="B137" s="8">
        <v>15</v>
      </c>
      <c r="C137" s="8">
        <v>136</v>
      </c>
      <c r="D137" s="3" t="s">
        <v>188</v>
      </c>
      <c r="F137" s="267">
        <v>19262</v>
      </c>
      <c r="G137" s="3" t="s">
        <v>2168</v>
      </c>
      <c r="H137" s="3" t="s">
        <v>2168</v>
      </c>
      <c r="J137" s="126" t="s">
        <v>1171</v>
      </c>
      <c r="K137" s="126" t="s">
        <v>307</v>
      </c>
      <c r="L137" s="184">
        <v>29</v>
      </c>
      <c r="M137" s="72">
        <v>8</v>
      </c>
      <c r="N137" s="72" t="s">
        <v>837</v>
      </c>
      <c r="O137" s="72"/>
    </row>
    <row r="138" spans="1:15">
      <c r="A138" s="5">
        <v>6</v>
      </c>
      <c r="B138" s="8">
        <v>16</v>
      </c>
      <c r="C138" s="8">
        <v>137</v>
      </c>
      <c r="D138" s="3" t="s">
        <v>438</v>
      </c>
      <c r="F138" s="267">
        <v>20116</v>
      </c>
      <c r="G138" s="3" t="s">
        <v>686</v>
      </c>
      <c r="H138" s="3" t="s">
        <v>686</v>
      </c>
      <c r="J138" s="126" t="s">
        <v>2921</v>
      </c>
      <c r="K138" s="126" t="s">
        <v>2922</v>
      </c>
      <c r="L138" s="184">
        <v>28</v>
      </c>
      <c r="M138" s="72">
        <v>1</v>
      </c>
      <c r="N138" s="72"/>
      <c r="O138" s="72" t="s">
        <v>837</v>
      </c>
    </row>
    <row r="139" spans="1:15">
      <c r="A139" s="5">
        <v>6</v>
      </c>
      <c r="B139" s="8">
        <v>17</v>
      </c>
      <c r="C139" s="8">
        <v>138</v>
      </c>
      <c r="D139" s="3" t="s">
        <v>239</v>
      </c>
      <c r="F139" s="267">
        <v>16930</v>
      </c>
      <c r="G139" s="3" t="s">
        <v>14</v>
      </c>
      <c r="H139" s="3" t="s">
        <v>14</v>
      </c>
      <c r="J139" s="126" t="s">
        <v>1735</v>
      </c>
      <c r="K139" s="126" t="s">
        <v>1736</v>
      </c>
      <c r="L139" s="184">
        <v>29</v>
      </c>
      <c r="M139" s="72">
        <v>2</v>
      </c>
      <c r="N139" s="72" t="s">
        <v>2543</v>
      </c>
      <c r="O139" s="72"/>
    </row>
    <row r="140" spans="1:15">
      <c r="A140" s="5">
        <v>6</v>
      </c>
      <c r="B140" s="8">
        <v>18</v>
      </c>
      <c r="C140" s="8">
        <v>139</v>
      </c>
      <c r="D140" s="3" t="s">
        <v>567</v>
      </c>
      <c r="F140" s="267">
        <v>21318</v>
      </c>
      <c r="G140" s="3" t="s">
        <v>345</v>
      </c>
      <c r="H140" s="3" t="s">
        <v>345</v>
      </c>
      <c r="J140" s="126" t="s">
        <v>2319</v>
      </c>
      <c r="K140" s="126" t="s">
        <v>2465</v>
      </c>
      <c r="L140" s="184">
        <v>28</v>
      </c>
      <c r="M140" s="72">
        <v>1</v>
      </c>
      <c r="N140" s="72"/>
      <c r="O140" s="72" t="s">
        <v>837</v>
      </c>
    </row>
    <row r="141" spans="1:15">
      <c r="A141" s="5">
        <v>6</v>
      </c>
      <c r="B141" s="8">
        <v>19</v>
      </c>
      <c r="C141" s="8">
        <v>140</v>
      </c>
      <c r="D141" s="3" t="s">
        <v>17</v>
      </c>
      <c r="F141" s="267">
        <v>20039</v>
      </c>
      <c r="G141" s="3" t="s">
        <v>2170</v>
      </c>
      <c r="H141" s="3" t="s">
        <v>2170</v>
      </c>
      <c r="J141" s="126" t="s">
        <v>1824</v>
      </c>
      <c r="K141" s="126" t="s">
        <v>550</v>
      </c>
      <c r="L141" s="184">
        <v>25</v>
      </c>
      <c r="M141" s="72">
        <v>1</v>
      </c>
      <c r="N141" s="72"/>
      <c r="O141" s="72" t="s">
        <v>46</v>
      </c>
    </row>
    <row r="142" spans="1:15">
      <c r="A142" s="9">
        <v>6</v>
      </c>
      <c r="B142" s="10">
        <v>20</v>
      </c>
      <c r="C142" s="10">
        <v>141</v>
      </c>
      <c r="D142" s="12" t="s">
        <v>14</v>
      </c>
      <c r="E142" s="11"/>
      <c r="F142" s="268">
        <v>26389</v>
      </c>
      <c r="G142" s="12" t="s">
        <v>2169</v>
      </c>
      <c r="H142" s="12" t="s">
        <v>29</v>
      </c>
      <c r="I142" s="11"/>
      <c r="J142" s="135" t="s">
        <v>4081</v>
      </c>
      <c r="K142" s="135" t="s">
        <v>494</v>
      </c>
      <c r="L142" s="185">
        <v>23</v>
      </c>
      <c r="M142" s="76">
        <v>1</v>
      </c>
      <c r="N142" s="76"/>
      <c r="O142" s="76" t="s">
        <v>46</v>
      </c>
    </row>
    <row r="143" spans="1:15">
      <c r="A143" s="5">
        <v>7</v>
      </c>
      <c r="B143" s="8">
        <v>1</v>
      </c>
      <c r="C143" s="8">
        <v>142</v>
      </c>
      <c r="D143" s="3" t="s">
        <v>14</v>
      </c>
      <c r="F143" s="267">
        <v>18030</v>
      </c>
      <c r="G143" s="3" t="s">
        <v>345</v>
      </c>
      <c r="H143" s="3" t="s">
        <v>345</v>
      </c>
      <c r="J143" s="126" t="s">
        <v>965</v>
      </c>
      <c r="K143" s="126" t="s">
        <v>350</v>
      </c>
      <c r="L143" s="184">
        <v>30</v>
      </c>
      <c r="M143" s="72">
        <v>8</v>
      </c>
      <c r="N143" s="72" t="s">
        <v>837</v>
      </c>
      <c r="O143" s="72"/>
    </row>
    <row r="144" spans="1:15">
      <c r="A144" s="5">
        <v>7</v>
      </c>
      <c r="B144" s="8">
        <v>2</v>
      </c>
      <c r="C144" s="8">
        <v>143</v>
      </c>
      <c r="D144" s="3" t="s">
        <v>17</v>
      </c>
      <c r="F144" s="267">
        <v>29812</v>
      </c>
      <c r="G144" s="3" t="s">
        <v>563</v>
      </c>
      <c r="H144" s="3" t="s">
        <v>563</v>
      </c>
      <c r="J144" s="126" t="s">
        <v>4086</v>
      </c>
      <c r="K144" s="126" t="s">
        <v>221</v>
      </c>
      <c r="L144" s="184">
        <v>25</v>
      </c>
      <c r="M144" s="72">
        <v>1</v>
      </c>
      <c r="N144" s="72"/>
      <c r="O144" s="72" t="s">
        <v>46</v>
      </c>
    </row>
    <row r="145" spans="1:15">
      <c r="A145" s="5">
        <v>7</v>
      </c>
      <c r="B145" s="8">
        <v>3</v>
      </c>
      <c r="C145" s="8">
        <v>144</v>
      </c>
      <c r="D145" s="3" t="s">
        <v>567</v>
      </c>
      <c r="F145" s="267">
        <v>20203</v>
      </c>
      <c r="G145" s="3" t="s">
        <v>213</v>
      </c>
      <c r="H145" s="3" t="s">
        <v>213</v>
      </c>
      <c r="J145" s="126" t="s">
        <v>261</v>
      </c>
      <c r="K145" s="126" t="s">
        <v>1941</v>
      </c>
      <c r="L145" s="184">
        <v>28</v>
      </c>
      <c r="M145" s="72">
        <v>1</v>
      </c>
      <c r="N145" s="72"/>
      <c r="O145" s="72" t="s">
        <v>837</v>
      </c>
    </row>
    <row r="146" spans="1:15">
      <c r="A146" s="5">
        <v>7</v>
      </c>
      <c r="B146" s="8">
        <v>4</v>
      </c>
      <c r="C146" s="8">
        <v>145</v>
      </c>
      <c r="D146" s="3" t="s">
        <v>239</v>
      </c>
      <c r="F146" s="267">
        <v>7859</v>
      </c>
      <c r="G146" s="3" t="s">
        <v>246</v>
      </c>
      <c r="H146" s="3" t="s">
        <v>246</v>
      </c>
      <c r="J146" s="126" t="s">
        <v>355</v>
      </c>
      <c r="K146" s="126" t="s">
        <v>636</v>
      </c>
      <c r="L146" s="184">
        <v>37</v>
      </c>
      <c r="M146" s="72">
        <v>9</v>
      </c>
      <c r="N146" s="72" t="s">
        <v>46</v>
      </c>
      <c r="O146" s="72"/>
    </row>
    <row r="147" spans="1:15">
      <c r="A147" s="5">
        <v>7</v>
      </c>
      <c r="B147" s="8">
        <v>5</v>
      </c>
      <c r="C147" s="8">
        <v>146</v>
      </c>
      <c r="D147" s="3" t="s">
        <v>438</v>
      </c>
      <c r="F147" s="267">
        <v>9847</v>
      </c>
      <c r="G147" s="3" t="s">
        <v>438</v>
      </c>
      <c r="H147" s="3" t="s">
        <v>438</v>
      </c>
      <c r="J147" s="126" t="s">
        <v>302</v>
      </c>
      <c r="K147" s="126" t="s">
        <v>136</v>
      </c>
      <c r="L147" s="184">
        <v>37</v>
      </c>
      <c r="M147" s="72">
        <v>9</v>
      </c>
      <c r="N147" s="72" t="s">
        <v>837</v>
      </c>
      <c r="O147" s="72"/>
    </row>
    <row r="148" spans="1:15">
      <c r="A148" s="5">
        <v>7</v>
      </c>
      <c r="B148" s="8">
        <v>6</v>
      </c>
      <c r="C148" s="8">
        <v>147</v>
      </c>
      <c r="D148" s="3" t="s">
        <v>188</v>
      </c>
      <c r="F148" s="267">
        <v>13133</v>
      </c>
      <c r="G148" s="3" t="s">
        <v>2169</v>
      </c>
      <c r="H148" s="3" t="s">
        <v>29</v>
      </c>
      <c r="J148" s="126" t="s">
        <v>2230</v>
      </c>
      <c r="K148" s="126" t="s">
        <v>593</v>
      </c>
      <c r="L148" s="184">
        <v>33</v>
      </c>
      <c r="M148" s="72">
        <v>1</v>
      </c>
      <c r="N148" s="72"/>
      <c r="O148" s="72" t="s">
        <v>837</v>
      </c>
    </row>
    <row r="149" spans="1:15">
      <c r="A149" s="5">
        <v>7</v>
      </c>
      <c r="B149" s="8">
        <v>7</v>
      </c>
      <c r="C149" s="8">
        <v>148</v>
      </c>
      <c r="D149" s="3" t="s">
        <v>598</v>
      </c>
      <c r="F149" s="267">
        <v>19734</v>
      </c>
      <c r="G149" s="3" t="s">
        <v>598</v>
      </c>
      <c r="H149" s="3" t="s">
        <v>598</v>
      </c>
      <c r="J149" s="126" t="s">
        <v>852</v>
      </c>
      <c r="K149" s="126" t="s">
        <v>533</v>
      </c>
      <c r="L149" s="184">
        <v>30</v>
      </c>
      <c r="M149" s="72">
        <v>5</v>
      </c>
      <c r="N149" s="72" t="s">
        <v>46</v>
      </c>
      <c r="O149" s="72"/>
    </row>
    <row r="150" spans="1:15">
      <c r="A150" s="5">
        <v>7</v>
      </c>
      <c r="B150" s="8">
        <v>8</v>
      </c>
      <c r="C150" s="8">
        <v>149</v>
      </c>
      <c r="D150" s="3" t="s">
        <v>29</v>
      </c>
      <c r="F150" s="267">
        <v>6107</v>
      </c>
      <c r="G150" s="3" t="s">
        <v>3323</v>
      </c>
      <c r="H150" s="3" t="s">
        <v>345</v>
      </c>
      <c r="J150" s="126" t="s">
        <v>2825</v>
      </c>
      <c r="K150" s="126" t="s">
        <v>1953</v>
      </c>
      <c r="L150" s="184">
        <v>34</v>
      </c>
      <c r="M150" s="72">
        <v>1</v>
      </c>
      <c r="N150" s="72"/>
      <c r="O150" s="72" t="s">
        <v>837</v>
      </c>
    </row>
    <row r="151" spans="1:15">
      <c r="A151" s="5">
        <v>7</v>
      </c>
      <c r="B151" s="8">
        <v>9</v>
      </c>
      <c r="C151" s="8">
        <v>150</v>
      </c>
      <c r="D151" s="3" t="s">
        <v>13</v>
      </c>
      <c r="F151" s="267">
        <v>33838</v>
      </c>
      <c r="G151" s="3" t="s">
        <v>470</v>
      </c>
      <c r="H151" s="3" t="s">
        <v>470</v>
      </c>
      <c r="J151" s="126" t="s">
        <v>3447</v>
      </c>
      <c r="K151" s="126" t="s">
        <v>4060</v>
      </c>
      <c r="L151" s="184">
        <v>27</v>
      </c>
      <c r="M151" s="72">
        <v>1</v>
      </c>
      <c r="N151" s="72"/>
      <c r="O151" s="72" t="s">
        <v>837</v>
      </c>
    </row>
    <row r="152" spans="1:15">
      <c r="A152" s="5">
        <v>7</v>
      </c>
      <c r="B152" s="8">
        <v>10</v>
      </c>
      <c r="C152" s="8">
        <v>151</v>
      </c>
      <c r="D152" s="3" t="s">
        <v>2175</v>
      </c>
      <c r="F152" s="267">
        <v>19956</v>
      </c>
      <c r="G152" s="3" t="s">
        <v>18</v>
      </c>
      <c r="H152" s="3" t="s">
        <v>18</v>
      </c>
      <c r="J152" s="126" t="s">
        <v>1822</v>
      </c>
      <c r="K152" s="126" t="s">
        <v>1823</v>
      </c>
      <c r="L152" s="184">
        <v>26</v>
      </c>
      <c r="M152" s="72">
        <v>8</v>
      </c>
      <c r="N152" s="72" t="s">
        <v>46</v>
      </c>
      <c r="O152" s="72"/>
    </row>
    <row r="153" spans="1:15">
      <c r="A153" s="5">
        <v>7</v>
      </c>
      <c r="B153" s="8">
        <v>11</v>
      </c>
      <c r="C153" s="8">
        <v>152</v>
      </c>
      <c r="D153" s="3" t="s">
        <v>555</v>
      </c>
      <c r="F153" s="267">
        <v>24494</v>
      </c>
      <c r="G153" s="3" t="s">
        <v>567</v>
      </c>
      <c r="H153" s="3" t="s">
        <v>567</v>
      </c>
      <c r="J153" s="126" t="s">
        <v>3457</v>
      </c>
      <c r="K153" s="126" t="s">
        <v>3035</v>
      </c>
      <c r="L153" s="184">
        <v>23</v>
      </c>
      <c r="M153" s="72">
        <v>1</v>
      </c>
      <c r="N153" s="72"/>
      <c r="O153" s="72" t="s">
        <v>837</v>
      </c>
    </row>
    <row r="154" spans="1:15">
      <c r="A154" s="5">
        <v>7</v>
      </c>
      <c r="B154" s="8">
        <v>12</v>
      </c>
      <c r="C154" s="8">
        <v>153</v>
      </c>
      <c r="D154" s="3" t="s">
        <v>276</v>
      </c>
      <c r="F154" s="267">
        <v>17484</v>
      </c>
      <c r="G154" s="3" t="s">
        <v>3323</v>
      </c>
      <c r="H154" s="3" t="s">
        <v>17</v>
      </c>
      <c r="J154" s="126" t="s">
        <v>3369</v>
      </c>
      <c r="K154" s="126" t="s">
        <v>841</v>
      </c>
      <c r="L154" s="184">
        <v>27</v>
      </c>
      <c r="M154" s="72">
        <v>9</v>
      </c>
      <c r="N154" s="72" t="s">
        <v>837</v>
      </c>
      <c r="O154" s="72"/>
    </row>
    <row r="155" spans="1:15">
      <c r="A155" s="5">
        <v>7</v>
      </c>
      <c r="B155" s="8">
        <v>13</v>
      </c>
      <c r="C155" s="8">
        <v>154</v>
      </c>
      <c r="D155" s="3" t="s">
        <v>16</v>
      </c>
      <c r="F155" s="267">
        <v>23691</v>
      </c>
      <c r="G155" s="3" t="s">
        <v>3323</v>
      </c>
      <c r="H155" s="3" t="s">
        <v>29</v>
      </c>
      <c r="J155" s="126" t="s">
        <v>3444</v>
      </c>
      <c r="K155" s="126" t="s">
        <v>3351</v>
      </c>
      <c r="L155" s="184">
        <v>23</v>
      </c>
      <c r="M155" s="72">
        <v>5</v>
      </c>
      <c r="N155" s="72" t="s">
        <v>46</v>
      </c>
      <c r="O155" s="72"/>
    </row>
    <row r="156" spans="1:15">
      <c r="A156" s="5">
        <v>7</v>
      </c>
      <c r="B156" s="8">
        <v>14</v>
      </c>
      <c r="C156" s="8">
        <v>155</v>
      </c>
      <c r="D156" s="3" t="s">
        <v>609</v>
      </c>
      <c r="F156" s="267">
        <v>13145</v>
      </c>
      <c r="G156" s="3" t="s">
        <v>3323</v>
      </c>
      <c r="H156" s="3" t="s">
        <v>1121</v>
      </c>
      <c r="J156" s="126" t="s">
        <v>169</v>
      </c>
      <c r="K156" s="126" t="s">
        <v>533</v>
      </c>
      <c r="L156" s="184">
        <v>31</v>
      </c>
      <c r="M156" s="72">
        <v>3</v>
      </c>
      <c r="N156" s="72" t="s">
        <v>2543</v>
      </c>
      <c r="O156" s="72"/>
    </row>
    <row r="157" spans="1:15">
      <c r="A157" s="5">
        <v>7</v>
      </c>
      <c r="B157" s="8">
        <v>15</v>
      </c>
      <c r="C157" s="8">
        <v>156</v>
      </c>
      <c r="D157" s="3" t="s">
        <v>15</v>
      </c>
      <c r="F157" s="267">
        <v>13590</v>
      </c>
      <c r="G157" s="3" t="s">
        <v>3323</v>
      </c>
      <c r="H157" s="3" t="s">
        <v>345</v>
      </c>
      <c r="J157" s="126" t="s">
        <v>753</v>
      </c>
      <c r="K157" s="126" t="s">
        <v>135</v>
      </c>
      <c r="L157" s="184">
        <v>30</v>
      </c>
      <c r="M157" s="72">
        <v>7</v>
      </c>
      <c r="N157" s="72" t="s">
        <v>46</v>
      </c>
      <c r="O157" s="72"/>
    </row>
    <row r="158" spans="1:15">
      <c r="A158" s="5">
        <v>7</v>
      </c>
      <c r="B158" s="8">
        <v>16</v>
      </c>
      <c r="C158" s="8">
        <v>157</v>
      </c>
      <c r="D158" s="3" t="s">
        <v>18</v>
      </c>
      <c r="F158" s="267">
        <v>17948</v>
      </c>
      <c r="G158" s="3" t="s">
        <v>598</v>
      </c>
      <c r="H158" s="3" t="s">
        <v>598</v>
      </c>
      <c r="J158" s="126" t="s">
        <v>268</v>
      </c>
      <c r="K158" s="126" t="s">
        <v>961</v>
      </c>
      <c r="L158" s="184">
        <v>30</v>
      </c>
      <c r="M158" s="72">
        <v>1</v>
      </c>
      <c r="N158" s="72"/>
      <c r="O158" s="72" t="s">
        <v>837</v>
      </c>
    </row>
    <row r="159" spans="1:15">
      <c r="A159" s="5">
        <v>7</v>
      </c>
      <c r="B159" s="8">
        <v>17</v>
      </c>
      <c r="C159" s="8">
        <v>158</v>
      </c>
      <c r="D159" s="3" t="s">
        <v>129</v>
      </c>
      <c r="F159" s="267">
        <v>19876</v>
      </c>
      <c r="G159" s="3" t="s">
        <v>45</v>
      </c>
      <c r="H159" s="3" t="s">
        <v>1121</v>
      </c>
      <c r="J159" s="126" t="s">
        <v>1303</v>
      </c>
      <c r="K159" s="126" t="s">
        <v>105</v>
      </c>
      <c r="L159" s="184">
        <v>30</v>
      </c>
      <c r="M159" s="72">
        <v>1</v>
      </c>
      <c r="N159" s="72"/>
      <c r="O159" s="72" t="s">
        <v>837</v>
      </c>
    </row>
    <row r="160" spans="1:15">
      <c r="A160" s="5">
        <v>7</v>
      </c>
      <c r="B160" s="8">
        <v>18</v>
      </c>
      <c r="C160" s="8">
        <v>159</v>
      </c>
      <c r="D160" s="3" t="s">
        <v>2168</v>
      </c>
      <c r="F160" s="267">
        <v>9241</v>
      </c>
      <c r="G160" s="3" t="s">
        <v>345</v>
      </c>
      <c r="H160" s="3" t="s">
        <v>345</v>
      </c>
      <c r="J160" s="126" t="s">
        <v>309</v>
      </c>
      <c r="K160" s="126" t="s">
        <v>90</v>
      </c>
      <c r="L160" s="184">
        <v>35</v>
      </c>
      <c r="M160" s="72">
        <v>9</v>
      </c>
      <c r="N160" s="72" t="s">
        <v>837</v>
      </c>
      <c r="O160" s="72"/>
    </row>
    <row r="161" spans="1:15">
      <c r="A161" s="5">
        <v>7</v>
      </c>
      <c r="B161" s="8">
        <v>19</v>
      </c>
      <c r="C161" s="8">
        <v>160</v>
      </c>
      <c r="D161" s="3" t="s">
        <v>470</v>
      </c>
      <c r="F161" s="267">
        <v>23550</v>
      </c>
      <c r="G161" s="3" t="s">
        <v>563</v>
      </c>
      <c r="H161" s="3" t="s">
        <v>563</v>
      </c>
      <c r="J161" s="126" t="s">
        <v>2514</v>
      </c>
      <c r="K161" s="126" t="s">
        <v>216</v>
      </c>
      <c r="L161" s="184">
        <v>26</v>
      </c>
      <c r="M161" s="72">
        <v>1</v>
      </c>
      <c r="N161" s="72"/>
      <c r="O161" s="72" t="s">
        <v>46</v>
      </c>
    </row>
    <row r="162" spans="1:15">
      <c r="A162" s="9">
        <v>7</v>
      </c>
      <c r="B162" s="10">
        <v>20</v>
      </c>
      <c r="C162" s="10">
        <v>161</v>
      </c>
      <c r="D162" s="12" t="s">
        <v>563</v>
      </c>
      <c r="E162" s="11"/>
      <c r="F162" s="268">
        <v>29575</v>
      </c>
      <c r="G162" s="12" t="s">
        <v>239</v>
      </c>
      <c r="H162" s="12" t="s">
        <v>239</v>
      </c>
      <c r="I162" s="11"/>
      <c r="J162" s="135" t="s">
        <v>4131</v>
      </c>
      <c r="K162" s="135" t="s">
        <v>418</v>
      </c>
      <c r="L162" s="185">
        <v>24</v>
      </c>
      <c r="M162" s="76">
        <v>6</v>
      </c>
      <c r="N162" s="76" t="s">
        <v>46</v>
      </c>
      <c r="O162" s="76"/>
    </row>
    <row r="163" spans="1:15">
      <c r="A163" s="5">
        <v>8</v>
      </c>
      <c r="B163" s="8">
        <v>1</v>
      </c>
      <c r="C163" s="8">
        <v>162</v>
      </c>
      <c r="D163" s="3" t="s">
        <v>563</v>
      </c>
      <c r="F163" s="267">
        <v>16502</v>
      </c>
      <c r="G163" s="3" t="s">
        <v>3323</v>
      </c>
      <c r="H163" s="3" t="s">
        <v>470</v>
      </c>
      <c r="J163" s="126" t="s">
        <v>766</v>
      </c>
      <c r="K163" s="126" t="s">
        <v>549</v>
      </c>
      <c r="L163" s="184">
        <v>32</v>
      </c>
      <c r="M163" s="72">
        <v>1</v>
      </c>
      <c r="N163" s="72"/>
      <c r="O163" s="72" t="s">
        <v>46</v>
      </c>
    </row>
    <row r="164" spans="1:15">
      <c r="A164" s="5">
        <v>8</v>
      </c>
      <c r="B164" s="8">
        <v>2</v>
      </c>
      <c r="C164" s="8">
        <v>163</v>
      </c>
      <c r="D164" s="3" t="s">
        <v>470</v>
      </c>
      <c r="F164" s="267">
        <v>21693</v>
      </c>
      <c r="G164" s="3" t="s">
        <v>129</v>
      </c>
      <c r="H164" s="3" t="s">
        <v>129</v>
      </c>
      <c r="J164" s="126" t="s">
        <v>3416</v>
      </c>
      <c r="K164" s="126" t="s">
        <v>151</v>
      </c>
      <c r="L164" s="184">
        <v>25</v>
      </c>
      <c r="M164" s="72">
        <v>2</v>
      </c>
      <c r="N164" s="72" t="s">
        <v>837</v>
      </c>
      <c r="O164" s="72"/>
    </row>
    <row r="165" spans="1:15">
      <c r="A165" s="5">
        <v>8</v>
      </c>
      <c r="B165" s="8">
        <v>3</v>
      </c>
      <c r="C165" s="8">
        <v>164</v>
      </c>
      <c r="D165" s="3" t="s">
        <v>2168</v>
      </c>
      <c r="F165" s="267">
        <v>27581</v>
      </c>
      <c r="G165" s="3" t="s">
        <v>129</v>
      </c>
      <c r="H165" s="3" t="s">
        <v>129</v>
      </c>
      <c r="J165" s="126" t="s">
        <v>3102</v>
      </c>
      <c r="K165" s="126" t="s">
        <v>3103</v>
      </c>
      <c r="L165" s="184">
        <v>26</v>
      </c>
      <c r="M165" s="72">
        <v>1</v>
      </c>
      <c r="N165" s="72"/>
      <c r="O165" s="72" t="s">
        <v>837</v>
      </c>
    </row>
    <row r="166" spans="1:15">
      <c r="A166" s="5">
        <v>8</v>
      </c>
      <c r="B166" s="8">
        <v>4</v>
      </c>
      <c r="C166" s="8">
        <v>165</v>
      </c>
      <c r="D166" s="3" t="s">
        <v>129</v>
      </c>
      <c r="F166" s="267">
        <v>21992</v>
      </c>
      <c r="G166" s="3" t="s">
        <v>2175</v>
      </c>
      <c r="H166" s="3" t="s">
        <v>2175</v>
      </c>
      <c r="J166" s="126" t="s">
        <v>2489</v>
      </c>
      <c r="K166" s="126" t="s">
        <v>2490</v>
      </c>
      <c r="L166" s="184">
        <v>26</v>
      </c>
      <c r="M166" s="72">
        <v>1</v>
      </c>
      <c r="N166" s="72"/>
      <c r="O166" s="72" t="s">
        <v>837</v>
      </c>
    </row>
    <row r="167" spans="1:15">
      <c r="A167" s="5">
        <v>8</v>
      </c>
      <c r="B167" s="8">
        <v>5</v>
      </c>
      <c r="C167" s="8">
        <v>166</v>
      </c>
      <c r="D167" s="3" t="s">
        <v>18</v>
      </c>
      <c r="F167" s="267">
        <v>27487</v>
      </c>
      <c r="G167" s="3" t="s">
        <v>15</v>
      </c>
      <c r="H167" s="3" t="s">
        <v>15</v>
      </c>
      <c r="J167" s="126" t="s">
        <v>4090</v>
      </c>
      <c r="K167" s="126" t="s">
        <v>4089</v>
      </c>
      <c r="L167" s="184">
        <v>26</v>
      </c>
      <c r="M167" s="72">
        <v>1</v>
      </c>
      <c r="N167" s="72"/>
      <c r="O167" s="72" t="s">
        <v>837</v>
      </c>
    </row>
    <row r="168" spans="1:15">
      <c r="A168" s="5">
        <v>8</v>
      </c>
      <c r="B168" s="8">
        <v>6</v>
      </c>
      <c r="C168" s="8">
        <v>167</v>
      </c>
      <c r="D168" s="3" t="s">
        <v>15</v>
      </c>
      <c r="F168" s="267">
        <v>15047</v>
      </c>
      <c r="G168" s="3" t="s">
        <v>598</v>
      </c>
      <c r="H168" s="3" t="s">
        <v>598</v>
      </c>
      <c r="J168" s="126" t="s">
        <v>797</v>
      </c>
      <c r="K168" s="126" t="s">
        <v>595</v>
      </c>
      <c r="L168" s="184">
        <v>32</v>
      </c>
      <c r="M168" s="72">
        <v>1</v>
      </c>
      <c r="N168" s="72"/>
      <c r="O168" s="72" t="s">
        <v>837</v>
      </c>
    </row>
    <row r="169" spans="1:15">
      <c r="A169" s="5">
        <v>8</v>
      </c>
      <c r="B169" s="8">
        <v>7</v>
      </c>
      <c r="C169" s="8">
        <v>168</v>
      </c>
      <c r="D169" s="3" t="s">
        <v>609</v>
      </c>
      <c r="F169" s="267">
        <v>17027</v>
      </c>
      <c r="G169" s="3" t="s">
        <v>16</v>
      </c>
      <c r="H169" s="3" t="s">
        <v>16</v>
      </c>
      <c r="J169" s="126" t="s">
        <v>897</v>
      </c>
      <c r="K169" s="126" t="s">
        <v>277</v>
      </c>
      <c r="L169" s="184">
        <v>28</v>
      </c>
      <c r="M169" s="72">
        <v>7</v>
      </c>
      <c r="N169" s="72" t="s">
        <v>46</v>
      </c>
      <c r="O169" s="72"/>
    </row>
    <row r="170" spans="1:15">
      <c r="A170" s="5">
        <v>8</v>
      </c>
      <c r="B170" s="8">
        <v>8</v>
      </c>
      <c r="C170" s="8">
        <v>169</v>
      </c>
      <c r="D170" s="3" t="s">
        <v>16</v>
      </c>
      <c r="F170" s="267">
        <v>27517</v>
      </c>
      <c r="G170" s="3" t="s">
        <v>563</v>
      </c>
      <c r="H170" s="3" t="s">
        <v>563</v>
      </c>
      <c r="J170" s="126" t="s">
        <v>3099</v>
      </c>
      <c r="K170" s="126" t="s">
        <v>269</v>
      </c>
      <c r="L170" s="184">
        <v>30</v>
      </c>
      <c r="M170" s="72">
        <v>1</v>
      </c>
      <c r="N170" s="72"/>
      <c r="O170" s="72" t="s">
        <v>46</v>
      </c>
    </row>
    <row r="171" spans="1:15">
      <c r="A171" s="5">
        <v>8</v>
      </c>
      <c r="B171" s="8">
        <v>9</v>
      </c>
      <c r="C171" s="8">
        <v>170</v>
      </c>
      <c r="D171" s="3" t="s">
        <v>276</v>
      </c>
      <c r="F171" s="267">
        <v>21871</v>
      </c>
      <c r="G171" s="3" t="s">
        <v>2175</v>
      </c>
      <c r="H171" s="3" t="s">
        <v>2175</v>
      </c>
      <c r="J171" s="126" t="s">
        <v>327</v>
      </c>
      <c r="K171" s="126" t="s">
        <v>2983</v>
      </c>
      <c r="L171" s="184">
        <v>26</v>
      </c>
      <c r="M171" s="72">
        <v>9</v>
      </c>
      <c r="N171" s="72" t="s">
        <v>837</v>
      </c>
      <c r="O171" s="72"/>
    </row>
    <row r="172" spans="1:15">
      <c r="A172" s="5">
        <v>8</v>
      </c>
      <c r="B172" s="8">
        <v>10</v>
      </c>
      <c r="C172" s="8">
        <v>171</v>
      </c>
      <c r="D172" s="3" t="s">
        <v>555</v>
      </c>
      <c r="F172" s="267">
        <v>14854</v>
      </c>
      <c r="G172" s="3" t="s">
        <v>2175</v>
      </c>
      <c r="H172" s="3" t="s">
        <v>2175</v>
      </c>
      <c r="J172" s="126" t="s">
        <v>1272</v>
      </c>
      <c r="K172" s="126" t="s">
        <v>546</v>
      </c>
      <c r="L172" s="184">
        <v>33</v>
      </c>
      <c r="M172" s="72">
        <v>9</v>
      </c>
      <c r="N172" s="72" t="s">
        <v>46</v>
      </c>
      <c r="O172" s="72"/>
    </row>
    <row r="173" spans="1:15">
      <c r="A173" s="5">
        <v>8</v>
      </c>
      <c r="B173" s="8">
        <v>11</v>
      </c>
      <c r="C173" s="8">
        <v>172</v>
      </c>
      <c r="D173" s="3" t="s">
        <v>2175</v>
      </c>
      <c r="F173" s="267">
        <v>7836</v>
      </c>
      <c r="G173" s="3" t="s">
        <v>18</v>
      </c>
      <c r="H173" s="3" t="s">
        <v>18</v>
      </c>
      <c r="J173" s="126" t="s">
        <v>777</v>
      </c>
      <c r="K173" s="126" t="s">
        <v>163</v>
      </c>
      <c r="L173" s="184">
        <v>35</v>
      </c>
      <c r="M173" s="72">
        <v>1</v>
      </c>
      <c r="N173" s="72"/>
      <c r="O173" s="72" t="s">
        <v>837</v>
      </c>
    </row>
    <row r="174" spans="1:15">
      <c r="A174" s="5">
        <v>8</v>
      </c>
      <c r="B174" s="8">
        <v>12</v>
      </c>
      <c r="C174" s="8">
        <v>173</v>
      </c>
      <c r="D174" s="3" t="s">
        <v>13</v>
      </c>
      <c r="F174" s="267">
        <v>23974</v>
      </c>
      <c r="G174" s="3" t="s">
        <v>2175</v>
      </c>
      <c r="H174" s="3" t="s">
        <v>2175</v>
      </c>
      <c r="J174" s="126" t="s">
        <v>3447</v>
      </c>
      <c r="K174" s="126" t="s">
        <v>157</v>
      </c>
      <c r="L174" s="184">
        <v>24</v>
      </c>
      <c r="M174" s="72">
        <v>1</v>
      </c>
      <c r="N174" s="72"/>
      <c r="O174" s="72" t="s">
        <v>837</v>
      </c>
    </row>
    <row r="175" spans="1:15">
      <c r="A175" s="5">
        <v>8</v>
      </c>
      <c r="B175" s="8">
        <v>13</v>
      </c>
      <c r="C175" s="8">
        <v>174</v>
      </c>
      <c r="D175" s="3" t="s">
        <v>29</v>
      </c>
      <c r="F175" s="267">
        <v>19481</v>
      </c>
      <c r="G175" s="3" t="s">
        <v>354</v>
      </c>
      <c r="H175" s="3" t="s">
        <v>354</v>
      </c>
      <c r="J175" s="126" t="s">
        <v>1208</v>
      </c>
      <c r="K175" s="126" t="s">
        <v>571</v>
      </c>
      <c r="L175" s="184">
        <v>30</v>
      </c>
      <c r="M175" s="72">
        <v>1</v>
      </c>
      <c r="N175" s="72"/>
      <c r="O175" s="72" t="s">
        <v>837</v>
      </c>
    </row>
    <row r="176" spans="1:15">
      <c r="A176" s="5">
        <v>8</v>
      </c>
      <c r="B176" s="8">
        <v>14</v>
      </c>
      <c r="C176" s="8">
        <v>175</v>
      </c>
      <c r="D176" s="3" t="s">
        <v>598</v>
      </c>
      <c r="F176" s="267">
        <v>17677</v>
      </c>
      <c r="G176" s="3" t="s">
        <v>2176</v>
      </c>
      <c r="H176" s="3" t="s">
        <v>2176</v>
      </c>
      <c r="J176" s="126" t="s">
        <v>1220</v>
      </c>
      <c r="K176" s="126" t="s">
        <v>1221</v>
      </c>
      <c r="L176" s="184">
        <v>31</v>
      </c>
      <c r="M176" s="72">
        <v>1</v>
      </c>
      <c r="N176" s="72"/>
      <c r="O176" s="72" t="s">
        <v>46</v>
      </c>
    </row>
    <row r="177" spans="1:15">
      <c r="A177" s="5">
        <v>8</v>
      </c>
      <c r="B177" s="8">
        <v>15</v>
      </c>
      <c r="C177" s="8">
        <v>176</v>
      </c>
      <c r="D177" s="3" t="s">
        <v>188</v>
      </c>
      <c r="F177" s="267">
        <v>21614</v>
      </c>
      <c r="G177" s="3" t="s">
        <v>2168</v>
      </c>
      <c r="H177" s="3" t="s">
        <v>2168</v>
      </c>
      <c r="J177" s="126" t="s">
        <v>2482</v>
      </c>
      <c r="K177" s="126" t="s">
        <v>547</v>
      </c>
      <c r="L177" s="184">
        <v>27</v>
      </c>
      <c r="M177" s="72">
        <v>8</v>
      </c>
      <c r="N177" s="72" t="s">
        <v>46</v>
      </c>
      <c r="O177" s="72"/>
    </row>
    <row r="178" spans="1:15">
      <c r="A178" s="5">
        <v>8</v>
      </c>
      <c r="B178" s="8">
        <v>16</v>
      </c>
      <c r="C178" s="8">
        <v>177</v>
      </c>
      <c r="D178" s="3" t="s">
        <v>438</v>
      </c>
      <c r="F178" s="267">
        <v>20302</v>
      </c>
      <c r="G178" s="3" t="s">
        <v>345</v>
      </c>
      <c r="H178" s="3" t="s">
        <v>345</v>
      </c>
      <c r="J178" s="126" t="s">
        <v>680</v>
      </c>
      <c r="K178" s="126" t="s">
        <v>617</v>
      </c>
      <c r="L178" s="184">
        <v>28</v>
      </c>
      <c r="M178" s="72">
        <v>1</v>
      </c>
      <c r="N178" s="72"/>
      <c r="O178" s="72" t="s">
        <v>46</v>
      </c>
    </row>
    <row r="179" spans="1:15">
      <c r="A179" s="5">
        <v>8</v>
      </c>
      <c r="B179" s="8">
        <v>17</v>
      </c>
      <c r="C179" s="8">
        <v>178</v>
      </c>
      <c r="D179" s="3" t="s">
        <v>239</v>
      </c>
      <c r="F179" s="267">
        <v>20529</v>
      </c>
      <c r="G179" s="3" t="s">
        <v>246</v>
      </c>
      <c r="H179" s="3" t="s">
        <v>246</v>
      </c>
      <c r="J179" s="126" t="s">
        <v>341</v>
      </c>
      <c r="K179" s="126" t="s">
        <v>466</v>
      </c>
      <c r="L179" s="184">
        <v>26</v>
      </c>
      <c r="M179" s="72">
        <v>7</v>
      </c>
      <c r="N179" s="72" t="s">
        <v>46</v>
      </c>
      <c r="O179" s="72"/>
    </row>
    <row r="180" spans="1:15">
      <c r="A180" s="5">
        <v>8</v>
      </c>
      <c r="B180" s="8">
        <v>18</v>
      </c>
      <c r="C180" s="8">
        <v>179</v>
      </c>
      <c r="D180" s="3" t="s">
        <v>567</v>
      </c>
      <c r="F180" s="267">
        <v>21837</v>
      </c>
      <c r="G180" s="3" t="s">
        <v>2176</v>
      </c>
      <c r="H180" s="3" t="s">
        <v>2176</v>
      </c>
      <c r="J180" s="126" t="s">
        <v>2979</v>
      </c>
      <c r="K180" s="126" t="s">
        <v>616</v>
      </c>
      <c r="L180" s="184">
        <v>26</v>
      </c>
      <c r="M180" s="72">
        <v>3</v>
      </c>
      <c r="N180" s="72" t="s">
        <v>46</v>
      </c>
      <c r="O180" s="72"/>
    </row>
    <row r="181" spans="1:15">
      <c r="A181" s="5">
        <v>8</v>
      </c>
      <c r="B181" s="8">
        <v>19</v>
      </c>
      <c r="C181" s="8">
        <v>180</v>
      </c>
      <c r="D181" s="3" t="s">
        <v>17</v>
      </c>
      <c r="F181" s="267">
        <v>19522</v>
      </c>
      <c r="G181" s="3" t="s">
        <v>188</v>
      </c>
      <c r="H181" s="3" t="s">
        <v>188</v>
      </c>
      <c r="J181" s="126" t="s">
        <v>2371</v>
      </c>
      <c r="K181" s="126" t="s">
        <v>3383</v>
      </c>
      <c r="L181" s="184">
        <v>28</v>
      </c>
      <c r="M181" s="72">
        <v>8</v>
      </c>
      <c r="N181" s="72" t="s">
        <v>46</v>
      </c>
      <c r="O181" s="72"/>
    </row>
    <row r="182" spans="1:15">
      <c r="A182" s="9">
        <v>8</v>
      </c>
      <c r="B182" s="10">
        <v>20</v>
      </c>
      <c r="C182" s="10">
        <v>181</v>
      </c>
      <c r="D182" s="12" t="s">
        <v>14</v>
      </c>
      <c r="E182" s="11"/>
      <c r="F182" s="268">
        <v>30056</v>
      </c>
      <c r="G182" s="12" t="s">
        <v>567</v>
      </c>
      <c r="H182" s="12" t="s">
        <v>567</v>
      </c>
      <c r="I182" s="11"/>
      <c r="J182" s="135" t="s">
        <v>2881</v>
      </c>
      <c r="K182" s="135" t="s">
        <v>617</v>
      </c>
      <c r="L182" s="185">
        <v>24</v>
      </c>
      <c r="M182" s="76">
        <v>1</v>
      </c>
      <c r="N182" s="76"/>
      <c r="O182" s="76" t="s">
        <v>837</v>
      </c>
    </row>
    <row r="183" spans="1:15">
      <c r="A183" s="5">
        <v>9</v>
      </c>
      <c r="B183" s="8">
        <v>1</v>
      </c>
      <c r="C183" s="8">
        <v>182</v>
      </c>
      <c r="D183" s="3" t="s">
        <v>14</v>
      </c>
      <c r="F183" s="267">
        <v>29878</v>
      </c>
      <c r="G183" s="3" t="s">
        <v>164</v>
      </c>
      <c r="H183" s="3" t="s">
        <v>164</v>
      </c>
      <c r="J183" s="126" t="s">
        <v>2863</v>
      </c>
      <c r="K183" s="126" t="s">
        <v>104</v>
      </c>
      <c r="L183" s="184">
        <v>24</v>
      </c>
      <c r="M183" s="72">
        <v>1</v>
      </c>
      <c r="N183" s="72"/>
      <c r="O183" s="72" t="s">
        <v>837</v>
      </c>
    </row>
    <row r="184" spans="1:15">
      <c r="A184" s="5">
        <v>9</v>
      </c>
      <c r="B184" s="8">
        <v>2</v>
      </c>
      <c r="C184" s="8">
        <v>183</v>
      </c>
      <c r="D184" s="3" t="s">
        <v>17</v>
      </c>
      <c r="F184" s="267">
        <v>26517</v>
      </c>
      <c r="G184" s="3" t="s">
        <v>188</v>
      </c>
      <c r="H184" s="3" t="s">
        <v>188</v>
      </c>
      <c r="J184" s="126" t="s">
        <v>309</v>
      </c>
      <c r="K184" s="126" t="s">
        <v>3526</v>
      </c>
      <c r="L184" s="184">
        <v>22</v>
      </c>
      <c r="M184" s="72">
        <v>5</v>
      </c>
      <c r="N184" s="72" t="s">
        <v>837</v>
      </c>
      <c r="O184" s="72"/>
    </row>
    <row r="185" spans="1:15">
      <c r="A185" s="5">
        <v>9</v>
      </c>
      <c r="B185" s="8">
        <v>3</v>
      </c>
      <c r="C185" s="8">
        <v>184</v>
      </c>
      <c r="D185" s="3" t="s">
        <v>567</v>
      </c>
      <c r="F185" s="267">
        <v>27572</v>
      </c>
      <c r="G185" s="3" t="s">
        <v>438</v>
      </c>
      <c r="H185" s="3" t="s">
        <v>438</v>
      </c>
      <c r="J185" s="126" t="s">
        <v>3542</v>
      </c>
      <c r="K185" s="126" t="s">
        <v>3543</v>
      </c>
      <c r="L185" s="184">
        <v>25</v>
      </c>
      <c r="M185" s="72">
        <v>1</v>
      </c>
      <c r="N185" s="72"/>
      <c r="O185" s="72" t="s">
        <v>837</v>
      </c>
    </row>
    <row r="186" spans="1:15">
      <c r="A186" s="5">
        <v>9</v>
      </c>
      <c r="B186" s="8">
        <v>4</v>
      </c>
      <c r="C186" s="8">
        <v>185</v>
      </c>
      <c r="D186" s="3" t="s">
        <v>239</v>
      </c>
      <c r="F186" s="267">
        <v>20099</v>
      </c>
      <c r="G186" s="3" t="s">
        <v>567</v>
      </c>
      <c r="H186" s="3" t="s">
        <v>567</v>
      </c>
      <c r="J186" s="126" t="s">
        <v>1251</v>
      </c>
      <c r="K186" s="126" t="s">
        <v>545</v>
      </c>
      <c r="L186" s="184">
        <v>28</v>
      </c>
      <c r="M186" s="72">
        <v>1</v>
      </c>
      <c r="N186" s="72"/>
      <c r="O186" s="72" t="s">
        <v>837</v>
      </c>
    </row>
    <row r="187" spans="1:15">
      <c r="A187" s="5">
        <v>9</v>
      </c>
      <c r="B187" s="8">
        <v>5</v>
      </c>
      <c r="C187" s="8">
        <v>186</v>
      </c>
      <c r="D187" s="3" t="s">
        <v>438</v>
      </c>
      <c r="F187" s="267">
        <v>10472</v>
      </c>
      <c r="G187" s="3" t="s">
        <v>15</v>
      </c>
      <c r="H187" s="3" t="s">
        <v>15</v>
      </c>
      <c r="J187" s="126" t="s">
        <v>3334</v>
      </c>
      <c r="K187" s="126" t="s">
        <v>856</v>
      </c>
      <c r="L187" s="184">
        <v>32</v>
      </c>
      <c r="M187" s="72">
        <v>5</v>
      </c>
      <c r="N187" s="72" t="s">
        <v>837</v>
      </c>
      <c r="O187" s="72"/>
    </row>
    <row r="188" spans="1:15">
      <c r="A188" s="5">
        <v>9</v>
      </c>
      <c r="B188" s="8">
        <v>6</v>
      </c>
      <c r="C188" s="8">
        <v>187</v>
      </c>
      <c r="D188" s="3" t="s">
        <v>188</v>
      </c>
      <c r="F188" s="267">
        <v>2136</v>
      </c>
      <c r="G188" s="3" t="s">
        <v>2170</v>
      </c>
      <c r="H188" s="3" t="s">
        <v>2170</v>
      </c>
      <c r="J188" s="126" t="s">
        <v>125</v>
      </c>
      <c r="K188" s="126" t="s">
        <v>617</v>
      </c>
      <c r="L188" s="184">
        <v>36</v>
      </c>
      <c r="M188" s="72">
        <v>9</v>
      </c>
      <c r="N188" s="72" t="s">
        <v>46</v>
      </c>
      <c r="O188" s="72"/>
    </row>
    <row r="189" spans="1:15">
      <c r="A189" s="5">
        <v>9</v>
      </c>
      <c r="B189" s="8">
        <v>7</v>
      </c>
      <c r="C189" s="8">
        <v>188</v>
      </c>
      <c r="D189" s="3" t="s">
        <v>598</v>
      </c>
      <c r="F189" s="267">
        <v>21446</v>
      </c>
      <c r="G189" s="3" t="s">
        <v>246</v>
      </c>
      <c r="H189" s="3" t="s">
        <v>246</v>
      </c>
      <c r="J189" s="126" t="s">
        <v>2466</v>
      </c>
      <c r="K189" s="126" t="s">
        <v>549</v>
      </c>
      <c r="L189" s="184">
        <v>27</v>
      </c>
      <c r="M189" s="72">
        <v>1</v>
      </c>
      <c r="N189" s="72"/>
      <c r="O189" s="72" t="s">
        <v>837</v>
      </c>
    </row>
    <row r="190" spans="1:15">
      <c r="A190" s="5">
        <v>9</v>
      </c>
      <c r="B190" s="8">
        <v>8</v>
      </c>
      <c r="C190" s="8">
        <v>189</v>
      </c>
      <c r="D190" s="3" t="s">
        <v>29</v>
      </c>
      <c r="F190" s="267">
        <v>18769</v>
      </c>
      <c r="G190" s="3" t="s">
        <v>16</v>
      </c>
      <c r="H190" s="3" t="s">
        <v>16</v>
      </c>
      <c r="J190" s="126" t="s">
        <v>2352</v>
      </c>
      <c r="K190" s="126" t="s">
        <v>600</v>
      </c>
      <c r="L190" s="184">
        <v>29</v>
      </c>
      <c r="M190" s="72">
        <v>1</v>
      </c>
      <c r="N190" s="72"/>
      <c r="O190" s="72" t="s">
        <v>837</v>
      </c>
    </row>
    <row r="191" spans="1:15">
      <c r="A191" s="5">
        <v>9</v>
      </c>
      <c r="B191" s="8">
        <v>9</v>
      </c>
      <c r="C191" s="8">
        <v>190</v>
      </c>
      <c r="D191" s="3" t="s">
        <v>13</v>
      </c>
      <c r="F191" s="267">
        <v>27735</v>
      </c>
      <c r="G191" s="3" t="s">
        <v>2175</v>
      </c>
      <c r="H191" s="3" t="s">
        <v>2175</v>
      </c>
      <c r="J191" s="126" t="s">
        <v>3554</v>
      </c>
      <c r="K191" s="126" t="s">
        <v>570</v>
      </c>
      <c r="L191" s="184">
        <v>25</v>
      </c>
      <c r="M191" s="72">
        <v>4</v>
      </c>
      <c r="N191" s="72" t="s">
        <v>46</v>
      </c>
      <c r="O191" s="72"/>
    </row>
    <row r="192" spans="1:15">
      <c r="A192" s="5">
        <v>9</v>
      </c>
      <c r="B192" s="8">
        <v>10</v>
      </c>
      <c r="C192" s="8">
        <v>191</v>
      </c>
      <c r="D192" s="3" t="s">
        <v>2175</v>
      </c>
      <c r="F192" s="267">
        <v>19599</v>
      </c>
      <c r="G192" s="3" t="s">
        <v>614</v>
      </c>
      <c r="H192" s="3" t="s">
        <v>614</v>
      </c>
      <c r="J192" s="126" t="s">
        <v>2379</v>
      </c>
      <c r="K192" s="126" t="s">
        <v>2380</v>
      </c>
      <c r="L192" s="184">
        <v>29</v>
      </c>
      <c r="M192" s="72">
        <v>7</v>
      </c>
      <c r="N192" s="72" t="s">
        <v>837</v>
      </c>
      <c r="O192" s="72"/>
    </row>
    <row r="193" spans="1:15">
      <c r="A193" s="5">
        <v>9</v>
      </c>
      <c r="B193" s="8">
        <v>11</v>
      </c>
      <c r="C193" s="8">
        <v>192</v>
      </c>
      <c r="D193" s="3" t="s">
        <v>555</v>
      </c>
      <c r="F193" s="267">
        <v>20070</v>
      </c>
      <c r="G193" s="3" t="s">
        <v>438</v>
      </c>
      <c r="H193" s="3" t="s">
        <v>438</v>
      </c>
      <c r="J193" s="126" t="s">
        <v>2415</v>
      </c>
      <c r="K193" s="126" t="s">
        <v>334</v>
      </c>
      <c r="L193" s="184">
        <v>27</v>
      </c>
      <c r="M193" s="72">
        <v>1</v>
      </c>
      <c r="N193" s="72"/>
      <c r="O193" s="72" t="s">
        <v>46</v>
      </c>
    </row>
    <row r="194" spans="1:15">
      <c r="A194" s="5">
        <v>9</v>
      </c>
      <c r="B194" s="8">
        <v>12</v>
      </c>
      <c r="C194" s="8">
        <v>193</v>
      </c>
      <c r="D194" s="3" t="s">
        <v>276</v>
      </c>
      <c r="F194" s="267">
        <v>13394</v>
      </c>
      <c r="G194" s="3" t="s">
        <v>3323</v>
      </c>
      <c r="H194" s="3" t="s">
        <v>1121</v>
      </c>
      <c r="J194" s="126" t="s">
        <v>1019</v>
      </c>
      <c r="K194" s="126" t="s">
        <v>409</v>
      </c>
      <c r="L194" s="184">
        <v>33</v>
      </c>
      <c r="M194" s="72">
        <v>1</v>
      </c>
      <c r="N194" s="72"/>
      <c r="O194" s="72" t="s">
        <v>837</v>
      </c>
    </row>
    <row r="195" spans="1:15">
      <c r="A195" s="5">
        <v>9</v>
      </c>
      <c r="B195" s="8">
        <v>13</v>
      </c>
      <c r="C195" s="8">
        <v>194</v>
      </c>
      <c r="D195" s="3" t="s">
        <v>16</v>
      </c>
      <c r="F195" s="267">
        <v>31394</v>
      </c>
      <c r="G195" s="3" t="s">
        <v>164</v>
      </c>
      <c r="H195" s="3" t="s">
        <v>164</v>
      </c>
      <c r="J195" s="126" t="s">
        <v>4035</v>
      </c>
      <c r="K195" s="126" t="s">
        <v>63</v>
      </c>
      <c r="L195" s="184">
        <v>23</v>
      </c>
      <c r="M195" s="72">
        <v>4</v>
      </c>
      <c r="N195" s="72" t="s">
        <v>2543</v>
      </c>
      <c r="O195" s="72"/>
    </row>
    <row r="196" spans="1:15">
      <c r="A196" s="5">
        <v>9</v>
      </c>
      <c r="B196" s="8">
        <v>14</v>
      </c>
      <c r="C196" s="8">
        <v>195</v>
      </c>
      <c r="D196" s="3" t="s">
        <v>609</v>
      </c>
      <c r="F196" s="267">
        <v>25890</v>
      </c>
      <c r="G196" s="3" t="s">
        <v>614</v>
      </c>
      <c r="H196" s="3" t="s">
        <v>614</v>
      </c>
      <c r="J196" s="126" t="s">
        <v>1767</v>
      </c>
      <c r="K196" s="126" t="s">
        <v>577</v>
      </c>
      <c r="L196" s="184">
        <v>27</v>
      </c>
      <c r="M196" s="72">
        <v>1</v>
      </c>
      <c r="N196" s="72"/>
      <c r="O196" s="72" t="s">
        <v>46</v>
      </c>
    </row>
    <row r="197" spans="1:15">
      <c r="A197" s="5">
        <v>9</v>
      </c>
      <c r="B197" s="8">
        <v>15</v>
      </c>
      <c r="C197" s="8">
        <v>196</v>
      </c>
      <c r="D197" s="3" t="s">
        <v>15</v>
      </c>
      <c r="F197" s="267">
        <v>19309</v>
      </c>
      <c r="G197" s="3" t="s">
        <v>3323</v>
      </c>
      <c r="H197" s="3" t="s">
        <v>567</v>
      </c>
      <c r="J197" s="126" t="s">
        <v>58</v>
      </c>
      <c r="K197" s="126" t="s">
        <v>551</v>
      </c>
      <c r="L197" s="184">
        <v>31</v>
      </c>
      <c r="M197" s="72">
        <v>1</v>
      </c>
      <c r="N197" s="72"/>
      <c r="O197" s="72" t="s">
        <v>837</v>
      </c>
    </row>
    <row r="198" spans="1:15">
      <c r="A198" s="5">
        <v>9</v>
      </c>
      <c r="B198" s="8">
        <v>16</v>
      </c>
      <c r="C198" s="8">
        <v>197</v>
      </c>
      <c r="D198" s="3" t="s">
        <v>18</v>
      </c>
      <c r="F198" s="267">
        <v>12037</v>
      </c>
      <c r="G198" s="3" t="s">
        <v>16</v>
      </c>
      <c r="H198" s="3" t="s">
        <v>16</v>
      </c>
      <c r="J198" s="126" t="s">
        <v>1233</v>
      </c>
      <c r="K198" s="126" t="s">
        <v>237</v>
      </c>
      <c r="L198" s="184">
        <v>34</v>
      </c>
      <c r="M198" s="72">
        <v>5</v>
      </c>
      <c r="N198" s="72" t="s">
        <v>837</v>
      </c>
      <c r="O198" s="72"/>
    </row>
    <row r="199" spans="1:15">
      <c r="A199" s="5">
        <v>9</v>
      </c>
      <c r="B199" s="8">
        <v>17</v>
      </c>
      <c r="C199" s="8">
        <v>198</v>
      </c>
      <c r="D199" s="3" t="s">
        <v>129</v>
      </c>
      <c r="F199" s="267">
        <v>27534</v>
      </c>
      <c r="G199" s="3" t="s">
        <v>567</v>
      </c>
      <c r="H199" s="3" t="s">
        <v>567</v>
      </c>
      <c r="J199" s="126" t="s">
        <v>3540</v>
      </c>
      <c r="K199" s="126" t="s">
        <v>3541</v>
      </c>
      <c r="L199" s="184">
        <v>25</v>
      </c>
      <c r="M199" s="72">
        <v>4</v>
      </c>
      <c r="N199" s="72" t="s">
        <v>46</v>
      </c>
      <c r="O199" s="72"/>
    </row>
    <row r="200" spans="1:15">
      <c r="A200" s="5">
        <v>9</v>
      </c>
      <c r="B200" s="8">
        <v>18</v>
      </c>
      <c r="C200" s="8">
        <v>199</v>
      </c>
      <c r="D200" s="3" t="s">
        <v>2168</v>
      </c>
      <c r="F200" s="267">
        <v>21537</v>
      </c>
      <c r="G200" s="3" t="s">
        <v>2168</v>
      </c>
      <c r="H200" s="3" t="s">
        <v>2168</v>
      </c>
      <c r="J200" s="126" t="s">
        <v>2473</v>
      </c>
      <c r="K200" s="126" t="s">
        <v>197</v>
      </c>
      <c r="L200" s="184">
        <v>27</v>
      </c>
      <c r="M200" s="72">
        <v>1</v>
      </c>
      <c r="N200" s="72"/>
      <c r="O200" s="72" t="s">
        <v>46</v>
      </c>
    </row>
    <row r="201" spans="1:15">
      <c r="A201" s="5">
        <v>9</v>
      </c>
      <c r="B201" s="8">
        <v>19</v>
      </c>
      <c r="C201" s="8">
        <v>200</v>
      </c>
      <c r="D201" s="3" t="s">
        <v>470</v>
      </c>
      <c r="F201" s="267">
        <v>18123</v>
      </c>
      <c r="G201" s="3" t="s">
        <v>470</v>
      </c>
      <c r="H201" s="3" t="s">
        <v>470</v>
      </c>
      <c r="J201" s="126" t="s">
        <v>3370</v>
      </c>
      <c r="K201" s="126" t="s">
        <v>201</v>
      </c>
      <c r="L201" s="184">
        <v>29</v>
      </c>
      <c r="M201" s="72">
        <v>7</v>
      </c>
      <c r="N201" s="72" t="s">
        <v>46</v>
      </c>
      <c r="O201" s="72"/>
    </row>
    <row r="202" spans="1:15">
      <c r="A202" s="9">
        <v>9</v>
      </c>
      <c r="B202" s="10">
        <v>20</v>
      </c>
      <c r="C202" s="10">
        <v>201</v>
      </c>
      <c r="D202" s="12" t="s">
        <v>563</v>
      </c>
      <c r="E202" s="11"/>
      <c r="F202" s="268">
        <v>30146</v>
      </c>
      <c r="G202" s="12" t="s">
        <v>14</v>
      </c>
      <c r="H202" s="12" t="s">
        <v>14</v>
      </c>
      <c r="I202" s="11"/>
      <c r="J202" s="135" t="s">
        <v>4049</v>
      </c>
      <c r="K202" s="135" t="s">
        <v>124</v>
      </c>
      <c r="L202" s="185">
        <v>24</v>
      </c>
      <c r="M202" s="76">
        <v>1</v>
      </c>
      <c r="N202" s="76"/>
      <c r="O202" s="76" t="s">
        <v>837</v>
      </c>
    </row>
    <row r="203" spans="1:15">
      <c r="A203" s="5">
        <v>10</v>
      </c>
      <c r="B203" s="8">
        <v>1</v>
      </c>
      <c r="C203" s="8">
        <v>202</v>
      </c>
      <c r="D203" s="3" t="s">
        <v>563</v>
      </c>
      <c r="F203" s="267">
        <v>31349</v>
      </c>
      <c r="G203" s="3" t="s">
        <v>276</v>
      </c>
      <c r="H203" s="3" t="s">
        <v>276</v>
      </c>
      <c r="J203" s="126" t="s">
        <v>4154</v>
      </c>
      <c r="K203" s="126" t="s">
        <v>177</v>
      </c>
      <c r="L203" s="184">
        <v>23</v>
      </c>
      <c r="M203" s="72">
        <v>8</v>
      </c>
      <c r="N203" s="72" t="s">
        <v>46</v>
      </c>
      <c r="O203" s="72"/>
    </row>
    <row r="204" spans="1:15">
      <c r="A204" s="5">
        <v>10</v>
      </c>
      <c r="B204" s="8">
        <v>2</v>
      </c>
      <c r="C204" s="8">
        <v>203</v>
      </c>
      <c r="D204" s="3" t="s">
        <v>470</v>
      </c>
      <c r="F204" s="267">
        <v>26599</v>
      </c>
      <c r="G204" s="3" t="s">
        <v>3323</v>
      </c>
      <c r="H204" s="3" t="s">
        <v>470</v>
      </c>
      <c r="J204" s="126" t="s">
        <v>1301</v>
      </c>
      <c r="K204" s="126" t="s">
        <v>4047</v>
      </c>
      <c r="L204" s="184">
        <v>22</v>
      </c>
      <c r="M204" s="72">
        <v>7</v>
      </c>
      <c r="N204" s="72" t="s">
        <v>2543</v>
      </c>
      <c r="O204" s="72"/>
    </row>
    <row r="205" spans="1:15">
      <c r="A205" s="5">
        <v>10</v>
      </c>
      <c r="B205" s="8">
        <v>3</v>
      </c>
      <c r="C205" s="8">
        <v>204</v>
      </c>
      <c r="D205" s="3" t="s">
        <v>2168</v>
      </c>
      <c r="F205" s="267">
        <v>20321</v>
      </c>
      <c r="G205" s="3" t="s">
        <v>188</v>
      </c>
      <c r="H205" s="3" t="s">
        <v>188</v>
      </c>
      <c r="J205" s="126" t="s">
        <v>2436</v>
      </c>
      <c r="K205" s="126" t="s">
        <v>2437</v>
      </c>
      <c r="L205" s="184">
        <v>28</v>
      </c>
      <c r="M205" s="72">
        <v>8</v>
      </c>
      <c r="N205" s="72" t="s">
        <v>837</v>
      </c>
      <c r="O205" s="72"/>
    </row>
    <row r="206" spans="1:15">
      <c r="A206" s="5">
        <v>10</v>
      </c>
      <c r="B206" s="8">
        <v>4</v>
      </c>
      <c r="C206" s="8">
        <v>205</v>
      </c>
      <c r="D206" s="3" t="s">
        <v>129</v>
      </c>
      <c r="F206" s="267">
        <v>25911</v>
      </c>
      <c r="G206" s="3" t="s">
        <v>17</v>
      </c>
      <c r="H206" s="3" t="s">
        <v>17</v>
      </c>
      <c r="J206" s="126" t="s">
        <v>179</v>
      </c>
      <c r="K206" s="126" t="s">
        <v>3069</v>
      </c>
      <c r="L206" s="184">
        <v>30</v>
      </c>
      <c r="M206" s="72">
        <v>1</v>
      </c>
      <c r="N206" s="72"/>
      <c r="O206" s="72" t="s">
        <v>837</v>
      </c>
    </row>
    <row r="207" spans="1:15">
      <c r="A207" s="5">
        <v>10</v>
      </c>
      <c r="B207" s="8">
        <v>5</v>
      </c>
      <c r="C207" s="8">
        <v>206</v>
      </c>
      <c r="D207" s="3" t="s">
        <v>18</v>
      </c>
      <c r="F207" s="267">
        <v>14111</v>
      </c>
      <c r="G207" s="3" t="s">
        <v>563</v>
      </c>
      <c r="H207" s="3" t="s">
        <v>563</v>
      </c>
      <c r="J207" s="126" t="s">
        <v>1725</v>
      </c>
      <c r="K207" s="126" t="s">
        <v>572</v>
      </c>
      <c r="L207" s="184">
        <v>31</v>
      </c>
      <c r="M207" s="72">
        <v>2</v>
      </c>
      <c r="N207" s="72" t="s">
        <v>837</v>
      </c>
      <c r="O207" s="72"/>
    </row>
    <row r="208" spans="1:15">
      <c r="A208" s="5">
        <v>10</v>
      </c>
      <c r="B208" s="8">
        <v>6</v>
      </c>
      <c r="C208" s="8">
        <v>207</v>
      </c>
      <c r="D208" s="3" t="s">
        <v>15</v>
      </c>
      <c r="F208" s="267">
        <v>27462</v>
      </c>
      <c r="G208" s="3" t="s">
        <v>567</v>
      </c>
      <c r="H208" s="3" t="s">
        <v>567</v>
      </c>
      <c r="J208" s="126" t="s">
        <v>297</v>
      </c>
      <c r="K208" s="126" t="s">
        <v>595</v>
      </c>
      <c r="L208" s="184">
        <v>25</v>
      </c>
      <c r="M208" s="72">
        <v>8</v>
      </c>
      <c r="N208" s="72" t="s">
        <v>837</v>
      </c>
      <c r="O208" s="72"/>
    </row>
    <row r="209" spans="1:15">
      <c r="A209" s="5">
        <v>10</v>
      </c>
      <c r="B209" s="8">
        <v>7</v>
      </c>
      <c r="C209" s="8">
        <v>208</v>
      </c>
      <c r="D209" s="3" t="s">
        <v>609</v>
      </c>
      <c r="F209" s="267">
        <v>14387</v>
      </c>
      <c r="G209" s="3" t="s">
        <v>3323</v>
      </c>
      <c r="H209" s="3" t="s">
        <v>29</v>
      </c>
      <c r="J209" s="126" t="s">
        <v>3350</v>
      </c>
      <c r="K209" s="126" t="s">
        <v>666</v>
      </c>
      <c r="L209" s="184">
        <v>29</v>
      </c>
      <c r="M209" s="72">
        <v>9</v>
      </c>
      <c r="N209" s="72" t="s">
        <v>837</v>
      </c>
      <c r="O209" s="72"/>
    </row>
    <row r="210" spans="1:15">
      <c r="A210" s="5">
        <v>10</v>
      </c>
      <c r="B210" s="8">
        <v>8</v>
      </c>
      <c r="C210" s="8">
        <v>209</v>
      </c>
      <c r="D210" s="3" t="s">
        <v>16</v>
      </c>
      <c r="F210" s="267">
        <v>12856</v>
      </c>
      <c r="G210" s="3" t="s">
        <v>470</v>
      </c>
      <c r="H210" s="3" t="s">
        <v>470</v>
      </c>
      <c r="J210" s="126" t="s">
        <v>472</v>
      </c>
      <c r="K210" s="126" t="s">
        <v>112</v>
      </c>
      <c r="L210" s="184">
        <v>34</v>
      </c>
      <c r="M210" s="72">
        <v>9</v>
      </c>
      <c r="N210" s="72" t="s">
        <v>837</v>
      </c>
      <c r="O210" s="72"/>
    </row>
    <row r="211" spans="1:15">
      <c r="A211" s="5">
        <v>10</v>
      </c>
      <c r="B211" s="8">
        <v>9</v>
      </c>
      <c r="C211" s="8">
        <v>210</v>
      </c>
      <c r="D211" s="3" t="s">
        <v>276</v>
      </c>
      <c r="F211" s="267">
        <v>13152</v>
      </c>
      <c r="G211" s="3" t="s">
        <v>598</v>
      </c>
      <c r="H211" s="3" t="s">
        <v>598</v>
      </c>
      <c r="J211" s="126" t="s">
        <v>226</v>
      </c>
      <c r="K211" s="126" t="s">
        <v>548</v>
      </c>
      <c r="L211" s="184">
        <v>30</v>
      </c>
      <c r="M211" s="72">
        <v>4</v>
      </c>
      <c r="N211" s="72" t="s">
        <v>2543</v>
      </c>
      <c r="O211" s="72"/>
    </row>
    <row r="212" spans="1:15">
      <c r="A212" s="5">
        <v>10</v>
      </c>
      <c r="B212" s="8">
        <v>10</v>
      </c>
      <c r="C212" s="8">
        <v>211</v>
      </c>
      <c r="D212" s="3" t="s">
        <v>555</v>
      </c>
      <c r="F212" s="267">
        <v>14221</v>
      </c>
      <c r="G212" s="3" t="s">
        <v>3323</v>
      </c>
      <c r="H212" s="3" t="s">
        <v>555</v>
      </c>
      <c r="J212" s="126" t="s">
        <v>10</v>
      </c>
      <c r="K212" s="126" t="s">
        <v>548</v>
      </c>
      <c r="L212" s="184">
        <v>32</v>
      </c>
      <c r="M212" s="72">
        <v>9</v>
      </c>
      <c r="N212" s="72" t="s">
        <v>837</v>
      </c>
      <c r="O212" s="72"/>
    </row>
    <row r="213" spans="1:15">
      <c r="A213" s="5">
        <v>10</v>
      </c>
      <c r="B213" s="8">
        <v>11</v>
      </c>
      <c r="C213" s="8">
        <v>212</v>
      </c>
      <c r="D213" s="3" t="s">
        <v>2175</v>
      </c>
      <c r="F213" s="267">
        <v>15440</v>
      </c>
      <c r="G213" s="3" t="s">
        <v>213</v>
      </c>
      <c r="H213" s="3" t="s">
        <v>213</v>
      </c>
      <c r="J213" s="126" t="s">
        <v>938</v>
      </c>
      <c r="K213" s="126" t="s">
        <v>1634</v>
      </c>
      <c r="L213" s="184">
        <v>33</v>
      </c>
      <c r="M213" s="72">
        <v>1</v>
      </c>
      <c r="N213" s="72"/>
      <c r="O213" s="72" t="s">
        <v>46</v>
      </c>
    </row>
    <row r="214" spans="1:15">
      <c r="A214" s="5">
        <v>10</v>
      </c>
      <c r="B214" s="8">
        <v>12</v>
      </c>
      <c r="C214" s="8">
        <v>213</v>
      </c>
      <c r="D214" s="3" t="s">
        <v>13</v>
      </c>
      <c r="F214" s="267">
        <v>2967</v>
      </c>
      <c r="G214" s="3" t="s">
        <v>3323</v>
      </c>
      <c r="H214" s="3" t="s">
        <v>2168</v>
      </c>
      <c r="J214" s="126" t="s">
        <v>869</v>
      </c>
      <c r="K214" s="126" t="s">
        <v>324</v>
      </c>
      <c r="L214" s="184">
        <v>36</v>
      </c>
      <c r="M214" s="72">
        <v>9</v>
      </c>
      <c r="N214" s="72" t="s">
        <v>837</v>
      </c>
      <c r="O214" s="72"/>
    </row>
    <row r="215" spans="1:15">
      <c r="A215" s="5">
        <v>10</v>
      </c>
      <c r="B215" s="8">
        <v>13</v>
      </c>
      <c r="C215" s="8">
        <v>214</v>
      </c>
      <c r="D215" s="3" t="s">
        <v>29</v>
      </c>
      <c r="F215" s="267">
        <v>28036</v>
      </c>
      <c r="G215" s="3" t="s">
        <v>129</v>
      </c>
      <c r="H215" s="3" t="s">
        <v>129</v>
      </c>
      <c r="J215" s="126" t="s">
        <v>2974</v>
      </c>
      <c r="K215" s="126" t="s">
        <v>106</v>
      </c>
      <c r="L215" s="184">
        <v>23</v>
      </c>
      <c r="M215" s="72">
        <v>1</v>
      </c>
      <c r="N215" s="72"/>
      <c r="O215" s="72" t="s">
        <v>46</v>
      </c>
    </row>
    <row r="216" spans="1:15">
      <c r="A216" s="5">
        <v>10</v>
      </c>
      <c r="B216" s="8">
        <v>14</v>
      </c>
      <c r="C216" s="8">
        <v>215</v>
      </c>
      <c r="D216" s="3" t="s">
        <v>598</v>
      </c>
      <c r="F216" s="267">
        <v>19926</v>
      </c>
      <c r="G216" s="3" t="s">
        <v>188</v>
      </c>
      <c r="H216" s="3" t="s">
        <v>188</v>
      </c>
      <c r="J216" s="126" t="s">
        <v>2399</v>
      </c>
      <c r="K216" s="126" t="s">
        <v>198</v>
      </c>
      <c r="L216" s="184">
        <v>27</v>
      </c>
      <c r="M216" s="72">
        <v>1</v>
      </c>
      <c r="N216" s="72"/>
      <c r="O216" s="72" t="s">
        <v>837</v>
      </c>
    </row>
    <row r="217" spans="1:15">
      <c r="A217" s="5">
        <v>10</v>
      </c>
      <c r="B217" s="8">
        <v>15</v>
      </c>
      <c r="C217" s="8">
        <v>216</v>
      </c>
      <c r="D217" s="3" t="s">
        <v>188</v>
      </c>
      <c r="F217" s="267">
        <v>25575</v>
      </c>
      <c r="G217" s="3" t="s">
        <v>354</v>
      </c>
      <c r="H217" s="3" t="s">
        <v>354</v>
      </c>
      <c r="J217" s="126" t="s">
        <v>340</v>
      </c>
      <c r="K217" s="126" t="s">
        <v>547</v>
      </c>
      <c r="L217" s="184">
        <v>26</v>
      </c>
      <c r="M217" s="72">
        <v>2</v>
      </c>
      <c r="N217" s="72" t="s">
        <v>46</v>
      </c>
      <c r="O217" s="72"/>
    </row>
    <row r="218" spans="1:15">
      <c r="A218" s="5">
        <v>10</v>
      </c>
      <c r="B218" s="8">
        <v>16</v>
      </c>
      <c r="C218" s="8">
        <v>217</v>
      </c>
      <c r="D218" s="3" t="s">
        <v>438</v>
      </c>
      <c r="F218" s="267">
        <v>21897</v>
      </c>
      <c r="G218" s="3" t="s">
        <v>3323</v>
      </c>
      <c r="H218" s="3" t="s">
        <v>2176</v>
      </c>
      <c r="J218" s="126" t="s">
        <v>2984</v>
      </c>
      <c r="K218" s="126" t="s">
        <v>2985</v>
      </c>
      <c r="L218" s="184">
        <v>25</v>
      </c>
      <c r="M218" s="72">
        <v>5</v>
      </c>
      <c r="N218" s="72" t="s">
        <v>837</v>
      </c>
      <c r="O218" s="72"/>
    </row>
    <row r="219" spans="1:15">
      <c r="A219" s="5">
        <v>10</v>
      </c>
      <c r="B219" s="8">
        <v>17</v>
      </c>
      <c r="C219" s="8">
        <v>218</v>
      </c>
      <c r="D219" s="3" t="s">
        <v>239</v>
      </c>
      <c r="F219" s="267">
        <v>27500</v>
      </c>
      <c r="G219" s="3" t="s">
        <v>45</v>
      </c>
      <c r="H219" s="3" t="s">
        <v>1121</v>
      </c>
      <c r="J219" s="126" t="s">
        <v>3536</v>
      </c>
      <c r="K219" s="126" t="s">
        <v>3537</v>
      </c>
      <c r="L219" s="184">
        <v>25</v>
      </c>
      <c r="M219" s="72">
        <v>1</v>
      </c>
      <c r="N219" s="72"/>
      <c r="O219" s="72" t="s">
        <v>837</v>
      </c>
    </row>
    <row r="220" spans="1:15">
      <c r="A220" s="5">
        <v>10</v>
      </c>
      <c r="B220" s="8">
        <v>18</v>
      </c>
      <c r="C220" s="8">
        <v>219</v>
      </c>
      <c r="D220" s="3" t="s">
        <v>567</v>
      </c>
      <c r="F220" s="267">
        <v>16947</v>
      </c>
      <c r="G220" s="3" t="s">
        <v>3323</v>
      </c>
      <c r="H220" s="3" t="s">
        <v>686</v>
      </c>
      <c r="J220" s="126" t="s">
        <v>100</v>
      </c>
      <c r="K220" s="126" t="s">
        <v>593</v>
      </c>
      <c r="L220" s="184">
        <v>28</v>
      </c>
      <c r="M220" s="72">
        <v>8</v>
      </c>
      <c r="N220" s="72" t="s">
        <v>837</v>
      </c>
      <c r="O220" s="72"/>
    </row>
    <row r="221" spans="1:15">
      <c r="A221" s="5">
        <v>10</v>
      </c>
      <c r="B221" s="8">
        <v>19</v>
      </c>
      <c r="C221" s="8">
        <v>220</v>
      </c>
      <c r="D221" s="3" t="s">
        <v>17</v>
      </c>
      <c r="F221" s="267">
        <v>22217</v>
      </c>
      <c r="G221" s="3" t="s">
        <v>2170</v>
      </c>
      <c r="H221" s="3" t="s">
        <v>2170</v>
      </c>
      <c r="J221" s="126" t="s">
        <v>1651</v>
      </c>
      <c r="K221" s="126" t="s">
        <v>589</v>
      </c>
      <c r="L221" s="184">
        <v>25</v>
      </c>
      <c r="M221" s="72">
        <v>2</v>
      </c>
      <c r="N221" s="72" t="s">
        <v>837</v>
      </c>
      <c r="O221" s="72"/>
    </row>
    <row r="222" spans="1:15">
      <c r="A222" s="9">
        <v>10</v>
      </c>
      <c r="B222" s="10">
        <v>20</v>
      </c>
      <c r="C222" s="10">
        <v>221</v>
      </c>
      <c r="D222" s="12" t="s">
        <v>14</v>
      </c>
      <c r="E222" s="11"/>
      <c r="F222" s="268">
        <v>16426</v>
      </c>
      <c r="G222" s="12" t="s">
        <v>2175</v>
      </c>
      <c r="H222" s="12" t="s">
        <v>2175</v>
      </c>
      <c r="I222" s="11"/>
      <c r="J222" s="135" t="s">
        <v>582</v>
      </c>
      <c r="K222" s="135" t="s">
        <v>1155</v>
      </c>
      <c r="L222" s="185">
        <v>28</v>
      </c>
      <c r="M222" s="76">
        <v>4</v>
      </c>
      <c r="N222" s="76" t="s">
        <v>837</v>
      </c>
      <c r="O222" s="76"/>
    </row>
    <row r="223" spans="1:15">
      <c r="A223" s="5">
        <v>11</v>
      </c>
      <c r="B223" s="8">
        <v>1</v>
      </c>
      <c r="C223" s="8">
        <v>222</v>
      </c>
      <c r="D223" s="3" t="s">
        <v>14</v>
      </c>
      <c r="F223" s="267">
        <v>21455</v>
      </c>
      <c r="G223" s="3" t="s">
        <v>2168</v>
      </c>
      <c r="H223" s="3" t="s">
        <v>2168</v>
      </c>
      <c r="J223" s="126" t="s">
        <v>1645</v>
      </c>
      <c r="K223" s="126" t="s">
        <v>431</v>
      </c>
      <c r="L223" s="184">
        <v>26</v>
      </c>
      <c r="M223" s="72">
        <v>1</v>
      </c>
      <c r="N223" s="72"/>
      <c r="O223" s="72" t="s">
        <v>46</v>
      </c>
    </row>
    <row r="224" spans="1:15">
      <c r="A224" s="5">
        <v>11</v>
      </c>
      <c r="B224" s="8">
        <v>2</v>
      </c>
      <c r="C224" s="8">
        <v>223</v>
      </c>
      <c r="D224" s="3" t="s">
        <v>17</v>
      </c>
      <c r="F224" s="267">
        <v>29949</v>
      </c>
      <c r="G224" s="3" t="s">
        <v>563</v>
      </c>
      <c r="H224" s="3" t="s">
        <v>563</v>
      </c>
      <c r="J224" s="126" t="s">
        <v>764</v>
      </c>
      <c r="K224" s="126" t="s">
        <v>571</v>
      </c>
      <c r="L224" s="184">
        <v>23</v>
      </c>
      <c r="M224" s="72">
        <v>3</v>
      </c>
      <c r="N224" s="72" t="s">
        <v>46</v>
      </c>
      <c r="O224" s="72"/>
    </row>
    <row r="225" spans="1:15">
      <c r="A225" s="5">
        <v>11</v>
      </c>
      <c r="B225" s="8">
        <v>3</v>
      </c>
      <c r="C225" s="8">
        <v>224</v>
      </c>
      <c r="D225" s="3" t="s">
        <v>567</v>
      </c>
      <c r="F225" s="267">
        <v>20271</v>
      </c>
      <c r="G225" s="3" t="s">
        <v>555</v>
      </c>
      <c r="H225" s="3" t="s">
        <v>555</v>
      </c>
      <c r="J225" s="126" t="s">
        <v>584</v>
      </c>
      <c r="K225" s="126" t="s">
        <v>3394</v>
      </c>
      <c r="L225" s="184">
        <v>27</v>
      </c>
      <c r="M225" s="72">
        <v>1</v>
      </c>
      <c r="N225" s="72"/>
      <c r="O225" s="72" t="s">
        <v>837</v>
      </c>
    </row>
    <row r="226" spans="1:15">
      <c r="A226" s="5">
        <v>11</v>
      </c>
      <c r="B226" s="8">
        <v>4</v>
      </c>
      <c r="C226" s="8">
        <v>225</v>
      </c>
      <c r="D226" s="3" t="s">
        <v>239</v>
      </c>
      <c r="F226" s="267">
        <v>18000</v>
      </c>
      <c r="G226" s="3" t="s">
        <v>213</v>
      </c>
      <c r="H226" s="3" t="s">
        <v>213</v>
      </c>
      <c r="J226" s="126" t="s">
        <v>1802</v>
      </c>
      <c r="K226" s="126" t="s">
        <v>1803</v>
      </c>
      <c r="L226" s="184">
        <v>26</v>
      </c>
      <c r="M226" s="72">
        <v>1</v>
      </c>
      <c r="N226" s="72"/>
      <c r="O226" s="72" t="s">
        <v>837</v>
      </c>
    </row>
    <row r="227" spans="1:15">
      <c r="A227" s="5">
        <v>11</v>
      </c>
      <c r="B227" s="8">
        <v>5</v>
      </c>
      <c r="C227" s="8">
        <v>226</v>
      </c>
      <c r="D227" s="3" t="s">
        <v>438</v>
      </c>
      <c r="F227" s="267">
        <v>14857</v>
      </c>
      <c r="G227" s="3" t="s">
        <v>45</v>
      </c>
      <c r="H227" s="3" t="s">
        <v>1121</v>
      </c>
      <c r="J227" s="126" t="s">
        <v>1791</v>
      </c>
      <c r="K227" s="126" t="s">
        <v>536</v>
      </c>
      <c r="L227" s="184">
        <v>33</v>
      </c>
      <c r="M227" s="72">
        <v>1</v>
      </c>
      <c r="N227" s="72"/>
      <c r="O227" s="72" t="s">
        <v>46</v>
      </c>
    </row>
    <row r="228" spans="1:15">
      <c r="A228" s="5">
        <v>11</v>
      </c>
      <c r="B228" s="8">
        <v>6</v>
      </c>
      <c r="C228" s="8">
        <v>227</v>
      </c>
      <c r="D228" s="3" t="s">
        <v>188</v>
      </c>
      <c r="F228" s="267">
        <v>13621</v>
      </c>
      <c r="G228" s="3" t="s">
        <v>188</v>
      </c>
      <c r="H228" s="3" t="s">
        <v>188</v>
      </c>
      <c r="J228" s="126" t="s">
        <v>689</v>
      </c>
      <c r="K228" s="126" t="s">
        <v>690</v>
      </c>
      <c r="L228" s="184">
        <v>30</v>
      </c>
      <c r="M228" s="72">
        <v>5</v>
      </c>
      <c r="N228" s="72" t="s">
        <v>2543</v>
      </c>
      <c r="O228" s="72"/>
    </row>
    <row r="229" spans="1:15">
      <c r="A229" s="5">
        <v>11</v>
      </c>
      <c r="B229" s="8">
        <v>7</v>
      </c>
      <c r="C229" s="8">
        <v>228</v>
      </c>
      <c r="D229" s="3" t="s">
        <v>598</v>
      </c>
      <c r="F229" s="267">
        <v>19779</v>
      </c>
      <c r="G229" s="3" t="s">
        <v>2168</v>
      </c>
      <c r="H229" s="3" t="s">
        <v>2168</v>
      </c>
      <c r="J229" s="126" t="s">
        <v>2883</v>
      </c>
      <c r="K229" s="126" t="s">
        <v>2901</v>
      </c>
      <c r="L229" s="184">
        <v>31</v>
      </c>
      <c r="M229" s="72">
        <v>7</v>
      </c>
      <c r="N229" s="72" t="s">
        <v>837</v>
      </c>
      <c r="O229" s="72"/>
    </row>
    <row r="230" spans="1:15">
      <c r="A230" s="5">
        <v>11</v>
      </c>
      <c r="B230" s="8">
        <v>8</v>
      </c>
      <c r="C230" s="8">
        <v>229</v>
      </c>
      <c r="D230" s="3" t="s">
        <v>29</v>
      </c>
      <c r="F230" s="267">
        <v>12095</v>
      </c>
      <c r="G230" s="3" t="s">
        <v>3323</v>
      </c>
      <c r="H230" s="3" t="s">
        <v>598</v>
      </c>
      <c r="J230" s="126" t="s">
        <v>528</v>
      </c>
      <c r="K230" s="126" t="s">
        <v>825</v>
      </c>
      <c r="L230" s="184">
        <v>33</v>
      </c>
      <c r="M230" s="72">
        <v>1</v>
      </c>
      <c r="N230" s="72"/>
      <c r="O230" s="72" t="s">
        <v>837</v>
      </c>
    </row>
    <row r="231" spans="1:15">
      <c r="A231" s="5">
        <v>11</v>
      </c>
      <c r="B231" s="8">
        <v>9</v>
      </c>
      <c r="C231" s="8">
        <v>230</v>
      </c>
      <c r="D231" s="3" t="s">
        <v>13</v>
      </c>
      <c r="F231" s="267">
        <v>12972</v>
      </c>
      <c r="G231" s="3" t="s">
        <v>563</v>
      </c>
      <c r="H231" s="3" t="s">
        <v>563</v>
      </c>
      <c r="J231" s="126" t="s">
        <v>599</v>
      </c>
      <c r="K231" s="126" t="s">
        <v>536</v>
      </c>
      <c r="L231" s="184">
        <v>31</v>
      </c>
      <c r="M231" s="72">
        <v>1</v>
      </c>
      <c r="N231" s="72"/>
      <c r="O231" s="72" t="s">
        <v>837</v>
      </c>
    </row>
    <row r="232" spans="1:15">
      <c r="A232" s="5">
        <v>11</v>
      </c>
      <c r="B232" s="8">
        <v>10</v>
      </c>
      <c r="C232" s="8">
        <v>231</v>
      </c>
      <c r="D232" s="3" t="s">
        <v>2175</v>
      </c>
      <c r="F232" s="267">
        <v>27763</v>
      </c>
      <c r="G232" s="3" t="s">
        <v>246</v>
      </c>
      <c r="H232" s="3" t="s">
        <v>246</v>
      </c>
      <c r="J232" s="126" t="s">
        <v>498</v>
      </c>
      <c r="K232" s="126" t="s">
        <v>260</v>
      </c>
      <c r="L232" s="184">
        <v>22</v>
      </c>
      <c r="M232" s="72">
        <v>2</v>
      </c>
      <c r="N232" s="72" t="s">
        <v>2543</v>
      </c>
      <c r="O232" s="72"/>
    </row>
    <row r="233" spans="1:15">
      <c r="A233" s="5">
        <v>11</v>
      </c>
      <c r="B233" s="8">
        <v>11</v>
      </c>
      <c r="C233" s="8">
        <v>232</v>
      </c>
      <c r="D233" s="3" t="s">
        <v>555</v>
      </c>
      <c r="F233" s="267">
        <v>25645</v>
      </c>
      <c r="G233" s="3" t="s">
        <v>686</v>
      </c>
      <c r="H233" s="3" t="s">
        <v>686</v>
      </c>
      <c r="J233" s="126" t="s">
        <v>3489</v>
      </c>
      <c r="K233" s="126" t="s">
        <v>3490</v>
      </c>
      <c r="L233" s="184">
        <v>26</v>
      </c>
      <c r="M233" s="72">
        <v>1</v>
      </c>
      <c r="N233" s="72"/>
      <c r="O233" s="72" t="s">
        <v>837</v>
      </c>
    </row>
    <row r="234" spans="1:15">
      <c r="A234" s="5">
        <v>11</v>
      </c>
      <c r="B234" s="8">
        <v>12</v>
      </c>
      <c r="C234" s="8">
        <v>233</v>
      </c>
      <c r="D234" s="3" t="s">
        <v>276</v>
      </c>
      <c r="F234" s="267">
        <v>7048</v>
      </c>
      <c r="G234" s="3" t="s">
        <v>188</v>
      </c>
      <c r="H234" s="3" t="s">
        <v>188</v>
      </c>
      <c r="J234" s="126" t="s">
        <v>566</v>
      </c>
      <c r="K234" s="126" t="s">
        <v>245</v>
      </c>
      <c r="L234" s="184">
        <v>34</v>
      </c>
      <c r="M234" s="72">
        <v>1</v>
      </c>
      <c r="N234" s="72"/>
      <c r="O234" s="72" t="s">
        <v>837</v>
      </c>
    </row>
    <row r="235" spans="1:15">
      <c r="A235" s="5">
        <v>11</v>
      </c>
      <c r="B235" s="8">
        <v>13</v>
      </c>
      <c r="C235" s="8">
        <v>234</v>
      </c>
      <c r="D235" s="3" t="s">
        <v>16</v>
      </c>
      <c r="F235" s="267">
        <v>16725</v>
      </c>
      <c r="G235" s="3" t="s">
        <v>16</v>
      </c>
      <c r="H235" s="3" t="s">
        <v>16</v>
      </c>
      <c r="J235" s="126" t="s">
        <v>1164</v>
      </c>
      <c r="K235" s="126" t="s">
        <v>565</v>
      </c>
      <c r="L235" s="184">
        <v>31</v>
      </c>
      <c r="M235" s="72">
        <v>2</v>
      </c>
      <c r="N235" s="72" t="s">
        <v>837</v>
      </c>
      <c r="O235" s="72"/>
    </row>
    <row r="236" spans="1:15">
      <c r="A236" s="5">
        <v>11</v>
      </c>
      <c r="B236" s="8">
        <v>14</v>
      </c>
      <c r="C236" s="8">
        <v>235</v>
      </c>
      <c r="D236" s="3" t="s">
        <v>609</v>
      </c>
      <c r="F236" s="267">
        <v>11486</v>
      </c>
      <c r="G236" s="3" t="s">
        <v>2175</v>
      </c>
      <c r="H236" s="3" t="s">
        <v>2175</v>
      </c>
      <c r="J236" s="126" t="s">
        <v>310</v>
      </c>
      <c r="K236" s="126" t="s">
        <v>35</v>
      </c>
      <c r="L236" s="184">
        <v>32</v>
      </c>
      <c r="M236" s="72">
        <v>1</v>
      </c>
      <c r="N236" s="72"/>
      <c r="O236" s="72" t="s">
        <v>46</v>
      </c>
    </row>
    <row r="237" spans="1:15">
      <c r="A237" s="5">
        <v>11</v>
      </c>
      <c r="B237" s="8">
        <v>15</v>
      </c>
      <c r="C237" s="8">
        <v>236</v>
      </c>
      <c r="D237" s="3" t="s">
        <v>15</v>
      </c>
      <c r="F237" s="267">
        <v>22896</v>
      </c>
      <c r="G237" s="3" t="s">
        <v>164</v>
      </c>
      <c r="H237" s="3" t="s">
        <v>164</v>
      </c>
      <c r="J237" s="126" t="s">
        <v>2302</v>
      </c>
      <c r="K237" s="126" t="s">
        <v>3011</v>
      </c>
      <c r="L237" s="184">
        <v>24</v>
      </c>
      <c r="M237" s="72">
        <v>5</v>
      </c>
      <c r="N237" s="72" t="s">
        <v>837</v>
      </c>
      <c r="O237" s="72"/>
    </row>
    <row r="238" spans="1:15">
      <c r="A238" s="5">
        <v>11</v>
      </c>
      <c r="B238" s="8">
        <v>16</v>
      </c>
      <c r="C238" s="8">
        <v>237</v>
      </c>
      <c r="D238" s="3" t="s">
        <v>18</v>
      </c>
      <c r="F238" s="267">
        <v>25180</v>
      </c>
      <c r="G238" s="3" t="s">
        <v>213</v>
      </c>
      <c r="H238" s="3" t="s">
        <v>213</v>
      </c>
      <c r="J238" s="126" t="s">
        <v>4040</v>
      </c>
      <c r="K238" s="126" t="s">
        <v>197</v>
      </c>
      <c r="L238" s="184">
        <v>27</v>
      </c>
      <c r="M238" s="72">
        <v>6</v>
      </c>
      <c r="N238" s="72" t="s">
        <v>46</v>
      </c>
      <c r="O238" s="72"/>
    </row>
    <row r="239" spans="1:15">
      <c r="A239" s="5">
        <v>11</v>
      </c>
      <c r="B239" s="8">
        <v>17</v>
      </c>
      <c r="C239" s="8">
        <v>238</v>
      </c>
      <c r="D239" s="3" t="s">
        <v>129</v>
      </c>
      <c r="F239" s="267">
        <v>15947</v>
      </c>
      <c r="G239" s="3" t="s">
        <v>3323</v>
      </c>
      <c r="H239" s="3" t="s">
        <v>345</v>
      </c>
      <c r="J239" s="126" t="s">
        <v>794</v>
      </c>
      <c r="K239" s="126" t="s">
        <v>804</v>
      </c>
      <c r="L239" s="184">
        <v>32</v>
      </c>
      <c r="M239" s="72">
        <v>1</v>
      </c>
      <c r="N239" s="72"/>
      <c r="O239" s="72" t="s">
        <v>837</v>
      </c>
    </row>
    <row r="240" spans="1:15">
      <c r="A240" s="5">
        <v>11</v>
      </c>
      <c r="B240" s="8">
        <v>18</v>
      </c>
      <c r="C240" s="8">
        <v>239</v>
      </c>
      <c r="D240" s="3" t="s">
        <v>2168</v>
      </c>
      <c r="F240" s="267">
        <v>10315</v>
      </c>
      <c r="G240" s="3" t="s">
        <v>3323</v>
      </c>
      <c r="H240" s="3" t="s">
        <v>567</v>
      </c>
      <c r="J240" s="126" t="s">
        <v>3332</v>
      </c>
      <c r="K240" s="126" t="s">
        <v>596</v>
      </c>
      <c r="L240" s="184">
        <v>34</v>
      </c>
      <c r="M240" s="72">
        <v>1</v>
      </c>
      <c r="N240" s="72"/>
      <c r="O240" s="72" t="s">
        <v>837</v>
      </c>
    </row>
    <row r="241" spans="1:15">
      <c r="A241" s="5">
        <v>11</v>
      </c>
      <c r="B241" s="8">
        <v>19</v>
      </c>
      <c r="C241" s="8">
        <v>240</v>
      </c>
      <c r="D241" s="3" t="s">
        <v>470</v>
      </c>
      <c r="F241" s="267">
        <v>26257</v>
      </c>
      <c r="G241" s="3" t="s">
        <v>354</v>
      </c>
      <c r="H241" s="3" t="s">
        <v>354</v>
      </c>
      <c r="J241" s="126" t="s">
        <v>3650</v>
      </c>
      <c r="K241" s="126" t="s">
        <v>554</v>
      </c>
      <c r="L241" s="184">
        <v>22</v>
      </c>
      <c r="M241" s="72">
        <v>1</v>
      </c>
      <c r="N241" s="72"/>
      <c r="O241" s="72" t="s">
        <v>837</v>
      </c>
    </row>
    <row r="242" spans="1:15">
      <c r="A242" s="9">
        <v>11</v>
      </c>
      <c r="B242" s="10">
        <v>20</v>
      </c>
      <c r="C242" s="10">
        <v>241</v>
      </c>
      <c r="D242" s="12" t="s">
        <v>563</v>
      </c>
      <c r="E242" s="11"/>
      <c r="F242" s="268">
        <v>22630</v>
      </c>
      <c r="G242" s="12" t="s">
        <v>239</v>
      </c>
      <c r="H242" s="12" t="s">
        <v>239</v>
      </c>
      <c r="I242" s="11"/>
      <c r="J242" s="135" t="s">
        <v>224</v>
      </c>
      <c r="K242" s="135" t="s">
        <v>3979</v>
      </c>
      <c r="L242" s="185">
        <v>23</v>
      </c>
      <c r="M242" s="76">
        <v>1</v>
      </c>
      <c r="N242" s="76"/>
      <c r="O242" s="76" t="s">
        <v>837</v>
      </c>
    </row>
    <row r="243" spans="1:15">
      <c r="A243" s="5">
        <v>12</v>
      </c>
      <c r="B243" s="8">
        <v>1</v>
      </c>
      <c r="C243" s="8">
        <v>242</v>
      </c>
      <c r="D243" s="3" t="s">
        <v>563</v>
      </c>
      <c r="F243" s="267">
        <v>21527</v>
      </c>
      <c r="G243" s="3" t="s">
        <v>2168</v>
      </c>
      <c r="H243" s="3" t="s">
        <v>2168</v>
      </c>
      <c r="J243" s="126" t="s">
        <v>3408</v>
      </c>
      <c r="K243" s="126" t="s">
        <v>138</v>
      </c>
      <c r="L243" s="184">
        <v>27</v>
      </c>
      <c r="M243" s="72">
        <v>1</v>
      </c>
      <c r="N243" s="72"/>
      <c r="O243" s="72" t="s">
        <v>837</v>
      </c>
    </row>
    <row r="244" spans="1:15">
      <c r="A244" s="5">
        <v>12</v>
      </c>
      <c r="B244" s="8">
        <v>2</v>
      </c>
      <c r="C244" s="8">
        <v>243</v>
      </c>
      <c r="D244" s="3" t="s">
        <v>470</v>
      </c>
      <c r="F244" s="267">
        <v>12317</v>
      </c>
      <c r="G244" s="3" t="s">
        <v>563</v>
      </c>
      <c r="H244" s="3" t="s">
        <v>563</v>
      </c>
      <c r="J244" s="126" t="s">
        <v>1869</v>
      </c>
      <c r="K244" s="126" t="s">
        <v>802</v>
      </c>
      <c r="L244" s="184">
        <v>33</v>
      </c>
      <c r="M244" s="72">
        <v>1</v>
      </c>
      <c r="N244" s="72"/>
      <c r="O244" s="72" t="s">
        <v>837</v>
      </c>
    </row>
    <row r="245" spans="1:15">
      <c r="A245" s="5">
        <v>12</v>
      </c>
      <c r="B245" s="8">
        <v>3</v>
      </c>
      <c r="C245" s="8">
        <v>244</v>
      </c>
      <c r="D245" s="3" t="s">
        <v>2168</v>
      </c>
      <c r="F245" s="267">
        <v>18439</v>
      </c>
      <c r="G245" s="3" t="s">
        <v>345</v>
      </c>
      <c r="H245" s="3" t="s">
        <v>345</v>
      </c>
      <c r="J245" s="126" t="s">
        <v>608</v>
      </c>
      <c r="K245" s="126" t="s">
        <v>146</v>
      </c>
      <c r="L245" s="184">
        <v>30</v>
      </c>
      <c r="M245" s="72">
        <v>1</v>
      </c>
      <c r="N245" s="72"/>
      <c r="O245" s="72" t="s">
        <v>46</v>
      </c>
    </row>
    <row r="246" spans="1:15">
      <c r="A246" s="5">
        <v>12</v>
      </c>
      <c r="B246" s="8">
        <v>4</v>
      </c>
      <c r="C246" s="8">
        <v>245</v>
      </c>
      <c r="D246" s="3" t="s">
        <v>129</v>
      </c>
      <c r="F246" s="267">
        <v>6184</v>
      </c>
      <c r="G246" s="3" t="s">
        <v>345</v>
      </c>
      <c r="H246" s="3" t="s">
        <v>345</v>
      </c>
      <c r="J246" s="126" t="s">
        <v>176</v>
      </c>
      <c r="K246" s="126" t="s">
        <v>1679</v>
      </c>
      <c r="L246" s="184">
        <v>36</v>
      </c>
      <c r="M246" s="72">
        <v>10</v>
      </c>
      <c r="N246" s="72" t="s">
        <v>837</v>
      </c>
      <c r="O246" s="72"/>
    </row>
    <row r="247" spans="1:15">
      <c r="A247" s="5">
        <v>12</v>
      </c>
      <c r="B247" s="8">
        <v>5</v>
      </c>
      <c r="C247" s="8">
        <v>246</v>
      </c>
      <c r="D247" s="3" t="s">
        <v>18</v>
      </c>
      <c r="F247" s="267">
        <v>24862</v>
      </c>
      <c r="G247" s="3" t="s">
        <v>276</v>
      </c>
      <c r="H247" s="3" t="s">
        <v>276</v>
      </c>
      <c r="J247" s="126" t="s">
        <v>631</v>
      </c>
      <c r="K247" s="126" t="s">
        <v>549</v>
      </c>
      <c r="L247" s="184">
        <v>26</v>
      </c>
      <c r="M247" s="72">
        <v>1</v>
      </c>
      <c r="N247" s="72"/>
      <c r="O247" s="72" t="s">
        <v>837</v>
      </c>
    </row>
    <row r="248" spans="1:15">
      <c r="A248" s="5">
        <v>12</v>
      </c>
      <c r="B248" s="8">
        <v>6</v>
      </c>
      <c r="C248" s="8">
        <v>247</v>
      </c>
      <c r="D248" s="3" t="s">
        <v>15</v>
      </c>
      <c r="F248" s="267">
        <v>5615</v>
      </c>
      <c r="G248" s="3" t="s">
        <v>15</v>
      </c>
      <c r="H248" s="3" t="s">
        <v>15</v>
      </c>
      <c r="J248" s="126" t="s">
        <v>1215</v>
      </c>
      <c r="K248" s="126" t="s">
        <v>549</v>
      </c>
      <c r="L248" s="184">
        <v>36</v>
      </c>
      <c r="M248" s="72">
        <v>1</v>
      </c>
      <c r="N248" s="72"/>
      <c r="O248" s="72" t="s">
        <v>837</v>
      </c>
    </row>
    <row r="249" spans="1:15">
      <c r="A249" s="5">
        <v>12</v>
      </c>
      <c r="B249" s="8">
        <v>7</v>
      </c>
      <c r="C249" s="8">
        <v>248</v>
      </c>
      <c r="D249" s="3" t="s">
        <v>609</v>
      </c>
      <c r="F249" s="267">
        <v>12976</v>
      </c>
      <c r="G249" s="3" t="s">
        <v>213</v>
      </c>
      <c r="H249" s="3" t="s">
        <v>213</v>
      </c>
      <c r="J249" s="126" t="s">
        <v>672</v>
      </c>
      <c r="K249" s="126" t="s">
        <v>595</v>
      </c>
      <c r="L249" s="184">
        <v>31</v>
      </c>
      <c r="M249" s="72">
        <v>2</v>
      </c>
      <c r="N249" s="72" t="s">
        <v>837</v>
      </c>
      <c r="O249" s="72"/>
    </row>
    <row r="250" spans="1:15">
      <c r="A250" s="5">
        <v>12</v>
      </c>
      <c r="B250" s="8">
        <v>8</v>
      </c>
      <c r="C250" s="8">
        <v>249</v>
      </c>
      <c r="D250" s="3" t="s">
        <v>16</v>
      </c>
      <c r="F250" s="267">
        <v>13449</v>
      </c>
      <c r="G250" s="3" t="s">
        <v>2175</v>
      </c>
      <c r="H250" s="3" t="s">
        <v>2175</v>
      </c>
      <c r="J250" s="126" t="s">
        <v>200</v>
      </c>
      <c r="K250" s="126" t="s">
        <v>288</v>
      </c>
      <c r="L250" s="184">
        <v>33</v>
      </c>
      <c r="M250" s="72">
        <v>1</v>
      </c>
      <c r="N250" s="72"/>
      <c r="O250" s="72" t="s">
        <v>46</v>
      </c>
    </row>
    <row r="251" spans="1:15">
      <c r="A251" s="5">
        <v>12</v>
      </c>
      <c r="B251" s="8">
        <v>9</v>
      </c>
      <c r="C251" s="8">
        <v>250</v>
      </c>
      <c r="D251" s="3" t="s">
        <v>276</v>
      </c>
      <c r="F251" s="267">
        <v>25782</v>
      </c>
      <c r="G251" s="3" t="s">
        <v>276</v>
      </c>
      <c r="H251" s="3" t="s">
        <v>276</v>
      </c>
      <c r="J251" s="126" t="s">
        <v>4070</v>
      </c>
      <c r="K251" s="126" t="s">
        <v>591</v>
      </c>
      <c r="L251" s="184">
        <v>25</v>
      </c>
      <c r="M251" s="72">
        <v>2</v>
      </c>
      <c r="N251" s="72" t="s">
        <v>837</v>
      </c>
      <c r="O251" s="72"/>
    </row>
    <row r="252" spans="1:15">
      <c r="A252" s="5">
        <v>12</v>
      </c>
      <c r="B252" s="8">
        <v>10</v>
      </c>
      <c r="C252" s="8">
        <v>251</v>
      </c>
      <c r="D252" s="3" t="s">
        <v>555</v>
      </c>
      <c r="F252" s="267">
        <v>22197</v>
      </c>
      <c r="G252" s="3" t="s">
        <v>2168</v>
      </c>
      <c r="H252" s="3" t="s">
        <v>2168</v>
      </c>
      <c r="J252" s="126" t="s">
        <v>2989</v>
      </c>
      <c r="K252" s="126" t="s">
        <v>2990</v>
      </c>
      <c r="L252" s="184">
        <v>25</v>
      </c>
      <c r="M252" s="72">
        <v>7</v>
      </c>
      <c r="N252" s="72" t="s">
        <v>46</v>
      </c>
      <c r="O252" s="72"/>
    </row>
    <row r="253" spans="1:15">
      <c r="A253" s="5">
        <v>12</v>
      </c>
      <c r="B253" s="8">
        <v>11</v>
      </c>
      <c r="C253" s="8">
        <v>252</v>
      </c>
      <c r="D253" s="3" t="s">
        <v>2175</v>
      </c>
      <c r="F253" s="267">
        <v>29715</v>
      </c>
      <c r="G253" s="3" t="s">
        <v>246</v>
      </c>
      <c r="H253" s="3" t="s">
        <v>246</v>
      </c>
      <c r="J253" s="126" t="s">
        <v>3567</v>
      </c>
      <c r="K253" s="126" t="s">
        <v>163</v>
      </c>
      <c r="L253" s="184">
        <v>24</v>
      </c>
      <c r="M253" s="72">
        <v>2</v>
      </c>
      <c r="N253" s="72" t="s">
        <v>837</v>
      </c>
      <c r="O253" s="72"/>
    </row>
    <row r="254" spans="1:15">
      <c r="A254" s="5">
        <v>12</v>
      </c>
      <c r="B254" s="8">
        <v>12</v>
      </c>
      <c r="C254" s="8">
        <v>253</v>
      </c>
      <c r="D254" s="3" t="s">
        <v>13</v>
      </c>
      <c r="F254" s="267">
        <v>16269</v>
      </c>
      <c r="G254" s="3" t="s">
        <v>17</v>
      </c>
      <c r="H254" s="3" t="s">
        <v>17</v>
      </c>
      <c r="J254" s="126" t="s">
        <v>1232</v>
      </c>
      <c r="K254" s="126" t="s">
        <v>553</v>
      </c>
      <c r="L254" s="184">
        <v>31</v>
      </c>
      <c r="M254" s="72">
        <v>1</v>
      </c>
      <c r="N254" s="72"/>
      <c r="O254" s="72" t="s">
        <v>46</v>
      </c>
    </row>
    <row r="255" spans="1:15">
      <c r="A255" s="5">
        <v>12</v>
      </c>
      <c r="B255" s="8">
        <v>13</v>
      </c>
      <c r="C255" s="8">
        <v>254</v>
      </c>
      <c r="D255" s="3" t="s">
        <v>29</v>
      </c>
      <c r="F255" s="267">
        <v>22304</v>
      </c>
      <c r="G255" s="3" t="s">
        <v>239</v>
      </c>
      <c r="H255" s="3" t="s">
        <v>239</v>
      </c>
      <c r="J255" s="126" t="s">
        <v>3636</v>
      </c>
      <c r="K255" s="126" t="s">
        <v>3637</v>
      </c>
      <c r="L255" s="184">
        <v>26</v>
      </c>
      <c r="M255" s="72">
        <v>1</v>
      </c>
      <c r="N255" s="72"/>
      <c r="O255" s="72" t="s">
        <v>837</v>
      </c>
    </row>
    <row r="256" spans="1:15">
      <c r="A256" s="5">
        <v>12</v>
      </c>
      <c r="B256" s="8">
        <v>14</v>
      </c>
      <c r="C256" s="8">
        <v>255</v>
      </c>
      <c r="D256" s="3" t="s">
        <v>598</v>
      </c>
      <c r="F256" s="267">
        <v>14813</v>
      </c>
      <c r="G256" s="3" t="s">
        <v>567</v>
      </c>
      <c r="H256" s="3" t="s">
        <v>567</v>
      </c>
      <c r="J256" s="126" t="s">
        <v>862</v>
      </c>
      <c r="K256" s="126" t="s">
        <v>547</v>
      </c>
      <c r="L256" s="184">
        <v>33</v>
      </c>
      <c r="M256" s="72">
        <v>4</v>
      </c>
      <c r="N256" s="72" t="s">
        <v>837</v>
      </c>
      <c r="O256" s="72"/>
    </row>
    <row r="257" spans="1:15">
      <c r="A257" s="5">
        <v>12</v>
      </c>
      <c r="B257" s="8">
        <v>15</v>
      </c>
      <c r="C257" s="8">
        <v>256</v>
      </c>
      <c r="D257" s="3" t="s">
        <v>188</v>
      </c>
      <c r="F257" s="267">
        <v>15161</v>
      </c>
      <c r="G257" s="3" t="s">
        <v>598</v>
      </c>
      <c r="H257" s="3" t="s">
        <v>598</v>
      </c>
      <c r="J257" s="126" t="s">
        <v>1059</v>
      </c>
      <c r="K257" s="126" t="s">
        <v>144</v>
      </c>
      <c r="L257" s="184">
        <v>33</v>
      </c>
      <c r="M257" s="72">
        <v>2</v>
      </c>
      <c r="N257" s="72" t="s">
        <v>837</v>
      </c>
      <c r="O257" s="72"/>
    </row>
    <row r="258" spans="1:15">
      <c r="A258" s="5">
        <v>12</v>
      </c>
      <c r="B258" s="8">
        <v>16</v>
      </c>
      <c r="C258" s="8">
        <v>257</v>
      </c>
      <c r="D258" s="3" t="s">
        <v>438</v>
      </c>
      <c r="F258" s="267">
        <v>31967</v>
      </c>
      <c r="G258" s="3" t="s">
        <v>164</v>
      </c>
      <c r="H258" s="3" t="s">
        <v>164</v>
      </c>
      <c r="J258" s="126" t="s">
        <v>784</v>
      </c>
      <c r="K258" s="126" t="s">
        <v>260</v>
      </c>
      <c r="L258" s="184">
        <v>23</v>
      </c>
      <c r="M258" s="72">
        <v>1</v>
      </c>
      <c r="N258" s="72"/>
      <c r="O258" s="72" t="s">
        <v>837</v>
      </c>
    </row>
    <row r="259" spans="1:15">
      <c r="A259" s="5">
        <v>12</v>
      </c>
      <c r="B259" s="8">
        <v>17</v>
      </c>
      <c r="C259" s="8">
        <v>258</v>
      </c>
      <c r="D259" s="3" t="s">
        <v>239</v>
      </c>
      <c r="F259" s="267">
        <v>17901</v>
      </c>
      <c r="G259" s="3" t="s">
        <v>164</v>
      </c>
      <c r="H259" s="3" t="s">
        <v>164</v>
      </c>
      <c r="J259" s="126" t="s">
        <v>958</v>
      </c>
      <c r="K259" s="126" t="s">
        <v>136</v>
      </c>
      <c r="L259" s="184">
        <v>29</v>
      </c>
      <c r="M259" s="72">
        <v>7</v>
      </c>
      <c r="N259" s="72" t="s">
        <v>46</v>
      </c>
      <c r="O259" s="72"/>
    </row>
    <row r="260" spans="1:15">
      <c r="A260" s="5">
        <v>12</v>
      </c>
      <c r="B260" s="8">
        <v>18</v>
      </c>
      <c r="C260" s="8">
        <v>259</v>
      </c>
      <c r="D260" s="3" t="s">
        <v>567</v>
      </c>
      <c r="F260" s="267">
        <v>13293</v>
      </c>
      <c r="G260" s="3" t="s">
        <v>17</v>
      </c>
      <c r="H260" s="3" t="s">
        <v>17</v>
      </c>
      <c r="J260" s="126" t="s">
        <v>1668</v>
      </c>
      <c r="K260" s="126" t="s">
        <v>146</v>
      </c>
      <c r="L260" s="184">
        <v>34</v>
      </c>
      <c r="M260" s="72">
        <v>1</v>
      </c>
      <c r="N260" s="72"/>
      <c r="O260" s="72" t="s">
        <v>46</v>
      </c>
    </row>
    <row r="261" spans="1:15">
      <c r="A261" s="5">
        <v>12</v>
      </c>
      <c r="B261" s="8">
        <v>19</v>
      </c>
      <c r="C261" s="8">
        <v>260</v>
      </c>
      <c r="D261" s="3" t="s">
        <v>17</v>
      </c>
      <c r="F261" s="267">
        <v>26259</v>
      </c>
      <c r="G261" s="3" t="s">
        <v>3323</v>
      </c>
      <c r="H261" s="3" t="s">
        <v>2176</v>
      </c>
      <c r="J261" s="126" t="s">
        <v>4063</v>
      </c>
      <c r="K261" s="126" t="s">
        <v>163</v>
      </c>
      <c r="L261" s="184">
        <v>26</v>
      </c>
      <c r="M261" s="72">
        <v>1</v>
      </c>
      <c r="N261" s="72"/>
      <c r="O261" s="72" t="s">
        <v>837</v>
      </c>
    </row>
    <row r="262" spans="1:15">
      <c r="A262" s="9">
        <v>12</v>
      </c>
      <c r="B262" s="10">
        <v>20</v>
      </c>
      <c r="C262" s="10">
        <v>261</v>
      </c>
      <c r="D262" s="12" t="s">
        <v>14</v>
      </c>
      <c r="E262" s="11"/>
      <c r="F262" s="268">
        <v>23792</v>
      </c>
      <c r="G262" s="12" t="s">
        <v>45</v>
      </c>
      <c r="H262" s="12" t="s">
        <v>1121</v>
      </c>
      <c r="I262" s="11"/>
      <c r="J262" s="135" t="s">
        <v>251</v>
      </c>
      <c r="K262" s="135" t="s">
        <v>2526</v>
      </c>
      <c r="L262" s="185">
        <v>24</v>
      </c>
      <c r="M262" s="76">
        <v>8</v>
      </c>
      <c r="N262" s="76" t="s">
        <v>46</v>
      </c>
      <c r="O262" s="76"/>
    </row>
    <row r="263" spans="1:15">
      <c r="A263" s="5">
        <v>13</v>
      </c>
      <c r="B263" s="8">
        <v>1</v>
      </c>
      <c r="C263" s="8">
        <v>262</v>
      </c>
      <c r="D263" s="3" t="s">
        <v>14</v>
      </c>
      <c r="F263" s="267">
        <v>20020</v>
      </c>
      <c r="G263" s="3" t="s">
        <v>2168</v>
      </c>
      <c r="H263" s="3" t="s">
        <v>2168</v>
      </c>
      <c r="J263" s="126" t="s">
        <v>1305</v>
      </c>
      <c r="K263" s="126" t="s">
        <v>553</v>
      </c>
      <c r="L263" s="184">
        <v>30</v>
      </c>
      <c r="M263" s="72">
        <v>1</v>
      </c>
      <c r="N263" s="72"/>
      <c r="O263" s="72" t="s">
        <v>837</v>
      </c>
    </row>
    <row r="264" spans="1:15">
      <c r="A264" s="5">
        <v>13</v>
      </c>
      <c r="B264" s="8">
        <v>2</v>
      </c>
      <c r="C264" s="8">
        <v>263</v>
      </c>
      <c r="D264" s="3" t="s">
        <v>17</v>
      </c>
      <c r="F264" s="267">
        <v>4949</v>
      </c>
      <c r="G264" s="3" t="s">
        <v>16</v>
      </c>
      <c r="H264" s="3" t="s">
        <v>16</v>
      </c>
      <c r="J264" s="126" t="s">
        <v>263</v>
      </c>
      <c r="K264" s="126" t="s">
        <v>721</v>
      </c>
      <c r="L264" s="184">
        <v>34</v>
      </c>
      <c r="M264" s="72">
        <v>10</v>
      </c>
      <c r="N264" s="72" t="s">
        <v>837</v>
      </c>
      <c r="O264" s="72"/>
    </row>
    <row r="265" spans="1:15">
      <c r="A265" s="5">
        <v>13</v>
      </c>
      <c r="B265" s="8">
        <v>3</v>
      </c>
      <c r="C265" s="8">
        <v>264</v>
      </c>
      <c r="D265" s="3" t="s">
        <v>567</v>
      </c>
      <c r="F265" s="267">
        <v>29514</v>
      </c>
      <c r="G265" s="3" t="s">
        <v>15</v>
      </c>
      <c r="H265" s="3" t="s">
        <v>15</v>
      </c>
      <c r="J265" s="126" t="s">
        <v>549</v>
      </c>
      <c r="K265" s="126" t="s">
        <v>4091</v>
      </c>
      <c r="L265" s="184">
        <v>25</v>
      </c>
      <c r="M265" s="72">
        <v>1</v>
      </c>
      <c r="N265" s="72"/>
      <c r="O265" s="72" t="s">
        <v>837</v>
      </c>
    </row>
    <row r="266" spans="1:15">
      <c r="A266" s="5">
        <v>13</v>
      </c>
      <c r="B266" s="8">
        <v>4</v>
      </c>
      <c r="C266" s="8">
        <v>265</v>
      </c>
      <c r="D266" s="3" t="s">
        <v>239</v>
      </c>
      <c r="F266" s="267">
        <v>27883</v>
      </c>
      <c r="G266" s="3" t="s">
        <v>276</v>
      </c>
      <c r="H266" s="3" t="s">
        <v>276</v>
      </c>
      <c r="J266" s="126" t="s">
        <v>4128</v>
      </c>
      <c r="K266" s="126" t="s">
        <v>251</v>
      </c>
      <c r="L266" s="184">
        <v>22</v>
      </c>
      <c r="M266" s="72">
        <v>4</v>
      </c>
      <c r="N266" s="72" t="s">
        <v>837</v>
      </c>
      <c r="O266" s="72"/>
    </row>
    <row r="267" spans="1:15">
      <c r="A267" s="5">
        <v>13</v>
      </c>
      <c r="B267" s="8">
        <v>5</v>
      </c>
      <c r="C267" s="8">
        <v>266</v>
      </c>
      <c r="D267" s="3" t="s">
        <v>438</v>
      </c>
      <c r="F267" s="267">
        <v>14814</v>
      </c>
      <c r="G267" s="3" t="s">
        <v>188</v>
      </c>
      <c r="H267" s="3" t="s">
        <v>188</v>
      </c>
      <c r="J267" s="126" t="s">
        <v>862</v>
      </c>
      <c r="K267" s="126" t="s">
        <v>437</v>
      </c>
      <c r="L267" s="184">
        <v>33</v>
      </c>
      <c r="M267" s="72">
        <v>1</v>
      </c>
      <c r="N267" s="72"/>
      <c r="O267" s="72" t="s">
        <v>837</v>
      </c>
    </row>
    <row r="268" spans="1:15">
      <c r="A268" s="5">
        <v>13</v>
      </c>
      <c r="B268" s="8">
        <v>6</v>
      </c>
      <c r="C268" s="8">
        <v>267</v>
      </c>
      <c r="D268" s="3" t="s">
        <v>188</v>
      </c>
      <c r="F268" s="267">
        <v>7146</v>
      </c>
      <c r="G268" s="3" t="s">
        <v>15</v>
      </c>
      <c r="H268" s="3" t="s">
        <v>15</v>
      </c>
      <c r="J268" s="126" t="s">
        <v>303</v>
      </c>
      <c r="K268" s="126" t="s">
        <v>197</v>
      </c>
      <c r="L268" s="184">
        <v>37</v>
      </c>
      <c r="M268" s="72">
        <v>1</v>
      </c>
      <c r="N268" s="72"/>
      <c r="O268" s="72" t="s">
        <v>837</v>
      </c>
    </row>
    <row r="269" spans="1:15">
      <c r="A269" s="5">
        <v>13</v>
      </c>
      <c r="B269" s="8">
        <v>7</v>
      </c>
      <c r="C269" s="8">
        <v>268</v>
      </c>
      <c r="D269" s="3" t="s">
        <v>598</v>
      </c>
      <c r="F269" s="267">
        <v>10950</v>
      </c>
      <c r="G269" s="3" t="s">
        <v>555</v>
      </c>
      <c r="H269" s="3" t="s">
        <v>555</v>
      </c>
      <c r="J269" s="126" t="s">
        <v>765</v>
      </c>
      <c r="K269" s="126" t="s">
        <v>613</v>
      </c>
      <c r="L269" s="184">
        <v>35</v>
      </c>
      <c r="M269" s="72">
        <v>9</v>
      </c>
      <c r="N269" s="72" t="s">
        <v>837</v>
      </c>
      <c r="O269" s="72"/>
    </row>
    <row r="270" spans="1:15">
      <c r="A270" s="5">
        <v>13</v>
      </c>
      <c r="B270" s="8">
        <v>8</v>
      </c>
      <c r="C270" s="8">
        <v>269</v>
      </c>
      <c r="D270" s="3" t="s">
        <v>29</v>
      </c>
      <c r="F270" s="267">
        <v>20997</v>
      </c>
      <c r="G270" s="3" t="s">
        <v>598</v>
      </c>
      <c r="H270" s="3" t="s">
        <v>598</v>
      </c>
      <c r="J270" s="126" t="s">
        <v>2456</v>
      </c>
      <c r="K270" s="126" t="s">
        <v>2457</v>
      </c>
      <c r="L270" s="184">
        <v>28</v>
      </c>
      <c r="M270" s="72">
        <v>1</v>
      </c>
      <c r="N270" s="72"/>
      <c r="O270" s="72" t="s">
        <v>837</v>
      </c>
    </row>
    <row r="271" spans="1:15">
      <c r="A271" s="5">
        <v>13</v>
      </c>
      <c r="B271" s="8">
        <v>9</v>
      </c>
      <c r="C271" s="8">
        <v>270</v>
      </c>
      <c r="D271" s="3" t="s">
        <v>13</v>
      </c>
      <c r="F271" s="267">
        <v>16990</v>
      </c>
      <c r="G271" s="3" t="s">
        <v>3323</v>
      </c>
      <c r="H271" s="3" t="s">
        <v>13</v>
      </c>
      <c r="J271" s="126" t="s">
        <v>2854</v>
      </c>
      <c r="K271" s="126" t="s">
        <v>502</v>
      </c>
      <c r="L271" s="184">
        <v>32</v>
      </c>
      <c r="M271" s="72">
        <v>1</v>
      </c>
      <c r="N271" s="72"/>
      <c r="O271" s="72" t="s">
        <v>46</v>
      </c>
    </row>
    <row r="272" spans="1:15">
      <c r="A272" s="5">
        <v>13</v>
      </c>
      <c r="B272" s="8">
        <v>10</v>
      </c>
      <c r="C272" s="8">
        <v>271</v>
      </c>
      <c r="D272" s="3" t="s">
        <v>2175</v>
      </c>
      <c r="F272" s="267">
        <v>23796</v>
      </c>
      <c r="G272" s="3" t="s">
        <v>686</v>
      </c>
      <c r="H272" s="3" t="s">
        <v>686</v>
      </c>
      <c r="J272" s="126" t="s">
        <v>2517</v>
      </c>
      <c r="K272" s="126" t="s">
        <v>549</v>
      </c>
      <c r="L272" s="184">
        <v>24</v>
      </c>
      <c r="M272" s="72">
        <v>1</v>
      </c>
      <c r="N272" s="72"/>
      <c r="O272" s="72" t="s">
        <v>46</v>
      </c>
    </row>
    <row r="273" spans="1:15">
      <c r="A273" s="5">
        <v>13</v>
      </c>
      <c r="B273" s="8">
        <v>11</v>
      </c>
      <c r="C273" s="8">
        <v>272</v>
      </c>
      <c r="D273" s="3" t="s">
        <v>555</v>
      </c>
      <c r="F273" s="267">
        <v>17273</v>
      </c>
      <c r="G273" s="3" t="s">
        <v>17</v>
      </c>
      <c r="H273" s="3" t="s">
        <v>17</v>
      </c>
      <c r="J273" s="126" t="s">
        <v>1795</v>
      </c>
      <c r="K273" s="126" t="s">
        <v>548</v>
      </c>
      <c r="L273" s="184">
        <v>29</v>
      </c>
      <c r="M273" s="72">
        <v>4</v>
      </c>
      <c r="N273" s="72" t="s">
        <v>837</v>
      </c>
      <c r="O273" s="72"/>
    </row>
    <row r="274" spans="1:15">
      <c r="A274" s="5">
        <v>13</v>
      </c>
      <c r="B274" s="8">
        <v>12</v>
      </c>
      <c r="C274" s="8">
        <v>273</v>
      </c>
      <c r="D274" s="3" t="s">
        <v>276</v>
      </c>
      <c r="F274" s="267">
        <v>27504</v>
      </c>
      <c r="G274" s="3" t="s">
        <v>438</v>
      </c>
      <c r="H274" s="3" t="s">
        <v>438</v>
      </c>
      <c r="J274" s="126" t="s">
        <v>4114</v>
      </c>
      <c r="K274" s="126" t="s">
        <v>220</v>
      </c>
      <c r="L274" s="184">
        <v>22</v>
      </c>
      <c r="M274" s="72">
        <v>4</v>
      </c>
      <c r="N274" s="72" t="s">
        <v>837</v>
      </c>
      <c r="O274" s="72"/>
    </row>
    <row r="275" spans="1:15">
      <c r="A275" s="5">
        <v>13</v>
      </c>
      <c r="B275" s="8">
        <v>13</v>
      </c>
      <c r="C275" s="8">
        <v>274</v>
      </c>
      <c r="D275" s="3" t="s">
        <v>16</v>
      </c>
      <c r="F275" s="267">
        <v>22051</v>
      </c>
      <c r="G275" s="3" t="s">
        <v>276</v>
      </c>
      <c r="H275" s="3" t="s">
        <v>276</v>
      </c>
      <c r="J275" s="126" t="s">
        <v>1767</v>
      </c>
      <c r="K275" s="126" t="s">
        <v>553</v>
      </c>
      <c r="L275" s="184">
        <v>29</v>
      </c>
      <c r="M275" s="72">
        <v>1</v>
      </c>
      <c r="N275" s="72"/>
      <c r="O275" s="72" t="s">
        <v>46</v>
      </c>
    </row>
    <row r="276" spans="1:15">
      <c r="A276" s="5">
        <v>13</v>
      </c>
      <c r="B276" s="8">
        <v>14</v>
      </c>
      <c r="C276" s="8">
        <v>275</v>
      </c>
      <c r="D276" s="3" t="s">
        <v>609</v>
      </c>
      <c r="F276" s="267">
        <v>27470</v>
      </c>
      <c r="G276" s="3" t="s">
        <v>598</v>
      </c>
      <c r="H276" s="3" t="s">
        <v>598</v>
      </c>
      <c r="J276" s="126" t="s">
        <v>3529</v>
      </c>
      <c r="K276" s="126" t="s">
        <v>3530</v>
      </c>
      <c r="L276" s="184">
        <v>25</v>
      </c>
      <c r="M276" s="72">
        <v>1</v>
      </c>
      <c r="N276" s="72"/>
      <c r="O276" s="72" t="s">
        <v>837</v>
      </c>
    </row>
    <row r="277" spans="1:15">
      <c r="A277" s="5">
        <v>13</v>
      </c>
      <c r="B277" s="8">
        <v>15</v>
      </c>
      <c r="C277" s="8">
        <v>276</v>
      </c>
      <c r="D277" s="3" t="s">
        <v>15</v>
      </c>
      <c r="F277" s="267">
        <v>3473</v>
      </c>
      <c r="G277" s="3" t="s">
        <v>16</v>
      </c>
      <c r="H277" s="3" t="s">
        <v>16</v>
      </c>
      <c r="J277" s="126" t="s">
        <v>469</v>
      </c>
      <c r="K277" s="126" t="s">
        <v>110</v>
      </c>
      <c r="L277" s="184">
        <v>34</v>
      </c>
      <c r="M277" s="72">
        <v>3</v>
      </c>
      <c r="N277" s="72" t="s">
        <v>46</v>
      </c>
      <c r="O277" s="72"/>
    </row>
    <row r="278" spans="1:15">
      <c r="A278" s="5">
        <v>13</v>
      </c>
      <c r="B278" s="8">
        <v>16</v>
      </c>
      <c r="C278" s="8">
        <v>277</v>
      </c>
      <c r="D278" s="3" t="s">
        <v>18</v>
      </c>
      <c r="F278" s="267">
        <v>18171</v>
      </c>
      <c r="G278" s="3" t="s">
        <v>354</v>
      </c>
      <c r="H278" s="3" t="s">
        <v>354</v>
      </c>
      <c r="J278" s="126" t="s">
        <v>606</v>
      </c>
      <c r="K278" s="126" t="s">
        <v>602</v>
      </c>
      <c r="L278" s="184">
        <v>31</v>
      </c>
      <c r="M278" s="72">
        <v>7</v>
      </c>
      <c r="N278" s="72" t="s">
        <v>46</v>
      </c>
      <c r="O278" s="72"/>
    </row>
    <row r="279" spans="1:15">
      <c r="A279" s="5">
        <v>13</v>
      </c>
      <c r="B279" s="8">
        <v>17</v>
      </c>
      <c r="C279" s="8">
        <v>278</v>
      </c>
      <c r="D279" s="3" t="s">
        <v>129</v>
      </c>
      <c r="F279" s="267">
        <v>11281</v>
      </c>
      <c r="G279" s="3" t="s">
        <v>3323</v>
      </c>
      <c r="H279" s="3" t="s">
        <v>555</v>
      </c>
      <c r="J279" s="126" t="s">
        <v>1011</v>
      </c>
      <c r="K279" s="126" t="s">
        <v>1012</v>
      </c>
      <c r="L279" s="184">
        <v>35</v>
      </c>
      <c r="M279" s="72">
        <v>4</v>
      </c>
      <c r="N279" s="72" t="s">
        <v>837</v>
      </c>
      <c r="O279" s="72"/>
    </row>
    <row r="280" spans="1:15">
      <c r="A280" s="5">
        <v>13</v>
      </c>
      <c r="B280" s="8">
        <v>18</v>
      </c>
      <c r="C280" s="8">
        <v>279</v>
      </c>
      <c r="D280" s="3" t="s">
        <v>2168</v>
      </c>
      <c r="F280" s="267">
        <v>10123</v>
      </c>
      <c r="G280" s="3" t="s">
        <v>276</v>
      </c>
      <c r="H280" s="3" t="s">
        <v>276</v>
      </c>
      <c r="J280" s="126" t="s">
        <v>70</v>
      </c>
      <c r="K280" s="126" t="s">
        <v>547</v>
      </c>
      <c r="L280" s="184">
        <v>36</v>
      </c>
      <c r="M280" s="72">
        <v>1</v>
      </c>
      <c r="N280" s="72"/>
      <c r="O280" s="72" t="s">
        <v>837</v>
      </c>
    </row>
    <row r="281" spans="1:15">
      <c r="A281" s="5">
        <v>13</v>
      </c>
      <c r="B281" s="8">
        <v>19</v>
      </c>
      <c r="C281" s="8">
        <v>280</v>
      </c>
      <c r="D281" s="3" t="s">
        <v>470</v>
      </c>
      <c r="F281" s="267">
        <v>22192</v>
      </c>
      <c r="G281" s="3" t="s">
        <v>18</v>
      </c>
      <c r="H281" s="3" t="s">
        <v>18</v>
      </c>
      <c r="J281" s="126" t="s">
        <v>2593</v>
      </c>
      <c r="K281" s="126" t="s">
        <v>2594</v>
      </c>
      <c r="L281" s="184">
        <v>25</v>
      </c>
      <c r="M281" s="72">
        <v>1</v>
      </c>
      <c r="N281" s="72"/>
      <c r="O281" s="72" t="s">
        <v>837</v>
      </c>
    </row>
    <row r="282" spans="1:15">
      <c r="A282" s="9">
        <v>13</v>
      </c>
      <c r="B282" s="10">
        <v>20</v>
      </c>
      <c r="C282" s="10">
        <v>281</v>
      </c>
      <c r="D282" s="12" t="s">
        <v>563</v>
      </c>
      <c r="E282" s="11"/>
      <c r="F282" s="268">
        <v>17735</v>
      </c>
      <c r="G282" s="12" t="s">
        <v>2176</v>
      </c>
      <c r="H282" s="12" t="s">
        <v>2176</v>
      </c>
      <c r="I282" s="11"/>
      <c r="J282" s="135" t="s">
        <v>945</v>
      </c>
      <c r="K282" s="135" t="s">
        <v>571</v>
      </c>
      <c r="L282" s="185">
        <v>29</v>
      </c>
      <c r="M282" s="76">
        <v>1</v>
      </c>
      <c r="N282" s="76"/>
      <c r="O282" s="76" t="s">
        <v>46</v>
      </c>
    </row>
    <row r="283" spans="1:15">
      <c r="A283" s="5">
        <v>14</v>
      </c>
      <c r="B283" s="8">
        <v>1</v>
      </c>
      <c r="C283" s="8">
        <v>282</v>
      </c>
      <c r="D283" s="3" t="s">
        <v>563</v>
      </c>
      <c r="F283" s="267">
        <v>10197</v>
      </c>
      <c r="G283" s="3" t="s">
        <v>239</v>
      </c>
      <c r="H283" s="3" t="s">
        <v>239</v>
      </c>
      <c r="J283" s="126" t="s">
        <v>195</v>
      </c>
      <c r="K283" s="126" t="s">
        <v>2196</v>
      </c>
      <c r="L283" s="184">
        <v>33</v>
      </c>
      <c r="M283" s="72">
        <v>1</v>
      </c>
      <c r="N283" s="72"/>
      <c r="O283" s="72" t="s">
        <v>837</v>
      </c>
    </row>
    <row r="284" spans="1:15">
      <c r="A284" s="5">
        <v>14</v>
      </c>
      <c r="B284" s="8">
        <v>2</v>
      </c>
      <c r="C284" s="8">
        <v>283</v>
      </c>
      <c r="D284" s="3" t="s">
        <v>2168</v>
      </c>
      <c r="F284" s="267">
        <v>31431</v>
      </c>
      <c r="G284" s="3" t="s">
        <v>246</v>
      </c>
      <c r="H284" s="3" t="s">
        <v>246</v>
      </c>
      <c r="J284" s="126" t="s">
        <v>3412</v>
      </c>
      <c r="K284" s="126" t="s">
        <v>539</v>
      </c>
      <c r="L284" s="184">
        <v>23</v>
      </c>
      <c r="M284" s="72">
        <v>7</v>
      </c>
      <c r="N284" s="72" t="s">
        <v>837</v>
      </c>
      <c r="O284" s="72"/>
    </row>
    <row r="285" spans="1:15">
      <c r="A285" s="5">
        <v>14</v>
      </c>
      <c r="B285" s="8">
        <v>3</v>
      </c>
      <c r="C285" s="8">
        <v>284</v>
      </c>
      <c r="D285" s="3" t="s">
        <v>129</v>
      </c>
      <c r="F285" s="267">
        <v>16258</v>
      </c>
      <c r="G285" s="3" t="s">
        <v>555</v>
      </c>
      <c r="H285" s="3" t="s">
        <v>555</v>
      </c>
      <c r="J285" s="126" t="s">
        <v>1109</v>
      </c>
      <c r="K285" s="126" t="s">
        <v>216</v>
      </c>
      <c r="L285" s="184">
        <v>30</v>
      </c>
      <c r="M285" s="72">
        <v>1</v>
      </c>
      <c r="N285" s="72"/>
      <c r="O285" s="72" t="s">
        <v>46</v>
      </c>
    </row>
    <row r="286" spans="1:15">
      <c r="A286" s="5">
        <v>14</v>
      </c>
      <c r="B286" s="8">
        <v>4</v>
      </c>
      <c r="C286" s="8">
        <v>285</v>
      </c>
      <c r="D286" s="3" t="s">
        <v>18</v>
      </c>
      <c r="F286" s="267">
        <v>14916</v>
      </c>
      <c r="G286" s="3" t="s">
        <v>14</v>
      </c>
      <c r="H286" s="3" t="s">
        <v>14</v>
      </c>
      <c r="J286" s="126" t="s">
        <v>654</v>
      </c>
      <c r="K286" s="126" t="s">
        <v>237</v>
      </c>
      <c r="L286" s="184">
        <v>32</v>
      </c>
      <c r="M286" s="72">
        <v>1</v>
      </c>
      <c r="N286" s="72"/>
      <c r="O286" s="72" t="s">
        <v>837</v>
      </c>
    </row>
    <row r="287" spans="1:15">
      <c r="A287" s="5">
        <v>14</v>
      </c>
      <c r="B287" s="8">
        <v>5</v>
      </c>
      <c r="C287" s="8">
        <v>286</v>
      </c>
      <c r="D287" s="3" t="s">
        <v>15</v>
      </c>
      <c r="F287" s="267">
        <v>19890</v>
      </c>
      <c r="G287" s="3" t="s">
        <v>3323</v>
      </c>
      <c r="H287" s="3" t="s">
        <v>17</v>
      </c>
      <c r="J287" s="126" t="s">
        <v>134</v>
      </c>
      <c r="K287" s="126" t="s">
        <v>1200</v>
      </c>
      <c r="L287" s="184">
        <v>28</v>
      </c>
      <c r="M287" s="72">
        <v>5</v>
      </c>
      <c r="N287" s="72" t="s">
        <v>837</v>
      </c>
      <c r="O287" s="72"/>
    </row>
    <row r="288" spans="1:15">
      <c r="A288" s="5">
        <v>14</v>
      </c>
      <c r="B288" s="8">
        <v>6</v>
      </c>
      <c r="C288" s="8">
        <v>287</v>
      </c>
      <c r="D288" s="3" t="s">
        <v>609</v>
      </c>
      <c r="F288" s="267">
        <v>27789</v>
      </c>
      <c r="G288" s="3" t="s">
        <v>614</v>
      </c>
      <c r="H288" s="3" t="s">
        <v>614</v>
      </c>
      <c r="J288" s="126" t="s">
        <v>4113</v>
      </c>
      <c r="K288" s="126" t="s">
        <v>4112</v>
      </c>
      <c r="L288" s="184">
        <v>25</v>
      </c>
      <c r="M288" s="72">
        <v>5</v>
      </c>
      <c r="N288" s="72" t="s">
        <v>837</v>
      </c>
      <c r="O288" s="72"/>
    </row>
    <row r="289" spans="1:15">
      <c r="A289" s="5">
        <v>14</v>
      </c>
      <c r="B289" s="8">
        <v>7</v>
      </c>
      <c r="C289" s="8">
        <v>288</v>
      </c>
      <c r="D289" s="3" t="s">
        <v>16</v>
      </c>
      <c r="F289" s="267">
        <v>16866</v>
      </c>
      <c r="G289" s="3" t="s">
        <v>345</v>
      </c>
      <c r="H289" s="3" t="s">
        <v>345</v>
      </c>
      <c r="J289" s="126" t="s">
        <v>307</v>
      </c>
      <c r="K289" s="126" t="s">
        <v>1871</v>
      </c>
      <c r="L289" s="184">
        <v>31</v>
      </c>
      <c r="M289" s="72">
        <v>1</v>
      </c>
      <c r="N289" s="72"/>
      <c r="O289" s="72" t="s">
        <v>837</v>
      </c>
    </row>
    <row r="290" spans="1:15">
      <c r="A290" s="5">
        <v>14</v>
      </c>
      <c r="B290" s="8">
        <v>8</v>
      </c>
      <c r="C290" s="8">
        <v>289</v>
      </c>
      <c r="D290" s="3" t="s">
        <v>276</v>
      </c>
      <c r="F290" s="267">
        <v>23986</v>
      </c>
      <c r="G290" s="3" t="s">
        <v>2176</v>
      </c>
      <c r="H290" s="3" t="s">
        <v>2176</v>
      </c>
      <c r="J290" s="126" t="s">
        <v>3451</v>
      </c>
      <c r="K290" s="126" t="s">
        <v>2359</v>
      </c>
      <c r="L290" s="184">
        <v>23</v>
      </c>
      <c r="M290" s="72">
        <v>4</v>
      </c>
      <c r="N290" s="72" t="s">
        <v>837</v>
      </c>
      <c r="O290" s="72"/>
    </row>
    <row r="291" spans="1:15">
      <c r="A291" s="5">
        <v>14</v>
      </c>
      <c r="B291" s="8">
        <v>9</v>
      </c>
      <c r="C291" s="8">
        <v>290</v>
      </c>
      <c r="D291" s="3" t="s">
        <v>555</v>
      </c>
      <c r="F291" s="267">
        <v>15551</v>
      </c>
      <c r="G291" s="3" t="s">
        <v>3323</v>
      </c>
      <c r="H291" s="3" t="s">
        <v>16</v>
      </c>
      <c r="J291" s="126" t="s">
        <v>3359</v>
      </c>
      <c r="K291" s="126" t="s">
        <v>168</v>
      </c>
      <c r="L291" s="184">
        <v>33</v>
      </c>
      <c r="M291" s="72">
        <v>1</v>
      </c>
      <c r="N291" s="72"/>
      <c r="O291" s="72" t="s">
        <v>837</v>
      </c>
    </row>
    <row r="292" spans="1:15">
      <c r="A292" s="5">
        <v>14</v>
      </c>
      <c r="B292" s="8">
        <v>10</v>
      </c>
      <c r="C292" s="8">
        <v>291</v>
      </c>
      <c r="D292" s="3" t="s">
        <v>2175</v>
      </c>
      <c r="F292" s="267">
        <v>27962</v>
      </c>
      <c r="G292" s="3" t="s">
        <v>246</v>
      </c>
      <c r="H292" s="3" t="s">
        <v>246</v>
      </c>
      <c r="J292" s="126" t="s">
        <v>4100</v>
      </c>
      <c r="K292" s="126" t="s">
        <v>4099</v>
      </c>
      <c r="L292" s="184">
        <v>21</v>
      </c>
      <c r="M292" s="72">
        <v>4</v>
      </c>
      <c r="N292" s="72" t="s">
        <v>2543</v>
      </c>
      <c r="O292" s="72"/>
    </row>
    <row r="293" spans="1:15">
      <c r="A293" s="5">
        <v>14</v>
      </c>
      <c r="B293" s="8">
        <v>11</v>
      </c>
      <c r="C293" s="8">
        <v>292</v>
      </c>
      <c r="D293" s="3" t="s">
        <v>13</v>
      </c>
      <c r="F293" s="267">
        <v>24017</v>
      </c>
      <c r="G293" s="3" t="s">
        <v>2169</v>
      </c>
      <c r="H293" s="3" t="s">
        <v>29</v>
      </c>
      <c r="J293" s="126" t="s">
        <v>3452</v>
      </c>
      <c r="K293" s="126" t="s">
        <v>565</v>
      </c>
      <c r="L293" s="184">
        <v>24</v>
      </c>
      <c r="M293" s="72">
        <v>1</v>
      </c>
      <c r="N293" s="72"/>
      <c r="O293" s="72" t="s">
        <v>46</v>
      </c>
    </row>
    <row r="294" spans="1:15">
      <c r="A294" s="5">
        <v>14</v>
      </c>
      <c r="B294" s="8">
        <v>12</v>
      </c>
      <c r="C294" s="8">
        <v>293</v>
      </c>
      <c r="D294" s="3" t="s">
        <v>29</v>
      </c>
      <c r="F294" s="267">
        <v>12158</v>
      </c>
      <c r="G294" s="3" t="s">
        <v>15</v>
      </c>
      <c r="H294" s="3" t="s">
        <v>15</v>
      </c>
      <c r="J294" s="126" t="s">
        <v>383</v>
      </c>
      <c r="K294" s="126" t="s">
        <v>595</v>
      </c>
      <c r="L294" s="184">
        <v>34</v>
      </c>
      <c r="M294" s="72">
        <v>2</v>
      </c>
      <c r="N294" s="72" t="s">
        <v>837</v>
      </c>
      <c r="O294" s="72"/>
    </row>
    <row r="295" spans="1:15">
      <c r="A295" s="5">
        <v>14</v>
      </c>
      <c r="B295" s="8">
        <v>13</v>
      </c>
      <c r="C295" s="8">
        <v>294</v>
      </c>
      <c r="D295" s="3" t="s">
        <v>598</v>
      </c>
      <c r="F295" s="267">
        <v>19358</v>
      </c>
      <c r="G295" s="3" t="s">
        <v>13</v>
      </c>
      <c r="H295" s="3" t="s">
        <v>13</v>
      </c>
      <c r="J295" s="126" t="s">
        <v>143</v>
      </c>
      <c r="K295" s="126" t="s">
        <v>3379</v>
      </c>
      <c r="L295" s="184">
        <v>29</v>
      </c>
      <c r="M295" s="72">
        <v>7</v>
      </c>
      <c r="N295" s="72" t="s">
        <v>837</v>
      </c>
      <c r="O295" s="72"/>
    </row>
    <row r="296" spans="1:15">
      <c r="A296" s="5">
        <v>14</v>
      </c>
      <c r="B296" s="8">
        <v>14</v>
      </c>
      <c r="C296" s="8">
        <v>295</v>
      </c>
      <c r="D296" s="3" t="s">
        <v>188</v>
      </c>
      <c r="F296" s="267">
        <v>26410</v>
      </c>
      <c r="G296" s="3" t="s">
        <v>470</v>
      </c>
      <c r="H296" s="3" t="s">
        <v>470</v>
      </c>
      <c r="J296" s="126" t="s">
        <v>2525</v>
      </c>
      <c r="K296" s="126" t="s">
        <v>2526</v>
      </c>
      <c r="L296" s="184">
        <v>26</v>
      </c>
      <c r="M296" s="72">
        <v>1</v>
      </c>
      <c r="N296" s="72"/>
      <c r="O296" s="72" t="s">
        <v>837</v>
      </c>
    </row>
    <row r="297" spans="1:15">
      <c r="A297" s="5">
        <v>14</v>
      </c>
      <c r="B297" s="8">
        <v>15</v>
      </c>
      <c r="C297" s="8">
        <v>296</v>
      </c>
      <c r="D297" s="3" t="s">
        <v>438</v>
      </c>
      <c r="F297" s="267">
        <v>6175</v>
      </c>
      <c r="G297" s="3" t="s">
        <v>17</v>
      </c>
      <c r="H297" s="3" t="s">
        <v>17</v>
      </c>
      <c r="J297" s="126" t="s">
        <v>3345</v>
      </c>
      <c r="K297" s="126" t="s">
        <v>299</v>
      </c>
      <c r="L297" s="184">
        <v>34</v>
      </c>
      <c r="M297" s="72">
        <v>1</v>
      </c>
      <c r="N297" s="72"/>
      <c r="O297" s="72" t="s">
        <v>837</v>
      </c>
    </row>
    <row r="298" spans="1:15">
      <c r="A298" s="5">
        <v>14</v>
      </c>
      <c r="B298" s="8">
        <v>16</v>
      </c>
      <c r="C298" s="8">
        <v>297</v>
      </c>
      <c r="D298" s="3" t="s">
        <v>239</v>
      </c>
      <c r="F298" s="267">
        <v>8700</v>
      </c>
      <c r="G298" s="3" t="s">
        <v>614</v>
      </c>
      <c r="H298" s="3" t="s">
        <v>614</v>
      </c>
      <c r="J298" s="126" t="s">
        <v>266</v>
      </c>
      <c r="K298" s="126" t="s">
        <v>564</v>
      </c>
      <c r="L298" s="184">
        <v>41</v>
      </c>
      <c r="M298" s="72">
        <v>1</v>
      </c>
      <c r="N298" s="72"/>
      <c r="O298" s="72" t="s">
        <v>837</v>
      </c>
    </row>
    <row r="299" spans="1:15">
      <c r="A299" s="5">
        <v>14</v>
      </c>
      <c r="B299" s="8">
        <v>17</v>
      </c>
      <c r="C299" s="8">
        <v>298</v>
      </c>
      <c r="D299" s="3" t="s">
        <v>567</v>
      </c>
      <c r="F299" s="267">
        <v>29617</v>
      </c>
      <c r="G299" s="3" t="s">
        <v>438</v>
      </c>
      <c r="H299" s="3" t="s">
        <v>438</v>
      </c>
      <c r="J299" s="126" t="s">
        <v>262</v>
      </c>
      <c r="K299" s="126" t="s">
        <v>2215</v>
      </c>
      <c r="L299" s="184">
        <v>24</v>
      </c>
      <c r="M299" s="72">
        <v>2</v>
      </c>
      <c r="N299" s="72" t="s">
        <v>837</v>
      </c>
      <c r="O299" s="72"/>
    </row>
    <row r="300" spans="1:15">
      <c r="A300" s="5">
        <v>14</v>
      </c>
      <c r="B300" s="8">
        <v>18</v>
      </c>
      <c r="C300" s="8">
        <v>299</v>
      </c>
      <c r="D300" s="3" t="s">
        <v>17</v>
      </c>
      <c r="F300" s="267">
        <v>17606</v>
      </c>
      <c r="G300" s="3" t="s">
        <v>614</v>
      </c>
      <c r="H300" s="3" t="s">
        <v>614</v>
      </c>
      <c r="J300" s="126" t="s">
        <v>131</v>
      </c>
      <c r="K300" s="126" t="s">
        <v>1749</v>
      </c>
      <c r="L300" s="184">
        <v>27</v>
      </c>
      <c r="M300" s="72">
        <v>1</v>
      </c>
      <c r="N300" s="72"/>
      <c r="O300" s="72" t="s">
        <v>837</v>
      </c>
    </row>
    <row r="301" spans="1:15">
      <c r="A301" s="9">
        <v>14</v>
      </c>
      <c r="B301" s="10">
        <v>19</v>
      </c>
      <c r="C301" s="10">
        <v>300</v>
      </c>
      <c r="D301" s="12" t="s">
        <v>14</v>
      </c>
      <c r="E301" s="11"/>
      <c r="F301" s="268">
        <v>24763</v>
      </c>
      <c r="G301" s="12" t="s">
        <v>276</v>
      </c>
      <c r="H301" s="12" t="s">
        <v>276</v>
      </c>
      <c r="I301" s="11"/>
      <c r="J301" s="135" t="s">
        <v>3465</v>
      </c>
      <c r="K301" s="135" t="s">
        <v>547</v>
      </c>
      <c r="L301" s="185">
        <v>27</v>
      </c>
      <c r="M301" s="76">
        <v>1</v>
      </c>
      <c r="N301" s="76"/>
      <c r="O301" s="76" t="s">
        <v>837</v>
      </c>
    </row>
    <row r="302" spans="1:15">
      <c r="A302" s="5">
        <v>15</v>
      </c>
      <c r="B302" s="8">
        <v>1</v>
      </c>
      <c r="C302" s="8">
        <v>301</v>
      </c>
      <c r="D302" s="3" t="s">
        <v>14</v>
      </c>
      <c r="F302" s="267">
        <v>13755</v>
      </c>
      <c r="G302" s="3" t="s">
        <v>3323</v>
      </c>
      <c r="H302" s="3" t="s">
        <v>129</v>
      </c>
      <c r="J302" s="126" t="s">
        <v>1060</v>
      </c>
      <c r="K302" s="126" t="s">
        <v>3353</v>
      </c>
      <c r="L302" s="184">
        <v>30</v>
      </c>
      <c r="M302" s="72">
        <v>2</v>
      </c>
      <c r="N302" s="72" t="s">
        <v>837</v>
      </c>
      <c r="O302" s="72"/>
    </row>
    <row r="303" spans="1:15">
      <c r="A303" s="5">
        <v>15</v>
      </c>
      <c r="B303" s="8">
        <v>2</v>
      </c>
      <c r="C303" s="8">
        <v>302</v>
      </c>
      <c r="D303" s="3" t="s">
        <v>17</v>
      </c>
      <c r="F303" s="267">
        <v>22532</v>
      </c>
      <c r="G303" s="3" t="s">
        <v>213</v>
      </c>
      <c r="H303" s="3" t="s">
        <v>213</v>
      </c>
      <c r="J303" s="126" t="s">
        <v>633</v>
      </c>
      <c r="K303" s="126" t="s">
        <v>571</v>
      </c>
      <c r="L303" s="184">
        <v>25</v>
      </c>
      <c r="M303" s="72">
        <v>8</v>
      </c>
      <c r="N303" s="72" t="s">
        <v>837</v>
      </c>
      <c r="O303" s="72"/>
    </row>
    <row r="304" spans="1:15">
      <c r="A304" s="5">
        <v>15</v>
      </c>
      <c r="B304" s="8">
        <v>3</v>
      </c>
      <c r="C304" s="8">
        <v>303</v>
      </c>
      <c r="D304" s="3" t="s">
        <v>567</v>
      </c>
      <c r="F304" s="267">
        <v>20447</v>
      </c>
      <c r="G304" s="3" t="s">
        <v>3323</v>
      </c>
      <c r="H304" s="3" t="s">
        <v>129</v>
      </c>
      <c r="J304" s="126" t="s">
        <v>1850</v>
      </c>
      <c r="K304" s="126" t="s">
        <v>1851</v>
      </c>
      <c r="L304" s="184">
        <v>28</v>
      </c>
      <c r="M304" s="72">
        <v>1</v>
      </c>
      <c r="N304" s="72"/>
      <c r="O304" s="72" t="s">
        <v>837</v>
      </c>
    </row>
    <row r="305" spans="1:15">
      <c r="A305" s="5">
        <v>15</v>
      </c>
      <c r="B305" s="8">
        <v>4</v>
      </c>
      <c r="C305" s="8">
        <v>304</v>
      </c>
      <c r="D305" s="3" t="s">
        <v>239</v>
      </c>
      <c r="F305" s="267">
        <v>25616</v>
      </c>
      <c r="G305" s="3" t="s">
        <v>2175</v>
      </c>
      <c r="H305" s="3" t="s">
        <v>2175</v>
      </c>
      <c r="J305" s="126" t="s">
        <v>1258</v>
      </c>
      <c r="K305" s="126" t="s">
        <v>461</v>
      </c>
      <c r="L305" s="184">
        <v>22</v>
      </c>
      <c r="M305" s="72">
        <v>4</v>
      </c>
      <c r="N305" s="72" t="s">
        <v>837</v>
      </c>
      <c r="O305" s="72"/>
    </row>
    <row r="306" spans="1:15">
      <c r="A306" s="5">
        <v>15</v>
      </c>
      <c r="B306" s="8">
        <v>5</v>
      </c>
      <c r="C306" s="8">
        <v>305</v>
      </c>
      <c r="D306" s="3" t="s">
        <v>438</v>
      </c>
      <c r="F306" s="267">
        <v>19742</v>
      </c>
      <c r="G306" s="3" t="s">
        <v>686</v>
      </c>
      <c r="H306" s="3" t="s">
        <v>686</v>
      </c>
      <c r="J306" s="126" t="s">
        <v>2389</v>
      </c>
      <c r="K306" s="126" t="s">
        <v>110</v>
      </c>
      <c r="L306" s="184">
        <v>29</v>
      </c>
      <c r="M306" s="72">
        <v>1</v>
      </c>
      <c r="N306" s="72"/>
      <c r="O306" s="72" t="s">
        <v>837</v>
      </c>
    </row>
    <row r="307" spans="1:15">
      <c r="A307" s="5">
        <v>15</v>
      </c>
      <c r="B307" s="8">
        <v>6</v>
      </c>
      <c r="C307" s="8">
        <v>306</v>
      </c>
      <c r="D307" s="3" t="s">
        <v>188</v>
      </c>
      <c r="F307" s="267">
        <v>11589</v>
      </c>
      <c r="G307" s="3" t="s">
        <v>14</v>
      </c>
      <c r="H307" s="3" t="s">
        <v>14</v>
      </c>
      <c r="J307" s="126" t="s">
        <v>701</v>
      </c>
      <c r="K307" s="126" t="s">
        <v>565</v>
      </c>
      <c r="L307" s="184">
        <v>32</v>
      </c>
      <c r="M307" s="72">
        <v>1</v>
      </c>
      <c r="N307" s="72"/>
      <c r="O307" s="72" t="s">
        <v>837</v>
      </c>
    </row>
    <row r="308" spans="1:15">
      <c r="A308" s="5">
        <v>15</v>
      </c>
      <c r="B308" s="8">
        <v>7</v>
      </c>
      <c r="C308" s="8">
        <v>307</v>
      </c>
      <c r="D308" s="3" t="s">
        <v>598</v>
      </c>
      <c r="F308" s="267">
        <v>17954</v>
      </c>
      <c r="G308" s="3" t="s">
        <v>246</v>
      </c>
      <c r="H308" s="3" t="s">
        <v>246</v>
      </c>
      <c r="J308" s="126" t="s">
        <v>1248</v>
      </c>
      <c r="K308" s="126" t="s">
        <v>72</v>
      </c>
      <c r="L308" s="184">
        <v>30</v>
      </c>
      <c r="M308" s="72">
        <v>7</v>
      </c>
      <c r="N308" s="72" t="s">
        <v>46</v>
      </c>
      <c r="O308" s="72"/>
    </row>
    <row r="309" spans="1:15">
      <c r="A309" s="5">
        <v>15</v>
      </c>
      <c r="B309" s="8">
        <v>8</v>
      </c>
      <c r="C309" s="8">
        <v>308</v>
      </c>
      <c r="D309" s="3" t="s">
        <v>29</v>
      </c>
      <c r="F309" s="267">
        <v>12828</v>
      </c>
      <c r="G309" s="3" t="s">
        <v>276</v>
      </c>
      <c r="H309" s="3" t="s">
        <v>276</v>
      </c>
      <c r="J309" s="126" t="s">
        <v>1108</v>
      </c>
      <c r="K309" s="126" t="s">
        <v>136</v>
      </c>
      <c r="L309" s="184">
        <v>34</v>
      </c>
      <c r="M309" s="72">
        <v>1</v>
      </c>
      <c r="N309" s="72"/>
      <c r="O309" s="72" t="s">
        <v>837</v>
      </c>
    </row>
    <row r="310" spans="1:15">
      <c r="A310" s="5">
        <v>15</v>
      </c>
      <c r="B310" s="8">
        <v>9</v>
      </c>
      <c r="C310" s="8">
        <v>309</v>
      </c>
      <c r="D310" s="3" t="s">
        <v>13</v>
      </c>
      <c r="F310" s="267">
        <v>18548</v>
      </c>
      <c r="G310" s="3" t="s">
        <v>213</v>
      </c>
      <c r="H310" s="3" t="s">
        <v>213</v>
      </c>
      <c r="J310" s="126" t="s">
        <v>2351</v>
      </c>
      <c r="K310" s="126" t="s">
        <v>72</v>
      </c>
      <c r="L310" s="184">
        <v>27</v>
      </c>
      <c r="M310" s="72">
        <v>1</v>
      </c>
      <c r="N310" s="72"/>
      <c r="O310" s="72" t="s">
        <v>46</v>
      </c>
    </row>
    <row r="311" spans="1:15">
      <c r="A311" s="5">
        <v>15</v>
      </c>
      <c r="B311" s="8">
        <v>10</v>
      </c>
      <c r="C311" s="8">
        <v>310</v>
      </c>
      <c r="D311" s="3" t="s">
        <v>2175</v>
      </c>
      <c r="F311" s="267">
        <v>22207</v>
      </c>
      <c r="G311" s="3" t="s">
        <v>563</v>
      </c>
      <c r="H311" s="3" t="s">
        <v>563</v>
      </c>
      <c r="J311" s="126" t="s">
        <v>1128</v>
      </c>
      <c r="K311" s="126" t="s">
        <v>2994</v>
      </c>
      <c r="L311" s="184">
        <v>25</v>
      </c>
      <c r="M311" s="72">
        <v>1</v>
      </c>
      <c r="N311" s="72"/>
      <c r="O311" s="72" t="s">
        <v>46</v>
      </c>
    </row>
    <row r="312" spans="1:15">
      <c r="A312" s="5">
        <v>15</v>
      </c>
      <c r="B312" s="8">
        <v>11</v>
      </c>
      <c r="C312" s="8">
        <v>311</v>
      </c>
      <c r="D312" s="3" t="s">
        <v>555</v>
      </c>
      <c r="F312" s="267">
        <v>11847</v>
      </c>
      <c r="G312" s="3" t="s">
        <v>609</v>
      </c>
      <c r="H312" s="3" t="s">
        <v>609</v>
      </c>
      <c r="J312" s="126" t="s">
        <v>297</v>
      </c>
      <c r="K312" s="126" t="s">
        <v>545</v>
      </c>
      <c r="L312" s="184">
        <v>38</v>
      </c>
      <c r="M312" s="72">
        <v>1</v>
      </c>
      <c r="N312" s="72"/>
      <c r="O312" s="72" t="s">
        <v>837</v>
      </c>
    </row>
    <row r="313" spans="1:15">
      <c r="A313" s="5">
        <v>15</v>
      </c>
      <c r="B313" s="8">
        <v>12</v>
      </c>
      <c r="C313" s="8">
        <v>312</v>
      </c>
      <c r="D313" s="3" t="s">
        <v>276</v>
      </c>
      <c r="F313" s="267">
        <v>14309</v>
      </c>
      <c r="G313" s="3" t="s">
        <v>3323</v>
      </c>
      <c r="H313" s="3" t="s">
        <v>563</v>
      </c>
      <c r="J313" s="126" t="s">
        <v>821</v>
      </c>
      <c r="K313" s="126" t="s">
        <v>952</v>
      </c>
      <c r="L313" s="184">
        <v>31</v>
      </c>
      <c r="M313" s="72">
        <v>1</v>
      </c>
      <c r="N313" s="72"/>
      <c r="O313" s="72" t="s">
        <v>837</v>
      </c>
    </row>
    <row r="314" spans="1:15">
      <c r="A314" s="5">
        <v>15</v>
      </c>
      <c r="B314" s="8">
        <v>13</v>
      </c>
      <c r="C314" s="8">
        <v>313</v>
      </c>
      <c r="D314" s="3" t="s">
        <v>16</v>
      </c>
      <c r="F314" s="267">
        <v>9774</v>
      </c>
      <c r="G314" s="3" t="s">
        <v>567</v>
      </c>
      <c r="H314" s="3" t="s">
        <v>567</v>
      </c>
      <c r="J314" s="126" t="s">
        <v>3331</v>
      </c>
      <c r="K314" s="126" t="s">
        <v>331</v>
      </c>
      <c r="L314" s="184">
        <v>33</v>
      </c>
      <c r="M314" s="72">
        <v>2</v>
      </c>
      <c r="N314" s="72" t="s">
        <v>837</v>
      </c>
      <c r="O314" s="72"/>
    </row>
    <row r="315" spans="1:15">
      <c r="A315" s="5">
        <v>15</v>
      </c>
      <c r="B315" s="8">
        <v>14</v>
      </c>
      <c r="C315" s="8">
        <v>314</v>
      </c>
      <c r="D315" s="3" t="s">
        <v>609</v>
      </c>
      <c r="F315" s="267">
        <v>26151</v>
      </c>
      <c r="G315" s="3" t="s">
        <v>3323</v>
      </c>
      <c r="H315" s="3" t="s">
        <v>686</v>
      </c>
      <c r="J315" s="126" t="s">
        <v>3077</v>
      </c>
      <c r="K315" s="126" t="s">
        <v>547</v>
      </c>
      <c r="L315" s="184">
        <v>26</v>
      </c>
      <c r="M315" s="72">
        <v>7</v>
      </c>
      <c r="N315" s="72" t="s">
        <v>46</v>
      </c>
      <c r="O315" s="72"/>
    </row>
    <row r="316" spans="1:15">
      <c r="A316" s="5">
        <v>15</v>
      </c>
      <c r="B316" s="8">
        <v>15</v>
      </c>
      <c r="C316" s="8">
        <v>315</v>
      </c>
      <c r="D316" s="3" t="s">
        <v>15</v>
      </c>
      <c r="F316" s="267">
        <v>2520</v>
      </c>
      <c r="G316" s="3" t="s">
        <v>276</v>
      </c>
      <c r="H316" s="3" t="s">
        <v>276</v>
      </c>
      <c r="J316" s="126" t="s">
        <v>518</v>
      </c>
      <c r="K316" s="126" t="s">
        <v>521</v>
      </c>
      <c r="L316" s="184">
        <v>37</v>
      </c>
      <c r="M316" s="72">
        <v>1</v>
      </c>
      <c r="N316" s="72"/>
      <c r="O316" s="72" t="s">
        <v>837</v>
      </c>
    </row>
    <row r="317" spans="1:15">
      <c r="A317" s="5">
        <v>15</v>
      </c>
      <c r="B317" s="8">
        <v>16</v>
      </c>
      <c r="C317" s="8">
        <v>316</v>
      </c>
      <c r="D317" s="3" t="s">
        <v>18</v>
      </c>
      <c r="F317" s="267">
        <v>14477</v>
      </c>
      <c r="G317" s="3" t="s">
        <v>246</v>
      </c>
      <c r="H317" s="3" t="s">
        <v>246</v>
      </c>
      <c r="J317" s="126" t="s">
        <v>843</v>
      </c>
      <c r="K317" s="126" t="s">
        <v>247</v>
      </c>
      <c r="L317" s="184">
        <v>31</v>
      </c>
      <c r="M317" s="72">
        <v>9</v>
      </c>
      <c r="N317" s="72" t="s">
        <v>46</v>
      </c>
      <c r="O317" s="72"/>
    </row>
    <row r="318" spans="1:15">
      <c r="A318" s="5">
        <v>15</v>
      </c>
      <c r="B318" s="8">
        <v>17</v>
      </c>
      <c r="C318" s="8">
        <v>317</v>
      </c>
      <c r="D318" s="3" t="s">
        <v>129</v>
      </c>
      <c r="F318" s="267">
        <v>17897</v>
      </c>
      <c r="G318" s="3" t="s">
        <v>2176</v>
      </c>
      <c r="H318" s="3" t="s">
        <v>2176</v>
      </c>
      <c r="J318" s="126" t="s">
        <v>1661</v>
      </c>
      <c r="K318" s="126" t="s">
        <v>307</v>
      </c>
      <c r="L318" s="184">
        <v>30</v>
      </c>
      <c r="M318" s="72">
        <v>1</v>
      </c>
      <c r="N318" s="72"/>
      <c r="O318" s="72" t="s">
        <v>46</v>
      </c>
    </row>
    <row r="319" spans="1:15">
      <c r="A319" s="5">
        <v>15</v>
      </c>
      <c r="B319" s="8">
        <v>18</v>
      </c>
      <c r="C319" s="8">
        <v>318</v>
      </c>
      <c r="D319" s="3" t="s">
        <v>2168</v>
      </c>
      <c r="F319" s="267">
        <v>22533</v>
      </c>
      <c r="G319" s="3" t="s">
        <v>354</v>
      </c>
      <c r="H319" s="3" t="s">
        <v>354</v>
      </c>
      <c r="J319" s="126" t="s">
        <v>3978</v>
      </c>
      <c r="K319" s="126" t="s">
        <v>1169</v>
      </c>
      <c r="L319" s="184">
        <v>26</v>
      </c>
      <c r="M319" s="72">
        <v>1</v>
      </c>
      <c r="N319" s="72"/>
      <c r="O319" s="72" t="s">
        <v>837</v>
      </c>
    </row>
    <row r="320" spans="1:15">
      <c r="A320" s="9">
        <v>15</v>
      </c>
      <c r="B320" s="10">
        <v>19</v>
      </c>
      <c r="C320" s="10">
        <v>319</v>
      </c>
      <c r="D320" s="12" t="s">
        <v>563</v>
      </c>
      <c r="E320" s="11"/>
      <c r="F320" s="268">
        <v>13942</v>
      </c>
      <c r="G320" s="12" t="s">
        <v>188</v>
      </c>
      <c r="H320" s="12" t="s">
        <v>188</v>
      </c>
      <c r="I320" s="11"/>
      <c r="J320" s="135" t="s">
        <v>1026</v>
      </c>
      <c r="K320" s="135" t="s">
        <v>243</v>
      </c>
      <c r="L320" s="185">
        <v>34</v>
      </c>
      <c r="M320" s="76">
        <v>1</v>
      </c>
      <c r="N320" s="76"/>
      <c r="O320" s="76" t="s">
        <v>46</v>
      </c>
    </row>
    <row r="321" spans="1:15">
      <c r="A321" s="5">
        <v>16</v>
      </c>
      <c r="B321" s="8">
        <v>1</v>
      </c>
      <c r="C321" s="8">
        <v>320</v>
      </c>
      <c r="D321" s="3" t="s">
        <v>563</v>
      </c>
      <c r="F321" s="267">
        <v>14524</v>
      </c>
      <c r="G321" s="3" t="s">
        <v>14</v>
      </c>
      <c r="H321" s="3" t="s">
        <v>14</v>
      </c>
      <c r="J321" s="126" t="s">
        <v>983</v>
      </c>
      <c r="K321" s="126" t="s">
        <v>565</v>
      </c>
      <c r="L321" s="184">
        <v>30</v>
      </c>
      <c r="M321" s="72">
        <v>1</v>
      </c>
      <c r="N321" s="72"/>
      <c r="O321" s="72" t="s">
        <v>837</v>
      </c>
    </row>
    <row r="322" spans="1:15">
      <c r="A322" s="5">
        <v>16</v>
      </c>
      <c r="B322" s="8">
        <v>2</v>
      </c>
      <c r="C322" s="8">
        <v>321</v>
      </c>
      <c r="D322" s="3" t="s">
        <v>2168</v>
      </c>
      <c r="F322" s="267">
        <v>25379</v>
      </c>
      <c r="G322" s="3" t="s">
        <v>2168</v>
      </c>
      <c r="H322" s="3" t="s">
        <v>2168</v>
      </c>
      <c r="J322" s="126" t="s">
        <v>1002</v>
      </c>
      <c r="K322" s="126" t="s">
        <v>72</v>
      </c>
      <c r="L322" s="184">
        <v>28</v>
      </c>
      <c r="M322" s="72">
        <v>1</v>
      </c>
      <c r="N322" s="72"/>
      <c r="O322" s="72" t="s">
        <v>46</v>
      </c>
    </row>
    <row r="323" spans="1:15">
      <c r="A323" s="5">
        <v>16</v>
      </c>
      <c r="B323" s="8">
        <v>3</v>
      </c>
      <c r="C323" s="8">
        <v>322</v>
      </c>
      <c r="D323" s="3" t="s">
        <v>129</v>
      </c>
      <c r="F323" s="267">
        <v>31567</v>
      </c>
      <c r="G323" s="3" t="s">
        <v>2169</v>
      </c>
      <c r="H323" s="3" t="s">
        <v>29</v>
      </c>
      <c r="J323" s="126" t="s">
        <v>4139</v>
      </c>
      <c r="K323" s="126" t="s">
        <v>418</v>
      </c>
      <c r="L323" s="184">
        <v>24</v>
      </c>
      <c r="M323" s="72">
        <v>5</v>
      </c>
      <c r="N323" s="72" t="s">
        <v>837</v>
      </c>
      <c r="O323" s="72"/>
    </row>
    <row r="324" spans="1:15">
      <c r="A324" s="5">
        <v>16</v>
      </c>
      <c r="B324" s="8">
        <v>4</v>
      </c>
      <c r="C324" s="8">
        <v>323</v>
      </c>
      <c r="D324" s="3" t="s">
        <v>18</v>
      </c>
      <c r="F324" s="267">
        <v>19392</v>
      </c>
      <c r="G324" s="3" t="s">
        <v>239</v>
      </c>
      <c r="H324" s="3" t="s">
        <v>239</v>
      </c>
      <c r="J324" s="126" t="s">
        <v>1804</v>
      </c>
      <c r="K324" s="126" t="s">
        <v>174</v>
      </c>
      <c r="L324" s="184">
        <v>29</v>
      </c>
      <c r="M324" s="72">
        <v>6</v>
      </c>
      <c r="N324" s="72" t="s">
        <v>46</v>
      </c>
      <c r="O324" s="72"/>
    </row>
    <row r="325" spans="1:15">
      <c r="A325" s="5">
        <v>16</v>
      </c>
      <c r="B325" s="8">
        <v>5</v>
      </c>
      <c r="C325" s="8">
        <v>324</v>
      </c>
      <c r="D325" s="3" t="s">
        <v>15</v>
      </c>
      <c r="F325" s="267">
        <v>23565</v>
      </c>
      <c r="G325" s="3" t="s">
        <v>470</v>
      </c>
      <c r="H325" s="3" t="s">
        <v>470</v>
      </c>
      <c r="J325" s="126" t="s">
        <v>3441</v>
      </c>
      <c r="K325" s="126" t="s">
        <v>262</v>
      </c>
      <c r="L325" s="184">
        <v>25</v>
      </c>
      <c r="M325" s="72">
        <v>7</v>
      </c>
      <c r="N325" s="72" t="s">
        <v>837</v>
      </c>
      <c r="O325" s="72"/>
    </row>
    <row r="326" spans="1:15">
      <c r="A326" s="5">
        <v>16</v>
      </c>
      <c r="B326" s="8">
        <v>6</v>
      </c>
      <c r="C326" s="8">
        <v>325</v>
      </c>
      <c r="D326" s="3" t="s">
        <v>609</v>
      </c>
      <c r="F326" s="267">
        <v>24488</v>
      </c>
      <c r="G326" s="3" t="s">
        <v>354</v>
      </c>
      <c r="H326" s="3" t="s">
        <v>354</v>
      </c>
      <c r="J326" s="126" t="s">
        <v>4021</v>
      </c>
      <c r="K326" s="126" t="s">
        <v>273</v>
      </c>
      <c r="L326" s="184">
        <v>27</v>
      </c>
      <c r="M326" s="72">
        <v>6</v>
      </c>
      <c r="N326" s="72" t="s">
        <v>837</v>
      </c>
      <c r="O326" s="72"/>
    </row>
    <row r="327" spans="1:15">
      <c r="A327" s="5">
        <v>16</v>
      </c>
      <c r="B327" s="8">
        <v>7</v>
      </c>
      <c r="C327" s="8">
        <v>326</v>
      </c>
      <c r="D327" s="3" t="s">
        <v>16</v>
      </c>
      <c r="F327" s="267">
        <v>31827</v>
      </c>
      <c r="G327" s="3" t="s">
        <v>567</v>
      </c>
      <c r="H327" s="3" t="s">
        <v>567</v>
      </c>
      <c r="J327" s="126" t="s">
        <v>4148</v>
      </c>
      <c r="K327" s="126" t="s">
        <v>4147</v>
      </c>
      <c r="L327" s="184">
        <v>24</v>
      </c>
      <c r="M327" s="72">
        <v>1</v>
      </c>
      <c r="N327" s="72"/>
      <c r="O327" s="72" t="s">
        <v>837</v>
      </c>
    </row>
    <row r="328" spans="1:15">
      <c r="A328" s="5">
        <v>16</v>
      </c>
      <c r="B328" s="8">
        <v>8</v>
      </c>
      <c r="C328" s="8">
        <v>327</v>
      </c>
      <c r="D328" s="3" t="s">
        <v>276</v>
      </c>
      <c r="F328" s="267">
        <v>22810</v>
      </c>
      <c r="G328" s="3" t="s">
        <v>3323</v>
      </c>
      <c r="H328" s="3" t="s">
        <v>18</v>
      </c>
      <c r="J328" s="126" t="s">
        <v>626</v>
      </c>
      <c r="K328" s="126" t="s">
        <v>2598</v>
      </c>
      <c r="L328" s="184">
        <v>24</v>
      </c>
      <c r="M328" s="72">
        <v>1</v>
      </c>
      <c r="N328" s="72"/>
      <c r="O328" s="72" t="s">
        <v>837</v>
      </c>
    </row>
    <row r="329" spans="1:15">
      <c r="A329" s="5">
        <v>16</v>
      </c>
      <c r="B329" s="8">
        <v>9</v>
      </c>
      <c r="C329" s="8">
        <v>328</v>
      </c>
      <c r="D329" s="3" t="s">
        <v>555</v>
      </c>
      <c r="F329" s="267">
        <v>22458</v>
      </c>
      <c r="G329" s="3" t="s">
        <v>2176</v>
      </c>
      <c r="H329" s="3" t="s">
        <v>2176</v>
      </c>
      <c r="J329" s="126" t="s">
        <v>2501</v>
      </c>
      <c r="K329" s="126" t="s">
        <v>288</v>
      </c>
      <c r="L329" s="184">
        <v>27</v>
      </c>
      <c r="M329" s="72">
        <v>6</v>
      </c>
      <c r="N329" s="72" t="s">
        <v>2543</v>
      </c>
      <c r="O329" s="72"/>
    </row>
    <row r="330" spans="1:15">
      <c r="A330" s="5">
        <v>16</v>
      </c>
      <c r="B330" s="8">
        <v>10</v>
      </c>
      <c r="C330" s="8">
        <v>329</v>
      </c>
      <c r="D330" s="3" t="s">
        <v>2175</v>
      </c>
      <c r="F330" s="267">
        <v>30076</v>
      </c>
      <c r="G330" s="3" t="s">
        <v>2175</v>
      </c>
      <c r="H330" s="3" t="s">
        <v>2175</v>
      </c>
      <c r="J330" s="126" t="s">
        <v>4122</v>
      </c>
      <c r="K330" s="126" t="s">
        <v>4121</v>
      </c>
      <c r="L330" s="184">
        <v>25</v>
      </c>
      <c r="M330" s="72">
        <v>1</v>
      </c>
      <c r="N330" s="72"/>
      <c r="O330" s="72" t="s">
        <v>837</v>
      </c>
    </row>
    <row r="331" spans="1:15">
      <c r="A331" s="5">
        <v>16</v>
      </c>
      <c r="B331" s="8">
        <v>11</v>
      </c>
      <c r="C331" s="8">
        <v>330</v>
      </c>
      <c r="D331" s="3" t="s">
        <v>13</v>
      </c>
      <c r="F331" s="267">
        <v>21761</v>
      </c>
      <c r="G331" s="3" t="s">
        <v>18</v>
      </c>
      <c r="H331" s="3" t="s">
        <v>18</v>
      </c>
      <c r="J331" s="126" t="s">
        <v>309</v>
      </c>
      <c r="K331" s="126" t="s">
        <v>565</v>
      </c>
      <c r="L331" s="184">
        <v>28</v>
      </c>
      <c r="M331" s="72">
        <v>1</v>
      </c>
      <c r="N331" s="72"/>
      <c r="O331" s="72" t="s">
        <v>837</v>
      </c>
    </row>
    <row r="332" spans="1:15">
      <c r="A332" s="5">
        <v>16</v>
      </c>
      <c r="B332" s="8">
        <v>12</v>
      </c>
      <c r="C332" s="8">
        <v>331</v>
      </c>
      <c r="D332" s="3" t="s">
        <v>29</v>
      </c>
      <c r="F332" s="267">
        <v>17838</v>
      </c>
      <c r="G332" s="3" t="s">
        <v>18</v>
      </c>
      <c r="H332" s="3" t="s">
        <v>18</v>
      </c>
      <c r="J332" s="126" t="s">
        <v>712</v>
      </c>
      <c r="K332" s="126" t="s">
        <v>316</v>
      </c>
      <c r="L332" s="184">
        <v>29</v>
      </c>
      <c r="M332" s="72">
        <v>3</v>
      </c>
      <c r="N332" s="72" t="s">
        <v>46</v>
      </c>
      <c r="O332" s="72"/>
    </row>
    <row r="333" spans="1:15">
      <c r="A333" s="5">
        <v>16</v>
      </c>
      <c r="B333" s="8">
        <v>13</v>
      </c>
      <c r="C333" s="8">
        <v>332</v>
      </c>
      <c r="D333" s="3" t="s">
        <v>598</v>
      </c>
      <c r="F333" s="267">
        <v>27577</v>
      </c>
      <c r="G333" s="3" t="s">
        <v>2175</v>
      </c>
      <c r="H333" s="3" t="s">
        <v>2175</v>
      </c>
      <c r="J333" s="126" t="s">
        <v>3544</v>
      </c>
      <c r="K333" s="126" t="s">
        <v>209</v>
      </c>
      <c r="L333" s="184">
        <v>25</v>
      </c>
      <c r="M333" s="72">
        <v>4</v>
      </c>
      <c r="N333" s="72" t="s">
        <v>837</v>
      </c>
      <c r="O333" s="72"/>
    </row>
    <row r="334" spans="1:15">
      <c r="A334" s="5">
        <v>16</v>
      </c>
      <c r="B334" s="8">
        <v>14</v>
      </c>
      <c r="C334" s="8">
        <v>333</v>
      </c>
      <c r="D334" s="3" t="s">
        <v>188</v>
      </c>
      <c r="F334" s="267">
        <v>17034</v>
      </c>
      <c r="G334" s="3" t="s">
        <v>345</v>
      </c>
      <c r="H334" s="3" t="s">
        <v>345</v>
      </c>
      <c r="J334" s="126" t="s">
        <v>898</v>
      </c>
      <c r="K334" s="126" t="s">
        <v>104</v>
      </c>
      <c r="L334" s="184">
        <v>28</v>
      </c>
      <c r="M334" s="72">
        <v>1</v>
      </c>
      <c r="N334" s="72"/>
      <c r="O334" s="72" t="s">
        <v>837</v>
      </c>
    </row>
    <row r="335" spans="1:15">
      <c r="A335" s="5">
        <v>16</v>
      </c>
      <c r="B335" s="8">
        <v>15</v>
      </c>
      <c r="C335" s="8">
        <v>334</v>
      </c>
      <c r="D335" s="3" t="s">
        <v>438</v>
      </c>
      <c r="F335" s="267">
        <v>25979</v>
      </c>
      <c r="G335" s="3" t="s">
        <v>2169</v>
      </c>
      <c r="H335" s="3" t="s">
        <v>29</v>
      </c>
      <c r="J335" s="126" t="s">
        <v>4052</v>
      </c>
      <c r="K335" s="126" t="s">
        <v>4051</v>
      </c>
      <c r="L335" s="184">
        <v>23</v>
      </c>
      <c r="M335" s="72">
        <v>6</v>
      </c>
      <c r="N335" s="72" t="s">
        <v>2543</v>
      </c>
      <c r="O335" s="72"/>
    </row>
    <row r="336" spans="1:15">
      <c r="A336" s="5">
        <v>16</v>
      </c>
      <c r="B336" s="8">
        <v>16</v>
      </c>
      <c r="C336" s="8">
        <v>335</v>
      </c>
      <c r="D336" s="3" t="s">
        <v>567</v>
      </c>
      <c r="F336" s="267">
        <v>19859</v>
      </c>
      <c r="G336" s="3" t="s">
        <v>2176</v>
      </c>
      <c r="H336" s="3" t="s">
        <v>2176</v>
      </c>
      <c r="J336" s="126" t="s">
        <v>2909</v>
      </c>
      <c r="K336" s="126" t="s">
        <v>3386</v>
      </c>
      <c r="L336" s="184">
        <v>27</v>
      </c>
      <c r="M336" s="72">
        <v>2</v>
      </c>
      <c r="N336" s="72" t="s">
        <v>837</v>
      </c>
      <c r="O336" s="72"/>
    </row>
    <row r="337" spans="1:15">
      <c r="A337" s="9">
        <v>16</v>
      </c>
      <c r="B337" s="10">
        <v>17</v>
      </c>
      <c r="C337" s="10">
        <v>336</v>
      </c>
      <c r="D337" s="12" t="s">
        <v>14</v>
      </c>
      <c r="E337" s="11"/>
      <c r="F337" s="268">
        <v>27464</v>
      </c>
      <c r="G337" s="12" t="s">
        <v>239</v>
      </c>
      <c r="H337" s="12" t="s">
        <v>239</v>
      </c>
      <c r="I337" s="11"/>
      <c r="J337" s="135" t="s">
        <v>4106</v>
      </c>
      <c r="K337" s="135" t="s">
        <v>23</v>
      </c>
      <c r="L337" s="185">
        <v>25</v>
      </c>
      <c r="M337" s="76">
        <v>2</v>
      </c>
      <c r="N337" s="76" t="s">
        <v>837</v>
      </c>
      <c r="O337" s="76"/>
    </row>
    <row r="338" spans="1:15">
      <c r="A338" s="5">
        <v>17</v>
      </c>
      <c r="B338" s="8">
        <v>1</v>
      </c>
      <c r="C338" s="8">
        <v>337</v>
      </c>
      <c r="D338" s="3" t="s">
        <v>14</v>
      </c>
      <c r="F338" s="267">
        <v>19569</v>
      </c>
      <c r="G338" s="3" t="s">
        <v>438</v>
      </c>
      <c r="H338" s="3" t="s">
        <v>438</v>
      </c>
      <c r="J338" s="126" t="s">
        <v>1309</v>
      </c>
      <c r="K338" s="126" t="s">
        <v>617</v>
      </c>
      <c r="L338" s="184">
        <v>29</v>
      </c>
      <c r="M338" s="72">
        <v>1</v>
      </c>
      <c r="N338" s="72"/>
      <c r="O338" s="72" t="s">
        <v>837</v>
      </c>
    </row>
    <row r="339" spans="1:15">
      <c r="A339" s="5">
        <v>17</v>
      </c>
      <c r="B339" s="8">
        <v>2</v>
      </c>
      <c r="C339" s="8">
        <v>338</v>
      </c>
      <c r="D339" s="3" t="s">
        <v>567</v>
      </c>
      <c r="F339" s="267">
        <v>22054</v>
      </c>
      <c r="G339" s="3" t="s">
        <v>686</v>
      </c>
      <c r="H339" s="3" t="s">
        <v>686</v>
      </c>
      <c r="J339" s="126" t="s">
        <v>322</v>
      </c>
      <c r="K339" s="126" t="s">
        <v>1688</v>
      </c>
      <c r="L339" s="184">
        <v>28</v>
      </c>
      <c r="M339" s="72">
        <v>9</v>
      </c>
      <c r="N339" s="72" t="s">
        <v>837</v>
      </c>
      <c r="O339" s="72"/>
    </row>
    <row r="340" spans="1:15">
      <c r="A340" s="5">
        <v>17</v>
      </c>
      <c r="B340" s="8">
        <v>3</v>
      </c>
      <c r="C340" s="8">
        <v>339</v>
      </c>
      <c r="D340" s="3" t="s">
        <v>438</v>
      </c>
      <c r="F340" s="267">
        <v>18067</v>
      </c>
      <c r="G340" s="3" t="s">
        <v>13</v>
      </c>
      <c r="H340" s="3" t="s">
        <v>13</v>
      </c>
      <c r="J340" s="126" t="s">
        <v>1910</v>
      </c>
      <c r="K340" s="126" t="s">
        <v>307</v>
      </c>
      <c r="L340" s="184">
        <v>31</v>
      </c>
      <c r="M340" s="72">
        <v>2</v>
      </c>
      <c r="N340" s="72" t="s">
        <v>46</v>
      </c>
      <c r="O340" s="72"/>
    </row>
    <row r="341" spans="1:15">
      <c r="A341" s="5">
        <v>17</v>
      </c>
      <c r="B341" s="8">
        <v>4</v>
      </c>
      <c r="C341" s="8">
        <v>340</v>
      </c>
      <c r="D341" s="3" t="s">
        <v>188</v>
      </c>
      <c r="F341" s="267">
        <v>14706</v>
      </c>
      <c r="G341" s="3" t="s">
        <v>15</v>
      </c>
      <c r="H341" s="3" t="s">
        <v>15</v>
      </c>
      <c r="J341" s="126" t="s">
        <v>1616</v>
      </c>
      <c r="K341" s="126" t="s">
        <v>110</v>
      </c>
      <c r="L341" s="184">
        <v>30</v>
      </c>
      <c r="M341" s="72">
        <v>1</v>
      </c>
      <c r="N341" s="72"/>
      <c r="O341" s="72" t="s">
        <v>46</v>
      </c>
    </row>
    <row r="342" spans="1:15">
      <c r="A342" s="5">
        <v>17</v>
      </c>
      <c r="B342" s="8">
        <v>5</v>
      </c>
      <c r="C342" s="8">
        <v>341</v>
      </c>
      <c r="D342" s="3" t="s">
        <v>598</v>
      </c>
      <c r="F342" s="267">
        <v>23789</v>
      </c>
      <c r="G342" s="3" t="s">
        <v>45</v>
      </c>
      <c r="H342" s="3" t="s">
        <v>1121</v>
      </c>
      <c r="J342" s="126" t="s">
        <v>945</v>
      </c>
      <c r="K342" s="126" t="s">
        <v>4004</v>
      </c>
      <c r="L342" s="184">
        <v>25</v>
      </c>
      <c r="M342" s="72">
        <v>6</v>
      </c>
      <c r="N342" s="72" t="s">
        <v>837</v>
      </c>
      <c r="O342" s="72"/>
    </row>
    <row r="343" spans="1:15">
      <c r="A343" s="5">
        <v>17</v>
      </c>
      <c r="B343" s="8">
        <v>6</v>
      </c>
      <c r="C343" s="8">
        <v>342</v>
      </c>
      <c r="D343" s="3" t="s">
        <v>13</v>
      </c>
      <c r="F343" s="267">
        <v>27775</v>
      </c>
      <c r="G343" s="3" t="s">
        <v>438</v>
      </c>
      <c r="H343" s="3" t="s">
        <v>438</v>
      </c>
      <c r="J343" s="126" t="s">
        <v>3652</v>
      </c>
      <c r="K343" s="126" t="s">
        <v>547</v>
      </c>
      <c r="L343" s="184">
        <v>25</v>
      </c>
      <c r="M343" s="72">
        <v>1</v>
      </c>
      <c r="N343" s="72"/>
      <c r="O343" s="72" t="s">
        <v>837</v>
      </c>
    </row>
    <row r="344" spans="1:15">
      <c r="A344" s="5">
        <v>17</v>
      </c>
      <c r="B344" s="8">
        <v>7</v>
      </c>
      <c r="C344" s="8">
        <v>343</v>
      </c>
      <c r="D344" s="3" t="s">
        <v>2175</v>
      </c>
      <c r="F344" s="267">
        <v>13164</v>
      </c>
      <c r="G344" s="3" t="s">
        <v>45</v>
      </c>
      <c r="H344" s="3" t="s">
        <v>1121</v>
      </c>
      <c r="J344" s="126" t="s">
        <v>165</v>
      </c>
      <c r="K344" s="126" t="s">
        <v>296</v>
      </c>
      <c r="L344" s="184">
        <v>31</v>
      </c>
      <c r="M344" s="72">
        <v>1</v>
      </c>
      <c r="N344" s="72"/>
      <c r="O344" s="72" t="s">
        <v>46</v>
      </c>
    </row>
    <row r="345" spans="1:15">
      <c r="A345" s="5">
        <v>17</v>
      </c>
      <c r="B345" s="8">
        <v>8</v>
      </c>
      <c r="C345" s="8">
        <v>344</v>
      </c>
      <c r="D345" s="3" t="s">
        <v>555</v>
      </c>
      <c r="F345" s="267">
        <v>5254</v>
      </c>
      <c r="G345" s="3" t="s">
        <v>3323</v>
      </c>
      <c r="H345" s="3" t="s">
        <v>2168</v>
      </c>
      <c r="J345" s="126" t="s">
        <v>507</v>
      </c>
      <c r="K345" s="126" t="s">
        <v>35</v>
      </c>
      <c r="L345" s="184">
        <v>34</v>
      </c>
      <c r="M345" s="72">
        <v>9</v>
      </c>
      <c r="N345" s="72" t="s">
        <v>2543</v>
      </c>
      <c r="O345" s="72"/>
    </row>
    <row r="346" spans="1:15">
      <c r="A346" s="5">
        <v>17</v>
      </c>
      <c r="B346" s="8">
        <v>9</v>
      </c>
      <c r="C346" s="8">
        <v>345</v>
      </c>
      <c r="D346" s="3" t="s">
        <v>276</v>
      </c>
      <c r="F346" s="267">
        <v>20160</v>
      </c>
      <c r="G346" s="3" t="s">
        <v>3323</v>
      </c>
      <c r="H346" s="3" t="s">
        <v>129</v>
      </c>
      <c r="J346" s="126" t="s">
        <v>1855</v>
      </c>
      <c r="K346" s="126" t="s">
        <v>552</v>
      </c>
      <c r="L346" s="184">
        <v>27</v>
      </c>
      <c r="M346" s="72">
        <v>1</v>
      </c>
      <c r="N346" s="72"/>
      <c r="O346" s="72" t="s">
        <v>837</v>
      </c>
    </row>
    <row r="347" spans="1:15">
      <c r="A347" s="5">
        <v>17</v>
      </c>
      <c r="B347" s="8">
        <v>10</v>
      </c>
      <c r="C347" s="8">
        <v>346</v>
      </c>
      <c r="D347" s="3" t="s">
        <v>609</v>
      </c>
      <c r="F347" s="267">
        <v>14527</v>
      </c>
      <c r="G347" s="3" t="s">
        <v>3323</v>
      </c>
      <c r="H347" s="3" t="s">
        <v>129</v>
      </c>
      <c r="J347" s="126" t="s">
        <v>121</v>
      </c>
      <c r="K347" s="126" t="s">
        <v>548</v>
      </c>
      <c r="L347" s="184">
        <v>31</v>
      </c>
      <c r="M347" s="72">
        <v>1</v>
      </c>
      <c r="N347" s="72"/>
      <c r="O347" s="72" t="s">
        <v>837</v>
      </c>
    </row>
    <row r="348" spans="1:15">
      <c r="A348" s="5">
        <v>17</v>
      </c>
      <c r="B348" s="8">
        <v>11</v>
      </c>
      <c r="C348" s="8">
        <v>347</v>
      </c>
      <c r="D348" s="3" t="s">
        <v>15</v>
      </c>
      <c r="F348" s="267">
        <v>29576</v>
      </c>
      <c r="G348" s="3" t="s">
        <v>16</v>
      </c>
      <c r="H348" s="3" t="s">
        <v>16</v>
      </c>
      <c r="J348" s="126" t="s">
        <v>4133</v>
      </c>
      <c r="K348" s="126" t="s">
        <v>607</v>
      </c>
      <c r="L348" s="184">
        <v>25</v>
      </c>
      <c r="M348" s="72">
        <v>3</v>
      </c>
      <c r="N348" s="72" t="s">
        <v>46</v>
      </c>
      <c r="O348" s="72"/>
    </row>
    <row r="349" spans="1:15">
      <c r="A349" s="5">
        <v>17</v>
      </c>
      <c r="B349" s="8">
        <v>12</v>
      </c>
      <c r="C349" s="8">
        <v>348</v>
      </c>
      <c r="D349" s="3" t="s">
        <v>18</v>
      </c>
      <c r="F349" s="267">
        <v>19818</v>
      </c>
      <c r="G349" s="3" t="s">
        <v>438</v>
      </c>
      <c r="H349" s="3" t="s">
        <v>438</v>
      </c>
      <c r="J349" s="126" t="s">
        <v>2392</v>
      </c>
      <c r="K349" s="126" t="s">
        <v>2296</v>
      </c>
      <c r="L349" s="184">
        <v>28</v>
      </c>
      <c r="M349" s="72">
        <v>9</v>
      </c>
      <c r="N349" s="72" t="s">
        <v>46</v>
      </c>
      <c r="O349" s="72"/>
    </row>
    <row r="350" spans="1:15">
      <c r="A350" s="5">
        <v>17</v>
      </c>
      <c r="B350" s="8">
        <v>13</v>
      </c>
      <c r="C350" s="8">
        <v>349</v>
      </c>
      <c r="D350" s="3" t="s">
        <v>129</v>
      </c>
      <c r="F350" s="267">
        <v>14993</v>
      </c>
      <c r="G350" s="3" t="s">
        <v>213</v>
      </c>
      <c r="H350" s="3" t="s">
        <v>213</v>
      </c>
      <c r="J350" s="126" t="s">
        <v>1175</v>
      </c>
      <c r="K350" s="126" t="s">
        <v>524</v>
      </c>
      <c r="L350" s="184">
        <v>31</v>
      </c>
      <c r="M350" s="72">
        <v>1</v>
      </c>
      <c r="N350" s="72"/>
      <c r="O350" s="72" t="s">
        <v>837</v>
      </c>
    </row>
    <row r="351" spans="1:15">
      <c r="A351" s="5">
        <v>17</v>
      </c>
      <c r="B351" s="8">
        <v>14</v>
      </c>
      <c r="C351" s="8">
        <v>350</v>
      </c>
      <c r="D351" s="3" t="s">
        <v>2168</v>
      </c>
      <c r="F351" s="267">
        <v>27688</v>
      </c>
      <c r="G351" s="3" t="s">
        <v>18</v>
      </c>
      <c r="H351" s="3" t="s">
        <v>18</v>
      </c>
      <c r="J351" s="126" t="s">
        <v>4072</v>
      </c>
      <c r="K351" s="126" t="s">
        <v>124</v>
      </c>
      <c r="L351" s="184">
        <v>23</v>
      </c>
      <c r="M351" s="72">
        <v>1</v>
      </c>
      <c r="N351" s="72"/>
      <c r="O351" s="72" t="s">
        <v>837</v>
      </c>
    </row>
    <row r="352" spans="1:15">
      <c r="A352" s="9">
        <v>17</v>
      </c>
      <c r="B352" s="10">
        <v>15</v>
      </c>
      <c r="C352" s="10">
        <v>351</v>
      </c>
      <c r="D352" s="12" t="s">
        <v>563</v>
      </c>
      <c r="E352" s="11"/>
      <c r="F352" s="268">
        <v>30162</v>
      </c>
      <c r="G352" s="12" t="s">
        <v>164</v>
      </c>
      <c r="H352" s="12" t="s">
        <v>164</v>
      </c>
      <c r="I352" s="11"/>
      <c r="J352" s="135" t="s">
        <v>3581</v>
      </c>
      <c r="K352" s="135" t="s">
        <v>171</v>
      </c>
      <c r="L352" s="185">
        <v>25</v>
      </c>
      <c r="M352" s="76">
        <v>9</v>
      </c>
      <c r="N352" s="76" t="s">
        <v>46</v>
      </c>
      <c r="O352" s="76"/>
    </row>
    <row r="353" spans="1:15">
      <c r="A353" s="5">
        <v>18</v>
      </c>
      <c r="B353" s="8">
        <v>1</v>
      </c>
      <c r="C353" s="8">
        <v>352</v>
      </c>
      <c r="D353" s="3" t="s">
        <v>563</v>
      </c>
      <c r="F353" s="267">
        <v>16511</v>
      </c>
      <c r="G353" s="3" t="s">
        <v>45</v>
      </c>
      <c r="H353" s="3" t="s">
        <v>1121</v>
      </c>
      <c r="J353" s="126" t="s">
        <v>410</v>
      </c>
      <c r="K353" s="126" t="s">
        <v>539</v>
      </c>
      <c r="L353" s="184">
        <v>31</v>
      </c>
      <c r="M353" s="72">
        <v>1</v>
      </c>
      <c r="N353" s="72"/>
      <c r="O353" s="72" t="s">
        <v>46</v>
      </c>
    </row>
    <row r="354" spans="1:15">
      <c r="A354" s="5">
        <v>18</v>
      </c>
      <c r="B354" s="8">
        <v>2</v>
      </c>
      <c r="C354" s="8">
        <v>353</v>
      </c>
      <c r="D354" s="3" t="s">
        <v>2168</v>
      </c>
      <c r="F354" s="267">
        <v>13767</v>
      </c>
      <c r="G354" s="3" t="s">
        <v>3323</v>
      </c>
      <c r="H354" s="3" t="s">
        <v>598</v>
      </c>
      <c r="J354" s="126" t="s">
        <v>2246</v>
      </c>
      <c r="K354" s="126" t="s">
        <v>2247</v>
      </c>
      <c r="L354" s="184">
        <v>33</v>
      </c>
      <c r="M354" s="72">
        <v>1</v>
      </c>
      <c r="N354" s="72"/>
      <c r="O354" s="72" t="s">
        <v>837</v>
      </c>
    </row>
    <row r="355" spans="1:15">
      <c r="A355" s="5">
        <v>18</v>
      </c>
      <c r="B355" s="8">
        <v>3</v>
      </c>
      <c r="C355" s="8">
        <v>354</v>
      </c>
      <c r="D355" s="3" t="s">
        <v>129</v>
      </c>
      <c r="F355" s="267">
        <v>13892</v>
      </c>
      <c r="G355" s="3" t="s">
        <v>45</v>
      </c>
      <c r="H355" s="3" t="s">
        <v>1121</v>
      </c>
      <c r="J355" s="126" t="s">
        <v>1091</v>
      </c>
      <c r="K355" s="126" t="s">
        <v>166</v>
      </c>
      <c r="L355" s="184">
        <v>34</v>
      </c>
      <c r="M355" s="72">
        <v>1</v>
      </c>
      <c r="N355" s="72"/>
      <c r="O355" s="72" t="s">
        <v>837</v>
      </c>
    </row>
    <row r="356" spans="1:15">
      <c r="A356" s="5">
        <v>18</v>
      </c>
      <c r="B356" s="8">
        <v>4</v>
      </c>
      <c r="C356" s="8">
        <v>355</v>
      </c>
      <c r="D356" s="3" t="s">
        <v>18</v>
      </c>
      <c r="F356" s="267">
        <v>21652</v>
      </c>
      <c r="G356" s="3" t="s">
        <v>563</v>
      </c>
      <c r="H356" s="3" t="s">
        <v>563</v>
      </c>
      <c r="J356" s="126" t="s">
        <v>2484</v>
      </c>
      <c r="K356" s="126" t="s">
        <v>451</v>
      </c>
      <c r="L356" s="184">
        <v>27</v>
      </c>
      <c r="M356" s="72">
        <v>1</v>
      </c>
      <c r="N356" s="72"/>
      <c r="O356" s="72" t="s">
        <v>837</v>
      </c>
    </row>
    <row r="357" spans="1:15">
      <c r="A357" s="5">
        <v>18</v>
      </c>
      <c r="B357" s="8">
        <v>5</v>
      </c>
      <c r="C357" s="8">
        <v>356</v>
      </c>
      <c r="D357" s="3" t="s">
        <v>15</v>
      </c>
      <c r="F357" s="267">
        <v>15464</v>
      </c>
      <c r="G357" s="3" t="s">
        <v>2168</v>
      </c>
      <c r="H357" s="3" t="s">
        <v>2168</v>
      </c>
      <c r="J357" s="126" t="s">
        <v>793</v>
      </c>
      <c r="K357" s="126" t="s">
        <v>163</v>
      </c>
      <c r="L357" s="184">
        <v>32</v>
      </c>
      <c r="M357" s="72">
        <v>9</v>
      </c>
      <c r="N357" s="72" t="s">
        <v>837</v>
      </c>
      <c r="O357" s="72"/>
    </row>
    <row r="358" spans="1:15">
      <c r="A358" s="5">
        <v>18</v>
      </c>
      <c r="B358" s="8">
        <v>6</v>
      </c>
      <c r="C358" s="8">
        <v>357</v>
      </c>
      <c r="D358" s="3" t="s">
        <v>609</v>
      </c>
      <c r="F358" s="267">
        <v>20462</v>
      </c>
      <c r="G358" s="3" t="s">
        <v>239</v>
      </c>
      <c r="H358" s="3" t="s">
        <v>239</v>
      </c>
      <c r="J358" s="126" t="s">
        <v>4001</v>
      </c>
      <c r="K358" s="126" t="s">
        <v>577</v>
      </c>
      <c r="L358" s="184">
        <v>29</v>
      </c>
      <c r="M358" s="72">
        <v>1</v>
      </c>
      <c r="N358" s="72"/>
      <c r="O358" s="72" t="s">
        <v>46</v>
      </c>
    </row>
    <row r="359" spans="1:15">
      <c r="A359" s="5">
        <v>18</v>
      </c>
      <c r="B359" s="8">
        <v>7</v>
      </c>
      <c r="C359" s="8">
        <v>358</v>
      </c>
      <c r="D359" s="3" t="s">
        <v>555</v>
      </c>
      <c r="F359" s="267">
        <v>25376</v>
      </c>
      <c r="G359" s="3" t="s">
        <v>3323</v>
      </c>
      <c r="H359" s="3" t="s">
        <v>563</v>
      </c>
      <c r="J359" s="126" t="s">
        <v>1805</v>
      </c>
      <c r="K359" s="126" t="s">
        <v>220</v>
      </c>
      <c r="L359" s="184">
        <v>27</v>
      </c>
      <c r="M359" s="72">
        <v>1</v>
      </c>
      <c r="N359" s="72"/>
      <c r="O359" s="72" t="s">
        <v>837</v>
      </c>
    </row>
    <row r="360" spans="1:15">
      <c r="A360" s="5">
        <v>18</v>
      </c>
      <c r="B360" s="8">
        <v>8</v>
      </c>
      <c r="C360" s="8">
        <v>359</v>
      </c>
      <c r="D360" s="3" t="s">
        <v>2175</v>
      </c>
      <c r="F360" s="267">
        <v>17859</v>
      </c>
      <c r="G360" s="3" t="s">
        <v>129</v>
      </c>
      <c r="H360" s="3" t="s">
        <v>129</v>
      </c>
      <c r="J360" s="126" t="s">
        <v>1140</v>
      </c>
      <c r="K360" s="126" t="s">
        <v>1141</v>
      </c>
      <c r="L360" s="184">
        <v>29</v>
      </c>
      <c r="M360" s="72">
        <v>1</v>
      </c>
      <c r="N360" s="72"/>
      <c r="O360" s="72" t="s">
        <v>837</v>
      </c>
    </row>
    <row r="361" spans="1:15">
      <c r="A361" s="5">
        <v>18</v>
      </c>
      <c r="B361" s="8">
        <v>9</v>
      </c>
      <c r="C361" s="8">
        <v>360</v>
      </c>
      <c r="D361" s="3" t="s">
        <v>13</v>
      </c>
      <c r="F361" s="267">
        <v>23372</v>
      </c>
      <c r="G361" s="3" t="s">
        <v>15</v>
      </c>
      <c r="H361" s="3" t="s">
        <v>15</v>
      </c>
      <c r="J361" s="126" t="s">
        <v>3997</v>
      </c>
      <c r="K361" s="126" t="s">
        <v>163</v>
      </c>
      <c r="L361" s="184">
        <v>27</v>
      </c>
      <c r="M361" s="72">
        <v>2</v>
      </c>
      <c r="N361" s="72" t="s">
        <v>46</v>
      </c>
      <c r="O361" s="72"/>
    </row>
    <row r="362" spans="1:15">
      <c r="A362" s="5">
        <v>18</v>
      </c>
      <c r="B362" s="8">
        <v>10</v>
      </c>
      <c r="C362" s="8">
        <v>361</v>
      </c>
      <c r="D362" s="3" t="s">
        <v>598</v>
      </c>
      <c r="F362" s="267">
        <v>19964</v>
      </c>
      <c r="G362" s="3" t="s">
        <v>2170</v>
      </c>
      <c r="H362" s="3" t="s">
        <v>2170</v>
      </c>
      <c r="J362" s="126" t="s">
        <v>6</v>
      </c>
      <c r="K362" s="126" t="s">
        <v>2912</v>
      </c>
      <c r="L362" s="184">
        <v>24</v>
      </c>
      <c r="M362" s="72">
        <v>5</v>
      </c>
      <c r="N362" s="72" t="s">
        <v>837</v>
      </c>
      <c r="O362" s="72"/>
    </row>
    <row r="363" spans="1:15">
      <c r="A363" s="5">
        <v>18</v>
      </c>
      <c r="B363" s="8">
        <v>11</v>
      </c>
      <c r="C363" s="8">
        <v>362</v>
      </c>
      <c r="D363" s="3" t="s">
        <v>188</v>
      </c>
      <c r="F363" s="267">
        <v>17536</v>
      </c>
      <c r="G363" s="3" t="s">
        <v>470</v>
      </c>
      <c r="H363" s="3" t="s">
        <v>470</v>
      </c>
      <c r="J363" s="126" t="s">
        <v>2313</v>
      </c>
      <c r="K363" s="126" t="s">
        <v>549</v>
      </c>
      <c r="L363" s="184">
        <v>30</v>
      </c>
      <c r="M363" s="72">
        <v>1</v>
      </c>
      <c r="N363" s="72"/>
      <c r="O363" s="72" t="s">
        <v>837</v>
      </c>
    </row>
    <row r="364" spans="1:15">
      <c r="A364" s="9">
        <v>18</v>
      </c>
      <c r="B364" s="10">
        <v>12</v>
      </c>
      <c r="C364" s="10">
        <v>363</v>
      </c>
      <c r="D364" s="12" t="s">
        <v>567</v>
      </c>
      <c r="E364" s="11"/>
      <c r="F364" s="268">
        <v>23782</v>
      </c>
      <c r="G364" s="12" t="s">
        <v>470</v>
      </c>
      <c r="H364" s="12" t="s">
        <v>470</v>
      </c>
      <c r="I364" s="11"/>
      <c r="J364" s="135" t="s">
        <v>3369</v>
      </c>
      <c r="K364" s="135" t="s">
        <v>3945</v>
      </c>
      <c r="L364" s="185">
        <v>23</v>
      </c>
      <c r="M364" s="76">
        <v>6</v>
      </c>
      <c r="N364" s="76" t="s">
        <v>837</v>
      </c>
      <c r="O364" s="76"/>
    </row>
    <row r="365" spans="1:15">
      <c r="A365" s="5">
        <v>19</v>
      </c>
      <c r="B365" s="8">
        <v>1</v>
      </c>
      <c r="C365" s="8">
        <v>364</v>
      </c>
      <c r="D365" s="3" t="s">
        <v>567</v>
      </c>
      <c r="F365" s="267">
        <v>30160</v>
      </c>
      <c r="G365" s="3" t="s">
        <v>609</v>
      </c>
      <c r="H365" s="3" t="s">
        <v>609</v>
      </c>
      <c r="J365" s="126" t="s">
        <v>4093</v>
      </c>
      <c r="K365" s="126" t="s">
        <v>900</v>
      </c>
      <c r="L365" s="184">
        <v>24</v>
      </c>
      <c r="M365" s="72">
        <v>1</v>
      </c>
      <c r="N365" s="72"/>
      <c r="O365" s="72" t="s">
        <v>837</v>
      </c>
    </row>
    <row r="366" spans="1:15">
      <c r="A366" s="5">
        <v>19</v>
      </c>
      <c r="B366" s="8">
        <v>2</v>
      </c>
      <c r="C366" s="8">
        <v>365</v>
      </c>
      <c r="D366" s="3" t="s">
        <v>188</v>
      </c>
      <c r="F366" s="267">
        <v>25805</v>
      </c>
      <c r="G366" s="3" t="s">
        <v>2175</v>
      </c>
      <c r="H366" s="3" t="s">
        <v>2175</v>
      </c>
      <c r="J366" s="126" t="s">
        <v>3497</v>
      </c>
      <c r="K366" s="126" t="s">
        <v>208</v>
      </c>
      <c r="L366" s="184">
        <v>26</v>
      </c>
      <c r="M366" s="72">
        <v>2</v>
      </c>
      <c r="N366" s="72" t="s">
        <v>46</v>
      </c>
      <c r="O366" s="72"/>
    </row>
    <row r="367" spans="1:15">
      <c r="A367" s="5">
        <v>19</v>
      </c>
      <c r="B367" s="8">
        <v>3</v>
      </c>
      <c r="C367" s="8">
        <v>366</v>
      </c>
      <c r="D367" s="3" t="s">
        <v>598</v>
      </c>
      <c r="F367" s="267">
        <v>21009</v>
      </c>
      <c r="G367" s="3" t="s">
        <v>598</v>
      </c>
      <c r="H367" s="3" t="s">
        <v>598</v>
      </c>
      <c r="J367" s="126" t="s">
        <v>2256</v>
      </c>
      <c r="K367" s="126" t="s">
        <v>3945</v>
      </c>
      <c r="L367" s="184">
        <v>26</v>
      </c>
      <c r="M367" s="72">
        <v>6</v>
      </c>
      <c r="N367" s="72" t="s">
        <v>2543</v>
      </c>
      <c r="O367" s="72"/>
    </row>
    <row r="368" spans="1:15">
      <c r="A368" s="5">
        <v>19</v>
      </c>
      <c r="B368" s="8">
        <v>4</v>
      </c>
      <c r="C368" s="8">
        <v>367</v>
      </c>
      <c r="D368" s="3" t="s">
        <v>13</v>
      </c>
      <c r="F368" s="267">
        <v>29573</v>
      </c>
      <c r="G368" s="3" t="s">
        <v>438</v>
      </c>
      <c r="H368" s="3" t="s">
        <v>438</v>
      </c>
      <c r="J368" s="126" t="s">
        <v>4127</v>
      </c>
      <c r="K368" s="126" t="s">
        <v>568</v>
      </c>
      <c r="L368" s="184">
        <v>25</v>
      </c>
      <c r="M368" s="72">
        <v>9</v>
      </c>
      <c r="N368" s="72" t="s">
        <v>837</v>
      </c>
      <c r="O368" s="72"/>
    </row>
    <row r="369" spans="1:15">
      <c r="A369" s="5">
        <v>19</v>
      </c>
      <c r="B369" s="8">
        <v>5</v>
      </c>
      <c r="C369" s="8">
        <v>368</v>
      </c>
      <c r="D369" s="3" t="s">
        <v>2175</v>
      </c>
      <c r="F369" s="267">
        <v>28253</v>
      </c>
      <c r="G369" s="3" t="s">
        <v>686</v>
      </c>
      <c r="H369" s="3" t="s">
        <v>686</v>
      </c>
      <c r="J369" s="126" t="s">
        <v>4102</v>
      </c>
      <c r="K369" s="126" t="s">
        <v>131</v>
      </c>
      <c r="L369" s="184">
        <v>21</v>
      </c>
      <c r="M369" s="72">
        <v>4</v>
      </c>
      <c r="N369" s="72" t="s">
        <v>837</v>
      </c>
      <c r="O369" s="72"/>
    </row>
    <row r="370" spans="1:15">
      <c r="A370" s="5">
        <v>19</v>
      </c>
      <c r="B370" s="8">
        <v>6</v>
      </c>
      <c r="C370" s="8">
        <v>369</v>
      </c>
      <c r="D370" s="3" t="s">
        <v>555</v>
      </c>
      <c r="F370" s="267">
        <v>19722</v>
      </c>
      <c r="G370" s="3" t="s">
        <v>16</v>
      </c>
      <c r="H370" s="3" t="s">
        <v>16</v>
      </c>
      <c r="J370" s="126" t="s">
        <v>1020</v>
      </c>
      <c r="K370" s="126" t="s">
        <v>597</v>
      </c>
      <c r="L370" s="184">
        <v>25</v>
      </c>
      <c r="M370" s="72">
        <v>2</v>
      </c>
      <c r="N370" s="72" t="s">
        <v>837</v>
      </c>
      <c r="O370" s="72"/>
    </row>
    <row r="371" spans="1:15">
      <c r="A371" s="5">
        <v>19</v>
      </c>
      <c r="B371" s="8">
        <v>7</v>
      </c>
      <c r="C371" s="8">
        <v>370</v>
      </c>
      <c r="D371" s="3" t="s">
        <v>609</v>
      </c>
      <c r="F371" s="267">
        <v>27468</v>
      </c>
      <c r="G371" s="3" t="s">
        <v>18</v>
      </c>
      <c r="H371" s="3" t="s">
        <v>18</v>
      </c>
      <c r="J371" s="126" t="s">
        <v>2528</v>
      </c>
      <c r="K371" s="126" t="s">
        <v>2529</v>
      </c>
      <c r="L371" s="184">
        <v>24</v>
      </c>
      <c r="M371" s="72">
        <v>1</v>
      </c>
      <c r="N371" s="72"/>
      <c r="O371" s="72" t="s">
        <v>46</v>
      </c>
    </row>
    <row r="372" spans="1:15">
      <c r="A372" s="5">
        <v>19</v>
      </c>
      <c r="B372" s="8">
        <v>8</v>
      </c>
      <c r="C372" s="8">
        <v>371</v>
      </c>
      <c r="D372" s="3" t="s">
        <v>15</v>
      </c>
      <c r="F372" s="267">
        <v>2036</v>
      </c>
      <c r="G372" s="3" t="s">
        <v>15</v>
      </c>
      <c r="H372" s="3" t="s">
        <v>15</v>
      </c>
      <c r="J372" s="126" t="s">
        <v>573</v>
      </c>
      <c r="K372" s="126" t="s">
        <v>574</v>
      </c>
      <c r="L372" s="184">
        <v>36</v>
      </c>
      <c r="M372" s="72">
        <v>1</v>
      </c>
      <c r="N372" s="72"/>
      <c r="O372" s="72" t="s">
        <v>46</v>
      </c>
    </row>
    <row r="373" spans="1:15">
      <c r="A373" s="5">
        <v>19</v>
      </c>
      <c r="B373" s="8">
        <v>9</v>
      </c>
      <c r="C373" s="8">
        <v>372</v>
      </c>
      <c r="D373" s="3" t="s">
        <v>18</v>
      </c>
      <c r="F373" s="267">
        <v>24614</v>
      </c>
      <c r="G373" s="3" t="s">
        <v>246</v>
      </c>
      <c r="H373" s="3" t="s">
        <v>246</v>
      </c>
      <c r="J373" s="126" t="s">
        <v>3463</v>
      </c>
      <c r="K373" s="126" t="s">
        <v>177</v>
      </c>
      <c r="L373" s="184">
        <v>24</v>
      </c>
      <c r="M373" s="72">
        <v>1</v>
      </c>
      <c r="N373" s="72"/>
      <c r="O373" s="72" t="s">
        <v>837</v>
      </c>
    </row>
    <row r="374" spans="1:15">
      <c r="A374" s="5">
        <v>19</v>
      </c>
      <c r="B374" s="8">
        <v>10</v>
      </c>
      <c r="C374" s="8">
        <v>373</v>
      </c>
      <c r="D374" s="3" t="s">
        <v>129</v>
      </c>
      <c r="F374" s="267">
        <v>13431</v>
      </c>
      <c r="G374" s="3" t="s">
        <v>16</v>
      </c>
      <c r="H374" s="3" t="s">
        <v>16</v>
      </c>
      <c r="J374" s="126" t="s">
        <v>746</v>
      </c>
      <c r="K374" s="126" t="s">
        <v>173</v>
      </c>
      <c r="L374" s="184">
        <v>33</v>
      </c>
      <c r="M374" s="72">
        <v>1</v>
      </c>
      <c r="N374" s="72"/>
      <c r="O374" s="72" t="s">
        <v>837</v>
      </c>
    </row>
    <row r="375" spans="1:15">
      <c r="A375" s="5">
        <v>19</v>
      </c>
      <c r="B375" s="8">
        <v>11</v>
      </c>
      <c r="C375" s="8">
        <v>374</v>
      </c>
      <c r="D375" s="3" t="s">
        <v>2168</v>
      </c>
      <c r="F375" s="267">
        <v>22563</v>
      </c>
      <c r="G375" s="3" t="s">
        <v>213</v>
      </c>
      <c r="H375" s="3" t="s">
        <v>213</v>
      </c>
      <c r="J375" s="126" t="s">
        <v>3008</v>
      </c>
      <c r="K375" s="126" t="s">
        <v>86</v>
      </c>
      <c r="L375" s="184">
        <v>24</v>
      </c>
      <c r="M375" s="72">
        <v>5</v>
      </c>
      <c r="N375" s="72" t="s">
        <v>837</v>
      </c>
      <c r="O375" s="72"/>
    </row>
    <row r="376" spans="1:15">
      <c r="A376" s="9">
        <v>19</v>
      </c>
      <c r="B376" s="10">
        <v>12</v>
      </c>
      <c r="C376" s="10">
        <v>375</v>
      </c>
      <c r="D376" s="12" t="s">
        <v>563</v>
      </c>
      <c r="E376" s="11"/>
      <c r="F376" s="268">
        <v>20536</v>
      </c>
      <c r="G376" s="12" t="s">
        <v>686</v>
      </c>
      <c r="H376" s="12" t="s">
        <v>686</v>
      </c>
      <c r="I376" s="11"/>
      <c r="J376" s="135" t="s">
        <v>3398</v>
      </c>
      <c r="K376" s="135" t="s">
        <v>2453</v>
      </c>
      <c r="L376" s="185">
        <v>26</v>
      </c>
      <c r="M376" s="76">
        <v>6</v>
      </c>
      <c r="N376" s="76" t="s">
        <v>2543</v>
      </c>
      <c r="O376" s="76"/>
    </row>
    <row r="377" spans="1:15">
      <c r="A377" s="5">
        <v>20</v>
      </c>
      <c r="B377" s="8">
        <v>1</v>
      </c>
      <c r="C377" s="8">
        <v>376</v>
      </c>
      <c r="D377" s="3" t="s">
        <v>2168</v>
      </c>
      <c r="F377" s="267">
        <v>20517</v>
      </c>
      <c r="G377" s="3" t="s">
        <v>213</v>
      </c>
      <c r="H377" s="3" t="s">
        <v>213</v>
      </c>
      <c r="J377" s="126" t="s">
        <v>2450</v>
      </c>
      <c r="K377" s="126" t="s">
        <v>220</v>
      </c>
      <c r="L377" s="184">
        <v>27</v>
      </c>
      <c r="M377" s="72">
        <v>1</v>
      </c>
      <c r="N377" s="72"/>
      <c r="O377" s="72" t="s">
        <v>837</v>
      </c>
    </row>
    <row r="378" spans="1:15">
      <c r="A378" s="5">
        <v>20</v>
      </c>
      <c r="B378" s="8">
        <v>2</v>
      </c>
      <c r="C378" s="8">
        <v>377</v>
      </c>
      <c r="D378" s="3" t="s">
        <v>18</v>
      </c>
      <c r="F378" s="267">
        <v>19249</v>
      </c>
      <c r="G378" s="3" t="s">
        <v>3323</v>
      </c>
      <c r="H378" s="3" t="s">
        <v>17</v>
      </c>
      <c r="J378" s="126" t="s">
        <v>233</v>
      </c>
      <c r="K378" s="126" t="s">
        <v>1144</v>
      </c>
      <c r="L378" s="184">
        <v>29</v>
      </c>
      <c r="M378" s="72">
        <v>1</v>
      </c>
      <c r="N378" s="72"/>
      <c r="O378" s="72" t="s">
        <v>837</v>
      </c>
    </row>
    <row r="379" spans="1:15">
      <c r="A379" s="5">
        <v>20</v>
      </c>
      <c r="B379" s="8">
        <v>3</v>
      </c>
      <c r="C379" s="8">
        <v>378</v>
      </c>
      <c r="D379" s="3" t="s">
        <v>15</v>
      </c>
      <c r="F379" s="267">
        <v>25942</v>
      </c>
      <c r="G379" s="3" t="s">
        <v>686</v>
      </c>
      <c r="H379" s="3" t="s">
        <v>686</v>
      </c>
      <c r="J379" s="126" t="s">
        <v>3071</v>
      </c>
      <c r="K379" s="126" t="s">
        <v>136</v>
      </c>
      <c r="L379" s="184">
        <v>25</v>
      </c>
      <c r="M379" s="72">
        <v>1</v>
      </c>
      <c r="N379" s="72"/>
      <c r="O379" s="72" t="s">
        <v>46</v>
      </c>
    </row>
    <row r="380" spans="1:15">
      <c r="A380" s="5">
        <v>20</v>
      </c>
      <c r="B380" s="8">
        <v>4</v>
      </c>
      <c r="C380" s="8">
        <v>379</v>
      </c>
      <c r="D380" s="3" t="s">
        <v>609</v>
      </c>
      <c r="F380" s="267">
        <v>25595</v>
      </c>
      <c r="G380" s="3" t="s">
        <v>3323</v>
      </c>
      <c r="H380" s="3" t="s">
        <v>686</v>
      </c>
      <c r="J380" s="126" t="s">
        <v>3059</v>
      </c>
      <c r="K380" s="126" t="s">
        <v>3060</v>
      </c>
      <c r="L380" s="184">
        <v>25</v>
      </c>
      <c r="M380" s="72">
        <v>1</v>
      </c>
      <c r="N380" s="72"/>
      <c r="O380" s="72" t="s">
        <v>837</v>
      </c>
    </row>
    <row r="381" spans="1:15">
      <c r="A381" s="5">
        <v>20</v>
      </c>
      <c r="B381" s="8">
        <v>5</v>
      </c>
      <c r="C381" s="8">
        <v>380</v>
      </c>
      <c r="D381" s="3" t="s">
        <v>555</v>
      </c>
      <c r="F381" s="267">
        <v>27779</v>
      </c>
      <c r="G381" s="3" t="s">
        <v>555</v>
      </c>
      <c r="H381" s="3" t="s">
        <v>555</v>
      </c>
      <c r="J381" s="126" t="s">
        <v>3111</v>
      </c>
      <c r="K381" s="126" t="s">
        <v>356</v>
      </c>
      <c r="L381" s="184">
        <v>25</v>
      </c>
      <c r="M381" s="72">
        <v>1</v>
      </c>
      <c r="N381" s="72"/>
      <c r="O381" s="72" t="s">
        <v>837</v>
      </c>
    </row>
    <row r="382" spans="1:15">
      <c r="A382" s="5">
        <v>20</v>
      </c>
      <c r="B382" s="8">
        <v>6</v>
      </c>
      <c r="C382" s="8">
        <v>381</v>
      </c>
      <c r="D382" s="3" t="s">
        <v>2175</v>
      </c>
      <c r="F382" s="267">
        <v>31900</v>
      </c>
      <c r="G382" s="3" t="s">
        <v>2170</v>
      </c>
      <c r="H382" s="3" t="s">
        <v>2170</v>
      </c>
      <c r="J382" s="126" t="s">
        <v>4145</v>
      </c>
      <c r="K382" s="126" t="s">
        <v>613</v>
      </c>
      <c r="L382" s="184">
        <v>23</v>
      </c>
      <c r="M382" s="72">
        <v>1</v>
      </c>
      <c r="N382" s="72"/>
      <c r="O382" s="72" t="s">
        <v>837</v>
      </c>
    </row>
    <row r="383" spans="1:15">
      <c r="A383" s="5">
        <v>20</v>
      </c>
      <c r="B383" s="8">
        <v>7</v>
      </c>
      <c r="C383" s="8">
        <v>382</v>
      </c>
      <c r="D383" s="3" t="s">
        <v>13</v>
      </c>
      <c r="F383" s="267">
        <v>21520</v>
      </c>
      <c r="G383" s="3" t="s">
        <v>354</v>
      </c>
      <c r="H383" s="3" t="s">
        <v>354</v>
      </c>
      <c r="J383" s="126" t="s">
        <v>149</v>
      </c>
      <c r="K383" s="126" t="s">
        <v>3407</v>
      </c>
      <c r="L383" s="184">
        <v>27</v>
      </c>
      <c r="M383" s="72">
        <v>1</v>
      </c>
      <c r="N383" s="72"/>
      <c r="O383" s="72" t="s">
        <v>46</v>
      </c>
    </row>
    <row r="384" spans="1:15">
      <c r="A384" s="5">
        <v>20</v>
      </c>
      <c r="B384" s="8">
        <v>8</v>
      </c>
      <c r="C384" s="8">
        <v>383</v>
      </c>
      <c r="D384" s="3" t="s">
        <v>598</v>
      </c>
      <c r="F384" s="267">
        <v>23307</v>
      </c>
      <c r="G384" s="3" t="s">
        <v>598</v>
      </c>
      <c r="H384" s="3" t="s">
        <v>598</v>
      </c>
      <c r="J384" s="126" t="s">
        <v>3019</v>
      </c>
      <c r="K384" s="126" t="s">
        <v>569</v>
      </c>
      <c r="L384" s="184">
        <v>28</v>
      </c>
      <c r="M384" s="72">
        <v>1</v>
      </c>
      <c r="N384" s="72"/>
      <c r="O384" s="72" t="s">
        <v>837</v>
      </c>
    </row>
    <row r="385" spans="1:15">
      <c r="A385" s="5">
        <v>20</v>
      </c>
      <c r="B385" s="8">
        <v>9</v>
      </c>
      <c r="C385" s="8">
        <v>384</v>
      </c>
      <c r="D385" s="3" t="s">
        <v>188</v>
      </c>
      <c r="F385" s="267">
        <v>21797</v>
      </c>
      <c r="G385" s="3" t="s">
        <v>2169</v>
      </c>
      <c r="H385" s="3" t="s">
        <v>29</v>
      </c>
      <c r="J385" s="126" t="s">
        <v>3951</v>
      </c>
      <c r="K385" s="126" t="s">
        <v>3391</v>
      </c>
      <c r="L385" s="184">
        <v>25</v>
      </c>
      <c r="M385" s="72">
        <v>3</v>
      </c>
      <c r="N385" s="72" t="s">
        <v>837</v>
      </c>
      <c r="O385" s="72"/>
    </row>
    <row r="386" spans="1:15">
      <c r="A386" s="9">
        <v>20</v>
      </c>
      <c r="B386" s="10">
        <v>10</v>
      </c>
      <c r="C386" s="10">
        <v>385</v>
      </c>
      <c r="D386" s="12" t="s">
        <v>567</v>
      </c>
      <c r="E386" s="11"/>
      <c r="F386" s="268">
        <v>18335</v>
      </c>
      <c r="G386" s="12" t="s">
        <v>567</v>
      </c>
      <c r="H386" s="12" t="s">
        <v>567</v>
      </c>
      <c r="I386" s="11"/>
      <c r="J386" s="135" t="s">
        <v>1052</v>
      </c>
      <c r="K386" s="135" t="s">
        <v>533</v>
      </c>
      <c r="L386" s="185">
        <v>30</v>
      </c>
      <c r="M386" s="76">
        <v>1</v>
      </c>
      <c r="N386" s="76"/>
      <c r="O386" s="76" t="s">
        <v>837</v>
      </c>
    </row>
    <row r="387" spans="1:15">
      <c r="A387" s="5">
        <v>21</v>
      </c>
      <c r="B387" s="8">
        <v>1</v>
      </c>
      <c r="C387" s="8">
        <v>386</v>
      </c>
      <c r="D387" s="3" t="s">
        <v>567</v>
      </c>
      <c r="F387" s="267">
        <v>17326</v>
      </c>
      <c r="G387" s="3" t="s">
        <v>18</v>
      </c>
      <c r="H387" s="3" t="s">
        <v>18</v>
      </c>
      <c r="J387" s="126" t="s">
        <v>578</v>
      </c>
      <c r="K387" s="126" t="s">
        <v>244</v>
      </c>
      <c r="L387" s="184">
        <v>27</v>
      </c>
      <c r="M387" s="72">
        <v>7</v>
      </c>
      <c r="N387" s="72" t="s">
        <v>2543</v>
      </c>
      <c r="O387" s="72"/>
    </row>
    <row r="388" spans="1:15">
      <c r="A388" s="5">
        <v>21</v>
      </c>
      <c r="B388" s="8">
        <v>2</v>
      </c>
      <c r="C388" s="8">
        <v>387</v>
      </c>
      <c r="D388" s="3" t="s">
        <v>188</v>
      </c>
      <c r="F388" s="267">
        <v>14712</v>
      </c>
      <c r="G388" s="3" t="s">
        <v>567</v>
      </c>
      <c r="H388" s="3" t="s">
        <v>567</v>
      </c>
      <c r="J388" s="126" t="s">
        <v>767</v>
      </c>
      <c r="K388" s="126" t="s">
        <v>627</v>
      </c>
      <c r="L388" s="184">
        <v>29</v>
      </c>
      <c r="M388" s="72">
        <v>7</v>
      </c>
      <c r="N388" s="72" t="s">
        <v>837</v>
      </c>
      <c r="O388" s="72"/>
    </row>
    <row r="389" spans="1:15">
      <c r="A389" s="5">
        <v>21</v>
      </c>
      <c r="B389" s="8">
        <v>3</v>
      </c>
      <c r="C389" s="8">
        <v>388</v>
      </c>
      <c r="D389" s="3" t="s">
        <v>598</v>
      </c>
      <c r="F389" s="267">
        <v>16427</v>
      </c>
      <c r="G389" s="3" t="s">
        <v>567</v>
      </c>
      <c r="H389" s="3" t="s">
        <v>567</v>
      </c>
      <c r="J389" s="126" t="s">
        <v>1629</v>
      </c>
      <c r="K389" s="126" t="s">
        <v>524</v>
      </c>
      <c r="L389" s="184">
        <v>28</v>
      </c>
      <c r="M389" s="72">
        <v>1</v>
      </c>
      <c r="N389" s="72"/>
      <c r="O389" s="72" t="s">
        <v>837</v>
      </c>
    </row>
    <row r="390" spans="1:15">
      <c r="A390" s="5">
        <v>21</v>
      </c>
      <c r="B390" s="8">
        <v>4</v>
      </c>
      <c r="C390" s="8">
        <v>389</v>
      </c>
      <c r="D390" s="3" t="s">
        <v>13</v>
      </c>
      <c r="F390" s="267">
        <v>14128</v>
      </c>
      <c r="G390" s="3" t="s">
        <v>2169</v>
      </c>
      <c r="H390" s="3" t="s">
        <v>29</v>
      </c>
      <c r="J390" s="126" t="s">
        <v>634</v>
      </c>
      <c r="K390" s="126" t="s">
        <v>554</v>
      </c>
      <c r="L390" s="184">
        <v>30</v>
      </c>
      <c r="M390" s="72">
        <v>3</v>
      </c>
      <c r="N390" s="72" t="s">
        <v>46</v>
      </c>
      <c r="O390" s="72"/>
    </row>
    <row r="391" spans="1:15">
      <c r="A391" s="5">
        <v>21</v>
      </c>
      <c r="B391" s="8">
        <v>5</v>
      </c>
      <c r="C391" s="8">
        <v>390</v>
      </c>
      <c r="D391" s="3" t="s">
        <v>2175</v>
      </c>
      <c r="F391" s="267">
        <v>18383</v>
      </c>
      <c r="G391" s="3" t="s">
        <v>164</v>
      </c>
      <c r="H391" s="3" t="s">
        <v>164</v>
      </c>
      <c r="J391" s="126" t="s">
        <v>971</v>
      </c>
      <c r="K391" s="126" t="s">
        <v>596</v>
      </c>
      <c r="L391" s="184">
        <v>26</v>
      </c>
      <c r="M391" s="72">
        <v>1</v>
      </c>
      <c r="N391" s="72"/>
      <c r="O391" s="72" t="s">
        <v>837</v>
      </c>
    </row>
    <row r="392" spans="1:15">
      <c r="A392" s="5">
        <v>21</v>
      </c>
      <c r="B392" s="8">
        <v>6</v>
      </c>
      <c r="C392" s="8">
        <v>391</v>
      </c>
      <c r="D392" s="3" t="s">
        <v>555</v>
      </c>
      <c r="F392" s="267">
        <v>29606</v>
      </c>
      <c r="G392" s="3" t="s">
        <v>239</v>
      </c>
      <c r="H392" s="3" t="s">
        <v>239</v>
      </c>
      <c r="J392" s="126" t="s">
        <v>3964</v>
      </c>
      <c r="K392" s="126" t="s">
        <v>3963</v>
      </c>
      <c r="L392" s="184">
        <v>24</v>
      </c>
      <c r="M392" s="72">
        <v>7</v>
      </c>
      <c r="N392" s="72" t="s">
        <v>837</v>
      </c>
      <c r="O392" s="72"/>
    </row>
    <row r="393" spans="1:15">
      <c r="A393" s="5">
        <v>21</v>
      </c>
      <c r="B393" s="8">
        <v>7</v>
      </c>
      <c r="C393" s="8">
        <v>392</v>
      </c>
      <c r="D393" s="3" t="s">
        <v>609</v>
      </c>
      <c r="F393" s="267">
        <v>30182</v>
      </c>
      <c r="G393" s="3" t="s">
        <v>16</v>
      </c>
      <c r="H393" s="3" t="s">
        <v>16</v>
      </c>
      <c r="J393" s="126" t="s">
        <v>2338</v>
      </c>
      <c r="K393" s="126" t="s">
        <v>108</v>
      </c>
      <c r="L393" s="184">
        <v>25</v>
      </c>
      <c r="M393" s="72">
        <v>1</v>
      </c>
      <c r="N393" s="72"/>
      <c r="O393" s="72" t="s">
        <v>837</v>
      </c>
    </row>
    <row r="394" spans="1:15">
      <c r="A394" s="9">
        <v>21</v>
      </c>
      <c r="B394" s="10">
        <v>8</v>
      </c>
      <c r="C394" s="10">
        <v>393</v>
      </c>
      <c r="D394" s="12" t="s">
        <v>18</v>
      </c>
      <c r="E394" s="11"/>
      <c r="F394" s="268">
        <v>22294</v>
      </c>
      <c r="G394" s="12" t="s">
        <v>276</v>
      </c>
      <c r="H394" s="12" t="s">
        <v>276</v>
      </c>
      <c r="I394" s="11"/>
      <c r="J394" s="135" t="s">
        <v>2998</v>
      </c>
      <c r="K394" s="135" t="s">
        <v>1634</v>
      </c>
      <c r="L394" s="185">
        <v>24</v>
      </c>
      <c r="M394" s="76">
        <v>1</v>
      </c>
      <c r="N394" s="76"/>
      <c r="O394" s="76" t="s">
        <v>46</v>
      </c>
    </row>
    <row r="395" spans="1:15">
      <c r="A395" s="5">
        <v>22</v>
      </c>
      <c r="B395" s="8">
        <v>1</v>
      </c>
      <c r="C395" s="8">
        <v>394</v>
      </c>
      <c r="D395" s="3" t="s">
        <v>18</v>
      </c>
      <c r="F395" s="267">
        <v>24770</v>
      </c>
      <c r="G395" s="3" t="s">
        <v>15</v>
      </c>
      <c r="H395" s="3" t="s">
        <v>15</v>
      </c>
      <c r="J395" s="126" t="s">
        <v>3042</v>
      </c>
      <c r="K395" s="126" t="s">
        <v>138</v>
      </c>
      <c r="L395" s="184">
        <v>27</v>
      </c>
      <c r="M395" s="72">
        <v>8</v>
      </c>
      <c r="N395" s="72" t="s">
        <v>46</v>
      </c>
      <c r="O395" s="72"/>
    </row>
    <row r="396" spans="1:15">
      <c r="A396" s="5">
        <v>22</v>
      </c>
      <c r="B396" s="8">
        <v>2</v>
      </c>
      <c r="C396" s="8">
        <v>395</v>
      </c>
      <c r="D396" s="3" t="s">
        <v>555</v>
      </c>
      <c r="F396" s="267">
        <v>20061</v>
      </c>
      <c r="G396" s="3" t="s">
        <v>614</v>
      </c>
      <c r="H396" s="3" t="s">
        <v>614</v>
      </c>
      <c r="J396" s="126" t="s">
        <v>2413</v>
      </c>
      <c r="K396" s="126" t="s">
        <v>2414</v>
      </c>
      <c r="L396" s="184">
        <v>32</v>
      </c>
      <c r="M396" s="72">
        <v>1</v>
      </c>
      <c r="N396" s="72"/>
      <c r="O396" s="72" t="s">
        <v>837</v>
      </c>
    </row>
    <row r="397" spans="1:15">
      <c r="A397" s="5">
        <v>22</v>
      </c>
      <c r="B397" s="8">
        <v>3</v>
      </c>
      <c r="C397" s="8">
        <v>396</v>
      </c>
      <c r="D397" s="3" t="s">
        <v>2175</v>
      </c>
      <c r="F397" s="267">
        <v>17170</v>
      </c>
      <c r="G397" s="3" t="s">
        <v>598</v>
      </c>
      <c r="H397" s="3" t="s">
        <v>598</v>
      </c>
      <c r="J397" s="126" t="s">
        <v>1905</v>
      </c>
      <c r="K397" s="126" t="s">
        <v>1906</v>
      </c>
      <c r="L397" s="184">
        <v>29</v>
      </c>
      <c r="M397" s="72">
        <v>1</v>
      </c>
      <c r="N397" s="72"/>
      <c r="O397" s="72" t="s">
        <v>46</v>
      </c>
    </row>
    <row r="398" spans="1:15">
      <c r="A398" s="5">
        <v>22</v>
      </c>
      <c r="B398" s="8">
        <v>4</v>
      </c>
      <c r="C398" s="8">
        <v>397</v>
      </c>
      <c r="D398" s="3" t="s">
        <v>13</v>
      </c>
      <c r="F398" s="267">
        <v>22707</v>
      </c>
      <c r="G398" s="3" t="s">
        <v>18</v>
      </c>
      <c r="H398" s="3" t="s">
        <v>18</v>
      </c>
      <c r="J398" s="126" t="s">
        <v>3982</v>
      </c>
      <c r="K398" s="126" t="s">
        <v>3981</v>
      </c>
      <c r="L398" s="184">
        <v>26</v>
      </c>
      <c r="M398" s="72">
        <v>9</v>
      </c>
      <c r="N398" s="72" t="s">
        <v>2543</v>
      </c>
      <c r="O398" s="72"/>
    </row>
    <row r="399" spans="1:15">
      <c r="A399" s="5">
        <v>22</v>
      </c>
      <c r="B399" s="8">
        <v>5</v>
      </c>
      <c r="C399" s="8">
        <v>398</v>
      </c>
      <c r="D399" s="3" t="s">
        <v>598</v>
      </c>
      <c r="F399" s="267">
        <v>21481</v>
      </c>
      <c r="G399" s="3" t="s">
        <v>2175</v>
      </c>
      <c r="H399" s="3" t="s">
        <v>2175</v>
      </c>
      <c r="J399" s="126" t="s">
        <v>2973</v>
      </c>
      <c r="K399" s="126" t="s">
        <v>104</v>
      </c>
      <c r="L399" s="184">
        <v>27</v>
      </c>
      <c r="M399" s="72">
        <v>1</v>
      </c>
      <c r="N399" s="72"/>
      <c r="O399" s="72" t="s">
        <v>837</v>
      </c>
    </row>
    <row r="400" spans="1:15">
      <c r="A400" s="9">
        <v>22</v>
      </c>
      <c r="B400" s="10">
        <v>6</v>
      </c>
      <c r="C400" s="10">
        <v>399</v>
      </c>
      <c r="D400" s="12" t="s">
        <v>188</v>
      </c>
      <c r="E400" s="11"/>
      <c r="F400" s="268">
        <v>25524</v>
      </c>
      <c r="G400" s="12" t="s">
        <v>246</v>
      </c>
      <c r="H400" s="12" t="s">
        <v>246</v>
      </c>
      <c r="I400" s="11"/>
      <c r="J400" s="135" t="s">
        <v>3955</v>
      </c>
      <c r="K400" s="135" t="s">
        <v>216</v>
      </c>
      <c r="L400" s="185">
        <v>26</v>
      </c>
      <c r="M400" s="76">
        <v>4</v>
      </c>
      <c r="N400" s="76" t="s">
        <v>837</v>
      </c>
      <c r="O400" s="76"/>
    </row>
    <row r="401" spans="1:15">
      <c r="A401" s="5">
        <v>23</v>
      </c>
      <c r="B401" s="8">
        <v>1</v>
      </c>
      <c r="C401" s="8">
        <v>400</v>
      </c>
      <c r="D401" s="3" t="s">
        <v>188</v>
      </c>
      <c r="F401" s="267">
        <v>11828</v>
      </c>
      <c r="G401" s="3" t="s">
        <v>3323</v>
      </c>
      <c r="H401" s="3" t="s">
        <v>609</v>
      </c>
      <c r="J401" s="126" t="s">
        <v>688</v>
      </c>
      <c r="K401" s="126" t="s">
        <v>138</v>
      </c>
      <c r="L401" s="184">
        <v>35</v>
      </c>
      <c r="M401" s="72">
        <v>1</v>
      </c>
      <c r="N401" s="72"/>
      <c r="O401" s="72" t="s">
        <v>46</v>
      </c>
    </row>
    <row r="402" spans="1:15">
      <c r="A402" s="5">
        <v>23</v>
      </c>
      <c r="B402" s="8">
        <v>2</v>
      </c>
      <c r="C402" s="8">
        <v>401</v>
      </c>
      <c r="D402" s="3" t="s">
        <v>598</v>
      </c>
      <c r="F402" s="267">
        <v>13346</v>
      </c>
      <c r="G402" s="3" t="s">
        <v>563</v>
      </c>
      <c r="H402" s="3" t="s">
        <v>563</v>
      </c>
      <c r="J402" s="126" t="s">
        <v>1818</v>
      </c>
      <c r="K402" s="126" t="s">
        <v>1819</v>
      </c>
      <c r="L402" s="184">
        <v>33</v>
      </c>
      <c r="M402" s="72">
        <v>1</v>
      </c>
      <c r="N402" s="72"/>
      <c r="O402" s="72" t="s">
        <v>46</v>
      </c>
    </row>
    <row r="403" spans="1:15">
      <c r="A403" s="9">
        <v>23</v>
      </c>
      <c r="B403" s="10">
        <v>3</v>
      </c>
      <c r="C403" s="10">
        <v>402</v>
      </c>
      <c r="D403" s="12" t="s">
        <v>18</v>
      </c>
      <c r="E403" s="11"/>
      <c r="F403" s="268">
        <v>19874</v>
      </c>
      <c r="G403" s="12" t="s">
        <v>239</v>
      </c>
      <c r="H403" s="12" t="s">
        <v>239</v>
      </c>
      <c r="I403" s="11"/>
      <c r="J403" s="135" t="s">
        <v>2910</v>
      </c>
      <c r="K403" s="135" t="s">
        <v>277</v>
      </c>
      <c r="L403" s="185">
        <v>28</v>
      </c>
      <c r="M403" s="76">
        <v>1</v>
      </c>
      <c r="N403" s="76"/>
      <c r="O403" s="76" t="s">
        <v>837</v>
      </c>
    </row>
    <row r="404" spans="1:15">
      <c r="A404" s="5">
        <v>24</v>
      </c>
      <c r="B404" s="8">
        <v>1</v>
      </c>
      <c r="C404" s="8">
        <v>403</v>
      </c>
      <c r="D404" s="3" t="s">
        <v>598</v>
      </c>
      <c r="F404" s="267">
        <v>19864</v>
      </c>
      <c r="G404" s="3" t="s">
        <v>2169</v>
      </c>
      <c r="H404" s="3" t="s">
        <v>29</v>
      </c>
      <c r="J404" s="126" t="s">
        <v>181</v>
      </c>
      <c r="K404" s="126" t="s">
        <v>805</v>
      </c>
      <c r="L404" s="184">
        <v>28</v>
      </c>
      <c r="M404" s="72">
        <v>2</v>
      </c>
      <c r="N404" s="72" t="s">
        <v>837</v>
      </c>
      <c r="O404" s="72"/>
    </row>
    <row r="405" spans="1:15">
      <c r="A405" s="9">
        <v>24</v>
      </c>
      <c r="B405" s="10">
        <v>2</v>
      </c>
      <c r="C405" s="10">
        <v>404</v>
      </c>
      <c r="D405" s="12" t="s">
        <v>188</v>
      </c>
      <c r="E405" s="11"/>
      <c r="F405" s="268">
        <v>19178</v>
      </c>
      <c r="G405" s="12" t="s">
        <v>470</v>
      </c>
      <c r="H405" s="12" t="s">
        <v>470</v>
      </c>
      <c r="I405" s="11"/>
      <c r="J405" s="135" t="s">
        <v>2362</v>
      </c>
      <c r="K405" s="135" t="s">
        <v>324</v>
      </c>
      <c r="L405" s="185">
        <v>33</v>
      </c>
      <c r="M405" s="76">
        <v>1</v>
      </c>
      <c r="N405" s="76"/>
      <c r="O405" s="76" t="s">
        <v>837</v>
      </c>
    </row>
    <row r="406" spans="1:15">
      <c r="A406" s="9">
        <v>25</v>
      </c>
      <c r="B406" s="10">
        <v>1</v>
      </c>
      <c r="C406" s="10">
        <v>405</v>
      </c>
      <c r="D406" s="12" t="s">
        <v>598</v>
      </c>
      <c r="E406" s="11"/>
      <c r="F406" s="268">
        <v>31562</v>
      </c>
      <c r="G406" s="12" t="s">
        <v>614</v>
      </c>
      <c r="H406" s="12" t="s">
        <v>614</v>
      </c>
      <c r="I406" s="11"/>
      <c r="J406" s="135" t="s">
        <v>4137</v>
      </c>
      <c r="K406" s="135" t="s">
        <v>174</v>
      </c>
      <c r="L406" s="185">
        <v>24</v>
      </c>
      <c r="M406" s="76">
        <v>3</v>
      </c>
      <c r="N406" s="76" t="s">
        <v>837</v>
      </c>
      <c r="O406" s="76"/>
    </row>
    <row r="407" spans="1:15">
      <c r="A407" s="81">
        <v>26</v>
      </c>
      <c r="B407" s="82">
        <v>1</v>
      </c>
      <c r="C407" s="82">
        <v>406</v>
      </c>
      <c r="D407" s="96" t="s">
        <v>598</v>
      </c>
      <c r="E407" s="83"/>
      <c r="F407" s="270">
        <v>17232</v>
      </c>
      <c r="G407" s="96" t="s">
        <v>164</v>
      </c>
      <c r="H407" s="96" t="s">
        <v>164</v>
      </c>
      <c r="I407" s="83"/>
      <c r="J407" s="263" t="s">
        <v>934</v>
      </c>
      <c r="K407" s="263" t="s">
        <v>3368</v>
      </c>
      <c r="L407" s="264">
        <v>29</v>
      </c>
      <c r="M407" s="80">
        <v>5</v>
      </c>
      <c r="N407" s="80" t="s">
        <v>2543</v>
      </c>
      <c r="O407" s="80"/>
    </row>
    <row r="408" spans="1:15">
      <c r="A408" s="81">
        <v>27</v>
      </c>
      <c r="B408" s="82">
        <v>1</v>
      </c>
      <c r="C408" s="82">
        <v>407</v>
      </c>
      <c r="D408" s="96" t="s">
        <v>129</v>
      </c>
      <c r="E408" s="272"/>
      <c r="F408" s="96">
        <v>27477</v>
      </c>
      <c r="G408" s="96" t="s">
        <v>45</v>
      </c>
      <c r="H408" s="96" t="s">
        <v>1121</v>
      </c>
      <c r="I408" s="83"/>
      <c r="J408" s="83" t="s">
        <v>3532</v>
      </c>
      <c r="K408" s="273" t="s">
        <v>356</v>
      </c>
      <c r="L408" s="96">
        <v>26</v>
      </c>
      <c r="M408" s="96">
        <v>1</v>
      </c>
      <c r="N408" s="96"/>
      <c r="O408" s="96" t="s">
        <v>837</v>
      </c>
    </row>
  </sheetData>
  <pageMargins left="0.7" right="0.7" top="0.75" bottom="0.75" header="0.3" footer="0.3"/>
  <pageSetup orientation="portrait"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DDB3A-C408-3D41-BF95-6AC3F8EDB8D0}">
  <dimension ref="A1:U407"/>
  <sheetViews>
    <sheetView workbookViewId="0">
      <pane ySplit="1" topLeftCell="A2" activePane="bottomLeft" state="frozen"/>
      <selection pane="bottomLeft" activeCell="T37" sqref="T37"/>
    </sheetView>
  </sheetViews>
  <sheetFormatPr baseColWidth="10" defaultColWidth="10.83203125" defaultRowHeight="15"/>
  <cols>
    <col min="1" max="1" width="7.1640625" style="4" customWidth="1"/>
    <col min="2" max="3" width="5.1640625" style="4" customWidth="1"/>
    <col min="4" max="4" width="14.5" style="2" customWidth="1"/>
    <col min="5" max="5" width="11.6640625" style="2" customWidth="1"/>
    <col min="6" max="7" width="6.1640625" style="2" customWidth="1"/>
    <col min="8" max="8" width="3" style="2" customWidth="1"/>
    <col min="9" max="9" width="20.83203125" style="2" customWidth="1"/>
    <col min="10" max="10" width="19.1640625" style="1" customWidth="1"/>
    <col min="11" max="11" width="5.5" style="3" customWidth="1"/>
    <col min="12" max="12" width="4.6640625" style="3" customWidth="1"/>
    <col min="13" max="14" width="3.6640625" style="3" customWidth="1"/>
    <col min="15" max="15" width="3.83203125" style="1" customWidth="1"/>
    <col min="16" max="17" width="10.83203125" style="1"/>
    <col min="18" max="18" width="8.83203125" style="16" customWidth="1"/>
    <col min="19" max="19" width="5.33203125" style="51" customWidth="1"/>
    <col min="20" max="20" width="4.33203125" style="3" customWidth="1"/>
    <col min="21" max="21" width="4" style="3" customWidth="1"/>
    <col min="22" max="16384" width="10.83203125" style="1"/>
  </cols>
  <sheetData>
    <row r="1" spans="1:21" ht="34" customHeight="1" thickBot="1">
      <c r="A1" s="18" t="s">
        <v>1356</v>
      </c>
      <c r="B1" s="18" t="s">
        <v>1355</v>
      </c>
      <c r="C1" s="18" t="s">
        <v>1357</v>
      </c>
      <c r="D1" s="156" t="s">
        <v>2033</v>
      </c>
      <c r="E1" s="202" t="s">
        <v>3681</v>
      </c>
      <c r="F1" s="155" t="s">
        <v>1960</v>
      </c>
      <c r="G1" s="155" t="s">
        <v>1959</v>
      </c>
      <c r="H1" s="155"/>
      <c r="I1" s="20" t="s">
        <v>92</v>
      </c>
      <c r="J1" s="208" t="s">
        <v>93</v>
      </c>
      <c r="K1" s="19" t="s">
        <v>228</v>
      </c>
      <c r="L1" s="19" t="s">
        <v>94</v>
      </c>
      <c r="M1" s="19" t="s">
        <v>2543</v>
      </c>
      <c r="N1" s="19" t="s">
        <v>2544</v>
      </c>
    </row>
    <row r="2" spans="1:21">
      <c r="A2" s="5">
        <v>1</v>
      </c>
      <c r="B2" s="8">
        <v>1</v>
      </c>
      <c r="C2" s="8">
        <v>1</v>
      </c>
      <c r="D2" s="2" t="s">
        <v>609</v>
      </c>
      <c r="E2" s="203">
        <v>26668</v>
      </c>
      <c r="F2" s="2" t="s">
        <v>188</v>
      </c>
      <c r="G2" s="2" t="s">
        <v>188</v>
      </c>
      <c r="I2" s="183" t="s">
        <v>2381</v>
      </c>
      <c r="J2" s="209" t="s">
        <v>3527</v>
      </c>
      <c r="K2" s="3">
        <v>21</v>
      </c>
      <c r="L2" s="3">
        <v>6</v>
      </c>
      <c r="M2" s="3" t="s">
        <v>2543</v>
      </c>
      <c r="Q2" s="16"/>
      <c r="R2" s="51"/>
      <c r="S2" s="3"/>
      <c r="U2" s="1"/>
    </row>
    <row r="3" spans="1:21">
      <c r="A3" s="5">
        <v>1</v>
      </c>
      <c r="B3" s="8">
        <v>2</v>
      </c>
      <c r="C3" s="8">
        <v>2</v>
      </c>
      <c r="D3" s="2" t="s">
        <v>2168</v>
      </c>
      <c r="E3" s="203">
        <v>27790</v>
      </c>
      <c r="F3" s="2" t="s">
        <v>14</v>
      </c>
      <c r="G3" s="2" t="s">
        <v>14</v>
      </c>
      <c r="I3" s="2" t="s">
        <v>1762</v>
      </c>
      <c r="J3" s="209" t="s">
        <v>236</v>
      </c>
      <c r="K3" s="3">
        <v>20</v>
      </c>
      <c r="L3" s="3">
        <v>7</v>
      </c>
      <c r="M3" s="3" t="s">
        <v>46</v>
      </c>
    </row>
    <row r="4" spans="1:21">
      <c r="A4" s="5">
        <v>1</v>
      </c>
      <c r="B4" s="8">
        <v>3</v>
      </c>
      <c r="C4" s="8">
        <v>3</v>
      </c>
      <c r="D4" s="2" t="s">
        <v>188</v>
      </c>
      <c r="E4" s="203">
        <v>29695</v>
      </c>
      <c r="F4" s="2" t="s">
        <v>188</v>
      </c>
      <c r="G4" s="2" t="s">
        <v>188</v>
      </c>
      <c r="I4" s="2" t="s">
        <v>3566</v>
      </c>
      <c r="J4" s="209" t="s">
        <v>531</v>
      </c>
      <c r="K4" s="3">
        <v>23</v>
      </c>
      <c r="L4" s="3">
        <v>6</v>
      </c>
      <c r="M4" s="3" t="s">
        <v>837</v>
      </c>
    </row>
    <row r="5" spans="1:21">
      <c r="A5" s="5">
        <v>1</v>
      </c>
      <c r="B5" s="8">
        <v>4</v>
      </c>
      <c r="C5" s="8">
        <v>4</v>
      </c>
      <c r="D5" s="2" t="s">
        <v>563</v>
      </c>
      <c r="E5" s="203">
        <v>27768</v>
      </c>
      <c r="F5" s="2" t="s">
        <v>686</v>
      </c>
      <c r="G5" s="2" t="s">
        <v>686</v>
      </c>
      <c r="I5" s="2" t="s">
        <v>525</v>
      </c>
      <c r="J5" s="1" t="s">
        <v>3555</v>
      </c>
      <c r="K5" s="30">
        <v>20</v>
      </c>
      <c r="L5" s="30">
        <v>1</v>
      </c>
      <c r="M5" s="30"/>
      <c r="N5" s="3" t="s">
        <v>837</v>
      </c>
    </row>
    <row r="6" spans="1:21">
      <c r="A6" s="5">
        <v>1</v>
      </c>
      <c r="B6" s="8">
        <v>5</v>
      </c>
      <c r="C6" s="8">
        <v>5</v>
      </c>
      <c r="D6" s="2" t="s">
        <v>17</v>
      </c>
      <c r="E6" s="203">
        <v>31838</v>
      </c>
      <c r="F6" s="2" t="s">
        <v>345</v>
      </c>
      <c r="G6" s="2" t="s">
        <v>345</v>
      </c>
      <c r="I6" s="2" t="s">
        <v>3590</v>
      </c>
      <c r="J6" s="209" t="s">
        <v>3591</v>
      </c>
      <c r="K6" s="3">
        <v>30</v>
      </c>
      <c r="L6" s="3">
        <v>1</v>
      </c>
      <c r="N6" s="3" t="s">
        <v>837</v>
      </c>
    </row>
    <row r="7" spans="1:21">
      <c r="A7" s="5">
        <v>1</v>
      </c>
      <c r="B7" s="8">
        <v>6</v>
      </c>
      <c r="C7" s="8">
        <v>6</v>
      </c>
      <c r="D7" s="2" t="s">
        <v>14</v>
      </c>
      <c r="E7" s="203">
        <v>27483</v>
      </c>
      <c r="F7" s="2" t="s">
        <v>15</v>
      </c>
      <c r="G7" s="2" t="s">
        <v>15</v>
      </c>
      <c r="I7" s="2" t="s">
        <v>195</v>
      </c>
      <c r="J7" s="209" t="s">
        <v>137</v>
      </c>
      <c r="K7" s="3">
        <v>24</v>
      </c>
      <c r="L7" s="3">
        <v>1</v>
      </c>
      <c r="N7" s="3" t="s">
        <v>837</v>
      </c>
    </row>
    <row r="8" spans="1:21">
      <c r="A8" s="5">
        <v>1</v>
      </c>
      <c r="B8" s="8">
        <v>7</v>
      </c>
      <c r="C8" s="8">
        <v>7</v>
      </c>
      <c r="D8" s="2" t="s">
        <v>16</v>
      </c>
      <c r="E8" s="203">
        <v>27478</v>
      </c>
      <c r="F8" s="2" t="s">
        <v>2175</v>
      </c>
      <c r="G8" s="2" t="s">
        <v>2175</v>
      </c>
      <c r="I8" s="2" t="s">
        <v>334</v>
      </c>
      <c r="J8" s="209" t="s">
        <v>645</v>
      </c>
      <c r="K8" s="3">
        <v>24</v>
      </c>
      <c r="L8" s="3">
        <v>2</v>
      </c>
      <c r="M8" s="3" t="s">
        <v>2543</v>
      </c>
    </row>
    <row r="9" spans="1:21">
      <c r="A9" s="5">
        <v>1</v>
      </c>
      <c r="B9" s="8">
        <v>8</v>
      </c>
      <c r="C9" s="8">
        <v>8</v>
      </c>
      <c r="D9" s="2" t="s">
        <v>3674</v>
      </c>
      <c r="E9" s="203">
        <v>30122</v>
      </c>
      <c r="F9" s="2" t="s">
        <v>213</v>
      </c>
      <c r="G9" s="2" t="s">
        <v>213</v>
      </c>
      <c r="I9" s="2" t="s">
        <v>102</v>
      </c>
      <c r="J9" s="209" t="s">
        <v>305</v>
      </c>
      <c r="K9" s="3">
        <v>23</v>
      </c>
      <c r="L9" s="3">
        <v>1</v>
      </c>
      <c r="N9" s="3" t="s">
        <v>837</v>
      </c>
    </row>
    <row r="10" spans="1:21">
      <c r="A10" s="5">
        <v>1</v>
      </c>
      <c r="B10" s="8">
        <v>9</v>
      </c>
      <c r="C10" s="8">
        <v>9</v>
      </c>
      <c r="D10" s="2" t="s">
        <v>18</v>
      </c>
      <c r="E10" s="203">
        <v>30134</v>
      </c>
      <c r="F10" s="2" t="s">
        <v>213</v>
      </c>
      <c r="G10" s="2" t="s">
        <v>213</v>
      </c>
      <c r="I10" s="2" t="s">
        <v>3580</v>
      </c>
      <c r="J10" s="209" t="s">
        <v>502</v>
      </c>
      <c r="K10" s="3">
        <v>24</v>
      </c>
      <c r="L10" s="3">
        <v>1</v>
      </c>
      <c r="N10" s="3" t="s">
        <v>837</v>
      </c>
    </row>
    <row r="11" spans="1:21">
      <c r="A11" s="5">
        <v>1</v>
      </c>
      <c r="B11" s="8">
        <v>10</v>
      </c>
      <c r="C11" s="8">
        <v>10</v>
      </c>
      <c r="D11" s="2" t="s">
        <v>567</v>
      </c>
      <c r="E11" s="203">
        <v>20437</v>
      </c>
      <c r="F11" s="2" t="s">
        <v>567</v>
      </c>
      <c r="G11" s="2" t="s">
        <v>567</v>
      </c>
      <c r="I11" s="2" t="s">
        <v>530</v>
      </c>
      <c r="J11" s="209" t="s">
        <v>2931</v>
      </c>
      <c r="K11" s="3">
        <v>24</v>
      </c>
      <c r="L11" s="3">
        <v>5</v>
      </c>
      <c r="M11" s="3" t="s">
        <v>837</v>
      </c>
    </row>
    <row r="12" spans="1:21">
      <c r="A12" s="5">
        <v>1</v>
      </c>
      <c r="B12" s="8">
        <v>11</v>
      </c>
      <c r="C12" s="8">
        <v>11</v>
      </c>
      <c r="D12" s="2" t="s">
        <v>276</v>
      </c>
      <c r="E12" s="203">
        <v>27475</v>
      </c>
      <c r="F12" s="2" t="s">
        <v>276</v>
      </c>
      <c r="G12" s="2" t="s">
        <v>276</v>
      </c>
      <c r="I12" s="2" t="s">
        <v>206</v>
      </c>
      <c r="J12" s="209" t="s">
        <v>539</v>
      </c>
      <c r="K12" s="3">
        <v>21</v>
      </c>
      <c r="L12" s="3">
        <v>9</v>
      </c>
      <c r="M12" s="3" t="s">
        <v>837</v>
      </c>
    </row>
    <row r="13" spans="1:21">
      <c r="A13" s="5">
        <v>1</v>
      </c>
      <c r="B13" s="8">
        <v>12</v>
      </c>
      <c r="C13" s="8">
        <v>12</v>
      </c>
      <c r="D13" s="2" t="s">
        <v>3675</v>
      </c>
      <c r="E13" s="203">
        <v>17586</v>
      </c>
      <c r="F13" s="2" t="s">
        <v>686</v>
      </c>
      <c r="G13" s="2" t="s">
        <v>686</v>
      </c>
      <c r="I13" s="127" t="s">
        <v>524</v>
      </c>
      <c r="J13" s="210" t="s">
        <v>502</v>
      </c>
      <c r="K13" s="122">
        <v>28</v>
      </c>
      <c r="L13" s="122">
        <v>1</v>
      </c>
      <c r="M13" s="1"/>
      <c r="N13" s="3" t="s">
        <v>46</v>
      </c>
    </row>
    <row r="14" spans="1:21">
      <c r="A14" s="5">
        <v>1</v>
      </c>
      <c r="B14" s="8">
        <v>13</v>
      </c>
      <c r="C14" s="8">
        <v>13</v>
      </c>
      <c r="D14" s="2" t="s">
        <v>3676</v>
      </c>
      <c r="E14" s="203">
        <v>24770</v>
      </c>
      <c r="F14" s="2" t="s">
        <v>15</v>
      </c>
      <c r="G14" s="2" t="s">
        <v>15</v>
      </c>
      <c r="I14" s="126" t="s">
        <v>3042</v>
      </c>
      <c r="J14" s="126" t="s">
        <v>138</v>
      </c>
      <c r="K14" s="184">
        <v>26</v>
      </c>
      <c r="L14" s="72">
        <v>8</v>
      </c>
      <c r="M14" s="72" t="s">
        <v>46</v>
      </c>
      <c r="N14" s="72"/>
    </row>
    <row r="15" spans="1:21">
      <c r="A15" s="5">
        <v>1</v>
      </c>
      <c r="B15" s="8">
        <v>14</v>
      </c>
      <c r="C15" s="8">
        <v>14</v>
      </c>
      <c r="D15" s="2" t="s">
        <v>598</v>
      </c>
      <c r="E15" s="203">
        <v>24492</v>
      </c>
      <c r="F15" s="2" t="s">
        <v>17</v>
      </c>
      <c r="G15" s="2" t="s">
        <v>17</v>
      </c>
      <c r="I15" s="126" t="s">
        <v>165</v>
      </c>
      <c r="J15" s="126" t="s">
        <v>918</v>
      </c>
      <c r="K15" s="184">
        <v>23</v>
      </c>
      <c r="L15" s="72">
        <v>1</v>
      </c>
      <c r="M15" s="72"/>
      <c r="N15" s="72" t="s">
        <v>837</v>
      </c>
    </row>
    <row r="16" spans="1:21">
      <c r="A16" s="5">
        <v>1</v>
      </c>
      <c r="B16" s="8">
        <v>15</v>
      </c>
      <c r="C16" s="8">
        <v>15</v>
      </c>
      <c r="D16" s="2" t="s">
        <v>129</v>
      </c>
      <c r="E16" s="203">
        <v>29837</v>
      </c>
      <c r="F16" s="2" t="s">
        <v>598</v>
      </c>
      <c r="G16" s="2" t="s">
        <v>598</v>
      </c>
      <c r="I16" s="126" t="s">
        <v>195</v>
      </c>
      <c r="J16" s="126" t="s">
        <v>356</v>
      </c>
      <c r="K16" s="184">
        <v>24</v>
      </c>
      <c r="L16" s="72">
        <v>1</v>
      </c>
      <c r="M16" s="72"/>
      <c r="N16" s="72" t="s">
        <v>837</v>
      </c>
    </row>
    <row r="17" spans="1:14">
      <c r="A17" s="5">
        <v>1</v>
      </c>
      <c r="B17" s="8">
        <v>16</v>
      </c>
      <c r="C17" s="8">
        <v>16</v>
      </c>
      <c r="D17" s="2" t="s">
        <v>3677</v>
      </c>
      <c r="E17" s="203">
        <v>29766</v>
      </c>
      <c r="F17" s="2" t="s">
        <v>354</v>
      </c>
      <c r="G17" s="2" t="s">
        <v>354</v>
      </c>
      <c r="I17" s="126" t="s">
        <v>3569</v>
      </c>
      <c r="J17" s="126" t="s">
        <v>287</v>
      </c>
      <c r="K17" s="184">
        <v>23</v>
      </c>
      <c r="L17" s="72">
        <v>4</v>
      </c>
      <c r="M17" s="72" t="s">
        <v>837</v>
      </c>
      <c r="N17" s="72"/>
    </row>
    <row r="18" spans="1:14">
      <c r="A18" s="5">
        <v>1</v>
      </c>
      <c r="B18" s="8">
        <v>17</v>
      </c>
      <c r="C18" s="8">
        <v>17</v>
      </c>
      <c r="D18" s="2" t="s">
        <v>164</v>
      </c>
      <c r="E18" s="203">
        <v>17859</v>
      </c>
      <c r="F18" s="2" t="s">
        <v>129</v>
      </c>
      <c r="G18" s="2" t="s">
        <v>129</v>
      </c>
      <c r="I18" s="126" t="s">
        <v>1140</v>
      </c>
      <c r="J18" s="126" t="s">
        <v>1141</v>
      </c>
      <c r="K18" s="184">
        <v>28</v>
      </c>
      <c r="L18" s="72">
        <v>1</v>
      </c>
      <c r="M18" s="72"/>
      <c r="N18" s="72" t="s">
        <v>837</v>
      </c>
    </row>
    <row r="19" spans="1:14">
      <c r="A19" s="5">
        <v>1</v>
      </c>
      <c r="B19" s="8">
        <v>18</v>
      </c>
      <c r="C19" s="8">
        <v>18</v>
      </c>
      <c r="D19" s="2" t="s">
        <v>2170</v>
      </c>
      <c r="E19" s="203">
        <v>27534</v>
      </c>
      <c r="F19" s="2" t="s">
        <v>567</v>
      </c>
      <c r="G19" s="2" t="s">
        <v>567</v>
      </c>
      <c r="I19" s="126" t="s">
        <v>3540</v>
      </c>
      <c r="J19" s="126" t="s">
        <v>3541</v>
      </c>
      <c r="K19" s="184">
        <v>24</v>
      </c>
      <c r="L19" s="72">
        <v>4</v>
      </c>
      <c r="M19" s="72" t="s">
        <v>46</v>
      </c>
      <c r="N19" s="72"/>
    </row>
    <row r="20" spans="1:14">
      <c r="A20" s="5">
        <v>1</v>
      </c>
      <c r="B20" s="8">
        <v>19</v>
      </c>
      <c r="C20" s="8">
        <v>19</v>
      </c>
      <c r="D20" s="2" t="s">
        <v>13</v>
      </c>
      <c r="E20" s="203">
        <v>14771</v>
      </c>
      <c r="F20" s="2" t="s">
        <v>567</v>
      </c>
      <c r="G20" s="2" t="s">
        <v>567</v>
      </c>
      <c r="I20" s="126" t="s">
        <v>3</v>
      </c>
      <c r="J20" s="126" t="s">
        <v>122</v>
      </c>
      <c r="K20" s="184">
        <v>32</v>
      </c>
      <c r="L20" s="72">
        <v>1</v>
      </c>
      <c r="M20" s="72"/>
      <c r="N20" s="72" t="s">
        <v>837</v>
      </c>
    </row>
    <row r="21" spans="1:14">
      <c r="A21" s="9">
        <v>1</v>
      </c>
      <c r="B21" s="10">
        <v>20</v>
      </c>
      <c r="C21" s="10">
        <v>20</v>
      </c>
      <c r="D21" s="11" t="s">
        <v>239</v>
      </c>
      <c r="E21" s="204">
        <v>21865</v>
      </c>
      <c r="F21" s="11" t="s">
        <v>213</v>
      </c>
      <c r="G21" s="11" t="s">
        <v>213</v>
      </c>
      <c r="H21" s="11"/>
      <c r="I21" s="135" t="s">
        <v>964</v>
      </c>
      <c r="J21" s="135" t="s">
        <v>824</v>
      </c>
      <c r="K21" s="185">
        <v>23</v>
      </c>
      <c r="L21" s="76">
        <v>2</v>
      </c>
      <c r="M21" s="76" t="s">
        <v>46</v>
      </c>
      <c r="N21" s="76"/>
    </row>
    <row r="22" spans="1:14">
      <c r="A22" s="97" t="s">
        <v>2812</v>
      </c>
      <c r="B22" s="98">
        <v>1</v>
      </c>
      <c r="C22" s="98">
        <v>21</v>
      </c>
      <c r="D22" s="2" t="s">
        <v>609</v>
      </c>
      <c r="E22" s="205">
        <v>19896</v>
      </c>
      <c r="F22" s="47" t="s">
        <v>609</v>
      </c>
      <c r="G22" s="47" t="s">
        <v>609</v>
      </c>
      <c r="H22" s="47"/>
      <c r="I22" s="188" t="s">
        <v>669</v>
      </c>
      <c r="J22" s="188" t="s">
        <v>986</v>
      </c>
      <c r="K22" s="186">
        <v>27</v>
      </c>
      <c r="L22" s="170">
        <v>2</v>
      </c>
      <c r="M22" s="170" t="s">
        <v>837</v>
      </c>
      <c r="N22" s="170"/>
    </row>
    <row r="23" spans="1:14">
      <c r="A23" s="5" t="s">
        <v>2812</v>
      </c>
      <c r="B23" s="8">
        <v>2</v>
      </c>
      <c r="C23" s="8">
        <v>22</v>
      </c>
      <c r="D23" s="2" t="s">
        <v>2168</v>
      </c>
      <c r="E23" s="203">
        <v>26517</v>
      </c>
      <c r="F23" s="2" t="s">
        <v>188</v>
      </c>
      <c r="G23" s="2" t="s">
        <v>188</v>
      </c>
      <c r="I23" s="126" t="s">
        <v>309</v>
      </c>
      <c r="J23" s="126" t="s">
        <v>3526</v>
      </c>
      <c r="K23" s="184">
        <v>21</v>
      </c>
      <c r="L23" s="72">
        <v>5</v>
      </c>
      <c r="M23" s="72" t="s">
        <v>837</v>
      </c>
      <c r="N23" s="72"/>
    </row>
    <row r="24" spans="1:14">
      <c r="A24" s="5" t="s">
        <v>2812</v>
      </c>
      <c r="B24" s="8">
        <v>3</v>
      </c>
      <c r="C24" s="8">
        <v>23</v>
      </c>
      <c r="D24" s="2" t="s">
        <v>188</v>
      </c>
      <c r="E24" s="203">
        <v>21846</v>
      </c>
      <c r="F24" s="2" t="s">
        <v>3323</v>
      </c>
      <c r="G24" s="2" t="s">
        <v>2168</v>
      </c>
      <c r="I24" s="126" t="s">
        <v>2981</v>
      </c>
      <c r="J24" s="126" t="s">
        <v>244</v>
      </c>
      <c r="K24" s="184">
        <v>25</v>
      </c>
      <c r="L24" s="72">
        <v>1</v>
      </c>
      <c r="M24" s="72"/>
      <c r="N24" s="72" t="s">
        <v>46</v>
      </c>
    </row>
    <row r="25" spans="1:14">
      <c r="A25" s="5" t="s">
        <v>2812</v>
      </c>
      <c r="B25" s="8">
        <v>4</v>
      </c>
      <c r="C25" s="8">
        <v>24</v>
      </c>
      <c r="D25" s="2" t="s">
        <v>567</v>
      </c>
      <c r="E25" s="203">
        <v>21853</v>
      </c>
      <c r="F25" s="2" t="s">
        <v>188</v>
      </c>
      <c r="G25" s="2" t="s">
        <v>188</v>
      </c>
      <c r="I25" s="126" t="s">
        <v>2982</v>
      </c>
      <c r="J25" s="126" t="s">
        <v>108</v>
      </c>
      <c r="K25" s="184">
        <v>25</v>
      </c>
      <c r="L25" s="72">
        <v>9</v>
      </c>
      <c r="M25" s="72" t="s">
        <v>46</v>
      </c>
      <c r="N25" s="72"/>
    </row>
    <row r="26" spans="1:14">
      <c r="A26" s="5" t="s">
        <v>2812</v>
      </c>
      <c r="B26" s="8">
        <v>5</v>
      </c>
      <c r="C26" s="8">
        <v>25</v>
      </c>
      <c r="D26" s="2" t="s">
        <v>598</v>
      </c>
      <c r="E26" s="203">
        <v>24968</v>
      </c>
      <c r="F26" s="2" t="s">
        <v>239</v>
      </c>
      <c r="G26" s="2" t="s">
        <v>239</v>
      </c>
      <c r="I26" s="126" t="s">
        <v>306</v>
      </c>
      <c r="J26" s="126" t="s">
        <v>5</v>
      </c>
      <c r="K26" s="184">
        <v>23</v>
      </c>
      <c r="L26" s="72">
        <v>1</v>
      </c>
      <c r="M26" s="72"/>
      <c r="N26" s="72"/>
    </row>
    <row r="27" spans="1:14">
      <c r="A27" s="9" t="s">
        <v>2812</v>
      </c>
      <c r="B27" s="10">
        <v>6</v>
      </c>
      <c r="C27" s="10">
        <v>26</v>
      </c>
      <c r="D27" s="11" t="s">
        <v>2175</v>
      </c>
      <c r="E27" s="204">
        <v>27815</v>
      </c>
      <c r="F27" s="11" t="s">
        <v>17</v>
      </c>
      <c r="G27" s="11" t="s">
        <v>17</v>
      </c>
      <c r="H27" s="11"/>
      <c r="I27" s="135" t="s">
        <v>3558</v>
      </c>
      <c r="J27" s="135" t="s">
        <v>539</v>
      </c>
      <c r="K27" s="185">
        <v>24</v>
      </c>
      <c r="L27" s="76">
        <v>4</v>
      </c>
      <c r="M27" s="76" t="s">
        <v>837</v>
      </c>
      <c r="N27" s="76"/>
    </row>
    <row r="28" spans="1:14">
      <c r="A28" s="5">
        <v>2</v>
      </c>
      <c r="B28" s="8">
        <v>1</v>
      </c>
      <c r="C28" s="8">
        <v>27</v>
      </c>
      <c r="D28" s="2" t="s">
        <v>609</v>
      </c>
      <c r="E28" s="203">
        <v>31757</v>
      </c>
      <c r="F28" s="2" t="s">
        <v>354</v>
      </c>
      <c r="G28" s="2" t="s">
        <v>354</v>
      </c>
      <c r="I28" s="126" t="s">
        <v>195</v>
      </c>
      <c r="J28" s="126" t="s">
        <v>1947</v>
      </c>
      <c r="K28" s="184">
        <v>24</v>
      </c>
      <c r="L28" s="72">
        <v>1</v>
      </c>
      <c r="M28" s="72"/>
      <c r="N28" s="72"/>
    </row>
    <row r="29" spans="1:14">
      <c r="A29" s="5">
        <v>2</v>
      </c>
      <c r="B29" s="8">
        <v>2</v>
      </c>
      <c r="C29" s="8">
        <v>28</v>
      </c>
      <c r="D29" s="2" t="s">
        <v>2168</v>
      </c>
      <c r="E29" s="203">
        <v>30011</v>
      </c>
      <c r="F29" s="2" t="s">
        <v>188</v>
      </c>
      <c r="G29" s="2" t="s">
        <v>188</v>
      </c>
      <c r="I29" s="126" t="s">
        <v>3578</v>
      </c>
      <c r="J29" s="126" t="s">
        <v>331</v>
      </c>
      <c r="K29" s="184">
        <v>23</v>
      </c>
      <c r="L29" s="72"/>
      <c r="M29" s="72" t="s">
        <v>837</v>
      </c>
      <c r="N29" s="72"/>
    </row>
    <row r="30" spans="1:14">
      <c r="A30" s="5">
        <v>2</v>
      </c>
      <c r="B30" s="8">
        <v>3</v>
      </c>
      <c r="C30" s="8">
        <v>29</v>
      </c>
      <c r="D30" s="2" t="s">
        <v>188</v>
      </c>
      <c r="E30" s="203">
        <v>25911</v>
      </c>
      <c r="F30" s="2" t="s">
        <v>17</v>
      </c>
      <c r="G30" s="2" t="s">
        <v>17</v>
      </c>
      <c r="I30" s="126" t="s">
        <v>179</v>
      </c>
      <c r="J30" s="126" t="s">
        <v>3069</v>
      </c>
      <c r="K30" s="184">
        <v>29</v>
      </c>
      <c r="L30" s="72">
        <v>1</v>
      </c>
      <c r="M30" s="72"/>
      <c r="N30" s="72"/>
    </row>
    <row r="31" spans="1:14">
      <c r="A31" s="5">
        <v>2</v>
      </c>
      <c r="B31" s="8">
        <v>4</v>
      </c>
      <c r="C31" s="8">
        <v>30</v>
      </c>
      <c r="D31" s="2" t="s">
        <v>563</v>
      </c>
      <c r="E31" s="203">
        <v>27758</v>
      </c>
      <c r="F31" s="2" t="s">
        <v>2175</v>
      </c>
      <c r="G31" s="2" t="s">
        <v>2175</v>
      </c>
      <c r="I31" s="126" t="s">
        <v>350</v>
      </c>
      <c r="J31" s="126" t="s">
        <v>547</v>
      </c>
      <c r="K31" s="184">
        <v>21</v>
      </c>
      <c r="L31" s="72">
        <v>1</v>
      </c>
      <c r="M31" s="72"/>
      <c r="N31" s="72"/>
    </row>
    <row r="32" spans="1:14">
      <c r="A32" s="5">
        <v>2</v>
      </c>
      <c r="B32" s="8">
        <v>5</v>
      </c>
      <c r="C32" s="8">
        <v>31</v>
      </c>
      <c r="D32" s="2" t="s">
        <v>3716</v>
      </c>
      <c r="E32" s="203">
        <v>24064</v>
      </c>
      <c r="F32" s="2" t="s">
        <v>246</v>
      </c>
      <c r="G32" s="2" t="s">
        <v>246</v>
      </c>
      <c r="I32" s="126" t="s">
        <v>2200</v>
      </c>
      <c r="J32" s="126" t="s">
        <v>3025</v>
      </c>
      <c r="K32" s="184">
        <v>21</v>
      </c>
      <c r="L32" s="72">
        <v>6</v>
      </c>
      <c r="M32" s="72" t="s">
        <v>837</v>
      </c>
      <c r="N32" s="72"/>
    </row>
    <row r="33" spans="1:14">
      <c r="A33" s="5">
        <v>2</v>
      </c>
      <c r="B33" s="8">
        <v>6</v>
      </c>
      <c r="C33" s="8">
        <v>32</v>
      </c>
      <c r="D33" s="2" t="s">
        <v>14</v>
      </c>
      <c r="E33" s="203">
        <v>15145</v>
      </c>
      <c r="F33" s="2" t="s">
        <v>598</v>
      </c>
      <c r="G33" s="2" t="s">
        <v>598</v>
      </c>
      <c r="I33" s="126" t="s">
        <v>1921</v>
      </c>
      <c r="J33" s="126" t="s">
        <v>564</v>
      </c>
      <c r="K33" s="184">
        <v>32</v>
      </c>
      <c r="L33" s="72">
        <v>1</v>
      </c>
      <c r="M33" s="72"/>
      <c r="N33" s="72" t="s">
        <v>837</v>
      </c>
    </row>
    <row r="34" spans="1:14">
      <c r="A34" s="5">
        <v>2</v>
      </c>
      <c r="B34" s="8">
        <v>7</v>
      </c>
      <c r="C34" s="8">
        <v>33</v>
      </c>
      <c r="D34" s="2" t="s">
        <v>3679</v>
      </c>
      <c r="E34" s="203">
        <v>29622</v>
      </c>
      <c r="F34" s="2" t="s">
        <v>563</v>
      </c>
      <c r="G34" s="2" t="s">
        <v>563</v>
      </c>
      <c r="I34" s="126" t="s">
        <v>3565</v>
      </c>
      <c r="J34" s="126" t="s">
        <v>924</v>
      </c>
      <c r="K34" s="184">
        <v>23</v>
      </c>
      <c r="L34" s="72">
        <v>9</v>
      </c>
      <c r="M34" s="72" t="s">
        <v>46</v>
      </c>
      <c r="N34" s="72"/>
    </row>
    <row r="35" spans="1:14">
      <c r="A35" s="5">
        <v>2</v>
      </c>
      <c r="B35" s="8">
        <v>8</v>
      </c>
      <c r="C35" s="8">
        <v>34</v>
      </c>
      <c r="D35" s="2" t="s">
        <v>3674</v>
      </c>
      <c r="E35" s="203">
        <v>22543</v>
      </c>
      <c r="F35" s="2" t="s">
        <v>2176</v>
      </c>
      <c r="G35" s="2" t="s">
        <v>2176</v>
      </c>
      <c r="I35" s="126" t="s">
        <v>301</v>
      </c>
      <c r="J35" s="126" t="s">
        <v>3427</v>
      </c>
      <c r="K35" s="184">
        <v>22</v>
      </c>
      <c r="L35" s="72">
        <v>1</v>
      </c>
      <c r="M35" s="72"/>
      <c r="N35" s="72"/>
    </row>
    <row r="36" spans="1:14">
      <c r="A36" s="5">
        <v>2</v>
      </c>
      <c r="B36" s="8">
        <v>9</v>
      </c>
      <c r="C36" s="8">
        <v>35</v>
      </c>
      <c r="D36" s="2" t="s">
        <v>18</v>
      </c>
      <c r="E36" s="203">
        <v>19956</v>
      </c>
      <c r="F36" s="2" t="s">
        <v>18</v>
      </c>
      <c r="G36" s="2" t="s">
        <v>18</v>
      </c>
      <c r="I36" s="126" t="s">
        <v>1822</v>
      </c>
      <c r="J36" s="126" t="s">
        <v>1823</v>
      </c>
      <c r="K36" s="184">
        <v>25</v>
      </c>
      <c r="L36" s="72">
        <v>8</v>
      </c>
      <c r="M36" s="72" t="s">
        <v>46</v>
      </c>
      <c r="N36" s="72"/>
    </row>
    <row r="37" spans="1:14">
      <c r="A37" s="5">
        <v>2</v>
      </c>
      <c r="B37" s="8">
        <v>10</v>
      </c>
      <c r="C37" s="8">
        <v>36</v>
      </c>
      <c r="D37" s="2" t="s">
        <v>3678</v>
      </c>
      <c r="E37" s="203">
        <v>29911</v>
      </c>
      <c r="F37" s="2" t="s">
        <v>188</v>
      </c>
      <c r="G37" s="2" t="s">
        <v>188</v>
      </c>
      <c r="I37" s="126" t="s">
        <v>2431</v>
      </c>
      <c r="J37" s="126" t="s">
        <v>136</v>
      </c>
      <c r="K37" s="184">
        <v>24</v>
      </c>
      <c r="L37" s="72">
        <v>1</v>
      </c>
      <c r="M37" s="72"/>
      <c r="N37" s="72"/>
    </row>
    <row r="38" spans="1:14">
      <c r="A38" s="5">
        <v>2</v>
      </c>
      <c r="B38" s="8">
        <v>11</v>
      </c>
      <c r="C38" s="8">
        <v>37</v>
      </c>
      <c r="D38" s="2" t="s">
        <v>276</v>
      </c>
      <c r="E38" s="203">
        <v>29960</v>
      </c>
      <c r="F38" s="2" t="s">
        <v>555</v>
      </c>
      <c r="G38" s="2" t="s">
        <v>555</v>
      </c>
      <c r="I38" s="126" t="s">
        <v>3575</v>
      </c>
      <c r="J38" s="126" t="s">
        <v>271</v>
      </c>
      <c r="K38" s="184">
        <v>20</v>
      </c>
      <c r="L38" s="72">
        <v>1</v>
      </c>
      <c r="M38" s="72"/>
      <c r="N38" s="72"/>
    </row>
    <row r="39" spans="1:14">
      <c r="A39" s="5">
        <v>2</v>
      </c>
      <c r="B39" s="8">
        <v>12</v>
      </c>
      <c r="C39" s="8">
        <v>38</v>
      </c>
      <c r="D39" s="2" t="s">
        <v>29</v>
      </c>
      <c r="E39" s="203">
        <v>25327</v>
      </c>
      <c r="F39" s="2" t="s">
        <v>563</v>
      </c>
      <c r="G39" s="2" t="s">
        <v>563</v>
      </c>
      <c r="I39" s="126" t="s">
        <v>3472</v>
      </c>
      <c r="J39" s="126" t="s">
        <v>3473</v>
      </c>
      <c r="K39" s="184">
        <v>23</v>
      </c>
      <c r="L39" s="72">
        <v>1</v>
      </c>
      <c r="M39" s="72"/>
      <c r="N39" s="72"/>
    </row>
    <row r="40" spans="1:14">
      <c r="A40" s="5">
        <v>2</v>
      </c>
      <c r="B40" s="8">
        <v>13</v>
      </c>
      <c r="C40" s="8">
        <v>39</v>
      </c>
      <c r="D40" s="2" t="s">
        <v>3713</v>
      </c>
      <c r="E40" s="203">
        <v>16442</v>
      </c>
      <c r="F40" s="2" t="s">
        <v>17</v>
      </c>
      <c r="G40" s="2" t="s">
        <v>17</v>
      </c>
      <c r="I40" s="126" t="s">
        <v>1219</v>
      </c>
      <c r="J40" s="126" t="s">
        <v>549</v>
      </c>
      <c r="K40" s="184">
        <v>29</v>
      </c>
      <c r="L40" s="72">
        <v>3</v>
      </c>
      <c r="M40" s="72" t="s">
        <v>46</v>
      </c>
      <c r="N40" s="72"/>
    </row>
    <row r="41" spans="1:14">
      <c r="A41" s="5">
        <v>2</v>
      </c>
      <c r="B41" s="8">
        <v>14</v>
      </c>
      <c r="C41" s="8">
        <v>40</v>
      </c>
      <c r="D41" s="2" t="s">
        <v>598</v>
      </c>
      <c r="E41" s="203">
        <v>27647</v>
      </c>
      <c r="F41" s="2" t="s">
        <v>16</v>
      </c>
      <c r="G41" s="2" t="s">
        <v>16</v>
      </c>
      <c r="I41" s="126" t="s">
        <v>3550</v>
      </c>
      <c r="J41" s="126" t="s">
        <v>110</v>
      </c>
      <c r="K41" s="184">
        <v>22</v>
      </c>
      <c r="L41" s="72">
        <v>6</v>
      </c>
      <c r="M41" s="72" t="s">
        <v>837</v>
      </c>
      <c r="N41" s="72"/>
    </row>
    <row r="42" spans="1:14">
      <c r="A42" s="5">
        <v>2</v>
      </c>
      <c r="B42" s="8">
        <v>15</v>
      </c>
      <c r="C42" s="8">
        <v>41</v>
      </c>
      <c r="D42" s="2" t="s">
        <v>129</v>
      </c>
      <c r="E42" s="203">
        <v>30279</v>
      </c>
      <c r="F42" s="2" t="s">
        <v>598</v>
      </c>
      <c r="G42" s="2" t="s">
        <v>598</v>
      </c>
      <c r="I42" s="126" t="s">
        <v>3582</v>
      </c>
      <c r="J42" s="126" t="s">
        <v>577</v>
      </c>
      <c r="K42" s="184">
        <v>23</v>
      </c>
      <c r="L42" s="72">
        <v>1</v>
      </c>
      <c r="M42" s="72"/>
      <c r="N42" s="72"/>
    </row>
    <row r="43" spans="1:14">
      <c r="A43" s="5">
        <v>2</v>
      </c>
      <c r="B43" s="8">
        <v>16</v>
      </c>
      <c r="C43" s="8">
        <v>42</v>
      </c>
      <c r="D43" s="2" t="s">
        <v>3680</v>
      </c>
      <c r="E43" s="203">
        <v>7048</v>
      </c>
      <c r="F43" s="2" t="s">
        <v>188</v>
      </c>
      <c r="G43" s="2" t="s">
        <v>188</v>
      </c>
      <c r="I43" s="126" t="s">
        <v>566</v>
      </c>
      <c r="J43" s="126" t="s">
        <v>245</v>
      </c>
      <c r="K43" s="184">
        <v>33</v>
      </c>
      <c r="L43" s="72">
        <v>1</v>
      </c>
      <c r="M43" s="72"/>
      <c r="N43" s="72"/>
    </row>
    <row r="44" spans="1:14">
      <c r="A44" s="5">
        <v>2</v>
      </c>
      <c r="B44" s="8">
        <v>17</v>
      </c>
      <c r="C44" s="8">
        <v>43</v>
      </c>
      <c r="D44" s="2" t="s">
        <v>3718</v>
      </c>
      <c r="E44" s="203">
        <v>27782</v>
      </c>
      <c r="F44" s="2" t="s">
        <v>45</v>
      </c>
      <c r="G44" s="2" t="s">
        <v>1121</v>
      </c>
      <c r="I44" s="126" t="s">
        <v>3557</v>
      </c>
      <c r="J44" s="126" t="s">
        <v>544</v>
      </c>
      <c r="K44" s="184">
        <v>24</v>
      </c>
      <c r="L44" s="72">
        <v>1</v>
      </c>
      <c r="M44" s="72"/>
      <c r="N44" s="72"/>
    </row>
    <row r="45" spans="1:14">
      <c r="A45" s="5">
        <v>2</v>
      </c>
      <c r="B45" s="8">
        <v>18</v>
      </c>
      <c r="C45" s="8">
        <v>44</v>
      </c>
      <c r="D45" s="2" t="s">
        <v>2170</v>
      </c>
      <c r="E45" s="203">
        <v>26231</v>
      </c>
      <c r="F45" s="2" t="s">
        <v>239</v>
      </c>
      <c r="G45" s="2" t="s">
        <v>239</v>
      </c>
      <c r="I45" s="126" t="s">
        <v>3080</v>
      </c>
      <c r="J45" s="126" t="s">
        <v>571</v>
      </c>
      <c r="K45" s="187">
        <v>27</v>
      </c>
      <c r="L45" s="72">
        <v>1</v>
      </c>
      <c r="M45" s="72"/>
      <c r="N45" s="72"/>
    </row>
    <row r="46" spans="1:14">
      <c r="A46" s="5">
        <v>2</v>
      </c>
      <c r="B46" s="8">
        <v>19</v>
      </c>
      <c r="C46" s="8">
        <v>45</v>
      </c>
      <c r="D46" s="2" t="s">
        <v>13</v>
      </c>
      <c r="E46" s="203">
        <v>12857</v>
      </c>
      <c r="F46" s="2" t="s">
        <v>2176</v>
      </c>
      <c r="G46" s="2" t="s">
        <v>2176</v>
      </c>
      <c r="I46" s="126" t="s">
        <v>910</v>
      </c>
      <c r="J46" s="126" t="s">
        <v>321</v>
      </c>
      <c r="K46" s="184">
        <v>32</v>
      </c>
      <c r="L46" s="72">
        <v>1</v>
      </c>
      <c r="M46" s="72"/>
      <c r="N46" s="72" t="s">
        <v>837</v>
      </c>
    </row>
    <row r="47" spans="1:14">
      <c r="A47" s="9">
        <v>2</v>
      </c>
      <c r="B47" s="10">
        <v>20</v>
      </c>
      <c r="C47" s="10">
        <v>46</v>
      </c>
      <c r="D47" s="11" t="s">
        <v>239</v>
      </c>
      <c r="E47" s="204">
        <v>23800</v>
      </c>
      <c r="F47" s="11" t="s">
        <v>239</v>
      </c>
      <c r="G47" s="11" t="s">
        <v>239</v>
      </c>
      <c r="H47" s="11"/>
      <c r="I47" s="135" t="s">
        <v>644</v>
      </c>
      <c r="J47" s="135" t="s">
        <v>323</v>
      </c>
      <c r="K47" s="185">
        <v>23</v>
      </c>
      <c r="L47" s="76">
        <v>8</v>
      </c>
      <c r="M47" s="76" t="s">
        <v>46</v>
      </c>
      <c r="N47" s="76"/>
    </row>
    <row r="48" spans="1:14">
      <c r="A48" s="97" t="s">
        <v>2042</v>
      </c>
      <c r="B48" s="98">
        <v>1</v>
      </c>
      <c r="C48" s="98">
        <v>47</v>
      </c>
      <c r="D48" s="2" t="s">
        <v>609</v>
      </c>
      <c r="E48" s="205">
        <v>29839</v>
      </c>
      <c r="F48" s="47" t="s">
        <v>15</v>
      </c>
      <c r="G48" s="47" t="s">
        <v>15</v>
      </c>
      <c r="H48" s="47"/>
      <c r="I48" s="188" t="s">
        <v>3571</v>
      </c>
      <c r="J48" s="188" t="s">
        <v>3572</v>
      </c>
      <c r="K48" s="186">
        <v>23</v>
      </c>
      <c r="L48" s="170">
        <v>1</v>
      </c>
      <c r="M48" s="170"/>
      <c r="N48" s="170"/>
    </row>
    <row r="49" spans="1:14">
      <c r="A49" s="5" t="s">
        <v>2042</v>
      </c>
      <c r="B49" s="8">
        <v>2</v>
      </c>
      <c r="C49" s="8">
        <v>48</v>
      </c>
      <c r="D49" s="2" t="s">
        <v>2168</v>
      </c>
      <c r="E49" s="203">
        <v>23565</v>
      </c>
      <c r="F49" s="2" t="s">
        <v>470</v>
      </c>
      <c r="G49" s="2" t="s">
        <v>470</v>
      </c>
      <c r="I49" s="126" t="s">
        <v>3441</v>
      </c>
      <c r="J49" s="126" t="s">
        <v>262</v>
      </c>
      <c r="K49" s="184">
        <v>24</v>
      </c>
      <c r="L49" s="72">
        <v>4</v>
      </c>
      <c r="M49" s="72" t="s">
        <v>837</v>
      </c>
      <c r="N49" s="72"/>
    </row>
    <row r="50" spans="1:14">
      <c r="A50" s="5" t="s">
        <v>2042</v>
      </c>
      <c r="B50" s="8">
        <v>3</v>
      </c>
      <c r="C50" s="8">
        <v>49</v>
      </c>
      <c r="D50" s="2" t="s">
        <v>188</v>
      </c>
      <c r="E50" s="203">
        <v>25679</v>
      </c>
      <c r="F50" s="2" t="s">
        <v>2176</v>
      </c>
      <c r="G50" s="2" t="s">
        <v>2176</v>
      </c>
      <c r="I50" s="126" t="s">
        <v>275</v>
      </c>
      <c r="J50" s="126" t="s">
        <v>105</v>
      </c>
      <c r="K50" s="184">
        <v>25</v>
      </c>
      <c r="L50" s="72">
        <v>1</v>
      </c>
      <c r="M50" s="72"/>
      <c r="N50" s="72"/>
    </row>
    <row r="51" spans="1:14">
      <c r="A51" s="5" t="s">
        <v>2042</v>
      </c>
      <c r="B51" s="8">
        <v>4</v>
      </c>
      <c r="C51" s="8">
        <v>50</v>
      </c>
      <c r="D51" s="2" t="s">
        <v>15</v>
      </c>
      <c r="E51" s="203">
        <v>22715</v>
      </c>
      <c r="F51" s="2" t="s">
        <v>2168</v>
      </c>
      <c r="G51" s="2" t="s">
        <v>2168</v>
      </c>
      <c r="I51" s="126" t="s">
        <v>528</v>
      </c>
      <c r="J51" s="126" t="s">
        <v>653</v>
      </c>
      <c r="K51" s="184">
        <v>23</v>
      </c>
      <c r="L51" s="72">
        <v>5</v>
      </c>
      <c r="M51" s="72" t="s">
        <v>837</v>
      </c>
      <c r="N51" s="72"/>
    </row>
    <row r="52" spans="1:14">
      <c r="A52" s="5" t="s">
        <v>2042</v>
      </c>
      <c r="B52" s="8">
        <v>5</v>
      </c>
      <c r="C52" s="8">
        <v>51</v>
      </c>
      <c r="D52" s="2" t="s">
        <v>567</v>
      </c>
      <c r="E52" s="203">
        <v>31347</v>
      </c>
      <c r="F52" s="2" t="s">
        <v>18</v>
      </c>
      <c r="G52" s="2" t="s">
        <v>18</v>
      </c>
      <c r="I52" s="126" t="s">
        <v>3585</v>
      </c>
      <c r="J52" s="126" t="s">
        <v>174</v>
      </c>
      <c r="K52" s="184">
        <v>22</v>
      </c>
      <c r="L52" s="72">
        <v>6</v>
      </c>
      <c r="M52" s="72" t="s">
        <v>837</v>
      </c>
      <c r="N52" s="72"/>
    </row>
    <row r="53" spans="1:14">
      <c r="A53" s="5" t="s">
        <v>2042</v>
      </c>
      <c r="B53" s="8">
        <v>6</v>
      </c>
      <c r="C53" s="8">
        <v>52</v>
      </c>
      <c r="D53" s="2" t="s">
        <v>598</v>
      </c>
      <c r="E53" s="203">
        <v>25332</v>
      </c>
      <c r="F53" s="2" t="s">
        <v>438</v>
      </c>
      <c r="G53" s="2" t="s">
        <v>438</v>
      </c>
      <c r="I53" s="126" t="s">
        <v>3447</v>
      </c>
      <c r="J53" s="126" t="s">
        <v>3474</v>
      </c>
      <c r="K53" s="184">
        <v>23</v>
      </c>
      <c r="L53" s="72">
        <v>2</v>
      </c>
      <c r="M53" s="72" t="s">
        <v>2543</v>
      </c>
      <c r="N53" s="72"/>
    </row>
    <row r="54" spans="1:14">
      <c r="A54" s="9" t="s">
        <v>2042</v>
      </c>
      <c r="B54" s="10">
        <v>7</v>
      </c>
      <c r="C54" s="10">
        <v>53</v>
      </c>
      <c r="D54" s="11" t="s">
        <v>2175</v>
      </c>
      <c r="E54" s="204">
        <v>20778</v>
      </c>
      <c r="F54" s="11" t="s">
        <v>13</v>
      </c>
      <c r="G54" s="11" t="s">
        <v>13</v>
      </c>
      <c r="H54" s="11"/>
      <c r="I54" s="135" t="s">
        <v>615</v>
      </c>
      <c r="J54" s="135" t="s">
        <v>2455</v>
      </c>
      <c r="K54" s="185">
        <v>26</v>
      </c>
      <c r="L54" s="76">
        <v>1</v>
      </c>
      <c r="M54" s="76"/>
      <c r="N54" s="76" t="s">
        <v>46</v>
      </c>
    </row>
    <row r="55" spans="1:14">
      <c r="A55" s="5">
        <v>3</v>
      </c>
      <c r="B55" s="8">
        <v>1</v>
      </c>
      <c r="C55" s="8">
        <v>54</v>
      </c>
      <c r="D55" s="2" t="s">
        <v>239</v>
      </c>
      <c r="E55" s="203">
        <v>31837</v>
      </c>
      <c r="F55" s="2" t="s">
        <v>609</v>
      </c>
      <c r="G55" s="2" t="s">
        <v>609</v>
      </c>
      <c r="I55" s="126" t="s">
        <v>3588</v>
      </c>
      <c r="J55" s="126" t="s">
        <v>3589</v>
      </c>
      <c r="K55" s="184">
        <v>29</v>
      </c>
      <c r="L55" s="72">
        <v>7</v>
      </c>
      <c r="M55" s="72" t="s">
        <v>46</v>
      </c>
      <c r="N55" s="72"/>
    </row>
    <row r="56" spans="1:14">
      <c r="A56" s="5">
        <v>3</v>
      </c>
      <c r="B56" s="8">
        <v>2</v>
      </c>
      <c r="C56" s="8">
        <v>55</v>
      </c>
      <c r="D56" s="2" t="s">
        <v>13</v>
      </c>
      <c r="E56" s="203">
        <v>13757</v>
      </c>
      <c r="F56" s="2" t="s">
        <v>15</v>
      </c>
      <c r="G56" s="2" t="s">
        <v>15</v>
      </c>
      <c r="I56" s="126" t="s">
        <v>288</v>
      </c>
      <c r="J56" s="126" t="s">
        <v>545</v>
      </c>
      <c r="K56" s="184">
        <v>32</v>
      </c>
      <c r="L56" s="72">
        <v>7</v>
      </c>
      <c r="M56" s="72" t="s">
        <v>837</v>
      </c>
      <c r="N56" s="72"/>
    </row>
    <row r="57" spans="1:14">
      <c r="A57" s="5">
        <v>3</v>
      </c>
      <c r="B57" s="8">
        <v>3</v>
      </c>
      <c r="C57" s="8">
        <v>56</v>
      </c>
      <c r="D57" s="2" t="s">
        <v>2170</v>
      </c>
      <c r="E57" s="203">
        <v>15042</v>
      </c>
      <c r="F57" s="2" t="s">
        <v>470</v>
      </c>
      <c r="G57" s="2" t="s">
        <v>470</v>
      </c>
      <c r="I57" s="126" t="s">
        <v>1112</v>
      </c>
      <c r="J57" s="126" t="s">
        <v>175</v>
      </c>
      <c r="K57" s="184">
        <v>31</v>
      </c>
      <c r="L57" s="72">
        <v>1</v>
      </c>
      <c r="M57" s="72"/>
      <c r="N57" s="72" t="s">
        <v>46</v>
      </c>
    </row>
    <row r="58" spans="1:14">
      <c r="A58" s="5">
        <v>3</v>
      </c>
      <c r="B58" s="8">
        <v>4</v>
      </c>
      <c r="C58" s="8">
        <v>57</v>
      </c>
      <c r="D58" s="2" t="s">
        <v>164</v>
      </c>
      <c r="E58" s="203">
        <v>22563</v>
      </c>
      <c r="F58" s="2" t="s">
        <v>213</v>
      </c>
      <c r="G58" s="2" t="s">
        <v>213</v>
      </c>
      <c r="I58" s="126" t="s">
        <v>3008</v>
      </c>
      <c r="J58" s="126" t="s">
        <v>86</v>
      </c>
      <c r="K58" s="184">
        <v>23</v>
      </c>
      <c r="L58" s="72">
        <v>6</v>
      </c>
      <c r="M58" s="72" t="s">
        <v>837</v>
      </c>
      <c r="N58" s="72"/>
    </row>
    <row r="59" spans="1:14">
      <c r="A59" s="5">
        <v>3</v>
      </c>
      <c r="B59" s="8">
        <v>5</v>
      </c>
      <c r="C59" s="8">
        <v>58</v>
      </c>
      <c r="D59" s="2" t="s">
        <v>2175</v>
      </c>
      <c r="E59" s="203">
        <v>19261</v>
      </c>
      <c r="F59" s="2" t="s">
        <v>16</v>
      </c>
      <c r="G59" s="2" t="s">
        <v>16</v>
      </c>
      <c r="I59" s="126" t="s">
        <v>543</v>
      </c>
      <c r="J59" s="126" t="s">
        <v>557</v>
      </c>
      <c r="K59" s="184">
        <v>28</v>
      </c>
      <c r="L59" s="72">
        <v>1</v>
      </c>
      <c r="M59" s="72"/>
      <c r="N59" s="72"/>
    </row>
    <row r="60" spans="1:14">
      <c r="A60" s="5">
        <v>3</v>
      </c>
      <c r="B60" s="8">
        <v>6</v>
      </c>
      <c r="C60" s="8">
        <v>59</v>
      </c>
      <c r="D60" s="2" t="s">
        <v>129</v>
      </c>
      <c r="E60" s="203">
        <v>25479</v>
      </c>
      <c r="F60" s="2" t="s">
        <v>246</v>
      </c>
      <c r="G60" s="2" t="s">
        <v>246</v>
      </c>
      <c r="I60" s="126" t="s">
        <v>1685</v>
      </c>
      <c r="J60" s="126" t="s">
        <v>3481</v>
      </c>
      <c r="K60" s="184">
        <v>25</v>
      </c>
      <c r="L60" s="72">
        <v>8</v>
      </c>
      <c r="M60" s="72" t="s">
        <v>837</v>
      </c>
      <c r="N60" s="72"/>
    </row>
    <row r="61" spans="1:14">
      <c r="A61" s="5">
        <v>3</v>
      </c>
      <c r="B61" s="8">
        <v>7</v>
      </c>
      <c r="C61" s="8">
        <v>60</v>
      </c>
      <c r="D61" s="2" t="s">
        <v>598</v>
      </c>
      <c r="E61" s="203">
        <v>25463</v>
      </c>
      <c r="F61" s="2" t="s">
        <v>188</v>
      </c>
      <c r="G61" s="2" t="s">
        <v>188</v>
      </c>
      <c r="I61" s="126" t="s">
        <v>3480</v>
      </c>
      <c r="J61" s="126" t="s">
        <v>544</v>
      </c>
      <c r="K61" s="184">
        <v>25</v>
      </c>
      <c r="L61" s="72">
        <v>1</v>
      </c>
      <c r="M61" s="72"/>
      <c r="N61" s="72"/>
    </row>
    <row r="62" spans="1:14">
      <c r="A62" s="5">
        <v>3</v>
      </c>
      <c r="B62" s="8">
        <v>8</v>
      </c>
      <c r="C62" s="8">
        <v>61</v>
      </c>
      <c r="D62" s="2" t="s">
        <v>555</v>
      </c>
      <c r="E62" s="203">
        <v>16350</v>
      </c>
      <c r="F62" s="2" t="s">
        <v>438</v>
      </c>
      <c r="G62" s="2" t="s">
        <v>438</v>
      </c>
      <c r="I62" s="126" t="s">
        <v>1632</v>
      </c>
      <c r="J62" s="126" t="s">
        <v>549</v>
      </c>
      <c r="K62" s="184">
        <v>29</v>
      </c>
      <c r="L62" s="72">
        <v>1</v>
      </c>
      <c r="M62" s="72"/>
      <c r="N62" s="72" t="s">
        <v>46</v>
      </c>
    </row>
    <row r="63" spans="1:14">
      <c r="A63" s="5">
        <v>3</v>
      </c>
      <c r="B63" s="8">
        <v>9</v>
      </c>
      <c r="C63" s="8">
        <v>62</v>
      </c>
      <c r="D63" s="2" t="s">
        <v>29</v>
      </c>
      <c r="E63" s="203">
        <v>6398</v>
      </c>
      <c r="F63" s="2" t="s">
        <v>354</v>
      </c>
      <c r="G63" s="2" t="s">
        <v>354</v>
      </c>
      <c r="I63" s="126" t="s">
        <v>88</v>
      </c>
      <c r="J63" s="126" t="s">
        <v>551</v>
      </c>
      <c r="K63" s="184">
        <v>33</v>
      </c>
      <c r="L63" s="72">
        <v>1</v>
      </c>
      <c r="M63" s="72"/>
      <c r="N63" s="72" t="s">
        <v>837</v>
      </c>
    </row>
    <row r="64" spans="1:14">
      <c r="A64" s="5">
        <v>3</v>
      </c>
      <c r="B64" s="8">
        <v>10</v>
      </c>
      <c r="C64" s="8">
        <v>63</v>
      </c>
      <c r="D64" s="2" t="s">
        <v>276</v>
      </c>
      <c r="E64" s="203">
        <v>4940</v>
      </c>
      <c r="F64" s="2" t="s">
        <v>15</v>
      </c>
      <c r="G64" s="2" t="s">
        <v>15</v>
      </c>
      <c r="I64" s="126" t="s">
        <v>605</v>
      </c>
      <c r="J64" s="126" t="s">
        <v>523</v>
      </c>
      <c r="K64" s="184">
        <v>33</v>
      </c>
      <c r="L64" s="72">
        <v>9</v>
      </c>
      <c r="M64" s="72" t="s">
        <v>46</v>
      </c>
      <c r="N64" s="72"/>
    </row>
    <row r="65" spans="1:14">
      <c r="A65" s="5">
        <v>3</v>
      </c>
      <c r="B65" s="8">
        <v>11</v>
      </c>
      <c r="C65" s="8">
        <v>64</v>
      </c>
      <c r="D65" s="2" t="s">
        <v>567</v>
      </c>
      <c r="E65" s="203">
        <v>25385</v>
      </c>
      <c r="F65" s="2" t="s">
        <v>2176</v>
      </c>
      <c r="G65" s="2" t="s">
        <v>2176</v>
      </c>
      <c r="I65" s="126" t="s">
        <v>1866</v>
      </c>
      <c r="J65" s="126" t="s">
        <v>260</v>
      </c>
      <c r="K65" s="184">
        <v>27</v>
      </c>
      <c r="L65" s="72">
        <v>1</v>
      </c>
      <c r="M65" s="72"/>
      <c r="N65" s="72" t="s">
        <v>837</v>
      </c>
    </row>
    <row r="66" spans="1:14">
      <c r="A66" s="5">
        <v>3</v>
      </c>
      <c r="B66" s="8">
        <v>12</v>
      </c>
      <c r="C66" s="8">
        <v>65</v>
      </c>
      <c r="D66" s="2" t="s">
        <v>18</v>
      </c>
      <c r="E66" s="203">
        <v>21101</v>
      </c>
      <c r="F66" s="2" t="s">
        <v>438</v>
      </c>
      <c r="G66" s="2" t="s">
        <v>438</v>
      </c>
      <c r="I66" s="126" t="s">
        <v>2588</v>
      </c>
      <c r="J66" s="126" t="s">
        <v>2589</v>
      </c>
      <c r="K66" s="184">
        <v>27</v>
      </c>
      <c r="L66" s="72">
        <v>1</v>
      </c>
      <c r="M66" s="72"/>
      <c r="N66" s="72" t="s">
        <v>837</v>
      </c>
    </row>
    <row r="67" spans="1:14">
      <c r="A67" s="5">
        <v>3</v>
      </c>
      <c r="B67" s="8">
        <v>13</v>
      </c>
      <c r="C67" s="8">
        <v>66</v>
      </c>
      <c r="D67" s="2" t="s">
        <v>15</v>
      </c>
      <c r="E67" s="203">
        <v>25805</v>
      </c>
      <c r="F67" s="2" t="s">
        <v>2175</v>
      </c>
      <c r="G67" s="2" t="s">
        <v>2175</v>
      </c>
      <c r="I67" s="126" t="s">
        <v>3497</v>
      </c>
      <c r="J67" s="126" t="s">
        <v>208</v>
      </c>
      <c r="K67" s="184">
        <v>25</v>
      </c>
      <c r="L67" s="72">
        <v>2</v>
      </c>
      <c r="M67" s="72" t="s">
        <v>46</v>
      </c>
      <c r="N67" s="72"/>
    </row>
    <row r="68" spans="1:14">
      <c r="A68" s="5">
        <v>3</v>
      </c>
      <c r="B68" s="8">
        <v>14</v>
      </c>
      <c r="C68" s="8">
        <v>67</v>
      </c>
      <c r="D68" s="2" t="s">
        <v>16</v>
      </c>
      <c r="E68" s="203">
        <v>12856</v>
      </c>
      <c r="F68" s="2" t="s">
        <v>470</v>
      </c>
      <c r="G68" s="2" t="s">
        <v>470</v>
      </c>
      <c r="I68" s="126" t="s">
        <v>472</v>
      </c>
      <c r="J68" s="126" t="s">
        <v>112</v>
      </c>
      <c r="K68" s="184">
        <v>33</v>
      </c>
      <c r="L68" s="72">
        <v>9</v>
      </c>
      <c r="M68" s="72" t="s">
        <v>837</v>
      </c>
      <c r="N68" s="72"/>
    </row>
    <row r="69" spans="1:14">
      <c r="A69" s="5">
        <v>3</v>
      </c>
      <c r="B69" s="8">
        <v>15</v>
      </c>
      <c r="C69" s="8">
        <v>68</v>
      </c>
      <c r="D69" s="2" t="s">
        <v>14</v>
      </c>
      <c r="E69" s="203">
        <v>19618</v>
      </c>
      <c r="F69" s="2" t="s">
        <v>3323</v>
      </c>
      <c r="G69" s="2" t="s">
        <v>470</v>
      </c>
      <c r="I69" s="126" t="s">
        <v>330</v>
      </c>
      <c r="J69" s="126" t="s">
        <v>539</v>
      </c>
      <c r="K69" s="184">
        <v>26</v>
      </c>
      <c r="L69" s="72">
        <v>1</v>
      </c>
      <c r="M69" s="72"/>
      <c r="N69" s="72" t="s">
        <v>837</v>
      </c>
    </row>
    <row r="70" spans="1:14">
      <c r="A70" s="5">
        <v>3</v>
      </c>
      <c r="B70" s="8">
        <v>16</v>
      </c>
      <c r="C70" s="8">
        <v>69</v>
      </c>
      <c r="D70" s="2" t="s">
        <v>17</v>
      </c>
      <c r="E70" s="203">
        <v>13594</v>
      </c>
      <c r="F70" s="2" t="s">
        <v>3323</v>
      </c>
      <c r="G70" s="2" t="s">
        <v>2176</v>
      </c>
      <c r="I70" s="126" t="s">
        <v>671</v>
      </c>
      <c r="J70" s="126" t="s">
        <v>221</v>
      </c>
      <c r="K70" s="184">
        <v>30</v>
      </c>
      <c r="L70" s="72">
        <v>1</v>
      </c>
      <c r="M70" s="72"/>
      <c r="N70" s="72" t="s">
        <v>837</v>
      </c>
    </row>
    <row r="71" spans="1:14">
      <c r="A71" s="5">
        <v>3</v>
      </c>
      <c r="B71" s="8">
        <v>17</v>
      </c>
      <c r="C71" s="8">
        <v>70</v>
      </c>
      <c r="D71" s="2" t="s">
        <v>563</v>
      </c>
      <c r="E71" s="203">
        <v>22186</v>
      </c>
      <c r="F71" s="2" t="s">
        <v>563</v>
      </c>
      <c r="G71" s="2" t="s">
        <v>563</v>
      </c>
      <c r="I71" s="126" t="s">
        <v>3421</v>
      </c>
      <c r="J71" s="126" t="s">
        <v>702</v>
      </c>
      <c r="K71" s="184">
        <v>23</v>
      </c>
      <c r="L71" s="72">
        <v>4</v>
      </c>
      <c r="M71" s="72" t="s">
        <v>46</v>
      </c>
      <c r="N71" s="72"/>
    </row>
    <row r="72" spans="1:14">
      <c r="A72" s="5">
        <v>3</v>
      </c>
      <c r="B72" s="8">
        <v>18</v>
      </c>
      <c r="C72" s="8">
        <v>71</v>
      </c>
      <c r="D72" s="2" t="s">
        <v>188</v>
      </c>
      <c r="E72" s="203">
        <v>14854</v>
      </c>
      <c r="F72" s="2" t="s">
        <v>2175</v>
      </c>
      <c r="G72" s="2" t="s">
        <v>2175</v>
      </c>
      <c r="I72" s="126" t="s">
        <v>1272</v>
      </c>
      <c r="J72" s="126" t="s">
        <v>546</v>
      </c>
      <c r="K72" s="184">
        <v>32</v>
      </c>
      <c r="L72" s="72">
        <v>8</v>
      </c>
      <c r="M72" s="72" t="s">
        <v>46</v>
      </c>
      <c r="N72" s="72"/>
    </row>
    <row r="73" spans="1:14">
      <c r="A73" s="5">
        <v>3</v>
      </c>
      <c r="B73" s="8">
        <v>19</v>
      </c>
      <c r="C73" s="8">
        <v>72</v>
      </c>
      <c r="D73" s="2" t="s">
        <v>2168</v>
      </c>
      <c r="E73" s="203">
        <v>29591</v>
      </c>
      <c r="F73" s="2" t="s">
        <v>17</v>
      </c>
      <c r="G73" s="2" t="s">
        <v>17</v>
      </c>
      <c r="I73" s="126" t="s">
        <v>3564</v>
      </c>
      <c r="J73" s="126" t="s">
        <v>2406</v>
      </c>
      <c r="K73" s="184">
        <v>23</v>
      </c>
      <c r="L73" s="72">
        <v>8</v>
      </c>
      <c r="M73" s="72" t="s">
        <v>46</v>
      </c>
      <c r="N73" s="72"/>
    </row>
    <row r="74" spans="1:14">
      <c r="A74" s="9">
        <v>3</v>
      </c>
      <c r="B74" s="10">
        <v>20</v>
      </c>
      <c r="C74" s="10">
        <v>73</v>
      </c>
      <c r="D74" s="11" t="s">
        <v>609</v>
      </c>
      <c r="E74" s="204">
        <v>27562</v>
      </c>
      <c r="F74" s="11" t="s">
        <v>16</v>
      </c>
      <c r="G74" s="11" t="s">
        <v>16</v>
      </c>
      <c r="H74" s="11"/>
      <c r="I74" s="135" t="s">
        <v>2393</v>
      </c>
      <c r="J74" s="135" t="s">
        <v>595</v>
      </c>
      <c r="K74" s="185">
        <v>23</v>
      </c>
      <c r="L74" s="76">
        <v>2</v>
      </c>
      <c r="M74" s="76" t="s">
        <v>46</v>
      </c>
      <c r="N74" s="76"/>
    </row>
    <row r="75" spans="1:14">
      <c r="A75" s="5">
        <v>4</v>
      </c>
      <c r="B75" s="8">
        <v>1</v>
      </c>
      <c r="C75" s="8">
        <v>74</v>
      </c>
      <c r="D75" s="2" t="s">
        <v>609</v>
      </c>
      <c r="E75" s="203">
        <v>26319</v>
      </c>
      <c r="F75" s="2" t="s">
        <v>15</v>
      </c>
      <c r="G75" s="2" t="s">
        <v>15</v>
      </c>
      <c r="I75" s="126" t="s">
        <v>3517</v>
      </c>
      <c r="J75" s="126" t="s">
        <v>596</v>
      </c>
      <c r="K75" s="184">
        <v>25</v>
      </c>
      <c r="L75" s="72">
        <v>5</v>
      </c>
      <c r="M75" s="72" t="s">
        <v>46</v>
      </c>
      <c r="N75" s="72"/>
    </row>
    <row r="76" spans="1:14">
      <c r="A76" s="5">
        <v>4</v>
      </c>
      <c r="B76" s="8">
        <v>2</v>
      </c>
      <c r="C76" s="8">
        <v>75</v>
      </c>
      <c r="D76" s="2" t="s">
        <v>2168</v>
      </c>
      <c r="E76" s="203">
        <v>23986</v>
      </c>
      <c r="F76" s="2" t="s">
        <v>2176</v>
      </c>
      <c r="G76" s="2" t="s">
        <v>2176</v>
      </c>
      <c r="I76" s="126" t="s">
        <v>3451</v>
      </c>
      <c r="J76" s="126" t="s">
        <v>2359</v>
      </c>
      <c r="K76" s="184">
        <v>22</v>
      </c>
      <c r="L76" s="72">
        <v>5</v>
      </c>
      <c r="M76" s="72" t="s">
        <v>837</v>
      </c>
      <c r="N76" s="72"/>
    </row>
    <row r="77" spans="1:14">
      <c r="A77" s="5">
        <v>4</v>
      </c>
      <c r="B77" s="8">
        <v>3</v>
      </c>
      <c r="C77" s="8">
        <v>76</v>
      </c>
      <c r="D77" s="2" t="s">
        <v>3697</v>
      </c>
      <c r="E77" s="203">
        <v>33189</v>
      </c>
      <c r="F77" s="2" t="s">
        <v>18</v>
      </c>
      <c r="G77" s="2" t="s">
        <v>18</v>
      </c>
      <c r="I77" s="126" t="s">
        <v>3657</v>
      </c>
      <c r="J77" s="126" t="s">
        <v>466</v>
      </c>
      <c r="K77" s="184">
        <v>21</v>
      </c>
      <c r="L77" s="72">
        <v>3</v>
      </c>
      <c r="M77" s="72" t="s">
        <v>46</v>
      </c>
      <c r="N77" s="72"/>
    </row>
    <row r="78" spans="1:14">
      <c r="A78" s="5">
        <v>4</v>
      </c>
      <c r="B78" s="8">
        <v>4</v>
      </c>
      <c r="C78" s="8">
        <v>77</v>
      </c>
      <c r="D78" s="2" t="s">
        <v>563</v>
      </c>
      <c r="E78" s="203">
        <v>23312</v>
      </c>
      <c r="F78" s="2" t="s">
        <v>354</v>
      </c>
      <c r="G78" s="2" t="s">
        <v>354</v>
      </c>
      <c r="I78" s="126" t="s">
        <v>3433</v>
      </c>
      <c r="J78" s="126" t="s">
        <v>549</v>
      </c>
      <c r="K78" s="184">
        <v>27</v>
      </c>
      <c r="L78" s="72">
        <v>3</v>
      </c>
      <c r="M78" s="72" t="s">
        <v>46</v>
      </c>
      <c r="N78" s="72"/>
    </row>
    <row r="79" spans="1:14">
      <c r="A79" s="5">
        <v>4</v>
      </c>
      <c r="B79" s="8">
        <v>5</v>
      </c>
      <c r="C79" s="8">
        <v>78</v>
      </c>
      <c r="D79" s="2" t="s">
        <v>3704</v>
      </c>
      <c r="E79" s="203">
        <v>10264</v>
      </c>
      <c r="F79" s="2" t="s">
        <v>470</v>
      </c>
      <c r="G79" s="2" t="s">
        <v>470</v>
      </c>
      <c r="I79" s="126" t="s">
        <v>43</v>
      </c>
      <c r="J79" s="126" t="s">
        <v>544</v>
      </c>
      <c r="K79" s="184">
        <v>35</v>
      </c>
      <c r="L79" s="72">
        <v>3</v>
      </c>
      <c r="M79" s="72" t="s">
        <v>46</v>
      </c>
      <c r="N79" s="72"/>
    </row>
    <row r="80" spans="1:14">
      <c r="A80" s="5">
        <v>4</v>
      </c>
      <c r="B80" s="8">
        <v>6</v>
      </c>
      <c r="C80" s="8">
        <v>79</v>
      </c>
      <c r="D80" s="2" t="s">
        <v>14</v>
      </c>
      <c r="E80" s="203">
        <v>15541</v>
      </c>
      <c r="F80" s="2" t="s">
        <v>2175</v>
      </c>
      <c r="G80" s="2" t="s">
        <v>2175</v>
      </c>
      <c r="I80" s="126" t="s">
        <v>200</v>
      </c>
      <c r="J80" s="126" t="s">
        <v>571</v>
      </c>
      <c r="K80" s="184">
        <v>32</v>
      </c>
      <c r="L80" s="72">
        <v>1</v>
      </c>
      <c r="M80" s="72"/>
      <c r="N80" s="72" t="s">
        <v>837</v>
      </c>
    </row>
    <row r="81" spans="1:14">
      <c r="A81" s="5">
        <v>4</v>
      </c>
      <c r="B81" s="8">
        <v>7</v>
      </c>
      <c r="C81" s="8">
        <v>80</v>
      </c>
      <c r="D81" s="2" t="s">
        <v>16</v>
      </c>
      <c r="E81" s="203">
        <v>19627</v>
      </c>
      <c r="F81" s="2" t="s">
        <v>354</v>
      </c>
      <c r="G81" s="2" t="s">
        <v>354</v>
      </c>
      <c r="I81" s="126" t="s">
        <v>1877</v>
      </c>
      <c r="J81" s="126" t="s">
        <v>243</v>
      </c>
      <c r="K81" s="184">
        <v>28</v>
      </c>
      <c r="L81" s="72">
        <v>7</v>
      </c>
      <c r="M81" s="72" t="s">
        <v>837</v>
      </c>
      <c r="N81" s="72"/>
    </row>
    <row r="82" spans="1:14">
      <c r="A82" s="5">
        <v>4</v>
      </c>
      <c r="B82" s="8">
        <v>8</v>
      </c>
      <c r="C82" s="8">
        <v>81</v>
      </c>
      <c r="D82" s="2" t="s">
        <v>3709</v>
      </c>
      <c r="E82" s="203">
        <v>19354</v>
      </c>
      <c r="F82" s="2" t="s">
        <v>2176</v>
      </c>
      <c r="G82" s="2" t="s">
        <v>2176</v>
      </c>
      <c r="I82" s="126" t="s">
        <v>1862</v>
      </c>
      <c r="J82" s="126" t="s">
        <v>106</v>
      </c>
      <c r="K82" s="184">
        <v>28</v>
      </c>
      <c r="L82" s="72">
        <v>9</v>
      </c>
      <c r="M82" s="72" t="s">
        <v>46</v>
      </c>
      <c r="N82" s="72"/>
    </row>
    <row r="83" spans="1:14">
      <c r="A83" s="5">
        <v>4</v>
      </c>
      <c r="B83" s="8">
        <v>9</v>
      </c>
      <c r="C83" s="8">
        <v>82</v>
      </c>
      <c r="D83" s="2" t="s">
        <v>18</v>
      </c>
      <c r="E83" s="203">
        <v>13355</v>
      </c>
      <c r="F83" s="2" t="s">
        <v>188</v>
      </c>
      <c r="G83" s="2" t="s">
        <v>188</v>
      </c>
      <c r="I83" s="126" t="s">
        <v>2237</v>
      </c>
      <c r="J83" s="126" t="s">
        <v>106</v>
      </c>
      <c r="K83" s="184">
        <v>32</v>
      </c>
      <c r="L83" s="72">
        <v>2</v>
      </c>
      <c r="M83" s="72" t="s">
        <v>837</v>
      </c>
      <c r="N83" s="72"/>
    </row>
    <row r="84" spans="1:14">
      <c r="A84" s="5">
        <v>4</v>
      </c>
      <c r="B84" s="8">
        <v>10</v>
      </c>
      <c r="C84" s="8">
        <v>83</v>
      </c>
      <c r="D84" s="2" t="s">
        <v>567</v>
      </c>
      <c r="E84" s="203">
        <v>21652</v>
      </c>
      <c r="F84" s="2" t="s">
        <v>563</v>
      </c>
      <c r="G84" s="2" t="s">
        <v>563</v>
      </c>
      <c r="I84" s="126" t="s">
        <v>2484</v>
      </c>
      <c r="J84" s="126" t="s">
        <v>451</v>
      </c>
      <c r="K84" s="184">
        <v>26</v>
      </c>
      <c r="L84" s="72">
        <v>1</v>
      </c>
      <c r="M84" s="72"/>
      <c r="N84" s="72" t="s">
        <v>837</v>
      </c>
    </row>
    <row r="85" spans="1:14">
      <c r="A85" s="5">
        <v>4</v>
      </c>
      <c r="B85" s="8">
        <v>11</v>
      </c>
      <c r="C85" s="8">
        <v>84</v>
      </c>
      <c r="D85" s="2" t="s">
        <v>276</v>
      </c>
      <c r="E85" s="203">
        <v>18819</v>
      </c>
      <c r="F85" s="2" t="s">
        <v>239</v>
      </c>
      <c r="G85" s="2" t="s">
        <v>239</v>
      </c>
      <c r="I85" s="126" t="s">
        <v>3375</v>
      </c>
      <c r="J85" s="126" t="s">
        <v>1954</v>
      </c>
      <c r="K85" s="184">
        <v>30</v>
      </c>
      <c r="L85" s="72">
        <v>4</v>
      </c>
      <c r="M85" s="72" t="s">
        <v>837</v>
      </c>
      <c r="N85" s="72"/>
    </row>
    <row r="86" spans="1:14">
      <c r="A86" s="5">
        <v>4</v>
      </c>
      <c r="B86" s="8">
        <v>12</v>
      </c>
      <c r="C86" s="8">
        <v>85</v>
      </c>
      <c r="D86" s="2" t="s">
        <v>3696</v>
      </c>
      <c r="E86" s="203">
        <v>23772</v>
      </c>
      <c r="F86" s="2" t="s">
        <v>609</v>
      </c>
      <c r="G86" s="2" t="s">
        <v>609</v>
      </c>
      <c r="I86" s="126" t="s">
        <v>205</v>
      </c>
      <c r="J86" s="126" t="s">
        <v>3448</v>
      </c>
      <c r="K86" s="184">
        <v>24</v>
      </c>
      <c r="L86" s="72">
        <v>8</v>
      </c>
      <c r="M86" s="72" t="s">
        <v>46</v>
      </c>
      <c r="N86" s="72"/>
    </row>
    <row r="87" spans="1:14">
      <c r="A87" s="5">
        <v>4</v>
      </c>
      <c r="B87" s="8">
        <v>13</v>
      </c>
      <c r="C87" s="8">
        <v>86</v>
      </c>
      <c r="D87" s="2" t="s">
        <v>555</v>
      </c>
      <c r="E87" s="203">
        <v>19913</v>
      </c>
      <c r="F87" s="2" t="s">
        <v>686</v>
      </c>
      <c r="G87" s="2" t="s">
        <v>686</v>
      </c>
      <c r="I87" s="126" t="s">
        <v>3339</v>
      </c>
      <c r="J87" s="126" t="s">
        <v>3337</v>
      </c>
      <c r="K87" s="184">
        <v>25</v>
      </c>
      <c r="L87" s="72">
        <v>9</v>
      </c>
      <c r="M87" s="72" t="s">
        <v>46</v>
      </c>
      <c r="N87" s="72"/>
    </row>
    <row r="88" spans="1:14">
      <c r="A88" s="5">
        <v>4</v>
      </c>
      <c r="B88" s="8">
        <v>14</v>
      </c>
      <c r="C88" s="8">
        <v>87</v>
      </c>
      <c r="D88" s="2" t="s">
        <v>598</v>
      </c>
      <c r="E88" s="203">
        <v>29617</v>
      </c>
      <c r="F88" s="2" t="s">
        <v>438</v>
      </c>
      <c r="G88" s="2" t="s">
        <v>438</v>
      </c>
      <c r="I88" s="126" t="s">
        <v>262</v>
      </c>
      <c r="J88" s="126" t="s">
        <v>2215</v>
      </c>
      <c r="K88" s="184">
        <v>23</v>
      </c>
      <c r="L88" s="72">
        <v>9</v>
      </c>
      <c r="M88" s="72" t="s">
        <v>837</v>
      </c>
      <c r="N88" s="72"/>
    </row>
    <row r="89" spans="1:14">
      <c r="A89" s="5">
        <v>4</v>
      </c>
      <c r="B89" s="8">
        <v>15</v>
      </c>
      <c r="C89" s="8">
        <v>88</v>
      </c>
      <c r="D89" s="2" t="s">
        <v>129</v>
      </c>
      <c r="E89" s="203">
        <v>26365</v>
      </c>
      <c r="F89" s="2" t="s">
        <v>15</v>
      </c>
      <c r="G89" s="2" t="s">
        <v>15</v>
      </c>
      <c r="I89" s="126" t="s">
        <v>3518</v>
      </c>
      <c r="J89" s="126" t="s">
        <v>3519</v>
      </c>
      <c r="K89" s="184">
        <v>24</v>
      </c>
      <c r="L89" s="72">
        <v>7</v>
      </c>
      <c r="M89" s="72" t="s">
        <v>837</v>
      </c>
      <c r="N89" s="72"/>
    </row>
    <row r="90" spans="1:14">
      <c r="A90" s="5">
        <v>4</v>
      </c>
      <c r="B90" s="8">
        <v>16</v>
      </c>
      <c r="C90" s="8">
        <v>89</v>
      </c>
      <c r="D90" s="2" t="s">
        <v>3717</v>
      </c>
      <c r="E90" s="203">
        <v>19293</v>
      </c>
      <c r="F90" s="2" t="s">
        <v>188</v>
      </c>
      <c r="G90" s="2" t="s">
        <v>188</v>
      </c>
      <c r="I90" s="126" t="s">
        <v>1034</v>
      </c>
      <c r="J90" s="126" t="s">
        <v>220</v>
      </c>
      <c r="K90" s="184">
        <v>28</v>
      </c>
      <c r="L90" s="72">
        <v>5</v>
      </c>
      <c r="M90" s="72" t="s">
        <v>837</v>
      </c>
      <c r="N90" s="72"/>
    </row>
    <row r="91" spans="1:14">
      <c r="A91" s="5">
        <v>4</v>
      </c>
      <c r="B91" s="8">
        <v>17</v>
      </c>
      <c r="C91" s="8">
        <v>90</v>
      </c>
      <c r="D91" s="2" t="s">
        <v>164</v>
      </c>
      <c r="E91" s="203">
        <v>30094</v>
      </c>
      <c r="F91" s="2" t="s">
        <v>129</v>
      </c>
      <c r="G91" s="2" t="s">
        <v>129</v>
      </c>
      <c r="I91" s="126" t="s">
        <v>3579</v>
      </c>
      <c r="J91" s="126" t="s">
        <v>539</v>
      </c>
      <c r="K91" s="184">
        <v>23</v>
      </c>
      <c r="L91" s="72">
        <v>1</v>
      </c>
      <c r="M91" s="72"/>
      <c r="N91" s="72"/>
    </row>
    <row r="92" spans="1:14">
      <c r="A92" s="5">
        <v>4</v>
      </c>
      <c r="B92" s="8">
        <v>18</v>
      </c>
      <c r="C92" s="8">
        <v>91</v>
      </c>
      <c r="D92" s="2" t="s">
        <v>2170</v>
      </c>
      <c r="E92" s="203">
        <v>24336</v>
      </c>
      <c r="F92" s="2" t="s">
        <v>13</v>
      </c>
      <c r="G92" s="2" t="s">
        <v>13</v>
      </c>
      <c r="I92" s="126" t="s">
        <v>852</v>
      </c>
      <c r="J92" s="126" t="s">
        <v>1054</v>
      </c>
      <c r="K92" s="184">
        <v>22</v>
      </c>
      <c r="L92" s="72">
        <v>8</v>
      </c>
      <c r="M92" s="72" t="s">
        <v>837</v>
      </c>
      <c r="N92" s="72"/>
    </row>
    <row r="93" spans="1:14">
      <c r="A93" s="5">
        <v>4</v>
      </c>
      <c r="B93" s="8">
        <v>19</v>
      </c>
      <c r="C93" s="8">
        <v>92</v>
      </c>
      <c r="D93" s="2" t="s">
        <v>13</v>
      </c>
      <c r="E93" s="203">
        <v>23443</v>
      </c>
      <c r="F93" s="2" t="s">
        <v>2170</v>
      </c>
      <c r="G93" s="2" t="s">
        <v>2170</v>
      </c>
      <c r="I93" s="126" t="s">
        <v>3436</v>
      </c>
      <c r="J93" s="126" t="s">
        <v>248</v>
      </c>
      <c r="K93" s="184">
        <v>27</v>
      </c>
      <c r="L93" s="72">
        <v>1</v>
      </c>
      <c r="M93" s="72"/>
      <c r="N93" s="72"/>
    </row>
    <row r="94" spans="1:14">
      <c r="A94" s="9">
        <v>4</v>
      </c>
      <c r="B94" s="10">
        <v>20</v>
      </c>
      <c r="C94" s="10">
        <v>93</v>
      </c>
      <c r="D94" s="11" t="s">
        <v>239</v>
      </c>
      <c r="E94" s="204">
        <v>14968</v>
      </c>
      <c r="F94" s="11" t="s">
        <v>563</v>
      </c>
      <c r="G94" s="11" t="s">
        <v>563</v>
      </c>
      <c r="H94" s="11"/>
      <c r="I94" s="135" t="s">
        <v>789</v>
      </c>
      <c r="J94" s="135" t="s">
        <v>177</v>
      </c>
      <c r="K94" s="185">
        <v>29</v>
      </c>
      <c r="L94" s="76">
        <v>2</v>
      </c>
      <c r="M94" s="76" t="s">
        <v>2543</v>
      </c>
      <c r="N94" s="76"/>
    </row>
    <row r="95" spans="1:14">
      <c r="A95" s="5">
        <v>5</v>
      </c>
      <c r="B95" s="8">
        <v>1</v>
      </c>
      <c r="C95" s="8">
        <v>94</v>
      </c>
      <c r="D95" s="2" t="s">
        <v>239</v>
      </c>
      <c r="E95" s="203">
        <v>17639</v>
      </c>
      <c r="F95" s="2" t="s">
        <v>246</v>
      </c>
      <c r="G95" s="2" t="s">
        <v>246</v>
      </c>
      <c r="I95" s="126" t="s">
        <v>2316</v>
      </c>
      <c r="J95" s="126" t="s">
        <v>564</v>
      </c>
      <c r="K95" s="184">
        <v>28</v>
      </c>
      <c r="L95" s="72">
        <v>1</v>
      </c>
      <c r="M95" s="72"/>
      <c r="N95" s="72" t="s">
        <v>837</v>
      </c>
    </row>
    <row r="96" spans="1:14">
      <c r="A96" s="5">
        <v>5</v>
      </c>
      <c r="B96" s="8">
        <v>2</v>
      </c>
      <c r="C96" s="8">
        <v>95</v>
      </c>
      <c r="D96" s="2" t="s">
        <v>13</v>
      </c>
      <c r="E96" s="203">
        <v>16703</v>
      </c>
      <c r="F96" s="2" t="s">
        <v>129</v>
      </c>
      <c r="G96" s="2" t="s">
        <v>129</v>
      </c>
      <c r="I96" s="126" t="s">
        <v>1814</v>
      </c>
      <c r="J96" s="126" t="s">
        <v>1815</v>
      </c>
      <c r="K96" s="184">
        <v>31</v>
      </c>
      <c r="L96" s="72">
        <v>1</v>
      </c>
      <c r="M96" s="72"/>
      <c r="N96" s="72" t="s">
        <v>837</v>
      </c>
    </row>
    <row r="97" spans="1:14">
      <c r="A97" s="5">
        <v>5</v>
      </c>
      <c r="B97" s="8">
        <v>3</v>
      </c>
      <c r="C97" s="8">
        <v>96</v>
      </c>
      <c r="D97" s="2" t="s">
        <v>2170</v>
      </c>
      <c r="E97" s="203">
        <v>4949</v>
      </c>
      <c r="F97" s="2" t="s">
        <v>16</v>
      </c>
      <c r="G97" s="2" t="s">
        <v>16</v>
      </c>
      <c r="I97" s="126" t="s">
        <v>263</v>
      </c>
      <c r="J97" s="126" t="s">
        <v>721</v>
      </c>
      <c r="K97" s="184">
        <v>33</v>
      </c>
      <c r="L97" s="72">
        <v>9</v>
      </c>
      <c r="M97" s="72" t="s">
        <v>837</v>
      </c>
      <c r="N97" s="72"/>
    </row>
    <row r="98" spans="1:14">
      <c r="A98" s="5">
        <v>5</v>
      </c>
      <c r="B98" s="8">
        <v>4</v>
      </c>
      <c r="C98" s="8">
        <v>97</v>
      </c>
      <c r="D98" s="2" t="s">
        <v>164</v>
      </c>
      <c r="E98" s="203">
        <v>13074</v>
      </c>
      <c r="F98" s="2" t="s">
        <v>2170</v>
      </c>
      <c r="G98" s="2" t="s">
        <v>2170</v>
      </c>
      <c r="I98" s="126" t="s">
        <v>699</v>
      </c>
      <c r="J98" s="126" t="s">
        <v>700</v>
      </c>
      <c r="K98" s="184">
        <v>36</v>
      </c>
      <c r="L98" s="72">
        <v>1</v>
      </c>
      <c r="M98" s="72"/>
      <c r="N98" s="72" t="s">
        <v>837</v>
      </c>
    </row>
    <row r="99" spans="1:14">
      <c r="A99" s="5">
        <v>5</v>
      </c>
      <c r="B99" s="8">
        <v>5</v>
      </c>
      <c r="C99" s="8">
        <v>98</v>
      </c>
      <c r="D99" s="2" t="s">
        <v>2175</v>
      </c>
      <c r="E99" s="203">
        <v>13892</v>
      </c>
      <c r="F99" s="2" t="s">
        <v>3323</v>
      </c>
      <c r="G99" s="2" t="s">
        <v>1121</v>
      </c>
      <c r="I99" s="126" t="s">
        <v>1091</v>
      </c>
      <c r="J99" s="126" t="s">
        <v>166</v>
      </c>
      <c r="K99" s="184">
        <v>33</v>
      </c>
      <c r="L99" s="72">
        <v>1</v>
      </c>
      <c r="M99" s="72"/>
      <c r="N99" s="72" t="s">
        <v>837</v>
      </c>
    </row>
    <row r="100" spans="1:14">
      <c r="A100" s="5">
        <v>5</v>
      </c>
      <c r="B100" s="8">
        <v>6</v>
      </c>
      <c r="C100" s="8">
        <v>99</v>
      </c>
      <c r="D100" s="2" t="s">
        <v>129</v>
      </c>
      <c r="E100" s="203">
        <v>18655</v>
      </c>
      <c r="F100" s="2" t="s">
        <v>555</v>
      </c>
      <c r="G100" s="2" t="s">
        <v>555</v>
      </c>
      <c r="I100" s="126" t="s">
        <v>1087</v>
      </c>
      <c r="J100" s="126" t="s">
        <v>1662</v>
      </c>
      <c r="K100" s="184">
        <v>29</v>
      </c>
      <c r="L100" s="72">
        <v>1</v>
      </c>
      <c r="M100" s="72"/>
      <c r="N100" s="72" t="s">
        <v>46</v>
      </c>
    </row>
    <row r="101" spans="1:14">
      <c r="A101" s="5">
        <v>5</v>
      </c>
      <c r="B101" s="8">
        <v>7</v>
      </c>
      <c r="C101" s="8">
        <v>100</v>
      </c>
      <c r="D101" s="2" t="s">
        <v>3710</v>
      </c>
      <c r="E101" s="203">
        <v>20548</v>
      </c>
      <c r="F101" s="2" t="s">
        <v>470</v>
      </c>
      <c r="G101" s="2" t="s">
        <v>470</v>
      </c>
      <c r="I101" s="126" t="s">
        <v>2941</v>
      </c>
      <c r="J101" s="126" t="s">
        <v>2420</v>
      </c>
      <c r="K101" s="184">
        <v>27</v>
      </c>
      <c r="L101" s="72">
        <v>1</v>
      </c>
      <c r="M101" s="72"/>
      <c r="N101" s="72"/>
    </row>
    <row r="102" spans="1:14">
      <c r="A102" s="5">
        <v>5</v>
      </c>
      <c r="B102" s="8">
        <v>8</v>
      </c>
      <c r="C102" s="8">
        <v>101</v>
      </c>
      <c r="D102" s="2" t="s">
        <v>555</v>
      </c>
      <c r="E102" s="203">
        <v>19574</v>
      </c>
      <c r="F102" s="2" t="s">
        <v>276</v>
      </c>
      <c r="G102" s="2" t="s">
        <v>276</v>
      </c>
      <c r="I102" s="126" t="s">
        <v>252</v>
      </c>
      <c r="J102" s="126" t="s">
        <v>1876</v>
      </c>
      <c r="K102" s="184">
        <v>26</v>
      </c>
      <c r="L102" s="72">
        <v>1</v>
      </c>
      <c r="M102" s="72"/>
      <c r="N102" s="72" t="s">
        <v>46</v>
      </c>
    </row>
    <row r="103" spans="1:14">
      <c r="A103" s="5">
        <v>5</v>
      </c>
      <c r="B103" s="8">
        <v>9</v>
      </c>
      <c r="C103" s="8">
        <v>102</v>
      </c>
      <c r="D103" s="2" t="s">
        <v>29</v>
      </c>
      <c r="E103" s="203">
        <v>5003</v>
      </c>
      <c r="F103" s="2" t="s">
        <v>3323</v>
      </c>
      <c r="G103" s="2" t="s">
        <v>2176</v>
      </c>
      <c r="I103" s="126" t="s">
        <v>725</v>
      </c>
      <c r="J103" s="126" t="s">
        <v>247</v>
      </c>
      <c r="K103" s="184">
        <v>36</v>
      </c>
      <c r="L103" s="72">
        <v>1</v>
      </c>
      <c r="M103" s="72"/>
      <c r="N103" s="72" t="s">
        <v>46</v>
      </c>
    </row>
    <row r="104" spans="1:14">
      <c r="A104" s="5">
        <v>5</v>
      </c>
      <c r="B104" s="8">
        <v>10</v>
      </c>
      <c r="C104" s="8">
        <v>103</v>
      </c>
      <c r="D104" s="2" t="s">
        <v>276</v>
      </c>
      <c r="E104" s="203">
        <v>26467</v>
      </c>
      <c r="F104" s="2" t="s">
        <v>2175</v>
      </c>
      <c r="G104" s="2" t="s">
        <v>2175</v>
      </c>
      <c r="I104" s="126" t="s">
        <v>3524</v>
      </c>
      <c r="J104" s="126" t="s">
        <v>589</v>
      </c>
      <c r="K104" s="184">
        <v>21</v>
      </c>
      <c r="L104" s="72">
        <v>8</v>
      </c>
      <c r="M104" s="72" t="s">
        <v>837</v>
      </c>
      <c r="N104" s="72"/>
    </row>
    <row r="105" spans="1:14">
      <c r="A105" s="5">
        <v>5</v>
      </c>
      <c r="B105" s="8">
        <v>11</v>
      </c>
      <c r="C105" s="8">
        <v>104</v>
      </c>
      <c r="D105" s="2" t="s">
        <v>567</v>
      </c>
      <c r="E105" s="203">
        <v>19867</v>
      </c>
      <c r="F105" s="2" t="s">
        <v>18</v>
      </c>
      <c r="G105" s="2" t="s">
        <v>18</v>
      </c>
      <c r="I105" s="126" t="s">
        <v>1129</v>
      </c>
      <c r="J105" s="126" t="s">
        <v>408</v>
      </c>
      <c r="K105" s="184">
        <v>27</v>
      </c>
      <c r="L105" s="72">
        <v>1</v>
      </c>
      <c r="M105" s="72"/>
      <c r="N105" s="72" t="s">
        <v>837</v>
      </c>
    </row>
    <row r="106" spans="1:14">
      <c r="A106" s="5">
        <v>5</v>
      </c>
      <c r="B106" s="8">
        <v>12</v>
      </c>
      <c r="C106" s="8">
        <v>105</v>
      </c>
      <c r="D106" s="2" t="s">
        <v>18</v>
      </c>
      <c r="E106" s="203">
        <v>10603</v>
      </c>
      <c r="F106" s="2" t="s">
        <v>609</v>
      </c>
      <c r="G106" s="2" t="s">
        <v>609</v>
      </c>
      <c r="I106" s="126" t="s">
        <v>360</v>
      </c>
      <c r="J106" s="126" t="s">
        <v>545</v>
      </c>
      <c r="K106" s="184">
        <v>34</v>
      </c>
      <c r="L106" s="72">
        <v>1</v>
      </c>
      <c r="M106" s="72"/>
      <c r="N106" s="72" t="s">
        <v>46</v>
      </c>
    </row>
    <row r="107" spans="1:14">
      <c r="A107" s="5">
        <v>5</v>
      </c>
      <c r="B107" s="8">
        <v>13</v>
      </c>
      <c r="C107" s="8">
        <v>106</v>
      </c>
      <c r="D107" s="2" t="s">
        <v>15</v>
      </c>
      <c r="E107" s="203">
        <v>15690</v>
      </c>
      <c r="F107" s="2" t="s">
        <v>16</v>
      </c>
      <c r="G107" s="2" t="s">
        <v>16</v>
      </c>
      <c r="I107" s="126" t="s">
        <v>835</v>
      </c>
      <c r="J107" s="126" t="s">
        <v>217</v>
      </c>
      <c r="K107" s="184">
        <v>31</v>
      </c>
      <c r="L107" s="72">
        <v>1</v>
      </c>
      <c r="M107" s="72"/>
      <c r="N107" s="72" t="s">
        <v>837</v>
      </c>
    </row>
    <row r="108" spans="1:14">
      <c r="A108" s="5">
        <v>5</v>
      </c>
      <c r="B108" s="8">
        <v>14</v>
      </c>
      <c r="C108" s="8">
        <v>107</v>
      </c>
      <c r="D108" s="2" t="s">
        <v>16</v>
      </c>
      <c r="E108" s="203">
        <v>27467</v>
      </c>
      <c r="F108" s="2" t="s">
        <v>354</v>
      </c>
      <c r="G108" s="2" t="s">
        <v>354</v>
      </c>
      <c r="I108" s="126" t="s">
        <v>3528</v>
      </c>
      <c r="J108" s="126" t="s">
        <v>571</v>
      </c>
      <c r="K108" s="184">
        <v>21</v>
      </c>
      <c r="L108" s="72">
        <v>2</v>
      </c>
      <c r="M108" s="72" t="s">
        <v>46</v>
      </c>
      <c r="N108" s="72"/>
    </row>
    <row r="109" spans="1:14">
      <c r="A109" s="5">
        <v>5</v>
      </c>
      <c r="B109" s="8">
        <v>15</v>
      </c>
      <c r="C109" s="8">
        <v>108</v>
      </c>
      <c r="D109" s="2" t="s">
        <v>14</v>
      </c>
      <c r="E109" s="203">
        <v>18403</v>
      </c>
      <c r="F109" s="2" t="s">
        <v>213</v>
      </c>
      <c r="G109" s="2" t="s">
        <v>213</v>
      </c>
      <c r="I109" s="126" t="s">
        <v>2343</v>
      </c>
      <c r="J109" s="126" t="s">
        <v>2344</v>
      </c>
      <c r="K109" s="184">
        <v>27</v>
      </c>
      <c r="L109" s="72">
        <v>1</v>
      </c>
      <c r="M109" s="72"/>
      <c r="N109" s="72" t="s">
        <v>837</v>
      </c>
    </row>
    <row r="110" spans="1:14">
      <c r="A110" s="5">
        <v>5</v>
      </c>
      <c r="B110" s="8">
        <v>16</v>
      </c>
      <c r="C110" s="8">
        <v>109</v>
      </c>
      <c r="D110" s="2" t="s">
        <v>17</v>
      </c>
      <c r="E110" s="203">
        <v>22207</v>
      </c>
      <c r="F110" s="2" t="s">
        <v>17</v>
      </c>
      <c r="G110" s="2" t="s">
        <v>17</v>
      </c>
      <c r="I110" s="126" t="s">
        <v>1128</v>
      </c>
      <c r="J110" s="126" t="s">
        <v>2994</v>
      </c>
      <c r="K110" s="184">
        <v>24</v>
      </c>
      <c r="L110" s="72">
        <v>1</v>
      </c>
      <c r="M110" s="72"/>
      <c r="N110" s="72"/>
    </row>
    <row r="111" spans="1:14">
      <c r="A111" s="5">
        <v>5</v>
      </c>
      <c r="B111" s="8">
        <v>17</v>
      </c>
      <c r="C111" s="8">
        <v>110</v>
      </c>
      <c r="D111" s="2" t="s">
        <v>3700</v>
      </c>
      <c r="E111" s="203">
        <v>14161</v>
      </c>
      <c r="F111" s="2" t="s">
        <v>567</v>
      </c>
      <c r="G111" s="2" t="s">
        <v>567</v>
      </c>
      <c r="I111" s="126" t="s">
        <v>733</v>
      </c>
      <c r="J111" s="126" t="s">
        <v>755</v>
      </c>
      <c r="K111" s="184">
        <v>29</v>
      </c>
      <c r="L111" s="72"/>
      <c r="M111" s="72" t="s">
        <v>837</v>
      </c>
      <c r="N111" s="72"/>
    </row>
    <row r="112" spans="1:14">
      <c r="A112" s="5">
        <v>5</v>
      </c>
      <c r="B112" s="8">
        <v>18</v>
      </c>
      <c r="C112" s="8">
        <v>111</v>
      </c>
      <c r="D112" s="2" t="s">
        <v>188</v>
      </c>
      <c r="E112" s="203">
        <v>17871</v>
      </c>
      <c r="F112" s="2" t="s">
        <v>188</v>
      </c>
      <c r="G112" s="2" t="s">
        <v>188</v>
      </c>
      <c r="I112" s="126" t="s">
        <v>1253</v>
      </c>
      <c r="J112" s="126" t="s">
        <v>557</v>
      </c>
      <c r="K112" s="184">
        <v>29</v>
      </c>
      <c r="L112" s="72">
        <v>1</v>
      </c>
      <c r="M112" s="72"/>
      <c r="N112" s="72" t="s">
        <v>837</v>
      </c>
    </row>
    <row r="113" spans="1:14">
      <c r="A113" s="5">
        <v>5</v>
      </c>
      <c r="B113" s="8">
        <v>19</v>
      </c>
      <c r="C113" s="8">
        <v>112</v>
      </c>
      <c r="D113" s="2" t="s">
        <v>2168</v>
      </c>
      <c r="E113" s="203">
        <v>19859</v>
      </c>
      <c r="F113" s="2" t="s">
        <v>2176</v>
      </c>
      <c r="G113" s="2" t="s">
        <v>2176</v>
      </c>
      <c r="I113" s="126" t="s">
        <v>2909</v>
      </c>
      <c r="J113" s="126" t="s">
        <v>3386</v>
      </c>
      <c r="K113" s="184">
        <v>26</v>
      </c>
      <c r="L113" s="72">
        <v>2</v>
      </c>
      <c r="M113" s="72" t="s">
        <v>837</v>
      </c>
      <c r="N113" s="72"/>
    </row>
    <row r="114" spans="1:14">
      <c r="A114" s="9">
        <v>5</v>
      </c>
      <c r="B114" s="10">
        <v>20</v>
      </c>
      <c r="C114" s="10">
        <v>113</v>
      </c>
      <c r="D114" s="11" t="s">
        <v>609</v>
      </c>
      <c r="E114" s="204">
        <v>29715</v>
      </c>
      <c r="F114" s="11" t="s">
        <v>246</v>
      </c>
      <c r="G114" s="11" t="s">
        <v>246</v>
      </c>
      <c r="H114" s="11"/>
      <c r="I114" s="135" t="s">
        <v>3567</v>
      </c>
      <c r="J114" s="135" t="s">
        <v>163</v>
      </c>
      <c r="K114" s="185">
        <v>23</v>
      </c>
      <c r="L114" s="76">
        <v>9</v>
      </c>
      <c r="M114" s="76" t="s">
        <v>837</v>
      </c>
      <c r="N114" s="76"/>
    </row>
    <row r="115" spans="1:14">
      <c r="A115" s="97" t="s">
        <v>3701</v>
      </c>
      <c r="B115" s="98">
        <v>1</v>
      </c>
      <c r="C115" s="98">
        <v>114</v>
      </c>
      <c r="D115" s="2" t="s">
        <v>609</v>
      </c>
      <c r="E115" s="205">
        <v>25616</v>
      </c>
      <c r="F115" s="47" t="s">
        <v>2175</v>
      </c>
      <c r="G115" s="47" t="s">
        <v>2175</v>
      </c>
      <c r="H115" s="47"/>
      <c r="I115" s="188" t="s">
        <v>1258</v>
      </c>
      <c r="J115" s="188" t="s">
        <v>461</v>
      </c>
      <c r="K115" s="186">
        <v>21</v>
      </c>
      <c r="L115" s="170">
        <v>6</v>
      </c>
      <c r="M115" s="170" t="s">
        <v>837</v>
      </c>
      <c r="N115" s="170"/>
    </row>
    <row r="116" spans="1:14">
      <c r="A116" s="5" t="s">
        <v>3701</v>
      </c>
      <c r="B116" s="8">
        <v>2</v>
      </c>
      <c r="C116" s="8">
        <v>115</v>
      </c>
      <c r="D116" s="2" t="s">
        <v>2168</v>
      </c>
      <c r="E116" s="203">
        <v>21558</v>
      </c>
      <c r="F116" s="2" t="s">
        <v>239</v>
      </c>
      <c r="G116" s="2" t="s">
        <v>239</v>
      </c>
      <c r="I116" s="126" t="s">
        <v>2478</v>
      </c>
      <c r="J116" s="126" t="s">
        <v>531</v>
      </c>
      <c r="K116" s="184">
        <v>26</v>
      </c>
      <c r="L116" s="72">
        <v>9</v>
      </c>
      <c r="M116" s="72" t="s">
        <v>837</v>
      </c>
      <c r="N116" s="72"/>
    </row>
    <row r="117" spans="1:14">
      <c r="A117" s="5" t="s">
        <v>3701</v>
      </c>
      <c r="B117" s="8">
        <v>3</v>
      </c>
      <c r="C117" s="8">
        <v>116</v>
      </c>
      <c r="D117" s="2" t="s">
        <v>188</v>
      </c>
      <c r="E117" s="203">
        <v>23401</v>
      </c>
      <c r="F117" s="2" t="s">
        <v>598</v>
      </c>
      <c r="G117" s="2" t="s">
        <v>598</v>
      </c>
      <c r="I117" s="126" t="s">
        <v>3435</v>
      </c>
      <c r="J117" s="126" t="s">
        <v>3351</v>
      </c>
      <c r="K117" s="184">
        <v>26</v>
      </c>
      <c r="L117" s="72">
        <v>4</v>
      </c>
      <c r="M117" s="72" t="s">
        <v>837</v>
      </c>
      <c r="N117" s="72"/>
    </row>
    <row r="118" spans="1:14">
      <c r="A118" s="5" t="s">
        <v>3701</v>
      </c>
      <c r="B118" s="8">
        <v>4</v>
      </c>
      <c r="C118" s="8">
        <v>117</v>
      </c>
      <c r="D118" s="2" t="s">
        <v>15</v>
      </c>
      <c r="E118" s="203">
        <v>17982</v>
      </c>
      <c r="F118" s="2" t="s">
        <v>598</v>
      </c>
      <c r="G118" s="2" t="s">
        <v>598</v>
      </c>
      <c r="I118" s="126" t="s">
        <v>1250</v>
      </c>
      <c r="J118" s="126" t="s">
        <v>448</v>
      </c>
      <c r="K118" s="184">
        <v>28</v>
      </c>
      <c r="L118" s="72">
        <v>3</v>
      </c>
      <c r="M118" s="72" t="s">
        <v>837</v>
      </c>
      <c r="N118" s="72"/>
    </row>
    <row r="119" spans="1:14">
      <c r="A119" s="5" t="s">
        <v>3701</v>
      </c>
      <c r="B119" s="8">
        <v>5</v>
      </c>
      <c r="C119" s="8">
        <v>118</v>
      </c>
      <c r="D119" s="2" t="s">
        <v>567</v>
      </c>
      <c r="E119" s="203">
        <v>26031</v>
      </c>
      <c r="F119" s="2" t="s">
        <v>555</v>
      </c>
      <c r="G119" s="2" t="s">
        <v>555</v>
      </c>
      <c r="I119" s="126" t="s">
        <v>3073</v>
      </c>
      <c r="J119" s="126" t="s">
        <v>2524</v>
      </c>
      <c r="K119" s="184">
        <v>22</v>
      </c>
      <c r="L119" s="72">
        <v>6</v>
      </c>
      <c r="M119" s="72" t="s">
        <v>837</v>
      </c>
      <c r="N119" s="72"/>
    </row>
    <row r="120" spans="1:14">
      <c r="A120" s="5" t="s">
        <v>3701</v>
      </c>
      <c r="B120" s="8">
        <v>6</v>
      </c>
      <c r="C120" s="8">
        <v>119</v>
      </c>
      <c r="D120" s="2" t="s">
        <v>598</v>
      </c>
      <c r="E120" s="203">
        <v>27589</v>
      </c>
      <c r="F120" s="2" t="s">
        <v>213</v>
      </c>
      <c r="G120" s="2" t="s">
        <v>213</v>
      </c>
      <c r="I120" s="126" t="s">
        <v>460</v>
      </c>
      <c r="J120" s="126" t="s">
        <v>145</v>
      </c>
      <c r="K120" s="184">
        <v>24</v>
      </c>
      <c r="L120" s="72">
        <v>1</v>
      </c>
      <c r="M120" s="72"/>
      <c r="N120" s="72"/>
    </row>
    <row r="121" spans="1:14">
      <c r="A121" s="9" t="s">
        <v>3701</v>
      </c>
      <c r="B121" s="10">
        <v>7</v>
      </c>
      <c r="C121" s="10">
        <v>120</v>
      </c>
      <c r="D121" s="11" t="s">
        <v>2175</v>
      </c>
      <c r="E121" s="204">
        <v>25807</v>
      </c>
      <c r="F121" s="11" t="s">
        <v>438</v>
      </c>
      <c r="G121" s="11" t="s">
        <v>438</v>
      </c>
      <c r="H121" s="11"/>
      <c r="I121" s="135" t="s">
        <v>3498</v>
      </c>
      <c r="J121" s="135" t="s">
        <v>269</v>
      </c>
      <c r="K121" s="185">
        <v>25</v>
      </c>
      <c r="L121" s="76">
        <v>5</v>
      </c>
      <c r="M121" s="76" t="s">
        <v>837</v>
      </c>
      <c r="N121" s="76"/>
    </row>
    <row r="122" spans="1:14">
      <c r="A122" s="5">
        <v>6</v>
      </c>
      <c r="B122" s="8">
        <v>1</v>
      </c>
      <c r="C122" s="8">
        <v>121</v>
      </c>
      <c r="D122" s="2" t="s">
        <v>609</v>
      </c>
      <c r="E122" s="203">
        <v>27479</v>
      </c>
      <c r="F122" s="2" t="s">
        <v>276</v>
      </c>
      <c r="G122" s="2" t="s">
        <v>276</v>
      </c>
      <c r="I122" s="126" t="s">
        <v>3439</v>
      </c>
      <c r="J122" s="126" t="s">
        <v>3533</v>
      </c>
      <c r="K122" s="184">
        <v>21</v>
      </c>
      <c r="L122" s="72">
        <v>6</v>
      </c>
      <c r="M122" s="72" t="s">
        <v>837</v>
      </c>
      <c r="N122" s="72"/>
    </row>
    <row r="123" spans="1:14">
      <c r="A123" s="5">
        <v>6</v>
      </c>
      <c r="B123" s="8">
        <v>2</v>
      </c>
      <c r="C123" s="8">
        <v>122</v>
      </c>
      <c r="D123" s="2" t="s">
        <v>2168</v>
      </c>
      <c r="E123" s="203">
        <v>25660</v>
      </c>
      <c r="F123" s="2" t="s">
        <v>213</v>
      </c>
      <c r="G123" s="2" t="s">
        <v>213</v>
      </c>
      <c r="I123" s="126" t="s">
        <v>1199</v>
      </c>
      <c r="J123" s="126" t="s">
        <v>108</v>
      </c>
      <c r="K123" s="184">
        <v>25</v>
      </c>
      <c r="L123" s="72">
        <v>9</v>
      </c>
      <c r="M123" s="72" t="s">
        <v>46</v>
      </c>
      <c r="N123" s="72"/>
    </row>
    <row r="124" spans="1:14">
      <c r="A124" s="5">
        <v>6</v>
      </c>
      <c r="B124" s="8">
        <v>3</v>
      </c>
      <c r="C124" s="8">
        <v>123</v>
      </c>
      <c r="D124" s="2" t="s">
        <v>188</v>
      </c>
      <c r="E124" s="203">
        <v>5615</v>
      </c>
      <c r="F124" s="2" t="s">
        <v>3323</v>
      </c>
      <c r="G124" s="2" t="s">
        <v>15</v>
      </c>
      <c r="I124" s="126" t="s">
        <v>1215</v>
      </c>
      <c r="J124" s="126" t="s">
        <v>549</v>
      </c>
      <c r="K124" s="184">
        <v>35</v>
      </c>
      <c r="L124" s="72">
        <v>1</v>
      </c>
      <c r="M124" s="72"/>
      <c r="N124" s="72" t="s">
        <v>837</v>
      </c>
    </row>
    <row r="125" spans="1:14">
      <c r="A125" s="5">
        <v>6</v>
      </c>
      <c r="B125" s="8">
        <v>4</v>
      </c>
      <c r="C125" s="8">
        <v>124</v>
      </c>
      <c r="D125" s="2" t="s">
        <v>563</v>
      </c>
      <c r="E125" s="203">
        <v>19874</v>
      </c>
      <c r="F125" s="2" t="s">
        <v>239</v>
      </c>
      <c r="G125" s="2" t="s">
        <v>239</v>
      </c>
      <c r="I125" s="126" t="s">
        <v>2910</v>
      </c>
      <c r="J125" s="126" t="s">
        <v>277</v>
      </c>
      <c r="K125" s="184">
        <v>27</v>
      </c>
      <c r="L125" s="72">
        <v>1</v>
      </c>
      <c r="M125" s="72"/>
      <c r="N125" s="72" t="s">
        <v>837</v>
      </c>
    </row>
    <row r="126" spans="1:14">
      <c r="A126" s="5">
        <v>6</v>
      </c>
      <c r="B126" s="8">
        <v>5</v>
      </c>
      <c r="C126" s="8">
        <v>125</v>
      </c>
      <c r="D126" s="2" t="s">
        <v>17</v>
      </c>
      <c r="E126" s="203">
        <v>9803</v>
      </c>
      <c r="F126" s="2" t="s">
        <v>276</v>
      </c>
      <c r="G126" s="2" t="s">
        <v>276</v>
      </c>
      <c r="I126" s="126" t="s">
        <v>1172</v>
      </c>
      <c r="J126" s="126" t="s">
        <v>435</v>
      </c>
      <c r="K126" s="184">
        <v>34</v>
      </c>
      <c r="L126" s="72">
        <v>1</v>
      </c>
      <c r="M126" s="72"/>
      <c r="N126" s="72" t="s">
        <v>837</v>
      </c>
    </row>
    <row r="127" spans="1:14">
      <c r="A127" s="5">
        <v>6</v>
      </c>
      <c r="B127" s="8">
        <v>6</v>
      </c>
      <c r="C127" s="8">
        <v>126</v>
      </c>
      <c r="D127" s="2" t="s">
        <v>14</v>
      </c>
      <c r="E127" s="203">
        <v>12859</v>
      </c>
      <c r="F127" s="2" t="s">
        <v>17</v>
      </c>
      <c r="G127" s="2" t="s">
        <v>17</v>
      </c>
      <c r="I127" s="126" t="s">
        <v>340</v>
      </c>
      <c r="J127" s="126" t="s">
        <v>138</v>
      </c>
      <c r="K127" s="184">
        <v>33</v>
      </c>
      <c r="L127" s="72">
        <v>2</v>
      </c>
      <c r="M127" s="72" t="s">
        <v>837</v>
      </c>
      <c r="N127" s="72"/>
    </row>
    <row r="128" spans="1:14">
      <c r="A128" s="5">
        <v>6</v>
      </c>
      <c r="B128" s="8">
        <v>7</v>
      </c>
      <c r="C128" s="8">
        <v>127</v>
      </c>
      <c r="D128" s="2" t="s">
        <v>16</v>
      </c>
      <c r="E128" s="203">
        <v>25942</v>
      </c>
      <c r="F128" s="2" t="s">
        <v>686</v>
      </c>
      <c r="G128" s="2" t="s">
        <v>686</v>
      </c>
      <c r="I128" s="126" t="s">
        <v>3071</v>
      </c>
      <c r="J128" s="126" t="s">
        <v>136</v>
      </c>
      <c r="K128" s="184">
        <v>24</v>
      </c>
      <c r="L128" s="72">
        <v>1</v>
      </c>
      <c r="M128" s="72"/>
      <c r="N128" s="72"/>
    </row>
    <row r="129" spans="1:14">
      <c r="A129" s="5">
        <v>6</v>
      </c>
      <c r="B129" s="8">
        <v>8</v>
      </c>
      <c r="C129" s="8">
        <v>128</v>
      </c>
      <c r="D129" s="2" t="s">
        <v>15</v>
      </c>
      <c r="E129" s="203">
        <v>15823</v>
      </c>
      <c r="F129" s="2" t="s">
        <v>3323</v>
      </c>
      <c r="G129" s="2" t="s">
        <v>2176</v>
      </c>
      <c r="I129" s="126" t="s">
        <v>1162</v>
      </c>
      <c r="J129" s="126" t="s">
        <v>287</v>
      </c>
      <c r="K129" s="184">
        <v>27</v>
      </c>
      <c r="L129" s="72">
        <v>1</v>
      </c>
      <c r="M129" s="72"/>
      <c r="N129" s="72" t="s">
        <v>837</v>
      </c>
    </row>
    <row r="130" spans="1:14">
      <c r="A130" s="5">
        <v>6</v>
      </c>
      <c r="B130" s="8">
        <v>9</v>
      </c>
      <c r="C130" s="8">
        <v>129</v>
      </c>
      <c r="D130" s="2" t="s">
        <v>18</v>
      </c>
      <c r="E130" s="203">
        <v>17022</v>
      </c>
      <c r="F130" s="2" t="s">
        <v>13</v>
      </c>
      <c r="G130" s="2" t="s">
        <v>13</v>
      </c>
      <c r="I130" s="126" t="s">
        <v>2302</v>
      </c>
      <c r="J130" s="126" t="s">
        <v>2303</v>
      </c>
      <c r="K130" s="184">
        <v>27</v>
      </c>
      <c r="L130" s="72">
        <v>5</v>
      </c>
      <c r="M130" s="72" t="s">
        <v>837</v>
      </c>
      <c r="N130" s="72"/>
    </row>
    <row r="131" spans="1:14">
      <c r="A131" s="5">
        <v>6</v>
      </c>
      <c r="B131" s="8">
        <v>10</v>
      </c>
      <c r="C131" s="8">
        <v>130</v>
      </c>
      <c r="D131" s="2" t="s">
        <v>567</v>
      </c>
      <c r="E131" s="203">
        <v>12564</v>
      </c>
      <c r="F131" s="2" t="s">
        <v>609</v>
      </c>
      <c r="G131" s="2" t="s">
        <v>609</v>
      </c>
      <c r="I131" s="126" t="s">
        <v>675</v>
      </c>
      <c r="J131" s="126" t="s">
        <v>551</v>
      </c>
      <c r="K131" s="184">
        <v>30</v>
      </c>
      <c r="L131" s="72">
        <v>6</v>
      </c>
      <c r="M131" s="72" t="s">
        <v>837</v>
      </c>
      <c r="N131" s="72"/>
    </row>
    <row r="132" spans="1:14">
      <c r="A132" s="5">
        <v>6</v>
      </c>
      <c r="B132" s="8">
        <v>11</v>
      </c>
      <c r="C132" s="8">
        <v>131</v>
      </c>
      <c r="D132" s="2" t="s">
        <v>276</v>
      </c>
      <c r="E132" s="203">
        <v>27572</v>
      </c>
      <c r="F132" s="2" t="s">
        <v>438</v>
      </c>
      <c r="G132" s="2" t="s">
        <v>438</v>
      </c>
      <c r="I132" s="126" t="s">
        <v>3542</v>
      </c>
      <c r="J132" s="126" t="s">
        <v>3543</v>
      </c>
      <c r="K132" s="184">
        <v>24</v>
      </c>
      <c r="L132" s="72">
        <v>1</v>
      </c>
      <c r="M132" s="72"/>
      <c r="N132" s="72"/>
    </row>
    <row r="133" spans="1:14">
      <c r="A133" s="5">
        <v>6</v>
      </c>
      <c r="B133" s="8">
        <v>12</v>
      </c>
      <c r="C133" s="8">
        <v>132</v>
      </c>
      <c r="D133" s="2" t="s">
        <v>29</v>
      </c>
      <c r="E133" s="203">
        <v>30115</v>
      </c>
      <c r="F133" s="2" t="s">
        <v>2170</v>
      </c>
      <c r="G133" s="2" t="s">
        <v>2170</v>
      </c>
      <c r="I133" s="126" t="s">
        <v>295</v>
      </c>
      <c r="J133" s="126" t="s">
        <v>221</v>
      </c>
      <c r="K133" s="184">
        <v>32</v>
      </c>
      <c r="L133" s="72">
        <v>1</v>
      </c>
      <c r="M133" s="72"/>
      <c r="N133" s="72" t="s">
        <v>837</v>
      </c>
    </row>
    <row r="134" spans="1:14">
      <c r="A134" s="5">
        <v>6</v>
      </c>
      <c r="B134" s="8">
        <v>13</v>
      </c>
      <c r="C134" s="8">
        <v>133</v>
      </c>
      <c r="D134" s="2" t="s">
        <v>555</v>
      </c>
      <c r="E134" s="203">
        <v>21894</v>
      </c>
      <c r="F134" s="2" t="s">
        <v>164</v>
      </c>
      <c r="G134" s="2" t="s">
        <v>164</v>
      </c>
      <c r="I134" s="126" t="s">
        <v>1888</v>
      </c>
      <c r="J134" s="126" t="s">
        <v>379</v>
      </c>
      <c r="K134" s="184">
        <v>23</v>
      </c>
      <c r="L134" s="72">
        <v>1</v>
      </c>
      <c r="M134" s="72"/>
      <c r="N134" s="72" t="s">
        <v>837</v>
      </c>
    </row>
    <row r="135" spans="1:14">
      <c r="A135" s="5">
        <v>6</v>
      </c>
      <c r="B135" s="8">
        <v>14</v>
      </c>
      <c r="C135" s="8">
        <v>134</v>
      </c>
      <c r="D135" s="2" t="s">
        <v>598</v>
      </c>
      <c r="E135" s="203">
        <v>16269</v>
      </c>
      <c r="F135" s="2" t="s">
        <v>17</v>
      </c>
      <c r="G135" s="2" t="s">
        <v>17</v>
      </c>
      <c r="I135" s="126" t="s">
        <v>1232</v>
      </c>
      <c r="J135" s="126" t="s">
        <v>553</v>
      </c>
      <c r="K135" s="184">
        <v>30</v>
      </c>
      <c r="L135" s="72">
        <v>1</v>
      </c>
      <c r="M135" s="72"/>
      <c r="N135" s="72" t="s">
        <v>46</v>
      </c>
    </row>
    <row r="136" spans="1:14">
      <c r="A136" s="5">
        <v>6</v>
      </c>
      <c r="B136" s="8">
        <v>15</v>
      </c>
      <c r="C136" s="8">
        <v>135</v>
      </c>
      <c r="D136" s="2" t="s">
        <v>129</v>
      </c>
      <c r="E136" s="203">
        <v>19447</v>
      </c>
      <c r="F136" s="2" t="s">
        <v>18</v>
      </c>
      <c r="G136" s="2" t="s">
        <v>18</v>
      </c>
      <c r="I136" s="126" t="s">
        <v>7</v>
      </c>
      <c r="J136" s="126" t="s">
        <v>645</v>
      </c>
      <c r="K136" s="184">
        <v>26</v>
      </c>
      <c r="L136" s="72">
        <v>1</v>
      </c>
      <c r="M136" s="72"/>
      <c r="N136" s="72" t="s">
        <v>46</v>
      </c>
    </row>
    <row r="137" spans="1:14">
      <c r="A137" s="5">
        <v>6</v>
      </c>
      <c r="B137" s="8">
        <v>16</v>
      </c>
      <c r="C137" s="8">
        <v>136</v>
      </c>
      <c r="D137" s="2" t="s">
        <v>2175</v>
      </c>
      <c r="E137" s="203">
        <v>20423</v>
      </c>
      <c r="F137" s="2" t="s">
        <v>2175</v>
      </c>
      <c r="G137" s="2" t="s">
        <v>2175</v>
      </c>
      <c r="I137" s="126" t="s">
        <v>206</v>
      </c>
      <c r="J137" s="126" t="s">
        <v>549</v>
      </c>
      <c r="K137" s="184">
        <v>27</v>
      </c>
      <c r="L137" s="72">
        <v>1</v>
      </c>
      <c r="M137" s="72"/>
      <c r="N137" s="72"/>
    </row>
    <row r="138" spans="1:14">
      <c r="A138" s="5">
        <v>6</v>
      </c>
      <c r="B138" s="8">
        <v>17</v>
      </c>
      <c r="C138" s="8">
        <v>137</v>
      </c>
      <c r="D138" s="2" t="s">
        <v>164</v>
      </c>
      <c r="E138" s="203">
        <v>16727</v>
      </c>
      <c r="F138" s="2" t="s">
        <v>567</v>
      </c>
      <c r="G138" s="2" t="s">
        <v>567</v>
      </c>
      <c r="I138" s="126" t="s">
        <v>317</v>
      </c>
      <c r="J138" s="126" t="s">
        <v>397</v>
      </c>
      <c r="K138" s="184">
        <v>31</v>
      </c>
      <c r="L138" s="72">
        <v>1</v>
      </c>
      <c r="M138" s="72"/>
      <c r="N138" s="72"/>
    </row>
    <row r="139" spans="1:14">
      <c r="A139" s="5">
        <v>6</v>
      </c>
      <c r="B139" s="8">
        <v>18</v>
      </c>
      <c r="C139" s="8">
        <v>138</v>
      </c>
      <c r="D139" s="2" t="s">
        <v>2170</v>
      </c>
      <c r="E139" s="203">
        <v>11384</v>
      </c>
      <c r="F139" s="2" t="s">
        <v>16</v>
      </c>
      <c r="G139" s="2" t="s">
        <v>16</v>
      </c>
      <c r="I139" s="126" t="s">
        <v>828</v>
      </c>
      <c r="J139" s="126" t="s">
        <v>324</v>
      </c>
      <c r="K139" s="184">
        <v>33</v>
      </c>
      <c r="L139" s="72">
        <v>1</v>
      </c>
      <c r="M139" s="72"/>
      <c r="N139" s="72" t="s">
        <v>837</v>
      </c>
    </row>
    <row r="140" spans="1:14">
      <c r="A140" s="5">
        <v>6</v>
      </c>
      <c r="B140" s="8">
        <v>19</v>
      </c>
      <c r="C140" s="8">
        <v>139</v>
      </c>
      <c r="D140" s="2" t="s">
        <v>13</v>
      </c>
      <c r="E140" s="203">
        <v>23313</v>
      </c>
      <c r="F140" s="2" t="s">
        <v>345</v>
      </c>
      <c r="G140" s="2" t="s">
        <v>345</v>
      </c>
      <c r="I140" s="126" t="s">
        <v>3020</v>
      </c>
      <c r="J140" s="126" t="s">
        <v>565</v>
      </c>
      <c r="K140" s="184">
        <v>25</v>
      </c>
      <c r="L140" s="72">
        <v>1</v>
      </c>
      <c r="M140" s="72"/>
      <c r="N140" s="72"/>
    </row>
    <row r="141" spans="1:14">
      <c r="A141" s="9">
        <v>6</v>
      </c>
      <c r="B141" s="10">
        <v>20</v>
      </c>
      <c r="C141" s="10">
        <v>140</v>
      </c>
      <c r="D141" s="11" t="s">
        <v>239</v>
      </c>
      <c r="E141" s="204">
        <v>13324</v>
      </c>
      <c r="F141" s="11" t="s">
        <v>2169</v>
      </c>
      <c r="G141" s="11" t="s">
        <v>29</v>
      </c>
      <c r="H141" s="11"/>
      <c r="I141" s="135" t="s">
        <v>522</v>
      </c>
      <c r="J141" s="135" t="s">
        <v>1065</v>
      </c>
      <c r="K141" s="185">
        <v>31</v>
      </c>
      <c r="L141" s="76">
        <v>5</v>
      </c>
      <c r="M141" s="76" t="s">
        <v>2543</v>
      </c>
      <c r="N141" s="76"/>
    </row>
    <row r="142" spans="1:14">
      <c r="A142" s="5">
        <v>7</v>
      </c>
      <c r="B142" s="8">
        <v>1</v>
      </c>
      <c r="C142" s="8">
        <v>141</v>
      </c>
      <c r="D142" s="2" t="s">
        <v>239</v>
      </c>
      <c r="E142" s="203">
        <v>12763</v>
      </c>
      <c r="F142" s="2" t="s">
        <v>2176</v>
      </c>
      <c r="G142" s="2" t="s">
        <v>2176</v>
      </c>
      <c r="I142" s="126" t="s">
        <v>1009</v>
      </c>
      <c r="J142" s="126" t="s">
        <v>545</v>
      </c>
      <c r="K142" s="184">
        <v>32</v>
      </c>
      <c r="L142" s="72">
        <v>1</v>
      </c>
      <c r="M142" s="72"/>
      <c r="N142" s="72" t="s">
        <v>837</v>
      </c>
    </row>
    <row r="143" spans="1:14">
      <c r="A143" s="5">
        <v>7</v>
      </c>
      <c r="B143" s="8">
        <v>2</v>
      </c>
      <c r="C143" s="8">
        <v>142</v>
      </c>
      <c r="D143" s="2" t="s">
        <v>13</v>
      </c>
      <c r="E143" s="203">
        <v>22361</v>
      </c>
      <c r="F143" s="2" t="s">
        <v>438</v>
      </c>
      <c r="G143" s="2" t="s">
        <v>438</v>
      </c>
      <c r="I143" s="126" t="s">
        <v>3000</v>
      </c>
      <c r="J143" s="126" t="s">
        <v>802</v>
      </c>
      <c r="K143" s="184">
        <v>27</v>
      </c>
      <c r="L143" s="72">
        <v>1</v>
      </c>
      <c r="M143" s="72"/>
      <c r="N143" s="72" t="s">
        <v>837</v>
      </c>
    </row>
    <row r="144" spans="1:14">
      <c r="A144" s="5">
        <v>7</v>
      </c>
      <c r="B144" s="8">
        <v>3</v>
      </c>
      <c r="C144" s="8">
        <v>143</v>
      </c>
      <c r="D144" s="2" t="s">
        <v>2170</v>
      </c>
      <c r="E144" s="203">
        <v>13499</v>
      </c>
      <c r="F144" s="2" t="s">
        <v>598</v>
      </c>
      <c r="G144" s="2" t="s">
        <v>598</v>
      </c>
      <c r="I144" s="126" t="s">
        <v>159</v>
      </c>
      <c r="J144" s="126" t="s">
        <v>248</v>
      </c>
      <c r="K144" s="184">
        <v>32</v>
      </c>
      <c r="L144" s="72">
        <v>2</v>
      </c>
      <c r="M144" s="72" t="s">
        <v>837</v>
      </c>
      <c r="N144" s="72"/>
    </row>
    <row r="145" spans="1:14">
      <c r="A145" s="5">
        <v>7</v>
      </c>
      <c r="B145" s="8">
        <v>4</v>
      </c>
      <c r="C145" s="8">
        <v>144</v>
      </c>
      <c r="D145" s="2" t="s">
        <v>164</v>
      </c>
      <c r="E145" s="203">
        <v>12808</v>
      </c>
      <c r="F145" s="2" t="s">
        <v>164</v>
      </c>
      <c r="G145" s="2" t="s">
        <v>164</v>
      </c>
      <c r="I145" s="126" t="s">
        <v>976</v>
      </c>
      <c r="J145" s="126" t="s">
        <v>546</v>
      </c>
      <c r="K145" s="184">
        <v>32</v>
      </c>
      <c r="L145" s="72">
        <v>1</v>
      </c>
      <c r="M145" s="72"/>
      <c r="N145" s="72" t="s">
        <v>837</v>
      </c>
    </row>
    <row r="146" spans="1:14">
      <c r="A146" s="5">
        <v>7</v>
      </c>
      <c r="B146" s="8">
        <v>5</v>
      </c>
      <c r="C146" s="8">
        <v>145</v>
      </c>
      <c r="D146" s="2" t="s">
        <v>2175</v>
      </c>
      <c r="E146" s="203">
        <v>27649</v>
      </c>
      <c r="F146" s="2" t="s">
        <v>188</v>
      </c>
      <c r="G146" s="2" t="s">
        <v>188</v>
      </c>
      <c r="I146" s="126" t="s">
        <v>587</v>
      </c>
      <c r="J146" s="126" t="s">
        <v>986</v>
      </c>
      <c r="K146" s="184">
        <v>22</v>
      </c>
      <c r="L146" s="72">
        <v>1</v>
      </c>
      <c r="M146" s="72"/>
      <c r="N146" s="72"/>
    </row>
    <row r="147" spans="1:14">
      <c r="A147" s="5">
        <v>7</v>
      </c>
      <c r="B147" s="8">
        <v>6</v>
      </c>
      <c r="C147" s="8">
        <v>146</v>
      </c>
      <c r="D147" s="2" t="s">
        <v>129</v>
      </c>
      <c r="E147" s="203">
        <v>15761</v>
      </c>
      <c r="F147" s="2" t="s">
        <v>555</v>
      </c>
      <c r="G147" s="2" t="s">
        <v>555</v>
      </c>
      <c r="I147" s="126" t="s">
        <v>346</v>
      </c>
      <c r="J147" s="126" t="s">
        <v>536</v>
      </c>
      <c r="K147" s="184">
        <v>28</v>
      </c>
      <c r="L147" s="72">
        <v>1</v>
      </c>
      <c r="M147" s="72"/>
      <c r="N147" s="72" t="s">
        <v>837</v>
      </c>
    </row>
    <row r="148" spans="1:14">
      <c r="A148" s="5">
        <v>7</v>
      </c>
      <c r="B148" s="8">
        <v>7</v>
      </c>
      <c r="C148" s="8">
        <v>147</v>
      </c>
      <c r="D148" s="2" t="s">
        <v>598</v>
      </c>
      <c r="E148" s="203">
        <v>21212</v>
      </c>
      <c r="F148" s="2" t="s">
        <v>614</v>
      </c>
      <c r="G148" s="2" t="s">
        <v>614</v>
      </c>
      <c r="I148" s="126" t="s">
        <v>1250</v>
      </c>
      <c r="J148" s="126" t="s">
        <v>1669</v>
      </c>
      <c r="K148" s="184">
        <v>28</v>
      </c>
      <c r="L148" s="72">
        <v>1</v>
      </c>
      <c r="M148" s="72"/>
      <c r="N148" s="72"/>
    </row>
    <row r="149" spans="1:14">
      <c r="A149" s="5">
        <v>7</v>
      </c>
      <c r="B149" s="8">
        <v>8</v>
      </c>
      <c r="C149" s="8">
        <v>148</v>
      </c>
      <c r="D149" s="2" t="s">
        <v>555</v>
      </c>
      <c r="E149" s="203">
        <v>13361</v>
      </c>
      <c r="F149" s="2" t="s">
        <v>276</v>
      </c>
      <c r="G149" s="2" t="s">
        <v>276</v>
      </c>
      <c r="I149" s="126" t="s">
        <v>826</v>
      </c>
      <c r="J149" s="126" t="s">
        <v>56</v>
      </c>
      <c r="K149" s="184">
        <v>32</v>
      </c>
      <c r="L149" s="72">
        <v>1</v>
      </c>
      <c r="M149" s="72"/>
      <c r="N149" s="72" t="s">
        <v>46</v>
      </c>
    </row>
    <row r="150" spans="1:14">
      <c r="A150" s="5">
        <v>7</v>
      </c>
      <c r="B150" s="8">
        <v>9</v>
      </c>
      <c r="C150" s="8">
        <v>149</v>
      </c>
      <c r="D150" s="2" t="s">
        <v>29</v>
      </c>
      <c r="E150" s="203">
        <v>10197</v>
      </c>
      <c r="F150" s="2" t="s">
        <v>15</v>
      </c>
      <c r="G150" s="2" t="s">
        <v>15</v>
      </c>
      <c r="I150" s="126" t="s">
        <v>195</v>
      </c>
      <c r="J150" s="126" t="s">
        <v>2196</v>
      </c>
      <c r="K150" s="184">
        <v>32</v>
      </c>
      <c r="L150" s="72">
        <v>1</v>
      </c>
      <c r="M150" s="72"/>
      <c r="N150" s="72" t="s">
        <v>837</v>
      </c>
    </row>
    <row r="151" spans="1:14">
      <c r="A151" s="5">
        <v>7</v>
      </c>
      <c r="B151" s="8">
        <v>10</v>
      </c>
      <c r="C151" s="8">
        <v>150</v>
      </c>
      <c r="D151" s="2" t="s">
        <v>276</v>
      </c>
      <c r="E151" s="203">
        <v>25551</v>
      </c>
      <c r="F151" s="2" t="s">
        <v>598</v>
      </c>
      <c r="G151" s="2" t="s">
        <v>598</v>
      </c>
      <c r="I151" s="126" t="s">
        <v>2179</v>
      </c>
      <c r="J151" s="126" t="s">
        <v>3486</v>
      </c>
      <c r="K151" s="184">
        <v>25</v>
      </c>
      <c r="L151" s="72">
        <v>1</v>
      </c>
      <c r="M151" s="72"/>
      <c r="N151" s="72"/>
    </row>
    <row r="152" spans="1:14">
      <c r="A152" s="5">
        <v>7</v>
      </c>
      <c r="B152" s="8">
        <v>11</v>
      </c>
      <c r="C152" s="8">
        <v>151</v>
      </c>
      <c r="D152" s="2" t="s">
        <v>567</v>
      </c>
      <c r="E152" s="203">
        <v>15585</v>
      </c>
      <c r="F152" s="2" t="s">
        <v>598</v>
      </c>
      <c r="G152" s="2" t="s">
        <v>598</v>
      </c>
      <c r="I152" s="126" t="s">
        <v>1265</v>
      </c>
      <c r="J152" s="126" t="s">
        <v>546</v>
      </c>
      <c r="K152" s="184">
        <v>30</v>
      </c>
      <c r="L152" s="72">
        <v>3</v>
      </c>
      <c r="M152" s="72" t="s">
        <v>46</v>
      </c>
      <c r="N152" s="72"/>
    </row>
    <row r="153" spans="1:14">
      <c r="A153" s="5">
        <v>7</v>
      </c>
      <c r="B153" s="8">
        <v>12</v>
      </c>
      <c r="C153" s="8">
        <v>152</v>
      </c>
      <c r="D153" s="2" t="s">
        <v>18</v>
      </c>
      <c r="E153" s="203">
        <v>12317</v>
      </c>
      <c r="F153" s="2" t="s">
        <v>563</v>
      </c>
      <c r="G153" s="2" t="s">
        <v>563</v>
      </c>
      <c r="I153" s="126" t="s">
        <v>1869</v>
      </c>
      <c r="J153" s="126" t="s">
        <v>802</v>
      </c>
      <c r="K153" s="184">
        <v>32</v>
      </c>
      <c r="L153" s="72">
        <v>1</v>
      </c>
      <c r="M153" s="72"/>
      <c r="N153" s="72" t="s">
        <v>837</v>
      </c>
    </row>
    <row r="154" spans="1:14">
      <c r="A154" s="5">
        <v>7</v>
      </c>
      <c r="B154" s="8">
        <v>13</v>
      </c>
      <c r="C154" s="8">
        <v>153</v>
      </c>
      <c r="D154" s="2" t="s">
        <v>15</v>
      </c>
      <c r="E154" s="203">
        <v>19677</v>
      </c>
      <c r="F154" s="2" t="s">
        <v>13</v>
      </c>
      <c r="G154" s="2" t="s">
        <v>13</v>
      </c>
      <c r="I154" s="126" t="s">
        <v>222</v>
      </c>
      <c r="J154" s="126" t="s">
        <v>379</v>
      </c>
      <c r="K154" s="184">
        <v>28</v>
      </c>
      <c r="L154" s="72">
        <v>1</v>
      </c>
      <c r="M154" s="72"/>
      <c r="N154" s="72" t="s">
        <v>46</v>
      </c>
    </row>
    <row r="155" spans="1:14">
      <c r="A155" s="5">
        <v>7</v>
      </c>
      <c r="B155" s="8">
        <v>14</v>
      </c>
      <c r="C155" s="8">
        <v>154</v>
      </c>
      <c r="D155" s="2" t="s">
        <v>16</v>
      </c>
      <c r="E155" s="203">
        <v>22387</v>
      </c>
      <c r="F155" s="2" t="s">
        <v>609</v>
      </c>
      <c r="G155" s="2" t="s">
        <v>609</v>
      </c>
      <c r="I155" s="126" t="s">
        <v>3001</v>
      </c>
      <c r="J155" s="126" t="s">
        <v>533</v>
      </c>
      <c r="K155" s="184">
        <v>25</v>
      </c>
      <c r="L155" s="72">
        <v>1</v>
      </c>
      <c r="M155" s="72"/>
      <c r="N155" s="72" t="s">
        <v>837</v>
      </c>
    </row>
    <row r="156" spans="1:14">
      <c r="A156" s="5">
        <v>7</v>
      </c>
      <c r="B156" s="8">
        <v>15</v>
      </c>
      <c r="C156" s="8">
        <v>155</v>
      </c>
      <c r="D156" s="2" t="s">
        <v>14</v>
      </c>
      <c r="E156" s="203">
        <v>16408</v>
      </c>
      <c r="F156" s="2" t="s">
        <v>15</v>
      </c>
      <c r="G156" s="2" t="s">
        <v>15</v>
      </c>
      <c r="I156" s="126" t="s">
        <v>586</v>
      </c>
      <c r="J156" s="126" t="s">
        <v>177</v>
      </c>
      <c r="K156" s="184">
        <v>27</v>
      </c>
      <c r="L156" s="72">
        <v>1</v>
      </c>
      <c r="M156" s="72"/>
      <c r="N156" s="72" t="s">
        <v>46</v>
      </c>
    </row>
    <row r="157" spans="1:14">
      <c r="A157" s="5">
        <v>7</v>
      </c>
      <c r="B157" s="8">
        <v>16</v>
      </c>
      <c r="C157" s="8">
        <v>156</v>
      </c>
      <c r="D157" s="2" t="s">
        <v>17</v>
      </c>
      <c r="E157" s="203">
        <v>9761</v>
      </c>
      <c r="F157" s="2" t="s">
        <v>3323</v>
      </c>
      <c r="G157" s="2" t="s">
        <v>15</v>
      </c>
      <c r="I157" s="126" t="s">
        <v>275</v>
      </c>
      <c r="J157" s="126" t="s">
        <v>536</v>
      </c>
      <c r="K157" s="184">
        <v>35</v>
      </c>
      <c r="L157" s="72">
        <v>1</v>
      </c>
      <c r="M157" s="72"/>
      <c r="N157" s="72" t="s">
        <v>837</v>
      </c>
    </row>
    <row r="158" spans="1:14">
      <c r="A158" s="5">
        <v>7</v>
      </c>
      <c r="B158" s="8">
        <v>17</v>
      </c>
      <c r="C158" s="8">
        <v>157</v>
      </c>
      <c r="D158" s="2" t="s">
        <v>563</v>
      </c>
      <c r="E158" s="203">
        <v>27690</v>
      </c>
      <c r="F158" s="2" t="s">
        <v>563</v>
      </c>
      <c r="G158" s="2" t="s">
        <v>563</v>
      </c>
      <c r="I158" s="126" t="s">
        <v>3552</v>
      </c>
      <c r="J158" s="126" t="s">
        <v>554</v>
      </c>
      <c r="K158" s="184">
        <v>24</v>
      </c>
      <c r="L158" s="72">
        <v>8</v>
      </c>
      <c r="M158" s="72" t="s">
        <v>837</v>
      </c>
      <c r="N158" s="72"/>
    </row>
    <row r="159" spans="1:14">
      <c r="A159" s="5">
        <v>7</v>
      </c>
      <c r="B159" s="8">
        <v>18</v>
      </c>
      <c r="C159" s="8">
        <v>158</v>
      </c>
      <c r="D159" s="2" t="s">
        <v>188</v>
      </c>
      <c r="E159" s="203">
        <v>22487</v>
      </c>
      <c r="F159" s="2" t="s">
        <v>438</v>
      </c>
      <c r="G159" s="2" t="s">
        <v>438</v>
      </c>
      <c r="I159" s="126" t="s">
        <v>1848</v>
      </c>
      <c r="J159" s="126" t="s">
        <v>1054</v>
      </c>
      <c r="K159" s="184">
        <v>25</v>
      </c>
      <c r="L159" s="72">
        <v>1</v>
      </c>
      <c r="M159" s="72"/>
      <c r="N159" s="72" t="s">
        <v>837</v>
      </c>
    </row>
    <row r="160" spans="1:14">
      <c r="A160" s="5">
        <v>7</v>
      </c>
      <c r="B160" s="8">
        <v>19</v>
      </c>
      <c r="C160" s="8">
        <v>159</v>
      </c>
      <c r="D160" s="2" t="s">
        <v>2168</v>
      </c>
      <c r="E160" s="203">
        <v>13470</v>
      </c>
      <c r="F160" s="2" t="s">
        <v>188</v>
      </c>
      <c r="G160" s="2" t="s">
        <v>188</v>
      </c>
      <c r="I160" s="126" t="s">
        <v>745</v>
      </c>
      <c r="J160" s="126" t="s">
        <v>24</v>
      </c>
      <c r="K160" s="184">
        <v>29</v>
      </c>
      <c r="L160" s="72">
        <v>1</v>
      </c>
      <c r="M160" s="72"/>
      <c r="N160" s="72" t="s">
        <v>837</v>
      </c>
    </row>
    <row r="161" spans="1:14">
      <c r="A161" s="9">
        <v>7</v>
      </c>
      <c r="B161" s="10">
        <v>20</v>
      </c>
      <c r="C161" s="10">
        <v>160</v>
      </c>
      <c r="D161" s="11" t="s">
        <v>609</v>
      </c>
      <c r="E161" s="204">
        <v>21527</v>
      </c>
      <c r="F161" s="11" t="s">
        <v>2168</v>
      </c>
      <c r="G161" s="11" t="s">
        <v>2168</v>
      </c>
      <c r="H161" s="11"/>
      <c r="I161" s="135" t="s">
        <v>3408</v>
      </c>
      <c r="J161" s="135" t="s">
        <v>138</v>
      </c>
      <c r="K161" s="185">
        <v>26</v>
      </c>
      <c r="L161" s="76">
        <v>1</v>
      </c>
      <c r="M161" s="76"/>
      <c r="N161" s="76"/>
    </row>
    <row r="162" spans="1:14">
      <c r="A162" s="5">
        <v>8</v>
      </c>
      <c r="B162" s="8">
        <v>1</v>
      </c>
      <c r="C162" s="8">
        <v>161</v>
      </c>
      <c r="D162" s="2" t="s">
        <v>609</v>
      </c>
      <c r="E162" s="203">
        <v>24262</v>
      </c>
      <c r="F162" s="2" t="s">
        <v>609</v>
      </c>
      <c r="G162" s="2" t="s">
        <v>609</v>
      </c>
      <c r="I162" s="126" t="s">
        <v>3453</v>
      </c>
      <c r="J162" s="126" t="s">
        <v>3454</v>
      </c>
      <c r="K162" s="184">
        <v>22</v>
      </c>
      <c r="L162" s="72">
        <v>8</v>
      </c>
      <c r="M162" s="72" t="s">
        <v>837</v>
      </c>
      <c r="N162" s="72"/>
    </row>
    <row r="163" spans="1:14">
      <c r="A163" s="5">
        <v>8</v>
      </c>
      <c r="B163" s="8">
        <v>2</v>
      </c>
      <c r="C163" s="8">
        <v>162</v>
      </c>
      <c r="D163" s="2" t="s">
        <v>2168</v>
      </c>
      <c r="E163" s="203">
        <v>25386</v>
      </c>
      <c r="F163" s="2" t="s">
        <v>16</v>
      </c>
      <c r="G163" s="2" t="s">
        <v>16</v>
      </c>
      <c r="I163" s="126" t="s">
        <v>3476</v>
      </c>
      <c r="J163" s="126" t="s">
        <v>3477</v>
      </c>
      <c r="K163" s="184">
        <v>25</v>
      </c>
      <c r="L163" s="72">
        <v>1</v>
      </c>
      <c r="M163" s="72"/>
      <c r="N163" s="72"/>
    </row>
    <row r="164" spans="1:14">
      <c r="A164" s="5">
        <v>8</v>
      </c>
      <c r="B164" s="8">
        <v>3</v>
      </c>
      <c r="C164" s="8">
        <v>163</v>
      </c>
      <c r="D164" s="2" t="s">
        <v>188</v>
      </c>
      <c r="E164" s="203">
        <v>9847</v>
      </c>
      <c r="F164" s="2" t="s">
        <v>438</v>
      </c>
      <c r="G164" s="2" t="s">
        <v>438</v>
      </c>
      <c r="I164" s="126" t="s">
        <v>302</v>
      </c>
      <c r="J164" s="126" t="s">
        <v>136</v>
      </c>
      <c r="K164" s="184">
        <v>36</v>
      </c>
      <c r="L164" s="72">
        <v>9</v>
      </c>
      <c r="M164" s="72" t="s">
        <v>837</v>
      </c>
      <c r="N164" s="72"/>
    </row>
    <row r="165" spans="1:14">
      <c r="A165" s="5">
        <v>8</v>
      </c>
      <c r="B165" s="8">
        <v>4</v>
      </c>
      <c r="C165" s="8">
        <v>164</v>
      </c>
      <c r="D165" s="2" t="s">
        <v>563</v>
      </c>
      <c r="E165" s="203">
        <v>19244</v>
      </c>
      <c r="F165" s="2" t="s">
        <v>17</v>
      </c>
      <c r="G165" s="2" t="s">
        <v>17</v>
      </c>
      <c r="I165" s="126" t="s">
        <v>1256</v>
      </c>
      <c r="J165" s="126" t="s">
        <v>244</v>
      </c>
      <c r="K165" s="184">
        <v>29</v>
      </c>
      <c r="L165" s="72">
        <v>1</v>
      </c>
      <c r="M165" s="72"/>
      <c r="N165" s="72" t="s">
        <v>46</v>
      </c>
    </row>
    <row r="166" spans="1:14">
      <c r="A166" s="5">
        <v>8</v>
      </c>
      <c r="B166" s="8">
        <v>5</v>
      </c>
      <c r="C166" s="8">
        <v>165</v>
      </c>
      <c r="D166" s="2" t="s">
        <v>17</v>
      </c>
      <c r="E166" s="203">
        <v>25377</v>
      </c>
      <c r="F166" s="2" t="s">
        <v>2168</v>
      </c>
      <c r="G166" s="2" t="s">
        <v>2168</v>
      </c>
      <c r="I166" s="126" t="s">
        <v>1898</v>
      </c>
      <c r="J166" s="126" t="s">
        <v>1777</v>
      </c>
      <c r="K166" s="184">
        <v>26</v>
      </c>
      <c r="L166" s="72">
        <v>1</v>
      </c>
      <c r="M166" s="72"/>
      <c r="N166" s="72" t="s">
        <v>837</v>
      </c>
    </row>
    <row r="167" spans="1:14">
      <c r="A167" s="5">
        <v>8</v>
      </c>
      <c r="B167" s="8">
        <v>6</v>
      </c>
      <c r="C167" s="8">
        <v>166</v>
      </c>
      <c r="D167" s="2" t="s">
        <v>14</v>
      </c>
      <c r="E167" s="203">
        <v>17766</v>
      </c>
      <c r="F167" s="2" t="s">
        <v>345</v>
      </c>
      <c r="G167" s="2" t="s">
        <v>345</v>
      </c>
      <c r="I167" s="126" t="s">
        <v>317</v>
      </c>
      <c r="J167" s="126" t="s">
        <v>494</v>
      </c>
      <c r="K167" s="184">
        <v>29</v>
      </c>
      <c r="L167" s="72">
        <v>9</v>
      </c>
      <c r="M167" s="72" t="s">
        <v>46</v>
      </c>
      <c r="N167" s="72"/>
    </row>
    <row r="168" spans="1:14">
      <c r="A168" s="5">
        <v>8</v>
      </c>
      <c r="B168" s="8">
        <v>7</v>
      </c>
      <c r="C168" s="8">
        <v>167</v>
      </c>
      <c r="D168" s="2" t="s">
        <v>16</v>
      </c>
      <c r="E168" s="203">
        <v>24273</v>
      </c>
      <c r="F168" s="2" t="s">
        <v>438</v>
      </c>
      <c r="G168" s="2" t="s">
        <v>438</v>
      </c>
      <c r="I168" s="126" t="s">
        <v>2484</v>
      </c>
      <c r="J168" s="126" t="s">
        <v>3031</v>
      </c>
      <c r="K168" s="184">
        <v>22</v>
      </c>
      <c r="L168" s="72">
        <v>6</v>
      </c>
      <c r="M168" s="72" t="s">
        <v>837</v>
      </c>
      <c r="N168" s="72"/>
    </row>
    <row r="169" spans="1:14">
      <c r="A169" s="5">
        <v>8</v>
      </c>
      <c r="B169" s="8">
        <v>8</v>
      </c>
      <c r="C169" s="8">
        <v>168</v>
      </c>
      <c r="D169" s="2" t="s">
        <v>15</v>
      </c>
      <c r="E169" s="203">
        <v>9774</v>
      </c>
      <c r="F169" s="2" t="s">
        <v>567</v>
      </c>
      <c r="G169" s="2" t="s">
        <v>567</v>
      </c>
      <c r="I169" s="126" t="s">
        <v>3331</v>
      </c>
      <c r="J169" s="126" t="s">
        <v>331</v>
      </c>
      <c r="K169" s="184">
        <v>32</v>
      </c>
      <c r="L169" s="72">
        <v>2</v>
      </c>
      <c r="M169" s="72" t="s">
        <v>837</v>
      </c>
      <c r="N169" s="72"/>
    </row>
    <row r="170" spans="1:14">
      <c r="A170" s="5">
        <v>8</v>
      </c>
      <c r="B170" s="8">
        <v>9</v>
      </c>
      <c r="C170" s="8">
        <v>169</v>
      </c>
      <c r="D170" s="2" t="s">
        <v>18</v>
      </c>
      <c r="E170" s="203">
        <v>27691</v>
      </c>
      <c r="F170" s="2" t="s">
        <v>567</v>
      </c>
      <c r="G170" s="2" t="s">
        <v>567</v>
      </c>
      <c r="I170" s="126" t="s">
        <v>3109</v>
      </c>
      <c r="J170" s="126" t="s">
        <v>3110</v>
      </c>
      <c r="K170" s="184">
        <v>25</v>
      </c>
      <c r="L170" s="72">
        <v>1</v>
      </c>
      <c r="M170" s="72"/>
      <c r="N170" s="72" t="s">
        <v>837</v>
      </c>
    </row>
    <row r="171" spans="1:14">
      <c r="A171" s="5">
        <v>8</v>
      </c>
      <c r="B171" s="8">
        <v>10</v>
      </c>
      <c r="C171" s="8">
        <v>170</v>
      </c>
      <c r="D171" s="2" t="s">
        <v>567</v>
      </c>
      <c r="E171" s="203">
        <v>22209</v>
      </c>
      <c r="F171" s="2" t="s">
        <v>14</v>
      </c>
      <c r="G171" s="2" t="s">
        <v>14</v>
      </c>
      <c r="I171" s="126" t="s">
        <v>1746</v>
      </c>
      <c r="J171" s="126" t="s">
        <v>72</v>
      </c>
      <c r="K171" s="184">
        <v>25</v>
      </c>
      <c r="L171" s="72">
        <v>2</v>
      </c>
      <c r="M171" s="72" t="s">
        <v>837</v>
      </c>
      <c r="N171" s="72"/>
    </row>
    <row r="172" spans="1:14">
      <c r="A172" s="5">
        <v>8</v>
      </c>
      <c r="B172" s="8">
        <v>11</v>
      </c>
      <c r="C172" s="8">
        <v>171</v>
      </c>
      <c r="D172" s="2" t="s">
        <v>276</v>
      </c>
      <c r="E172" s="203">
        <v>5254</v>
      </c>
      <c r="F172" s="2" t="s">
        <v>14</v>
      </c>
      <c r="G172" s="2" t="s">
        <v>14</v>
      </c>
      <c r="I172" s="126" t="s">
        <v>507</v>
      </c>
      <c r="J172" s="126" t="s">
        <v>35</v>
      </c>
      <c r="K172" s="184">
        <v>33</v>
      </c>
      <c r="L172" s="72">
        <v>7</v>
      </c>
      <c r="M172" s="72" t="s">
        <v>2543</v>
      </c>
      <c r="N172" s="72"/>
    </row>
    <row r="173" spans="1:14">
      <c r="A173" s="5">
        <v>8</v>
      </c>
      <c r="B173" s="8">
        <v>12</v>
      </c>
      <c r="C173" s="8">
        <v>172</v>
      </c>
      <c r="D173" s="2" t="s">
        <v>29</v>
      </c>
      <c r="E173" s="203">
        <v>26197</v>
      </c>
      <c r="F173" s="2" t="s">
        <v>164</v>
      </c>
      <c r="G173" s="2" t="s">
        <v>164</v>
      </c>
      <c r="I173" s="126" t="s">
        <v>2524</v>
      </c>
      <c r="J173" s="126" t="s">
        <v>136</v>
      </c>
      <c r="K173" s="184">
        <v>25</v>
      </c>
      <c r="L173" s="72">
        <v>3</v>
      </c>
      <c r="M173" s="72" t="s">
        <v>837</v>
      </c>
      <c r="N173" s="72"/>
    </row>
    <row r="174" spans="1:14">
      <c r="A174" s="5">
        <v>8</v>
      </c>
      <c r="B174" s="8">
        <v>13</v>
      </c>
      <c r="C174" s="8">
        <v>173</v>
      </c>
      <c r="D174" s="2" t="s">
        <v>555</v>
      </c>
      <c r="E174" s="203">
        <v>23818</v>
      </c>
      <c r="F174" s="2" t="s">
        <v>438</v>
      </c>
      <c r="G174" s="2" t="s">
        <v>438</v>
      </c>
      <c r="I174" s="126" t="s">
        <v>3684</v>
      </c>
      <c r="J174" s="126" t="s">
        <v>3683</v>
      </c>
      <c r="K174" s="184">
        <v>23</v>
      </c>
      <c r="L174" s="72">
        <v>4</v>
      </c>
      <c r="M174" s="72" t="s">
        <v>46</v>
      </c>
      <c r="N174" s="72"/>
    </row>
    <row r="175" spans="1:14">
      <c r="A175" s="5">
        <v>8</v>
      </c>
      <c r="B175" s="8">
        <v>14</v>
      </c>
      <c r="C175" s="8">
        <v>174</v>
      </c>
      <c r="D175" s="2" t="s">
        <v>598</v>
      </c>
      <c r="E175" s="203">
        <v>23698</v>
      </c>
      <c r="F175" s="2" t="s">
        <v>345</v>
      </c>
      <c r="G175" s="2" t="s">
        <v>345</v>
      </c>
      <c r="I175" s="126" t="s">
        <v>254</v>
      </c>
      <c r="J175" s="126" t="s">
        <v>1193</v>
      </c>
      <c r="K175" s="184">
        <v>22</v>
      </c>
      <c r="L175" s="72">
        <v>4</v>
      </c>
      <c r="M175" s="72" t="s">
        <v>2543</v>
      </c>
      <c r="N175" s="72"/>
    </row>
    <row r="176" spans="1:14">
      <c r="A176" s="5">
        <v>8</v>
      </c>
      <c r="B176" s="8">
        <v>15</v>
      </c>
      <c r="C176" s="8">
        <v>175</v>
      </c>
      <c r="D176" s="2" t="s">
        <v>129</v>
      </c>
      <c r="E176" s="203">
        <v>19455</v>
      </c>
      <c r="F176" s="2" t="s">
        <v>563</v>
      </c>
      <c r="G176" s="2" t="s">
        <v>563</v>
      </c>
      <c r="I176" s="126" t="s">
        <v>3381</v>
      </c>
      <c r="J176" s="126" t="s">
        <v>3382</v>
      </c>
      <c r="K176" s="184">
        <v>26</v>
      </c>
      <c r="L176" s="72">
        <v>5</v>
      </c>
      <c r="M176" s="72" t="s">
        <v>837</v>
      </c>
      <c r="N176" s="72"/>
    </row>
    <row r="177" spans="1:14">
      <c r="A177" s="5">
        <v>8</v>
      </c>
      <c r="B177" s="8">
        <v>16</v>
      </c>
      <c r="C177" s="8">
        <v>176</v>
      </c>
      <c r="D177" s="2" t="s">
        <v>2175</v>
      </c>
      <c r="E177" s="203">
        <v>23690</v>
      </c>
      <c r="F177" s="2" t="s">
        <v>213</v>
      </c>
      <c r="G177" s="2" t="s">
        <v>213</v>
      </c>
      <c r="I177" s="126" t="s">
        <v>3443</v>
      </c>
      <c r="J177" s="126" t="s">
        <v>3029</v>
      </c>
      <c r="K177" s="184">
        <v>22</v>
      </c>
      <c r="L177" s="72">
        <v>6</v>
      </c>
      <c r="M177" s="72" t="s">
        <v>2543</v>
      </c>
      <c r="N177" s="72"/>
    </row>
    <row r="178" spans="1:14">
      <c r="A178" s="5">
        <v>8</v>
      </c>
      <c r="B178" s="8">
        <v>17</v>
      </c>
      <c r="C178" s="8">
        <v>177</v>
      </c>
      <c r="D178" s="2" t="s">
        <v>164</v>
      </c>
      <c r="E178" s="203">
        <v>26368</v>
      </c>
      <c r="F178" s="2" t="s">
        <v>354</v>
      </c>
      <c r="G178" s="2" t="s">
        <v>354</v>
      </c>
      <c r="I178" s="126" t="s">
        <v>3092</v>
      </c>
      <c r="J178" s="126" t="s">
        <v>3520</v>
      </c>
      <c r="K178" s="184">
        <v>25</v>
      </c>
      <c r="L178" s="72">
        <v>7</v>
      </c>
      <c r="M178" s="72" t="s">
        <v>46</v>
      </c>
      <c r="N178" s="72"/>
    </row>
    <row r="179" spans="1:14">
      <c r="A179" s="5">
        <v>8</v>
      </c>
      <c r="B179" s="8">
        <v>18</v>
      </c>
      <c r="C179" s="8">
        <v>178</v>
      </c>
      <c r="D179" s="2" t="s">
        <v>2170</v>
      </c>
      <c r="E179" s="203">
        <v>2967</v>
      </c>
      <c r="F179" s="2" t="s">
        <v>3323</v>
      </c>
      <c r="G179" s="2" t="s">
        <v>1121</v>
      </c>
      <c r="I179" s="126" t="s">
        <v>869</v>
      </c>
      <c r="J179" s="126" t="s">
        <v>324</v>
      </c>
      <c r="K179" s="184">
        <v>35</v>
      </c>
      <c r="L179" s="72">
        <v>7</v>
      </c>
      <c r="M179" s="72" t="s">
        <v>837</v>
      </c>
      <c r="N179" s="72"/>
    </row>
    <row r="180" spans="1:14">
      <c r="A180" s="5">
        <v>8</v>
      </c>
      <c r="B180" s="8">
        <v>19</v>
      </c>
      <c r="C180" s="8">
        <v>179</v>
      </c>
      <c r="D180" s="2" t="s">
        <v>13</v>
      </c>
      <c r="E180" s="203">
        <v>18864</v>
      </c>
      <c r="F180" s="2" t="s">
        <v>2170</v>
      </c>
      <c r="G180" s="2" t="s">
        <v>2170</v>
      </c>
      <c r="I180" s="126" t="s">
        <v>75</v>
      </c>
      <c r="J180" s="126" t="s">
        <v>591</v>
      </c>
      <c r="K180" s="184">
        <v>26</v>
      </c>
      <c r="L180" s="72">
        <v>1</v>
      </c>
      <c r="M180" s="72"/>
      <c r="N180" s="72" t="s">
        <v>837</v>
      </c>
    </row>
    <row r="181" spans="1:14">
      <c r="A181" s="9">
        <v>8</v>
      </c>
      <c r="B181" s="10">
        <v>20</v>
      </c>
      <c r="C181" s="10">
        <v>180</v>
      </c>
      <c r="D181" s="11" t="s">
        <v>239</v>
      </c>
      <c r="E181" s="204">
        <v>12095</v>
      </c>
      <c r="F181" s="11" t="s">
        <v>470</v>
      </c>
      <c r="G181" s="11" t="s">
        <v>470</v>
      </c>
      <c r="H181" s="11"/>
      <c r="I181" s="135" t="s">
        <v>528</v>
      </c>
      <c r="J181" s="135" t="s">
        <v>825</v>
      </c>
      <c r="K181" s="185">
        <v>32</v>
      </c>
      <c r="L181" s="76">
        <v>1</v>
      </c>
      <c r="M181" s="76"/>
      <c r="N181" s="76" t="s">
        <v>837</v>
      </c>
    </row>
    <row r="182" spans="1:14">
      <c r="A182" s="5">
        <v>9</v>
      </c>
      <c r="B182" s="8">
        <v>1</v>
      </c>
      <c r="C182" s="8">
        <v>181</v>
      </c>
      <c r="D182" s="2" t="s">
        <v>239</v>
      </c>
      <c r="E182" s="203">
        <v>14128</v>
      </c>
      <c r="F182" s="2" t="s">
        <v>567</v>
      </c>
      <c r="G182" s="2" t="s">
        <v>567</v>
      </c>
      <c r="I182" s="126" t="s">
        <v>634</v>
      </c>
      <c r="J182" s="126" t="s">
        <v>554</v>
      </c>
      <c r="K182" s="184">
        <v>29</v>
      </c>
      <c r="L182" s="72">
        <v>3</v>
      </c>
      <c r="M182" s="72" t="s">
        <v>46</v>
      </c>
      <c r="N182" s="72"/>
    </row>
    <row r="183" spans="1:14">
      <c r="A183" s="5">
        <v>9</v>
      </c>
      <c r="B183" s="8">
        <v>2</v>
      </c>
      <c r="C183" s="8">
        <v>182</v>
      </c>
      <c r="D183" s="2" t="s">
        <v>13</v>
      </c>
      <c r="E183" s="203">
        <v>16929</v>
      </c>
      <c r="F183" s="2" t="s">
        <v>3323</v>
      </c>
      <c r="G183" s="2" t="s">
        <v>164</v>
      </c>
      <c r="I183" s="126" t="s">
        <v>876</v>
      </c>
      <c r="J183" s="126" t="s">
        <v>877</v>
      </c>
      <c r="K183" s="184">
        <v>27</v>
      </c>
      <c r="L183" s="72">
        <v>1</v>
      </c>
      <c r="M183" s="72"/>
      <c r="N183" s="72" t="s">
        <v>837</v>
      </c>
    </row>
    <row r="184" spans="1:14">
      <c r="A184" s="5">
        <v>9</v>
      </c>
      <c r="B184" s="8">
        <v>3</v>
      </c>
      <c r="C184" s="8">
        <v>183</v>
      </c>
      <c r="D184" s="2" t="s">
        <v>2170</v>
      </c>
      <c r="E184" s="203">
        <v>13293</v>
      </c>
      <c r="F184" s="2" t="s">
        <v>17</v>
      </c>
      <c r="G184" s="2" t="s">
        <v>17</v>
      </c>
      <c r="I184" s="126" t="s">
        <v>1668</v>
      </c>
      <c r="J184" s="126" t="s">
        <v>146</v>
      </c>
      <c r="K184" s="184">
        <v>33</v>
      </c>
      <c r="L184" s="72">
        <v>1</v>
      </c>
      <c r="M184" s="72"/>
      <c r="N184" s="72" t="s">
        <v>46</v>
      </c>
    </row>
    <row r="185" spans="1:14">
      <c r="A185" s="5">
        <v>9</v>
      </c>
      <c r="B185" s="8">
        <v>4</v>
      </c>
      <c r="C185" s="8">
        <v>184</v>
      </c>
      <c r="D185" s="2" t="s">
        <v>164</v>
      </c>
      <c r="E185" s="203">
        <v>17040</v>
      </c>
      <c r="F185" s="2" t="s">
        <v>45</v>
      </c>
      <c r="G185" s="2" t="s">
        <v>1121</v>
      </c>
      <c r="I185" s="126" t="s">
        <v>25</v>
      </c>
      <c r="J185" s="126" t="s">
        <v>565</v>
      </c>
      <c r="K185" s="184">
        <v>26</v>
      </c>
      <c r="L185" s="72">
        <v>2</v>
      </c>
      <c r="M185" s="72" t="s">
        <v>2543</v>
      </c>
      <c r="N185" s="72"/>
    </row>
    <row r="186" spans="1:14">
      <c r="A186" s="5">
        <v>9</v>
      </c>
      <c r="B186" s="8">
        <v>5</v>
      </c>
      <c r="C186" s="8">
        <v>185</v>
      </c>
      <c r="D186" s="2" t="s">
        <v>2175</v>
      </c>
      <c r="E186" s="203">
        <v>21584</v>
      </c>
      <c r="F186" s="2" t="s">
        <v>2175</v>
      </c>
      <c r="G186" s="2" t="s">
        <v>2175</v>
      </c>
      <c r="I186" s="126" t="s">
        <v>3412</v>
      </c>
      <c r="J186" s="126" t="s">
        <v>3387</v>
      </c>
      <c r="K186" s="184">
        <v>27</v>
      </c>
      <c r="L186" s="72">
        <v>1</v>
      </c>
      <c r="M186" s="72"/>
      <c r="N186" s="72"/>
    </row>
    <row r="187" spans="1:14">
      <c r="A187" s="5">
        <v>9</v>
      </c>
      <c r="B187" s="8">
        <v>6</v>
      </c>
      <c r="C187" s="8">
        <v>186</v>
      </c>
      <c r="D187" s="2" t="s">
        <v>129</v>
      </c>
      <c r="E187" s="203">
        <v>15551</v>
      </c>
      <c r="F187" s="2" t="s">
        <v>129</v>
      </c>
      <c r="G187" s="2" t="s">
        <v>129</v>
      </c>
      <c r="I187" s="126" t="s">
        <v>3359</v>
      </c>
      <c r="J187" s="126" t="s">
        <v>168</v>
      </c>
      <c r="K187" s="184">
        <v>32</v>
      </c>
      <c r="L187" s="72">
        <v>1</v>
      </c>
      <c r="M187" s="72"/>
      <c r="N187" s="72" t="s">
        <v>837</v>
      </c>
    </row>
    <row r="188" spans="1:14">
      <c r="A188" s="5">
        <v>9</v>
      </c>
      <c r="B188" s="8">
        <v>7</v>
      </c>
      <c r="C188" s="8">
        <v>187</v>
      </c>
      <c r="D188" s="2" t="s">
        <v>598</v>
      </c>
      <c r="E188" s="203">
        <v>21614</v>
      </c>
      <c r="F188" s="2" t="s">
        <v>2168</v>
      </c>
      <c r="G188" s="2" t="s">
        <v>2168</v>
      </c>
      <c r="I188" s="126" t="s">
        <v>2482</v>
      </c>
      <c r="J188" s="126" t="s">
        <v>547</v>
      </c>
      <c r="K188" s="184">
        <v>26</v>
      </c>
      <c r="L188" s="72">
        <v>8</v>
      </c>
      <c r="M188" s="72" t="s">
        <v>46</v>
      </c>
      <c r="N188" s="72"/>
    </row>
    <row r="189" spans="1:14">
      <c r="A189" s="5">
        <v>9</v>
      </c>
      <c r="B189" s="8">
        <v>8</v>
      </c>
      <c r="C189" s="8">
        <v>188</v>
      </c>
      <c r="D189" s="2" t="s">
        <v>555</v>
      </c>
      <c r="E189" s="203">
        <v>24589</v>
      </c>
      <c r="F189" s="2" t="s">
        <v>276</v>
      </c>
      <c r="G189" s="2" t="s">
        <v>276</v>
      </c>
      <c r="I189" s="126" t="s">
        <v>2392</v>
      </c>
      <c r="J189" s="126" t="s">
        <v>8</v>
      </c>
      <c r="K189" s="184">
        <v>26</v>
      </c>
      <c r="L189" s="72">
        <v>7</v>
      </c>
      <c r="M189" s="72" t="s">
        <v>46</v>
      </c>
      <c r="N189" s="72"/>
    </row>
    <row r="190" spans="1:14">
      <c r="A190" s="5">
        <v>9</v>
      </c>
      <c r="B190" s="8">
        <v>9</v>
      </c>
      <c r="C190" s="8">
        <v>189</v>
      </c>
      <c r="D190" s="2" t="s">
        <v>29</v>
      </c>
      <c r="E190" s="203">
        <v>15429</v>
      </c>
      <c r="F190" s="2" t="s">
        <v>246</v>
      </c>
      <c r="G190" s="2" t="s">
        <v>246</v>
      </c>
      <c r="I190" s="126" t="s">
        <v>787</v>
      </c>
      <c r="J190" s="126" t="s">
        <v>431</v>
      </c>
      <c r="K190" s="184">
        <v>31</v>
      </c>
      <c r="L190" s="72">
        <v>9</v>
      </c>
      <c r="M190" s="72" t="s">
        <v>837</v>
      </c>
      <c r="N190" s="72"/>
    </row>
    <row r="191" spans="1:14">
      <c r="A191" s="5">
        <v>9</v>
      </c>
      <c r="B191" s="8">
        <v>10</v>
      </c>
      <c r="C191" s="8">
        <v>190</v>
      </c>
      <c r="D191" s="2" t="s">
        <v>276</v>
      </c>
      <c r="E191" s="203">
        <v>13942</v>
      </c>
      <c r="F191" s="2" t="s">
        <v>246</v>
      </c>
      <c r="G191" s="2" t="s">
        <v>246</v>
      </c>
      <c r="I191" s="126" t="s">
        <v>1026</v>
      </c>
      <c r="J191" s="126" t="s">
        <v>243</v>
      </c>
      <c r="K191" s="184">
        <v>33</v>
      </c>
      <c r="L191" s="72">
        <v>1</v>
      </c>
      <c r="M191" s="72"/>
      <c r="N191" s="72" t="s">
        <v>46</v>
      </c>
    </row>
    <row r="192" spans="1:14">
      <c r="A192" s="5">
        <v>9</v>
      </c>
      <c r="B192" s="8">
        <v>11</v>
      </c>
      <c r="C192" s="8">
        <v>191</v>
      </c>
      <c r="D192" s="2" t="s">
        <v>567</v>
      </c>
      <c r="E192" s="203">
        <v>26149</v>
      </c>
      <c r="F192" s="2" t="s">
        <v>45</v>
      </c>
      <c r="G192" s="2" t="s">
        <v>1121</v>
      </c>
      <c r="I192" s="126" t="s">
        <v>1210</v>
      </c>
      <c r="J192" s="126" t="s">
        <v>801</v>
      </c>
      <c r="K192" s="184">
        <v>25</v>
      </c>
      <c r="L192" s="72">
        <v>8</v>
      </c>
      <c r="M192" s="72" t="s">
        <v>46</v>
      </c>
      <c r="N192" s="72"/>
    </row>
    <row r="193" spans="1:14">
      <c r="A193" s="5">
        <v>9</v>
      </c>
      <c r="B193" s="8">
        <v>12</v>
      </c>
      <c r="C193" s="8">
        <v>192</v>
      </c>
      <c r="D193" s="2" t="s">
        <v>18</v>
      </c>
      <c r="E193" s="203">
        <v>22542</v>
      </c>
      <c r="F193" s="2" t="s">
        <v>354</v>
      </c>
      <c r="G193" s="2" t="s">
        <v>354</v>
      </c>
      <c r="I193" s="126" t="s">
        <v>3426</v>
      </c>
      <c r="J193" s="126" t="s">
        <v>2316</v>
      </c>
      <c r="K193" s="184">
        <v>22</v>
      </c>
      <c r="L193" s="72">
        <v>8</v>
      </c>
      <c r="M193" s="72" t="s">
        <v>46</v>
      </c>
      <c r="N193" s="72"/>
    </row>
    <row r="194" spans="1:14">
      <c r="A194" s="5">
        <v>9</v>
      </c>
      <c r="B194" s="8">
        <v>13</v>
      </c>
      <c r="C194" s="8">
        <v>193</v>
      </c>
      <c r="D194" s="2" t="s">
        <v>15</v>
      </c>
      <c r="E194" s="203">
        <v>20308</v>
      </c>
      <c r="F194" s="2" t="s">
        <v>614</v>
      </c>
      <c r="G194" s="2" t="s">
        <v>614</v>
      </c>
      <c r="I194" s="126" t="s">
        <v>2434</v>
      </c>
      <c r="J194" s="126" t="s">
        <v>247</v>
      </c>
      <c r="K194" s="184">
        <v>27</v>
      </c>
      <c r="L194" s="72">
        <v>8</v>
      </c>
      <c r="M194" s="72" t="s">
        <v>837</v>
      </c>
      <c r="N194" s="72"/>
    </row>
    <row r="195" spans="1:14">
      <c r="A195" s="5">
        <v>9</v>
      </c>
      <c r="B195" s="8">
        <v>14</v>
      </c>
      <c r="C195" s="8">
        <v>194</v>
      </c>
      <c r="D195" s="2" t="s">
        <v>16</v>
      </c>
      <c r="E195" s="203">
        <v>20599</v>
      </c>
      <c r="F195" s="2" t="s">
        <v>276</v>
      </c>
      <c r="G195" s="2" t="s">
        <v>276</v>
      </c>
      <c r="I195" s="126" t="s">
        <v>25</v>
      </c>
      <c r="J195" s="126" t="s">
        <v>3399</v>
      </c>
      <c r="K195" s="184">
        <v>23</v>
      </c>
      <c r="L195" s="72">
        <v>2</v>
      </c>
      <c r="M195" s="72" t="s">
        <v>837</v>
      </c>
      <c r="N195" s="72"/>
    </row>
    <row r="196" spans="1:14">
      <c r="A196" s="5">
        <v>9</v>
      </c>
      <c r="B196" s="8">
        <v>15</v>
      </c>
      <c r="C196" s="8">
        <v>195</v>
      </c>
      <c r="D196" s="2" t="s">
        <v>14</v>
      </c>
      <c r="E196" s="203">
        <v>18337</v>
      </c>
      <c r="F196" s="2" t="s">
        <v>555</v>
      </c>
      <c r="G196" s="2" t="s">
        <v>555</v>
      </c>
      <c r="I196" s="126" t="s">
        <v>117</v>
      </c>
      <c r="J196" s="126" t="s">
        <v>220</v>
      </c>
      <c r="K196" s="184">
        <v>32</v>
      </c>
      <c r="L196" s="72">
        <v>1</v>
      </c>
      <c r="M196" s="72"/>
      <c r="N196" s="72" t="s">
        <v>837</v>
      </c>
    </row>
    <row r="197" spans="1:14">
      <c r="A197" s="5">
        <v>9</v>
      </c>
      <c r="B197" s="8">
        <v>16</v>
      </c>
      <c r="C197" s="8">
        <v>196</v>
      </c>
      <c r="D197" s="2" t="s">
        <v>17</v>
      </c>
      <c r="E197" s="203">
        <v>21267</v>
      </c>
      <c r="F197" s="2" t="s">
        <v>246</v>
      </c>
      <c r="G197" s="2" t="s">
        <v>246</v>
      </c>
      <c r="I197" s="126" t="s">
        <v>2957</v>
      </c>
      <c r="J197" s="126" t="s">
        <v>247</v>
      </c>
      <c r="K197" s="184">
        <v>27</v>
      </c>
      <c r="L197" s="72">
        <v>1</v>
      </c>
      <c r="M197" s="72"/>
      <c r="N197" s="72" t="s">
        <v>837</v>
      </c>
    </row>
    <row r="198" spans="1:14">
      <c r="A198" s="5">
        <v>9</v>
      </c>
      <c r="B198" s="8">
        <v>17</v>
      </c>
      <c r="C198" s="8">
        <v>197</v>
      </c>
      <c r="D198" s="2" t="s">
        <v>563</v>
      </c>
      <c r="E198" s="203">
        <v>15264</v>
      </c>
      <c r="F198" s="2" t="s">
        <v>3323</v>
      </c>
      <c r="G198" s="2" t="s">
        <v>16</v>
      </c>
      <c r="I198" s="126" t="s">
        <v>1816</v>
      </c>
      <c r="J198" s="126" t="s">
        <v>1817</v>
      </c>
      <c r="K198" s="184">
        <v>29</v>
      </c>
      <c r="L198" s="72">
        <v>1</v>
      </c>
      <c r="M198" s="72"/>
      <c r="N198" s="72" t="s">
        <v>837</v>
      </c>
    </row>
    <row r="199" spans="1:14">
      <c r="A199" s="5">
        <v>9</v>
      </c>
      <c r="B199" s="8">
        <v>18</v>
      </c>
      <c r="C199" s="8">
        <v>198</v>
      </c>
      <c r="D199" s="2" t="s">
        <v>188</v>
      </c>
      <c r="E199" s="203">
        <v>19262</v>
      </c>
      <c r="F199" s="2" t="s">
        <v>686</v>
      </c>
      <c r="G199" s="2" t="s">
        <v>686</v>
      </c>
      <c r="I199" s="126" t="s">
        <v>1171</v>
      </c>
      <c r="J199" s="126" t="s">
        <v>307</v>
      </c>
      <c r="K199" s="184">
        <v>28</v>
      </c>
      <c r="L199" s="72">
        <v>6</v>
      </c>
      <c r="M199" s="72" t="s">
        <v>837</v>
      </c>
      <c r="N199" s="72"/>
    </row>
    <row r="200" spans="1:14">
      <c r="A200" s="5">
        <v>9</v>
      </c>
      <c r="B200" s="8">
        <v>19</v>
      </c>
      <c r="C200" s="8">
        <v>199</v>
      </c>
      <c r="D200" s="2" t="s">
        <v>2168</v>
      </c>
      <c r="E200" s="203">
        <v>13190</v>
      </c>
      <c r="F200" s="2" t="s">
        <v>2169</v>
      </c>
      <c r="G200" s="2" t="s">
        <v>29</v>
      </c>
      <c r="I200" s="126" t="s">
        <v>1938</v>
      </c>
      <c r="J200" s="126" t="s">
        <v>539</v>
      </c>
      <c r="K200" s="184">
        <v>30</v>
      </c>
      <c r="L200" s="72">
        <v>1</v>
      </c>
      <c r="M200" s="72"/>
      <c r="N200" s="72" t="s">
        <v>837</v>
      </c>
    </row>
    <row r="201" spans="1:14">
      <c r="A201" s="9">
        <v>9</v>
      </c>
      <c r="B201" s="10">
        <v>20</v>
      </c>
      <c r="C201" s="10">
        <v>200</v>
      </c>
      <c r="D201" s="11" t="s">
        <v>609</v>
      </c>
      <c r="E201" s="204">
        <v>19600</v>
      </c>
      <c r="F201" s="11" t="s">
        <v>686</v>
      </c>
      <c r="G201" s="11" t="s">
        <v>686</v>
      </c>
      <c r="H201" s="11"/>
      <c r="I201" s="135" t="s">
        <v>2381</v>
      </c>
      <c r="J201" s="135" t="s">
        <v>577</v>
      </c>
      <c r="K201" s="185">
        <v>26</v>
      </c>
      <c r="L201" s="76">
        <v>7</v>
      </c>
      <c r="M201" s="76" t="s">
        <v>837</v>
      </c>
      <c r="N201" s="76"/>
    </row>
    <row r="202" spans="1:14">
      <c r="A202" s="5">
        <v>10</v>
      </c>
      <c r="B202" s="8">
        <v>1</v>
      </c>
      <c r="C202" s="8">
        <v>201</v>
      </c>
      <c r="D202" s="2" t="s">
        <v>609</v>
      </c>
      <c r="E202" s="203">
        <v>14366</v>
      </c>
      <c r="F202" s="2" t="s">
        <v>2169</v>
      </c>
      <c r="G202" s="2" t="s">
        <v>29</v>
      </c>
      <c r="I202" s="126" t="s">
        <v>2836</v>
      </c>
      <c r="J202" s="126" t="s">
        <v>554</v>
      </c>
      <c r="K202" s="184">
        <v>31</v>
      </c>
      <c r="L202" s="72">
        <v>3</v>
      </c>
      <c r="M202" s="72" t="s">
        <v>837</v>
      </c>
      <c r="N202" s="72"/>
    </row>
    <row r="203" spans="1:14">
      <c r="A203" s="5">
        <v>10</v>
      </c>
      <c r="B203" s="8">
        <v>2</v>
      </c>
      <c r="C203" s="8">
        <v>202</v>
      </c>
      <c r="D203" s="2" t="s">
        <v>2168</v>
      </c>
      <c r="E203" s="203">
        <v>13424</v>
      </c>
      <c r="F203" s="2" t="s">
        <v>276</v>
      </c>
      <c r="G203" s="2" t="s">
        <v>276</v>
      </c>
      <c r="I203" s="126" t="s">
        <v>2833</v>
      </c>
      <c r="J203" s="126" t="s">
        <v>260</v>
      </c>
      <c r="K203" s="184">
        <v>32</v>
      </c>
      <c r="L203" s="72">
        <v>1</v>
      </c>
      <c r="M203" s="72"/>
      <c r="N203" s="72" t="s">
        <v>837</v>
      </c>
    </row>
    <row r="204" spans="1:14">
      <c r="A204" s="5">
        <v>10</v>
      </c>
      <c r="B204" s="8">
        <v>3</v>
      </c>
      <c r="C204" s="8">
        <v>203</v>
      </c>
      <c r="D204" s="2" t="s">
        <v>188</v>
      </c>
      <c r="E204" s="203">
        <v>12005</v>
      </c>
      <c r="F204" s="2" t="s">
        <v>188</v>
      </c>
      <c r="G204" s="2" t="s">
        <v>188</v>
      </c>
      <c r="I204" s="126" t="s">
        <v>2217</v>
      </c>
      <c r="J204" s="126" t="s">
        <v>220</v>
      </c>
      <c r="K204" s="184">
        <v>33</v>
      </c>
      <c r="L204" s="72">
        <v>7</v>
      </c>
      <c r="M204" s="72" t="s">
        <v>46</v>
      </c>
      <c r="N204" s="72"/>
    </row>
    <row r="205" spans="1:14">
      <c r="A205" s="5">
        <v>10</v>
      </c>
      <c r="B205" s="8">
        <v>4</v>
      </c>
      <c r="C205" s="8">
        <v>204</v>
      </c>
      <c r="D205" s="2" t="s">
        <v>563</v>
      </c>
      <c r="E205" s="203">
        <v>26048</v>
      </c>
      <c r="F205" s="2" t="s">
        <v>239</v>
      </c>
      <c r="G205" s="2" t="s">
        <v>239</v>
      </c>
      <c r="I205" s="126" t="s">
        <v>3508</v>
      </c>
      <c r="J205" s="126" t="s">
        <v>3509</v>
      </c>
      <c r="K205" s="184">
        <v>25</v>
      </c>
      <c r="L205" s="72">
        <v>1</v>
      </c>
      <c r="M205" s="72"/>
      <c r="N205" s="72"/>
    </row>
    <row r="206" spans="1:14">
      <c r="A206" s="5">
        <v>10</v>
      </c>
      <c r="B206" s="8">
        <v>5</v>
      </c>
      <c r="C206" s="8">
        <v>205</v>
      </c>
      <c r="D206" s="2" t="s">
        <v>17</v>
      </c>
      <c r="E206" s="203">
        <v>19392</v>
      </c>
      <c r="F206" s="2" t="s">
        <v>239</v>
      </c>
      <c r="G206" s="2" t="s">
        <v>239</v>
      </c>
      <c r="I206" s="126" t="s">
        <v>1804</v>
      </c>
      <c r="J206" s="126" t="s">
        <v>174</v>
      </c>
      <c r="K206" s="184">
        <v>28</v>
      </c>
      <c r="L206" s="72">
        <v>5</v>
      </c>
      <c r="M206" s="72" t="s">
        <v>46</v>
      </c>
      <c r="N206" s="72"/>
    </row>
    <row r="207" spans="1:14">
      <c r="A207" s="5">
        <v>10</v>
      </c>
      <c r="B207" s="8">
        <v>6</v>
      </c>
      <c r="C207" s="8">
        <v>206</v>
      </c>
      <c r="D207" s="2" t="s">
        <v>14</v>
      </c>
      <c r="E207" s="203">
        <v>27684</v>
      </c>
      <c r="F207" s="2" t="s">
        <v>2168</v>
      </c>
      <c r="G207" s="2" t="s">
        <v>2168</v>
      </c>
      <c r="I207" s="126" t="s">
        <v>3108</v>
      </c>
      <c r="J207" s="126" t="s">
        <v>596</v>
      </c>
      <c r="K207" s="184">
        <v>25</v>
      </c>
      <c r="L207" s="72">
        <v>4</v>
      </c>
      <c r="M207" s="72" t="s">
        <v>46</v>
      </c>
      <c r="N207" s="72"/>
    </row>
    <row r="208" spans="1:14">
      <c r="A208" s="5">
        <v>10</v>
      </c>
      <c r="B208" s="8">
        <v>7</v>
      </c>
      <c r="C208" s="8">
        <v>207</v>
      </c>
      <c r="D208" s="2" t="s">
        <v>16</v>
      </c>
      <c r="E208" s="203">
        <v>18548</v>
      </c>
      <c r="F208" s="2" t="s">
        <v>213</v>
      </c>
      <c r="G208" s="2" t="s">
        <v>213</v>
      </c>
      <c r="I208" s="126" t="s">
        <v>2351</v>
      </c>
      <c r="J208" s="126" t="s">
        <v>72</v>
      </c>
      <c r="K208" s="184">
        <v>26</v>
      </c>
      <c r="L208" s="72">
        <v>1</v>
      </c>
      <c r="M208" s="72"/>
      <c r="N208" s="72" t="s">
        <v>46</v>
      </c>
    </row>
    <row r="209" spans="1:14">
      <c r="A209" s="5">
        <v>10</v>
      </c>
      <c r="B209" s="8">
        <v>8</v>
      </c>
      <c r="C209" s="8">
        <v>208</v>
      </c>
      <c r="D209" s="2" t="s">
        <v>15</v>
      </c>
      <c r="E209" s="203">
        <v>16137</v>
      </c>
      <c r="F209" s="2" t="s">
        <v>16</v>
      </c>
      <c r="G209" s="2" t="s">
        <v>16</v>
      </c>
      <c r="I209" s="126" t="s">
        <v>888</v>
      </c>
      <c r="J209" s="126" t="s">
        <v>597</v>
      </c>
      <c r="K209" s="184">
        <v>30</v>
      </c>
      <c r="L209" s="72">
        <v>1</v>
      </c>
      <c r="M209" s="72"/>
      <c r="N209" s="72" t="s">
        <v>46</v>
      </c>
    </row>
    <row r="210" spans="1:14">
      <c r="A210" s="5">
        <v>10</v>
      </c>
      <c r="B210" s="8">
        <v>9</v>
      </c>
      <c r="C210" s="8">
        <v>209</v>
      </c>
      <c r="D210" s="2" t="s">
        <v>18</v>
      </c>
      <c r="E210" s="203">
        <v>23429</v>
      </c>
      <c r="F210" s="2" t="s">
        <v>354</v>
      </c>
      <c r="G210" s="2" t="s">
        <v>354</v>
      </c>
      <c r="I210" s="126" t="s">
        <v>3022</v>
      </c>
      <c r="J210" s="126" t="s">
        <v>223</v>
      </c>
      <c r="K210" s="184">
        <v>27</v>
      </c>
      <c r="L210" s="72">
        <v>1</v>
      </c>
      <c r="M210" s="72"/>
      <c r="N210" s="72" t="s">
        <v>46</v>
      </c>
    </row>
    <row r="211" spans="1:14">
      <c r="A211" s="5">
        <v>10</v>
      </c>
      <c r="B211" s="8">
        <v>10</v>
      </c>
      <c r="C211" s="8">
        <v>210</v>
      </c>
      <c r="D211" s="2" t="s">
        <v>567</v>
      </c>
      <c r="E211" s="203">
        <v>20157</v>
      </c>
      <c r="F211" s="2" t="s">
        <v>2170</v>
      </c>
      <c r="G211" s="2" t="s">
        <v>2170</v>
      </c>
      <c r="I211" s="126" t="s">
        <v>2924</v>
      </c>
      <c r="J211" s="126" t="s">
        <v>1634</v>
      </c>
      <c r="K211" s="184">
        <v>28</v>
      </c>
      <c r="L211" s="72">
        <v>5</v>
      </c>
      <c r="M211" s="72" t="s">
        <v>837</v>
      </c>
      <c r="N211" s="72"/>
    </row>
    <row r="212" spans="1:14">
      <c r="A212" s="5">
        <v>10</v>
      </c>
      <c r="B212" s="8">
        <v>11</v>
      </c>
      <c r="C212" s="8">
        <v>211</v>
      </c>
      <c r="D212" s="2" t="s">
        <v>276</v>
      </c>
      <c r="E212" s="203">
        <v>20206</v>
      </c>
      <c r="F212" s="2" t="s">
        <v>17</v>
      </c>
      <c r="G212" s="2" t="s">
        <v>17</v>
      </c>
      <c r="I212" s="126" t="s">
        <v>2422</v>
      </c>
      <c r="J212" s="126" t="s">
        <v>546</v>
      </c>
      <c r="K212" s="184">
        <v>27</v>
      </c>
      <c r="L212" s="72">
        <v>1</v>
      </c>
      <c r="M212" s="72"/>
      <c r="N212" s="72" t="s">
        <v>837</v>
      </c>
    </row>
    <row r="213" spans="1:14">
      <c r="A213" s="5">
        <v>10</v>
      </c>
      <c r="B213" s="8">
        <v>12</v>
      </c>
      <c r="C213" s="8">
        <v>212</v>
      </c>
      <c r="D213" s="2" t="s">
        <v>29</v>
      </c>
      <c r="E213" s="203">
        <v>19274</v>
      </c>
      <c r="F213" s="2" t="s">
        <v>3323</v>
      </c>
      <c r="G213" s="2" t="s">
        <v>17</v>
      </c>
      <c r="I213" s="126" t="s">
        <v>454</v>
      </c>
      <c r="J213" s="126" t="s">
        <v>576</v>
      </c>
      <c r="K213" s="184">
        <v>29</v>
      </c>
      <c r="L213" s="72">
        <v>1</v>
      </c>
      <c r="M213" s="72"/>
      <c r="N213" s="72" t="s">
        <v>837</v>
      </c>
    </row>
    <row r="214" spans="1:14">
      <c r="A214" s="5">
        <v>10</v>
      </c>
      <c r="B214" s="8">
        <v>13</v>
      </c>
      <c r="C214" s="8">
        <v>213</v>
      </c>
      <c r="D214" s="2" t="s">
        <v>555</v>
      </c>
      <c r="E214" s="203">
        <v>20505</v>
      </c>
      <c r="F214" s="2" t="s">
        <v>2168</v>
      </c>
      <c r="G214" s="2" t="s">
        <v>2168</v>
      </c>
      <c r="I214" s="126" t="s">
        <v>2933</v>
      </c>
      <c r="J214" s="126" t="s">
        <v>260</v>
      </c>
      <c r="K214" s="184">
        <v>24</v>
      </c>
      <c r="L214" s="72">
        <v>8</v>
      </c>
      <c r="M214" s="72" t="s">
        <v>2543</v>
      </c>
      <c r="N214" s="72"/>
    </row>
    <row r="215" spans="1:14">
      <c r="A215" s="5">
        <v>10</v>
      </c>
      <c r="B215" s="8">
        <v>14</v>
      </c>
      <c r="C215" s="8">
        <v>214</v>
      </c>
      <c r="D215" s="2" t="s">
        <v>598</v>
      </c>
      <c r="E215" s="203">
        <v>23363</v>
      </c>
      <c r="F215" s="2" t="s">
        <v>3323</v>
      </c>
      <c r="G215" s="2" t="s">
        <v>29</v>
      </c>
      <c r="I215" s="126" t="s">
        <v>528</v>
      </c>
      <c r="J215" s="126" t="s">
        <v>221</v>
      </c>
      <c r="K215" s="184">
        <v>27</v>
      </c>
      <c r="L215" s="72">
        <v>1</v>
      </c>
      <c r="M215" s="72"/>
      <c r="N215" s="72"/>
    </row>
    <row r="216" spans="1:14">
      <c r="A216" s="5">
        <v>10</v>
      </c>
      <c r="B216" s="8">
        <v>15</v>
      </c>
      <c r="C216" s="8">
        <v>215</v>
      </c>
      <c r="D216" s="2" t="s">
        <v>129</v>
      </c>
      <c r="E216" s="203">
        <v>15423</v>
      </c>
      <c r="F216" s="2" t="s">
        <v>14</v>
      </c>
      <c r="G216" s="2" t="s">
        <v>14</v>
      </c>
      <c r="I216" s="126" t="s">
        <v>739</v>
      </c>
      <c r="J216" s="126" t="s">
        <v>136</v>
      </c>
      <c r="K216" s="184">
        <v>32</v>
      </c>
      <c r="L216" s="72">
        <v>1</v>
      </c>
      <c r="M216" s="72"/>
      <c r="N216" s="72" t="s">
        <v>46</v>
      </c>
    </row>
    <row r="217" spans="1:14">
      <c r="A217" s="5">
        <v>10</v>
      </c>
      <c r="B217" s="8">
        <v>16</v>
      </c>
      <c r="C217" s="8">
        <v>216</v>
      </c>
      <c r="D217" s="2" t="s">
        <v>2175</v>
      </c>
      <c r="E217" s="203">
        <v>15653</v>
      </c>
      <c r="F217" s="2" t="s">
        <v>2169</v>
      </c>
      <c r="G217" s="2" t="s">
        <v>29</v>
      </c>
      <c r="I217" s="126" t="s">
        <v>601</v>
      </c>
      <c r="J217" s="126" t="s">
        <v>801</v>
      </c>
      <c r="K217" s="184">
        <v>28</v>
      </c>
      <c r="L217" s="72">
        <v>3</v>
      </c>
      <c r="M217" s="72" t="s">
        <v>46</v>
      </c>
      <c r="N217" s="72"/>
    </row>
    <row r="218" spans="1:14">
      <c r="A218" s="5">
        <v>10</v>
      </c>
      <c r="B218" s="8">
        <v>17</v>
      </c>
      <c r="C218" s="8">
        <v>217</v>
      </c>
      <c r="D218" s="2" t="s">
        <v>164</v>
      </c>
      <c r="E218" s="203">
        <v>7432</v>
      </c>
      <c r="F218" s="2" t="s">
        <v>470</v>
      </c>
      <c r="G218" s="2" t="s">
        <v>470</v>
      </c>
      <c r="I218" s="126" t="s">
        <v>279</v>
      </c>
      <c r="J218" s="126" t="s">
        <v>344</v>
      </c>
      <c r="K218" s="184">
        <v>35</v>
      </c>
      <c r="L218" s="72">
        <v>1</v>
      </c>
      <c r="M218" s="72"/>
      <c r="N218" s="72" t="s">
        <v>837</v>
      </c>
    </row>
    <row r="219" spans="1:14">
      <c r="A219" s="5">
        <v>10</v>
      </c>
      <c r="B219" s="8">
        <v>18</v>
      </c>
      <c r="C219" s="8">
        <v>218</v>
      </c>
      <c r="D219" s="2" t="s">
        <v>2170</v>
      </c>
      <c r="E219" s="203">
        <v>19779</v>
      </c>
      <c r="F219" s="2" t="s">
        <v>2168</v>
      </c>
      <c r="G219" s="2" t="s">
        <v>2168</v>
      </c>
      <c r="I219" s="126" t="s">
        <v>2883</v>
      </c>
      <c r="J219" s="126" t="s">
        <v>2901</v>
      </c>
      <c r="K219" s="184">
        <v>30</v>
      </c>
      <c r="L219" s="72">
        <v>9</v>
      </c>
      <c r="M219" s="72" t="s">
        <v>837</v>
      </c>
      <c r="N219" s="72"/>
    </row>
    <row r="220" spans="1:14">
      <c r="A220" s="5">
        <v>10</v>
      </c>
      <c r="B220" s="8">
        <v>19</v>
      </c>
      <c r="C220" s="8">
        <v>219</v>
      </c>
      <c r="D220" s="2" t="s">
        <v>13</v>
      </c>
      <c r="E220" s="203">
        <v>19864</v>
      </c>
      <c r="F220" s="2" t="s">
        <v>2169</v>
      </c>
      <c r="G220" s="2" t="s">
        <v>29</v>
      </c>
      <c r="I220" s="126" t="s">
        <v>181</v>
      </c>
      <c r="J220" s="126" t="s">
        <v>805</v>
      </c>
      <c r="K220" s="184">
        <v>27</v>
      </c>
      <c r="L220" s="72">
        <v>2</v>
      </c>
      <c r="M220" s="72" t="s">
        <v>837</v>
      </c>
      <c r="N220" s="72"/>
    </row>
    <row r="221" spans="1:14">
      <c r="A221" s="9">
        <v>10</v>
      </c>
      <c r="B221" s="10">
        <v>20</v>
      </c>
      <c r="C221" s="10">
        <v>220</v>
      </c>
      <c r="D221" s="11" t="s">
        <v>239</v>
      </c>
      <c r="E221" s="204">
        <v>16622</v>
      </c>
      <c r="F221" s="11" t="s">
        <v>3323</v>
      </c>
      <c r="G221" s="11" t="s">
        <v>609</v>
      </c>
      <c r="H221" s="11"/>
      <c r="I221" s="135" t="s">
        <v>3365</v>
      </c>
      <c r="J221" s="135" t="s">
        <v>589</v>
      </c>
      <c r="K221" s="185">
        <v>26</v>
      </c>
      <c r="L221" s="76">
        <v>4</v>
      </c>
      <c r="M221" s="76" t="s">
        <v>837</v>
      </c>
      <c r="N221" s="76"/>
    </row>
    <row r="222" spans="1:14">
      <c r="A222" s="5">
        <v>11</v>
      </c>
      <c r="B222" s="8">
        <v>1</v>
      </c>
      <c r="C222" s="8">
        <v>221</v>
      </c>
      <c r="D222" s="2" t="s">
        <v>239</v>
      </c>
      <c r="E222" s="203">
        <v>31839</v>
      </c>
      <c r="F222" s="2" t="s">
        <v>3323</v>
      </c>
      <c r="G222" s="2" t="s">
        <v>17</v>
      </c>
      <c r="I222" s="126" t="s">
        <v>3592</v>
      </c>
      <c r="J222" s="126" t="s">
        <v>3593</v>
      </c>
      <c r="K222" s="184">
        <v>29</v>
      </c>
      <c r="L222" s="72">
        <v>1</v>
      </c>
      <c r="M222" s="72"/>
      <c r="N222" s="72"/>
    </row>
    <row r="223" spans="1:14">
      <c r="A223" s="5">
        <v>11</v>
      </c>
      <c r="B223" s="8">
        <v>2</v>
      </c>
      <c r="C223" s="8">
        <v>222</v>
      </c>
      <c r="D223" s="2" t="s">
        <v>13</v>
      </c>
      <c r="E223" s="203">
        <v>12976</v>
      </c>
      <c r="F223" s="2" t="s">
        <v>3323</v>
      </c>
      <c r="G223" s="2" t="s">
        <v>14</v>
      </c>
      <c r="I223" s="126" t="s">
        <v>672</v>
      </c>
      <c r="J223" s="126" t="s">
        <v>595</v>
      </c>
      <c r="K223" s="184">
        <v>30</v>
      </c>
      <c r="L223" s="72">
        <v>2</v>
      </c>
      <c r="M223" s="72" t="s">
        <v>837</v>
      </c>
      <c r="N223" s="72"/>
    </row>
    <row r="224" spans="1:14">
      <c r="A224" s="5">
        <v>11</v>
      </c>
      <c r="B224" s="8">
        <v>3</v>
      </c>
      <c r="C224" s="8">
        <v>223</v>
      </c>
      <c r="D224" s="2" t="s">
        <v>2170</v>
      </c>
      <c r="E224" s="203">
        <v>5448</v>
      </c>
      <c r="F224" s="2" t="s">
        <v>555</v>
      </c>
      <c r="G224" s="2" t="s">
        <v>555</v>
      </c>
      <c r="I224" s="126" t="s">
        <v>280</v>
      </c>
      <c r="J224" s="126" t="s">
        <v>135</v>
      </c>
      <c r="K224" s="184">
        <v>39</v>
      </c>
      <c r="L224" s="72">
        <v>1</v>
      </c>
      <c r="M224" s="72"/>
      <c r="N224" s="72" t="s">
        <v>837</v>
      </c>
    </row>
    <row r="225" spans="1:14">
      <c r="A225" s="5">
        <v>11</v>
      </c>
      <c r="B225" s="8">
        <v>4</v>
      </c>
      <c r="C225" s="8">
        <v>224</v>
      </c>
      <c r="D225" s="2" t="s">
        <v>164</v>
      </c>
      <c r="E225" s="203">
        <v>29931</v>
      </c>
      <c r="F225" s="2" t="s">
        <v>2169</v>
      </c>
      <c r="G225" s="2" t="s">
        <v>29</v>
      </c>
      <c r="I225" s="126" t="s">
        <v>608</v>
      </c>
      <c r="J225" s="126" t="s">
        <v>576</v>
      </c>
      <c r="K225" s="184">
        <v>23</v>
      </c>
      <c r="L225" s="72">
        <v>8</v>
      </c>
      <c r="M225" s="72" t="s">
        <v>837</v>
      </c>
      <c r="N225" s="72"/>
    </row>
    <row r="226" spans="1:14">
      <c r="A226" s="5">
        <v>11</v>
      </c>
      <c r="B226" s="8">
        <v>5</v>
      </c>
      <c r="C226" s="8">
        <v>225</v>
      </c>
      <c r="D226" s="2" t="s">
        <v>2175</v>
      </c>
      <c r="E226" s="203">
        <v>15271</v>
      </c>
      <c r="F226" s="2" t="s">
        <v>3323</v>
      </c>
      <c r="G226" s="2" t="s">
        <v>246</v>
      </c>
      <c r="I226" s="126" t="s">
        <v>2265</v>
      </c>
      <c r="J226" s="126" t="s">
        <v>595</v>
      </c>
      <c r="K226" s="184">
        <v>32</v>
      </c>
      <c r="L226" s="72">
        <v>2</v>
      </c>
      <c r="M226" s="72" t="s">
        <v>837</v>
      </c>
      <c r="N226" s="72"/>
    </row>
    <row r="227" spans="1:14">
      <c r="A227" s="5">
        <v>11</v>
      </c>
      <c r="B227" s="8">
        <v>6</v>
      </c>
      <c r="C227" s="8">
        <v>226</v>
      </c>
      <c r="D227" s="2" t="s">
        <v>129</v>
      </c>
      <c r="E227" s="203">
        <v>19249</v>
      </c>
      <c r="F227" s="2" t="s">
        <v>13</v>
      </c>
      <c r="G227" s="2" t="s">
        <v>13</v>
      </c>
      <c r="I227" s="126" t="s">
        <v>233</v>
      </c>
      <c r="J227" s="126" t="s">
        <v>1144</v>
      </c>
      <c r="K227" s="184">
        <v>28</v>
      </c>
      <c r="L227" s="72">
        <v>1</v>
      </c>
      <c r="M227" s="72"/>
      <c r="N227" s="72" t="s">
        <v>837</v>
      </c>
    </row>
    <row r="228" spans="1:14">
      <c r="A228" s="5">
        <v>11</v>
      </c>
      <c r="B228" s="8">
        <v>7</v>
      </c>
      <c r="C228" s="8">
        <v>227</v>
      </c>
      <c r="D228" s="2" t="s">
        <v>598</v>
      </c>
      <c r="E228" s="203">
        <v>8709</v>
      </c>
      <c r="F228" s="2" t="s">
        <v>164</v>
      </c>
      <c r="G228" s="2" t="s">
        <v>164</v>
      </c>
      <c r="I228" s="126" t="s">
        <v>450</v>
      </c>
      <c r="J228" s="126" t="s">
        <v>451</v>
      </c>
      <c r="K228" s="184">
        <v>34</v>
      </c>
      <c r="L228" s="72">
        <v>4</v>
      </c>
      <c r="M228" s="72" t="s">
        <v>837</v>
      </c>
      <c r="N228" s="72"/>
    </row>
    <row r="229" spans="1:14">
      <c r="A229" s="5">
        <v>11</v>
      </c>
      <c r="B229" s="8">
        <v>8</v>
      </c>
      <c r="C229" s="8">
        <v>228</v>
      </c>
      <c r="D229" s="2" t="s">
        <v>555</v>
      </c>
      <c r="E229" s="203">
        <v>12546</v>
      </c>
      <c r="F229" s="2" t="s">
        <v>3323</v>
      </c>
      <c r="G229" s="2" t="s">
        <v>18</v>
      </c>
      <c r="I229" s="126" t="s">
        <v>663</v>
      </c>
      <c r="J229" s="126" t="s">
        <v>1673</v>
      </c>
      <c r="K229" s="184">
        <v>33</v>
      </c>
      <c r="L229" s="72">
        <v>3</v>
      </c>
      <c r="M229" s="72" t="s">
        <v>837</v>
      </c>
      <c r="N229" s="72"/>
    </row>
    <row r="230" spans="1:14">
      <c r="A230" s="5">
        <v>11</v>
      </c>
      <c r="B230" s="8">
        <v>9</v>
      </c>
      <c r="C230" s="8">
        <v>229</v>
      </c>
      <c r="D230" s="2" t="s">
        <v>29</v>
      </c>
      <c r="E230" s="203">
        <v>13675</v>
      </c>
      <c r="F230" s="2" t="s">
        <v>563</v>
      </c>
      <c r="G230" s="2" t="s">
        <v>563</v>
      </c>
      <c r="I230" s="126" t="s">
        <v>288</v>
      </c>
      <c r="J230" s="126" t="s">
        <v>1916</v>
      </c>
      <c r="K230" s="184">
        <v>29</v>
      </c>
      <c r="L230" s="72">
        <v>9</v>
      </c>
      <c r="M230" s="72" t="s">
        <v>837</v>
      </c>
      <c r="N230" s="72"/>
    </row>
    <row r="231" spans="1:14">
      <c r="A231" s="5">
        <v>11</v>
      </c>
      <c r="B231" s="8">
        <v>10</v>
      </c>
      <c r="C231" s="8">
        <v>230</v>
      </c>
      <c r="D231" s="2" t="s">
        <v>276</v>
      </c>
      <c r="E231" s="203">
        <v>13768</v>
      </c>
      <c r="F231" s="2" t="s">
        <v>14</v>
      </c>
      <c r="G231" s="2" t="s">
        <v>14</v>
      </c>
      <c r="I231" s="126" t="s">
        <v>1748</v>
      </c>
      <c r="J231" s="126" t="s">
        <v>118</v>
      </c>
      <c r="K231" s="184">
        <v>32</v>
      </c>
      <c r="L231" s="72">
        <v>7</v>
      </c>
      <c r="M231" s="72" t="s">
        <v>46</v>
      </c>
      <c r="N231" s="72"/>
    </row>
    <row r="232" spans="1:14">
      <c r="A232" s="5">
        <v>11</v>
      </c>
      <c r="B232" s="8">
        <v>11</v>
      </c>
      <c r="C232" s="8">
        <v>231</v>
      </c>
      <c r="D232" s="2" t="s">
        <v>567</v>
      </c>
      <c r="E232" s="203">
        <v>10315</v>
      </c>
      <c r="F232" s="2" t="s">
        <v>555</v>
      </c>
      <c r="G232" s="2" t="s">
        <v>555</v>
      </c>
      <c r="I232" s="126" t="s">
        <v>3332</v>
      </c>
      <c r="J232" s="126" t="s">
        <v>596</v>
      </c>
      <c r="K232" s="184">
        <v>33</v>
      </c>
      <c r="L232" s="72">
        <v>1</v>
      </c>
      <c r="M232" s="72"/>
      <c r="N232" s="72"/>
    </row>
    <row r="233" spans="1:14">
      <c r="A233" s="5">
        <v>11</v>
      </c>
      <c r="B233" s="8">
        <v>12</v>
      </c>
      <c r="C233" s="8">
        <v>232</v>
      </c>
      <c r="D233" s="2" t="s">
        <v>18</v>
      </c>
      <c r="E233" s="203">
        <v>10061</v>
      </c>
      <c r="F233" s="2" t="s">
        <v>345</v>
      </c>
      <c r="G233" s="2" t="s">
        <v>345</v>
      </c>
      <c r="I233" s="126" t="s">
        <v>1862</v>
      </c>
      <c r="J233" s="126" t="s">
        <v>63</v>
      </c>
      <c r="K233" s="184">
        <v>35</v>
      </c>
      <c r="L233" s="72">
        <v>1</v>
      </c>
      <c r="M233" s="72"/>
      <c r="N233" s="72" t="s">
        <v>46</v>
      </c>
    </row>
    <row r="234" spans="1:14">
      <c r="A234" s="5">
        <v>11</v>
      </c>
      <c r="B234" s="8">
        <v>13</v>
      </c>
      <c r="C234" s="8">
        <v>233</v>
      </c>
      <c r="D234" s="2" t="s">
        <v>15</v>
      </c>
      <c r="E234" s="203">
        <v>15873</v>
      </c>
      <c r="F234" s="2" t="s">
        <v>2175</v>
      </c>
      <c r="G234" s="2" t="s">
        <v>2175</v>
      </c>
      <c r="I234" s="126" t="s">
        <v>792</v>
      </c>
      <c r="J234" s="126" t="s">
        <v>104</v>
      </c>
      <c r="K234" s="184">
        <v>31</v>
      </c>
      <c r="L234" s="72">
        <v>1</v>
      </c>
      <c r="M234" s="72"/>
      <c r="N234" s="72" t="s">
        <v>46</v>
      </c>
    </row>
    <row r="235" spans="1:14">
      <c r="A235" s="5">
        <v>11</v>
      </c>
      <c r="B235" s="8">
        <v>14</v>
      </c>
      <c r="C235" s="8">
        <v>234</v>
      </c>
      <c r="D235" s="2" t="s">
        <v>16</v>
      </c>
      <c r="E235" s="203">
        <v>19343</v>
      </c>
      <c r="F235" s="2" t="s">
        <v>686</v>
      </c>
      <c r="G235" s="2" t="s">
        <v>686</v>
      </c>
      <c r="I235" s="126" t="s">
        <v>1033</v>
      </c>
      <c r="J235" s="126" t="s">
        <v>1662</v>
      </c>
      <c r="K235" s="184">
        <v>28</v>
      </c>
      <c r="L235" s="72">
        <v>1</v>
      </c>
      <c r="M235" s="72"/>
      <c r="N235" s="72" t="s">
        <v>46</v>
      </c>
    </row>
    <row r="236" spans="1:14">
      <c r="A236" s="5">
        <v>11</v>
      </c>
      <c r="B236" s="8">
        <v>15</v>
      </c>
      <c r="C236" s="8">
        <v>235</v>
      </c>
      <c r="D236" s="2" t="s">
        <v>14</v>
      </c>
      <c r="E236" s="203">
        <v>13607</v>
      </c>
      <c r="F236" s="2" t="s">
        <v>2169</v>
      </c>
      <c r="G236" s="2" t="s">
        <v>29</v>
      </c>
      <c r="I236" s="126" t="s">
        <v>3352</v>
      </c>
      <c r="J236" s="126" t="s">
        <v>241</v>
      </c>
      <c r="K236" s="184">
        <v>31</v>
      </c>
      <c r="L236" s="72">
        <v>1</v>
      </c>
      <c r="M236" s="72"/>
      <c r="N236" s="72" t="s">
        <v>837</v>
      </c>
    </row>
    <row r="237" spans="1:14">
      <c r="A237" s="5">
        <v>11</v>
      </c>
      <c r="B237" s="8">
        <v>16</v>
      </c>
      <c r="C237" s="8">
        <v>236</v>
      </c>
      <c r="D237" s="2" t="s">
        <v>17</v>
      </c>
      <c r="E237" s="203">
        <v>26123</v>
      </c>
      <c r="F237" s="2" t="s">
        <v>345</v>
      </c>
      <c r="G237" s="2" t="s">
        <v>345</v>
      </c>
      <c r="I237" s="126" t="s">
        <v>3076</v>
      </c>
      <c r="J237" s="126" t="s">
        <v>570</v>
      </c>
      <c r="K237" s="184">
        <v>23</v>
      </c>
      <c r="L237" s="72">
        <v>5</v>
      </c>
      <c r="M237" s="72" t="s">
        <v>46</v>
      </c>
      <c r="N237" s="72"/>
    </row>
    <row r="238" spans="1:14">
      <c r="A238" s="5">
        <v>11</v>
      </c>
      <c r="B238" s="8">
        <v>17</v>
      </c>
      <c r="C238" s="8">
        <v>237</v>
      </c>
      <c r="D238" s="2" t="s">
        <v>563</v>
      </c>
      <c r="E238" s="203">
        <v>7593</v>
      </c>
      <c r="F238" s="2" t="s">
        <v>2168</v>
      </c>
      <c r="G238" s="2" t="s">
        <v>2168</v>
      </c>
      <c r="I238" s="126" t="s">
        <v>513</v>
      </c>
      <c r="J238" s="126" t="s">
        <v>539</v>
      </c>
      <c r="K238" s="184">
        <v>32</v>
      </c>
      <c r="L238" s="72">
        <v>1</v>
      </c>
      <c r="M238" s="72"/>
      <c r="N238" s="72" t="s">
        <v>837</v>
      </c>
    </row>
    <row r="239" spans="1:14">
      <c r="A239" s="5">
        <v>11</v>
      </c>
      <c r="B239" s="8">
        <v>18</v>
      </c>
      <c r="C239" s="8">
        <v>238</v>
      </c>
      <c r="D239" s="2" t="s">
        <v>188</v>
      </c>
      <c r="E239" s="203">
        <v>15274</v>
      </c>
      <c r="F239" s="2" t="s">
        <v>129</v>
      </c>
      <c r="G239" s="2" t="s">
        <v>129</v>
      </c>
      <c r="I239" s="126" t="s">
        <v>1104</v>
      </c>
      <c r="J239" s="126" t="s">
        <v>546</v>
      </c>
      <c r="K239" s="184">
        <v>32</v>
      </c>
      <c r="L239" s="72">
        <v>8</v>
      </c>
      <c r="M239" s="72" t="s">
        <v>46</v>
      </c>
      <c r="N239" s="72"/>
    </row>
    <row r="240" spans="1:14">
      <c r="A240" s="5">
        <v>11</v>
      </c>
      <c r="B240" s="8">
        <v>19</v>
      </c>
      <c r="C240" s="8">
        <v>239</v>
      </c>
      <c r="D240" s="2" t="s">
        <v>2168</v>
      </c>
      <c r="E240" s="203">
        <v>21863</v>
      </c>
      <c r="F240" s="2" t="s">
        <v>686</v>
      </c>
      <c r="G240" s="2" t="s">
        <v>686</v>
      </c>
      <c r="I240" s="126" t="s">
        <v>3419</v>
      </c>
      <c r="J240" s="126" t="s">
        <v>112</v>
      </c>
      <c r="K240" s="184">
        <v>24</v>
      </c>
      <c r="L240" s="72">
        <v>1</v>
      </c>
      <c r="M240" s="72"/>
      <c r="N240" s="72"/>
    </row>
    <row r="241" spans="1:14">
      <c r="A241" s="9">
        <v>11</v>
      </c>
      <c r="B241" s="10">
        <v>20</v>
      </c>
      <c r="C241" s="10">
        <v>240</v>
      </c>
      <c r="D241" s="11" t="s">
        <v>609</v>
      </c>
      <c r="E241" s="204">
        <v>17620</v>
      </c>
      <c r="F241" s="11" t="s">
        <v>213</v>
      </c>
      <c r="G241" s="11" t="s">
        <v>213</v>
      </c>
      <c r="H241" s="11"/>
      <c r="I241" s="135" t="s">
        <v>1230</v>
      </c>
      <c r="J241" s="135" t="s">
        <v>1231</v>
      </c>
      <c r="K241" s="185">
        <v>28</v>
      </c>
      <c r="L241" s="76">
        <v>8</v>
      </c>
      <c r="M241" s="76" t="s">
        <v>837</v>
      </c>
      <c r="N241" s="76"/>
    </row>
    <row r="242" spans="1:14">
      <c r="A242" s="5">
        <v>12</v>
      </c>
      <c r="B242" s="8">
        <v>1</v>
      </c>
      <c r="C242" s="8">
        <v>241</v>
      </c>
      <c r="D242" s="2" t="s">
        <v>609</v>
      </c>
      <c r="E242" s="203">
        <v>19921</v>
      </c>
      <c r="F242" s="2" t="s">
        <v>563</v>
      </c>
      <c r="G242" s="2" t="s">
        <v>563</v>
      </c>
      <c r="I242" s="126" t="s">
        <v>3389</v>
      </c>
      <c r="J242" s="126" t="s">
        <v>208</v>
      </c>
      <c r="K242" s="184">
        <v>26</v>
      </c>
      <c r="L242" s="72">
        <v>9</v>
      </c>
      <c r="M242" s="72" t="s">
        <v>2543</v>
      </c>
      <c r="N242" s="72"/>
    </row>
    <row r="243" spans="1:14">
      <c r="A243" s="5">
        <v>12</v>
      </c>
      <c r="B243" s="8">
        <v>2</v>
      </c>
      <c r="C243" s="8">
        <v>242</v>
      </c>
      <c r="D243" s="2" t="s">
        <v>2168</v>
      </c>
      <c r="E243" s="203">
        <v>9073</v>
      </c>
      <c r="F243" s="2" t="s">
        <v>555</v>
      </c>
      <c r="G243" s="2" t="s">
        <v>555</v>
      </c>
      <c r="I243" s="126" t="s">
        <v>822</v>
      </c>
      <c r="J243" s="126" t="s">
        <v>823</v>
      </c>
      <c r="K243" s="184">
        <v>36</v>
      </c>
      <c r="L243" s="72">
        <v>1</v>
      </c>
      <c r="M243" s="72"/>
      <c r="N243" s="72" t="s">
        <v>837</v>
      </c>
    </row>
    <row r="244" spans="1:14">
      <c r="A244" s="5">
        <v>12</v>
      </c>
      <c r="B244" s="8">
        <v>3</v>
      </c>
      <c r="C244" s="8">
        <v>243</v>
      </c>
      <c r="D244" s="2" t="s">
        <v>188</v>
      </c>
      <c r="E244" s="203">
        <v>20352</v>
      </c>
      <c r="F244" s="2" t="s">
        <v>470</v>
      </c>
      <c r="G244" s="2" t="s">
        <v>470</v>
      </c>
      <c r="I244" s="126" t="s">
        <v>2439</v>
      </c>
      <c r="J244" s="126" t="s">
        <v>2440</v>
      </c>
      <c r="K244" s="184">
        <v>27</v>
      </c>
      <c r="L244" s="72">
        <v>6</v>
      </c>
      <c r="M244" s="72" t="s">
        <v>837</v>
      </c>
      <c r="N244" s="72"/>
    </row>
    <row r="245" spans="1:14">
      <c r="A245" s="5">
        <v>12</v>
      </c>
      <c r="B245" s="8">
        <v>4</v>
      </c>
      <c r="C245" s="8">
        <v>244</v>
      </c>
      <c r="D245" s="2" t="s">
        <v>563</v>
      </c>
      <c r="E245" s="203">
        <v>22277</v>
      </c>
      <c r="F245" s="2" t="s">
        <v>354</v>
      </c>
      <c r="G245" s="2" t="s">
        <v>354</v>
      </c>
      <c r="I245" s="126" t="s">
        <v>460</v>
      </c>
      <c r="J245" s="126" t="s">
        <v>220</v>
      </c>
      <c r="K245" s="184">
        <v>24</v>
      </c>
      <c r="L245" s="72">
        <v>6</v>
      </c>
      <c r="M245" s="72" t="s">
        <v>837</v>
      </c>
      <c r="N245" s="72"/>
    </row>
    <row r="246" spans="1:14">
      <c r="A246" s="5">
        <v>12</v>
      </c>
      <c r="B246" s="8">
        <v>5</v>
      </c>
      <c r="C246" s="8">
        <v>245</v>
      </c>
      <c r="D246" s="2" t="s">
        <v>17</v>
      </c>
      <c r="E246" s="203">
        <v>23788</v>
      </c>
      <c r="F246" s="2" t="s">
        <v>18</v>
      </c>
      <c r="G246" s="2" t="s">
        <v>18</v>
      </c>
      <c r="I246" s="126" t="s">
        <v>181</v>
      </c>
      <c r="J246" s="126" t="s">
        <v>3449</v>
      </c>
      <c r="K246" s="184">
        <v>23</v>
      </c>
      <c r="L246" s="72">
        <v>9</v>
      </c>
      <c r="M246" s="72" t="s">
        <v>837</v>
      </c>
      <c r="N246" s="72"/>
    </row>
    <row r="247" spans="1:14">
      <c r="A247" s="5">
        <v>12</v>
      </c>
      <c r="B247" s="8">
        <v>6</v>
      </c>
      <c r="C247" s="8">
        <v>246</v>
      </c>
      <c r="D247" s="2" t="s">
        <v>14</v>
      </c>
      <c r="E247" s="203">
        <v>7531</v>
      </c>
      <c r="F247" s="2" t="s">
        <v>14</v>
      </c>
      <c r="G247" s="2" t="s">
        <v>555</v>
      </c>
      <c r="I247" s="126" t="s">
        <v>710</v>
      </c>
      <c r="J247" s="126" t="s">
        <v>569</v>
      </c>
      <c r="K247" s="184">
        <v>36</v>
      </c>
      <c r="L247" s="72">
        <v>1</v>
      </c>
      <c r="M247" s="72"/>
      <c r="N247" s="72" t="s">
        <v>837</v>
      </c>
    </row>
    <row r="248" spans="1:14">
      <c r="A248" s="5">
        <v>12</v>
      </c>
      <c r="B248" s="8">
        <v>7</v>
      </c>
      <c r="C248" s="8">
        <v>247</v>
      </c>
      <c r="D248" s="2" t="s">
        <v>16</v>
      </c>
      <c r="E248" s="203">
        <v>19349</v>
      </c>
      <c r="F248" s="2" t="s">
        <v>15</v>
      </c>
      <c r="G248" s="2" t="s">
        <v>15</v>
      </c>
      <c r="I248" s="126" t="s">
        <v>1208</v>
      </c>
      <c r="J248" s="126" t="s">
        <v>393</v>
      </c>
      <c r="K248" s="184">
        <v>26</v>
      </c>
      <c r="L248" s="72">
        <v>1</v>
      </c>
      <c r="M248" s="72"/>
      <c r="N248" s="72" t="s">
        <v>46</v>
      </c>
    </row>
    <row r="249" spans="1:14">
      <c r="A249" s="5">
        <v>12</v>
      </c>
      <c r="B249" s="8">
        <v>8</v>
      </c>
      <c r="C249" s="8">
        <v>248</v>
      </c>
      <c r="D249" s="2" t="s">
        <v>15</v>
      </c>
      <c r="E249" s="203">
        <v>15684</v>
      </c>
      <c r="F249" s="2" t="s">
        <v>45</v>
      </c>
      <c r="G249" s="2" t="s">
        <v>1121</v>
      </c>
      <c r="I249" s="126" t="s">
        <v>292</v>
      </c>
      <c r="J249" s="126" t="s">
        <v>151</v>
      </c>
      <c r="K249" s="184">
        <v>28</v>
      </c>
      <c r="L249" s="72">
        <v>1</v>
      </c>
      <c r="M249" s="72"/>
      <c r="N249" s="72" t="s">
        <v>837</v>
      </c>
    </row>
    <row r="250" spans="1:14">
      <c r="A250" s="5">
        <v>12</v>
      </c>
      <c r="B250" s="8">
        <v>9</v>
      </c>
      <c r="C250" s="8">
        <v>249</v>
      </c>
      <c r="D250" s="2" t="s">
        <v>18</v>
      </c>
      <c r="E250" s="203">
        <v>10642</v>
      </c>
      <c r="F250" s="2" t="s">
        <v>354</v>
      </c>
      <c r="G250" s="2" t="s">
        <v>354</v>
      </c>
      <c r="I250" s="126" t="s">
        <v>3326</v>
      </c>
      <c r="J250" s="126" t="s">
        <v>597</v>
      </c>
      <c r="K250" s="184">
        <v>32</v>
      </c>
      <c r="L250" s="72">
        <v>2</v>
      </c>
      <c r="M250" s="72" t="s">
        <v>837</v>
      </c>
      <c r="N250" s="72"/>
    </row>
    <row r="251" spans="1:14">
      <c r="A251" s="5">
        <v>12</v>
      </c>
      <c r="B251" s="8">
        <v>10</v>
      </c>
      <c r="C251" s="8">
        <v>250</v>
      </c>
      <c r="D251" s="2" t="s">
        <v>567</v>
      </c>
      <c r="E251" s="203">
        <v>20517</v>
      </c>
      <c r="F251" s="2" t="s">
        <v>213</v>
      </c>
      <c r="G251" s="2" t="s">
        <v>213</v>
      </c>
      <c r="I251" s="126" t="s">
        <v>2450</v>
      </c>
      <c r="J251" s="126" t="s">
        <v>220</v>
      </c>
      <c r="K251" s="184">
        <v>26</v>
      </c>
      <c r="L251" s="72">
        <v>1</v>
      </c>
      <c r="M251" s="72"/>
      <c r="N251" s="72" t="s">
        <v>837</v>
      </c>
    </row>
    <row r="252" spans="1:14">
      <c r="A252" s="5">
        <v>12</v>
      </c>
      <c r="B252" s="8">
        <v>11</v>
      </c>
      <c r="C252" s="8">
        <v>251</v>
      </c>
      <c r="D252" s="2" t="s">
        <v>276</v>
      </c>
      <c r="E252" s="203">
        <v>30074</v>
      </c>
      <c r="F252" s="2" t="s">
        <v>18</v>
      </c>
      <c r="G252" s="2" t="s">
        <v>18</v>
      </c>
      <c r="I252" s="126" t="s">
        <v>3112</v>
      </c>
      <c r="J252" s="126" t="s">
        <v>352</v>
      </c>
      <c r="K252" s="184">
        <v>23</v>
      </c>
      <c r="L252" s="72">
        <v>1</v>
      </c>
      <c r="M252" s="72"/>
      <c r="N252" s="72" t="s">
        <v>837</v>
      </c>
    </row>
    <row r="253" spans="1:14">
      <c r="A253" s="5">
        <v>12</v>
      </c>
      <c r="B253" s="8">
        <v>12</v>
      </c>
      <c r="C253" s="8">
        <v>252</v>
      </c>
      <c r="D253" s="2" t="s">
        <v>29</v>
      </c>
      <c r="E253" s="203">
        <v>25376</v>
      </c>
      <c r="F253" s="2" t="s">
        <v>246</v>
      </c>
      <c r="G253" s="2" t="s">
        <v>246</v>
      </c>
      <c r="I253" s="126" t="s">
        <v>1805</v>
      </c>
      <c r="J253" s="126" t="s">
        <v>220</v>
      </c>
      <c r="K253" s="184">
        <v>26</v>
      </c>
      <c r="L253" s="72">
        <v>1</v>
      </c>
      <c r="M253" s="72"/>
      <c r="N253" s="72" t="s">
        <v>837</v>
      </c>
    </row>
    <row r="254" spans="1:14">
      <c r="A254" s="5">
        <v>12</v>
      </c>
      <c r="B254" s="8">
        <v>13</v>
      </c>
      <c r="C254" s="8">
        <v>253</v>
      </c>
      <c r="D254" s="2" t="s">
        <v>555</v>
      </c>
      <c r="E254" s="203">
        <v>20543</v>
      </c>
      <c r="F254" s="2" t="s">
        <v>246</v>
      </c>
      <c r="G254" s="2" t="s">
        <v>246</v>
      </c>
      <c r="I254" s="126" t="s">
        <v>224</v>
      </c>
      <c r="J254" s="126" t="s">
        <v>2940</v>
      </c>
      <c r="K254" s="184">
        <v>24</v>
      </c>
      <c r="L254" s="72">
        <v>3</v>
      </c>
      <c r="M254" s="72" t="s">
        <v>837</v>
      </c>
      <c r="N254" s="72"/>
    </row>
    <row r="255" spans="1:14">
      <c r="A255" s="5">
        <v>12</v>
      </c>
      <c r="B255" s="8">
        <v>14</v>
      </c>
      <c r="C255" s="8">
        <v>254</v>
      </c>
      <c r="D255" s="2" t="s">
        <v>598</v>
      </c>
      <c r="E255" s="203">
        <v>18363</v>
      </c>
      <c r="F255" s="2" t="s">
        <v>2169</v>
      </c>
      <c r="G255" s="2" t="s">
        <v>29</v>
      </c>
      <c r="I255" s="126" t="s">
        <v>914</v>
      </c>
      <c r="J255" s="126" t="s">
        <v>177</v>
      </c>
      <c r="K255" s="184">
        <v>26</v>
      </c>
      <c r="L255" s="72">
        <v>8</v>
      </c>
      <c r="M255" s="72" t="s">
        <v>837</v>
      </c>
      <c r="N255" s="72"/>
    </row>
    <row r="256" spans="1:14">
      <c r="A256" s="5">
        <v>12</v>
      </c>
      <c r="B256" s="8">
        <v>15</v>
      </c>
      <c r="C256" s="8">
        <v>255</v>
      </c>
      <c r="D256" s="2" t="s">
        <v>129</v>
      </c>
      <c r="E256" s="203">
        <v>15947</v>
      </c>
      <c r="F256" s="2" t="s">
        <v>614</v>
      </c>
      <c r="G256" s="2" t="s">
        <v>614</v>
      </c>
      <c r="I256" s="126" t="s">
        <v>794</v>
      </c>
      <c r="J256" s="126" t="s">
        <v>804</v>
      </c>
      <c r="K256" s="184">
        <v>31</v>
      </c>
      <c r="L256" s="72">
        <v>1</v>
      </c>
      <c r="M256" s="72"/>
      <c r="N256" s="72" t="s">
        <v>837</v>
      </c>
    </row>
    <row r="257" spans="1:14">
      <c r="A257" s="5">
        <v>12</v>
      </c>
      <c r="B257" s="8">
        <v>16</v>
      </c>
      <c r="C257" s="8">
        <v>256</v>
      </c>
      <c r="D257" s="2" t="s">
        <v>2175</v>
      </c>
      <c r="E257" s="203">
        <v>14894</v>
      </c>
      <c r="F257" s="2" t="s">
        <v>354</v>
      </c>
      <c r="G257" s="2" t="s">
        <v>354</v>
      </c>
      <c r="I257" s="126" t="s">
        <v>453</v>
      </c>
      <c r="J257" s="126" t="s">
        <v>198</v>
      </c>
      <c r="K257" s="184">
        <v>31</v>
      </c>
      <c r="L257" s="72">
        <v>7</v>
      </c>
      <c r="M257" s="72" t="s">
        <v>46</v>
      </c>
      <c r="N257" s="72"/>
    </row>
    <row r="258" spans="1:14">
      <c r="A258" s="5">
        <v>12</v>
      </c>
      <c r="B258" s="8">
        <v>17</v>
      </c>
      <c r="C258" s="8">
        <v>257</v>
      </c>
      <c r="D258" s="2" t="s">
        <v>164</v>
      </c>
      <c r="E258" s="203">
        <v>25928</v>
      </c>
      <c r="F258" s="2" t="s">
        <v>555</v>
      </c>
      <c r="G258" s="2" t="s">
        <v>555</v>
      </c>
      <c r="I258" s="126" t="s">
        <v>3505</v>
      </c>
      <c r="J258" s="126" t="s">
        <v>3506</v>
      </c>
      <c r="K258" s="184">
        <v>25</v>
      </c>
      <c r="L258" s="72">
        <v>1</v>
      </c>
      <c r="M258" s="72"/>
      <c r="N258" s="72"/>
    </row>
    <row r="259" spans="1:14">
      <c r="A259" s="5">
        <v>12</v>
      </c>
      <c r="B259" s="8">
        <v>18</v>
      </c>
      <c r="C259" s="8">
        <v>258</v>
      </c>
      <c r="D259" s="2" t="s">
        <v>2170</v>
      </c>
      <c r="E259" s="203">
        <v>11828</v>
      </c>
      <c r="F259" s="2" t="s">
        <v>609</v>
      </c>
      <c r="G259" s="2" t="s">
        <v>609</v>
      </c>
      <c r="I259" s="126" t="s">
        <v>688</v>
      </c>
      <c r="J259" s="126" t="s">
        <v>138</v>
      </c>
      <c r="K259" s="184">
        <v>34</v>
      </c>
      <c r="L259" s="72">
        <v>1</v>
      </c>
      <c r="M259" s="72"/>
      <c r="N259" s="72" t="s">
        <v>46</v>
      </c>
    </row>
    <row r="260" spans="1:14">
      <c r="A260" s="5">
        <v>12</v>
      </c>
      <c r="B260" s="8">
        <v>19</v>
      </c>
      <c r="C260" s="8">
        <v>259</v>
      </c>
      <c r="D260" s="2" t="s">
        <v>13</v>
      </c>
      <c r="E260" s="203">
        <v>26285</v>
      </c>
      <c r="F260" s="2" t="s">
        <v>45</v>
      </c>
      <c r="G260" s="2" t="s">
        <v>1121</v>
      </c>
      <c r="I260" s="126" t="s">
        <v>2215</v>
      </c>
      <c r="J260" s="126" t="s">
        <v>324</v>
      </c>
      <c r="K260" s="184">
        <v>25</v>
      </c>
      <c r="L260" s="72">
        <v>1</v>
      </c>
      <c r="M260" s="72"/>
      <c r="N260" s="72" t="s">
        <v>46</v>
      </c>
    </row>
    <row r="261" spans="1:14">
      <c r="A261" s="9">
        <v>12</v>
      </c>
      <c r="B261" s="10">
        <v>20</v>
      </c>
      <c r="C261" s="10">
        <v>260</v>
      </c>
      <c r="D261" s="11" t="s">
        <v>239</v>
      </c>
      <c r="E261" s="204">
        <v>21837</v>
      </c>
      <c r="F261" s="11" t="s">
        <v>2176</v>
      </c>
      <c r="G261" s="11" t="s">
        <v>2176</v>
      </c>
      <c r="H261" s="11"/>
      <c r="I261" s="135" t="s">
        <v>2979</v>
      </c>
      <c r="J261" s="135" t="s">
        <v>616</v>
      </c>
      <c r="K261" s="185">
        <v>25</v>
      </c>
      <c r="L261" s="76">
        <v>3</v>
      </c>
      <c r="M261" s="76" t="s">
        <v>46</v>
      </c>
      <c r="N261" s="76"/>
    </row>
    <row r="262" spans="1:14">
      <c r="A262" s="5">
        <v>13</v>
      </c>
      <c r="B262" s="8">
        <v>1</v>
      </c>
      <c r="C262" s="8">
        <v>261</v>
      </c>
      <c r="D262" s="2" t="s">
        <v>239</v>
      </c>
      <c r="E262" s="203">
        <v>22458</v>
      </c>
      <c r="F262" s="2" t="s">
        <v>2176</v>
      </c>
      <c r="G262" s="2" t="s">
        <v>2176</v>
      </c>
      <c r="I262" s="126" t="s">
        <v>2501</v>
      </c>
      <c r="J262" s="126" t="s">
        <v>288</v>
      </c>
      <c r="K262" s="184">
        <v>26</v>
      </c>
      <c r="L262" s="72">
        <v>4</v>
      </c>
      <c r="M262" s="72" t="s">
        <v>2543</v>
      </c>
      <c r="N262" s="72"/>
    </row>
    <row r="263" spans="1:14">
      <c r="A263" s="5">
        <v>13</v>
      </c>
      <c r="B263" s="8">
        <v>2</v>
      </c>
      <c r="C263" s="8">
        <v>262</v>
      </c>
      <c r="D263" s="2" t="s">
        <v>13</v>
      </c>
      <c r="E263" s="203">
        <v>24604</v>
      </c>
      <c r="F263" s="2" t="s">
        <v>2168</v>
      </c>
      <c r="G263" s="2" t="s">
        <v>2168</v>
      </c>
      <c r="I263" s="126" t="s">
        <v>3462</v>
      </c>
      <c r="J263" s="126" t="s">
        <v>595</v>
      </c>
      <c r="K263" s="184">
        <v>26</v>
      </c>
      <c r="L263" s="72">
        <v>1</v>
      </c>
      <c r="M263" s="72"/>
      <c r="N263" s="72"/>
    </row>
    <row r="264" spans="1:14">
      <c r="A264" s="5">
        <v>13</v>
      </c>
      <c r="B264" s="8">
        <v>3</v>
      </c>
      <c r="C264" s="8">
        <v>263</v>
      </c>
      <c r="D264" s="2" t="s">
        <v>2170</v>
      </c>
      <c r="E264" s="203">
        <v>17696</v>
      </c>
      <c r="F264" s="2" t="s">
        <v>188</v>
      </c>
      <c r="G264" s="2" t="s">
        <v>188</v>
      </c>
      <c r="I264" s="126" t="s">
        <v>962</v>
      </c>
      <c r="J264" s="126" t="s">
        <v>105</v>
      </c>
      <c r="K264" s="184">
        <v>29</v>
      </c>
      <c r="L264" s="72">
        <v>5</v>
      </c>
      <c r="M264" s="72" t="s">
        <v>837</v>
      </c>
      <c r="N264" s="72"/>
    </row>
    <row r="265" spans="1:14">
      <c r="A265" s="5">
        <v>13</v>
      </c>
      <c r="B265" s="8">
        <v>4</v>
      </c>
      <c r="C265" s="8">
        <v>264</v>
      </c>
      <c r="D265" s="2" t="s">
        <v>164</v>
      </c>
      <c r="E265" s="203">
        <v>27552</v>
      </c>
      <c r="F265" s="2" t="s">
        <v>188</v>
      </c>
      <c r="G265" s="2" t="s">
        <v>188</v>
      </c>
      <c r="I265" s="126" t="s">
        <v>3100</v>
      </c>
      <c r="J265" s="126" t="s">
        <v>3101</v>
      </c>
      <c r="K265" s="184">
        <v>25</v>
      </c>
      <c r="L265" s="72">
        <v>1</v>
      </c>
      <c r="M265" s="72"/>
      <c r="N265" s="72" t="s">
        <v>837</v>
      </c>
    </row>
    <row r="266" spans="1:14">
      <c r="A266" s="5">
        <v>13</v>
      </c>
      <c r="B266" s="8">
        <v>5</v>
      </c>
      <c r="C266" s="8">
        <v>265</v>
      </c>
      <c r="D266" s="2" t="s">
        <v>2175</v>
      </c>
      <c r="E266" s="203">
        <v>18323</v>
      </c>
      <c r="F266" s="2" t="s">
        <v>14</v>
      </c>
      <c r="G266" s="2" t="s">
        <v>14</v>
      </c>
      <c r="I266" s="126" t="s">
        <v>1889</v>
      </c>
      <c r="J266" s="126" t="s">
        <v>533</v>
      </c>
      <c r="K266" s="184">
        <v>29</v>
      </c>
      <c r="L266" s="72">
        <v>1</v>
      </c>
      <c r="M266" s="72"/>
      <c r="N266" s="72" t="s">
        <v>837</v>
      </c>
    </row>
    <row r="267" spans="1:14">
      <c r="A267" s="5">
        <v>13</v>
      </c>
      <c r="B267" s="8">
        <v>6</v>
      </c>
      <c r="C267" s="8">
        <v>266</v>
      </c>
      <c r="D267" s="2" t="s">
        <v>129</v>
      </c>
      <c r="E267" s="203">
        <v>16357</v>
      </c>
      <c r="F267" s="2" t="s">
        <v>609</v>
      </c>
      <c r="G267" s="2" t="s">
        <v>609</v>
      </c>
      <c r="I267" s="126" t="s">
        <v>193</v>
      </c>
      <c r="J267" s="126" t="s">
        <v>2</v>
      </c>
      <c r="K267" s="184">
        <v>29</v>
      </c>
      <c r="L267" s="72">
        <v>6</v>
      </c>
      <c r="M267" s="72" t="s">
        <v>837</v>
      </c>
      <c r="N267" s="72"/>
    </row>
    <row r="268" spans="1:14">
      <c r="A268" s="5">
        <v>13</v>
      </c>
      <c r="B268" s="8">
        <v>7</v>
      </c>
      <c r="C268" s="8">
        <v>267</v>
      </c>
      <c r="D268" s="2" t="s">
        <v>598</v>
      </c>
      <c r="E268" s="203">
        <v>19806</v>
      </c>
      <c r="F268" s="2" t="s">
        <v>438</v>
      </c>
      <c r="G268" s="2" t="s">
        <v>438</v>
      </c>
      <c r="I268" s="126" t="s">
        <v>2905</v>
      </c>
      <c r="J268" s="126" t="s">
        <v>523</v>
      </c>
      <c r="K268" s="184">
        <v>28</v>
      </c>
      <c r="L268" s="72">
        <v>2</v>
      </c>
      <c r="M268" s="72" t="s">
        <v>837</v>
      </c>
      <c r="N268" s="72"/>
    </row>
    <row r="269" spans="1:14">
      <c r="A269" s="5">
        <v>13</v>
      </c>
      <c r="B269" s="8">
        <v>8</v>
      </c>
      <c r="C269" s="8">
        <v>268</v>
      </c>
      <c r="D269" s="2" t="s">
        <v>555</v>
      </c>
      <c r="E269" s="203">
        <v>19890</v>
      </c>
      <c r="F269" s="2" t="s">
        <v>45</v>
      </c>
      <c r="G269" s="2" t="s">
        <v>1121</v>
      </c>
      <c r="I269" s="126" t="s">
        <v>134</v>
      </c>
      <c r="J269" s="126" t="s">
        <v>1200</v>
      </c>
      <c r="K269" s="184">
        <v>27</v>
      </c>
      <c r="L269" s="72">
        <v>5</v>
      </c>
      <c r="M269" s="72" t="s">
        <v>837</v>
      </c>
      <c r="N269" s="72"/>
    </row>
    <row r="270" spans="1:14">
      <c r="A270" s="5">
        <v>13</v>
      </c>
      <c r="B270" s="8">
        <v>9</v>
      </c>
      <c r="C270" s="8">
        <v>269</v>
      </c>
      <c r="D270" s="2" t="s">
        <v>29</v>
      </c>
      <c r="E270" s="203">
        <v>21420</v>
      </c>
      <c r="F270" s="2" t="s">
        <v>438</v>
      </c>
      <c r="G270" s="2" t="s">
        <v>438</v>
      </c>
      <c r="I270" s="126" t="s">
        <v>2343</v>
      </c>
      <c r="J270" s="126" t="s">
        <v>2970</v>
      </c>
      <c r="K270" s="184">
        <v>25</v>
      </c>
      <c r="L270" s="72">
        <v>1</v>
      </c>
      <c r="M270" s="72"/>
      <c r="N270" s="72" t="s">
        <v>837</v>
      </c>
    </row>
    <row r="271" spans="1:14">
      <c r="A271" s="5">
        <v>13</v>
      </c>
      <c r="B271" s="8">
        <v>10</v>
      </c>
      <c r="C271" s="8">
        <v>270</v>
      </c>
      <c r="D271" s="2" t="s">
        <v>276</v>
      </c>
      <c r="E271" s="203">
        <v>27792</v>
      </c>
      <c r="F271" s="2" t="s">
        <v>15</v>
      </c>
      <c r="G271" s="2" t="s">
        <v>15</v>
      </c>
      <c r="I271" s="126" t="s">
        <v>2878</v>
      </c>
      <c r="J271" s="126" t="s">
        <v>305</v>
      </c>
      <c r="K271" s="184">
        <v>24</v>
      </c>
      <c r="L271" s="72">
        <v>1</v>
      </c>
      <c r="M271" s="72"/>
      <c r="N271" s="72"/>
    </row>
    <row r="272" spans="1:14">
      <c r="A272" s="5">
        <v>13</v>
      </c>
      <c r="B272" s="8">
        <v>11</v>
      </c>
      <c r="C272" s="8">
        <v>271</v>
      </c>
      <c r="D272" s="2" t="s">
        <v>567</v>
      </c>
      <c r="E272" s="203">
        <v>18042</v>
      </c>
      <c r="F272" s="2" t="s">
        <v>598</v>
      </c>
      <c r="G272" s="2" t="s">
        <v>598</v>
      </c>
      <c r="I272" s="126" t="s">
        <v>178</v>
      </c>
      <c r="J272" s="126" t="s">
        <v>409</v>
      </c>
      <c r="K272" s="184">
        <v>30</v>
      </c>
      <c r="L272" s="72">
        <v>7</v>
      </c>
      <c r="M272" s="72" t="s">
        <v>837</v>
      </c>
      <c r="N272" s="72"/>
    </row>
    <row r="273" spans="1:14">
      <c r="A273" s="5">
        <v>13</v>
      </c>
      <c r="B273" s="8">
        <v>12</v>
      </c>
      <c r="C273" s="8">
        <v>272</v>
      </c>
      <c r="D273" s="2" t="s">
        <v>18</v>
      </c>
      <c r="E273" s="203">
        <v>22266</v>
      </c>
      <c r="F273" s="2" t="s">
        <v>686</v>
      </c>
      <c r="G273" s="2" t="s">
        <v>686</v>
      </c>
      <c r="I273" s="126" t="s">
        <v>630</v>
      </c>
      <c r="J273" s="126" t="s">
        <v>3423</v>
      </c>
      <c r="K273" s="184">
        <v>23</v>
      </c>
      <c r="L273" s="72">
        <v>4</v>
      </c>
      <c r="M273" s="72" t="s">
        <v>2543</v>
      </c>
      <c r="N273" s="72"/>
    </row>
    <row r="274" spans="1:14">
      <c r="A274" s="5">
        <v>13</v>
      </c>
      <c r="B274" s="8">
        <v>13</v>
      </c>
      <c r="C274" s="8">
        <v>273</v>
      </c>
      <c r="D274" s="2" t="s">
        <v>15</v>
      </c>
      <c r="E274" s="203">
        <v>11752</v>
      </c>
      <c r="F274" s="2" t="s">
        <v>2175</v>
      </c>
      <c r="G274" s="2" t="s">
        <v>2175</v>
      </c>
      <c r="I274" s="126" t="s">
        <v>279</v>
      </c>
      <c r="J274" s="126" t="s">
        <v>106</v>
      </c>
      <c r="K274" s="184">
        <v>31</v>
      </c>
      <c r="L274" s="72">
        <v>1</v>
      </c>
      <c r="M274" s="72"/>
      <c r="N274" s="72" t="s">
        <v>837</v>
      </c>
    </row>
    <row r="275" spans="1:14">
      <c r="A275" s="5">
        <v>13</v>
      </c>
      <c r="B275" s="8">
        <v>14</v>
      </c>
      <c r="C275" s="8">
        <v>274</v>
      </c>
      <c r="D275" s="2" t="s">
        <v>16</v>
      </c>
      <c r="E275" s="203">
        <v>14712</v>
      </c>
      <c r="F275" s="2" t="s">
        <v>2176</v>
      </c>
      <c r="G275" s="2" t="s">
        <v>2176</v>
      </c>
      <c r="I275" s="126" t="s">
        <v>767</v>
      </c>
      <c r="J275" s="126" t="s">
        <v>627</v>
      </c>
      <c r="K275" s="184">
        <v>28</v>
      </c>
      <c r="L275" s="72">
        <v>8</v>
      </c>
      <c r="M275" s="72" t="s">
        <v>837</v>
      </c>
      <c r="N275" s="72"/>
    </row>
    <row r="276" spans="1:14">
      <c r="A276" s="5">
        <v>13</v>
      </c>
      <c r="B276" s="8">
        <v>15</v>
      </c>
      <c r="C276" s="8">
        <v>275</v>
      </c>
      <c r="D276" s="2" t="s">
        <v>14</v>
      </c>
      <c r="E276" s="203">
        <v>12575</v>
      </c>
      <c r="F276" s="2" t="s">
        <v>16</v>
      </c>
      <c r="G276" s="2" t="s">
        <v>16</v>
      </c>
      <c r="I276" s="126" t="s">
        <v>534</v>
      </c>
      <c r="J276" s="126" t="s">
        <v>220</v>
      </c>
      <c r="K276" s="184">
        <v>33</v>
      </c>
      <c r="L276" s="72">
        <v>1</v>
      </c>
      <c r="M276" s="72"/>
      <c r="N276" s="72" t="s">
        <v>46</v>
      </c>
    </row>
    <row r="277" spans="1:14">
      <c r="A277" s="5">
        <v>13</v>
      </c>
      <c r="B277" s="8">
        <v>16</v>
      </c>
      <c r="C277" s="8">
        <v>276</v>
      </c>
      <c r="D277" s="2" t="s">
        <v>17</v>
      </c>
      <c r="E277" s="203">
        <v>25977</v>
      </c>
      <c r="F277" s="2" t="s">
        <v>438</v>
      </c>
      <c r="G277" s="2" t="s">
        <v>438</v>
      </c>
      <c r="I277" s="126" t="s">
        <v>3507</v>
      </c>
      <c r="J277" s="126" t="s">
        <v>684</v>
      </c>
      <c r="K277" s="184">
        <v>22</v>
      </c>
      <c r="L277" s="72">
        <v>1</v>
      </c>
      <c r="M277" s="72"/>
      <c r="N277" s="72"/>
    </row>
    <row r="278" spans="1:14">
      <c r="A278" s="5">
        <v>13</v>
      </c>
      <c r="B278" s="8">
        <v>17</v>
      </c>
      <c r="C278" s="8">
        <v>277</v>
      </c>
      <c r="D278" s="2" t="s">
        <v>563</v>
      </c>
      <c r="E278" s="203">
        <v>16256</v>
      </c>
      <c r="F278" s="2" t="s">
        <v>246</v>
      </c>
      <c r="G278" s="2" t="s">
        <v>246</v>
      </c>
      <c r="I278" s="126" t="s">
        <v>875</v>
      </c>
      <c r="J278" s="126" t="s">
        <v>547</v>
      </c>
      <c r="K278" s="184">
        <v>30</v>
      </c>
      <c r="L278" s="72">
        <v>1</v>
      </c>
      <c r="M278" s="72"/>
      <c r="N278" s="72" t="s">
        <v>46</v>
      </c>
    </row>
    <row r="279" spans="1:14">
      <c r="A279" s="5">
        <v>13</v>
      </c>
      <c r="B279" s="8">
        <v>18</v>
      </c>
      <c r="C279" s="8">
        <v>278</v>
      </c>
      <c r="D279" s="2" t="s">
        <v>188</v>
      </c>
      <c r="E279" s="203">
        <v>14111</v>
      </c>
      <c r="F279" s="2" t="s">
        <v>3323</v>
      </c>
      <c r="G279" s="2" t="s">
        <v>213</v>
      </c>
      <c r="I279" s="126" t="s">
        <v>1725</v>
      </c>
      <c r="J279" s="126" t="s">
        <v>572</v>
      </c>
      <c r="K279" s="184">
        <v>30</v>
      </c>
      <c r="L279" s="72">
        <v>2</v>
      </c>
      <c r="M279" s="72" t="s">
        <v>837</v>
      </c>
      <c r="N279" s="72"/>
    </row>
    <row r="280" spans="1:14">
      <c r="A280" s="5">
        <v>13</v>
      </c>
      <c r="B280" s="8">
        <v>19</v>
      </c>
      <c r="C280" s="8">
        <v>279</v>
      </c>
      <c r="D280" s="2" t="s">
        <v>2168</v>
      </c>
      <c r="E280" s="203">
        <v>23499</v>
      </c>
      <c r="F280" s="2" t="s">
        <v>2175</v>
      </c>
      <c r="G280" s="2" t="s">
        <v>2175</v>
      </c>
      <c r="I280" s="126" t="s">
        <v>3439</v>
      </c>
      <c r="J280" s="126" t="s">
        <v>3440</v>
      </c>
      <c r="K280" s="184">
        <v>25</v>
      </c>
      <c r="L280" s="72">
        <v>1</v>
      </c>
      <c r="M280" s="72"/>
      <c r="N280" s="72"/>
    </row>
    <row r="281" spans="1:14">
      <c r="A281" s="9">
        <v>13</v>
      </c>
      <c r="B281" s="10">
        <v>20</v>
      </c>
      <c r="C281" s="10">
        <v>280</v>
      </c>
      <c r="D281" s="11" t="s">
        <v>609</v>
      </c>
      <c r="E281" s="204">
        <v>30162</v>
      </c>
      <c r="F281" s="11" t="s">
        <v>164</v>
      </c>
      <c r="G281" s="11" t="s">
        <v>164</v>
      </c>
      <c r="H281" s="11"/>
      <c r="I281" s="135" t="s">
        <v>3581</v>
      </c>
      <c r="J281" s="135" t="s">
        <v>171</v>
      </c>
      <c r="K281" s="185">
        <v>24</v>
      </c>
      <c r="L281" s="76">
        <v>9</v>
      </c>
      <c r="M281" s="76" t="s">
        <v>46</v>
      </c>
      <c r="N281" s="76"/>
    </row>
    <row r="282" spans="1:14">
      <c r="A282" s="5">
        <v>14</v>
      </c>
      <c r="B282" s="8">
        <v>1</v>
      </c>
      <c r="C282" s="8">
        <v>281</v>
      </c>
      <c r="D282" s="2" t="s">
        <v>609</v>
      </c>
      <c r="E282" s="203">
        <v>14993</v>
      </c>
      <c r="F282" s="2" t="s">
        <v>3323</v>
      </c>
      <c r="G282" s="2" t="s">
        <v>2170</v>
      </c>
      <c r="I282" s="126" t="s">
        <v>1175</v>
      </c>
      <c r="J282" s="126" t="s">
        <v>524</v>
      </c>
      <c r="K282" s="184">
        <v>30</v>
      </c>
      <c r="L282" s="72">
        <v>1</v>
      </c>
      <c r="M282" s="72"/>
      <c r="N282" s="72" t="s">
        <v>837</v>
      </c>
    </row>
    <row r="283" spans="1:14">
      <c r="A283" s="5">
        <v>14</v>
      </c>
      <c r="B283" s="8">
        <v>2</v>
      </c>
      <c r="C283" s="8">
        <v>282</v>
      </c>
      <c r="D283" s="2" t="s">
        <v>2168</v>
      </c>
      <c r="E283" s="203">
        <v>16512</v>
      </c>
      <c r="F283" s="2" t="s">
        <v>16</v>
      </c>
      <c r="G283" s="2" t="s">
        <v>16</v>
      </c>
      <c r="I283" s="126" t="s">
        <v>1165</v>
      </c>
      <c r="J283" s="126" t="s">
        <v>1166</v>
      </c>
      <c r="K283" s="184">
        <v>28</v>
      </c>
      <c r="L283" s="72">
        <v>8</v>
      </c>
      <c r="M283" s="72" t="s">
        <v>837</v>
      </c>
      <c r="N283" s="72"/>
    </row>
    <row r="284" spans="1:14">
      <c r="A284" s="5">
        <v>14</v>
      </c>
      <c r="B284" s="8">
        <v>3</v>
      </c>
      <c r="C284" s="8">
        <v>283</v>
      </c>
      <c r="D284" s="2" t="s">
        <v>188</v>
      </c>
      <c r="E284" s="203">
        <v>19514</v>
      </c>
      <c r="F284" s="2" t="s">
        <v>276</v>
      </c>
      <c r="G284" s="2" t="s">
        <v>276</v>
      </c>
      <c r="I284" s="126" t="s">
        <v>1191</v>
      </c>
      <c r="J284" s="126" t="s">
        <v>136</v>
      </c>
      <c r="K284" s="184">
        <v>28</v>
      </c>
      <c r="L284" s="72">
        <v>2</v>
      </c>
      <c r="M284" s="72" t="s">
        <v>837</v>
      </c>
      <c r="N284" s="72"/>
    </row>
    <row r="285" spans="1:14">
      <c r="A285" s="5">
        <v>14</v>
      </c>
      <c r="B285" s="8">
        <v>4</v>
      </c>
      <c r="C285" s="8">
        <v>284</v>
      </c>
      <c r="D285" s="2" t="s">
        <v>563</v>
      </c>
      <c r="E285" s="203">
        <v>13767</v>
      </c>
      <c r="F285" s="2" t="s">
        <v>686</v>
      </c>
      <c r="G285" s="2" t="s">
        <v>686</v>
      </c>
      <c r="I285" s="126" t="s">
        <v>2246</v>
      </c>
      <c r="J285" s="126" t="s">
        <v>2247</v>
      </c>
      <c r="K285" s="184">
        <v>32</v>
      </c>
      <c r="L285" s="72">
        <v>1</v>
      </c>
      <c r="M285" s="72"/>
      <c r="N285" s="72" t="s">
        <v>837</v>
      </c>
    </row>
    <row r="286" spans="1:14">
      <c r="A286" s="5">
        <v>14</v>
      </c>
      <c r="B286" s="8">
        <v>5</v>
      </c>
      <c r="C286" s="8">
        <v>285</v>
      </c>
      <c r="D286" s="2" t="s">
        <v>17</v>
      </c>
      <c r="E286" s="203">
        <v>23985</v>
      </c>
      <c r="F286" s="2" t="s">
        <v>2176</v>
      </c>
      <c r="G286" s="2" t="s">
        <v>2176</v>
      </c>
      <c r="I286" s="126" t="s">
        <v>1620</v>
      </c>
      <c r="J286" s="126" t="s">
        <v>3450</v>
      </c>
      <c r="K286" s="184">
        <v>22</v>
      </c>
      <c r="L286" s="72">
        <v>6</v>
      </c>
      <c r="M286" s="72" t="s">
        <v>837</v>
      </c>
      <c r="N286" s="72"/>
    </row>
    <row r="287" spans="1:14">
      <c r="A287" s="5">
        <v>14</v>
      </c>
      <c r="B287" s="8">
        <v>6</v>
      </c>
      <c r="C287" s="8">
        <v>286</v>
      </c>
      <c r="D287" s="2" t="s">
        <v>14</v>
      </c>
      <c r="E287" s="203">
        <v>20191</v>
      </c>
      <c r="F287" s="2" t="s">
        <v>609</v>
      </c>
      <c r="G287" s="2" t="s">
        <v>609</v>
      </c>
      <c r="I287" s="126" t="s">
        <v>2419</v>
      </c>
      <c r="J287" s="126" t="s">
        <v>307</v>
      </c>
      <c r="K287" s="184">
        <v>27</v>
      </c>
      <c r="L287" s="72">
        <v>1</v>
      </c>
      <c r="M287" s="72"/>
      <c r="N287" s="72" t="s">
        <v>837</v>
      </c>
    </row>
    <row r="288" spans="1:14">
      <c r="A288" s="5">
        <v>14</v>
      </c>
      <c r="B288" s="8">
        <v>7</v>
      </c>
      <c r="C288" s="8">
        <v>287</v>
      </c>
      <c r="D288" s="2" t="s">
        <v>16</v>
      </c>
      <c r="E288" s="203">
        <v>15890</v>
      </c>
      <c r="F288" s="2" t="s">
        <v>16</v>
      </c>
      <c r="G288" s="2" t="s">
        <v>16</v>
      </c>
      <c r="I288" s="126" t="s">
        <v>818</v>
      </c>
      <c r="J288" s="126" t="s">
        <v>589</v>
      </c>
      <c r="K288" s="184">
        <v>29</v>
      </c>
      <c r="L288" s="72">
        <v>1</v>
      </c>
      <c r="M288" s="72"/>
      <c r="N288" s="72" t="s">
        <v>837</v>
      </c>
    </row>
    <row r="289" spans="1:14">
      <c r="A289" s="5">
        <v>14</v>
      </c>
      <c r="B289" s="8">
        <v>8</v>
      </c>
      <c r="C289" s="8">
        <v>288</v>
      </c>
      <c r="D289" s="2" t="s">
        <v>15</v>
      </c>
      <c r="E289" s="203">
        <v>20538</v>
      </c>
      <c r="F289" s="2" t="s">
        <v>567</v>
      </c>
      <c r="G289" s="2" t="s">
        <v>567</v>
      </c>
      <c r="I289" s="126" t="s">
        <v>2937</v>
      </c>
      <c r="J289" s="126" t="s">
        <v>565</v>
      </c>
      <c r="K289" s="184">
        <v>25</v>
      </c>
      <c r="L289" s="72">
        <v>5</v>
      </c>
      <c r="M289" s="72" t="s">
        <v>837</v>
      </c>
      <c r="N289" s="72"/>
    </row>
    <row r="290" spans="1:14">
      <c r="A290" s="5">
        <v>14</v>
      </c>
      <c r="B290" s="8">
        <v>9</v>
      </c>
      <c r="C290" s="8">
        <v>289</v>
      </c>
      <c r="D290" s="2" t="s">
        <v>18</v>
      </c>
      <c r="E290" s="203">
        <v>19734</v>
      </c>
      <c r="F290" s="2" t="s">
        <v>3323</v>
      </c>
      <c r="G290" s="2" t="s">
        <v>598</v>
      </c>
      <c r="I290" s="126" t="s">
        <v>852</v>
      </c>
      <c r="J290" s="126" t="s">
        <v>533</v>
      </c>
      <c r="K290" s="184">
        <v>29</v>
      </c>
      <c r="L290" s="72">
        <v>4</v>
      </c>
      <c r="M290" s="72" t="s">
        <v>46</v>
      </c>
      <c r="N290" s="72"/>
    </row>
    <row r="291" spans="1:14">
      <c r="A291" s="5">
        <v>14</v>
      </c>
      <c r="B291" s="8">
        <v>10</v>
      </c>
      <c r="C291" s="8">
        <v>290</v>
      </c>
      <c r="D291" s="2" t="s">
        <v>567</v>
      </c>
      <c r="E291" s="203">
        <v>21170</v>
      </c>
      <c r="F291" s="2" t="s">
        <v>354</v>
      </c>
      <c r="G291" s="2" t="s">
        <v>354</v>
      </c>
      <c r="I291" s="126" t="s">
        <v>346</v>
      </c>
      <c r="J291" s="126" t="s">
        <v>1753</v>
      </c>
      <c r="K291" s="184">
        <v>29</v>
      </c>
      <c r="L291" s="72">
        <v>1</v>
      </c>
      <c r="M291" s="72"/>
      <c r="N291" s="72" t="s">
        <v>837</v>
      </c>
    </row>
    <row r="292" spans="1:14">
      <c r="A292" s="5">
        <v>14</v>
      </c>
      <c r="B292" s="8">
        <v>11</v>
      </c>
      <c r="C292" s="8">
        <v>291</v>
      </c>
      <c r="D292" s="2" t="s">
        <v>276</v>
      </c>
      <c r="E292" s="203">
        <v>13602</v>
      </c>
      <c r="F292" s="2" t="s">
        <v>129</v>
      </c>
      <c r="G292" s="2" t="s">
        <v>129</v>
      </c>
      <c r="I292" s="126" t="s">
        <v>1948</v>
      </c>
      <c r="J292" s="126" t="s">
        <v>645</v>
      </c>
      <c r="K292" s="184">
        <v>31</v>
      </c>
      <c r="L292" s="72">
        <v>5</v>
      </c>
      <c r="M292" s="72" t="s">
        <v>837</v>
      </c>
      <c r="N292" s="72"/>
    </row>
    <row r="293" spans="1:14">
      <c r="A293" s="5">
        <v>14</v>
      </c>
      <c r="B293" s="8">
        <v>12</v>
      </c>
      <c r="C293" s="8">
        <v>292</v>
      </c>
      <c r="D293" s="2" t="s">
        <v>29</v>
      </c>
      <c r="E293" s="203">
        <v>25353</v>
      </c>
      <c r="F293" s="2" t="s">
        <v>18</v>
      </c>
      <c r="G293" s="2" t="s">
        <v>18</v>
      </c>
      <c r="I293" s="126" t="s">
        <v>3051</v>
      </c>
      <c r="J293" s="126" t="s">
        <v>596</v>
      </c>
      <c r="K293" s="184">
        <v>27</v>
      </c>
      <c r="L293" s="72">
        <v>4</v>
      </c>
      <c r="M293" s="72" t="s">
        <v>837</v>
      </c>
      <c r="N293" s="72"/>
    </row>
    <row r="294" spans="1:14">
      <c r="A294" s="5">
        <v>14</v>
      </c>
      <c r="B294" s="8">
        <v>13</v>
      </c>
      <c r="C294" s="8">
        <v>293</v>
      </c>
      <c r="D294" s="2" t="s">
        <v>555</v>
      </c>
      <c r="E294" s="203">
        <v>17759</v>
      </c>
      <c r="F294" s="2" t="s">
        <v>438</v>
      </c>
      <c r="G294" s="2" t="s">
        <v>438</v>
      </c>
      <c r="I294" s="126" t="s">
        <v>988</v>
      </c>
      <c r="J294" s="126" t="s">
        <v>1856</v>
      </c>
      <c r="K294" s="184">
        <v>29</v>
      </c>
      <c r="L294" s="72">
        <v>1</v>
      </c>
      <c r="M294" s="72"/>
      <c r="N294" s="72" t="s">
        <v>46</v>
      </c>
    </row>
    <row r="295" spans="1:14">
      <c r="A295" s="5">
        <v>14</v>
      </c>
      <c r="B295" s="8">
        <v>14</v>
      </c>
      <c r="C295" s="8">
        <v>294</v>
      </c>
      <c r="D295" s="2" t="s">
        <v>598</v>
      </c>
      <c r="E295" s="203">
        <v>19320</v>
      </c>
      <c r="F295" s="2" t="s">
        <v>345</v>
      </c>
      <c r="G295" s="2" t="s">
        <v>345</v>
      </c>
      <c r="I295" s="126" t="s">
        <v>1170</v>
      </c>
      <c r="J295" s="126" t="s">
        <v>554</v>
      </c>
      <c r="K295" s="184">
        <v>30</v>
      </c>
      <c r="L295" s="72">
        <v>1</v>
      </c>
      <c r="M295" s="72"/>
      <c r="N295" s="72" t="s">
        <v>46</v>
      </c>
    </row>
    <row r="296" spans="1:14">
      <c r="A296" s="5">
        <v>14</v>
      </c>
      <c r="B296" s="8">
        <v>15</v>
      </c>
      <c r="C296" s="8">
        <v>295</v>
      </c>
      <c r="D296" s="2" t="s">
        <v>129</v>
      </c>
      <c r="E296" s="203">
        <v>20311</v>
      </c>
      <c r="F296" s="2" t="s">
        <v>614</v>
      </c>
      <c r="G296" s="2" t="s">
        <v>614</v>
      </c>
      <c r="I296" s="126" t="s">
        <v>3396</v>
      </c>
      <c r="J296" s="126" t="s">
        <v>156</v>
      </c>
      <c r="K296" s="184">
        <v>27</v>
      </c>
      <c r="L296" s="72">
        <v>7</v>
      </c>
      <c r="M296" s="72" t="s">
        <v>837</v>
      </c>
      <c r="N296" s="72"/>
    </row>
    <row r="297" spans="1:14">
      <c r="A297" s="5">
        <v>14</v>
      </c>
      <c r="B297" s="8">
        <v>16</v>
      </c>
      <c r="C297" s="8">
        <v>296</v>
      </c>
      <c r="D297" s="2" t="s">
        <v>2175</v>
      </c>
      <c r="E297" s="203">
        <v>17479</v>
      </c>
      <c r="F297" s="2" t="s">
        <v>3323</v>
      </c>
      <c r="G297" s="2" t="s">
        <v>17</v>
      </c>
      <c r="I297" s="126" t="s">
        <v>691</v>
      </c>
      <c r="J297" s="126" t="s">
        <v>124</v>
      </c>
      <c r="K297" s="184">
        <v>27</v>
      </c>
      <c r="L297" s="72">
        <v>1</v>
      </c>
      <c r="M297" s="72"/>
      <c r="N297" s="72" t="s">
        <v>837</v>
      </c>
    </row>
    <row r="298" spans="1:14">
      <c r="A298" s="5">
        <v>14</v>
      </c>
      <c r="B298" s="8">
        <v>17</v>
      </c>
      <c r="C298" s="8">
        <v>297</v>
      </c>
      <c r="D298" s="2" t="s">
        <v>164</v>
      </c>
      <c r="E298" s="203">
        <v>17170</v>
      </c>
      <c r="F298" s="2" t="s">
        <v>598</v>
      </c>
      <c r="G298" s="2" t="s">
        <v>598</v>
      </c>
      <c r="I298" s="126" t="s">
        <v>1905</v>
      </c>
      <c r="J298" s="126" t="s">
        <v>1906</v>
      </c>
      <c r="K298" s="184">
        <v>28</v>
      </c>
      <c r="L298" s="72">
        <v>1</v>
      </c>
      <c r="M298" s="72"/>
      <c r="N298" s="72" t="s">
        <v>46</v>
      </c>
    </row>
    <row r="299" spans="1:14">
      <c r="A299" s="5">
        <v>14</v>
      </c>
      <c r="B299" s="8">
        <v>18</v>
      </c>
      <c r="C299" s="8">
        <v>298</v>
      </c>
      <c r="D299" s="2" t="s">
        <v>2170</v>
      </c>
      <c r="E299" s="203">
        <v>15290</v>
      </c>
      <c r="F299" s="2" t="s">
        <v>354</v>
      </c>
      <c r="G299" s="2" t="s">
        <v>354</v>
      </c>
      <c r="I299" s="126" t="s">
        <v>2266</v>
      </c>
      <c r="J299" s="126" t="s">
        <v>595</v>
      </c>
      <c r="K299" s="184">
        <v>33</v>
      </c>
      <c r="L299" s="72">
        <v>1</v>
      </c>
      <c r="M299" s="72"/>
      <c r="N299" s="72" t="s">
        <v>837</v>
      </c>
    </row>
    <row r="300" spans="1:14">
      <c r="A300" s="5">
        <v>14</v>
      </c>
      <c r="B300" s="8">
        <v>19</v>
      </c>
      <c r="C300" s="8">
        <v>299</v>
      </c>
      <c r="D300" s="2" t="s">
        <v>13</v>
      </c>
      <c r="E300" s="203">
        <v>17888</v>
      </c>
      <c r="F300" s="2" t="s">
        <v>598</v>
      </c>
      <c r="G300" s="2" t="s">
        <v>598</v>
      </c>
      <c r="I300" s="126" t="s">
        <v>2328</v>
      </c>
      <c r="J300" s="126" t="s">
        <v>2329</v>
      </c>
      <c r="K300" s="184">
        <v>30</v>
      </c>
      <c r="L300" s="72">
        <v>1</v>
      </c>
      <c r="M300" s="72"/>
      <c r="N300" s="72" t="s">
        <v>46</v>
      </c>
    </row>
    <row r="301" spans="1:14">
      <c r="A301" s="9">
        <v>14</v>
      </c>
      <c r="B301" s="10">
        <v>20</v>
      </c>
      <c r="C301" s="10">
        <v>300</v>
      </c>
      <c r="D301" s="11" t="s">
        <v>239</v>
      </c>
      <c r="E301" s="204">
        <v>9241</v>
      </c>
      <c r="F301" s="11" t="s">
        <v>345</v>
      </c>
      <c r="G301" s="11" t="s">
        <v>345</v>
      </c>
      <c r="H301" s="11"/>
      <c r="I301" s="135" t="s">
        <v>309</v>
      </c>
      <c r="J301" s="135" t="s">
        <v>90</v>
      </c>
      <c r="K301" s="185">
        <v>34</v>
      </c>
      <c r="L301" s="76">
        <v>9</v>
      </c>
      <c r="M301" s="76" t="s">
        <v>837</v>
      </c>
      <c r="N301" s="76"/>
    </row>
    <row r="302" spans="1:14">
      <c r="A302" s="5">
        <v>15</v>
      </c>
      <c r="B302" s="8">
        <v>1</v>
      </c>
      <c r="C302" s="8">
        <v>301</v>
      </c>
      <c r="D302" s="2" t="s">
        <v>239</v>
      </c>
      <c r="E302" s="203">
        <v>22184</v>
      </c>
      <c r="F302" s="2" t="s">
        <v>345</v>
      </c>
      <c r="G302" s="2" t="s">
        <v>345</v>
      </c>
      <c r="I302" s="126" t="s">
        <v>2988</v>
      </c>
      <c r="J302" s="126" t="s">
        <v>168</v>
      </c>
      <c r="K302" s="184">
        <v>23</v>
      </c>
      <c r="L302" s="72">
        <v>5</v>
      </c>
      <c r="M302" s="72" t="s">
        <v>837</v>
      </c>
      <c r="N302" s="72"/>
    </row>
    <row r="303" spans="1:14">
      <c r="A303" s="5">
        <v>15</v>
      </c>
      <c r="B303" s="8">
        <v>2</v>
      </c>
      <c r="C303" s="8">
        <v>302</v>
      </c>
      <c r="D303" s="2" t="s">
        <v>13</v>
      </c>
      <c r="E303" s="203">
        <v>17490</v>
      </c>
      <c r="F303" s="2" t="s">
        <v>3323</v>
      </c>
      <c r="G303" s="2" t="s">
        <v>470</v>
      </c>
      <c r="I303" s="126" t="s">
        <v>182</v>
      </c>
      <c r="J303" s="126" t="s">
        <v>1241</v>
      </c>
      <c r="K303" s="184">
        <v>26</v>
      </c>
      <c r="L303" s="72">
        <v>1</v>
      </c>
      <c r="M303" s="72"/>
      <c r="N303" s="72" t="s">
        <v>46</v>
      </c>
    </row>
    <row r="304" spans="1:14">
      <c r="A304" s="5">
        <v>15</v>
      </c>
      <c r="B304" s="8">
        <v>3</v>
      </c>
      <c r="C304" s="8">
        <v>303</v>
      </c>
      <c r="D304" s="2" t="s">
        <v>2170</v>
      </c>
      <c r="E304" s="203">
        <v>11899</v>
      </c>
      <c r="F304" s="2" t="s">
        <v>2175</v>
      </c>
      <c r="G304" s="2" t="s">
        <v>2175</v>
      </c>
      <c r="I304" s="126" t="s">
        <v>488</v>
      </c>
      <c r="J304" s="126" t="s">
        <v>489</v>
      </c>
      <c r="K304" s="184">
        <v>31</v>
      </c>
      <c r="L304" s="72">
        <v>7</v>
      </c>
      <c r="M304" s="72" t="s">
        <v>46</v>
      </c>
      <c r="N304" s="72"/>
    </row>
    <row r="305" spans="1:14">
      <c r="A305" s="5">
        <v>15</v>
      </c>
      <c r="B305" s="8">
        <v>4</v>
      </c>
      <c r="C305" s="8">
        <v>304</v>
      </c>
      <c r="D305" s="2" t="s">
        <v>164</v>
      </c>
      <c r="E305" s="203">
        <v>19983</v>
      </c>
      <c r="F305" s="2" t="s">
        <v>354</v>
      </c>
      <c r="G305" s="2" t="s">
        <v>354</v>
      </c>
      <c r="I305" s="126" t="s">
        <v>2913</v>
      </c>
      <c r="J305" s="126" t="s">
        <v>996</v>
      </c>
      <c r="K305" s="184">
        <v>26</v>
      </c>
      <c r="L305" s="72">
        <v>9</v>
      </c>
      <c r="M305" s="72" t="s">
        <v>46</v>
      </c>
      <c r="N305" s="72"/>
    </row>
    <row r="306" spans="1:14">
      <c r="A306" s="5">
        <v>15</v>
      </c>
      <c r="B306" s="8">
        <v>5</v>
      </c>
      <c r="C306" s="8">
        <v>305</v>
      </c>
      <c r="D306" s="2" t="s">
        <v>2175</v>
      </c>
      <c r="E306" s="203">
        <v>15172</v>
      </c>
      <c r="F306" s="2" t="s">
        <v>164</v>
      </c>
      <c r="G306" s="2" t="s">
        <v>164</v>
      </c>
      <c r="I306" s="126" t="s">
        <v>117</v>
      </c>
      <c r="J306" s="126" t="s">
        <v>175</v>
      </c>
      <c r="K306" s="184">
        <v>30</v>
      </c>
      <c r="L306" s="72">
        <v>6</v>
      </c>
      <c r="M306" s="72" t="s">
        <v>837</v>
      </c>
      <c r="N306" s="72"/>
    </row>
    <row r="307" spans="1:14">
      <c r="A307" s="5">
        <v>15</v>
      </c>
      <c r="B307" s="8">
        <v>6</v>
      </c>
      <c r="C307" s="8">
        <v>306</v>
      </c>
      <c r="D307" s="2" t="s">
        <v>129</v>
      </c>
      <c r="E307" s="203">
        <v>16434</v>
      </c>
      <c r="F307" s="2" t="s">
        <v>609</v>
      </c>
      <c r="G307" s="2" t="s">
        <v>609</v>
      </c>
      <c r="I307" s="126" t="s">
        <v>189</v>
      </c>
      <c r="J307" s="126" t="s">
        <v>331</v>
      </c>
      <c r="K307" s="184">
        <v>28</v>
      </c>
      <c r="L307" s="72">
        <v>4</v>
      </c>
      <c r="M307" s="72" t="s">
        <v>837</v>
      </c>
      <c r="N307" s="72"/>
    </row>
    <row r="308" spans="1:14">
      <c r="A308" s="5">
        <v>15</v>
      </c>
      <c r="B308" s="8">
        <v>7</v>
      </c>
      <c r="C308" s="8">
        <v>307</v>
      </c>
      <c r="D308" s="2" t="s">
        <v>598</v>
      </c>
      <c r="E308" s="203">
        <v>21716</v>
      </c>
      <c r="F308" s="2" t="s">
        <v>609</v>
      </c>
      <c r="G308" s="2" t="s">
        <v>609</v>
      </c>
      <c r="I308" s="126" t="s">
        <v>497</v>
      </c>
      <c r="J308" s="126" t="s">
        <v>3373</v>
      </c>
      <c r="K308" s="184">
        <v>24</v>
      </c>
      <c r="L308" s="72">
        <v>4</v>
      </c>
      <c r="M308" s="72" t="s">
        <v>46</v>
      </c>
      <c r="N308" s="72"/>
    </row>
    <row r="309" spans="1:14">
      <c r="A309" s="5">
        <v>15</v>
      </c>
      <c r="B309" s="8">
        <v>8</v>
      </c>
      <c r="C309" s="8">
        <v>308</v>
      </c>
      <c r="D309" s="2" t="s">
        <v>555</v>
      </c>
      <c r="E309" s="203">
        <v>25636</v>
      </c>
      <c r="F309" s="2" t="s">
        <v>213</v>
      </c>
      <c r="G309" s="2" t="s">
        <v>213</v>
      </c>
      <c r="I309" s="126" t="s">
        <v>3061</v>
      </c>
      <c r="J309" s="126" t="s">
        <v>163</v>
      </c>
      <c r="K309" s="184">
        <v>25</v>
      </c>
      <c r="L309" s="72">
        <v>1</v>
      </c>
      <c r="M309" s="72"/>
      <c r="N309" s="72"/>
    </row>
    <row r="310" spans="1:14">
      <c r="A310" s="5">
        <v>15</v>
      </c>
      <c r="B310" s="8">
        <v>9</v>
      </c>
      <c r="C310" s="8">
        <v>309</v>
      </c>
      <c r="D310" s="2" t="s">
        <v>29</v>
      </c>
      <c r="E310" s="203">
        <v>20422</v>
      </c>
      <c r="F310" s="2" t="s">
        <v>567</v>
      </c>
      <c r="G310" s="2" t="s">
        <v>567</v>
      </c>
      <c r="I310" s="126" t="s">
        <v>788</v>
      </c>
      <c r="J310" s="126" t="s">
        <v>2444</v>
      </c>
      <c r="K310" s="184">
        <v>26</v>
      </c>
      <c r="L310" s="72">
        <v>1</v>
      </c>
      <c r="M310" s="72"/>
      <c r="N310" s="72" t="s">
        <v>46</v>
      </c>
    </row>
    <row r="311" spans="1:14">
      <c r="A311" s="5">
        <v>15</v>
      </c>
      <c r="B311" s="8">
        <v>10</v>
      </c>
      <c r="C311" s="8">
        <v>310</v>
      </c>
      <c r="D311" s="2" t="s">
        <v>276</v>
      </c>
      <c r="E311" s="203">
        <v>19309</v>
      </c>
      <c r="F311" s="2" t="s">
        <v>470</v>
      </c>
      <c r="G311" s="2" t="s">
        <v>470</v>
      </c>
      <c r="I311" s="126" t="s">
        <v>58</v>
      </c>
      <c r="J311" s="126" t="s">
        <v>551</v>
      </c>
      <c r="K311" s="184">
        <v>30</v>
      </c>
      <c r="L311" s="72">
        <v>1</v>
      </c>
      <c r="M311" s="72"/>
      <c r="N311" s="72" t="s">
        <v>837</v>
      </c>
    </row>
    <row r="312" spans="1:14">
      <c r="A312" s="5">
        <v>15</v>
      </c>
      <c r="B312" s="8">
        <v>11</v>
      </c>
      <c r="C312" s="8">
        <v>311</v>
      </c>
      <c r="D312" s="2" t="s">
        <v>567</v>
      </c>
      <c r="E312" s="203">
        <v>27477</v>
      </c>
      <c r="F312" s="2" t="s">
        <v>45</v>
      </c>
      <c r="G312" s="2" t="s">
        <v>1121</v>
      </c>
      <c r="I312" s="126" t="s">
        <v>3532</v>
      </c>
      <c r="J312" s="126" t="s">
        <v>356</v>
      </c>
      <c r="K312" s="184">
        <v>25</v>
      </c>
      <c r="L312" s="72">
        <v>1</v>
      </c>
      <c r="M312" s="72"/>
      <c r="N312" s="72"/>
    </row>
    <row r="313" spans="1:14">
      <c r="A313" s="5">
        <v>15</v>
      </c>
      <c r="B313" s="8">
        <v>12</v>
      </c>
      <c r="C313" s="8">
        <v>312</v>
      </c>
      <c r="D313" s="2" t="s">
        <v>18</v>
      </c>
      <c r="E313" s="203">
        <v>14739</v>
      </c>
      <c r="F313" s="2" t="s">
        <v>354</v>
      </c>
      <c r="G313" s="2" t="s">
        <v>354</v>
      </c>
      <c r="I313" s="126" t="s">
        <v>219</v>
      </c>
      <c r="J313" s="126" t="s">
        <v>166</v>
      </c>
      <c r="K313" s="184">
        <v>29</v>
      </c>
      <c r="L313" s="72">
        <v>1</v>
      </c>
      <c r="M313" s="72"/>
      <c r="N313" s="72" t="s">
        <v>837</v>
      </c>
    </row>
    <row r="314" spans="1:14">
      <c r="A314" s="5">
        <v>15</v>
      </c>
      <c r="B314" s="8">
        <v>13</v>
      </c>
      <c r="C314" s="8">
        <v>313</v>
      </c>
      <c r="D314" s="2" t="s">
        <v>15</v>
      </c>
      <c r="E314" s="203">
        <v>22896</v>
      </c>
      <c r="F314" s="2" t="s">
        <v>164</v>
      </c>
      <c r="G314" s="2" t="s">
        <v>164</v>
      </c>
      <c r="I314" s="126" t="s">
        <v>2302</v>
      </c>
      <c r="J314" s="126" t="s">
        <v>3011</v>
      </c>
      <c r="K314" s="184">
        <v>23</v>
      </c>
      <c r="L314" s="72">
        <v>4</v>
      </c>
      <c r="M314" s="72" t="s">
        <v>837</v>
      </c>
      <c r="N314" s="72"/>
    </row>
    <row r="315" spans="1:14">
      <c r="A315" s="5">
        <v>15</v>
      </c>
      <c r="B315" s="8">
        <v>14</v>
      </c>
      <c r="C315" s="8">
        <v>314</v>
      </c>
      <c r="D315" s="2" t="s">
        <v>16</v>
      </c>
      <c r="E315" s="203">
        <v>22823</v>
      </c>
      <c r="F315" s="2" t="s">
        <v>16</v>
      </c>
      <c r="G315" s="2" t="s">
        <v>16</v>
      </c>
      <c r="I315" s="126" t="s">
        <v>759</v>
      </c>
      <c r="J315" s="126" t="s">
        <v>3010</v>
      </c>
      <c r="K315" s="184">
        <v>23</v>
      </c>
      <c r="L315" s="72">
        <v>5</v>
      </c>
      <c r="M315" s="72" t="s">
        <v>837</v>
      </c>
      <c r="N315" s="72"/>
    </row>
    <row r="316" spans="1:14">
      <c r="A316" s="5">
        <v>15</v>
      </c>
      <c r="B316" s="8">
        <v>15</v>
      </c>
      <c r="C316" s="8">
        <v>315</v>
      </c>
      <c r="D316" s="2" t="s">
        <v>14</v>
      </c>
      <c r="E316" s="203">
        <v>13273</v>
      </c>
      <c r="F316" s="2" t="s">
        <v>2175</v>
      </c>
      <c r="G316" s="2" t="s">
        <v>2175</v>
      </c>
      <c r="I316" s="126" t="s">
        <v>979</v>
      </c>
      <c r="J316" s="126" t="s">
        <v>599</v>
      </c>
      <c r="K316" s="184">
        <v>33</v>
      </c>
      <c r="L316" s="72">
        <v>1</v>
      </c>
      <c r="M316" s="72"/>
      <c r="N316" s="72" t="s">
        <v>837</v>
      </c>
    </row>
    <row r="317" spans="1:14">
      <c r="A317" s="5">
        <v>15</v>
      </c>
      <c r="B317" s="8">
        <v>16</v>
      </c>
      <c r="C317" s="8">
        <v>316</v>
      </c>
      <c r="D317" s="2" t="s">
        <v>17</v>
      </c>
      <c r="E317" s="203">
        <v>27490</v>
      </c>
      <c r="F317" s="2" t="s">
        <v>438</v>
      </c>
      <c r="G317" s="2" t="s">
        <v>438</v>
      </c>
      <c r="I317" s="126" t="s">
        <v>754</v>
      </c>
      <c r="J317" s="126" t="s">
        <v>220</v>
      </c>
      <c r="K317" s="184">
        <v>24</v>
      </c>
      <c r="L317" s="72">
        <v>4</v>
      </c>
      <c r="M317" s="72" t="s">
        <v>837</v>
      </c>
      <c r="N317" s="72"/>
    </row>
    <row r="318" spans="1:14">
      <c r="A318" s="5">
        <v>15</v>
      </c>
      <c r="B318" s="8">
        <v>17</v>
      </c>
      <c r="C318" s="8">
        <v>317</v>
      </c>
      <c r="D318" s="2" t="s">
        <v>563</v>
      </c>
      <c r="E318" s="203">
        <v>22054</v>
      </c>
      <c r="F318" s="2" t="s">
        <v>686</v>
      </c>
      <c r="G318" s="2" t="s">
        <v>686</v>
      </c>
      <c r="I318" s="126" t="s">
        <v>322</v>
      </c>
      <c r="J318" s="126" t="s">
        <v>1688</v>
      </c>
      <c r="K318" s="184">
        <v>27</v>
      </c>
      <c r="L318" s="72">
        <v>8</v>
      </c>
      <c r="M318" s="72" t="s">
        <v>837</v>
      </c>
      <c r="N318" s="72"/>
    </row>
    <row r="319" spans="1:14">
      <c r="A319" s="5">
        <v>15</v>
      </c>
      <c r="B319" s="8">
        <v>18</v>
      </c>
      <c r="C319" s="8">
        <v>318</v>
      </c>
      <c r="D319" s="2" t="s">
        <v>188</v>
      </c>
      <c r="E319" s="203">
        <v>19337</v>
      </c>
      <c r="F319" s="2" t="s">
        <v>354</v>
      </c>
      <c r="G319" s="2" t="s">
        <v>354</v>
      </c>
      <c r="I319" s="126" t="s">
        <v>1264</v>
      </c>
      <c r="J319" s="126" t="s">
        <v>900</v>
      </c>
      <c r="K319" s="184">
        <v>27</v>
      </c>
      <c r="L319" s="72">
        <v>1</v>
      </c>
      <c r="M319" s="72"/>
      <c r="N319" s="72" t="s">
        <v>46</v>
      </c>
    </row>
    <row r="320" spans="1:14">
      <c r="A320" s="5">
        <v>15</v>
      </c>
      <c r="B320" s="8">
        <v>19</v>
      </c>
      <c r="C320" s="8">
        <v>319</v>
      </c>
      <c r="D320" s="2" t="s">
        <v>2168</v>
      </c>
      <c r="E320" s="203">
        <v>26477</v>
      </c>
      <c r="F320" s="2" t="s">
        <v>470</v>
      </c>
      <c r="G320" s="2" t="s">
        <v>470</v>
      </c>
      <c r="I320" s="126" t="s">
        <v>3525</v>
      </c>
      <c r="J320" s="126" t="s">
        <v>867</v>
      </c>
      <c r="K320" s="184">
        <v>25</v>
      </c>
      <c r="L320" s="72">
        <v>3</v>
      </c>
      <c r="M320" s="72" t="s">
        <v>46</v>
      </c>
      <c r="N320" s="72"/>
    </row>
    <row r="321" spans="1:14">
      <c r="A321" s="9">
        <v>15</v>
      </c>
      <c r="B321" s="10">
        <v>20</v>
      </c>
      <c r="C321" s="10">
        <v>320</v>
      </c>
      <c r="D321" s="11" t="s">
        <v>609</v>
      </c>
      <c r="E321" s="204">
        <v>12056</v>
      </c>
      <c r="F321" s="11" t="s">
        <v>45</v>
      </c>
      <c r="G321" s="11" t="s">
        <v>1121</v>
      </c>
      <c r="H321" s="11"/>
      <c r="I321" s="135" t="s">
        <v>3341</v>
      </c>
      <c r="J321" s="135" t="s">
        <v>524</v>
      </c>
      <c r="K321" s="185">
        <v>33</v>
      </c>
      <c r="L321" s="76">
        <v>1</v>
      </c>
      <c r="M321" s="76"/>
      <c r="N321" s="76"/>
    </row>
    <row r="322" spans="1:14">
      <c r="A322" s="5">
        <v>16</v>
      </c>
      <c r="B322" s="8">
        <v>1</v>
      </c>
      <c r="C322" s="8">
        <v>321</v>
      </c>
      <c r="D322" s="2" t="s">
        <v>609</v>
      </c>
      <c r="E322" s="203">
        <v>12777</v>
      </c>
      <c r="F322" s="2" t="s">
        <v>2175</v>
      </c>
      <c r="G322" s="2" t="s">
        <v>2175</v>
      </c>
      <c r="I322" s="126" t="s">
        <v>1098</v>
      </c>
      <c r="J322" s="126" t="s">
        <v>553</v>
      </c>
      <c r="K322" s="184">
        <v>33</v>
      </c>
      <c r="L322" s="72">
        <v>1</v>
      </c>
      <c r="M322" s="72"/>
      <c r="N322" s="72" t="s">
        <v>837</v>
      </c>
    </row>
    <row r="323" spans="1:14">
      <c r="A323" s="5">
        <v>16</v>
      </c>
      <c r="B323" s="8">
        <v>2</v>
      </c>
      <c r="C323" s="8">
        <v>322</v>
      </c>
      <c r="D323" s="2" t="s">
        <v>2168</v>
      </c>
      <c r="E323" s="203">
        <v>29928</v>
      </c>
      <c r="F323" s="2" t="s">
        <v>555</v>
      </c>
      <c r="G323" s="2" t="s">
        <v>555</v>
      </c>
      <c r="I323" s="126" t="s">
        <v>3573</v>
      </c>
      <c r="J323" s="126" t="s">
        <v>409</v>
      </c>
      <c r="K323" s="184">
        <v>25</v>
      </c>
      <c r="L323" s="72">
        <v>1</v>
      </c>
      <c r="M323" s="72"/>
      <c r="N323" s="72"/>
    </row>
    <row r="324" spans="1:14">
      <c r="A324" s="5">
        <v>16</v>
      </c>
      <c r="B324" s="8">
        <v>3</v>
      </c>
      <c r="C324" s="8">
        <v>323</v>
      </c>
      <c r="D324" s="2" t="s">
        <v>188</v>
      </c>
      <c r="E324" s="203">
        <v>14814</v>
      </c>
      <c r="F324" s="2" t="s">
        <v>188</v>
      </c>
      <c r="G324" s="2" t="s">
        <v>188</v>
      </c>
      <c r="I324" s="126" t="s">
        <v>862</v>
      </c>
      <c r="J324" s="126" t="s">
        <v>437</v>
      </c>
      <c r="K324" s="184">
        <v>32</v>
      </c>
      <c r="L324" s="72">
        <v>1</v>
      </c>
      <c r="M324" s="72"/>
      <c r="N324" s="72" t="s">
        <v>837</v>
      </c>
    </row>
    <row r="325" spans="1:14">
      <c r="A325" s="5">
        <v>16</v>
      </c>
      <c r="B325" s="8">
        <v>4</v>
      </c>
      <c r="C325" s="8">
        <v>324</v>
      </c>
      <c r="D325" s="2" t="s">
        <v>563</v>
      </c>
      <c r="E325" s="203">
        <v>14130</v>
      </c>
      <c r="F325" s="2" t="s">
        <v>345</v>
      </c>
      <c r="G325" s="2" t="s">
        <v>345</v>
      </c>
      <c r="I325" s="126" t="s">
        <v>682</v>
      </c>
      <c r="J325" s="126" t="s">
        <v>197</v>
      </c>
      <c r="K325" s="184">
        <v>30</v>
      </c>
      <c r="L325" s="72"/>
      <c r="M325" s="72" t="s">
        <v>46</v>
      </c>
      <c r="N325" s="72"/>
    </row>
    <row r="326" spans="1:14">
      <c r="A326" s="5">
        <v>16</v>
      </c>
      <c r="B326" s="8">
        <v>5</v>
      </c>
      <c r="C326" s="8">
        <v>325</v>
      </c>
      <c r="D326" s="2" t="s">
        <v>17</v>
      </c>
      <c r="E326" s="203">
        <v>19928</v>
      </c>
      <c r="F326" s="2" t="s">
        <v>17</v>
      </c>
      <c r="G326" s="2" t="s">
        <v>17</v>
      </c>
      <c r="I326" s="126" t="s">
        <v>2400</v>
      </c>
      <c r="J326" s="126" t="s">
        <v>549</v>
      </c>
      <c r="K326" s="184">
        <v>26</v>
      </c>
      <c r="L326" s="72">
        <v>9</v>
      </c>
      <c r="M326" s="72" t="s">
        <v>837</v>
      </c>
      <c r="N326" s="72"/>
    </row>
    <row r="327" spans="1:14">
      <c r="A327" s="5">
        <v>16</v>
      </c>
      <c r="B327" s="8">
        <v>6</v>
      </c>
      <c r="C327" s="8">
        <v>326</v>
      </c>
      <c r="D327" s="2" t="s">
        <v>14</v>
      </c>
      <c r="E327" s="203">
        <v>15679</v>
      </c>
      <c r="F327" s="2" t="s">
        <v>563</v>
      </c>
      <c r="G327" s="2" t="s">
        <v>563</v>
      </c>
      <c r="I327" s="126" t="s">
        <v>814</v>
      </c>
      <c r="J327" s="126" t="s">
        <v>815</v>
      </c>
      <c r="K327" s="184">
        <v>28</v>
      </c>
      <c r="L327" s="72">
        <v>3</v>
      </c>
      <c r="M327" s="72" t="s">
        <v>46</v>
      </c>
      <c r="N327" s="72"/>
    </row>
    <row r="328" spans="1:14">
      <c r="A328" s="5">
        <v>16</v>
      </c>
      <c r="B328" s="8">
        <v>7</v>
      </c>
      <c r="C328" s="8">
        <v>327</v>
      </c>
      <c r="D328" s="2" t="s">
        <v>16</v>
      </c>
      <c r="E328" s="203">
        <v>7739</v>
      </c>
      <c r="F328" s="2" t="s">
        <v>555</v>
      </c>
      <c r="G328" s="2" t="s">
        <v>555</v>
      </c>
      <c r="I328" s="126" t="s">
        <v>2186</v>
      </c>
      <c r="J328" s="126" t="s">
        <v>118</v>
      </c>
      <c r="K328" s="184">
        <v>34</v>
      </c>
      <c r="L328" s="72">
        <v>2</v>
      </c>
      <c r="M328" s="72" t="s">
        <v>837</v>
      </c>
      <c r="N328" s="72"/>
    </row>
    <row r="329" spans="1:14">
      <c r="A329" s="5">
        <v>16</v>
      </c>
      <c r="B329" s="8">
        <v>8</v>
      </c>
      <c r="C329" s="8">
        <v>328</v>
      </c>
      <c r="D329" s="2" t="s">
        <v>15</v>
      </c>
      <c r="E329" s="203">
        <v>13619</v>
      </c>
      <c r="F329" s="2" t="s">
        <v>2175</v>
      </c>
      <c r="G329" s="2" t="s">
        <v>2175</v>
      </c>
      <c r="I329" s="126" t="s">
        <v>1057</v>
      </c>
      <c r="J329" s="126" t="s">
        <v>1756</v>
      </c>
      <c r="K329" s="184">
        <v>30</v>
      </c>
      <c r="L329" s="72">
        <v>1</v>
      </c>
      <c r="M329" s="72"/>
      <c r="N329" s="72" t="s">
        <v>837</v>
      </c>
    </row>
    <row r="330" spans="1:14">
      <c r="A330" s="5">
        <v>16</v>
      </c>
      <c r="B330" s="8">
        <v>9</v>
      </c>
      <c r="C330" s="8">
        <v>329</v>
      </c>
      <c r="D330" s="2" t="s">
        <v>18</v>
      </c>
      <c r="E330" s="203">
        <v>18171</v>
      </c>
      <c r="F330" s="2" t="s">
        <v>354</v>
      </c>
      <c r="G330" s="2" t="s">
        <v>354</v>
      </c>
      <c r="I330" s="126" t="s">
        <v>606</v>
      </c>
      <c r="J330" s="126" t="s">
        <v>602</v>
      </c>
      <c r="K330" s="184">
        <v>30</v>
      </c>
      <c r="L330" s="72">
        <v>9</v>
      </c>
      <c r="M330" s="72" t="s">
        <v>46</v>
      </c>
      <c r="N330" s="72"/>
    </row>
    <row r="331" spans="1:14">
      <c r="A331" s="5">
        <v>16</v>
      </c>
      <c r="B331" s="8">
        <v>10</v>
      </c>
      <c r="C331" s="8">
        <v>330</v>
      </c>
      <c r="D331" s="2" t="s">
        <v>567</v>
      </c>
      <c r="E331" s="203">
        <v>27630</v>
      </c>
      <c r="F331" s="2" t="s">
        <v>2168</v>
      </c>
      <c r="G331" s="2" t="s">
        <v>2168</v>
      </c>
      <c r="I331" s="126" t="s">
        <v>3548</v>
      </c>
      <c r="J331" s="126" t="s">
        <v>220</v>
      </c>
      <c r="K331" s="184">
        <v>24</v>
      </c>
      <c r="L331" s="72">
        <v>4</v>
      </c>
      <c r="M331" s="72" t="s">
        <v>837</v>
      </c>
      <c r="N331" s="72"/>
    </row>
    <row r="332" spans="1:14">
      <c r="A332" s="5">
        <v>16</v>
      </c>
      <c r="B332" s="8">
        <v>11</v>
      </c>
      <c r="C332" s="8">
        <v>331</v>
      </c>
      <c r="D332" s="2" t="s">
        <v>276</v>
      </c>
      <c r="E332" s="203">
        <v>27646</v>
      </c>
      <c r="F332" s="2" t="s">
        <v>438</v>
      </c>
      <c r="G332" s="2" t="s">
        <v>438</v>
      </c>
      <c r="I332" s="126" t="s">
        <v>2853</v>
      </c>
      <c r="J332" s="126" t="s">
        <v>3549</v>
      </c>
      <c r="K332" s="184">
        <v>24</v>
      </c>
      <c r="L332" s="72">
        <v>1</v>
      </c>
      <c r="M332" s="72"/>
      <c r="N332" s="72"/>
    </row>
    <row r="333" spans="1:14">
      <c r="A333" s="5">
        <v>16</v>
      </c>
      <c r="B333" s="8">
        <v>12</v>
      </c>
      <c r="C333" s="8">
        <v>332</v>
      </c>
      <c r="D333" s="2" t="s">
        <v>29</v>
      </c>
      <c r="E333" s="203">
        <v>4106</v>
      </c>
      <c r="F333" s="2" t="s">
        <v>614</v>
      </c>
      <c r="G333" s="2" t="s">
        <v>614</v>
      </c>
      <c r="I333" s="126" t="s">
        <v>516</v>
      </c>
      <c r="J333" s="126" t="s">
        <v>596</v>
      </c>
      <c r="K333" s="184">
        <v>36</v>
      </c>
      <c r="L333" s="72">
        <v>7</v>
      </c>
      <c r="M333" s="72" t="s">
        <v>46</v>
      </c>
      <c r="N333" s="72"/>
    </row>
    <row r="334" spans="1:14">
      <c r="A334" s="5">
        <v>16</v>
      </c>
      <c r="B334" s="8">
        <v>13</v>
      </c>
      <c r="C334" s="8">
        <v>333</v>
      </c>
      <c r="D334" s="2" t="s">
        <v>555</v>
      </c>
      <c r="E334" s="203">
        <v>16725</v>
      </c>
      <c r="F334" s="2" t="s">
        <v>16</v>
      </c>
      <c r="G334" s="2" t="s">
        <v>16</v>
      </c>
      <c r="I334" s="126" t="s">
        <v>1164</v>
      </c>
      <c r="J334" s="126" t="s">
        <v>565</v>
      </c>
      <c r="K334" s="184">
        <v>30</v>
      </c>
      <c r="L334" s="72">
        <v>2</v>
      </c>
      <c r="M334" s="72" t="s">
        <v>837</v>
      </c>
      <c r="N334" s="72"/>
    </row>
    <row r="335" spans="1:14">
      <c r="A335" s="5">
        <v>16</v>
      </c>
      <c r="B335" s="8">
        <v>14</v>
      </c>
      <c r="C335" s="8">
        <v>334</v>
      </c>
      <c r="D335" s="2" t="s">
        <v>598</v>
      </c>
      <c r="E335" s="203">
        <v>22294</v>
      </c>
      <c r="F335" s="2" t="s">
        <v>276</v>
      </c>
      <c r="G335" s="2" t="s">
        <v>276</v>
      </c>
      <c r="I335" s="126" t="s">
        <v>2998</v>
      </c>
      <c r="J335" s="126" t="s">
        <v>1634</v>
      </c>
      <c r="K335" s="184">
        <v>23</v>
      </c>
      <c r="L335" s="72">
        <v>1</v>
      </c>
      <c r="M335" s="72"/>
      <c r="N335" s="72" t="s">
        <v>46</v>
      </c>
    </row>
    <row r="336" spans="1:14">
      <c r="A336" s="5">
        <v>16</v>
      </c>
      <c r="B336" s="8">
        <v>15</v>
      </c>
      <c r="C336" s="8">
        <v>335</v>
      </c>
      <c r="D336" s="2" t="s">
        <v>129</v>
      </c>
      <c r="E336" s="203">
        <v>14274</v>
      </c>
      <c r="F336" s="2" t="s">
        <v>2175</v>
      </c>
      <c r="G336" s="2" t="s">
        <v>2175</v>
      </c>
      <c r="I336" s="126" t="s">
        <v>752</v>
      </c>
      <c r="J336" s="126" t="s">
        <v>144</v>
      </c>
      <c r="K336" s="184">
        <v>32</v>
      </c>
      <c r="L336" s="72">
        <v>7</v>
      </c>
      <c r="M336" s="72" t="s">
        <v>837</v>
      </c>
      <c r="N336" s="72"/>
    </row>
    <row r="337" spans="1:14">
      <c r="A337" s="5">
        <v>16</v>
      </c>
      <c r="B337" s="8">
        <v>16</v>
      </c>
      <c r="C337" s="8">
        <v>336</v>
      </c>
      <c r="D337" s="2" t="s">
        <v>2175</v>
      </c>
      <c r="E337" s="203">
        <v>15514</v>
      </c>
      <c r="F337" s="2" t="s">
        <v>3323</v>
      </c>
      <c r="G337" s="2" t="s">
        <v>614</v>
      </c>
      <c r="I337" s="126" t="s">
        <v>1719</v>
      </c>
      <c r="J337" s="126" t="s">
        <v>1720</v>
      </c>
      <c r="K337" s="184">
        <v>32</v>
      </c>
      <c r="L337" s="72">
        <v>1</v>
      </c>
      <c r="M337" s="72"/>
      <c r="N337" s="72" t="s">
        <v>837</v>
      </c>
    </row>
    <row r="338" spans="1:14">
      <c r="A338" s="5">
        <v>16</v>
      </c>
      <c r="B338" s="8">
        <v>17</v>
      </c>
      <c r="C338" s="8">
        <v>337</v>
      </c>
      <c r="D338" s="2" t="s">
        <v>164</v>
      </c>
      <c r="E338" s="203">
        <v>27914</v>
      </c>
      <c r="F338" s="2" t="s">
        <v>129</v>
      </c>
      <c r="G338" s="2" t="s">
        <v>129</v>
      </c>
      <c r="I338" s="126" t="s">
        <v>3560</v>
      </c>
      <c r="J338" s="126" t="s">
        <v>197</v>
      </c>
      <c r="K338" s="184">
        <v>23</v>
      </c>
      <c r="L338" s="72">
        <v>1</v>
      </c>
      <c r="M338" s="72"/>
      <c r="N338" s="72"/>
    </row>
    <row r="339" spans="1:14">
      <c r="A339" s="5">
        <v>16</v>
      </c>
      <c r="B339" s="8">
        <v>18</v>
      </c>
      <c r="C339" s="8">
        <v>338</v>
      </c>
      <c r="D339" s="2" t="s">
        <v>2170</v>
      </c>
      <c r="E339" s="203">
        <v>13620</v>
      </c>
      <c r="F339" s="2" t="s">
        <v>3323</v>
      </c>
      <c r="G339" s="2" t="s">
        <v>239</v>
      </c>
      <c r="I339" s="126" t="s">
        <v>275</v>
      </c>
      <c r="J339" s="126" t="s">
        <v>724</v>
      </c>
      <c r="K339" s="184">
        <v>28</v>
      </c>
      <c r="L339" s="72">
        <v>2</v>
      </c>
      <c r="M339" s="72" t="s">
        <v>837</v>
      </c>
      <c r="N339" s="72"/>
    </row>
    <row r="340" spans="1:14">
      <c r="A340" s="9">
        <v>16</v>
      </c>
      <c r="B340" s="10">
        <v>19</v>
      </c>
      <c r="C340" s="10">
        <v>339</v>
      </c>
      <c r="D340" s="11" t="s">
        <v>13</v>
      </c>
      <c r="E340" s="204">
        <v>15730</v>
      </c>
      <c r="F340" s="11" t="s">
        <v>354</v>
      </c>
      <c r="G340" s="11" t="s">
        <v>354</v>
      </c>
      <c r="H340" s="11"/>
      <c r="I340" s="135" t="s">
        <v>218</v>
      </c>
      <c r="J340" s="135" t="s">
        <v>571</v>
      </c>
      <c r="K340" s="185">
        <v>28</v>
      </c>
      <c r="L340" s="76">
        <v>6</v>
      </c>
      <c r="M340" s="76" t="s">
        <v>46</v>
      </c>
      <c r="N340" s="76"/>
    </row>
    <row r="341" spans="1:14">
      <c r="A341" s="5">
        <v>17</v>
      </c>
      <c r="B341" s="8">
        <v>1</v>
      </c>
      <c r="C341" s="8">
        <v>340</v>
      </c>
      <c r="D341" s="2" t="s">
        <v>13</v>
      </c>
      <c r="E341" s="203">
        <v>21367</v>
      </c>
      <c r="F341" s="2" t="s">
        <v>3323</v>
      </c>
      <c r="G341" s="2" t="s">
        <v>1121</v>
      </c>
      <c r="I341" s="126" t="s">
        <v>2968</v>
      </c>
      <c r="J341" s="126" t="s">
        <v>265</v>
      </c>
      <c r="K341" s="184">
        <v>28</v>
      </c>
      <c r="L341" s="72">
        <v>1</v>
      </c>
      <c r="M341" s="72"/>
      <c r="N341" s="72" t="s">
        <v>837</v>
      </c>
    </row>
    <row r="342" spans="1:14">
      <c r="A342" s="5">
        <v>17</v>
      </c>
      <c r="B342" s="8">
        <v>2</v>
      </c>
      <c r="C342" s="8">
        <v>341</v>
      </c>
      <c r="D342" s="2" t="s">
        <v>2170</v>
      </c>
      <c r="E342" s="203">
        <v>11342</v>
      </c>
      <c r="F342" s="2" t="s">
        <v>354</v>
      </c>
      <c r="G342" s="2" t="s">
        <v>354</v>
      </c>
      <c r="I342" s="126" t="s">
        <v>707</v>
      </c>
      <c r="J342" s="126" t="s">
        <v>3337</v>
      </c>
      <c r="K342" s="184">
        <v>33</v>
      </c>
      <c r="L342" s="72">
        <v>3</v>
      </c>
      <c r="M342" s="72" t="s">
        <v>837</v>
      </c>
      <c r="N342" s="72"/>
    </row>
    <row r="343" spans="1:14">
      <c r="A343" s="5">
        <v>17</v>
      </c>
      <c r="B343" s="8">
        <v>3</v>
      </c>
      <c r="C343" s="8">
        <v>342</v>
      </c>
      <c r="D343" s="2" t="s">
        <v>164</v>
      </c>
      <c r="E343" s="203">
        <v>24719</v>
      </c>
      <c r="F343" s="2" t="s">
        <v>16</v>
      </c>
      <c r="G343" s="2" t="s">
        <v>16</v>
      </c>
      <c r="I343" s="126" t="s">
        <v>2369</v>
      </c>
      <c r="J343" s="126" t="s">
        <v>157</v>
      </c>
      <c r="K343" s="184">
        <v>24</v>
      </c>
      <c r="L343" s="72">
        <v>1</v>
      </c>
      <c r="M343" s="72"/>
      <c r="N343" s="72"/>
    </row>
    <row r="344" spans="1:14">
      <c r="A344" s="5">
        <v>17</v>
      </c>
      <c r="B344" s="8">
        <v>4</v>
      </c>
      <c r="C344" s="8">
        <v>343</v>
      </c>
      <c r="D344" s="2" t="s">
        <v>2175</v>
      </c>
      <c r="E344" s="203">
        <v>17161</v>
      </c>
      <c r="F344" s="2" t="s">
        <v>18</v>
      </c>
      <c r="G344" s="2" t="s">
        <v>18</v>
      </c>
      <c r="I344" s="126" t="s">
        <v>1114</v>
      </c>
      <c r="J344" s="126" t="s">
        <v>559</v>
      </c>
      <c r="K344" s="184">
        <v>31</v>
      </c>
      <c r="L344" s="72">
        <v>2</v>
      </c>
      <c r="M344" s="72" t="s">
        <v>837</v>
      </c>
      <c r="N344" s="72"/>
    </row>
    <row r="345" spans="1:14">
      <c r="A345" s="5">
        <v>17</v>
      </c>
      <c r="B345" s="8">
        <v>5</v>
      </c>
      <c r="C345" s="8">
        <v>344</v>
      </c>
      <c r="D345" s="2" t="s">
        <v>129</v>
      </c>
      <c r="E345" s="203">
        <v>20151</v>
      </c>
      <c r="F345" s="2" t="s">
        <v>213</v>
      </c>
      <c r="G345" s="2" t="s">
        <v>213</v>
      </c>
      <c r="I345" s="126" t="s">
        <v>1759</v>
      </c>
      <c r="J345" s="126" t="s">
        <v>138</v>
      </c>
      <c r="K345" s="184">
        <v>27</v>
      </c>
      <c r="L345" s="72">
        <v>1</v>
      </c>
      <c r="M345" s="72"/>
      <c r="N345" s="72" t="s">
        <v>837</v>
      </c>
    </row>
    <row r="346" spans="1:14">
      <c r="A346" s="5">
        <v>17</v>
      </c>
      <c r="B346" s="8">
        <v>6</v>
      </c>
      <c r="C346" s="8">
        <v>345</v>
      </c>
      <c r="D346" s="2" t="s">
        <v>598</v>
      </c>
      <c r="E346" s="203">
        <v>19958</v>
      </c>
      <c r="F346" s="2" t="s">
        <v>2169</v>
      </c>
      <c r="G346" s="2" t="s">
        <v>29</v>
      </c>
      <c r="I346" s="126" t="s">
        <v>1761</v>
      </c>
      <c r="J346" s="126" t="s">
        <v>1762</v>
      </c>
      <c r="K346" s="184">
        <v>25</v>
      </c>
      <c r="L346" s="72">
        <v>5</v>
      </c>
      <c r="M346" s="72" t="s">
        <v>837</v>
      </c>
      <c r="N346" s="72"/>
    </row>
    <row r="347" spans="1:14">
      <c r="A347" s="5">
        <v>17</v>
      </c>
      <c r="B347" s="8">
        <v>7</v>
      </c>
      <c r="C347" s="8">
        <v>346</v>
      </c>
      <c r="D347" s="2" t="s">
        <v>555</v>
      </c>
      <c r="E347" s="203">
        <v>25505</v>
      </c>
      <c r="F347" s="2" t="s">
        <v>598</v>
      </c>
      <c r="G347" s="2" t="s">
        <v>598</v>
      </c>
      <c r="I347" s="126" t="s">
        <v>3484</v>
      </c>
      <c r="J347" s="126" t="s">
        <v>3097</v>
      </c>
      <c r="K347" s="184">
        <v>26</v>
      </c>
      <c r="L347" s="72">
        <v>7</v>
      </c>
      <c r="M347" s="72" t="s">
        <v>46</v>
      </c>
      <c r="N347" s="72"/>
    </row>
    <row r="348" spans="1:14">
      <c r="A348" s="5">
        <v>17</v>
      </c>
      <c r="B348" s="8">
        <v>8</v>
      </c>
      <c r="C348" s="8">
        <v>347</v>
      </c>
      <c r="D348" s="2" t="s">
        <v>29</v>
      </c>
      <c r="E348" s="203">
        <v>21238</v>
      </c>
      <c r="F348" s="2" t="s">
        <v>555</v>
      </c>
      <c r="G348" s="2" t="s">
        <v>555</v>
      </c>
      <c r="I348" s="126" t="s">
        <v>3403</v>
      </c>
      <c r="J348" s="126" t="s">
        <v>3404</v>
      </c>
      <c r="K348" s="184">
        <v>27</v>
      </c>
      <c r="L348" s="72">
        <v>1</v>
      </c>
      <c r="M348" s="72"/>
      <c r="N348" s="72"/>
    </row>
    <row r="349" spans="1:14">
      <c r="A349" s="5">
        <v>17</v>
      </c>
      <c r="B349" s="8">
        <v>9</v>
      </c>
      <c r="C349" s="8">
        <v>348</v>
      </c>
      <c r="D349" s="2" t="s">
        <v>567</v>
      </c>
      <c r="E349" s="203">
        <v>15878</v>
      </c>
      <c r="F349" s="2" t="s">
        <v>438</v>
      </c>
      <c r="G349" s="2" t="s">
        <v>438</v>
      </c>
      <c r="I349" s="126" t="s">
        <v>1608</v>
      </c>
      <c r="J349" s="126" t="s">
        <v>151</v>
      </c>
      <c r="K349" s="184">
        <v>28</v>
      </c>
      <c r="L349" s="72">
        <v>9</v>
      </c>
      <c r="M349" s="72" t="s">
        <v>837</v>
      </c>
      <c r="N349" s="72"/>
    </row>
    <row r="350" spans="1:14">
      <c r="A350" s="5">
        <v>17</v>
      </c>
      <c r="B350" s="8">
        <v>10</v>
      </c>
      <c r="C350" s="8">
        <v>349</v>
      </c>
      <c r="D350" s="2" t="s">
        <v>18</v>
      </c>
      <c r="E350" s="203">
        <v>1890</v>
      </c>
      <c r="F350" s="2" t="s">
        <v>3323</v>
      </c>
      <c r="G350" s="2" t="s">
        <v>686</v>
      </c>
      <c r="I350" s="126" t="s">
        <v>178</v>
      </c>
      <c r="J350" s="126" t="s">
        <v>531</v>
      </c>
      <c r="K350" s="184">
        <v>34</v>
      </c>
      <c r="L350" s="72">
        <v>1</v>
      </c>
      <c r="M350" s="72"/>
      <c r="N350" s="72" t="s">
        <v>46</v>
      </c>
    </row>
    <row r="351" spans="1:14">
      <c r="A351" s="5">
        <v>17</v>
      </c>
      <c r="B351" s="8">
        <v>11</v>
      </c>
      <c r="C351" s="8">
        <v>350</v>
      </c>
      <c r="D351" s="2" t="s">
        <v>15</v>
      </c>
      <c r="E351" s="203">
        <v>17992</v>
      </c>
      <c r="F351" s="2" t="s">
        <v>18</v>
      </c>
      <c r="G351" s="2" t="s">
        <v>18</v>
      </c>
      <c r="I351" s="126" t="s">
        <v>1210</v>
      </c>
      <c r="J351" s="126" t="s">
        <v>617</v>
      </c>
      <c r="K351" s="184">
        <v>29</v>
      </c>
      <c r="L351" s="72">
        <v>6</v>
      </c>
      <c r="M351" s="72" t="s">
        <v>837</v>
      </c>
      <c r="N351" s="72"/>
    </row>
    <row r="352" spans="1:14">
      <c r="A352" s="5">
        <v>17</v>
      </c>
      <c r="B352" s="8">
        <v>12</v>
      </c>
      <c r="C352" s="8">
        <v>351</v>
      </c>
      <c r="D352" s="2" t="s">
        <v>16</v>
      </c>
      <c r="E352" s="203">
        <v>1247</v>
      </c>
      <c r="F352" s="2" t="s">
        <v>345</v>
      </c>
      <c r="G352" s="2" t="s">
        <v>345</v>
      </c>
      <c r="I352" s="126" t="s">
        <v>139</v>
      </c>
      <c r="J352" s="126" t="s">
        <v>613</v>
      </c>
      <c r="K352" s="184">
        <v>37</v>
      </c>
      <c r="L352" s="72">
        <v>1</v>
      </c>
      <c r="M352" s="72"/>
      <c r="N352" s="72" t="s">
        <v>837</v>
      </c>
    </row>
    <row r="353" spans="1:14">
      <c r="A353" s="5">
        <v>17</v>
      </c>
      <c r="B353" s="8">
        <v>13</v>
      </c>
      <c r="C353" s="8">
        <v>352</v>
      </c>
      <c r="D353" s="2" t="s">
        <v>14</v>
      </c>
      <c r="E353" s="203">
        <v>15046</v>
      </c>
      <c r="F353" s="2" t="s">
        <v>3323</v>
      </c>
      <c r="G353" s="2" t="s">
        <v>345</v>
      </c>
      <c r="I353" s="126" t="s">
        <v>933</v>
      </c>
      <c r="J353" s="126" t="s">
        <v>551</v>
      </c>
      <c r="K353" s="184">
        <v>30</v>
      </c>
      <c r="L353" s="72">
        <v>1</v>
      </c>
      <c r="M353" s="72"/>
      <c r="N353" s="72" t="s">
        <v>837</v>
      </c>
    </row>
    <row r="354" spans="1:14">
      <c r="A354" s="5">
        <v>17</v>
      </c>
      <c r="B354" s="8">
        <v>14</v>
      </c>
      <c r="C354" s="8">
        <v>353</v>
      </c>
      <c r="D354" s="2" t="s">
        <v>17</v>
      </c>
      <c r="E354" s="203">
        <v>31490</v>
      </c>
      <c r="F354" s="2" t="s">
        <v>2175</v>
      </c>
      <c r="G354" s="2" t="s">
        <v>2175</v>
      </c>
      <c r="I354" s="126" t="s">
        <v>3586</v>
      </c>
      <c r="J354" s="126" t="s">
        <v>218</v>
      </c>
      <c r="K354" s="184">
        <v>23</v>
      </c>
      <c r="L354" s="72">
        <v>8</v>
      </c>
      <c r="M354" s="72" t="s">
        <v>46</v>
      </c>
      <c r="N354" s="72"/>
    </row>
    <row r="355" spans="1:14">
      <c r="A355" s="5">
        <v>17</v>
      </c>
      <c r="B355" s="8">
        <v>15</v>
      </c>
      <c r="C355" s="8">
        <v>354</v>
      </c>
      <c r="D355" s="2" t="s">
        <v>563</v>
      </c>
      <c r="E355" s="203">
        <v>20536</v>
      </c>
      <c r="F355" s="2" t="s">
        <v>2176</v>
      </c>
      <c r="G355" s="2" t="s">
        <v>2176</v>
      </c>
      <c r="I355" s="126" t="s">
        <v>3398</v>
      </c>
      <c r="J355" s="126" t="s">
        <v>2453</v>
      </c>
      <c r="K355" s="184">
        <v>25</v>
      </c>
      <c r="L355" s="72">
        <v>4</v>
      </c>
      <c r="M355" s="72" t="s">
        <v>2543</v>
      </c>
      <c r="N355" s="72"/>
    </row>
    <row r="356" spans="1:14">
      <c r="A356" s="5">
        <v>17</v>
      </c>
      <c r="B356" s="8">
        <v>16</v>
      </c>
      <c r="C356" s="8">
        <v>355</v>
      </c>
      <c r="D356" s="2" t="s">
        <v>188</v>
      </c>
      <c r="E356" s="203">
        <v>13050</v>
      </c>
      <c r="F356" s="2" t="s">
        <v>2175</v>
      </c>
      <c r="G356" s="2" t="s">
        <v>2175</v>
      </c>
      <c r="I356" s="126" t="s">
        <v>816</v>
      </c>
      <c r="J356" s="126" t="s">
        <v>110</v>
      </c>
      <c r="K356" s="184">
        <v>33</v>
      </c>
      <c r="L356" s="72">
        <v>1</v>
      </c>
      <c r="M356" s="72"/>
      <c r="N356" s="72" t="s">
        <v>837</v>
      </c>
    </row>
    <row r="357" spans="1:14">
      <c r="A357" s="5">
        <v>17</v>
      </c>
      <c r="B357" s="8">
        <v>17</v>
      </c>
      <c r="C357" s="8">
        <v>356</v>
      </c>
      <c r="D357" s="2" t="s">
        <v>2168</v>
      </c>
      <c r="E357" s="203">
        <v>23488</v>
      </c>
      <c r="F357" s="2" t="s">
        <v>16</v>
      </c>
      <c r="G357" s="2" t="s">
        <v>16</v>
      </c>
      <c r="I357" s="126" t="s">
        <v>3023</v>
      </c>
      <c r="J357" s="126" t="s">
        <v>3024</v>
      </c>
      <c r="K357" s="184">
        <v>27</v>
      </c>
      <c r="L357" s="72">
        <v>1</v>
      </c>
      <c r="M357" s="72"/>
      <c r="N357" s="72" t="s">
        <v>837</v>
      </c>
    </row>
    <row r="358" spans="1:14">
      <c r="A358" s="9">
        <v>17</v>
      </c>
      <c r="B358" s="10">
        <v>18</v>
      </c>
      <c r="C358" s="10">
        <v>357</v>
      </c>
      <c r="D358" s="11" t="s">
        <v>609</v>
      </c>
      <c r="E358" s="204">
        <v>20020</v>
      </c>
      <c r="F358" s="11" t="s">
        <v>609</v>
      </c>
      <c r="G358" s="11" t="s">
        <v>609</v>
      </c>
      <c r="H358" s="11"/>
      <c r="I358" s="135" t="s">
        <v>1305</v>
      </c>
      <c r="J358" s="135" t="s">
        <v>553</v>
      </c>
      <c r="K358" s="185">
        <v>29</v>
      </c>
      <c r="L358" s="76">
        <v>1</v>
      </c>
      <c r="M358" s="76"/>
      <c r="N358" s="76" t="s">
        <v>837</v>
      </c>
    </row>
    <row r="359" spans="1:14">
      <c r="A359" s="5">
        <v>18</v>
      </c>
      <c r="B359" s="8">
        <v>1</v>
      </c>
      <c r="C359" s="8">
        <v>358</v>
      </c>
      <c r="D359" s="2" t="s">
        <v>609</v>
      </c>
      <c r="E359" s="203">
        <v>19932</v>
      </c>
      <c r="F359" s="2" t="s">
        <v>213</v>
      </c>
      <c r="G359" s="2" t="s">
        <v>213</v>
      </c>
      <c r="I359" s="126" t="s">
        <v>2401</v>
      </c>
      <c r="J359" s="126" t="s">
        <v>551</v>
      </c>
      <c r="K359" s="184">
        <v>27</v>
      </c>
      <c r="L359" s="72">
        <v>1</v>
      </c>
      <c r="M359" s="72"/>
      <c r="N359" s="72" t="s">
        <v>837</v>
      </c>
    </row>
    <row r="360" spans="1:14">
      <c r="A360" s="5">
        <v>18</v>
      </c>
      <c r="B360" s="8">
        <v>2</v>
      </c>
      <c r="C360" s="8">
        <v>359</v>
      </c>
      <c r="D360" s="2" t="s">
        <v>2168</v>
      </c>
      <c r="E360" s="203">
        <v>24934</v>
      </c>
      <c r="F360" s="2" t="s">
        <v>213</v>
      </c>
      <c r="G360" s="2" t="s">
        <v>213</v>
      </c>
      <c r="I360" s="126" t="s">
        <v>1066</v>
      </c>
      <c r="J360" s="126" t="s">
        <v>617</v>
      </c>
      <c r="K360" s="184">
        <v>27</v>
      </c>
      <c r="L360" s="72">
        <v>2</v>
      </c>
      <c r="M360" s="72" t="s">
        <v>837</v>
      </c>
      <c r="N360" s="72"/>
    </row>
    <row r="361" spans="1:14">
      <c r="A361" s="5">
        <v>18</v>
      </c>
      <c r="B361" s="8">
        <v>3</v>
      </c>
      <c r="C361" s="8">
        <v>360</v>
      </c>
      <c r="D361" s="2" t="s">
        <v>188</v>
      </c>
      <c r="E361" s="203">
        <v>12434</v>
      </c>
      <c r="F361" s="2" t="s">
        <v>555</v>
      </c>
      <c r="G361" s="2" t="s">
        <v>555</v>
      </c>
      <c r="I361" s="126" t="s">
        <v>769</v>
      </c>
      <c r="J361" s="126" t="s">
        <v>105</v>
      </c>
      <c r="K361" s="184">
        <v>34</v>
      </c>
      <c r="L361" s="72">
        <v>7</v>
      </c>
      <c r="M361" s="72" t="s">
        <v>837</v>
      </c>
      <c r="N361" s="72"/>
    </row>
    <row r="362" spans="1:14">
      <c r="A362" s="5">
        <v>18</v>
      </c>
      <c r="B362" s="8">
        <v>4</v>
      </c>
      <c r="C362" s="8">
        <v>361</v>
      </c>
      <c r="D362" s="2" t="s">
        <v>563</v>
      </c>
      <c r="E362" s="203">
        <v>12988</v>
      </c>
      <c r="F362" s="2" t="s">
        <v>3323</v>
      </c>
      <c r="G362" s="2" t="s">
        <v>563</v>
      </c>
      <c r="I362" s="126" t="s">
        <v>677</v>
      </c>
      <c r="J362" s="126" t="s">
        <v>136</v>
      </c>
      <c r="K362" s="184">
        <v>33</v>
      </c>
      <c r="L362" s="72">
        <v>1</v>
      </c>
      <c r="M362" s="72"/>
      <c r="N362" s="72" t="s">
        <v>46</v>
      </c>
    </row>
    <row r="363" spans="1:14">
      <c r="A363" s="5">
        <v>18</v>
      </c>
      <c r="B363" s="8">
        <v>5</v>
      </c>
      <c r="C363" s="8">
        <v>362</v>
      </c>
      <c r="D363" s="2" t="s">
        <v>15</v>
      </c>
      <c r="E363" s="203">
        <v>2520</v>
      </c>
      <c r="F363" s="2" t="s">
        <v>3323</v>
      </c>
      <c r="G363" s="2" t="s">
        <v>15</v>
      </c>
      <c r="I363" s="126" t="s">
        <v>518</v>
      </c>
      <c r="J363" s="126" t="s">
        <v>521</v>
      </c>
      <c r="K363" s="184">
        <v>36</v>
      </c>
      <c r="L363" s="72">
        <v>1</v>
      </c>
      <c r="M363" s="72"/>
      <c r="N363" s="72" t="s">
        <v>837</v>
      </c>
    </row>
    <row r="364" spans="1:14">
      <c r="A364" s="5">
        <v>18</v>
      </c>
      <c r="B364" s="8">
        <v>6</v>
      </c>
      <c r="C364" s="8">
        <v>363</v>
      </c>
      <c r="D364" s="2" t="s">
        <v>18</v>
      </c>
      <c r="E364" s="203">
        <v>26253</v>
      </c>
      <c r="F364" s="2" t="s">
        <v>45</v>
      </c>
      <c r="G364" s="2" t="s">
        <v>1121</v>
      </c>
      <c r="I364" s="126" t="s">
        <v>211</v>
      </c>
      <c r="J364" s="126" t="s">
        <v>804</v>
      </c>
      <c r="K364" s="184">
        <v>25</v>
      </c>
      <c r="L364" s="72">
        <v>1</v>
      </c>
      <c r="M364" s="72"/>
      <c r="N364" s="72"/>
    </row>
    <row r="365" spans="1:14">
      <c r="A365" s="5">
        <v>18</v>
      </c>
      <c r="B365" s="8">
        <v>7</v>
      </c>
      <c r="C365" s="8">
        <v>364</v>
      </c>
      <c r="D365" s="2" t="s">
        <v>567</v>
      </c>
      <c r="E365" s="203">
        <v>25595</v>
      </c>
      <c r="F365" s="2" t="s">
        <v>213</v>
      </c>
      <c r="G365" s="2" t="s">
        <v>213</v>
      </c>
      <c r="I365" s="126" t="s">
        <v>3059</v>
      </c>
      <c r="J365" s="126" t="s">
        <v>3060</v>
      </c>
      <c r="K365" s="184">
        <v>24</v>
      </c>
      <c r="L365" s="72">
        <v>1</v>
      </c>
      <c r="M365" s="72"/>
      <c r="N365" s="72"/>
    </row>
    <row r="366" spans="1:14">
      <c r="A366" s="5">
        <v>18</v>
      </c>
      <c r="B366" s="8">
        <v>8</v>
      </c>
      <c r="C366" s="8">
        <v>365</v>
      </c>
      <c r="D366" s="2" t="s">
        <v>555</v>
      </c>
      <c r="E366" s="203">
        <v>13836</v>
      </c>
      <c r="F366" s="2" t="s">
        <v>2168</v>
      </c>
      <c r="G366" s="2" t="s">
        <v>2168</v>
      </c>
      <c r="I366" s="126" t="s">
        <v>314</v>
      </c>
      <c r="J366" s="126" t="s">
        <v>531</v>
      </c>
      <c r="K366" s="184">
        <v>32</v>
      </c>
      <c r="L366" s="72">
        <v>5</v>
      </c>
      <c r="M366" s="72" t="s">
        <v>837</v>
      </c>
      <c r="N366" s="72"/>
    </row>
    <row r="367" spans="1:14">
      <c r="A367" s="5">
        <v>18</v>
      </c>
      <c r="B367" s="8">
        <v>9</v>
      </c>
      <c r="C367" s="8">
        <v>366</v>
      </c>
      <c r="D367" s="2" t="s">
        <v>598</v>
      </c>
      <c r="E367" s="203">
        <v>19818</v>
      </c>
      <c r="F367" s="2" t="s">
        <v>438</v>
      </c>
      <c r="G367" s="2" t="s">
        <v>438</v>
      </c>
      <c r="I367" s="126" t="s">
        <v>2392</v>
      </c>
      <c r="J367" s="126" t="s">
        <v>2296</v>
      </c>
      <c r="K367" s="184">
        <v>27</v>
      </c>
      <c r="L367" s="72">
        <v>9</v>
      </c>
      <c r="M367" s="72" t="s">
        <v>46</v>
      </c>
      <c r="N367" s="72"/>
    </row>
    <row r="368" spans="1:14">
      <c r="A368" s="5">
        <v>18</v>
      </c>
      <c r="B368" s="8">
        <v>10</v>
      </c>
      <c r="C368" s="8">
        <v>367</v>
      </c>
      <c r="D368" s="2" t="s">
        <v>2175</v>
      </c>
      <c r="E368" s="203">
        <v>9323</v>
      </c>
      <c r="F368" s="2" t="s">
        <v>2169</v>
      </c>
      <c r="G368" s="2" t="s">
        <v>29</v>
      </c>
      <c r="I368" s="126" t="s">
        <v>41</v>
      </c>
      <c r="J368" s="126" t="s">
        <v>645</v>
      </c>
      <c r="K368" s="184">
        <v>33</v>
      </c>
      <c r="L368" s="72">
        <v>1</v>
      </c>
      <c r="M368" s="72"/>
      <c r="N368" s="72" t="s">
        <v>46</v>
      </c>
    </row>
    <row r="369" spans="1:14">
      <c r="A369" s="5">
        <v>18</v>
      </c>
      <c r="B369" s="8">
        <v>11</v>
      </c>
      <c r="C369" s="8">
        <v>368</v>
      </c>
      <c r="D369" s="2" t="s">
        <v>164</v>
      </c>
      <c r="E369" s="203">
        <v>21693</v>
      </c>
      <c r="F369" s="2" t="s">
        <v>129</v>
      </c>
      <c r="G369" s="2" t="s">
        <v>129</v>
      </c>
      <c r="I369" s="126" t="s">
        <v>3416</v>
      </c>
      <c r="J369" s="126" t="s">
        <v>151</v>
      </c>
      <c r="K369" s="184">
        <v>24</v>
      </c>
      <c r="L369" s="72">
        <v>2</v>
      </c>
      <c r="M369" s="72" t="s">
        <v>837</v>
      </c>
      <c r="N369" s="72"/>
    </row>
    <row r="370" spans="1:14">
      <c r="A370" s="9">
        <v>18</v>
      </c>
      <c r="B370" s="10">
        <v>12</v>
      </c>
      <c r="C370" s="10">
        <v>369</v>
      </c>
      <c r="D370" s="11" t="s">
        <v>13</v>
      </c>
      <c r="E370" s="204">
        <v>17722</v>
      </c>
      <c r="F370" s="11" t="s">
        <v>563</v>
      </c>
      <c r="G370" s="11" t="s">
        <v>563</v>
      </c>
      <c r="H370" s="11"/>
      <c r="I370" s="135" t="s">
        <v>2319</v>
      </c>
      <c r="J370" s="135" t="s">
        <v>551</v>
      </c>
      <c r="K370" s="185">
        <v>29</v>
      </c>
      <c r="L370" s="76">
        <v>1</v>
      </c>
      <c r="M370" s="76"/>
      <c r="N370" s="76" t="s">
        <v>837</v>
      </c>
    </row>
    <row r="371" spans="1:14">
      <c r="A371" s="5">
        <v>19</v>
      </c>
      <c r="B371" s="8">
        <v>1</v>
      </c>
      <c r="C371" s="8">
        <v>370</v>
      </c>
      <c r="D371" s="2" t="s">
        <v>2175</v>
      </c>
      <c r="E371" s="203">
        <v>21524</v>
      </c>
      <c r="F371" s="2" t="s">
        <v>2175</v>
      </c>
      <c r="G371" s="2" t="s">
        <v>2175</v>
      </c>
      <c r="I371" s="126" t="s">
        <v>1619</v>
      </c>
      <c r="J371" s="126" t="s">
        <v>554</v>
      </c>
      <c r="K371" s="184">
        <v>26</v>
      </c>
      <c r="L371" s="72">
        <v>2</v>
      </c>
      <c r="M371" s="72" t="s">
        <v>837</v>
      </c>
      <c r="N371" s="72"/>
    </row>
    <row r="372" spans="1:14">
      <c r="A372" s="5">
        <v>19</v>
      </c>
      <c r="B372" s="8">
        <v>2</v>
      </c>
      <c r="C372" s="8">
        <v>371</v>
      </c>
      <c r="D372" s="2" t="s">
        <v>598</v>
      </c>
      <c r="E372" s="203">
        <v>16358</v>
      </c>
      <c r="F372" s="2" t="s">
        <v>567</v>
      </c>
      <c r="G372" s="2" t="s">
        <v>567</v>
      </c>
      <c r="I372" s="126" t="s">
        <v>1010</v>
      </c>
      <c r="J372" s="126" t="s">
        <v>571</v>
      </c>
      <c r="K372" s="184">
        <v>28</v>
      </c>
      <c r="L372" s="72">
        <v>1</v>
      </c>
      <c r="M372" s="72"/>
      <c r="N372" s="72" t="s">
        <v>837</v>
      </c>
    </row>
    <row r="373" spans="1:14">
      <c r="A373" s="5">
        <v>19</v>
      </c>
      <c r="B373" s="8">
        <v>3</v>
      </c>
      <c r="C373" s="8">
        <v>372</v>
      </c>
      <c r="D373" s="2" t="s">
        <v>555</v>
      </c>
      <c r="E373" s="203">
        <v>23809</v>
      </c>
      <c r="F373" s="2" t="s">
        <v>2170</v>
      </c>
      <c r="G373" s="2" t="s">
        <v>2170</v>
      </c>
      <c r="I373" s="126" t="s">
        <v>3027</v>
      </c>
      <c r="J373" s="126" t="s">
        <v>310</v>
      </c>
      <c r="K373" s="184">
        <v>28</v>
      </c>
      <c r="L373" s="72">
        <v>1</v>
      </c>
      <c r="M373" s="72"/>
      <c r="N373" s="72"/>
    </row>
    <row r="374" spans="1:14">
      <c r="A374" s="5">
        <v>19</v>
      </c>
      <c r="B374" s="8">
        <v>4</v>
      </c>
      <c r="C374" s="8">
        <v>373</v>
      </c>
      <c r="D374" s="2" t="s">
        <v>567</v>
      </c>
      <c r="E374" s="203">
        <v>21501</v>
      </c>
      <c r="F374" s="2" t="s">
        <v>567</v>
      </c>
      <c r="G374" s="2" t="s">
        <v>567</v>
      </c>
      <c r="I374" s="126" t="s">
        <v>2470</v>
      </c>
      <c r="J374" s="126" t="s">
        <v>551</v>
      </c>
      <c r="K374" s="184">
        <v>26</v>
      </c>
      <c r="L374" s="72">
        <v>7</v>
      </c>
      <c r="M374" s="72" t="s">
        <v>46</v>
      </c>
      <c r="N374" s="72"/>
    </row>
    <row r="375" spans="1:14">
      <c r="A375" s="5">
        <v>19</v>
      </c>
      <c r="B375" s="8">
        <v>5</v>
      </c>
      <c r="C375" s="8">
        <v>374</v>
      </c>
      <c r="D375" s="2" t="s">
        <v>15</v>
      </c>
      <c r="E375" s="203">
        <v>6153</v>
      </c>
      <c r="F375" s="2" t="s">
        <v>3323</v>
      </c>
      <c r="G375" s="2" t="s">
        <v>18</v>
      </c>
      <c r="I375" s="126" t="s">
        <v>594</v>
      </c>
      <c r="J375" s="126" t="s">
        <v>296</v>
      </c>
      <c r="K375" s="184">
        <v>34</v>
      </c>
      <c r="L375" s="72">
        <v>5</v>
      </c>
      <c r="M375" s="72" t="s">
        <v>2543</v>
      </c>
      <c r="N375" s="72"/>
    </row>
    <row r="376" spans="1:14">
      <c r="A376" s="5">
        <v>19</v>
      </c>
      <c r="B376" s="8">
        <v>6</v>
      </c>
      <c r="C376" s="8">
        <v>375</v>
      </c>
      <c r="D376" s="2" t="s">
        <v>563</v>
      </c>
      <c r="E376" s="203">
        <v>16258</v>
      </c>
      <c r="F376" s="2" t="s">
        <v>164</v>
      </c>
      <c r="G376" s="2" t="s">
        <v>164</v>
      </c>
      <c r="I376" s="126" t="s">
        <v>1109</v>
      </c>
      <c r="J376" s="126" t="s">
        <v>216</v>
      </c>
      <c r="K376" s="184">
        <v>29</v>
      </c>
      <c r="L376" s="72">
        <v>1</v>
      </c>
      <c r="M376" s="72"/>
      <c r="N376" s="72" t="s">
        <v>46</v>
      </c>
    </row>
    <row r="377" spans="1:14">
      <c r="A377" s="5">
        <v>19</v>
      </c>
      <c r="B377" s="8">
        <v>7</v>
      </c>
      <c r="C377" s="8">
        <v>376</v>
      </c>
      <c r="D377" s="2" t="s">
        <v>188</v>
      </c>
      <c r="E377" s="203">
        <v>18054</v>
      </c>
      <c r="F377" s="2" t="s">
        <v>598</v>
      </c>
      <c r="G377" s="2" t="s">
        <v>598</v>
      </c>
      <c r="I377" s="126" t="s">
        <v>1726</v>
      </c>
      <c r="J377" s="126" t="s">
        <v>72</v>
      </c>
      <c r="K377" s="184">
        <v>29</v>
      </c>
      <c r="L377" s="72">
        <v>7</v>
      </c>
      <c r="M377" s="72" t="s">
        <v>2543</v>
      </c>
      <c r="N377" s="72"/>
    </row>
    <row r="378" spans="1:14">
      <c r="A378" s="5">
        <v>19</v>
      </c>
      <c r="B378" s="8">
        <v>8</v>
      </c>
      <c r="C378" s="8">
        <v>377</v>
      </c>
      <c r="D378" s="2" t="s">
        <v>2168</v>
      </c>
      <c r="E378" s="203">
        <v>10078</v>
      </c>
      <c r="F378" s="2" t="s">
        <v>567</v>
      </c>
      <c r="G378" s="2" t="s">
        <v>567</v>
      </c>
      <c r="I378" s="126" t="s">
        <v>1918</v>
      </c>
      <c r="J378" s="126" t="s">
        <v>393</v>
      </c>
      <c r="K378" s="184">
        <v>36</v>
      </c>
      <c r="L378" s="72">
        <v>1</v>
      </c>
      <c r="M378" s="72"/>
      <c r="N378" s="72" t="s">
        <v>46</v>
      </c>
    </row>
    <row r="379" spans="1:14">
      <c r="A379" s="9">
        <v>19</v>
      </c>
      <c r="B379" s="10">
        <v>9</v>
      </c>
      <c r="C379" s="10">
        <v>378</v>
      </c>
      <c r="D379" s="11" t="s">
        <v>609</v>
      </c>
      <c r="E379" s="204">
        <v>16835</v>
      </c>
      <c r="F379" s="11" t="s">
        <v>609</v>
      </c>
      <c r="G379" s="11" t="s">
        <v>609</v>
      </c>
      <c r="H379" s="11"/>
      <c r="I379" s="135" t="s">
        <v>2849</v>
      </c>
      <c r="J379" s="135" t="s">
        <v>1199</v>
      </c>
      <c r="K379" s="185">
        <v>31</v>
      </c>
      <c r="L379" s="76">
        <v>1</v>
      </c>
      <c r="M379" s="76"/>
      <c r="N379" s="76"/>
    </row>
    <row r="380" spans="1:14">
      <c r="A380" s="5">
        <v>20</v>
      </c>
      <c r="B380" s="8">
        <v>1</v>
      </c>
      <c r="C380" s="8">
        <v>379</v>
      </c>
      <c r="D380" s="2" t="s">
        <v>609</v>
      </c>
      <c r="E380" s="203">
        <v>22717</v>
      </c>
      <c r="F380" s="2" t="s">
        <v>2168</v>
      </c>
      <c r="G380" s="2" t="s">
        <v>2168</v>
      </c>
      <c r="I380" s="126" t="s">
        <v>2597</v>
      </c>
      <c r="J380" s="126" t="s">
        <v>1856</v>
      </c>
      <c r="K380" s="184">
        <v>23</v>
      </c>
      <c r="L380" s="72">
        <v>1</v>
      </c>
      <c r="M380" s="72"/>
      <c r="N380" s="72" t="s">
        <v>46</v>
      </c>
    </row>
    <row r="381" spans="1:14">
      <c r="A381" s="5">
        <v>20</v>
      </c>
      <c r="B381" s="8">
        <v>2</v>
      </c>
      <c r="C381" s="8">
        <v>380</v>
      </c>
      <c r="D381" s="2" t="s">
        <v>2168</v>
      </c>
      <c r="E381" s="203">
        <v>23695</v>
      </c>
      <c r="F381" s="2" t="s">
        <v>16</v>
      </c>
      <c r="G381" s="2" t="s">
        <v>16</v>
      </c>
      <c r="I381" s="126" t="s">
        <v>3445</v>
      </c>
      <c r="J381" s="126" t="s">
        <v>3446</v>
      </c>
      <c r="K381" s="184">
        <v>22</v>
      </c>
      <c r="L381" s="72">
        <v>7</v>
      </c>
      <c r="M381" s="72" t="s">
        <v>837</v>
      </c>
      <c r="N381" s="72"/>
    </row>
    <row r="382" spans="1:14">
      <c r="A382" s="5">
        <v>20</v>
      </c>
      <c r="B382" s="8">
        <v>3</v>
      </c>
      <c r="C382" s="8">
        <v>381</v>
      </c>
      <c r="D382" s="2" t="s">
        <v>188</v>
      </c>
      <c r="E382" s="203">
        <v>8110</v>
      </c>
      <c r="F382" s="2" t="s">
        <v>164</v>
      </c>
      <c r="G382" s="2" t="s">
        <v>164</v>
      </c>
      <c r="I382" s="126" t="s">
        <v>656</v>
      </c>
      <c r="J382" s="126" t="s">
        <v>577</v>
      </c>
      <c r="K382" s="184">
        <v>35</v>
      </c>
      <c r="L382" s="72">
        <v>1</v>
      </c>
      <c r="M382" s="72"/>
      <c r="N382" s="72" t="s">
        <v>837</v>
      </c>
    </row>
    <row r="383" spans="1:14">
      <c r="A383" s="5">
        <v>20</v>
      </c>
      <c r="B383" s="8">
        <v>4</v>
      </c>
      <c r="C383" s="8">
        <v>382</v>
      </c>
      <c r="D383" s="2" t="s">
        <v>563</v>
      </c>
      <c r="E383" s="203">
        <v>22515</v>
      </c>
      <c r="F383" s="2" t="s">
        <v>2175</v>
      </c>
      <c r="G383" s="2" t="s">
        <v>2175</v>
      </c>
      <c r="I383" s="126" t="s">
        <v>142</v>
      </c>
      <c r="J383" s="126" t="s">
        <v>3006</v>
      </c>
      <c r="K383" s="184">
        <v>23</v>
      </c>
      <c r="L383" s="72">
        <v>7</v>
      </c>
      <c r="M383" s="72" t="s">
        <v>837</v>
      </c>
      <c r="N383" s="72"/>
    </row>
    <row r="384" spans="1:14">
      <c r="A384" s="5">
        <v>20</v>
      </c>
      <c r="B384" s="8">
        <v>5</v>
      </c>
      <c r="C384" s="8">
        <v>383</v>
      </c>
      <c r="D384" s="2" t="s">
        <v>15</v>
      </c>
      <c r="E384" s="203">
        <v>18607</v>
      </c>
      <c r="F384" s="2" t="s">
        <v>18</v>
      </c>
      <c r="G384" s="2" t="s">
        <v>18</v>
      </c>
      <c r="I384" s="126" t="s">
        <v>1268</v>
      </c>
      <c r="J384" s="126" t="s">
        <v>269</v>
      </c>
      <c r="K384" s="184">
        <v>29</v>
      </c>
      <c r="L384" s="72">
        <v>3</v>
      </c>
      <c r="M384" s="72" t="s">
        <v>46</v>
      </c>
      <c r="N384" s="72"/>
    </row>
    <row r="385" spans="1:14">
      <c r="A385" s="5">
        <v>20</v>
      </c>
      <c r="B385" s="8">
        <v>6</v>
      </c>
      <c r="C385" s="8">
        <v>384</v>
      </c>
      <c r="D385" s="2" t="s">
        <v>567</v>
      </c>
      <c r="E385" s="203">
        <v>19482</v>
      </c>
      <c r="F385" s="2" t="s">
        <v>3323</v>
      </c>
      <c r="G385" s="2" t="s">
        <v>239</v>
      </c>
      <c r="I385" s="126" t="s">
        <v>2369</v>
      </c>
      <c r="J385" s="126" t="s">
        <v>136</v>
      </c>
      <c r="K385" s="184">
        <v>29</v>
      </c>
      <c r="L385" s="72">
        <v>1</v>
      </c>
      <c r="M385" s="72"/>
      <c r="N385" s="72" t="s">
        <v>46</v>
      </c>
    </row>
    <row r="386" spans="1:14">
      <c r="A386" s="5">
        <v>20</v>
      </c>
      <c r="B386" s="8">
        <v>7</v>
      </c>
      <c r="C386" s="8">
        <v>385</v>
      </c>
      <c r="D386" s="2" t="s">
        <v>598</v>
      </c>
      <c r="E386" s="203">
        <v>22532</v>
      </c>
      <c r="F386" s="2" t="s">
        <v>213</v>
      </c>
      <c r="G386" s="2" t="s">
        <v>213</v>
      </c>
      <c r="I386" s="126" t="s">
        <v>633</v>
      </c>
      <c r="J386" s="126" t="s">
        <v>571</v>
      </c>
      <c r="K386" s="184">
        <v>24</v>
      </c>
      <c r="L386" s="72">
        <v>5</v>
      </c>
      <c r="M386" s="72" t="s">
        <v>837</v>
      </c>
      <c r="N386" s="72"/>
    </row>
    <row r="387" spans="1:14">
      <c r="A387" s="9">
        <v>20</v>
      </c>
      <c r="B387" s="10">
        <v>8</v>
      </c>
      <c r="C387" s="10">
        <v>386</v>
      </c>
      <c r="D387" s="11" t="s">
        <v>2175</v>
      </c>
      <c r="E387" s="204">
        <v>13435</v>
      </c>
      <c r="F387" s="11" t="s">
        <v>3323</v>
      </c>
      <c r="G387" s="11" t="s">
        <v>555</v>
      </c>
      <c r="H387" s="11"/>
      <c r="I387" s="135" t="s">
        <v>186</v>
      </c>
      <c r="J387" s="135" t="s">
        <v>1754</v>
      </c>
      <c r="K387" s="185">
        <v>32</v>
      </c>
      <c r="L387" s="76">
        <v>1</v>
      </c>
      <c r="M387" s="76"/>
      <c r="N387" s="76" t="s">
        <v>837</v>
      </c>
    </row>
    <row r="388" spans="1:14">
      <c r="A388" s="5">
        <v>21</v>
      </c>
      <c r="B388" s="8">
        <v>1</v>
      </c>
      <c r="C388" s="8">
        <v>387</v>
      </c>
      <c r="D388" s="2" t="s">
        <v>2175</v>
      </c>
      <c r="E388" s="203">
        <v>19665</v>
      </c>
      <c r="F388" s="2" t="s">
        <v>555</v>
      </c>
      <c r="G388" s="2" t="s">
        <v>555</v>
      </c>
      <c r="I388" s="126" t="s">
        <v>258</v>
      </c>
      <c r="J388" s="126" t="s">
        <v>547</v>
      </c>
      <c r="K388" s="184">
        <v>27</v>
      </c>
      <c r="L388" s="72">
        <v>1</v>
      </c>
      <c r="M388" s="72"/>
      <c r="N388" s="72" t="s">
        <v>837</v>
      </c>
    </row>
    <row r="389" spans="1:14">
      <c r="A389" s="5">
        <v>21</v>
      </c>
      <c r="B389" s="8">
        <v>2</v>
      </c>
      <c r="C389" s="8">
        <v>388</v>
      </c>
      <c r="D389" s="2" t="s">
        <v>598</v>
      </c>
      <c r="E389" s="203">
        <v>12147</v>
      </c>
      <c r="F389" s="2" t="s">
        <v>45</v>
      </c>
      <c r="G389" s="2" t="s">
        <v>1121</v>
      </c>
      <c r="I389" s="126" t="s">
        <v>685</v>
      </c>
      <c r="J389" s="126" t="s">
        <v>220</v>
      </c>
      <c r="K389" s="184">
        <v>33</v>
      </c>
      <c r="L389" s="72">
        <v>6</v>
      </c>
      <c r="M389" s="72" t="s">
        <v>837</v>
      </c>
      <c r="N389" s="72"/>
    </row>
    <row r="390" spans="1:14">
      <c r="A390" s="5">
        <v>21</v>
      </c>
      <c r="B390" s="8">
        <v>3</v>
      </c>
      <c r="C390" s="8">
        <v>389</v>
      </c>
      <c r="D390" s="2" t="s">
        <v>567</v>
      </c>
      <c r="E390" s="203">
        <v>6797</v>
      </c>
      <c r="F390" s="2" t="s">
        <v>563</v>
      </c>
      <c r="G390" s="2" t="s">
        <v>563</v>
      </c>
      <c r="I390" s="126" t="s">
        <v>432</v>
      </c>
      <c r="J390" s="126" t="s">
        <v>128</v>
      </c>
      <c r="K390" s="184">
        <v>32</v>
      </c>
      <c r="L390" s="72">
        <v>1</v>
      </c>
      <c r="M390" s="72"/>
      <c r="N390" s="72" t="s">
        <v>837</v>
      </c>
    </row>
    <row r="391" spans="1:14">
      <c r="A391" s="5">
        <v>21</v>
      </c>
      <c r="B391" s="8">
        <v>4</v>
      </c>
      <c r="C391" s="8">
        <v>390</v>
      </c>
      <c r="D391" s="2" t="s">
        <v>15</v>
      </c>
      <c r="E391" s="203">
        <v>16337</v>
      </c>
      <c r="F391" s="2" t="s">
        <v>567</v>
      </c>
      <c r="G391" s="2" t="s">
        <v>567</v>
      </c>
      <c r="I391" s="126" t="s">
        <v>329</v>
      </c>
      <c r="J391" s="126" t="s">
        <v>220</v>
      </c>
      <c r="K391" s="184">
        <v>27</v>
      </c>
      <c r="L391" s="72">
        <v>8</v>
      </c>
      <c r="M391" s="72" t="s">
        <v>46</v>
      </c>
      <c r="N391" s="72"/>
    </row>
    <row r="392" spans="1:14">
      <c r="A392" s="5">
        <v>21</v>
      </c>
      <c r="B392" s="8">
        <v>5</v>
      </c>
      <c r="C392" s="8">
        <v>391</v>
      </c>
      <c r="D392" s="2" t="s">
        <v>563</v>
      </c>
      <c r="E392" s="203">
        <v>22871</v>
      </c>
      <c r="F392" s="2" t="s">
        <v>438</v>
      </c>
      <c r="G392" s="2" t="s">
        <v>438</v>
      </c>
      <c r="I392" s="126" t="s">
        <v>2505</v>
      </c>
      <c r="J392" s="126" t="s">
        <v>2506</v>
      </c>
      <c r="K392" s="184">
        <v>23</v>
      </c>
      <c r="L392" s="72">
        <v>6</v>
      </c>
      <c r="M392" s="72" t="s">
        <v>46</v>
      </c>
      <c r="N392" s="72"/>
    </row>
    <row r="393" spans="1:14">
      <c r="A393" s="5">
        <v>21</v>
      </c>
      <c r="B393" s="8">
        <v>6</v>
      </c>
      <c r="C393" s="8">
        <v>392</v>
      </c>
      <c r="D393" s="2" t="s">
        <v>188</v>
      </c>
      <c r="E393" s="203">
        <v>21270</v>
      </c>
      <c r="F393" s="2" t="s">
        <v>246</v>
      </c>
      <c r="G393" s="2" t="s">
        <v>246</v>
      </c>
      <c r="I393" s="126" t="s">
        <v>2958</v>
      </c>
      <c r="J393" s="126" t="s">
        <v>104</v>
      </c>
      <c r="K393" s="184">
        <v>27</v>
      </c>
      <c r="L393" s="72">
        <v>9</v>
      </c>
      <c r="M393" s="72" t="s">
        <v>837</v>
      </c>
      <c r="N393" s="72"/>
    </row>
    <row r="394" spans="1:14">
      <c r="A394" s="5">
        <v>21</v>
      </c>
      <c r="B394" s="8">
        <v>7</v>
      </c>
      <c r="C394" s="8">
        <v>393</v>
      </c>
      <c r="D394" s="2" t="s">
        <v>2168</v>
      </c>
      <c r="E394" s="203">
        <v>26420</v>
      </c>
      <c r="F394" s="2" t="s">
        <v>18</v>
      </c>
      <c r="G394" s="2" t="s">
        <v>18</v>
      </c>
      <c r="I394" s="126" t="s">
        <v>3521</v>
      </c>
      <c r="J394" s="126" t="s">
        <v>3522</v>
      </c>
      <c r="K394" s="184">
        <v>21</v>
      </c>
      <c r="L394" s="72">
        <v>6</v>
      </c>
      <c r="M394" s="72" t="s">
        <v>837</v>
      </c>
      <c r="N394" s="72"/>
    </row>
    <row r="395" spans="1:14">
      <c r="A395" s="9">
        <v>21</v>
      </c>
      <c r="B395" s="10">
        <v>8</v>
      </c>
      <c r="C395" s="10">
        <v>394</v>
      </c>
      <c r="D395" s="11" t="s">
        <v>609</v>
      </c>
      <c r="E395" s="204">
        <v>21649</v>
      </c>
      <c r="F395" s="11" t="s">
        <v>354</v>
      </c>
      <c r="G395" s="11" t="s">
        <v>354</v>
      </c>
      <c r="H395" s="11"/>
      <c r="I395" s="135" t="s">
        <v>1806</v>
      </c>
      <c r="J395" s="135" t="s">
        <v>589</v>
      </c>
      <c r="K395" s="185">
        <v>24</v>
      </c>
      <c r="L395" s="76">
        <v>1</v>
      </c>
      <c r="M395" s="76"/>
      <c r="N395" s="76"/>
    </row>
    <row r="396" spans="1:14">
      <c r="A396" s="5">
        <v>22</v>
      </c>
      <c r="B396" s="8">
        <v>1</v>
      </c>
      <c r="C396" s="8">
        <v>395</v>
      </c>
      <c r="D396" s="2" t="s">
        <v>609</v>
      </c>
      <c r="E396" s="203">
        <v>27500</v>
      </c>
      <c r="F396" s="2" t="s">
        <v>45</v>
      </c>
      <c r="G396" s="2" t="s">
        <v>1121</v>
      </c>
      <c r="I396" s="126" t="s">
        <v>3536</v>
      </c>
      <c r="J396" s="126" t="s">
        <v>3537</v>
      </c>
      <c r="K396" s="184">
        <v>24</v>
      </c>
      <c r="L396" s="72">
        <v>1</v>
      </c>
      <c r="M396" s="72"/>
      <c r="N396" s="72"/>
    </row>
    <row r="397" spans="1:14">
      <c r="A397" s="5">
        <v>22</v>
      </c>
      <c r="B397" s="8">
        <v>2</v>
      </c>
      <c r="C397" s="8">
        <v>396</v>
      </c>
      <c r="D397" s="2" t="s">
        <v>188</v>
      </c>
      <c r="E397" s="203">
        <v>25643</v>
      </c>
      <c r="F397" s="2" t="s">
        <v>2169</v>
      </c>
      <c r="G397" s="2" t="s">
        <v>29</v>
      </c>
      <c r="I397" s="126" t="s">
        <v>3488</v>
      </c>
      <c r="J397" s="126" t="s">
        <v>260</v>
      </c>
      <c r="K397" s="184">
        <v>25</v>
      </c>
      <c r="L397" s="72">
        <v>2</v>
      </c>
      <c r="M397" s="72" t="s">
        <v>2543</v>
      </c>
      <c r="N397" s="72"/>
    </row>
    <row r="398" spans="1:14">
      <c r="A398" s="5">
        <v>22</v>
      </c>
      <c r="B398" s="8">
        <v>3</v>
      </c>
      <c r="C398" s="8">
        <v>397</v>
      </c>
      <c r="D398" s="2" t="s">
        <v>563</v>
      </c>
      <c r="E398" s="203">
        <v>14444</v>
      </c>
      <c r="F398" s="2" t="s">
        <v>470</v>
      </c>
      <c r="G398" s="2" t="s">
        <v>470</v>
      </c>
      <c r="I398" s="126" t="s">
        <v>3730</v>
      </c>
      <c r="J398" s="126" t="s">
        <v>3729</v>
      </c>
      <c r="K398" s="184">
        <v>36</v>
      </c>
      <c r="L398" s="72">
        <v>1</v>
      </c>
      <c r="M398" s="72"/>
      <c r="N398" s="72" t="s">
        <v>46</v>
      </c>
    </row>
    <row r="399" spans="1:14">
      <c r="A399" s="5">
        <v>22</v>
      </c>
      <c r="B399" s="8">
        <v>4</v>
      </c>
      <c r="C399" s="8">
        <v>398</v>
      </c>
      <c r="D399" s="2" t="s">
        <v>15</v>
      </c>
      <c r="E399" s="203">
        <v>11368</v>
      </c>
      <c r="F399" s="2" t="s">
        <v>164</v>
      </c>
      <c r="G399" s="2" t="s">
        <v>164</v>
      </c>
      <c r="I399" s="126" t="s">
        <v>362</v>
      </c>
      <c r="J399" s="126" t="s">
        <v>363</v>
      </c>
      <c r="K399" s="184">
        <v>34</v>
      </c>
      <c r="L399" s="72">
        <v>2</v>
      </c>
      <c r="M399" s="72" t="s">
        <v>2543</v>
      </c>
      <c r="N399" s="72"/>
    </row>
    <row r="400" spans="1:14">
      <c r="A400" s="5">
        <v>22</v>
      </c>
      <c r="B400" s="8">
        <v>5</v>
      </c>
      <c r="C400" s="8">
        <v>399</v>
      </c>
      <c r="D400" s="2" t="s">
        <v>567</v>
      </c>
      <c r="E400" s="203">
        <v>10472</v>
      </c>
      <c r="F400" s="2" t="s">
        <v>3323</v>
      </c>
      <c r="G400" s="2" t="s">
        <v>15</v>
      </c>
      <c r="I400" s="126" t="s">
        <v>3334</v>
      </c>
      <c r="J400" s="126" t="s">
        <v>856</v>
      </c>
      <c r="K400" s="184">
        <v>31</v>
      </c>
      <c r="L400" s="72">
        <v>6</v>
      </c>
      <c r="M400" s="72" t="s">
        <v>837</v>
      </c>
      <c r="N400" s="72"/>
    </row>
    <row r="401" spans="1:21">
      <c r="A401" s="5">
        <v>22</v>
      </c>
      <c r="B401" s="8">
        <v>6</v>
      </c>
      <c r="C401" s="8">
        <v>400</v>
      </c>
      <c r="D401" s="2" t="s">
        <v>598</v>
      </c>
      <c r="E401" s="203">
        <v>19795</v>
      </c>
      <c r="F401" s="2" t="s">
        <v>129</v>
      </c>
      <c r="G401" s="2" t="s">
        <v>129</v>
      </c>
      <c r="I401" s="126" t="s">
        <v>1920</v>
      </c>
      <c r="J401" s="126" t="s">
        <v>1602</v>
      </c>
      <c r="K401" s="184">
        <v>28</v>
      </c>
      <c r="L401" s="72">
        <v>1</v>
      </c>
      <c r="M401" s="72"/>
      <c r="N401" s="72" t="s">
        <v>837</v>
      </c>
    </row>
    <row r="402" spans="1:21">
      <c r="A402" s="9">
        <v>22</v>
      </c>
      <c r="B402" s="10">
        <v>7</v>
      </c>
      <c r="C402" s="10">
        <v>401</v>
      </c>
      <c r="D402" s="11" t="s">
        <v>2175</v>
      </c>
      <c r="E402" s="204">
        <v>15223</v>
      </c>
      <c r="F402" s="11" t="s">
        <v>17</v>
      </c>
      <c r="G402" s="11" t="s">
        <v>17</v>
      </c>
      <c r="H402" s="11"/>
      <c r="I402" s="135" t="s">
        <v>465</v>
      </c>
      <c r="J402" s="135" t="s">
        <v>613</v>
      </c>
      <c r="K402" s="185">
        <v>31</v>
      </c>
      <c r="L402" s="76">
        <v>4</v>
      </c>
      <c r="M402" s="76" t="s">
        <v>46</v>
      </c>
      <c r="N402" s="76"/>
    </row>
    <row r="403" spans="1:21">
      <c r="A403" s="37">
        <v>23</v>
      </c>
      <c r="B403" s="38">
        <v>1</v>
      </c>
      <c r="C403" s="38">
        <v>402</v>
      </c>
      <c r="D403" s="39" t="s">
        <v>2175</v>
      </c>
      <c r="E403" s="206">
        <v>10815</v>
      </c>
      <c r="F403" s="39" t="s">
        <v>3323</v>
      </c>
      <c r="G403" s="39" t="s">
        <v>2170</v>
      </c>
      <c r="H403" s="39"/>
      <c r="I403" s="193" t="s">
        <v>81</v>
      </c>
      <c r="J403" s="193" t="s">
        <v>717</v>
      </c>
      <c r="K403" s="194">
        <v>30</v>
      </c>
      <c r="L403" s="195">
        <v>7</v>
      </c>
      <c r="M403" s="195" t="s">
        <v>2543</v>
      </c>
      <c r="N403" s="195"/>
      <c r="O403" s="196"/>
      <c r="P403" s="196"/>
      <c r="Q403" s="196"/>
      <c r="R403" s="197"/>
      <c r="S403" s="198"/>
      <c r="T403" s="199"/>
      <c r="U403" s="199"/>
    </row>
    <row r="404" spans="1:21">
      <c r="A404" s="37">
        <v>23</v>
      </c>
      <c r="B404" s="38">
        <v>2</v>
      </c>
      <c r="C404" s="38">
        <v>403</v>
      </c>
      <c r="D404" s="39" t="s">
        <v>567</v>
      </c>
      <c r="E404" s="206">
        <v>17954</v>
      </c>
      <c r="F404" s="39" t="s">
        <v>555</v>
      </c>
      <c r="G404" s="39" t="s">
        <v>555</v>
      </c>
      <c r="H404" s="39"/>
      <c r="I404" s="193" t="s">
        <v>1248</v>
      </c>
      <c r="J404" s="193" t="s">
        <v>72</v>
      </c>
      <c r="K404" s="194">
        <v>29</v>
      </c>
      <c r="L404" s="195">
        <v>8</v>
      </c>
      <c r="M404" s="195" t="s">
        <v>46</v>
      </c>
      <c r="N404" s="195"/>
      <c r="O404" s="196"/>
      <c r="P404" s="196"/>
      <c r="Q404" s="196"/>
      <c r="R404" s="197"/>
      <c r="S404" s="198"/>
      <c r="T404" s="199"/>
      <c r="U404" s="199"/>
    </row>
    <row r="405" spans="1:21">
      <c r="A405" s="40">
        <v>23</v>
      </c>
      <c r="B405" s="41">
        <v>3</v>
      </c>
      <c r="C405" s="41">
        <v>404</v>
      </c>
      <c r="D405" s="42" t="s">
        <v>609</v>
      </c>
      <c r="E405" s="207">
        <v>19614</v>
      </c>
      <c r="F405" s="42" t="s">
        <v>17</v>
      </c>
      <c r="G405" s="42" t="s">
        <v>17</v>
      </c>
      <c r="H405" s="42"/>
      <c r="I405" s="151" t="s">
        <v>525</v>
      </c>
      <c r="J405" s="151" t="s">
        <v>1857</v>
      </c>
      <c r="K405" s="200">
        <v>27</v>
      </c>
      <c r="L405" s="201">
        <v>1</v>
      </c>
      <c r="M405" s="201"/>
      <c r="N405" s="201" t="s">
        <v>46</v>
      </c>
      <c r="O405" s="196"/>
      <c r="P405" s="196"/>
      <c r="Q405" s="196"/>
      <c r="R405" s="197"/>
      <c r="S405" s="198"/>
      <c r="T405" s="199"/>
      <c r="U405" s="199"/>
    </row>
    <row r="406" spans="1:21">
      <c r="A406" s="5">
        <v>24</v>
      </c>
      <c r="B406" s="8">
        <v>1</v>
      </c>
      <c r="C406" s="8">
        <v>405</v>
      </c>
      <c r="D406" s="2" t="s">
        <v>2175</v>
      </c>
      <c r="E406" s="203">
        <v>21504</v>
      </c>
      <c r="F406" s="2" t="s">
        <v>2169</v>
      </c>
      <c r="G406" s="2" t="s">
        <v>29</v>
      </c>
      <c r="I406" s="126" t="s">
        <v>1256</v>
      </c>
      <c r="J406" s="126" t="s">
        <v>247</v>
      </c>
      <c r="K406" s="184">
        <v>26</v>
      </c>
      <c r="L406" s="72">
        <v>1</v>
      </c>
      <c r="M406" s="72"/>
      <c r="N406" s="72"/>
    </row>
    <row r="407" spans="1:21">
      <c r="A407" s="40">
        <v>25</v>
      </c>
      <c r="B407" s="41">
        <v>2</v>
      </c>
      <c r="C407" s="41">
        <v>406</v>
      </c>
      <c r="D407" s="42" t="s">
        <v>2175</v>
      </c>
      <c r="E407" s="207">
        <v>18383</v>
      </c>
      <c r="F407" s="42" t="s">
        <v>555</v>
      </c>
      <c r="G407" s="42" t="s">
        <v>555</v>
      </c>
      <c r="H407" s="42"/>
      <c r="I407" s="151" t="s">
        <v>971</v>
      </c>
      <c r="J407" s="151" t="s">
        <v>596</v>
      </c>
      <c r="K407" s="200">
        <v>25</v>
      </c>
      <c r="L407" s="201">
        <v>1</v>
      </c>
      <c r="M407" s="201"/>
      <c r="N407" s="201" t="s">
        <v>837</v>
      </c>
      <c r="O407" s="196"/>
      <c r="P407" s="196"/>
      <c r="Q407" s="196"/>
      <c r="R407" s="197"/>
      <c r="S407" s="198"/>
      <c r="T407" s="199"/>
      <c r="U407" s="199"/>
    </row>
  </sheetData>
  <pageMargins left="0.7" right="0.7" top="0.75" bottom="0.75" header="0.3" footer="0.3"/>
  <pageSetup orientation="portrait"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B9723-6803-5A4E-9675-B366701C64B5}">
  <dimension ref="A1:V422"/>
  <sheetViews>
    <sheetView zoomScaleNormal="100" workbookViewId="0">
      <pane ySplit="1" topLeftCell="A365" activePane="bottomLeft" state="frozen"/>
      <selection pane="bottomLeft" activeCell="R158" sqref="R158"/>
    </sheetView>
  </sheetViews>
  <sheetFormatPr baseColWidth="10" defaultColWidth="10.83203125" defaultRowHeight="15"/>
  <cols>
    <col min="1" max="1" width="5.6640625" style="4" customWidth="1"/>
    <col min="2" max="3" width="5.1640625" style="4" customWidth="1"/>
    <col min="4" max="4" width="14.5" style="2" customWidth="1"/>
    <col min="5" max="5" width="11.6640625" style="2" customWidth="1"/>
    <col min="6" max="7" width="6.1640625" style="2" customWidth="1"/>
    <col min="8" max="9" width="5.5" style="3" customWidth="1"/>
    <col min="10" max="10" width="20.83203125" style="2" customWidth="1"/>
    <col min="11" max="11" width="23.83203125" style="2" customWidth="1"/>
    <col min="12" max="12" width="5" style="3" customWidth="1"/>
    <col min="13" max="13" width="4.6640625" style="3" customWidth="1"/>
    <col min="14" max="15" width="3.6640625" style="3" customWidth="1"/>
    <col min="16" max="16" width="4.6640625" style="1" customWidth="1"/>
    <col min="17" max="18" width="10.83203125" style="1"/>
    <col min="19" max="19" width="8.83203125" style="16" customWidth="1"/>
    <col min="20" max="20" width="5.33203125" style="51" customWidth="1"/>
    <col min="21" max="21" width="4.33203125" style="3" customWidth="1"/>
    <col min="22" max="22" width="4" style="3" customWidth="1"/>
    <col min="23" max="16384" width="10.83203125" style="1"/>
  </cols>
  <sheetData>
    <row r="1" spans="1:22" ht="34" customHeight="1" thickBot="1">
      <c r="A1" s="18" t="s">
        <v>1356</v>
      </c>
      <c r="B1" s="18" t="s">
        <v>1355</v>
      </c>
      <c r="C1" s="18" t="s">
        <v>1357</v>
      </c>
      <c r="D1" s="156" t="s">
        <v>2033</v>
      </c>
      <c r="E1" s="20" t="s">
        <v>2163</v>
      </c>
      <c r="F1" s="155" t="s">
        <v>1960</v>
      </c>
      <c r="G1" s="155" t="s">
        <v>1959</v>
      </c>
      <c r="H1" s="19" t="s">
        <v>1556</v>
      </c>
      <c r="I1" s="179" t="s">
        <v>3144</v>
      </c>
      <c r="J1" s="20" t="s">
        <v>92</v>
      </c>
      <c r="K1" s="20" t="s">
        <v>93</v>
      </c>
      <c r="L1" s="19" t="s">
        <v>228</v>
      </c>
      <c r="M1" s="19" t="s">
        <v>94</v>
      </c>
      <c r="N1" s="19" t="s">
        <v>2543</v>
      </c>
      <c r="O1" s="19" t="s">
        <v>2544</v>
      </c>
    </row>
    <row r="2" spans="1:22">
      <c r="A2" s="5">
        <v>1</v>
      </c>
      <c r="B2" s="8">
        <v>1</v>
      </c>
      <c r="C2" s="8">
        <v>1</v>
      </c>
      <c r="D2" s="2" t="s">
        <v>555</v>
      </c>
      <c r="E2" s="2">
        <v>25931</v>
      </c>
      <c r="F2" s="2" t="s">
        <v>555</v>
      </c>
      <c r="G2" s="2" t="s">
        <v>555</v>
      </c>
      <c r="H2" s="3" t="s">
        <v>3142</v>
      </c>
      <c r="J2" s="2" t="s">
        <v>3070</v>
      </c>
      <c r="K2" s="183" t="s">
        <v>596</v>
      </c>
      <c r="L2" s="30">
        <v>21</v>
      </c>
      <c r="M2" s="3">
        <v>8</v>
      </c>
      <c r="N2" s="3" t="s">
        <v>46</v>
      </c>
      <c r="R2" s="16"/>
      <c r="S2" s="51"/>
      <c r="T2" s="3"/>
      <c r="V2" s="1"/>
    </row>
    <row r="3" spans="1:22">
      <c r="A3" s="5">
        <v>1</v>
      </c>
      <c r="B3" s="8">
        <v>2</v>
      </c>
      <c r="C3" s="8">
        <v>2</v>
      </c>
      <c r="D3" s="2" t="s">
        <v>16</v>
      </c>
      <c r="E3" s="2">
        <v>27498</v>
      </c>
      <c r="F3" s="2" t="s">
        <v>555</v>
      </c>
      <c r="G3" s="2" t="s">
        <v>555</v>
      </c>
      <c r="H3" s="3" t="s">
        <v>3142</v>
      </c>
      <c r="J3" s="2" t="s">
        <v>2601</v>
      </c>
      <c r="K3" s="2" t="s">
        <v>867</v>
      </c>
      <c r="L3" s="30">
        <v>23</v>
      </c>
      <c r="M3" s="3">
        <v>1</v>
      </c>
      <c r="O3" s="3" t="s">
        <v>837</v>
      </c>
    </row>
    <row r="4" spans="1:22">
      <c r="A4" s="5">
        <v>1</v>
      </c>
      <c r="B4" s="8">
        <v>3</v>
      </c>
      <c r="C4" s="8">
        <v>3</v>
      </c>
      <c r="D4" s="2" t="s">
        <v>164</v>
      </c>
      <c r="E4" s="2">
        <v>23697</v>
      </c>
      <c r="F4" s="2" t="s">
        <v>598</v>
      </c>
      <c r="G4" s="2" t="s">
        <v>598</v>
      </c>
      <c r="H4" s="3" t="s">
        <v>3142</v>
      </c>
      <c r="J4" s="2" t="s">
        <v>165</v>
      </c>
      <c r="K4" s="2" t="s">
        <v>128</v>
      </c>
      <c r="L4" s="30">
        <v>21</v>
      </c>
      <c r="M4" s="3">
        <v>8</v>
      </c>
      <c r="N4" s="3" t="s">
        <v>837</v>
      </c>
    </row>
    <row r="5" spans="1:22">
      <c r="A5" s="5">
        <v>1</v>
      </c>
      <c r="B5" s="8">
        <v>4</v>
      </c>
      <c r="C5" s="8">
        <v>4</v>
      </c>
      <c r="D5" s="2" t="s">
        <v>2809</v>
      </c>
      <c r="E5" s="2">
        <v>26288</v>
      </c>
      <c r="F5" s="2" t="s">
        <v>17</v>
      </c>
      <c r="G5" s="2" t="s">
        <v>17</v>
      </c>
      <c r="H5" s="30" t="s">
        <v>3142</v>
      </c>
      <c r="I5" s="30"/>
      <c r="J5" s="2" t="s">
        <v>3082</v>
      </c>
      <c r="K5" s="2" t="s">
        <v>3083</v>
      </c>
      <c r="L5" s="3">
        <v>24</v>
      </c>
      <c r="M5" s="30">
        <v>2</v>
      </c>
      <c r="N5" s="30" t="s">
        <v>838</v>
      </c>
      <c r="O5" s="30"/>
    </row>
    <row r="6" spans="1:22">
      <c r="A6" s="5">
        <v>1</v>
      </c>
      <c r="B6" s="8">
        <v>5</v>
      </c>
      <c r="C6" s="8">
        <v>5</v>
      </c>
      <c r="D6" s="2" t="s">
        <v>15</v>
      </c>
      <c r="E6" s="2">
        <v>8700</v>
      </c>
      <c r="F6" s="2" t="s">
        <v>614</v>
      </c>
      <c r="G6" s="2" t="s">
        <v>614</v>
      </c>
      <c r="H6" s="3" t="s">
        <v>3142</v>
      </c>
      <c r="J6" s="2" t="s">
        <v>266</v>
      </c>
      <c r="K6" s="2" t="s">
        <v>564</v>
      </c>
      <c r="L6" s="30">
        <v>39</v>
      </c>
      <c r="M6" s="3">
        <v>1</v>
      </c>
      <c r="O6" s="3" t="s">
        <v>837</v>
      </c>
    </row>
    <row r="7" spans="1:22">
      <c r="A7" s="5">
        <v>1</v>
      </c>
      <c r="B7" s="8">
        <v>6</v>
      </c>
      <c r="C7" s="8">
        <v>6</v>
      </c>
      <c r="D7" s="2" t="s">
        <v>2168</v>
      </c>
      <c r="E7" s="2">
        <v>25764</v>
      </c>
      <c r="F7" s="2" t="s">
        <v>2168</v>
      </c>
      <c r="G7" s="2" t="s">
        <v>2168</v>
      </c>
      <c r="H7" s="3" t="s">
        <v>3142</v>
      </c>
      <c r="J7" s="2" t="s">
        <v>3064</v>
      </c>
      <c r="K7" s="2" t="s">
        <v>137</v>
      </c>
      <c r="L7" s="30">
        <v>22</v>
      </c>
      <c r="M7" s="3">
        <v>6</v>
      </c>
      <c r="N7" s="3" t="s">
        <v>837</v>
      </c>
    </row>
    <row r="8" spans="1:22">
      <c r="A8" s="5">
        <v>1</v>
      </c>
      <c r="B8" s="8">
        <v>7</v>
      </c>
      <c r="C8" s="8">
        <v>7</v>
      </c>
      <c r="D8" s="2" t="s">
        <v>563</v>
      </c>
      <c r="E8" s="2">
        <v>25976</v>
      </c>
      <c r="F8" s="2" t="s">
        <v>239</v>
      </c>
      <c r="G8" s="2" t="s">
        <v>239</v>
      </c>
      <c r="H8" s="3" t="s">
        <v>3142</v>
      </c>
      <c r="J8" s="2" t="s">
        <v>318</v>
      </c>
      <c r="K8" s="2" t="s">
        <v>805</v>
      </c>
      <c r="L8" s="30">
        <v>21</v>
      </c>
      <c r="M8" s="3">
        <v>8</v>
      </c>
      <c r="N8" s="3" t="s">
        <v>46</v>
      </c>
    </row>
    <row r="9" spans="1:22">
      <c r="A9" s="5">
        <v>1</v>
      </c>
      <c r="B9" s="8">
        <v>8</v>
      </c>
      <c r="C9" s="8">
        <v>8</v>
      </c>
      <c r="D9" s="2" t="s">
        <v>13</v>
      </c>
      <c r="E9" s="2">
        <v>24610</v>
      </c>
      <c r="F9" s="2" t="s">
        <v>213</v>
      </c>
      <c r="G9" s="2" t="s">
        <v>213</v>
      </c>
      <c r="H9" s="3" t="s">
        <v>3142</v>
      </c>
      <c r="J9" s="2" t="s">
        <v>3038</v>
      </c>
      <c r="K9" s="2" t="s">
        <v>56</v>
      </c>
      <c r="L9" s="30">
        <v>24</v>
      </c>
      <c r="M9" s="3">
        <v>7</v>
      </c>
      <c r="N9" s="3" t="s">
        <v>46</v>
      </c>
    </row>
    <row r="10" spans="1:22">
      <c r="A10" s="5">
        <v>1</v>
      </c>
      <c r="B10" s="8">
        <v>9</v>
      </c>
      <c r="C10" s="8">
        <v>9</v>
      </c>
      <c r="D10" s="2" t="s">
        <v>276</v>
      </c>
      <c r="E10" s="2">
        <v>25878</v>
      </c>
      <c r="F10" s="2" t="s">
        <v>45</v>
      </c>
      <c r="G10" s="2" t="s">
        <v>1121</v>
      </c>
      <c r="J10" s="2" t="s">
        <v>1653</v>
      </c>
      <c r="K10" s="2" t="s">
        <v>41</v>
      </c>
      <c r="L10" s="30">
        <v>21</v>
      </c>
      <c r="M10" s="3">
        <v>7</v>
      </c>
      <c r="N10" s="3" t="s">
        <v>46</v>
      </c>
    </row>
    <row r="11" spans="1:22">
      <c r="A11" s="5">
        <v>1</v>
      </c>
      <c r="B11" s="8">
        <v>10</v>
      </c>
      <c r="C11" s="8">
        <v>10</v>
      </c>
      <c r="D11" s="2" t="s">
        <v>18</v>
      </c>
      <c r="E11" s="2">
        <v>21636</v>
      </c>
      <c r="F11" s="2" t="s">
        <v>614</v>
      </c>
      <c r="G11" s="2" t="s">
        <v>614</v>
      </c>
      <c r="H11" s="3" t="s">
        <v>3142</v>
      </c>
      <c r="J11" s="2" t="s">
        <v>119</v>
      </c>
      <c r="K11" s="2" t="s">
        <v>560</v>
      </c>
      <c r="L11" s="30">
        <v>24</v>
      </c>
      <c r="M11" s="3">
        <v>6</v>
      </c>
      <c r="N11" s="3" t="s">
        <v>837</v>
      </c>
    </row>
    <row r="12" spans="1:22">
      <c r="A12" s="5">
        <v>1</v>
      </c>
      <c r="B12" s="8">
        <v>11</v>
      </c>
      <c r="C12" s="8">
        <v>11</v>
      </c>
      <c r="D12" s="2" t="s">
        <v>2814</v>
      </c>
      <c r="E12" s="2">
        <v>26289</v>
      </c>
      <c r="F12" s="2" t="s">
        <v>17</v>
      </c>
      <c r="G12" s="2" t="s">
        <v>17</v>
      </c>
      <c r="J12" s="2" t="s">
        <v>3084</v>
      </c>
      <c r="K12" s="2" t="s">
        <v>3085</v>
      </c>
      <c r="L12" s="30">
        <v>21</v>
      </c>
      <c r="M12" s="3">
        <v>5</v>
      </c>
      <c r="N12" s="3" t="s">
        <v>46</v>
      </c>
    </row>
    <row r="13" spans="1:22">
      <c r="A13" s="5">
        <v>1</v>
      </c>
      <c r="B13" s="8">
        <v>12</v>
      </c>
      <c r="C13" s="8">
        <v>12</v>
      </c>
      <c r="D13" s="2" t="s">
        <v>14</v>
      </c>
      <c r="E13" s="2">
        <v>21711</v>
      </c>
      <c r="F13" s="2" t="s">
        <v>438</v>
      </c>
      <c r="G13" s="2" t="s">
        <v>438</v>
      </c>
      <c r="H13" s="121" t="s">
        <v>3142</v>
      </c>
      <c r="I13" s="121"/>
      <c r="J13" s="126" t="s">
        <v>566</v>
      </c>
      <c r="K13" s="127" t="s">
        <v>2591</v>
      </c>
      <c r="L13" s="128">
        <v>23</v>
      </c>
      <c r="M13" s="122">
        <v>6</v>
      </c>
      <c r="N13" s="122" t="s">
        <v>46</v>
      </c>
      <c r="O13" s="122"/>
    </row>
    <row r="14" spans="1:22">
      <c r="A14" s="5">
        <v>1</v>
      </c>
      <c r="B14" s="8">
        <v>13</v>
      </c>
      <c r="C14" s="8">
        <v>13</v>
      </c>
      <c r="D14" s="2" t="s">
        <v>239</v>
      </c>
      <c r="E14" s="2">
        <v>24679</v>
      </c>
      <c r="F14" s="2" t="s">
        <v>276</v>
      </c>
      <c r="G14" s="2" t="s">
        <v>276</v>
      </c>
      <c r="H14" s="180" t="s">
        <v>3142</v>
      </c>
      <c r="I14" s="180"/>
      <c r="J14" s="126" t="s">
        <v>1196</v>
      </c>
      <c r="K14" s="127" t="s">
        <v>150</v>
      </c>
      <c r="L14" s="184">
        <v>25</v>
      </c>
      <c r="M14" s="72">
        <v>4</v>
      </c>
      <c r="N14" s="72" t="s">
        <v>46</v>
      </c>
      <c r="O14" s="72"/>
    </row>
    <row r="15" spans="1:22">
      <c r="A15" s="5">
        <v>1</v>
      </c>
      <c r="B15" s="8">
        <v>14</v>
      </c>
      <c r="C15" s="8">
        <v>14</v>
      </c>
      <c r="D15" s="2" t="s">
        <v>29</v>
      </c>
      <c r="E15" s="2">
        <v>22182</v>
      </c>
      <c r="F15" s="2" t="s">
        <v>188</v>
      </c>
      <c r="G15" s="2" t="s">
        <v>188</v>
      </c>
      <c r="H15" s="180" t="s">
        <v>3142</v>
      </c>
      <c r="I15" s="180"/>
      <c r="J15" s="126" t="s">
        <v>318</v>
      </c>
      <c r="K15" s="127" t="s">
        <v>163</v>
      </c>
      <c r="L15" s="184">
        <v>22</v>
      </c>
      <c r="M15" s="72">
        <v>1</v>
      </c>
      <c r="N15" s="72"/>
      <c r="O15" s="72" t="s">
        <v>837</v>
      </c>
    </row>
    <row r="16" spans="1:22">
      <c r="A16" s="5">
        <v>1</v>
      </c>
      <c r="B16" s="8">
        <v>15</v>
      </c>
      <c r="C16" s="8">
        <v>15</v>
      </c>
      <c r="D16" s="2" t="s">
        <v>17</v>
      </c>
      <c r="E16" s="2">
        <v>20666</v>
      </c>
      <c r="F16" s="2" t="s">
        <v>17</v>
      </c>
      <c r="G16" s="2" t="s">
        <v>17</v>
      </c>
      <c r="H16" s="180" t="s">
        <v>3142</v>
      </c>
      <c r="I16" s="180"/>
      <c r="J16" s="126" t="s">
        <v>2946</v>
      </c>
      <c r="K16" s="127" t="s">
        <v>285</v>
      </c>
      <c r="L16" s="184">
        <v>27</v>
      </c>
      <c r="M16" s="72">
        <v>1</v>
      </c>
      <c r="N16" s="72"/>
      <c r="O16" s="72" t="s">
        <v>837</v>
      </c>
    </row>
    <row r="17" spans="1:15">
      <c r="A17" s="5">
        <v>1</v>
      </c>
      <c r="B17" s="8">
        <v>16</v>
      </c>
      <c r="C17" s="8">
        <v>16</v>
      </c>
      <c r="D17" s="2" t="s">
        <v>2175</v>
      </c>
      <c r="E17" s="2">
        <v>21707</v>
      </c>
      <c r="F17" s="2" t="s">
        <v>16</v>
      </c>
      <c r="G17" s="2" t="s">
        <v>16</v>
      </c>
      <c r="H17" s="180" t="s">
        <v>3142</v>
      </c>
      <c r="I17" s="180"/>
      <c r="J17" s="126" t="s">
        <v>182</v>
      </c>
      <c r="K17" s="127" t="s">
        <v>2976</v>
      </c>
      <c r="L17" s="184">
        <v>23</v>
      </c>
      <c r="M17" s="72">
        <v>9</v>
      </c>
      <c r="N17" s="72" t="s">
        <v>838</v>
      </c>
      <c r="O17" s="72"/>
    </row>
    <row r="18" spans="1:15">
      <c r="A18" s="5">
        <v>1</v>
      </c>
      <c r="B18" s="8">
        <v>17</v>
      </c>
      <c r="C18" s="8">
        <v>17</v>
      </c>
      <c r="D18" s="2" t="s">
        <v>470</v>
      </c>
      <c r="E18" s="2">
        <v>27676</v>
      </c>
      <c r="F18" s="2" t="s">
        <v>2168</v>
      </c>
      <c r="G18" s="2" t="s">
        <v>2168</v>
      </c>
      <c r="H18" s="180" t="s">
        <v>3142</v>
      </c>
      <c r="I18" s="180"/>
      <c r="J18" s="126" t="s">
        <v>3105</v>
      </c>
      <c r="K18" s="127" t="s">
        <v>3106</v>
      </c>
      <c r="L18" s="184">
        <v>24</v>
      </c>
      <c r="M18" s="72">
        <v>3</v>
      </c>
      <c r="N18" s="72" t="s">
        <v>46</v>
      </c>
      <c r="O18" s="72"/>
    </row>
    <row r="19" spans="1:15">
      <c r="A19" s="5">
        <v>1</v>
      </c>
      <c r="B19" s="8">
        <v>18</v>
      </c>
      <c r="C19" s="8">
        <v>18</v>
      </c>
      <c r="D19" s="2" t="s">
        <v>2813</v>
      </c>
      <c r="E19" s="2">
        <v>27465</v>
      </c>
      <c r="F19" s="2" t="s">
        <v>239</v>
      </c>
      <c r="G19" s="2" t="s">
        <v>239</v>
      </c>
      <c r="H19" s="180" t="s">
        <v>3142</v>
      </c>
      <c r="I19" s="180"/>
      <c r="J19" s="126" t="s">
        <v>3095</v>
      </c>
      <c r="K19" s="127" t="s">
        <v>867</v>
      </c>
      <c r="L19" s="184">
        <v>22</v>
      </c>
      <c r="M19" s="72">
        <v>3</v>
      </c>
      <c r="N19" s="72" t="s">
        <v>837</v>
      </c>
      <c r="O19" s="72"/>
    </row>
    <row r="20" spans="1:15">
      <c r="A20" s="5">
        <v>1</v>
      </c>
      <c r="B20" s="8">
        <v>19</v>
      </c>
      <c r="C20" s="8">
        <v>19</v>
      </c>
      <c r="D20" s="2" t="s">
        <v>188</v>
      </c>
      <c r="E20" s="2">
        <v>11423</v>
      </c>
      <c r="F20" s="2" t="s">
        <v>276</v>
      </c>
      <c r="G20" s="2" t="s">
        <v>276</v>
      </c>
      <c r="H20" s="180" t="s">
        <v>3142</v>
      </c>
      <c r="I20" s="180"/>
      <c r="J20" s="126" t="s">
        <v>730</v>
      </c>
      <c r="K20" s="127" t="s">
        <v>565</v>
      </c>
      <c r="L20" s="184">
        <v>33</v>
      </c>
      <c r="M20" s="72">
        <v>1</v>
      </c>
      <c r="N20" s="72"/>
      <c r="O20" s="72" t="s">
        <v>46</v>
      </c>
    </row>
    <row r="21" spans="1:15">
      <c r="A21" s="9">
        <v>1</v>
      </c>
      <c r="B21" s="10">
        <v>20</v>
      </c>
      <c r="C21" s="10">
        <v>20</v>
      </c>
      <c r="D21" s="11" t="s">
        <v>567</v>
      </c>
      <c r="E21" s="11">
        <v>21029</v>
      </c>
      <c r="F21" s="11" t="s">
        <v>567</v>
      </c>
      <c r="G21" s="11" t="s">
        <v>567</v>
      </c>
      <c r="H21" s="181" t="s">
        <v>3142</v>
      </c>
      <c r="I21" s="181"/>
      <c r="J21" s="135" t="s">
        <v>2520</v>
      </c>
      <c r="K21" s="136" t="s">
        <v>2953</v>
      </c>
      <c r="L21" s="185">
        <v>24</v>
      </c>
      <c r="M21" s="76">
        <v>1</v>
      </c>
      <c r="N21" s="76"/>
      <c r="O21" s="76" t="s">
        <v>837</v>
      </c>
    </row>
    <row r="22" spans="1:15">
      <c r="A22" s="97" t="s">
        <v>2812</v>
      </c>
      <c r="B22" s="98">
        <v>1</v>
      </c>
      <c r="C22" s="98">
        <v>21</v>
      </c>
      <c r="D22" s="47" t="s">
        <v>598</v>
      </c>
      <c r="E22" s="47">
        <v>17734</v>
      </c>
      <c r="F22" s="47" t="s">
        <v>15</v>
      </c>
      <c r="G22" s="47" t="s">
        <v>15</v>
      </c>
      <c r="H22" s="182" t="s">
        <v>3142</v>
      </c>
      <c r="I22" s="182"/>
      <c r="J22" s="188" t="s">
        <v>587</v>
      </c>
      <c r="K22" s="189" t="s">
        <v>236</v>
      </c>
      <c r="L22" s="186">
        <v>27</v>
      </c>
      <c r="M22" s="170">
        <v>1</v>
      </c>
      <c r="N22" s="170"/>
      <c r="O22" s="170" t="s">
        <v>837</v>
      </c>
    </row>
    <row r="23" spans="1:15">
      <c r="A23" s="5" t="s">
        <v>2812</v>
      </c>
      <c r="B23" s="8">
        <v>2</v>
      </c>
      <c r="C23" s="8">
        <v>22</v>
      </c>
      <c r="D23" s="2" t="s">
        <v>15</v>
      </c>
      <c r="E23" s="2">
        <v>20538</v>
      </c>
      <c r="F23" s="2" t="s">
        <v>567</v>
      </c>
      <c r="G23" s="2" t="s">
        <v>567</v>
      </c>
      <c r="H23" s="180" t="s">
        <v>3142</v>
      </c>
      <c r="I23" s="180"/>
      <c r="J23" s="126" t="s">
        <v>2937</v>
      </c>
      <c r="K23" s="127" t="s">
        <v>565</v>
      </c>
      <c r="L23" s="184">
        <v>24</v>
      </c>
      <c r="M23" s="72">
        <v>3</v>
      </c>
      <c r="N23" s="72" t="s">
        <v>837</v>
      </c>
      <c r="O23" s="72"/>
    </row>
    <row r="24" spans="1:15">
      <c r="A24" s="5" t="s">
        <v>2812</v>
      </c>
      <c r="B24" s="8">
        <v>3</v>
      </c>
      <c r="C24" s="8">
        <v>23</v>
      </c>
      <c r="D24" s="2" t="s">
        <v>2168</v>
      </c>
      <c r="E24" s="2">
        <v>26378</v>
      </c>
      <c r="F24" s="2" t="s">
        <v>188</v>
      </c>
      <c r="G24" s="2" t="s">
        <v>188</v>
      </c>
      <c r="H24" s="180" t="s">
        <v>3142</v>
      </c>
      <c r="I24" s="180"/>
      <c r="J24" s="126" t="s">
        <v>3093</v>
      </c>
      <c r="K24" s="127" t="s">
        <v>220</v>
      </c>
      <c r="L24" s="184">
        <v>24</v>
      </c>
      <c r="M24" s="72">
        <v>1</v>
      </c>
      <c r="N24" s="72"/>
      <c r="O24" s="72" t="s">
        <v>46</v>
      </c>
    </row>
    <row r="25" spans="1:15">
      <c r="A25" s="5" t="s">
        <v>2812</v>
      </c>
      <c r="B25" s="8">
        <v>4</v>
      </c>
      <c r="C25" s="8">
        <v>24</v>
      </c>
      <c r="D25" s="2" t="s">
        <v>18</v>
      </c>
      <c r="E25" s="2">
        <v>26294</v>
      </c>
      <c r="F25" s="2" t="s">
        <v>13</v>
      </c>
      <c r="G25" s="2" t="s">
        <v>13</v>
      </c>
      <c r="H25" s="180" t="s">
        <v>3142</v>
      </c>
      <c r="I25" s="180"/>
      <c r="J25" s="126" t="s">
        <v>3086</v>
      </c>
      <c r="K25" s="127" t="s">
        <v>3087</v>
      </c>
      <c r="L25" s="184">
        <v>24</v>
      </c>
      <c r="M25" s="72">
        <v>6</v>
      </c>
      <c r="N25" s="72" t="s">
        <v>46</v>
      </c>
      <c r="O25" s="72"/>
    </row>
    <row r="26" spans="1:15">
      <c r="A26" s="5" t="s">
        <v>2812</v>
      </c>
      <c r="B26" s="8">
        <v>5</v>
      </c>
      <c r="C26" s="8">
        <v>25</v>
      </c>
      <c r="D26" s="2" t="s">
        <v>609</v>
      </c>
      <c r="E26" s="2">
        <v>25436</v>
      </c>
      <c r="F26" s="2" t="s">
        <v>598</v>
      </c>
      <c r="G26" s="2" t="s">
        <v>598</v>
      </c>
      <c r="H26" s="180" t="s">
        <v>3142</v>
      </c>
      <c r="I26" s="180"/>
      <c r="J26" s="126" t="s">
        <v>823</v>
      </c>
      <c r="K26" s="127" t="s">
        <v>112</v>
      </c>
      <c r="L26" s="184">
        <v>24</v>
      </c>
      <c r="M26" s="72">
        <v>1</v>
      </c>
      <c r="N26" s="72"/>
      <c r="O26" s="72" t="s">
        <v>837</v>
      </c>
    </row>
    <row r="27" spans="1:15">
      <c r="A27" s="9" t="s">
        <v>2812</v>
      </c>
      <c r="B27" s="10">
        <v>6</v>
      </c>
      <c r="C27" s="10">
        <v>26</v>
      </c>
      <c r="D27" s="11" t="s">
        <v>567</v>
      </c>
      <c r="E27" s="11">
        <v>14366</v>
      </c>
      <c r="F27" s="11" t="s">
        <v>2169</v>
      </c>
      <c r="G27" s="11" t="s">
        <v>29</v>
      </c>
      <c r="H27" s="181" t="s">
        <v>3142</v>
      </c>
      <c r="I27" s="181"/>
      <c r="J27" s="135" t="s">
        <v>2836</v>
      </c>
      <c r="K27" s="136" t="s">
        <v>554</v>
      </c>
      <c r="L27" s="185">
        <v>30</v>
      </c>
      <c r="M27" s="76">
        <v>3</v>
      </c>
      <c r="N27" s="76" t="s">
        <v>837</v>
      </c>
      <c r="O27" s="76"/>
    </row>
    <row r="28" spans="1:15">
      <c r="A28" s="5">
        <v>2</v>
      </c>
      <c r="B28" s="8">
        <v>1</v>
      </c>
      <c r="C28" s="8">
        <v>27</v>
      </c>
      <c r="D28" s="2" t="s">
        <v>555</v>
      </c>
      <c r="E28" s="2">
        <v>6902</v>
      </c>
      <c r="F28" s="2" t="s">
        <v>14</v>
      </c>
      <c r="G28" s="2" t="s">
        <v>14</v>
      </c>
      <c r="H28" s="180" t="s">
        <v>3142</v>
      </c>
      <c r="I28" s="180"/>
      <c r="J28" s="126" t="s">
        <v>525</v>
      </c>
      <c r="K28" s="127" t="s">
        <v>297</v>
      </c>
      <c r="L28" s="184">
        <v>31</v>
      </c>
      <c r="M28" s="72">
        <v>1</v>
      </c>
      <c r="N28" s="72"/>
      <c r="O28" s="72" t="s">
        <v>46</v>
      </c>
    </row>
    <row r="29" spans="1:15">
      <c r="A29" s="5">
        <v>2</v>
      </c>
      <c r="B29" s="8">
        <v>2</v>
      </c>
      <c r="C29" s="8">
        <v>28</v>
      </c>
      <c r="D29" s="2" t="s">
        <v>16</v>
      </c>
      <c r="E29" s="2">
        <v>19858</v>
      </c>
      <c r="F29" s="2" t="s">
        <v>18</v>
      </c>
      <c r="G29" s="2" t="s">
        <v>18</v>
      </c>
      <c r="H29" s="180" t="s">
        <v>3142</v>
      </c>
      <c r="I29" s="180"/>
      <c r="J29" s="126" t="s">
        <v>1252</v>
      </c>
      <c r="K29" s="127" t="s">
        <v>589</v>
      </c>
      <c r="L29" s="184">
        <v>25</v>
      </c>
      <c r="M29" s="72">
        <v>4</v>
      </c>
      <c r="N29" s="72" t="s">
        <v>838</v>
      </c>
      <c r="O29" s="72"/>
    </row>
    <row r="30" spans="1:15">
      <c r="A30" s="5">
        <v>2</v>
      </c>
      <c r="B30" s="8">
        <v>3</v>
      </c>
      <c r="C30" s="8">
        <v>29</v>
      </c>
      <c r="D30" s="2" t="s">
        <v>164</v>
      </c>
      <c r="E30" s="2">
        <v>18138</v>
      </c>
      <c r="F30" s="2" t="s">
        <v>276</v>
      </c>
      <c r="G30" s="2" t="s">
        <v>276</v>
      </c>
      <c r="H30" s="180" t="s">
        <v>3142</v>
      </c>
      <c r="I30" s="180"/>
      <c r="J30" s="126" t="s">
        <v>1131</v>
      </c>
      <c r="K30" s="127" t="s">
        <v>549</v>
      </c>
      <c r="L30" s="184">
        <v>27</v>
      </c>
      <c r="M30" s="72">
        <v>1</v>
      </c>
      <c r="N30" s="72"/>
      <c r="O30" s="72" t="s">
        <v>837</v>
      </c>
    </row>
    <row r="31" spans="1:15">
      <c r="A31" s="5">
        <v>2</v>
      </c>
      <c r="B31" s="8">
        <v>4</v>
      </c>
      <c r="C31" s="8">
        <v>30</v>
      </c>
      <c r="D31" s="2" t="s">
        <v>3133</v>
      </c>
      <c r="E31" s="2">
        <v>10028</v>
      </c>
      <c r="F31" s="2" t="s">
        <v>2176</v>
      </c>
      <c r="G31" s="2" t="s">
        <v>2176</v>
      </c>
      <c r="H31" s="180" t="s">
        <v>3142</v>
      </c>
      <c r="I31" s="180"/>
      <c r="J31" s="126" t="s">
        <v>2826</v>
      </c>
      <c r="K31" s="127" t="s">
        <v>331</v>
      </c>
      <c r="L31" s="184">
        <v>30</v>
      </c>
      <c r="M31" s="72">
        <v>2</v>
      </c>
      <c r="N31" s="72" t="s">
        <v>837</v>
      </c>
      <c r="O31" s="72"/>
    </row>
    <row r="32" spans="1:15">
      <c r="A32" s="5">
        <v>2</v>
      </c>
      <c r="B32" s="8">
        <v>5</v>
      </c>
      <c r="C32" s="8">
        <v>31</v>
      </c>
      <c r="D32" s="2" t="s">
        <v>15</v>
      </c>
      <c r="E32" s="2">
        <v>27506</v>
      </c>
      <c r="F32" s="2" t="s">
        <v>2170</v>
      </c>
      <c r="G32" s="2" t="s">
        <v>2170</v>
      </c>
      <c r="H32" s="180" t="s">
        <v>3142</v>
      </c>
      <c r="I32" s="180"/>
      <c r="J32" s="126" t="s">
        <v>1765</v>
      </c>
      <c r="K32" s="127" t="s">
        <v>2532</v>
      </c>
      <c r="L32" s="184">
        <v>26</v>
      </c>
      <c r="M32" s="72">
        <v>6</v>
      </c>
      <c r="N32" s="72" t="s">
        <v>837</v>
      </c>
      <c r="O32" s="72"/>
    </row>
    <row r="33" spans="1:15">
      <c r="A33" s="5">
        <v>2</v>
      </c>
      <c r="B33" s="8">
        <v>6</v>
      </c>
      <c r="C33" s="8">
        <v>32</v>
      </c>
      <c r="D33" s="2" t="s">
        <v>3134</v>
      </c>
      <c r="E33" s="2">
        <v>26031</v>
      </c>
      <c r="F33" s="2" t="s">
        <v>555</v>
      </c>
      <c r="G33" s="2" t="s">
        <v>555</v>
      </c>
      <c r="H33" s="180" t="s">
        <v>3142</v>
      </c>
      <c r="I33" s="180"/>
      <c r="J33" s="126" t="s">
        <v>3073</v>
      </c>
      <c r="K33" s="127" t="s">
        <v>2524</v>
      </c>
      <c r="L33" s="184">
        <v>21</v>
      </c>
      <c r="M33" s="72">
        <v>4</v>
      </c>
      <c r="N33" s="72" t="s">
        <v>837</v>
      </c>
      <c r="O33" s="72"/>
    </row>
    <row r="34" spans="1:15">
      <c r="A34" s="5">
        <v>2</v>
      </c>
      <c r="B34" s="8">
        <v>7</v>
      </c>
      <c r="C34" s="8">
        <v>33</v>
      </c>
      <c r="D34" s="2" t="s">
        <v>563</v>
      </c>
      <c r="E34" s="2">
        <v>30116</v>
      </c>
      <c r="F34" s="2" t="s">
        <v>129</v>
      </c>
      <c r="G34" s="2" t="s">
        <v>129</v>
      </c>
      <c r="H34" s="180" t="s">
        <v>3142</v>
      </c>
      <c r="I34" s="180"/>
      <c r="J34" s="126" t="s">
        <v>187</v>
      </c>
      <c r="K34" s="127" t="s">
        <v>3136</v>
      </c>
      <c r="L34" s="184">
        <v>28</v>
      </c>
      <c r="M34" s="72">
        <v>9</v>
      </c>
      <c r="N34" s="72" t="s">
        <v>837</v>
      </c>
      <c r="O34" s="72"/>
    </row>
    <row r="35" spans="1:15">
      <c r="A35" s="5">
        <v>2</v>
      </c>
      <c r="B35" s="8">
        <v>8</v>
      </c>
      <c r="C35" s="8">
        <v>34</v>
      </c>
      <c r="D35" s="2" t="s">
        <v>13</v>
      </c>
      <c r="E35" s="2">
        <v>11861</v>
      </c>
      <c r="F35" s="2" t="s">
        <v>2176</v>
      </c>
      <c r="G35" s="2" t="s">
        <v>2176</v>
      </c>
      <c r="H35" s="180" t="s">
        <v>3142</v>
      </c>
      <c r="I35" s="180"/>
      <c r="J35" s="126" t="s">
        <v>613</v>
      </c>
      <c r="K35" s="127" t="s">
        <v>523</v>
      </c>
      <c r="L35" s="184">
        <v>30</v>
      </c>
      <c r="M35" s="72">
        <v>1</v>
      </c>
      <c r="N35" s="72"/>
      <c r="O35" s="72" t="s">
        <v>837</v>
      </c>
    </row>
    <row r="36" spans="1:15">
      <c r="A36" s="5">
        <v>2</v>
      </c>
      <c r="B36" s="8">
        <v>9</v>
      </c>
      <c r="C36" s="8">
        <v>35</v>
      </c>
      <c r="D36" s="2" t="s">
        <v>276</v>
      </c>
      <c r="E36" s="2">
        <v>20373</v>
      </c>
      <c r="F36" s="2" t="s">
        <v>598</v>
      </c>
      <c r="G36" s="2" t="s">
        <v>598</v>
      </c>
      <c r="H36" s="180" t="s">
        <v>3142</v>
      </c>
      <c r="I36" s="180"/>
      <c r="J36" s="126" t="s">
        <v>928</v>
      </c>
      <c r="K36" s="127" t="s">
        <v>621</v>
      </c>
      <c r="L36" s="184">
        <v>23</v>
      </c>
      <c r="M36" s="72">
        <v>1</v>
      </c>
      <c r="N36" s="72"/>
      <c r="O36" s="72" t="s">
        <v>837</v>
      </c>
    </row>
    <row r="37" spans="1:15">
      <c r="A37" s="5">
        <v>2</v>
      </c>
      <c r="B37" s="8">
        <v>10</v>
      </c>
      <c r="C37" s="8">
        <v>36</v>
      </c>
      <c r="D37" s="2" t="s">
        <v>18</v>
      </c>
      <c r="E37" s="2">
        <v>27468</v>
      </c>
      <c r="F37" s="2" t="s">
        <v>18</v>
      </c>
      <c r="G37" s="2" t="s">
        <v>18</v>
      </c>
      <c r="H37" s="180" t="s">
        <v>3142</v>
      </c>
      <c r="I37" s="180"/>
      <c r="J37" s="126" t="s">
        <v>2528</v>
      </c>
      <c r="K37" s="127" t="s">
        <v>2529</v>
      </c>
      <c r="L37" s="184">
        <v>22</v>
      </c>
      <c r="M37" s="72">
        <v>1</v>
      </c>
      <c r="N37" s="72"/>
      <c r="O37" s="72" t="s">
        <v>46</v>
      </c>
    </row>
    <row r="38" spans="1:15">
      <c r="A38" s="5">
        <v>2</v>
      </c>
      <c r="B38" s="8">
        <v>11</v>
      </c>
      <c r="C38" s="8">
        <v>37</v>
      </c>
      <c r="D38" s="2" t="s">
        <v>2814</v>
      </c>
      <c r="E38" s="2">
        <v>22810</v>
      </c>
      <c r="F38" s="2" t="s">
        <v>438</v>
      </c>
      <c r="G38" s="2" t="s">
        <v>438</v>
      </c>
      <c r="H38" s="180" t="s">
        <v>3142</v>
      </c>
      <c r="I38" s="180"/>
      <c r="J38" s="126" t="s">
        <v>626</v>
      </c>
      <c r="K38" s="127" t="s">
        <v>2598</v>
      </c>
      <c r="L38" s="184">
        <v>22</v>
      </c>
      <c r="M38" s="72">
        <v>1</v>
      </c>
      <c r="N38" s="72"/>
      <c r="O38" s="72" t="s">
        <v>837</v>
      </c>
    </row>
    <row r="39" spans="1:15">
      <c r="A39" s="5">
        <v>2</v>
      </c>
      <c r="B39" s="8">
        <v>12</v>
      </c>
      <c r="C39" s="8">
        <v>38</v>
      </c>
      <c r="D39" s="2" t="s">
        <v>14</v>
      </c>
      <c r="E39" s="2">
        <v>25768</v>
      </c>
      <c r="F39" s="2" t="s">
        <v>29</v>
      </c>
      <c r="G39" s="2" t="s">
        <v>29</v>
      </c>
      <c r="H39" s="180" t="s">
        <v>3142</v>
      </c>
      <c r="I39" s="180"/>
      <c r="J39" s="126" t="s">
        <v>3065</v>
      </c>
      <c r="K39" s="127" t="s">
        <v>270</v>
      </c>
      <c r="L39" s="184">
        <v>21</v>
      </c>
      <c r="M39" s="72">
        <v>6</v>
      </c>
      <c r="N39" s="72" t="s">
        <v>46</v>
      </c>
      <c r="O39" s="72"/>
    </row>
    <row r="40" spans="1:15">
      <c r="A40" s="5">
        <v>2</v>
      </c>
      <c r="B40" s="8">
        <v>13</v>
      </c>
      <c r="C40" s="8">
        <v>39</v>
      </c>
      <c r="D40" s="2" t="s">
        <v>239</v>
      </c>
      <c r="E40" s="2">
        <v>22197</v>
      </c>
      <c r="F40" s="2" t="s">
        <v>2168</v>
      </c>
      <c r="G40" s="2" t="s">
        <v>2168</v>
      </c>
      <c r="H40" s="180" t="s">
        <v>3142</v>
      </c>
      <c r="I40" s="180"/>
      <c r="J40" s="126" t="s">
        <v>2989</v>
      </c>
      <c r="K40" s="127" t="s">
        <v>2990</v>
      </c>
      <c r="L40" s="184">
        <v>23</v>
      </c>
      <c r="M40" s="72">
        <v>2</v>
      </c>
      <c r="N40" s="72" t="s">
        <v>46</v>
      </c>
      <c r="O40" s="72"/>
    </row>
    <row r="41" spans="1:15">
      <c r="A41" s="5">
        <v>2</v>
      </c>
      <c r="B41" s="8">
        <v>14</v>
      </c>
      <c r="C41" s="8">
        <v>40</v>
      </c>
      <c r="D41" s="2" t="s">
        <v>29</v>
      </c>
      <c r="E41" s="2">
        <v>26121</v>
      </c>
      <c r="F41" s="2" t="s">
        <v>345</v>
      </c>
      <c r="G41" s="2" t="s">
        <v>345</v>
      </c>
      <c r="H41" s="180"/>
      <c r="I41" s="180"/>
      <c r="J41" s="126" t="s">
        <v>484</v>
      </c>
      <c r="K41" s="127" t="s">
        <v>585</v>
      </c>
      <c r="L41" s="184">
        <v>20</v>
      </c>
      <c r="M41" s="72">
        <v>2</v>
      </c>
      <c r="N41" s="72" t="s">
        <v>837</v>
      </c>
      <c r="O41" s="72"/>
    </row>
    <row r="42" spans="1:15">
      <c r="A42" s="5">
        <v>2</v>
      </c>
      <c r="B42" s="8">
        <v>15</v>
      </c>
      <c r="C42" s="8">
        <v>41</v>
      </c>
      <c r="D42" s="2" t="s">
        <v>17</v>
      </c>
      <c r="E42" s="2">
        <v>8709</v>
      </c>
      <c r="F42" s="2" t="s">
        <v>164</v>
      </c>
      <c r="G42" s="2" t="s">
        <v>164</v>
      </c>
      <c r="H42" s="180" t="s">
        <v>3142</v>
      </c>
      <c r="I42" s="180"/>
      <c r="J42" s="126" t="s">
        <v>450</v>
      </c>
      <c r="K42" s="127" t="s">
        <v>451</v>
      </c>
      <c r="L42" s="184">
        <v>33</v>
      </c>
      <c r="M42" s="72">
        <v>6</v>
      </c>
      <c r="N42" s="72" t="s">
        <v>837</v>
      </c>
      <c r="O42" s="72"/>
    </row>
    <row r="43" spans="1:15">
      <c r="A43" s="5">
        <v>2</v>
      </c>
      <c r="B43" s="8">
        <v>16</v>
      </c>
      <c r="C43" s="8">
        <v>42</v>
      </c>
      <c r="D43" s="2" t="s">
        <v>2175</v>
      </c>
      <c r="E43" s="2">
        <v>25880</v>
      </c>
      <c r="F43" s="2" t="s">
        <v>614</v>
      </c>
      <c r="G43" s="2" t="s">
        <v>614</v>
      </c>
      <c r="H43" s="180" t="s">
        <v>3142</v>
      </c>
      <c r="I43" s="180"/>
      <c r="J43" s="126" t="s">
        <v>606</v>
      </c>
      <c r="K43" s="127" t="s">
        <v>163</v>
      </c>
      <c r="L43" s="184">
        <v>23</v>
      </c>
      <c r="M43" s="72">
        <v>1</v>
      </c>
      <c r="N43" s="72"/>
      <c r="O43" s="72" t="s">
        <v>837</v>
      </c>
    </row>
    <row r="44" spans="1:15">
      <c r="A44" s="5">
        <v>2</v>
      </c>
      <c r="B44" s="8">
        <v>17</v>
      </c>
      <c r="C44" s="8">
        <v>43</v>
      </c>
      <c r="D44" s="2" t="s">
        <v>470</v>
      </c>
      <c r="E44" s="2">
        <v>22664</v>
      </c>
      <c r="F44" s="2" t="s">
        <v>470</v>
      </c>
      <c r="G44" s="2" t="s">
        <v>470</v>
      </c>
      <c r="H44" s="180"/>
      <c r="I44" s="180"/>
      <c r="J44" s="126" t="s">
        <v>3009</v>
      </c>
      <c r="K44" s="127" t="s">
        <v>86</v>
      </c>
      <c r="L44" s="184">
        <v>22</v>
      </c>
      <c r="M44" s="72">
        <v>2</v>
      </c>
      <c r="N44" s="72" t="s">
        <v>837</v>
      </c>
      <c r="O44" s="72"/>
    </row>
    <row r="45" spans="1:15">
      <c r="A45" s="5">
        <v>2</v>
      </c>
      <c r="B45" s="8">
        <v>18</v>
      </c>
      <c r="C45" s="8">
        <v>44</v>
      </c>
      <c r="D45" s="2" t="s">
        <v>2813</v>
      </c>
      <c r="E45" s="2">
        <v>14527</v>
      </c>
      <c r="F45" s="2" t="s">
        <v>567</v>
      </c>
      <c r="G45" s="2" t="s">
        <v>567</v>
      </c>
      <c r="H45" s="180" t="s">
        <v>3142</v>
      </c>
      <c r="I45" s="180"/>
      <c r="J45" s="126" t="s">
        <v>121</v>
      </c>
      <c r="K45" s="127" t="s">
        <v>548</v>
      </c>
      <c r="L45" s="187">
        <v>29</v>
      </c>
      <c r="M45" s="72">
        <v>1</v>
      </c>
      <c r="N45" s="72"/>
      <c r="O45" s="72" t="s">
        <v>837</v>
      </c>
    </row>
    <row r="46" spans="1:15">
      <c r="A46" s="5">
        <v>2</v>
      </c>
      <c r="B46" s="8">
        <v>19</v>
      </c>
      <c r="C46" s="8">
        <v>45</v>
      </c>
      <c r="D46" s="2" t="s">
        <v>3135</v>
      </c>
      <c r="E46" s="2">
        <v>18887</v>
      </c>
      <c r="F46" s="2" t="s">
        <v>164</v>
      </c>
      <c r="G46" s="2" t="s">
        <v>164</v>
      </c>
      <c r="H46" s="180" t="s">
        <v>3142</v>
      </c>
      <c r="I46" s="180"/>
      <c r="J46" s="126" t="s">
        <v>2360</v>
      </c>
      <c r="K46" s="127" t="s">
        <v>2361</v>
      </c>
      <c r="L46" s="184">
        <v>28</v>
      </c>
      <c r="M46" s="72">
        <v>2</v>
      </c>
      <c r="N46" s="72" t="s">
        <v>837</v>
      </c>
      <c r="O46" s="72"/>
    </row>
    <row r="47" spans="1:15">
      <c r="A47" s="9">
        <v>2</v>
      </c>
      <c r="B47" s="10">
        <v>20</v>
      </c>
      <c r="C47" s="10">
        <v>46</v>
      </c>
      <c r="D47" s="11" t="s">
        <v>567</v>
      </c>
      <c r="E47" s="11">
        <v>16535</v>
      </c>
      <c r="F47" s="11" t="s">
        <v>470</v>
      </c>
      <c r="G47" s="11" t="s">
        <v>470</v>
      </c>
      <c r="H47" s="181" t="s">
        <v>3142</v>
      </c>
      <c r="I47" s="181"/>
      <c r="J47" s="135" t="s">
        <v>27</v>
      </c>
      <c r="K47" s="136" t="s">
        <v>146</v>
      </c>
      <c r="L47" s="185">
        <v>27</v>
      </c>
      <c r="M47" s="76">
        <v>2</v>
      </c>
      <c r="N47" s="76" t="s">
        <v>837</v>
      </c>
      <c r="O47" s="76"/>
    </row>
    <row r="48" spans="1:15">
      <c r="A48" s="97" t="s">
        <v>2042</v>
      </c>
      <c r="B48" s="98">
        <v>1</v>
      </c>
      <c r="C48" s="98">
        <v>47</v>
      </c>
      <c r="D48" s="47" t="s">
        <v>598</v>
      </c>
      <c r="E48" s="47">
        <v>15794</v>
      </c>
      <c r="F48" s="47" t="s">
        <v>246</v>
      </c>
      <c r="G48" s="47" t="s">
        <v>246</v>
      </c>
      <c r="H48" s="182" t="s">
        <v>3142</v>
      </c>
      <c r="I48" s="182"/>
      <c r="J48" s="188" t="s">
        <v>2273</v>
      </c>
      <c r="K48" s="189" t="s">
        <v>2274</v>
      </c>
      <c r="L48" s="186">
        <v>28</v>
      </c>
      <c r="M48" s="170">
        <v>8</v>
      </c>
      <c r="N48" s="170" t="s">
        <v>837</v>
      </c>
      <c r="O48" s="170"/>
    </row>
    <row r="49" spans="1:15">
      <c r="A49" s="5" t="s">
        <v>2042</v>
      </c>
      <c r="B49" s="8">
        <v>2</v>
      </c>
      <c r="C49" s="8">
        <v>48</v>
      </c>
      <c r="D49" s="2" t="s">
        <v>15</v>
      </c>
      <c r="E49" s="2">
        <v>15941</v>
      </c>
      <c r="F49" s="2" t="s">
        <v>2170</v>
      </c>
      <c r="G49" s="2" t="s">
        <v>2170</v>
      </c>
      <c r="H49" s="180" t="s">
        <v>3142</v>
      </c>
      <c r="I49" s="180"/>
      <c r="J49" s="126" t="s">
        <v>889</v>
      </c>
      <c r="K49" s="127" t="s">
        <v>595</v>
      </c>
      <c r="L49" s="184">
        <v>32</v>
      </c>
      <c r="M49" s="72">
        <v>2</v>
      </c>
      <c r="N49" s="72" t="s">
        <v>837</v>
      </c>
      <c r="O49" s="72"/>
    </row>
    <row r="50" spans="1:15">
      <c r="A50" s="5" t="s">
        <v>2042</v>
      </c>
      <c r="B50" s="8">
        <v>3</v>
      </c>
      <c r="C50" s="8">
        <v>49</v>
      </c>
      <c r="D50" s="2" t="s">
        <v>2168</v>
      </c>
      <c r="E50" s="2">
        <v>15518</v>
      </c>
      <c r="F50" s="2" t="s">
        <v>213</v>
      </c>
      <c r="G50" s="2" t="s">
        <v>213</v>
      </c>
      <c r="H50" s="180" t="s">
        <v>3142</v>
      </c>
      <c r="I50" s="180"/>
      <c r="J50" s="126" t="s">
        <v>6</v>
      </c>
      <c r="K50" s="127" t="s">
        <v>817</v>
      </c>
      <c r="L50" s="184">
        <v>26</v>
      </c>
      <c r="M50" s="72">
        <v>6</v>
      </c>
      <c r="N50" s="72" t="s">
        <v>837</v>
      </c>
      <c r="O50" s="72"/>
    </row>
    <row r="51" spans="1:15">
      <c r="A51" s="5" t="s">
        <v>2042</v>
      </c>
      <c r="B51" s="8">
        <v>4</v>
      </c>
      <c r="C51" s="8">
        <v>50</v>
      </c>
      <c r="D51" s="2" t="s">
        <v>18</v>
      </c>
      <c r="E51" s="2">
        <v>18564</v>
      </c>
      <c r="F51" s="2" t="s">
        <v>2170</v>
      </c>
      <c r="G51" s="2" t="s">
        <v>2170</v>
      </c>
      <c r="H51" s="180" t="s">
        <v>3142</v>
      </c>
      <c r="I51" s="180"/>
      <c r="J51" s="126" t="s">
        <v>1142</v>
      </c>
      <c r="K51" s="127" t="s">
        <v>961</v>
      </c>
      <c r="L51" s="184">
        <v>25</v>
      </c>
      <c r="M51" s="72">
        <v>8</v>
      </c>
      <c r="N51" s="72" t="s">
        <v>46</v>
      </c>
      <c r="O51" s="72"/>
    </row>
    <row r="52" spans="1:15">
      <c r="A52" s="5" t="s">
        <v>2042</v>
      </c>
      <c r="B52" s="8">
        <v>5</v>
      </c>
      <c r="C52" s="8">
        <v>51</v>
      </c>
      <c r="D52" s="2" t="s">
        <v>609</v>
      </c>
      <c r="E52" s="2">
        <v>22263</v>
      </c>
      <c r="F52" s="2" t="s">
        <v>276</v>
      </c>
      <c r="G52" s="2" t="s">
        <v>276</v>
      </c>
      <c r="H52" s="180" t="s">
        <v>3142</v>
      </c>
      <c r="I52" s="180"/>
      <c r="J52" s="126" t="s">
        <v>2997</v>
      </c>
      <c r="K52" s="127" t="s">
        <v>466</v>
      </c>
      <c r="L52" s="184">
        <v>22</v>
      </c>
      <c r="M52" s="72">
        <v>4</v>
      </c>
      <c r="N52" s="72" t="s">
        <v>46</v>
      </c>
      <c r="O52" s="72"/>
    </row>
    <row r="53" spans="1:15">
      <c r="A53" s="9" t="s">
        <v>2042</v>
      </c>
      <c r="B53" s="10">
        <v>6</v>
      </c>
      <c r="C53" s="10">
        <v>52</v>
      </c>
      <c r="D53" s="11" t="s">
        <v>567</v>
      </c>
      <c r="E53" s="11">
        <v>21132</v>
      </c>
      <c r="F53" s="11" t="s">
        <v>188</v>
      </c>
      <c r="G53" s="11" t="s">
        <v>188</v>
      </c>
      <c r="H53" s="181" t="s">
        <v>3142</v>
      </c>
      <c r="I53" s="181"/>
      <c r="J53" s="135" t="s">
        <v>259</v>
      </c>
      <c r="K53" s="136" t="s">
        <v>2956</v>
      </c>
      <c r="L53" s="185">
        <v>25</v>
      </c>
      <c r="M53" s="76">
        <v>1</v>
      </c>
      <c r="N53" s="76"/>
      <c r="O53" s="76" t="s">
        <v>837</v>
      </c>
    </row>
    <row r="54" spans="1:15">
      <c r="A54" s="5">
        <v>3</v>
      </c>
      <c r="B54" s="8">
        <v>1</v>
      </c>
      <c r="C54" s="8">
        <v>53</v>
      </c>
      <c r="D54" s="2" t="s">
        <v>567</v>
      </c>
      <c r="E54" s="2">
        <v>9952</v>
      </c>
      <c r="F54" s="2" t="s">
        <v>15</v>
      </c>
      <c r="G54" s="2" t="s">
        <v>15</v>
      </c>
      <c r="H54" s="180" t="s">
        <v>3142</v>
      </c>
      <c r="I54" s="180"/>
      <c r="J54" s="126" t="s">
        <v>1920</v>
      </c>
      <c r="K54" s="127" t="s">
        <v>2193</v>
      </c>
      <c r="L54" s="184">
        <v>31</v>
      </c>
      <c r="M54" s="72">
        <v>7</v>
      </c>
      <c r="N54" s="72" t="s">
        <v>837</v>
      </c>
      <c r="O54" s="72"/>
    </row>
    <row r="55" spans="1:15">
      <c r="A55" s="5">
        <v>3</v>
      </c>
      <c r="B55" s="8">
        <v>2</v>
      </c>
      <c r="C55" s="8">
        <v>54</v>
      </c>
      <c r="D55" s="2" t="s">
        <v>188</v>
      </c>
      <c r="E55" s="2">
        <v>17556</v>
      </c>
      <c r="F55" s="2" t="s">
        <v>18</v>
      </c>
      <c r="G55" s="2" t="s">
        <v>18</v>
      </c>
      <c r="H55" s="180" t="s">
        <v>3142</v>
      </c>
      <c r="I55" s="180"/>
      <c r="J55" s="126" t="s">
        <v>1738</v>
      </c>
      <c r="K55" s="127" t="s">
        <v>217</v>
      </c>
      <c r="L55" s="184">
        <v>28</v>
      </c>
      <c r="M55" s="72">
        <v>1</v>
      </c>
      <c r="N55" s="72"/>
      <c r="O55" s="72" t="s">
        <v>837</v>
      </c>
    </row>
    <row r="56" spans="1:15">
      <c r="A56" s="5">
        <v>3</v>
      </c>
      <c r="B56" s="8">
        <v>3</v>
      </c>
      <c r="C56" s="8">
        <v>55</v>
      </c>
      <c r="D56" s="2" t="s">
        <v>129</v>
      </c>
      <c r="E56" s="2">
        <v>21897</v>
      </c>
      <c r="F56" s="2" t="s">
        <v>129</v>
      </c>
      <c r="G56" s="2" t="s">
        <v>129</v>
      </c>
      <c r="H56" s="180" t="s">
        <v>3142</v>
      </c>
      <c r="I56" s="180"/>
      <c r="J56" s="126" t="s">
        <v>2984</v>
      </c>
      <c r="K56" s="127" t="s">
        <v>2985</v>
      </c>
      <c r="L56" s="184">
        <v>23</v>
      </c>
      <c r="M56" s="72">
        <v>8</v>
      </c>
      <c r="N56" s="72" t="s">
        <v>837</v>
      </c>
      <c r="O56" s="72"/>
    </row>
    <row r="57" spans="1:15">
      <c r="A57" s="5">
        <v>3</v>
      </c>
      <c r="B57" s="8">
        <v>4</v>
      </c>
      <c r="C57" s="8">
        <v>56</v>
      </c>
      <c r="D57" s="2" t="s">
        <v>470</v>
      </c>
      <c r="E57" s="2">
        <v>17968</v>
      </c>
      <c r="F57" s="2" t="s">
        <v>14</v>
      </c>
      <c r="G57" s="2" t="s">
        <v>14</v>
      </c>
      <c r="H57" s="180" t="s">
        <v>3142</v>
      </c>
      <c r="I57" s="180"/>
      <c r="J57" s="126" t="s">
        <v>2863</v>
      </c>
      <c r="K57" s="127" t="s">
        <v>397</v>
      </c>
      <c r="L57" s="184">
        <v>25</v>
      </c>
      <c r="M57" s="72">
        <v>1</v>
      </c>
      <c r="N57" s="72"/>
      <c r="O57" s="72" t="s">
        <v>46</v>
      </c>
    </row>
    <row r="58" spans="1:15">
      <c r="A58" s="5">
        <v>3</v>
      </c>
      <c r="B58" s="8">
        <v>5</v>
      </c>
      <c r="C58" s="8">
        <v>57</v>
      </c>
      <c r="D58" s="2" t="s">
        <v>2175</v>
      </c>
      <c r="E58" s="2">
        <v>20020</v>
      </c>
      <c r="F58" s="2" t="s">
        <v>609</v>
      </c>
      <c r="G58" s="2" t="s">
        <v>609</v>
      </c>
      <c r="H58" s="180" t="s">
        <v>3142</v>
      </c>
      <c r="I58" s="180"/>
      <c r="J58" s="126" t="s">
        <v>1305</v>
      </c>
      <c r="K58" s="127" t="s">
        <v>553</v>
      </c>
      <c r="L58" s="184">
        <v>28</v>
      </c>
      <c r="M58" s="72">
        <v>1</v>
      </c>
      <c r="N58" s="72"/>
      <c r="O58" s="72" t="s">
        <v>837</v>
      </c>
    </row>
    <row r="59" spans="1:15">
      <c r="A59" s="5">
        <v>3</v>
      </c>
      <c r="B59" s="8">
        <v>6</v>
      </c>
      <c r="C59" s="8">
        <v>58</v>
      </c>
      <c r="D59" s="2" t="s">
        <v>17</v>
      </c>
      <c r="E59" s="2">
        <v>19350</v>
      </c>
      <c r="F59" s="2" t="s">
        <v>17</v>
      </c>
      <c r="G59" s="2" t="s">
        <v>17</v>
      </c>
      <c r="H59" s="180" t="s">
        <v>3142</v>
      </c>
      <c r="I59" s="180"/>
      <c r="J59" s="126" t="s">
        <v>1771</v>
      </c>
      <c r="K59" s="127" t="s">
        <v>394</v>
      </c>
      <c r="L59" s="184">
        <v>26</v>
      </c>
      <c r="M59" s="72">
        <v>1</v>
      </c>
      <c r="N59" s="72"/>
      <c r="O59" s="72" t="s">
        <v>837</v>
      </c>
    </row>
    <row r="60" spans="1:15">
      <c r="A60" s="5">
        <v>3</v>
      </c>
      <c r="B60" s="8">
        <v>7</v>
      </c>
      <c r="C60" s="8">
        <v>59</v>
      </c>
      <c r="D60" s="2" t="s">
        <v>29</v>
      </c>
      <c r="E60" s="2">
        <v>18882</v>
      </c>
      <c r="F60" s="2" t="s">
        <v>2176</v>
      </c>
      <c r="G60" s="2" t="s">
        <v>2176</v>
      </c>
      <c r="H60" s="180" t="s">
        <v>3142</v>
      </c>
      <c r="I60" s="180"/>
      <c r="J60" s="126" t="s">
        <v>190</v>
      </c>
      <c r="K60" s="127" t="s">
        <v>544</v>
      </c>
      <c r="L60" s="184">
        <v>27</v>
      </c>
      <c r="M60" s="72">
        <v>4</v>
      </c>
      <c r="N60" s="72" t="s">
        <v>46</v>
      </c>
      <c r="O60" s="72"/>
    </row>
    <row r="61" spans="1:15">
      <c r="A61" s="5">
        <v>3</v>
      </c>
      <c r="B61" s="8">
        <v>8</v>
      </c>
      <c r="C61" s="8">
        <v>60</v>
      </c>
      <c r="D61" s="2" t="s">
        <v>239</v>
      </c>
      <c r="E61" s="2">
        <v>20253</v>
      </c>
      <c r="F61" s="2" t="s">
        <v>567</v>
      </c>
      <c r="G61" s="2" t="s">
        <v>567</v>
      </c>
      <c r="H61" s="180" t="s">
        <v>3142</v>
      </c>
      <c r="I61" s="180"/>
      <c r="J61" s="126" t="s">
        <v>2428</v>
      </c>
      <c r="K61" s="127" t="s">
        <v>408</v>
      </c>
      <c r="L61" s="184">
        <v>27</v>
      </c>
      <c r="M61" s="72">
        <v>1</v>
      </c>
      <c r="N61" s="72"/>
      <c r="O61" s="72" t="s">
        <v>837</v>
      </c>
    </row>
    <row r="62" spans="1:15">
      <c r="A62" s="5">
        <v>3</v>
      </c>
      <c r="B62" s="8">
        <v>9</v>
      </c>
      <c r="C62" s="8">
        <v>61</v>
      </c>
      <c r="D62" s="2" t="s">
        <v>14</v>
      </c>
      <c r="E62" s="2">
        <v>20036</v>
      </c>
      <c r="F62" s="2" t="s">
        <v>2176</v>
      </c>
      <c r="G62" s="2" t="s">
        <v>2176</v>
      </c>
      <c r="H62" s="180" t="s">
        <v>3142</v>
      </c>
      <c r="I62" s="180"/>
      <c r="J62" s="126" t="s">
        <v>1850</v>
      </c>
      <c r="K62" s="127" t="s">
        <v>1187</v>
      </c>
      <c r="L62" s="184">
        <v>23</v>
      </c>
      <c r="M62" s="72">
        <v>5</v>
      </c>
      <c r="N62" s="72" t="s">
        <v>837</v>
      </c>
      <c r="O62" s="72"/>
    </row>
    <row r="63" spans="1:15">
      <c r="A63" s="5">
        <v>3</v>
      </c>
      <c r="B63" s="8">
        <v>10</v>
      </c>
      <c r="C63" s="8">
        <v>62</v>
      </c>
      <c r="D63" s="2" t="s">
        <v>609</v>
      </c>
      <c r="E63" s="2">
        <v>23920</v>
      </c>
      <c r="F63" s="2" t="s">
        <v>609</v>
      </c>
      <c r="G63" s="2" t="s">
        <v>609</v>
      </c>
      <c r="H63" s="180" t="s">
        <v>3142</v>
      </c>
      <c r="I63" s="180"/>
      <c r="J63" s="126" t="s">
        <v>3028</v>
      </c>
      <c r="K63" s="127" t="s">
        <v>3029</v>
      </c>
      <c r="L63" s="184">
        <v>23</v>
      </c>
      <c r="M63" s="72">
        <v>1</v>
      </c>
      <c r="N63" s="72"/>
      <c r="O63" s="72" t="s">
        <v>837</v>
      </c>
    </row>
    <row r="64" spans="1:15">
      <c r="A64" s="5">
        <v>3</v>
      </c>
      <c r="B64" s="8">
        <v>11</v>
      </c>
      <c r="C64" s="8">
        <v>63</v>
      </c>
      <c r="D64" s="2" t="s">
        <v>18</v>
      </c>
      <c r="E64" s="2">
        <v>16725</v>
      </c>
      <c r="F64" s="2" t="s">
        <v>16</v>
      </c>
      <c r="G64" s="2" t="s">
        <v>16</v>
      </c>
      <c r="H64" s="180" t="s">
        <v>3142</v>
      </c>
      <c r="I64" s="180"/>
      <c r="J64" s="126" t="s">
        <v>1164</v>
      </c>
      <c r="K64" s="127" t="s">
        <v>565</v>
      </c>
      <c r="L64" s="184">
        <v>29</v>
      </c>
      <c r="M64" s="72">
        <v>2</v>
      </c>
      <c r="N64" s="72" t="s">
        <v>837</v>
      </c>
      <c r="O64" s="72"/>
    </row>
    <row r="65" spans="1:15">
      <c r="A65" s="5">
        <v>3</v>
      </c>
      <c r="B65" s="8">
        <v>12</v>
      </c>
      <c r="C65" s="8">
        <v>64</v>
      </c>
      <c r="D65" s="2" t="s">
        <v>276</v>
      </c>
      <c r="E65" s="2">
        <v>20970</v>
      </c>
      <c r="F65" s="2" t="s">
        <v>213</v>
      </c>
      <c r="G65" s="2" t="s">
        <v>213</v>
      </c>
      <c r="H65" s="180" t="s">
        <v>3142</v>
      </c>
      <c r="I65" s="180"/>
      <c r="J65" s="126" t="s">
        <v>586</v>
      </c>
      <c r="K65" s="127" t="s">
        <v>171</v>
      </c>
      <c r="L65" s="184">
        <v>24</v>
      </c>
      <c r="M65" s="72">
        <v>9</v>
      </c>
      <c r="N65" s="72" t="s">
        <v>837</v>
      </c>
      <c r="O65" s="72"/>
    </row>
    <row r="66" spans="1:15">
      <c r="A66" s="5">
        <v>3</v>
      </c>
      <c r="B66" s="8">
        <v>13</v>
      </c>
      <c r="C66" s="8">
        <v>65</v>
      </c>
      <c r="D66" s="2" t="s">
        <v>13</v>
      </c>
      <c r="E66" s="2">
        <v>7115</v>
      </c>
      <c r="F66" s="2" t="s">
        <v>246</v>
      </c>
      <c r="G66" s="2" t="s">
        <v>246</v>
      </c>
      <c r="H66" s="180" t="s">
        <v>3142</v>
      </c>
      <c r="I66" s="180"/>
      <c r="J66" s="126" t="s">
        <v>196</v>
      </c>
      <c r="K66" s="127" t="s">
        <v>197</v>
      </c>
      <c r="L66" s="184">
        <v>37</v>
      </c>
      <c r="M66" s="72">
        <v>1</v>
      </c>
      <c r="N66" s="72"/>
      <c r="O66" s="72" t="s">
        <v>837</v>
      </c>
    </row>
    <row r="67" spans="1:15">
      <c r="A67" s="5">
        <v>3</v>
      </c>
      <c r="B67" s="8">
        <v>14</v>
      </c>
      <c r="C67" s="8">
        <v>66</v>
      </c>
      <c r="D67" s="2" t="s">
        <v>563</v>
      </c>
      <c r="E67" s="2">
        <v>25816</v>
      </c>
      <c r="F67" s="2" t="s">
        <v>354</v>
      </c>
      <c r="G67" s="2" t="s">
        <v>354</v>
      </c>
      <c r="H67" s="180" t="s">
        <v>3142</v>
      </c>
      <c r="I67" s="180"/>
      <c r="J67" s="126" t="s">
        <v>3066</v>
      </c>
      <c r="K67" s="127" t="s">
        <v>2349</v>
      </c>
      <c r="L67" s="184">
        <v>24</v>
      </c>
      <c r="M67" s="72">
        <v>2</v>
      </c>
      <c r="N67" s="72" t="s">
        <v>837</v>
      </c>
      <c r="O67" s="72"/>
    </row>
    <row r="68" spans="1:15">
      <c r="A68" s="5">
        <v>3</v>
      </c>
      <c r="B68" s="8">
        <v>15</v>
      </c>
      <c r="C68" s="8">
        <v>67</v>
      </c>
      <c r="D68" s="2" t="s">
        <v>2168</v>
      </c>
      <c r="E68" s="2">
        <v>22286</v>
      </c>
      <c r="F68" s="2" t="s">
        <v>686</v>
      </c>
      <c r="G68" s="2" t="s">
        <v>686</v>
      </c>
      <c r="H68" s="180" t="s">
        <v>3142</v>
      </c>
      <c r="I68" s="180"/>
      <c r="J68" s="126" t="s">
        <v>200</v>
      </c>
      <c r="K68" s="127" t="s">
        <v>551</v>
      </c>
      <c r="L68" s="184">
        <v>24</v>
      </c>
      <c r="M68" s="72">
        <v>1</v>
      </c>
      <c r="N68" s="72"/>
      <c r="O68" s="72" t="s">
        <v>46</v>
      </c>
    </row>
    <row r="69" spans="1:15">
      <c r="A69" s="5">
        <v>3</v>
      </c>
      <c r="B69" s="8">
        <v>16</v>
      </c>
      <c r="C69" s="8">
        <v>68</v>
      </c>
      <c r="D69" s="2" t="s">
        <v>15</v>
      </c>
      <c r="E69" s="2">
        <v>20367</v>
      </c>
      <c r="F69" s="2" t="s">
        <v>15</v>
      </c>
      <c r="G69" s="2" t="s">
        <v>15</v>
      </c>
      <c r="H69" s="180" t="s">
        <v>3142</v>
      </c>
      <c r="I69" s="180"/>
      <c r="J69" s="126" t="s">
        <v>1717</v>
      </c>
      <c r="K69" s="127" t="s">
        <v>1718</v>
      </c>
      <c r="L69" s="184">
        <v>23</v>
      </c>
      <c r="M69" s="72">
        <v>1</v>
      </c>
      <c r="N69" s="72"/>
      <c r="O69" s="72" t="s">
        <v>837</v>
      </c>
    </row>
    <row r="70" spans="1:15">
      <c r="A70" s="5">
        <v>3</v>
      </c>
      <c r="B70" s="8">
        <v>17</v>
      </c>
      <c r="C70" s="8">
        <v>69</v>
      </c>
      <c r="D70" s="2" t="s">
        <v>598</v>
      </c>
      <c r="E70" s="2">
        <v>8090</v>
      </c>
      <c r="F70" s="2" t="s">
        <v>16</v>
      </c>
      <c r="G70" s="2" t="s">
        <v>16</v>
      </c>
      <c r="H70" s="180" t="s">
        <v>3142</v>
      </c>
      <c r="I70" s="180"/>
      <c r="J70" s="126" t="s">
        <v>113</v>
      </c>
      <c r="K70" s="127" t="s">
        <v>531</v>
      </c>
      <c r="L70" s="184">
        <v>36</v>
      </c>
      <c r="M70" s="72">
        <v>9</v>
      </c>
      <c r="N70" s="72" t="s">
        <v>46</v>
      </c>
      <c r="O70" s="72"/>
    </row>
    <row r="71" spans="1:15">
      <c r="A71" s="5">
        <v>3</v>
      </c>
      <c r="B71" s="8">
        <v>18</v>
      </c>
      <c r="C71" s="8">
        <v>70</v>
      </c>
      <c r="D71" s="2" t="s">
        <v>164</v>
      </c>
      <c r="E71" s="2">
        <v>12552</v>
      </c>
      <c r="F71" s="2" t="s">
        <v>598</v>
      </c>
      <c r="G71" s="2" t="s">
        <v>598</v>
      </c>
      <c r="H71" s="180" t="s">
        <v>3142</v>
      </c>
      <c r="I71" s="180"/>
      <c r="J71" s="126" t="s">
        <v>295</v>
      </c>
      <c r="K71" s="127" t="s">
        <v>152</v>
      </c>
      <c r="L71" s="184">
        <v>30</v>
      </c>
      <c r="M71" s="72">
        <v>5</v>
      </c>
      <c r="N71" s="72" t="s">
        <v>837</v>
      </c>
      <c r="O71" s="72"/>
    </row>
    <row r="72" spans="1:15">
      <c r="A72" s="5">
        <v>3</v>
      </c>
      <c r="B72" s="8">
        <v>19</v>
      </c>
      <c r="C72" s="8">
        <v>71</v>
      </c>
      <c r="D72" s="2" t="s">
        <v>16</v>
      </c>
      <c r="E72" s="2">
        <v>18548</v>
      </c>
      <c r="F72" s="2" t="s">
        <v>213</v>
      </c>
      <c r="G72" s="2" t="s">
        <v>213</v>
      </c>
      <c r="H72" s="180" t="s">
        <v>3142</v>
      </c>
      <c r="I72" s="180"/>
      <c r="J72" s="126" t="s">
        <v>2351</v>
      </c>
      <c r="K72" s="127" t="s">
        <v>72</v>
      </c>
      <c r="L72" s="184">
        <v>25</v>
      </c>
      <c r="M72" s="72">
        <v>1</v>
      </c>
      <c r="N72" s="72"/>
      <c r="O72" s="72" t="s">
        <v>46</v>
      </c>
    </row>
    <row r="73" spans="1:15">
      <c r="A73" s="9">
        <v>3</v>
      </c>
      <c r="B73" s="10">
        <v>20</v>
      </c>
      <c r="C73" s="10">
        <v>72</v>
      </c>
      <c r="D73" s="11" t="s">
        <v>555</v>
      </c>
      <c r="E73" s="11">
        <v>18795</v>
      </c>
      <c r="F73" s="11" t="s">
        <v>17</v>
      </c>
      <c r="G73" s="11" t="s">
        <v>17</v>
      </c>
      <c r="H73" s="181" t="s">
        <v>3142</v>
      </c>
      <c r="I73" s="181"/>
      <c r="J73" s="135" t="s">
        <v>782</v>
      </c>
      <c r="K73" s="136" t="s">
        <v>147</v>
      </c>
      <c r="L73" s="185">
        <v>28</v>
      </c>
      <c r="M73" s="76">
        <v>5</v>
      </c>
      <c r="N73" s="76" t="s">
        <v>837</v>
      </c>
      <c r="O73" s="76"/>
    </row>
    <row r="74" spans="1:15">
      <c r="A74" s="97" t="s">
        <v>2043</v>
      </c>
      <c r="B74" s="98">
        <v>1</v>
      </c>
      <c r="C74" s="98">
        <v>73</v>
      </c>
      <c r="D74" s="47" t="s">
        <v>13</v>
      </c>
      <c r="E74" s="47">
        <v>18384</v>
      </c>
      <c r="F74" s="47" t="s">
        <v>16</v>
      </c>
      <c r="G74" s="47" t="s">
        <v>16</v>
      </c>
      <c r="H74" s="182" t="s">
        <v>3142</v>
      </c>
      <c r="I74" s="182"/>
      <c r="J74" s="188" t="s">
        <v>2342</v>
      </c>
      <c r="K74" s="189" t="s">
        <v>524</v>
      </c>
      <c r="L74" s="186">
        <v>28</v>
      </c>
      <c r="M74" s="170">
        <v>1</v>
      </c>
      <c r="N74" s="170"/>
      <c r="O74" s="170" t="s">
        <v>837</v>
      </c>
    </row>
    <row r="75" spans="1:15">
      <c r="A75" s="5" t="s">
        <v>2043</v>
      </c>
      <c r="B75" s="8">
        <v>2</v>
      </c>
      <c r="C75" s="8">
        <v>74</v>
      </c>
      <c r="D75" s="2" t="s">
        <v>2175</v>
      </c>
      <c r="E75" s="2">
        <v>17780</v>
      </c>
      <c r="F75" s="2" t="s">
        <v>13</v>
      </c>
      <c r="G75" s="2" t="s">
        <v>13</v>
      </c>
      <c r="H75" s="180" t="s">
        <v>3142</v>
      </c>
      <c r="I75" s="180"/>
      <c r="J75" s="126" t="s">
        <v>1068</v>
      </c>
      <c r="K75" s="127" t="s">
        <v>565</v>
      </c>
      <c r="L75" s="184">
        <v>27</v>
      </c>
      <c r="M75" s="72">
        <v>1</v>
      </c>
      <c r="N75" s="72"/>
      <c r="O75" s="72" t="s">
        <v>46</v>
      </c>
    </row>
    <row r="76" spans="1:15">
      <c r="A76" s="9" t="s">
        <v>2043</v>
      </c>
      <c r="B76" s="10">
        <v>3</v>
      </c>
      <c r="C76" s="10">
        <v>75</v>
      </c>
      <c r="D76" s="11" t="s">
        <v>129</v>
      </c>
      <c r="E76" s="11">
        <v>22244</v>
      </c>
      <c r="F76" s="11" t="s">
        <v>438</v>
      </c>
      <c r="G76" s="11" t="s">
        <v>438</v>
      </c>
      <c r="H76" s="181" t="s">
        <v>3142</v>
      </c>
      <c r="I76" s="181"/>
      <c r="J76" s="135" t="s">
        <v>2996</v>
      </c>
      <c r="K76" s="136" t="s">
        <v>124</v>
      </c>
      <c r="L76" s="185">
        <v>23</v>
      </c>
      <c r="M76" s="76">
        <v>7</v>
      </c>
      <c r="N76" s="76" t="s">
        <v>46</v>
      </c>
      <c r="O76" s="76"/>
    </row>
    <row r="77" spans="1:15">
      <c r="A77" s="5">
        <v>4</v>
      </c>
      <c r="B77" s="8">
        <v>1</v>
      </c>
      <c r="C77" s="8">
        <v>76</v>
      </c>
      <c r="D77" s="2" t="s">
        <v>555</v>
      </c>
      <c r="E77" s="2">
        <v>11762</v>
      </c>
      <c r="F77" s="2" t="s">
        <v>13</v>
      </c>
      <c r="G77" s="2" t="s">
        <v>13</v>
      </c>
      <c r="H77" s="180" t="s">
        <v>3142</v>
      </c>
      <c r="I77" s="180"/>
      <c r="J77" s="126" t="s">
        <v>698</v>
      </c>
      <c r="K77" s="127" t="s">
        <v>249</v>
      </c>
      <c r="L77" s="184">
        <v>29</v>
      </c>
      <c r="M77" s="72">
        <v>1</v>
      </c>
      <c r="N77" s="72"/>
      <c r="O77" s="72" t="s">
        <v>837</v>
      </c>
    </row>
    <row r="78" spans="1:15">
      <c r="A78" s="5">
        <v>4</v>
      </c>
      <c r="B78" s="8">
        <v>2</v>
      </c>
      <c r="C78" s="8">
        <v>77</v>
      </c>
      <c r="D78" s="2" t="s">
        <v>16</v>
      </c>
      <c r="E78" s="2">
        <v>14712</v>
      </c>
      <c r="F78" s="2" t="s">
        <v>2176</v>
      </c>
      <c r="G78" s="2" t="s">
        <v>2176</v>
      </c>
      <c r="H78" s="180" t="s">
        <v>3142</v>
      </c>
      <c r="I78" s="180"/>
      <c r="J78" s="126" t="s">
        <v>767</v>
      </c>
      <c r="K78" s="127" t="s">
        <v>627</v>
      </c>
      <c r="L78" s="184">
        <v>27</v>
      </c>
      <c r="M78" s="72">
        <v>9</v>
      </c>
      <c r="N78" s="72" t="s">
        <v>837</v>
      </c>
      <c r="O78" s="72"/>
    </row>
    <row r="79" spans="1:15">
      <c r="A79" s="5">
        <v>4</v>
      </c>
      <c r="B79" s="8">
        <v>3</v>
      </c>
      <c r="C79" s="8">
        <v>78</v>
      </c>
      <c r="D79" s="2" t="s">
        <v>164</v>
      </c>
      <c r="E79" s="2">
        <v>14078</v>
      </c>
      <c r="F79" s="2" t="s">
        <v>609</v>
      </c>
      <c r="G79" s="2" t="s">
        <v>609</v>
      </c>
      <c r="H79" s="180" t="s">
        <v>3142</v>
      </c>
      <c r="I79" s="180"/>
      <c r="J79" s="126" t="s">
        <v>743</v>
      </c>
      <c r="K79" s="127" t="s">
        <v>596</v>
      </c>
      <c r="L79" s="184">
        <v>30</v>
      </c>
      <c r="M79" s="72">
        <v>1</v>
      </c>
      <c r="N79" s="72"/>
      <c r="O79" s="72" t="s">
        <v>837</v>
      </c>
    </row>
    <row r="80" spans="1:15">
      <c r="A80" s="5">
        <v>4</v>
      </c>
      <c r="B80" s="8">
        <v>4</v>
      </c>
      <c r="C80" s="8">
        <v>79</v>
      </c>
      <c r="D80" s="2" t="s">
        <v>598</v>
      </c>
      <c r="E80" s="2">
        <v>25174</v>
      </c>
      <c r="F80" s="2" t="s">
        <v>598</v>
      </c>
      <c r="G80" s="2" t="s">
        <v>598</v>
      </c>
      <c r="H80" s="180" t="s">
        <v>3142</v>
      </c>
      <c r="I80" s="180"/>
      <c r="J80" s="126" t="s">
        <v>3049</v>
      </c>
      <c r="K80" s="127" t="s">
        <v>3050</v>
      </c>
      <c r="L80" s="184">
        <v>28</v>
      </c>
      <c r="M80" s="72">
        <v>1</v>
      </c>
      <c r="N80" s="72"/>
      <c r="O80" s="72" t="s">
        <v>837</v>
      </c>
    </row>
    <row r="81" spans="1:15">
      <c r="A81" s="5">
        <v>4</v>
      </c>
      <c r="B81" s="8">
        <v>5</v>
      </c>
      <c r="C81" s="8">
        <v>80</v>
      </c>
      <c r="D81" s="2" t="s">
        <v>15</v>
      </c>
      <c r="E81" s="2">
        <v>20302</v>
      </c>
      <c r="F81" s="2" t="s">
        <v>345</v>
      </c>
      <c r="G81" s="2" t="s">
        <v>345</v>
      </c>
      <c r="H81" s="180" t="s">
        <v>3142</v>
      </c>
      <c r="I81" s="180"/>
      <c r="J81" s="126" t="s">
        <v>680</v>
      </c>
      <c r="K81" s="127" t="s">
        <v>617</v>
      </c>
      <c r="L81" s="184">
        <v>26</v>
      </c>
      <c r="M81" s="72">
        <v>1</v>
      </c>
      <c r="N81" s="72"/>
      <c r="O81" s="72" t="s">
        <v>46</v>
      </c>
    </row>
    <row r="82" spans="1:15">
      <c r="A82" s="5">
        <v>4</v>
      </c>
      <c r="B82" s="8">
        <v>6</v>
      </c>
      <c r="C82" s="8">
        <v>81</v>
      </c>
      <c r="D82" s="2" t="s">
        <v>2168</v>
      </c>
      <c r="E82" s="2">
        <v>20203</v>
      </c>
      <c r="F82" s="2" t="s">
        <v>213</v>
      </c>
      <c r="G82" s="2" t="s">
        <v>213</v>
      </c>
      <c r="H82" s="180" t="s">
        <v>3142</v>
      </c>
      <c r="I82" s="180"/>
      <c r="J82" s="126" t="s">
        <v>261</v>
      </c>
      <c r="K82" s="127" t="s">
        <v>1941</v>
      </c>
      <c r="L82" s="184">
        <v>26</v>
      </c>
      <c r="M82" s="72">
        <v>1</v>
      </c>
      <c r="N82" s="72"/>
      <c r="O82" s="72" t="s">
        <v>837</v>
      </c>
    </row>
    <row r="83" spans="1:15">
      <c r="A83" s="5">
        <v>4</v>
      </c>
      <c r="B83" s="8">
        <v>7</v>
      </c>
      <c r="C83" s="8">
        <v>82</v>
      </c>
      <c r="D83" s="2" t="s">
        <v>563</v>
      </c>
      <c r="E83" s="2">
        <v>27555</v>
      </c>
      <c r="F83" s="2" t="s">
        <v>563</v>
      </c>
      <c r="G83" s="2" t="s">
        <v>563</v>
      </c>
      <c r="H83" s="180"/>
      <c r="I83" s="180"/>
      <c r="J83" s="126" t="s">
        <v>1942</v>
      </c>
      <c r="K83" s="127" t="s">
        <v>307</v>
      </c>
      <c r="L83" s="184">
        <v>23</v>
      </c>
      <c r="M83" s="72">
        <v>8</v>
      </c>
      <c r="N83" s="72" t="s">
        <v>46</v>
      </c>
      <c r="O83" s="72"/>
    </row>
    <row r="84" spans="1:15">
      <c r="A84" s="5">
        <v>4</v>
      </c>
      <c r="B84" s="8">
        <v>8</v>
      </c>
      <c r="C84" s="8">
        <v>83</v>
      </c>
      <c r="D84" s="2" t="s">
        <v>13</v>
      </c>
      <c r="E84" s="2">
        <v>18376</v>
      </c>
      <c r="F84" s="2" t="s">
        <v>188</v>
      </c>
      <c r="G84" s="2" t="s">
        <v>188</v>
      </c>
      <c r="H84" s="180" t="s">
        <v>3142</v>
      </c>
      <c r="I84" s="180"/>
      <c r="J84" s="126" t="s">
        <v>2341</v>
      </c>
      <c r="K84" s="127" t="s">
        <v>986</v>
      </c>
      <c r="L84" s="184">
        <v>28</v>
      </c>
      <c r="M84" s="72">
        <v>1</v>
      </c>
      <c r="N84" s="72"/>
      <c r="O84" s="72" t="s">
        <v>837</v>
      </c>
    </row>
    <row r="85" spans="1:15">
      <c r="A85" s="5">
        <v>4</v>
      </c>
      <c r="B85" s="8">
        <v>9</v>
      </c>
      <c r="C85" s="8">
        <v>84</v>
      </c>
      <c r="D85" s="2" t="s">
        <v>276</v>
      </c>
      <c r="E85" s="2">
        <v>19953</v>
      </c>
      <c r="F85" s="2" t="s">
        <v>2176</v>
      </c>
      <c r="G85" s="2" t="s">
        <v>2176</v>
      </c>
      <c r="H85" s="180" t="s">
        <v>3142</v>
      </c>
      <c r="I85" s="180"/>
      <c r="J85" s="126" t="s">
        <v>190</v>
      </c>
      <c r="K85" s="127" t="s">
        <v>533</v>
      </c>
      <c r="L85" s="184">
        <v>24</v>
      </c>
      <c r="M85" s="72">
        <v>9</v>
      </c>
      <c r="N85" s="72" t="s">
        <v>46</v>
      </c>
      <c r="O85" s="72"/>
    </row>
    <row r="86" spans="1:15">
      <c r="A86" s="5">
        <v>4</v>
      </c>
      <c r="B86" s="8">
        <v>10</v>
      </c>
      <c r="C86" s="8">
        <v>85</v>
      </c>
      <c r="D86" s="2" t="s">
        <v>18</v>
      </c>
      <c r="E86" s="2">
        <v>9847</v>
      </c>
      <c r="F86" s="2" t="s">
        <v>563</v>
      </c>
      <c r="G86" s="2" t="s">
        <v>563</v>
      </c>
      <c r="H86" s="180" t="s">
        <v>3142</v>
      </c>
      <c r="I86" s="180"/>
      <c r="J86" s="126" t="s">
        <v>302</v>
      </c>
      <c r="K86" s="127" t="s">
        <v>136</v>
      </c>
      <c r="L86" s="184">
        <v>35</v>
      </c>
      <c r="M86" s="72">
        <v>7</v>
      </c>
      <c r="N86" s="72" t="s">
        <v>837</v>
      </c>
      <c r="O86" s="72"/>
    </row>
    <row r="87" spans="1:15">
      <c r="A87" s="5">
        <v>4</v>
      </c>
      <c r="B87" s="8">
        <v>11</v>
      </c>
      <c r="C87" s="8">
        <v>86</v>
      </c>
      <c r="D87" s="2" t="s">
        <v>609</v>
      </c>
      <c r="E87" s="2">
        <v>22294</v>
      </c>
      <c r="F87" s="2" t="s">
        <v>276</v>
      </c>
      <c r="G87" s="2" t="s">
        <v>276</v>
      </c>
      <c r="H87" s="180" t="s">
        <v>3142</v>
      </c>
      <c r="I87" s="180"/>
      <c r="J87" s="126" t="s">
        <v>2998</v>
      </c>
      <c r="K87" s="127" t="s">
        <v>1634</v>
      </c>
      <c r="L87" s="184">
        <v>22</v>
      </c>
      <c r="M87" s="72">
        <v>1</v>
      </c>
      <c r="N87" s="72"/>
      <c r="O87" s="72" t="s">
        <v>46</v>
      </c>
    </row>
    <row r="88" spans="1:15">
      <c r="A88" s="5">
        <v>4</v>
      </c>
      <c r="B88" s="8">
        <v>12</v>
      </c>
      <c r="C88" s="8">
        <v>87</v>
      </c>
      <c r="D88" s="2" t="s">
        <v>14</v>
      </c>
      <c r="E88" s="2">
        <v>23792</v>
      </c>
      <c r="F88" s="2" t="s">
        <v>45</v>
      </c>
      <c r="G88" s="2" t="s">
        <v>1121</v>
      </c>
      <c r="H88" s="180" t="s">
        <v>3142</v>
      </c>
      <c r="I88" s="180"/>
      <c r="J88" s="126" t="s">
        <v>251</v>
      </c>
      <c r="K88" s="127" t="s">
        <v>2526</v>
      </c>
      <c r="L88" s="184">
        <v>22</v>
      </c>
      <c r="M88" s="72">
        <v>8</v>
      </c>
      <c r="N88" s="72" t="s">
        <v>46</v>
      </c>
      <c r="O88" s="72"/>
    </row>
    <row r="89" spans="1:15">
      <c r="A89" s="5">
        <v>4</v>
      </c>
      <c r="B89" s="8">
        <v>13</v>
      </c>
      <c r="C89" s="8">
        <v>88</v>
      </c>
      <c r="D89" s="2" t="s">
        <v>239</v>
      </c>
      <c r="E89" s="2">
        <v>19249</v>
      </c>
      <c r="F89" s="2" t="s">
        <v>13</v>
      </c>
      <c r="G89" s="2" t="s">
        <v>13</v>
      </c>
      <c r="H89" s="180" t="s">
        <v>3142</v>
      </c>
      <c r="I89" s="180"/>
      <c r="J89" s="126" t="s">
        <v>233</v>
      </c>
      <c r="K89" s="127" t="s">
        <v>1144</v>
      </c>
      <c r="L89" s="184">
        <v>27</v>
      </c>
      <c r="M89" s="72">
        <v>1</v>
      </c>
      <c r="N89" s="72"/>
      <c r="O89" s="72" t="s">
        <v>837</v>
      </c>
    </row>
    <row r="90" spans="1:15">
      <c r="A90" s="5">
        <v>4</v>
      </c>
      <c r="B90" s="8">
        <v>14</v>
      </c>
      <c r="C90" s="8">
        <v>89</v>
      </c>
      <c r="D90" s="2" t="s">
        <v>29</v>
      </c>
      <c r="E90" s="2">
        <v>12861</v>
      </c>
      <c r="F90" s="2" t="s">
        <v>18</v>
      </c>
      <c r="G90" s="2" t="s">
        <v>18</v>
      </c>
      <c r="H90" s="180" t="s">
        <v>3142</v>
      </c>
      <c r="I90" s="180"/>
      <c r="J90" s="126" t="s">
        <v>662</v>
      </c>
      <c r="K90" s="127" t="s">
        <v>110</v>
      </c>
      <c r="L90" s="184">
        <v>32</v>
      </c>
      <c r="M90" s="72">
        <v>5</v>
      </c>
      <c r="N90" s="72" t="s">
        <v>837</v>
      </c>
      <c r="O90" s="72"/>
    </row>
    <row r="91" spans="1:15">
      <c r="A91" s="5">
        <v>4</v>
      </c>
      <c r="B91" s="8">
        <v>15</v>
      </c>
      <c r="C91" s="8">
        <v>90</v>
      </c>
      <c r="D91" s="2" t="s">
        <v>17</v>
      </c>
      <c r="E91" s="2">
        <v>19614</v>
      </c>
      <c r="F91" s="2" t="s">
        <v>17</v>
      </c>
      <c r="G91" s="2" t="s">
        <v>17</v>
      </c>
      <c r="H91" s="180" t="s">
        <v>3142</v>
      </c>
      <c r="I91" s="180"/>
      <c r="J91" s="126" t="s">
        <v>525</v>
      </c>
      <c r="K91" s="127" t="s">
        <v>1857</v>
      </c>
      <c r="L91" s="184">
        <v>26</v>
      </c>
      <c r="M91" s="72">
        <v>1</v>
      </c>
      <c r="N91" s="72"/>
      <c r="O91" s="72" t="s">
        <v>46</v>
      </c>
    </row>
    <row r="92" spans="1:15">
      <c r="A92" s="5">
        <v>4</v>
      </c>
      <c r="B92" s="8">
        <v>16</v>
      </c>
      <c r="C92" s="8">
        <v>91</v>
      </c>
      <c r="D92" s="2" t="s">
        <v>2175</v>
      </c>
      <c r="E92" s="2">
        <v>17452</v>
      </c>
      <c r="F92" s="2" t="s">
        <v>2176</v>
      </c>
      <c r="G92" s="2" t="s">
        <v>2176</v>
      </c>
      <c r="H92" s="180" t="s">
        <v>3142</v>
      </c>
      <c r="I92" s="180"/>
      <c r="J92" s="126" t="s">
        <v>2308</v>
      </c>
      <c r="K92" s="127" t="s">
        <v>565</v>
      </c>
      <c r="L92" s="184">
        <v>26</v>
      </c>
      <c r="M92" s="72">
        <v>8</v>
      </c>
      <c r="N92" s="72" t="s">
        <v>837</v>
      </c>
      <c r="O92" s="72"/>
    </row>
    <row r="93" spans="1:15">
      <c r="A93" s="5">
        <v>4</v>
      </c>
      <c r="B93" s="8">
        <v>17</v>
      </c>
      <c r="C93" s="8">
        <v>92</v>
      </c>
      <c r="D93" s="2" t="s">
        <v>470</v>
      </c>
      <c r="E93" s="2">
        <v>5933</v>
      </c>
      <c r="F93" s="2" t="s">
        <v>13</v>
      </c>
      <c r="G93" s="2" t="s">
        <v>13</v>
      </c>
      <c r="H93" s="180" t="s">
        <v>3142</v>
      </c>
      <c r="I93" s="180"/>
      <c r="J93" s="126" t="s">
        <v>425</v>
      </c>
      <c r="K93" s="127" t="s">
        <v>426</v>
      </c>
      <c r="L93" s="184">
        <v>32</v>
      </c>
      <c r="M93" s="72">
        <v>4</v>
      </c>
      <c r="N93" s="72" t="s">
        <v>837</v>
      </c>
      <c r="O93" s="72"/>
    </row>
    <row r="94" spans="1:15">
      <c r="A94" s="5">
        <v>4</v>
      </c>
      <c r="B94" s="8">
        <v>18</v>
      </c>
      <c r="C94" s="8">
        <v>93</v>
      </c>
      <c r="D94" s="2" t="s">
        <v>129</v>
      </c>
      <c r="E94" s="2">
        <v>22201</v>
      </c>
      <c r="F94" s="2" t="s">
        <v>2170</v>
      </c>
      <c r="G94" s="2" t="s">
        <v>2170</v>
      </c>
      <c r="H94" s="180" t="s">
        <v>3142</v>
      </c>
      <c r="I94" s="180"/>
      <c r="J94" s="126" t="s">
        <v>865</v>
      </c>
      <c r="K94" s="127" t="s">
        <v>2991</v>
      </c>
      <c r="L94" s="184">
        <v>23</v>
      </c>
      <c r="M94" s="72">
        <v>1</v>
      </c>
      <c r="N94" s="72"/>
      <c r="O94" s="72" t="s">
        <v>46</v>
      </c>
    </row>
    <row r="95" spans="1:15">
      <c r="A95" s="5">
        <v>4</v>
      </c>
      <c r="B95" s="8">
        <v>19</v>
      </c>
      <c r="C95" s="8">
        <v>94</v>
      </c>
      <c r="D95" s="2" t="s">
        <v>188</v>
      </c>
      <c r="E95" s="2">
        <v>14130</v>
      </c>
      <c r="F95" s="2" t="s">
        <v>345</v>
      </c>
      <c r="G95" s="2" t="s">
        <v>345</v>
      </c>
      <c r="H95" s="180" t="s">
        <v>3142</v>
      </c>
      <c r="I95" s="180"/>
      <c r="J95" s="126" t="s">
        <v>682</v>
      </c>
      <c r="K95" s="127" t="s">
        <v>197</v>
      </c>
      <c r="L95" s="184">
        <v>29</v>
      </c>
      <c r="M95" s="72">
        <v>3</v>
      </c>
      <c r="N95" s="72" t="s">
        <v>46</v>
      </c>
      <c r="O95" s="72"/>
    </row>
    <row r="96" spans="1:15">
      <c r="A96" s="9">
        <v>4</v>
      </c>
      <c r="B96" s="10">
        <v>20</v>
      </c>
      <c r="C96" s="10">
        <v>95</v>
      </c>
      <c r="D96" s="11" t="s">
        <v>567</v>
      </c>
      <c r="E96" s="11">
        <v>22823</v>
      </c>
      <c r="F96" s="11" t="s">
        <v>16</v>
      </c>
      <c r="G96" s="11" t="s">
        <v>16</v>
      </c>
      <c r="H96" s="181"/>
      <c r="I96" s="181"/>
      <c r="J96" s="135" t="s">
        <v>759</v>
      </c>
      <c r="K96" s="136" t="s">
        <v>3010</v>
      </c>
      <c r="L96" s="185">
        <v>22</v>
      </c>
      <c r="M96" s="76">
        <v>6</v>
      </c>
      <c r="N96" s="76" t="s">
        <v>837</v>
      </c>
      <c r="O96" s="76"/>
    </row>
    <row r="97" spans="1:15">
      <c r="A97" s="5">
        <v>5</v>
      </c>
      <c r="B97" s="8">
        <v>1</v>
      </c>
      <c r="C97" s="8">
        <v>96</v>
      </c>
      <c r="D97" s="2" t="s">
        <v>567</v>
      </c>
      <c r="E97" s="2">
        <v>12808</v>
      </c>
      <c r="F97" s="2" t="s">
        <v>2170</v>
      </c>
      <c r="G97" s="2" t="s">
        <v>2170</v>
      </c>
      <c r="H97" s="180" t="s">
        <v>3142</v>
      </c>
      <c r="I97" s="180"/>
      <c r="J97" s="126" t="s">
        <v>976</v>
      </c>
      <c r="K97" s="127" t="s">
        <v>546</v>
      </c>
      <c r="L97" s="184">
        <v>31</v>
      </c>
      <c r="M97" s="72">
        <v>1</v>
      </c>
      <c r="N97" s="72"/>
      <c r="O97" s="72" t="s">
        <v>837</v>
      </c>
    </row>
    <row r="98" spans="1:15">
      <c r="A98" s="5">
        <v>5</v>
      </c>
      <c r="B98" s="8">
        <v>2</v>
      </c>
      <c r="C98" s="8">
        <v>97</v>
      </c>
      <c r="D98" s="2" t="s">
        <v>188</v>
      </c>
      <c r="E98" s="2">
        <v>18054</v>
      </c>
      <c r="F98" s="2" t="s">
        <v>598</v>
      </c>
      <c r="G98" s="2" t="s">
        <v>598</v>
      </c>
      <c r="H98" s="180" t="s">
        <v>3142</v>
      </c>
      <c r="I98" s="180"/>
      <c r="J98" s="126" t="s">
        <v>1726</v>
      </c>
      <c r="K98" s="127" t="s">
        <v>72</v>
      </c>
      <c r="L98" s="184">
        <v>28</v>
      </c>
      <c r="M98" s="72">
        <v>9</v>
      </c>
      <c r="N98" s="72" t="s">
        <v>838</v>
      </c>
      <c r="O98" s="72"/>
    </row>
    <row r="99" spans="1:15">
      <c r="A99" s="5">
        <v>5</v>
      </c>
      <c r="B99" s="8">
        <v>3</v>
      </c>
      <c r="C99" s="8">
        <v>98</v>
      </c>
      <c r="D99" s="2" t="s">
        <v>129</v>
      </c>
      <c r="E99" s="2">
        <v>16403</v>
      </c>
      <c r="F99" s="2" t="s">
        <v>2176</v>
      </c>
      <c r="G99" s="2" t="s">
        <v>2176</v>
      </c>
      <c r="H99" s="180" t="s">
        <v>3142</v>
      </c>
      <c r="I99" s="180"/>
      <c r="J99" s="126" t="s">
        <v>508</v>
      </c>
      <c r="K99" s="127" t="s">
        <v>585</v>
      </c>
      <c r="L99" s="184">
        <v>26</v>
      </c>
      <c r="M99" s="72">
        <v>2</v>
      </c>
      <c r="N99" s="72" t="s">
        <v>838</v>
      </c>
      <c r="O99" s="72"/>
    </row>
    <row r="100" spans="1:15">
      <c r="A100" s="5">
        <v>5</v>
      </c>
      <c r="B100" s="8">
        <v>4</v>
      </c>
      <c r="C100" s="8">
        <v>99</v>
      </c>
      <c r="D100" s="2" t="s">
        <v>470</v>
      </c>
      <c r="E100" s="2">
        <v>22514</v>
      </c>
      <c r="F100" s="2" t="s">
        <v>609</v>
      </c>
      <c r="G100" s="2" t="s">
        <v>609</v>
      </c>
      <c r="H100" s="180"/>
      <c r="I100" s="180"/>
      <c r="J100" s="126" t="s">
        <v>3005</v>
      </c>
      <c r="K100" s="127" t="s">
        <v>1803</v>
      </c>
      <c r="L100" s="184">
        <v>22</v>
      </c>
      <c r="M100" s="72">
        <v>3</v>
      </c>
      <c r="N100" s="72" t="s">
        <v>46</v>
      </c>
      <c r="O100" s="72"/>
    </row>
    <row r="101" spans="1:15">
      <c r="A101" s="5">
        <v>5</v>
      </c>
      <c r="B101" s="8">
        <v>5</v>
      </c>
      <c r="C101" s="8">
        <v>100</v>
      </c>
      <c r="D101" s="2" t="s">
        <v>2175</v>
      </c>
      <c r="E101" s="2">
        <v>19911</v>
      </c>
      <c r="F101" s="2" t="s">
        <v>18</v>
      </c>
      <c r="G101" s="2" t="s">
        <v>18</v>
      </c>
      <c r="H101" s="180" t="s">
        <v>3142</v>
      </c>
      <c r="I101" s="180"/>
      <c r="J101" s="126" t="s">
        <v>295</v>
      </c>
      <c r="K101" s="127" t="s">
        <v>565</v>
      </c>
      <c r="L101" s="184">
        <v>24</v>
      </c>
      <c r="M101" s="72">
        <v>1</v>
      </c>
      <c r="N101" s="72"/>
      <c r="O101" s="72" t="s">
        <v>46</v>
      </c>
    </row>
    <row r="102" spans="1:15">
      <c r="A102" s="5">
        <v>5</v>
      </c>
      <c r="B102" s="8">
        <v>6</v>
      </c>
      <c r="C102" s="8">
        <v>101</v>
      </c>
      <c r="D102" s="2" t="s">
        <v>17</v>
      </c>
      <c r="E102" s="2">
        <v>16609</v>
      </c>
      <c r="F102" s="2" t="s">
        <v>614</v>
      </c>
      <c r="G102" s="2" t="s">
        <v>614</v>
      </c>
      <c r="H102" s="180" t="s">
        <v>3142</v>
      </c>
      <c r="I102" s="180"/>
      <c r="J102" s="126" t="s">
        <v>205</v>
      </c>
      <c r="K102" s="127" t="s">
        <v>577</v>
      </c>
      <c r="L102" s="184">
        <v>25</v>
      </c>
      <c r="M102" s="72">
        <v>1</v>
      </c>
      <c r="N102" s="72"/>
      <c r="O102" s="72" t="s">
        <v>837</v>
      </c>
    </row>
    <row r="103" spans="1:15">
      <c r="A103" s="5">
        <v>5</v>
      </c>
      <c r="B103" s="8">
        <v>7</v>
      </c>
      <c r="C103" s="8">
        <v>102</v>
      </c>
      <c r="D103" s="2" t="s">
        <v>29</v>
      </c>
      <c r="E103" s="2">
        <v>26299</v>
      </c>
      <c r="F103" s="2" t="s">
        <v>14</v>
      </c>
      <c r="G103" s="2" t="s">
        <v>14</v>
      </c>
      <c r="H103" s="180"/>
      <c r="I103" s="180"/>
      <c r="J103" s="126" t="s">
        <v>3088</v>
      </c>
      <c r="K103" s="127" t="s">
        <v>533</v>
      </c>
      <c r="L103" s="184">
        <v>24</v>
      </c>
      <c r="M103" s="72">
        <v>5</v>
      </c>
      <c r="N103" s="72" t="s">
        <v>837</v>
      </c>
      <c r="O103" s="72"/>
    </row>
    <row r="104" spans="1:15">
      <c r="A104" s="5">
        <v>5</v>
      </c>
      <c r="B104" s="8">
        <v>8</v>
      </c>
      <c r="C104" s="8">
        <v>103</v>
      </c>
      <c r="D104" s="2" t="s">
        <v>239</v>
      </c>
      <c r="E104" s="2">
        <v>12760</v>
      </c>
      <c r="F104" s="2" t="s">
        <v>614</v>
      </c>
      <c r="G104" s="2" t="s">
        <v>614</v>
      </c>
      <c r="H104" s="180" t="s">
        <v>3142</v>
      </c>
      <c r="I104" s="180"/>
      <c r="J104" s="126" t="s">
        <v>224</v>
      </c>
      <c r="K104" s="127" t="s">
        <v>526</v>
      </c>
      <c r="L104" s="184">
        <v>31</v>
      </c>
      <c r="M104" s="72">
        <v>1</v>
      </c>
      <c r="N104" s="72"/>
      <c r="O104" s="72" t="s">
        <v>837</v>
      </c>
    </row>
    <row r="105" spans="1:15">
      <c r="A105" s="5">
        <v>5</v>
      </c>
      <c r="B105" s="8">
        <v>9</v>
      </c>
      <c r="C105" s="8">
        <v>104</v>
      </c>
      <c r="D105" s="2" t="s">
        <v>14</v>
      </c>
      <c r="E105" s="2">
        <v>15761</v>
      </c>
      <c r="F105" s="2" t="s">
        <v>239</v>
      </c>
      <c r="G105" s="2" t="s">
        <v>239</v>
      </c>
      <c r="H105" s="180" t="s">
        <v>3142</v>
      </c>
      <c r="I105" s="180"/>
      <c r="J105" s="126" t="s">
        <v>346</v>
      </c>
      <c r="K105" s="127" t="s">
        <v>536</v>
      </c>
      <c r="L105" s="184">
        <v>27</v>
      </c>
      <c r="M105" s="72">
        <v>1</v>
      </c>
      <c r="N105" s="72"/>
      <c r="O105" s="72" t="s">
        <v>837</v>
      </c>
    </row>
    <row r="106" spans="1:15">
      <c r="A106" s="5">
        <v>5</v>
      </c>
      <c r="B106" s="8">
        <v>10</v>
      </c>
      <c r="C106" s="8">
        <v>105</v>
      </c>
      <c r="D106" s="2" t="s">
        <v>609</v>
      </c>
      <c r="E106" s="2">
        <v>21844</v>
      </c>
      <c r="F106" s="2" t="s">
        <v>686</v>
      </c>
      <c r="G106" s="2" t="s">
        <v>686</v>
      </c>
      <c r="H106" s="180" t="s">
        <v>3142</v>
      </c>
      <c r="I106" s="180"/>
      <c r="J106" s="126" t="s">
        <v>307</v>
      </c>
      <c r="K106" s="127" t="s">
        <v>1710</v>
      </c>
      <c r="L106" s="184">
        <v>24</v>
      </c>
      <c r="M106" s="72">
        <v>1</v>
      </c>
      <c r="N106" s="72"/>
      <c r="O106" s="72" t="s">
        <v>46</v>
      </c>
    </row>
    <row r="107" spans="1:15">
      <c r="A107" s="5">
        <v>5</v>
      </c>
      <c r="B107" s="8">
        <v>11</v>
      </c>
      <c r="C107" s="8">
        <v>106</v>
      </c>
      <c r="D107" s="2" t="s">
        <v>18</v>
      </c>
      <c r="E107" s="2">
        <v>19804</v>
      </c>
      <c r="F107" s="2" t="s">
        <v>17</v>
      </c>
      <c r="G107" s="2" t="s">
        <v>17</v>
      </c>
      <c r="H107" s="180" t="s">
        <v>3142</v>
      </c>
      <c r="I107" s="180"/>
      <c r="J107" s="126" t="s">
        <v>2391</v>
      </c>
      <c r="K107" s="127" t="s">
        <v>577</v>
      </c>
      <c r="L107" s="184">
        <v>27</v>
      </c>
      <c r="M107" s="72">
        <v>1</v>
      </c>
      <c r="N107" s="72"/>
      <c r="O107" s="72" t="s">
        <v>837</v>
      </c>
    </row>
    <row r="108" spans="1:15">
      <c r="A108" s="5">
        <v>5</v>
      </c>
      <c r="B108" s="8">
        <v>12</v>
      </c>
      <c r="C108" s="8">
        <v>107</v>
      </c>
      <c r="D108" s="2" t="s">
        <v>276</v>
      </c>
      <c r="E108" s="2">
        <v>27581</v>
      </c>
      <c r="F108" s="2" t="s">
        <v>129</v>
      </c>
      <c r="G108" s="2" t="s">
        <v>129</v>
      </c>
      <c r="H108" s="180" t="s">
        <v>3142</v>
      </c>
      <c r="I108" s="180"/>
      <c r="J108" s="126" t="s">
        <v>3102</v>
      </c>
      <c r="K108" s="127" t="s">
        <v>3103</v>
      </c>
      <c r="L108" s="184">
        <v>24</v>
      </c>
      <c r="M108" s="72">
        <v>1</v>
      </c>
      <c r="N108" s="72"/>
      <c r="O108" s="72" t="s">
        <v>837</v>
      </c>
    </row>
    <row r="109" spans="1:15">
      <c r="A109" s="5">
        <v>5</v>
      </c>
      <c r="B109" s="8">
        <v>13</v>
      </c>
      <c r="C109" s="8">
        <v>108</v>
      </c>
      <c r="D109" s="2" t="s">
        <v>13</v>
      </c>
      <c r="E109" s="2">
        <v>1890</v>
      </c>
      <c r="F109" s="2" t="s">
        <v>14</v>
      </c>
      <c r="G109" s="2" t="s">
        <v>14</v>
      </c>
      <c r="H109" s="180" t="s">
        <v>3142</v>
      </c>
      <c r="I109" s="180"/>
      <c r="J109" s="126" t="s">
        <v>178</v>
      </c>
      <c r="K109" s="127" t="s">
        <v>531</v>
      </c>
      <c r="L109" s="184">
        <v>33</v>
      </c>
      <c r="M109" s="72">
        <v>1</v>
      </c>
      <c r="N109" s="72"/>
      <c r="O109" s="72" t="s">
        <v>46</v>
      </c>
    </row>
    <row r="110" spans="1:15">
      <c r="A110" s="5">
        <v>5</v>
      </c>
      <c r="B110" s="8">
        <v>14</v>
      </c>
      <c r="C110" s="8">
        <v>109</v>
      </c>
      <c r="D110" s="2" t="s">
        <v>563</v>
      </c>
      <c r="E110" s="2">
        <v>18519</v>
      </c>
      <c r="F110" s="2" t="s">
        <v>15</v>
      </c>
      <c r="G110" s="2" t="s">
        <v>15</v>
      </c>
      <c r="H110" s="180" t="s">
        <v>3142</v>
      </c>
      <c r="I110" s="180"/>
      <c r="J110" s="126" t="s">
        <v>1626</v>
      </c>
      <c r="K110" s="127" t="s">
        <v>619</v>
      </c>
      <c r="L110" s="184">
        <v>26</v>
      </c>
      <c r="M110" s="72">
        <v>1</v>
      </c>
      <c r="N110" s="72"/>
      <c r="O110" s="72" t="s">
        <v>837</v>
      </c>
    </row>
    <row r="111" spans="1:15">
      <c r="A111" s="5">
        <v>5</v>
      </c>
      <c r="B111" s="8">
        <v>15</v>
      </c>
      <c r="C111" s="8">
        <v>110</v>
      </c>
      <c r="D111" s="2" t="s">
        <v>2168</v>
      </c>
      <c r="E111" s="2">
        <v>20178</v>
      </c>
      <c r="F111" s="2" t="s">
        <v>15</v>
      </c>
      <c r="G111" s="2" t="s">
        <v>15</v>
      </c>
      <c r="H111" s="180"/>
      <c r="I111" s="180"/>
      <c r="J111" s="126" t="s">
        <v>522</v>
      </c>
      <c r="K111" s="127" t="s">
        <v>151</v>
      </c>
      <c r="L111" s="184">
        <v>22</v>
      </c>
      <c r="M111" s="72">
        <v>3</v>
      </c>
      <c r="N111" s="72" t="s">
        <v>837</v>
      </c>
      <c r="O111" s="72"/>
    </row>
    <row r="112" spans="1:15">
      <c r="A112" s="5">
        <v>5</v>
      </c>
      <c r="B112" s="8">
        <v>16</v>
      </c>
      <c r="C112" s="8">
        <v>111</v>
      </c>
      <c r="D112" s="2" t="s">
        <v>15</v>
      </c>
      <c r="E112" s="2">
        <v>24933</v>
      </c>
      <c r="F112" s="2" t="s">
        <v>18</v>
      </c>
      <c r="G112" s="2" t="s">
        <v>18</v>
      </c>
      <c r="H112" s="180" t="s">
        <v>3142</v>
      </c>
      <c r="I112" s="180"/>
      <c r="J112" s="126" t="s">
        <v>2522</v>
      </c>
      <c r="K112" s="127" t="s">
        <v>136</v>
      </c>
      <c r="L112" s="184">
        <v>26</v>
      </c>
      <c r="M112" s="72">
        <v>1</v>
      </c>
      <c r="N112" s="72"/>
      <c r="O112" s="72" t="s">
        <v>837</v>
      </c>
    </row>
    <row r="113" spans="1:15">
      <c r="A113" s="5">
        <v>5</v>
      </c>
      <c r="B113" s="8">
        <v>17</v>
      </c>
      <c r="C113" s="8">
        <v>112</v>
      </c>
      <c r="D113" s="2" t="s">
        <v>598</v>
      </c>
      <c r="E113" s="2">
        <v>25918</v>
      </c>
      <c r="F113" s="2" t="s">
        <v>276</v>
      </c>
      <c r="G113" s="2" t="s">
        <v>276</v>
      </c>
      <c r="H113" s="180" t="s">
        <v>3142</v>
      </c>
      <c r="I113" s="180"/>
      <c r="J113" s="126" t="s">
        <v>1920</v>
      </c>
      <c r="K113" s="127" t="s">
        <v>287</v>
      </c>
      <c r="L113" s="184">
        <v>24</v>
      </c>
      <c r="M113" s="72">
        <v>1</v>
      </c>
      <c r="N113" s="72"/>
      <c r="O113" s="72" t="s">
        <v>46</v>
      </c>
    </row>
    <row r="114" spans="1:15">
      <c r="A114" s="5">
        <v>5</v>
      </c>
      <c r="B114" s="8">
        <v>18</v>
      </c>
      <c r="C114" s="8">
        <v>113</v>
      </c>
      <c r="D114" s="2" t="s">
        <v>164</v>
      </c>
      <c r="E114" s="2">
        <v>8241</v>
      </c>
      <c r="F114" s="2" t="s">
        <v>13</v>
      </c>
      <c r="G114" s="2" t="s">
        <v>13</v>
      </c>
      <c r="H114" s="180" t="s">
        <v>3142</v>
      </c>
      <c r="I114" s="180"/>
      <c r="J114" s="126" t="s">
        <v>214</v>
      </c>
      <c r="K114" s="127" t="s">
        <v>617</v>
      </c>
      <c r="L114" s="184">
        <v>37</v>
      </c>
      <c r="M114" s="72">
        <v>1</v>
      </c>
      <c r="N114" s="72"/>
      <c r="O114" s="72" t="s">
        <v>837</v>
      </c>
    </row>
    <row r="115" spans="1:15">
      <c r="A115" s="5">
        <v>5</v>
      </c>
      <c r="B115" s="8">
        <v>19</v>
      </c>
      <c r="C115" s="8">
        <v>114</v>
      </c>
      <c r="D115" s="2" t="s">
        <v>16</v>
      </c>
      <c r="E115" s="2">
        <v>17594</v>
      </c>
      <c r="F115" s="2" t="s">
        <v>438</v>
      </c>
      <c r="G115" s="2" t="s">
        <v>438</v>
      </c>
      <c r="H115" s="180" t="s">
        <v>3142</v>
      </c>
      <c r="I115" s="180"/>
      <c r="J115" s="126" t="s">
        <v>899</v>
      </c>
      <c r="K115" s="127" t="s">
        <v>144</v>
      </c>
      <c r="L115" s="184">
        <v>26</v>
      </c>
      <c r="M115" s="72">
        <v>1</v>
      </c>
      <c r="N115" s="72"/>
      <c r="O115" s="72" t="s">
        <v>837</v>
      </c>
    </row>
    <row r="116" spans="1:15">
      <c r="A116" s="9">
        <v>5</v>
      </c>
      <c r="B116" s="10">
        <v>20</v>
      </c>
      <c r="C116" s="10">
        <v>115</v>
      </c>
      <c r="D116" s="11" t="s">
        <v>555</v>
      </c>
      <c r="E116" s="11">
        <v>5517</v>
      </c>
      <c r="F116" s="11" t="s">
        <v>16</v>
      </c>
      <c r="G116" s="11" t="s">
        <v>16</v>
      </c>
      <c r="H116" s="181" t="s">
        <v>3142</v>
      </c>
      <c r="I116" s="181"/>
      <c r="J116" s="135" t="s">
        <v>1047</v>
      </c>
      <c r="K116" s="136" t="s">
        <v>547</v>
      </c>
      <c r="L116" s="185">
        <v>32</v>
      </c>
      <c r="M116" s="76">
        <v>2</v>
      </c>
      <c r="N116" s="76" t="s">
        <v>837</v>
      </c>
      <c r="O116" s="76"/>
    </row>
    <row r="117" spans="1:15">
      <c r="A117" s="5">
        <v>6</v>
      </c>
      <c r="B117" s="8">
        <v>1</v>
      </c>
      <c r="C117" s="8">
        <v>116</v>
      </c>
      <c r="D117" s="2" t="s">
        <v>555</v>
      </c>
      <c r="E117" s="2">
        <v>11847</v>
      </c>
      <c r="F117" s="2" t="s">
        <v>15</v>
      </c>
      <c r="G117" s="2" t="s">
        <v>15</v>
      </c>
      <c r="H117" s="180" t="s">
        <v>3142</v>
      </c>
      <c r="I117" s="180"/>
      <c r="J117" s="126" t="s">
        <v>297</v>
      </c>
      <c r="K117" s="127" t="s">
        <v>545</v>
      </c>
      <c r="L117" s="184">
        <v>36</v>
      </c>
      <c r="M117" s="72">
        <v>1</v>
      </c>
      <c r="N117" s="72"/>
      <c r="O117" s="72" t="s">
        <v>837</v>
      </c>
    </row>
    <row r="118" spans="1:15">
      <c r="A118" s="5">
        <v>6</v>
      </c>
      <c r="B118" s="8">
        <v>2</v>
      </c>
      <c r="C118" s="8">
        <v>117</v>
      </c>
      <c r="D118" s="2" t="s">
        <v>16</v>
      </c>
      <c r="E118" s="2">
        <v>12180</v>
      </c>
      <c r="F118" s="2" t="s">
        <v>2170</v>
      </c>
      <c r="G118" s="2" t="s">
        <v>2170</v>
      </c>
      <c r="H118" s="180" t="s">
        <v>3142</v>
      </c>
      <c r="I118" s="180"/>
      <c r="J118" s="126" t="s">
        <v>491</v>
      </c>
      <c r="K118" s="127" t="s">
        <v>548</v>
      </c>
      <c r="L118" s="184">
        <v>29</v>
      </c>
      <c r="M118" s="72">
        <v>2</v>
      </c>
      <c r="N118" s="72" t="s">
        <v>837</v>
      </c>
      <c r="O118" s="72"/>
    </row>
    <row r="119" spans="1:15">
      <c r="A119" s="5">
        <v>6</v>
      </c>
      <c r="B119" s="8">
        <v>3</v>
      </c>
      <c r="C119" s="8">
        <v>118</v>
      </c>
      <c r="D119" s="2" t="s">
        <v>164</v>
      </c>
      <c r="E119" s="2">
        <v>17897</v>
      </c>
      <c r="F119" s="2" t="s">
        <v>2176</v>
      </c>
      <c r="G119" s="2" t="s">
        <v>2176</v>
      </c>
      <c r="H119" s="180" t="s">
        <v>3142</v>
      </c>
      <c r="I119" s="180"/>
      <c r="J119" s="126" t="s">
        <v>1661</v>
      </c>
      <c r="K119" s="127" t="s">
        <v>307</v>
      </c>
      <c r="L119" s="184">
        <v>28</v>
      </c>
      <c r="M119" s="72">
        <v>1</v>
      </c>
      <c r="N119" s="72"/>
      <c r="O119" s="72" t="s">
        <v>46</v>
      </c>
    </row>
    <row r="120" spans="1:15">
      <c r="A120" s="5">
        <v>6</v>
      </c>
      <c r="B120" s="8">
        <v>4</v>
      </c>
      <c r="C120" s="8">
        <v>119</v>
      </c>
      <c r="D120" s="2" t="s">
        <v>598</v>
      </c>
      <c r="E120" s="2">
        <v>16925</v>
      </c>
      <c r="F120" s="2" t="s">
        <v>188</v>
      </c>
      <c r="G120" s="2" t="s">
        <v>188</v>
      </c>
      <c r="H120" s="180" t="s">
        <v>3142</v>
      </c>
      <c r="I120" s="180"/>
      <c r="J120" s="126" t="s">
        <v>528</v>
      </c>
      <c r="K120" s="127" t="s">
        <v>2297</v>
      </c>
      <c r="L120" s="184">
        <v>29</v>
      </c>
      <c r="M120" s="72">
        <v>2</v>
      </c>
      <c r="N120" s="72" t="s">
        <v>837</v>
      </c>
      <c r="O120" s="72"/>
    </row>
    <row r="121" spans="1:15">
      <c r="A121" s="5">
        <v>6</v>
      </c>
      <c r="B121" s="8">
        <v>5</v>
      </c>
      <c r="C121" s="8">
        <v>120</v>
      </c>
      <c r="D121" s="2" t="s">
        <v>15</v>
      </c>
      <c r="E121" s="2">
        <v>11442</v>
      </c>
      <c r="F121" s="2" t="s">
        <v>567</v>
      </c>
      <c r="G121" s="2" t="s">
        <v>567</v>
      </c>
      <c r="H121" s="180" t="s">
        <v>3142</v>
      </c>
      <c r="I121" s="180"/>
      <c r="J121" s="126" t="s">
        <v>615</v>
      </c>
      <c r="K121" s="127" t="s">
        <v>185</v>
      </c>
      <c r="L121" s="184">
        <v>29</v>
      </c>
      <c r="M121" s="72">
        <v>2</v>
      </c>
      <c r="N121" s="72" t="s">
        <v>837</v>
      </c>
      <c r="O121" s="72"/>
    </row>
    <row r="122" spans="1:15">
      <c r="A122" s="5">
        <v>6</v>
      </c>
      <c r="B122" s="8">
        <v>6</v>
      </c>
      <c r="C122" s="8">
        <v>121</v>
      </c>
      <c r="D122" s="2" t="s">
        <v>2168</v>
      </c>
      <c r="E122" s="2">
        <v>24586</v>
      </c>
      <c r="F122" s="2" t="s">
        <v>17</v>
      </c>
      <c r="G122" s="2" t="s">
        <v>17</v>
      </c>
      <c r="H122" s="180" t="s">
        <v>3142</v>
      </c>
      <c r="I122" s="180"/>
      <c r="J122" s="126" t="s">
        <v>3036</v>
      </c>
      <c r="K122" s="127" t="s">
        <v>547</v>
      </c>
      <c r="L122" s="184">
        <v>25</v>
      </c>
      <c r="M122" s="72">
        <v>1</v>
      </c>
      <c r="N122" s="72"/>
      <c r="O122" s="72" t="s">
        <v>837</v>
      </c>
    </row>
    <row r="123" spans="1:15">
      <c r="A123" s="5">
        <v>6</v>
      </c>
      <c r="B123" s="8">
        <v>7</v>
      </c>
      <c r="C123" s="8">
        <v>122</v>
      </c>
      <c r="D123" s="2" t="s">
        <v>563</v>
      </c>
      <c r="E123" s="2">
        <v>19962</v>
      </c>
      <c r="F123" s="2" t="s">
        <v>239</v>
      </c>
      <c r="G123" s="2" t="s">
        <v>239</v>
      </c>
      <c r="H123" s="180" t="s">
        <v>3142</v>
      </c>
      <c r="I123" s="180"/>
      <c r="J123" s="126" t="s">
        <v>2911</v>
      </c>
      <c r="K123" s="127" t="s">
        <v>554</v>
      </c>
      <c r="L123" s="184">
        <v>24</v>
      </c>
      <c r="M123" s="72">
        <v>1</v>
      </c>
      <c r="N123" s="72"/>
      <c r="O123" s="72" t="s">
        <v>46</v>
      </c>
    </row>
    <row r="124" spans="1:15">
      <c r="A124" s="5">
        <v>6</v>
      </c>
      <c r="B124" s="8">
        <v>8</v>
      </c>
      <c r="C124" s="8">
        <v>123</v>
      </c>
      <c r="D124" s="2" t="s">
        <v>13</v>
      </c>
      <c r="E124" s="2">
        <v>7007</v>
      </c>
      <c r="F124" s="2" t="s">
        <v>276</v>
      </c>
      <c r="G124" s="2" t="s">
        <v>276</v>
      </c>
      <c r="H124" s="180" t="s">
        <v>3142</v>
      </c>
      <c r="I124" s="180"/>
      <c r="J124" s="126" t="s">
        <v>202</v>
      </c>
      <c r="K124" s="127" t="s">
        <v>203</v>
      </c>
      <c r="L124" s="184">
        <v>39</v>
      </c>
      <c r="M124" s="72">
        <v>2</v>
      </c>
      <c r="N124" s="72" t="s">
        <v>837</v>
      </c>
      <c r="O124" s="72"/>
    </row>
    <row r="125" spans="1:15">
      <c r="A125" s="5">
        <v>6</v>
      </c>
      <c r="B125" s="8">
        <v>9</v>
      </c>
      <c r="C125" s="8">
        <v>124</v>
      </c>
      <c r="D125" s="2" t="s">
        <v>276</v>
      </c>
      <c r="E125" s="2">
        <v>19879</v>
      </c>
      <c r="F125" s="2" t="s">
        <v>609</v>
      </c>
      <c r="G125" s="2" t="s">
        <v>609</v>
      </c>
      <c r="H125" s="180" t="s">
        <v>3142</v>
      </c>
      <c r="I125" s="180"/>
      <c r="J125" s="126" t="s">
        <v>1744</v>
      </c>
      <c r="K125" s="127" t="s">
        <v>502</v>
      </c>
      <c r="L125" s="184">
        <v>26</v>
      </c>
      <c r="M125" s="72">
        <v>1</v>
      </c>
      <c r="N125" s="72"/>
      <c r="O125" s="72" t="s">
        <v>837</v>
      </c>
    </row>
    <row r="126" spans="1:15">
      <c r="A126" s="5">
        <v>6</v>
      </c>
      <c r="B126" s="8">
        <v>10</v>
      </c>
      <c r="C126" s="8">
        <v>125</v>
      </c>
      <c r="D126" s="2" t="s">
        <v>18</v>
      </c>
      <c r="E126" s="2">
        <v>19932</v>
      </c>
      <c r="F126" s="2" t="s">
        <v>213</v>
      </c>
      <c r="G126" s="2" t="s">
        <v>213</v>
      </c>
      <c r="H126" s="180" t="s">
        <v>3142</v>
      </c>
      <c r="I126" s="180"/>
      <c r="J126" s="126" t="s">
        <v>2401</v>
      </c>
      <c r="K126" s="127" t="s">
        <v>551</v>
      </c>
      <c r="L126" s="184">
        <v>26</v>
      </c>
      <c r="M126" s="72">
        <v>1</v>
      </c>
      <c r="N126" s="72"/>
      <c r="O126" s="72" t="s">
        <v>837</v>
      </c>
    </row>
    <row r="127" spans="1:15">
      <c r="A127" s="5">
        <v>6</v>
      </c>
      <c r="B127" s="8">
        <v>11</v>
      </c>
      <c r="C127" s="8">
        <v>126</v>
      </c>
      <c r="D127" s="2" t="s">
        <v>609</v>
      </c>
      <c r="E127" s="2">
        <v>18400</v>
      </c>
      <c r="F127" s="2" t="s">
        <v>276</v>
      </c>
      <c r="G127" s="2" t="s">
        <v>276</v>
      </c>
      <c r="H127" s="180" t="s">
        <v>3142</v>
      </c>
      <c r="I127" s="180"/>
      <c r="J127" s="126" t="s">
        <v>2866</v>
      </c>
      <c r="K127" s="127" t="s">
        <v>540</v>
      </c>
      <c r="L127" s="184">
        <v>24</v>
      </c>
      <c r="M127" s="72">
        <v>7</v>
      </c>
      <c r="N127" s="72" t="s">
        <v>837</v>
      </c>
      <c r="O127" s="72"/>
    </row>
    <row r="128" spans="1:15">
      <c r="A128" s="5">
        <v>6</v>
      </c>
      <c r="B128" s="8">
        <v>12</v>
      </c>
      <c r="C128" s="8">
        <v>127</v>
      </c>
      <c r="D128" s="2" t="s">
        <v>14</v>
      </c>
      <c r="E128" s="2">
        <v>24580</v>
      </c>
      <c r="F128" s="2" t="s">
        <v>2169</v>
      </c>
      <c r="G128" s="2" t="s">
        <v>29</v>
      </c>
      <c r="H128" s="180" t="s">
        <v>3142</v>
      </c>
      <c r="I128" s="180"/>
      <c r="J128" s="126" t="s">
        <v>654</v>
      </c>
      <c r="K128" s="127" t="s">
        <v>2519</v>
      </c>
      <c r="L128" s="184">
        <v>24</v>
      </c>
      <c r="M128" s="72">
        <v>1</v>
      </c>
      <c r="N128" s="72"/>
      <c r="O128" s="72" t="s">
        <v>837</v>
      </c>
    </row>
    <row r="129" spans="1:15">
      <c r="A129" s="5">
        <v>6</v>
      </c>
      <c r="B129" s="8">
        <v>13</v>
      </c>
      <c r="C129" s="8">
        <v>128</v>
      </c>
      <c r="D129" s="2" t="s">
        <v>239</v>
      </c>
      <c r="E129" s="2">
        <v>9256</v>
      </c>
      <c r="F129" s="2" t="s">
        <v>164</v>
      </c>
      <c r="G129" s="2" t="s">
        <v>164</v>
      </c>
      <c r="H129" s="180" t="s">
        <v>3142</v>
      </c>
      <c r="I129" s="180"/>
      <c r="J129" s="126" t="s">
        <v>60</v>
      </c>
      <c r="K129" s="127" t="s">
        <v>1662</v>
      </c>
      <c r="L129" s="184">
        <v>34</v>
      </c>
      <c r="M129" s="72">
        <v>7</v>
      </c>
      <c r="N129" s="72" t="s">
        <v>837</v>
      </c>
      <c r="O129" s="72"/>
    </row>
    <row r="130" spans="1:15">
      <c r="A130" s="5">
        <v>6</v>
      </c>
      <c r="B130" s="8">
        <v>14</v>
      </c>
      <c r="C130" s="8">
        <v>129</v>
      </c>
      <c r="D130" s="2" t="s">
        <v>29</v>
      </c>
      <c r="E130" s="2">
        <v>10950</v>
      </c>
      <c r="F130" s="2" t="s">
        <v>555</v>
      </c>
      <c r="G130" s="2" t="s">
        <v>555</v>
      </c>
      <c r="H130" s="180" t="s">
        <v>3142</v>
      </c>
      <c r="I130" s="180"/>
      <c r="J130" s="126" t="s">
        <v>765</v>
      </c>
      <c r="K130" s="127" t="s">
        <v>613</v>
      </c>
      <c r="L130" s="184">
        <v>33</v>
      </c>
      <c r="M130" s="72">
        <v>8</v>
      </c>
      <c r="N130" s="72" t="s">
        <v>837</v>
      </c>
      <c r="O130" s="72"/>
    </row>
    <row r="131" spans="1:15">
      <c r="A131" s="5">
        <v>6</v>
      </c>
      <c r="B131" s="8">
        <v>15</v>
      </c>
      <c r="C131" s="8">
        <v>130</v>
      </c>
      <c r="D131" s="2" t="s">
        <v>17</v>
      </c>
      <c r="E131" s="2">
        <v>26221</v>
      </c>
      <c r="F131" s="2" t="s">
        <v>15</v>
      </c>
      <c r="G131" s="2" t="s">
        <v>15</v>
      </c>
      <c r="H131" s="180" t="s">
        <v>3142</v>
      </c>
      <c r="I131" s="180"/>
      <c r="J131" s="126" t="s">
        <v>3079</v>
      </c>
      <c r="K131" s="127" t="s">
        <v>549</v>
      </c>
      <c r="L131" s="184">
        <v>24</v>
      </c>
      <c r="M131" s="72">
        <v>1</v>
      </c>
      <c r="N131" s="72"/>
      <c r="O131" s="72" t="s">
        <v>837</v>
      </c>
    </row>
    <row r="132" spans="1:15">
      <c r="A132" s="5">
        <v>6</v>
      </c>
      <c r="B132" s="8">
        <v>16</v>
      </c>
      <c r="C132" s="8">
        <v>131</v>
      </c>
      <c r="D132" s="2" t="s">
        <v>2175</v>
      </c>
      <c r="E132" s="2">
        <v>18042</v>
      </c>
      <c r="F132" s="2" t="s">
        <v>598</v>
      </c>
      <c r="G132" s="2" t="s">
        <v>598</v>
      </c>
      <c r="H132" s="180" t="s">
        <v>3142</v>
      </c>
      <c r="I132" s="180"/>
      <c r="J132" s="126" t="s">
        <v>178</v>
      </c>
      <c r="K132" s="127" t="s">
        <v>409</v>
      </c>
      <c r="L132" s="184">
        <v>29</v>
      </c>
      <c r="M132" s="72">
        <v>9</v>
      </c>
      <c r="N132" s="72" t="s">
        <v>837</v>
      </c>
      <c r="O132" s="72"/>
    </row>
    <row r="133" spans="1:15">
      <c r="A133" s="5">
        <v>6</v>
      </c>
      <c r="B133" s="8">
        <v>17</v>
      </c>
      <c r="C133" s="8">
        <v>132</v>
      </c>
      <c r="D133" s="2" t="s">
        <v>470</v>
      </c>
      <c r="E133" s="2">
        <v>12158</v>
      </c>
      <c r="F133" s="2" t="s">
        <v>15</v>
      </c>
      <c r="G133" s="2" t="s">
        <v>15</v>
      </c>
      <c r="H133" s="180" t="s">
        <v>3142</v>
      </c>
      <c r="I133" s="180"/>
      <c r="J133" s="126" t="s">
        <v>383</v>
      </c>
      <c r="K133" s="127" t="s">
        <v>595</v>
      </c>
      <c r="L133" s="184">
        <v>32</v>
      </c>
      <c r="M133" s="72">
        <v>2</v>
      </c>
      <c r="N133" s="72" t="s">
        <v>837</v>
      </c>
      <c r="O133" s="72"/>
    </row>
    <row r="134" spans="1:15">
      <c r="A134" s="5">
        <v>6</v>
      </c>
      <c r="B134" s="8">
        <v>18</v>
      </c>
      <c r="C134" s="8">
        <v>133</v>
      </c>
      <c r="D134" s="2" t="s">
        <v>129</v>
      </c>
      <c r="E134" s="2">
        <v>25961</v>
      </c>
      <c r="F134" s="2" t="s">
        <v>239</v>
      </c>
      <c r="G134" s="2" t="s">
        <v>239</v>
      </c>
      <c r="H134" s="180"/>
      <c r="I134" s="180"/>
      <c r="J134" s="126" t="s">
        <v>113</v>
      </c>
      <c r="K134" s="127" t="s">
        <v>3072</v>
      </c>
      <c r="L134" s="184">
        <v>24</v>
      </c>
      <c r="M134" s="72">
        <v>7</v>
      </c>
      <c r="N134" s="72" t="s">
        <v>46</v>
      </c>
      <c r="O134" s="72"/>
    </row>
    <row r="135" spans="1:15">
      <c r="A135" s="5">
        <v>6</v>
      </c>
      <c r="B135" s="8">
        <v>19</v>
      </c>
      <c r="C135" s="8">
        <v>134</v>
      </c>
      <c r="D135" s="2" t="s">
        <v>188</v>
      </c>
      <c r="E135" s="2">
        <v>11489</v>
      </c>
      <c r="F135" s="2" t="s">
        <v>2168</v>
      </c>
      <c r="G135" s="2" t="s">
        <v>2168</v>
      </c>
      <c r="H135" s="180" t="s">
        <v>3142</v>
      </c>
      <c r="I135" s="180"/>
      <c r="J135" s="126" t="s">
        <v>288</v>
      </c>
      <c r="K135" s="127" t="s">
        <v>1915</v>
      </c>
      <c r="L135" s="184">
        <v>31</v>
      </c>
      <c r="M135" s="72">
        <v>8</v>
      </c>
      <c r="N135" s="72" t="s">
        <v>837</v>
      </c>
      <c r="O135" s="72"/>
    </row>
    <row r="136" spans="1:15">
      <c r="A136" s="9">
        <v>6</v>
      </c>
      <c r="B136" s="10">
        <v>20</v>
      </c>
      <c r="C136" s="10">
        <v>135</v>
      </c>
      <c r="D136" s="11" t="s">
        <v>567</v>
      </c>
      <c r="E136" s="11">
        <v>19493</v>
      </c>
      <c r="F136" s="11" t="s">
        <v>354</v>
      </c>
      <c r="G136" s="11" t="s">
        <v>354</v>
      </c>
      <c r="H136" s="181" t="s">
        <v>3142</v>
      </c>
      <c r="I136" s="181"/>
      <c r="J136" s="135" t="s">
        <v>279</v>
      </c>
      <c r="K136" s="136" t="s">
        <v>174</v>
      </c>
      <c r="L136" s="185">
        <v>27</v>
      </c>
      <c r="M136" s="76">
        <v>1</v>
      </c>
      <c r="N136" s="76"/>
      <c r="O136" s="76" t="s">
        <v>837</v>
      </c>
    </row>
    <row r="137" spans="1:15">
      <c r="A137" s="5">
        <v>7</v>
      </c>
      <c r="B137" s="8">
        <v>1</v>
      </c>
      <c r="C137" s="8">
        <v>136</v>
      </c>
      <c r="D137" s="2" t="s">
        <v>567</v>
      </c>
      <c r="E137" s="2">
        <v>22471</v>
      </c>
      <c r="F137" s="2" t="s">
        <v>18</v>
      </c>
      <c r="G137" s="2" t="s">
        <v>18</v>
      </c>
      <c r="H137" s="180"/>
      <c r="I137" s="180"/>
      <c r="J137" s="126" t="s">
        <v>222</v>
      </c>
      <c r="K137" s="127" t="s">
        <v>3003</v>
      </c>
      <c r="L137" s="184">
        <v>22</v>
      </c>
      <c r="M137" s="72">
        <v>6</v>
      </c>
      <c r="N137" s="72" t="s">
        <v>46</v>
      </c>
      <c r="O137" s="72"/>
    </row>
    <row r="138" spans="1:15">
      <c r="A138" s="5">
        <v>7</v>
      </c>
      <c r="B138" s="8">
        <v>2</v>
      </c>
      <c r="C138" s="8">
        <v>137</v>
      </c>
      <c r="D138" s="2" t="s">
        <v>188</v>
      </c>
      <c r="E138" s="2">
        <v>18403</v>
      </c>
      <c r="F138" s="2" t="s">
        <v>213</v>
      </c>
      <c r="G138" s="2" t="s">
        <v>213</v>
      </c>
      <c r="H138" s="180" t="s">
        <v>3142</v>
      </c>
      <c r="I138" s="180"/>
      <c r="J138" s="126" t="s">
        <v>2343</v>
      </c>
      <c r="K138" s="127" t="s">
        <v>2344</v>
      </c>
      <c r="L138" s="184">
        <v>26</v>
      </c>
      <c r="M138" s="72">
        <v>1</v>
      </c>
      <c r="N138" s="72"/>
      <c r="O138" s="72" t="s">
        <v>837</v>
      </c>
    </row>
    <row r="139" spans="1:15">
      <c r="A139" s="5">
        <v>7</v>
      </c>
      <c r="B139" s="8">
        <v>3</v>
      </c>
      <c r="C139" s="8">
        <v>138</v>
      </c>
      <c r="D139" s="2" t="s">
        <v>129</v>
      </c>
      <c r="E139" s="2">
        <v>20505</v>
      </c>
      <c r="F139" s="2" t="s">
        <v>2168</v>
      </c>
      <c r="G139" s="2" t="s">
        <v>2168</v>
      </c>
      <c r="H139" s="180"/>
      <c r="I139" s="180"/>
      <c r="J139" s="126" t="s">
        <v>2933</v>
      </c>
      <c r="K139" s="127" t="s">
        <v>260</v>
      </c>
      <c r="L139" s="184">
        <v>23</v>
      </c>
      <c r="M139" s="72">
        <v>9</v>
      </c>
      <c r="N139" s="72" t="s">
        <v>838</v>
      </c>
      <c r="O139" s="72"/>
    </row>
    <row r="140" spans="1:15">
      <c r="A140" s="5">
        <v>7</v>
      </c>
      <c r="B140" s="8">
        <v>4</v>
      </c>
      <c r="C140" s="8">
        <v>139</v>
      </c>
      <c r="D140" s="2" t="s">
        <v>470</v>
      </c>
      <c r="E140" s="2">
        <v>5297</v>
      </c>
      <c r="F140" s="2" t="s">
        <v>16</v>
      </c>
      <c r="G140" s="2" t="s">
        <v>16</v>
      </c>
      <c r="H140" s="180" t="s">
        <v>3142</v>
      </c>
      <c r="I140" s="180"/>
      <c r="J140" s="126" t="s">
        <v>330</v>
      </c>
      <c r="K140" s="127" t="s">
        <v>216</v>
      </c>
      <c r="L140" s="184">
        <v>32</v>
      </c>
      <c r="M140" s="72">
        <v>7</v>
      </c>
      <c r="N140" s="72" t="s">
        <v>838</v>
      </c>
      <c r="O140" s="72"/>
    </row>
    <row r="141" spans="1:15">
      <c r="A141" s="5">
        <v>7</v>
      </c>
      <c r="B141" s="8">
        <v>5</v>
      </c>
      <c r="C141" s="8">
        <v>140</v>
      </c>
      <c r="D141" s="2" t="s">
        <v>2175</v>
      </c>
      <c r="E141" s="2">
        <v>18171</v>
      </c>
      <c r="F141" s="2" t="s">
        <v>354</v>
      </c>
      <c r="G141" s="2" t="s">
        <v>354</v>
      </c>
      <c r="H141" s="180" t="s">
        <v>3142</v>
      </c>
      <c r="I141" s="180"/>
      <c r="J141" s="126" t="s">
        <v>606</v>
      </c>
      <c r="K141" s="127" t="s">
        <v>602</v>
      </c>
      <c r="L141" s="184">
        <v>29</v>
      </c>
      <c r="M141" s="72">
        <v>3</v>
      </c>
      <c r="N141" s="72" t="s">
        <v>46</v>
      </c>
      <c r="O141" s="72"/>
    </row>
    <row r="142" spans="1:15">
      <c r="A142" s="5">
        <v>7</v>
      </c>
      <c r="B142" s="8">
        <v>6</v>
      </c>
      <c r="C142" s="8">
        <v>141</v>
      </c>
      <c r="D142" s="2" t="s">
        <v>17</v>
      </c>
      <c r="E142" s="2">
        <v>24729</v>
      </c>
      <c r="F142" s="2" t="s">
        <v>18</v>
      </c>
      <c r="G142" s="2" t="s">
        <v>18</v>
      </c>
      <c r="H142" s="180"/>
      <c r="I142" s="180"/>
      <c r="J142" s="126" t="s">
        <v>3040</v>
      </c>
      <c r="K142" s="127" t="s">
        <v>145</v>
      </c>
      <c r="L142" s="184">
        <v>22</v>
      </c>
      <c r="M142" s="72">
        <v>2</v>
      </c>
      <c r="N142" s="72" t="s">
        <v>837</v>
      </c>
      <c r="O142" s="72"/>
    </row>
    <row r="143" spans="1:15">
      <c r="A143" s="5">
        <v>7</v>
      </c>
      <c r="B143" s="8">
        <v>7</v>
      </c>
      <c r="C143" s="8">
        <v>142</v>
      </c>
      <c r="D143" s="2" t="s">
        <v>29</v>
      </c>
      <c r="E143" s="2">
        <v>23488</v>
      </c>
      <c r="F143" s="2" t="s">
        <v>16</v>
      </c>
      <c r="G143" s="2" t="s">
        <v>16</v>
      </c>
      <c r="H143" s="180" t="s">
        <v>3142</v>
      </c>
      <c r="I143" s="180"/>
      <c r="J143" s="126" t="s">
        <v>3023</v>
      </c>
      <c r="K143" s="127" t="s">
        <v>3024</v>
      </c>
      <c r="L143" s="184">
        <v>26</v>
      </c>
      <c r="M143" s="72">
        <v>1</v>
      </c>
      <c r="N143" s="72"/>
      <c r="O143" s="72" t="s">
        <v>837</v>
      </c>
    </row>
    <row r="144" spans="1:15">
      <c r="A144" s="5">
        <v>7</v>
      </c>
      <c r="B144" s="8">
        <v>8</v>
      </c>
      <c r="C144" s="8">
        <v>143</v>
      </c>
      <c r="D144" s="2" t="s">
        <v>239</v>
      </c>
      <c r="E144" s="2">
        <v>21558</v>
      </c>
      <c r="F144" s="2" t="s">
        <v>13</v>
      </c>
      <c r="G144" s="2" t="s">
        <v>13</v>
      </c>
      <c r="H144" s="180" t="s">
        <v>3142</v>
      </c>
      <c r="I144" s="180"/>
      <c r="J144" s="126" t="s">
        <v>2478</v>
      </c>
      <c r="K144" s="127" t="s">
        <v>531</v>
      </c>
      <c r="L144" s="184">
        <v>25</v>
      </c>
      <c r="M144" s="72">
        <v>8</v>
      </c>
      <c r="N144" s="72" t="s">
        <v>837</v>
      </c>
      <c r="O144" s="72"/>
    </row>
    <row r="145" spans="1:15">
      <c r="A145" s="5">
        <v>7</v>
      </c>
      <c r="B145" s="8">
        <v>9</v>
      </c>
      <c r="C145" s="8">
        <v>144</v>
      </c>
      <c r="D145" s="2" t="s">
        <v>14</v>
      </c>
      <c r="E145" s="2">
        <v>25756</v>
      </c>
      <c r="F145" s="2" t="s">
        <v>598</v>
      </c>
      <c r="G145" s="2" t="s">
        <v>598</v>
      </c>
      <c r="H145" s="180" t="s">
        <v>3142</v>
      </c>
      <c r="I145" s="180"/>
      <c r="J145" s="126" t="s">
        <v>3063</v>
      </c>
      <c r="K145" s="127" t="s">
        <v>531</v>
      </c>
      <c r="L145" s="184">
        <v>24</v>
      </c>
      <c r="M145" s="72">
        <v>1</v>
      </c>
      <c r="N145" s="72"/>
      <c r="O145" s="72" t="s">
        <v>837</v>
      </c>
    </row>
    <row r="146" spans="1:15">
      <c r="A146" s="5">
        <v>7</v>
      </c>
      <c r="B146" s="8">
        <v>10</v>
      </c>
      <c r="C146" s="8">
        <v>145</v>
      </c>
      <c r="D146" s="2" t="s">
        <v>609</v>
      </c>
      <c r="E146" s="2">
        <v>13755</v>
      </c>
      <c r="F146" s="2" t="s">
        <v>345</v>
      </c>
      <c r="G146" s="2" t="s">
        <v>345</v>
      </c>
      <c r="H146" s="180" t="s">
        <v>3142</v>
      </c>
      <c r="I146" s="180"/>
      <c r="J146" s="126" t="s">
        <v>1060</v>
      </c>
      <c r="K146" s="127" t="s">
        <v>863</v>
      </c>
      <c r="L146" s="184">
        <v>28</v>
      </c>
      <c r="M146" s="72">
        <v>2</v>
      </c>
      <c r="N146" s="72" t="s">
        <v>837</v>
      </c>
      <c r="O146" s="72"/>
    </row>
    <row r="147" spans="1:15">
      <c r="A147" s="5">
        <v>7</v>
      </c>
      <c r="B147" s="8">
        <v>11</v>
      </c>
      <c r="C147" s="8">
        <v>146</v>
      </c>
      <c r="D147" s="2" t="s">
        <v>18</v>
      </c>
      <c r="E147" s="2">
        <v>15149</v>
      </c>
      <c r="F147" s="2" t="s">
        <v>614</v>
      </c>
      <c r="G147" s="2" t="s">
        <v>614</v>
      </c>
      <c r="H147" s="180" t="s">
        <v>3142</v>
      </c>
      <c r="I147" s="180"/>
      <c r="J147" s="126" t="s">
        <v>995</v>
      </c>
      <c r="K147" s="127" t="s">
        <v>418</v>
      </c>
      <c r="L147" s="184">
        <v>30</v>
      </c>
      <c r="M147" s="72">
        <v>3</v>
      </c>
      <c r="N147" s="72" t="s">
        <v>837</v>
      </c>
      <c r="O147" s="72"/>
    </row>
    <row r="148" spans="1:15">
      <c r="A148" s="5">
        <v>7</v>
      </c>
      <c r="B148" s="8">
        <v>12</v>
      </c>
      <c r="C148" s="8">
        <v>147</v>
      </c>
      <c r="D148" s="2" t="s">
        <v>276</v>
      </c>
      <c r="E148" s="2">
        <v>20233</v>
      </c>
      <c r="F148" s="2" t="s">
        <v>567</v>
      </c>
      <c r="G148" s="2" t="s">
        <v>567</v>
      </c>
      <c r="H148" s="180" t="s">
        <v>3142</v>
      </c>
      <c r="I148" s="180"/>
      <c r="J148" s="126" t="s">
        <v>2424</v>
      </c>
      <c r="K148" s="127" t="s">
        <v>2425</v>
      </c>
      <c r="L148" s="184">
        <v>23</v>
      </c>
      <c r="M148" s="72">
        <v>8</v>
      </c>
      <c r="N148" s="72" t="s">
        <v>837</v>
      </c>
      <c r="O148" s="72"/>
    </row>
    <row r="149" spans="1:15">
      <c r="A149" s="5">
        <v>7</v>
      </c>
      <c r="B149" s="8">
        <v>13</v>
      </c>
      <c r="C149" s="8">
        <v>148</v>
      </c>
      <c r="D149" s="2" t="s">
        <v>13</v>
      </c>
      <c r="E149" s="2">
        <v>19318</v>
      </c>
      <c r="F149" s="2" t="s">
        <v>18</v>
      </c>
      <c r="G149" s="2" t="s">
        <v>18</v>
      </c>
      <c r="H149" s="180"/>
      <c r="I149" s="180"/>
      <c r="J149" s="126" t="s">
        <v>1036</v>
      </c>
      <c r="K149" s="127" t="s">
        <v>531</v>
      </c>
      <c r="L149" s="184">
        <v>27</v>
      </c>
      <c r="M149" s="72">
        <v>2</v>
      </c>
      <c r="N149" s="72" t="s">
        <v>46</v>
      </c>
      <c r="O149" s="72"/>
    </row>
    <row r="150" spans="1:15">
      <c r="A150" s="5">
        <v>7</v>
      </c>
      <c r="B150" s="8">
        <v>14</v>
      </c>
      <c r="C150" s="8">
        <v>149</v>
      </c>
      <c r="D150" s="2" t="s">
        <v>563</v>
      </c>
      <c r="E150" s="2">
        <v>19362</v>
      </c>
      <c r="F150" s="2" t="s">
        <v>17</v>
      </c>
      <c r="G150" s="2" t="s">
        <v>17</v>
      </c>
      <c r="H150" s="180" t="s">
        <v>3142</v>
      </c>
      <c r="I150" s="180"/>
      <c r="J150" s="126" t="s">
        <v>1601</v>
      </c>
      <c r="K150" s="127" t="s">
        <v>1602</v>
      </c>
      <c r="L150" s="184">
        <v>27</v>
      </c>
      <c r="M150" s="72">
        <v>1</v>
      </c>
      <c r="N150" s="72"/>
      <c r="O150" s="72" t="s">
        <v>46</v>
      </c>
    </row>
    <row r="151" spans="1:15">
      <c r="A151" s="5">
        <v>7</v>
      </c>
      <c r="B151" s="8">
        <v>15</v>
      </c>
      <c r="C151" s="8">
        <v>150</v>
      </c>
      <c r="D151" s="2" t="s">
        <v>2168</v>
      </c>
      <c r="E151" s="2">
        <v>3516</v>
      </c>
      <c r="F151" s="2" t="s">
        <v>609</v>
      </c>
      <c r="G151" s="2" t="s">
        <v>609</v>
      </c>
      <c r="H151" s="180" t="s">
        <v>3142</v>
      </c>
      <c r="I151" s="180"/>
      <c r="J151" s="126" t="s">
        <v>50</v>
      </c>
      <c r="K151" s="127" t="s">
        <v>572</v>
      </c>
      <c r="L151" s="184">
        <v>32</v>
      </c>
      <c r="M151" s="72">
        <v>3</v>
      </c>
      <c r="N151" s="72" t="s">
        <v>46</v>
      </c>
      <c r="O151" s="72"/>
    </row>
    <row r="152" spans="1:15">
      <c r="A152" s="5">
        <v>7</v>
      </c>
      <c r="B152" s="8">
        <v>16</v>
      </c>
      <c r="C152" s="8">
        <v>151</v>
      </c>
      <c r="D152" s="2" t="s">
        <v>15</v>
      </c>
      <c r="E152" s="2">
        <v>16977</v>
      </c>
      <c r="F152" s="2" t="s">
        <v>345</v>
      </c>
      <c r="G152" s="2" t="s">
        <v>345</v>
      </c>
      <c r="H152" s="180" t="s">
        <v>3142</v>
      </c>
      <c r="I152" s="180"/>
      <c r="J152" s="126" t="s">
        <v>102</v>
      </c>
      <c r="K152" s="127" t="s">
        <v>551</v>
      </c>
      <c r="L152" s="184">
        <v>30</v>
      </c>
      <c r="M152" s="72">
        <v>1</v>
      </c>
      <c r="N152" s="72"/>
      <c r="O152" s="72" t="s">
        <v>837</v>
      </c>
    </row>
    <row r="153" spans="1:15">
      <c r="A153" s="5">
        <v>7</v>
      </c>
      <c r="B153" s="8">
        <v>17</v>
      </c>
      <c r="C153" s="8">
        <v>152</v>
      </c>
      <c r="D153" s="2" t="s">
        <v>598</v>
      </c>
      <c r="E153" s="2">
        <v>10323</v>
      </c>
      <c r="F153" s="2" t="s">
        <v>129</v>
      </c>
      <c r="G153" s="2" t="s">
        <v>129</v>
      </c>
      <c r="H153" s="180" t="s">
        <v>3142</v>
      </c>
      <c r="I153" s="180"/>
      <c r="J153" s="126" t="s">
        <v>2198</v>
      </c>
      <c r="K153" s="127" t="s">
        <v>526</v>
      </c>
      <c r="L153" s="184">
        <v>31</v>
      </c>
      <c r="M153" s="72">
        <v>8</v>
      </c>
      <c r="N153" s="72" t="s">
        <v>46</v>
      </c>
      <c r="O153" s="72"/>
    </row>
    <row r="154" spans="1:15">
      <c r="A154" s="5">
        <v>7</v>
      </c>
      <c r="B154" s="8">
        <v>18</v>
      </c>
      <c r="C154" s="8">
        <v>153</v>
      </c>
      <c r="D154" s="2" t="s">
        <v>164</v>
      </c>
      <c r="E154" s="2">
        <v>13339</v>
      </c>
      <c r="F154" s="2" t="s">
        <v>129</v>
      </c>
      <c r="G154" s="2" t="s">
        <v>129</v>
      </c>
      <c r="H154" s="180" t="s">
        <v>3142</v>
      </c>
      <c r="I154" s="180"/>
      <c r="J154" s="126" t="s">
        <v>2236</v>
      </c>
      <c r="K154" s="127" t="s">
        <v>550</v>
      </c>
      <c r="L154" s="184">
        <v>30</v>
      </c>
      <c r="M154" s="72">
        <v>1</v>
      </c>
      <c r="N154" s="72"/>
      <c r="O154" s="72" t="s">
        <v>837</v>
      </c>
    </row>
    <row r="155" spans="1:15">
      <c r="A155" s="5">
        <v>7</v>
      </c>
      <c r="B155" s="8">
        <v>19</v>
      </c>
      <c r="C155" s="8">
        <v>154</v>
      </c>
      <c r="D155" s="2" t="s">
        <v>16</v>
      </c>
      <c r="E155" s="2">
        <v>18607</v>
      </c>
      <c r="F155" s="2" t="s">
        <v>18</v>
      </c>
      <c r="G155" s="2" t="s">
        <v>18</v>
      </c>
      <c r="H155" s="180" t="s">
        <v>3142</v>
      </c>
      <c r="I155" s="180"/>
      <c r="J155" s="126" t="s">
        <v>1268</v>
      </c>
      <c r="K155" s="127" t="s">
        <v>269</v>
      </c>
      <c r="L155" s="184">
        <v>28</v>
      </c>
      <c r="M155" s="72">
        <v>3</v>
      </c>
      <c r="N155" s="72" t="s">
        <v>46</v>
      </c>
      <c r="O155" s="72"/>
    </row>
    <row r="156" spans="1:15">
      <c r="A156" s="9">
        <v>7</v>
      </c>
      <c r="B156" s="10">
        <v>20</v>
      </c>
      <c r="C156" s="10">
        <v>155</v>
      </c>
      <c r="D156" s="11" t="s">
        <v>555</v>
      </c>
      <c r="E156" s="11">
        <v>23359</v>
      </c>
      <c r="F156" s="11" t="s">
        <v>129</v>
      </c>
      <c r="G156" s="11" t="s">
        <v>129</v>
      </c>
      <c r="H156" s="181" t="s">
        <v>3142</v>
      </c>
      <c r="I156" s="181"/>
      <c r="J156" s="135" t="s">
        <v>1096</v>
      </c>
      <c r="K156" s="136" t="s">
        <v>211</v>
      </c>
      <c r="L156" s="185">
        <v>23</v>
      </c>
      <c r="M156" s="76">
        <v>8</v>
      </c>
      <c r="N156" s="76" t="s">
        <v>837</v>
      </c>
      <c r="O156" s="76"/>
    </row>
    <row r="157" spans="1:15">
      <c r="A157" s="5">
        <v>8</v>
      </c>
      <c r="B157" s="8">
        <v>1</v>
      </c>
      <c r="C157" s="8">
        <v>156</v>
      </c>
      <c r="D157" s="2" t="s">
        <v>555</v>
      </c>
      <c r="E157" s="2">
        <v>14857</v>
      </c>
      <c r="F157" s="2" t="s">
        <v>45</v>
      </c>
      <c r="G157" s="2" t="s">
        <v>1121</v>
      </c>
      <c r="H157" s="180" t="s">
        <v>3142</v>
      </c>
      <c r="I157" s="180"/>
      <c r="J157" s="126" t="s">
        <v>1791</v>
      </c>
      <c r="K157" s="127" t="s">
        <v>536</v>
      </c>
      <c r="L157" s="184">
        <v>31</v>
      </c>
      <c r="M157" s="72">
        <v>1</v>
      </c>
      <c r="N157" s="72"/>
      <c r="O157" s="72" t="s">
        <v>46</v>
      </c>
    </row>
    <row r="158" spans="1:15">
      <c r="A158" s="5">
        <v>8</v>
      </c>
      <c r="B158" s="8">
        <v>2</v>
      </c>
      <c r="C158" s="8">
        <v>157</v>
      </c>
      <c r="D158" s="2" t="s">
        <v>16</v>
      </c>
      <c r="E158" s="2">
        <v>19899</v>
      </c>
      <c r="F158" s="2" t="s">
        <v>16</v>
      </c>
      <c r="G158" s="2" t="s">
        <v>16</v>
      </c>
      <c r="H158" s="180" t="s">
        <v>3142</v>
      </c>
      <c r="I158" s="180"/>
      <c r="J158" s="126" t="s">
        <v>1890</v>
      </c>
      <c r="K158" s="127" t="s">
        <v>1082</v>
      </c>
      <c r="L158" s="184">
        <v>26</v>
      </c>
      <c r="M158" s="72">
        <v>1</v>
      </c>
      <c r="N158" s="72"/>
      <c r="O158" s="72" t="s">
        <v>837</v>
      </c>
    </row>
    <row r="159" spans="1:15">
      <c r="A159" s="5">
        <v>8</v>
      </c>
      <c r="B159" s="8">
        <v>3</v>
      </c>
      <c r="C159" s="8">
        <v>158</v>
      </c>
      <c r="D159" s="2" t="s">
        <v>164</v>
      </c>
      <c r="E159" s="2">
        <v>27779</v>
      </c>
      <c r="F159" s="2" t="s">
        <v>555</v>
      </c>
      <c r="G159" s="2" t="s">
        <v>555</v>
      </c>
      <c r="H159" s="180" t="s">
        <v>3142</v>
      </c>
      <c r="I159" s="180"/>
      <c r="J159" s="126" t="s">
        <v>3111</v>
      </c>
      <c r="K159" s="127" t="s">
        <v>356</v>
      </c>
      <c r="L159" s="184">
        <v>23</v>
      </c>
      <c r="M159" s="72">
        <v>1</v>
      </c>
      <c r="N159" s="72"/>
      <c r="O159" s="72" t="s">
        <v>837</v>
      </c>
    </row>
    <row r="160" spans="1:15">
      <c r="A160" s="5">
        <v>8</v>
      </c>
      <c r="B160" s="8">
        <v>4</v>
      </c>
      <c r="C160" s="8">
        <v>159</v>
      </c>
      <c r="D160" s="2" t="s">
        <v>598</v>
      </c>
      <c r="E160" s="2">
        <v>15551</v>
      </c>
      <c r="F160" s="2" t="s">
        <v>129</v>
      </c>
      <c r="G160" s="2" t="s">
        <v>129</v>
      </c>
      <c r="H160" s="180" t="s">
        <v>3142</v>
      </c>
      <c r="I160" s="180"/>
      <c r="J160" s="126" t="s">
        <v>3139</v>
      </c>
      <c r="K160" s="127" t="s">
        <v>168</v>
      </c>
      <c r="L160" s="184">
        <v>31</v>
      </c>
      <c r="M160" s="72">
        <v>1</v>
      </c>
      <c r="N160" s="72"/>
      <c r="O160" s="72" t="s">
        <v>837</v>
      </c>
    </row>
    <row r="161" spans="1:15">
      <c r="A161" s="5">
        <v>8</v>
      </c>
      <c r="B161" s="8">
        <v>5</v>
      </c>
      <c r="C161" s="8">
        <v>160</v>
      </c>
      <c r="D161" s="2" t="s">
        <v>15</v>
      </c>
      <c r="E161" s="2">
        <v>4314</v>
      </c>
      <c r="F161" s="2" t="s">
        <v>188</v>
      </c>
      <c r="G161" s="2" t="s">
        <v>188</v>
      </c>
      <c r="H161" s="180" t="s">
        <v>3142</v>
      </c>
      <c r="I161" s="180"/>
      <c r="J161" s="126" t="s">
        <v>1371</v>
      </c>
      <c r="K161" s="127" t="s">
        <v>554</v>
      </c>
      <c r="L161" s="184">
        <v>38</v>
      </c>
      <c r="M161" s="72">
        <v>3</v>
      </c>
      <c r="N161" s="72" t="s">
        <v>46</v>
      </c>
      <c r="O161" s="72"/>
    </row>
    <row r="162" spans="1:15">
      <c r="A162" s="5">
        <v>8</v>
      </c>
      <c r="B162" s="8">
        <v>6</v>
      </c>
      <c r="C162" s="8">
        <v>161</v>
      </c>
      <c r="D162" s="2" t="s">
        <v>2168</v>
      </c>
      <c r="E162" s="2">
        <v>13324</v>
      </c>
      <c r="F162" s="2" t="s">
        <v>29</v>
      </c>
      <c r="G162" s="2" t="s">
        <v>29</v>
      </c>
      <c r="H162" s="180" t="s">
        <v>3142</v>
      </c>
      <c r="I162" s="180"/>
      <c r="J162" s="126" t="s">
        <v>522</v>
      </c>
      <c r="K162" s="127" t="s">
        <v>1065</v>
      </c>
      <c r="L162" s="184">
        <v>30</v>
      </c>
      <c r="M162" s="72">
        <v>5</v>
      </c>
      <c r="N162" s="72" t="s">
        <v>838</v>
      </c>
      <c r="O162" s="72"/>
    </row>
    <row r="163" spans="1:15">
      <c r="A163" s="5">
        <v>8</v>
      </c>
      <c r="B163" s="8">
        <v>7</v>
      </c>
      <c r="C163" s="8">
        <v>162</v>
      </c>
      <c r="D163" s="2" t="s">
        <v>563</v>
      </c>
      <c r="E163" s="2">
        <v>21780</v>
      </c>
      <c r="F163" s="2" t="s">
        <v>563</v>
      </c>
      <c r="G163" s="2" t="s">
        <v>563</v>
      </c>
      <c r="H163" s="180"/>
      <c r="I163" s="180"/>
      <c r="J163" s="126" t="s">
        <v>475</v>
      </c>
      <c r="K163" s="127" t="s">
        <v>2978</v>
      </c>
      <c r="L163" s="184">
        <v>23</v>
      </c>
      <c r="M163" s="72">
        <v>7</v>
      </c>
      <c r="N163" s="72" t="s">
        <v>837</v>
      </c>
      <c r="O163" s="72"/>
    </row>
    <row r="164" spans="1:15">
      <c r="A164" s="5">
        <v>8</v>
      </c>
      <c r="B164" s="8">
        <v>8</v>
      </c>
      <c r="C164" s="8">
        <v>163</v>
      </c>
      <c r="D164" s="2" t="s">
        <v>13</v>
      </c>
      <c r="E164" s="2">
        <v>19522</v>
      </c>
      <c r="F164" s="2" t="s">
        <v>188</v>
      </c>
      <c r="G164" s="2" t="s">
        <v>188</v>
      </c>
      <c r="H164" s="180" t="s">
        <v>3142</v>
      </c>
      <c r="I164" s="180"/>
      <c r="J164" s="126" t="s">
        <v>2371</v>
      </c>
      <c r="K164" s="127" t="s">
        <v>1801</v>
      </c>
      <c r="L164" s="184">
        <v>26</v>
      </c>
      <c r="M164" s="72">
        <v>7</v>
      </c>
      <c r="N164" s="72" t="s">
        <v>46</v>
      </c>
      <c r="O164" s="72"/>
    </row>
    <row r="165" spans="1:15">
      <c r="A165" s="5">
        <v>8</v>
      </c>
      <c r="B165" s="8">
        <v>9</v>
      </c>
      <c r="C165" s="8">
        <v>164</v>
      </c>
      <c r="D165" s="2" t="s">
        <v>276</v>
      </c>
      <c r="E165" s="2">
        <v>21560</v>
      </c>
      <c r="F165" s="2" t="s">
        <v>129</v>
      </c>
      <c r="G165" s="2" t="s">
        <v>129</v>
      </c>
      <c r="H165" s="180" t="s">
        <v>3142</v>
      </c>
      <c r="I165" s="180"/>
      <c r="J165" s="126" t="s">
        <v>2256</v>
      </c>
      <c r="K165" s="127" t="s">
        <v>2480</v>
      </c>
      <c r="L165" s="184">
        <v>25</v>
      </c>
      <c r="M165" s="72">
        <v>3</v>
      </c>
      <c r="N165" s="72" t="s">
        <v>46</v>
      </c>
      <c r="O165" s="72"/>
    </row>
    <row r="166" spans="1:15">
      <c r="A166" s="5">
        <v>8</v>
      </c>
      <c r="B166" s="8">
        <v>10</v>
      </c>
      <c r="C166" s="8">
        <v>165</v>
      </c>
      <c r="D166" s="2" t="s">
        <v>18</v>
      </c>
      <c r="E166" s="2">
        <v>19913</v>
      </c>
      <c r="F166" s="2" t="s">
        <v>686</v>
      </c>
      <c r="G166" s="2" t="s">
        <v>686</v>
      </c>
      <c r="H166" s="180" t="s">
        <v>3142</v>
      </c>
      <c r="I166" s="180"/>
      <c r="J166" s="126" t="s">
        <v>615</v>
      </c>
      <c r="K166" s="127" t="s">
        <v>225</v>
      </c>
      <c r="L166" s="184">
        <v>24</v>
      </c>
      <c r="M166" s="72">
        <v>8</v>
      </c>
      <c r="N166" s="72" t="s">
        <v>46</v>
      </c>
      <c r="O166" s="72"/>
    </row>
    <row r="167" spans="1:15">
      <c r="A167" s="5">
        <v>8</v>
      </c>
      <c r="B167" s="8">
        <v>11</v>
      </c>
      <c r="C167" s="8">
        <v>166</v>
      </c>
      <c r="D167" s="2" t="s">
        <v>609</v>
      </c>
      <c r="E167" s="2">
        <v>11281</v>
      </c>
      <c r="F167" s="2" t="s">
        <v>470</v>
      </c>
      <c r="G167" s="2" t="s">
        <v>470</v>
      </c>
      <c r="H167" s="180" t="s">
        <v>3142</v>
      </c>
      <c r="I167" s="180"/>
      <c r="J167" s="126" t="s">
        <v>1011</v>
      </c>
      <c r="K167" s="127" t="s">
        <v>1012</v>
      </c>
      <c r="L167" s="184">
        <v>33</v>
      </c>
      <c r="M167" s="72">
        <v>4</v>
      </c>
      <c r="N167" s="72" t="s">
        <v>837</v>
      </c>
      <c r="O167" s="72"/>
    </row>
    <row r="168" spans="1:15">
      <c r="A168" s="5">
        <v>8</v>
      </c>
      <c r="B168" s="8">
        <v>12</v>
      </c>
      <c r="C168" s="8">
        <v>167</v>
      </c>
      <c r="D168" s="2" t="s">
        <v>14</v>
      </c>
      <c r="E168" s="2">
        <v>6316</v>
      </c>
      <c r="F168" s="2" t="s">
        <v>470</v>
      </c>
      <c r="G168" s="2" t="s">
        <v>470</v>
      </c>
      <c r="H168" s="180" t="s">
        <v>3142</v>
      </c>
      <c r="I168" s="180"/>
      <c r="J168" s="126" t="s">
        <v>385</v>
      </c>
      <c r="K168" s="127" t="s">
        <v>617</v>
      </c>
      <c r="L168" s="184">
        <v>35</v>
      </c>
      <c r="M168" s="72">
        <v>1</v>
      </c>
      <c r="N168" s="72"/>
      <c r="O168" s="72" t="s">
        <v>837</v>
      </c>
    </row>
    <row r="169" spans="1:15">
      <c r="A169" s="5">
        <v>8</v>
      </c>
      <c r="B169" s="8">
        <v>13</v>
      </c>
      <c r="C169" s="8">
        <v>168</v>
      </c>
      <c r="D169" s="2" t="s">
        <v>239</v>
      </c>
      <c r="E169" s="2">
        <v>22277</v>
      </c>
      <c r="F169" s="2" t="s">
        <v>354</v>
      </c>
      <c r="G169" s="2" t="s">
        <v>354</v>
      </c>
      <c r="H169" s="180" t="s">
        <v>3142</v>
      </c>
      <c r="I169" s="180"/>
      <c r="J169" s="126" t="s">
        <v>460</v>
      </c>
      <c r="K169" s="127" t="s">
        <v>220</v>
      </c>
      <c r="L169" s="184">
        <v>23</v>
      </c>
      <c r="M169" s="72">
        <v>6</v>
      </c>
      <c r="N169" s="72" t="s">
        <v>837</v>
      </c>
      <c r="O169" s="72"/>
    </row>
    <row r="170" spans="1:15">
      <c r="A170" s="5">
        <v>8</v>
      </c>
      <c r="B170" s="8">
        <v>14</v>
      </c>
      <c r="C170" s="8">
        <v>169</v>
      </c>
      <c r="D170" s="2" t="s">
        <v>29</v>
      </c>
      <c r="E170" s="2">
        <v>8202</v>
      </c>
      <c r="F170" s="2" t="s">
        <v>164</v>
      </c>
      <c r="G170" s="2" t="s">
        <v>164</v>
      </c>
      <c r="H170" s="180" t="s">
        <v>3142</v>
      </c>
      <c r="I170" s="180"/>
      <c r="J170" s="126" t="s">
        <v>350</v>
      </c>
      <c r="K170" s="127" t="s">
        <v>533</v>
      </c>
      <c r="L170" s="184">
        <v>34</v>
      </c>
      <c r="M170" s="72">
        <v>4</v>
      </c>
      <c r="N170" s="72" t="s">
        <v>837</v>
      </c>
      <c r="O170" s="72"/>
    </row>
    <row r="171" spans="1:15">
      <c r="A171" s="5">
        <v>8</v>
      </c>
      <c r="B171" s="8">
        <v>15</v>
      </c>
      <c r="C171" s="8">
        <v>170</v>
      </c>
      <c r="D171" s="2" t="s">
        <v>17</v>
      </c>
      <c r="E171" s="2">
        <v>19363</v>
      </c>
      <c r="F171" s="2" t="s">
        <v>17</v>
      </c>
      <c r="G171" s="2" t="s">
        <v>17</v>
      </c>
      <c r="H171" s="180" t="s">
        <v>3142</v>
      </c>
      <c r="I171" s="180"/>
      <c r="J171" s="126" t="s">
        <v>1032</v>
      </c>
      <c r="K171" s="127" t="s">
        <v>595</v>
      </c>
      <c r="L171" s="184">
        <v>26</v>
      </c>
      <c r="M171" s="72">
        <v>7</v>
      </c>
      <c r="N171" s="72" t="s">
        <v>837</v>
      </c>
      <c r="O171" s="72"/>
    </row>
    <row r="172" spans="1:15">
      <c r="A172" s="5">
        <v>8</v>
      </c>
      <c r="B172" s="8">
        <v>16</v>
      </c>
      <c r="C172" s="8">
        <v>171</v>
      </c>
      <c r="D172" s="2" t="s">
        <v>2175</v>
      </c>
      <c r="E172" s="2">
        <v>13355</v>
      </c>
      <c r="F172" s="2" t="s">
        <v>213</v>
      </c>
      <c r="G172" s="2" t="s">
        <v>213</v>
      </c>
      <c r="H172" s="180" t="s">
        <v>3142</v>
      </c>
      <c r="I172" s="180"/>
      <c r="J172" s="126" t="s">
        <v>2237</v>
      </c>
      <c r="K172" s="127" t="s">
        <v>106</v>
      </c>
      <c r="L172" s="184">
        <v>31</v>
      </c>
      <c r="M172" s="72">
        <v>2</v>
      </c>
      <c r="N172" s="72" t="s">
        <v>837</v>
      </c>
      <c r="O172" s="72"/>
    </row>
    <row r="173" spans="1:15">
      <c r="A173" s="5">
        <v>8</v>
      </c>
      <c r="B173" s="8">
        <v>17</v>
      </c>
      <c r="C173" s="8">
        <v>172</v>
      </c>
      <c r="D173" s="2" t="s">
        <v>470</v>
      </c>
      <c r="E173" s="2">
        <v>19996</v>
      </c>
      <c r="F173" s="2" t="s">
        <v>555</v>
      </c>
      <c r="G173" s="2" t="s">
        <v>555</v>
      </c>
      <c r="H173" s="180" t="s">
        <v>3142</v>
      </c>
      <c r="I173" s="180"/>
      <c r="J173" s="126" t="s">
        <v>2402</v>
      </c>
      <c r="K173" s="127" t="s">
        <v>409</v>
      </c>
      <c r="L173" s="184">
        <v>27</v>
      </c>
      <c r="M173" s="72">
        <v>1</v>
      </c>
      <c r="N173" s="72"/>
      <c r="O173" s="72" t="s">
        <v>46</v>
      </c>
    </row>
    <row r="174" spans="1:15">
      <c r="A174" s="5">
        <v>8</v>
      </c>
      <c r="B174" s="8">
        <v>18</v>
      </c>
      <c r="C174" s="8">
        <v>173</v>
      </c>
      <c r="D174" s="2" t="s">
        <v>129</v>
      </c>
      <c r="E174" s="2">
        <v>13619</v>
      </c>
      <c r="F174" s="2" t="s">
        <v>2175</v>
      </c>
      <c r="G174" s="2" t="s">
        <v>2175</v>
      </c>
      <c r="H174" s="180" t="s">
        <v>3142</v>
      </c>
      <c r="I174" s="180"/>
      <c r="J174" s="126" t="s">
        <v>1057</v>
      </c>
      <c r="K174" s="127" t="s">
        <v>1756</v>
      </c>
      <c r="L174" s="184">
        <v>29</v>
      </c>
      <c r="M174" s="72">
        <v>1</v>
      </c>
      <c r="N174" s="72"/>
      <c r="O174" s="72" t="s">
        <v>837</v>
      </c>
    </row>
    <row r="175" spans="1:15">
      <c r="A175" s="5">
        <v>8</v>
      </c>
      <c r="B175" s="8">
        <v>19</v>
      </c>
      <c r="C175" s="8">
        <v>174</v>
      </c>
      <c r="D175" s="2" t="s">
        <v>188</v>
      </c>
      <c r="E175" s="2">
        <v>16219</v>
      </c>
      <c r="F175" s="2" t="s">
        <v>2175</v>
      </c>
      <c r="G175" s="2" t="s">
        <v>2175</v>
      </c>
      <c r="H175" s="180" t="s">
        <v>3142</v>
      </c>
      <c r="I175" s="180"/>
      <c r="J175" s="126" t="s">
        <v>262</v>
      </c>
      <c r="K175" s="127" t="s">
        <v>1679</v>
      </c>
      <c r="L175" s="184">
        <v>29</v>
      </c>
      <c r="M175" s="72">
        <v>5</v>
      </c>
      <c r="N175" s="72" t="s">
        <v>837</v>
      </c>
      <c r="O175" s="72"/>
    </row>
    <row r="176" spans="1:15">
      <c r="A176" s="9">
        <v>8</v>
      </c>
      <c r="B176" s="10">
        <v>20</v>
      </c>
      <c r="C176" s="10">
        <v>175</v>
      </c>
      <c r="D176" s="11" t="s">
        <v>567</v>
      </c>
      <c r="E176" s="11">
        <v>24782</v>
      </c>
      <c r="F176" s="11" t="s">
        <v>2175</v>
      </c>
      <c r="G176" s="11" t="s">
        <v>2175</v>
      </c>
      <c r="H176" s="181" t="s">
        <v>3142</v>
      </c>
      <c r="I176" s="181"/>
      <c r="J176" s="135" t="s">
        <v>4</v>
      </c>
      <c r="K176" s="136" t="s">
        <v>617</v>
      </c>
      <c r="L176" s="185">
        <v>25</v>
      </c>
      <c r="M176" s="76">
        <v>5</v>
      </c>
      <c r="N176" s="76" t="s">
        <v>837</v>
      </c>
      <c r="O176" s="76"/>
    </row>
    <row r="177" spans="1:15">
      <c r="A177" s="5">
        <v>9</v>
      </c>
      <c r="B177" s="8">
        <v>1</v>
      </c>
      <c r="C177" s="8">
        <v>176</v>
      </c>
      <c r="D177" s="2" t="s">
        <v>567</v>
      </c>
      <c r="E177" s="2">
        <v>22275</v>
      </c>
      <c r="F177" s="2" t="s">
        <v>164</v>
      </c>
      <c r="G177" s="2" t="s">
        <v>164</v>
      </c>
      <c r="H177" s="180" t="s">
        <v>3142</v>
      </c>
      <c r="I177" s="180"/>
      <c r="J177" s="126" t="s">
        <v>2498</v>
      </c>
      <c r="K177" s="127" t="s">
        <v>247</v>
      </c>
      <c r="L177" s="184">
        <v>26</v>
      </c>
      <c r="M177" s="72">
        <v>5</v>
      </c>
      <c r="N177" s="72" t="s">
        <v>837</v>
      </c>
      <c r="O177" s="72"/>
    </row>
    <row r="178" spans="1:15">
      <c r="A178" s="5">
        <v>9</v>
      </c>
      <c r="B178" s="8">
        <v>2</v>
      </c>
      <c r="C178" s="8">
        <v>177</v>
      </c>
      <c r="D178" s="2" t="s">
        <v>188</v>
      </c>
      <c r="E178" s="2">
        <v>10047</v>
      </c>
      <c r="F178" s="2" t="s">
        <v>2170</v>
      </c>
      <c r="G178" s="2" t="s">
        <v>2170</v>
      </c>
      <c r="H178" s="180" t="s">
        <v>3142</v>
      </c>
      <c r="I178" s="180"/>
      <c r="J178" s="126" t="s">
        <v>322</v>
      </c>
      <c r="K178" s="127" t="s">
        <v>639</v>
      </c>
      <c r="L178" s="184">
        <v>31</v>
      </c>
      <c r="M178" s="72">
        <v>9</v>
      </c>
      <c r="N178" s="72" t="s">
        <v>837</v>
      </c>
      <c r="O178" s="72"/>
    </row>
    <row r="179" spans="1:15">
      <c r="A179" s="5">
        <v>9</v>
      </c>
      <c r="B179" s="8">
        <v>3</v>
      </c>
      <c r="C179" s="8">
        <v>178</v>
      </c>
      <c r="D179" s="2" t="s">
        <v>129</v>
      </c>
      <c r="E179" s="2">
        <v>23733</v>
      </c>
      <c r="F179" s="2" t="s">
        <v>14</v>
      </c>
      <c r="G179" s="2" t="s">
        <v>14</v>
      </c>
      <c r="H179" s="180" t="s">
        <v>3142</v>
      </c>
      <c r="I179" s="180"/>
      <c r="J179" s="126" t="s">
        <v>2520</v>
      </c>
      <c r="K179" s="127" t="s">
        <v>3025</v>
      </c>
      <c r="L179" s="184">
        <v>23</v>
      </c>
      <c r="M179" s="72">
        <v>5</v>
      </c>
      <c r="N179" s="72" t="s">
        <v>837</v>
      </c>
      <c r="O179" s="72"/>
    </row>
    <row r="180" spans="1:15">
      <c r="A180" s="5">
        <v>9</v>
      </c>
      <c r="B180" s="8">
        <v>4</v>
      </c>
      <c r="C180" s="8">
        <v>179</v>
      </c>
      <c r="D180" s="2" t="s">
        <v>470</v>
      </c>
      <c r="E180" s="2">
        <v>15068</v>
      </c>
      <c r="F180" s="2" t="s">
        <v>15</v>
      </c>
      <c r="G180" s="2" t="s">
        <v>15</v>
      </c>
      <c r="H180" s="180" t="s">
        <v>3142</v>
      </c>
      <c r="I180" s="180"/>
      <c r="J180" s="126" t="s">
        <v>647</v>
      </c>
      <c r="K180" s="127" t="s">
        <v>1055</v>
      </c>
      <c r="L180" s="184">
        <v>28</v>
      </c>
      <c r="M180" s="72">
        <v>1</v>
      </c>
      <c r="N180" s="72"/>
      <c r="O180" s="72" t="s">
        <v>837</v>
      </c>
    </row>
    <row r="181" spans="1:15">
      <c r="A181" s="5">
        <v>9</v>
      </c>
      <c r="B181" s="8">
        <v>5</v>
      </c>
      <c r="C181" s="8">
        <v>180</v>
      </c>
      <c r="D181" s="2" t="s">
        <v>2175</v>
      </c>
      <c r="E181" s="2">
        <v>14524</v>
      </c>
      <c r="F181" s="2" t="s">
        <v>14</v>
      </c>
      <c r="G181" s="2" t="s">
        <v>14</v>
      </c>
      <c r="H181" s="180" t="s">
        <v>3142</v>
      </c>
      <c r="I181" s="180"/>
      <c r="J181" s="126" t="s">
        <v>983</v>
      </c>
      <c r="K181" s="127" t="s">
        <v>565</v>
      </c>
      <c r="L181" s="184">
        <v>28</v>
      </c>
      <c r="M181" s="72">
        <v>1</v>
      </c>
      <c r="N181" s="72"/>
      <c r="O181" s="72" t="s">
        <v>837</v>
      </c>
    </row>
    <row r="182" spans="1:15">
      <c r="A182" s="5">
        <v>9</v>
      </c>
      <c r="B182" s="8">
        <v>6</v>
      </c>
      <c r="C182" s="8">
        <v>181</v>
      </c>
      <c r="D182" s="2" t="s">
        <v>17</v>
      </c>
      <c r="E182" s="2">
        <v>26151</v>
      </c>
      <c r="F182" s="2" t="s">
        <v>17</v>
      </c>
      <c r="G182" s="2" t="s">
        <v>17</v>
      </c>
      <c r="H182" s="180"/>
      <c r="I182" s="180"/>
      <c r="J182" s="126" t="s">
        <v>3077</v>
      </c>
      <c r="K182" s="127" t="s">
        <v>547</v>
      </c>
      <c r="L182" s="184">
        <v>24</v>
      </c>
      <c r="M182" s="72">
        <v>7</v>
      </c>
      <c r="N182" s="72" t="s">
        <v>46</v>
      </c>
      <c r="O182" s="72"/>
    </row>
    <row r="183" spans="1:15">
      <c r="A183" s="5">
        <v>9</v>
      </c>
      <c r="B183" s="8">
        <v>7</v>
      </c>
      <c r="C183" s="8">
        <v>182</v>
      </c>
      <c r="D183" s="2" t="s">
        <v>29</v>
      </c>
      <c r="E183" s="2">
        <v>20422</v>
      </c>
      <c r="F183" s="2" t="s">
        <v>567</v>
      </c>
      <c r="G183" s="2" t="s">
        <v>567</v>
      </c>
      <c r="H183" s="180" t="s">
        <v>3142</v>
      </c>
      <c r="I183" s="180"/>
      <c r="J183" s="126" t="s">
        <v>788</v>
      </c>
      <c r="K183" s="127" t="s">
        <v>2444</v>
      </c>
      <c r="L183" s="184">
        <v>25</v>
      </c>
      <c r="M183" s="72">
        <v>1</v>
      </c>
      <c r="N183" s="72"/>
      <c r="O183" s="72" t="s">
        <v>46</v>
      </c>
    </row>
    <row r="184" spans="1:15">
      <c r="A184" s="5">
        <v>9</v>
      </c>
      <c r="B184" s="8">
        <v>8</v>
      </c>
      <c r="C184" s="8">
        <v>183</v>
      </c>
      <c r="D184" s="2" t="s">
        <v>239</v>
      </c>
      <c r="E184" s="2">
        <v>21367</v>
      </c>
      <c r="F184" s="2" t="s">
        <v>563</v>
      </c>
      <c r="G184" s="2" t="s">
        <v>563</v>
      </c>
      <c r="H184" s="180" t="s">
        <v>3142</v>
      </c>
      <c r="I184" s="180"/>
      <c r="J184" s="126" t="s">
        <v>2968</v>
      </c>
      <c r="K184" s="127" t="s">
        <v>265</v>
      </c>
      <c r="L184" s="184">
        <v>27</v>
      </c>
      <c r="M184" s="72">
        <v>1</v>
      </c>
      <c r="N184" s="72"/>
      <c r="O184" s="72" t="s">
        <v>837</v>
      </c>
    </row>
    <row r="185" spans="1:15">
      <c r="A185" s="5">
        <v>9</v>
      </c>
      <c r="B185" s="8">
        <v>9</v>
      </c>
      <c r="C185" s="8">
        <v>184</v>
      </c>
      <c r="D185" s="2" t="s">
        <v>14</v>
      </c>
      <c r="E185" s="2">
        <v>19349</v>
      </c>
      <c r="F185" s="2" t="s">
        <v>15</v>
      </c>
      <c r="G185" s="2" t="s">
        <v>15</v>
      </c>
      <c r="H185" s="180" t="s">
        <v>3142</v>
      </c>
      <c r="I185" s="180"/>
      <c r="J185" s="126" t="s">
        <v>1208</v>
      </c>
      <c r="K185" s="127" t="s">
        <v>393</v>
      </c>
      <c r="L185" s="184">
        <v>25</v>
      </c>
      <c r="M185" s="72">
        <v>1</v>
      </c>
      <c r="N185" s="72"/>
      <c r="O185" s="72" t="s">
        <v>46</v>
      </c>
    </row>
    <row r="186" spans="1:15">
      <c r="A186" s="5">
        <v>9</v>
      </c>
      <c r="B186" s="8">
        <v>10</v>
      </c>
      <c r="C186" s="8">
        <v>185</v>
      </c>
      <c r="D186" s="2" t="s">
        <v>609</v>
      </c>
      <c r="E186" s="2">
        <v>6887</v>
      </c>
      <c r="F186" s="2" t="s">
        <v>614</v>
      </c>
      <c r="G186" s="2" t="s">
        <v>614</v>
      </c>
      <c r="H186" s="180" t="s">
        <v>3142</v>
      </c>
      <c r="I186" s="180"/>
      <c r="J186" s="126" t="s">
        <v>642</v>
      </c>
      <c r="K186" s="127" t="s">
        <v>297</v>
      </c>
      <c r="L186" s="184">
        <v>35</v>
      </c>
      <c r="M186" s="72">
        <v>2</v>
      </c>
      <c r="N186" s="72" t="s">
        <v>837</v>
      </c>
      <c r="O186" s="72"/>
    </row>
    <row r="187" spans="1:15">
      <c r="A187" s="5">
        <v>9</v>
      </c>
      <c r="B187" s="8">
        <v>11</v>
      </c>
      <c r="C187" s="8">
        <v>186</v>
      </c>
      <c r="D187" s="2" t="s">
        <v>18</v>
      </c>
      <c r="E187" s="2">
        <v>15507</v>
      </c>
      <c r="F187" s="2" t="s">
        <v>2169</v>
      </c>
      <c r="G187" s="2" t="s">
        <v>29</v>
      </c>
      <c r="H187" s="180" t="s">
        <v>3142</v>
      </c>
      <c r="I187" s="180"/>
      <c r="J187" s="126" t="s">
        <v>115</v>
      </c>
      <c r="K187" s="127" t="s">
        <v>163</v>
      </c>
      <c r="L187" s="184">
        <v>27</v>
      </c>
      <c r="M187" s="72">
        <v>1</v>
      </c>
      <c r="N187" s="72"/>
      <c r="O187" s="72" t="s">
        <v>837</v>
      </c>
    </row>
    <row r="188" spans="1:15">
      <c r="A188" s="5">
        <v>9</v>
      </c>
      <c r="B188" s="8">
        <v>12</v>
      </c>
      <c r="C188" s="8">
        <v>187</v>
      </c>
      <c r="D188" s="2" t="s">
        <v>276</v>
      </c>
      <c r="E188" s="2">
        <v>19262</v>
      </c>
      <c r="F188" s="2" t="s">
        <v>246</v>
      </c>
      <c r="G188" s="2" t="s">
        <v>246</v>
      </c>
      <c r="H188" s="180" t="s">
        <v>3142</v>
      </c>
      <c r="I188" s="180"/>
      <c r="J188" s="126" t="s">
        <v>1171</v>
      </c>
      <c r="K188" s="127" t="s">
        <v>307</v>
      </c>
      <c r="L188" s="184">
        <v>27</v>
      </c>
      <c r="M188" s="72">
        <v>8</v>
      </c>
      <c r="N188" s="72" t="s">
        <v>837</v>
      </c>
      <c r="O188" s="72"/>
    </row>
    <row r="189" spans="1:15">
      <c r="A189" s="5">
        <v>9</v>
      </c>
      <c r="B189" s="8">
        <v>13</v>
      </c>
      <c r="C189" s="8">
        <v>188</v>
      </c>
      <c r="D189" s="2" t="s">
        <v>13</v>
      </c>
      <c r="E189" s="2">
        <v>17192</v>
      </c>
      <c r="F189" s="2" t="s">
        <v>2176</v>
      </c>
      <c r="G189" s="2" t="s">
        <v>2176</v>
      </c>
      <c r="H189" s="180" t="s">
        <v>3142</v>
      </c>
      <c r="I189" s="180"/>
      <c r="J189" s="126" t="s">
        <v>1159</v>
      </c>
      <c r="K189" s="127" t="s">
        <v>966</v>
      </c>
      <c r="L189" s="184">
        <v>28</v>
      </c>
      <c r="M189" s="72">
        <v>1</v>
      </c>
      <c r="N189" s="72"/>
      <c r="O189" s="72" t="s">
        <v>46</v>
      </c>
    </row>
    <row r="190" spans="1:15">
      <c r="A190" s="5">
        <v>9</v>
      </c>
      <c r="B190" s="8">
        <v>14</v>
      </c>
      <c r="C190" s="8">
        <v>189</v>
      </c>
      <c r="D190" s="2" t="s">
        <v>563</v>
      </c>
      <c r="E190" s="2">
        <v>12730</v>
      </c>
      <c r="F190" s="2" t="s">
        <v>2170</v>
      </c>
      <c r="G190" s="2" t="s">
        <v>2170</v>
      </c>
      <c r="H190" s="180" t="s">
        <v>3142</v>
      </c>
      <c r="I190" s="180"/>
      <c r="J190" s="126" t="s">
        <v>176</v>
      </c>
      <c r="K190" s="127" t="s">
        <v>220</v>
      </c>
      <c r="L190" s="184">
        <v>31</v>
      </c>
      <c r="M190" s="72">
        <v>1</v>
      </c>
      <c r="N190" s="72"/>
      <c r="O190" s="72" t="s">
        <v>837</v>
      </c>
    </row>
    <row r="191" spans="1:15">
      <c r="A191" s="5">
        <v>9</v>
      </c>
      <c r="B191" s="8">
        <v>15</v>
      </c>
      <c r="C191" s="8">
        <v>190</v>
      </c>
      <c r="D191" s="2" t="s">
        <v>2168</v>
      </c>
      <c r="E191" s="2">
        <v>15905</v>
      </c>
      <c r="F191" s="2" t="s">
        <v>598</v>
      </c>
      <c r="G191" s="2" t="s">
        <v>598</v>
      </c>
      <c r="H191" s="180" t="s">
        <v>3142</v>
      </c>
      <c r="I191" s="180"/>
      <c r="J191" s="126" t="s">
        <v>1922</v>
      </c>
      <c r="K191" s="127" t="s">
        <v>589</v>
      </c>
      <c r="L191" s="184">
        <v>26</v>
      </c>
      <c r="M191" s="72">
        <v>2</v>
      </c>
      <c r="N191" s="72" t="s">
        <v>837</v>
      </c>
      <c r="O191" s="72"/>
    </row>
    <row r="192" spans="1:15">
      <c r="A192" s="5">
        <v>9</v>
      </c>
      <c r="B192" s="8">
        <v>16</v>
      </c>
      <c r="C192" s="8">
        <v>191</v>
      </c>
      <c r="D192" s="2" t="s">
        <v>15</v>
      </c>
      <c r="E192" s="2">
        <v>17092</v>
      </c>
      <c r="F192" s="2" t="s">
        <v>354</v>
      </c>
      <c r="G192" s="2" t="s">
        <v>354</v>
      </c>
      <c r="H192" s="180" t="s">
        <v>3142</v>
      </c>
      <c r="I192" s="180"/>
      <c r="J192" s="126" t="s">
        <v>2304</v>
      </c>
      <c r="K192" s="127" t="s">
        <v>82</v>
      </c>
      <c r="L192" s="184">
        <v>28</v>
      </c>
      <c r="M192" s="72">
        <v>1</v>
      </c>
      <c r="N192" s="72"/>
      <c r="O192" s="72" t="s">
        <v>837</v>
      </c>
    </row>
    <row r="193" spans="1:15">
      <c r="A193" s="5">
        <v>9</v>
      </c>
      <c r="B193" s="8">
        <v>17</v>
      </c>
      <c r="C193" s="8">
        <v>192</v>
      </c>
      <c r="D193" s="2" t="s">
        <v>598</v>
      </c>
      <c r="E193" s="2">
        <v>17040</v>
      </c>
      <c r="F193" s="2" t="s">
        <v>45</v>
      </c>
      <c r="G193" s="2" t="s">
        <v>1121</v>
      </c>
      <c r="H193" s="180" t="s">
        <v>3142</v>
      </c>
      <c r="I193" s="180"/>
      <c r="J193" s="126" t="s">
        <v>25</v>
      </c>
      <c r="K193" s="127" t="s">
        <v>565</v>
      </c>
      <c r="L193" s="184">
        <v>25</v>
      </c>
      <c r="M193" s="72">
        <v>2</v>
      </c>
      <c r="N193" s="72" t="s">
        <v>838</v>
      </c>
      <c r="O193" s="72"/>
    </row>
    <row r="194" spans="1:15">
      <c r="A194" s="5">
        <v>9</v>
      </c>
      <c r="B194" s="8">
        <v>18</v>
      </c>
      <c r="C194" s="8">
        <v>193</v>
      </c>
      <c r="D194" s="2" t="s">
        <v>164</v>
      </c>
      <c r="E194" s="2">
        <v>13338</v>
      </c>
      <c r="F194" s="2" t="s">
        <v>563</v>
      </c>
      <c r="G194" s="2" t="s">
        <v>563</v>
      </c>
      <c r="H194" s="180" t="s">
        <v>3142</v>
      </c>
      <c r="I194" s="180"/>
      <c r="J194" s="126" t="s">
        <v>1020</v>
      </c>
      <c r="K194" s="127" t="s">
        <v>227</v>
      </c>
      <c r="L194" s="184">
        <v>30</v>
      </c>
      <c r="M194" s="72">
        <v>2</v>
      </c>
      <c r="N194" s="72" t="s">
        <v>46</v>
      </c>
      <c r="O194" s="72"/>
    </row>
    <row r="195" spans="1:15">
      <c r="A195" s="5">
        <v>9</v>
      </c>
      <c r="B195" s="8">
        <v>19</v>
      </c>
      <c r="C195" s="8">
        <v>194</v>
      </c>
      <c r="D195" s="2" t="s">
        <v>16</v>
      </c>
      <c r="E195" s="2">
        <v>12777</v>
      </c>
      <c r="F195" s="2" t="s">
        <v>2175</v>
      </c>
      <c r="G195" s="2" t="s">
        <v>2175</v>
      </c>
      <c r="H195" s="180" t="s">
        <v>3142</v>
      </c>
      <c r="I195" s="180"/>
      <c r="J195" s="126" t="s">
        <v>1098</v>
      </c>
      <c r="K195" s="127" t="s">
        <v>553</v>
      </c>
      <c r="L195" s="184">
        <v>32</v>
      </c>
      <c r="M195" s="72">
        <v>1</v>
      </c>
      <c r="N195" s="72"/>
      <c r="O195" s="72" t="s">
        <v>837</v>
      </c>
    </row>
    <row r="196" spans="1:15">
      <c r="A196" s="9">
        <v>9</v>
      </c>
      <c r="B196" s="10">
        <v>20</v>
      </c>
      <c r="C196" s="10">
        <v>195</v>
      </c>
      <c r="D196" s="11" t="s">
        <v>555</v>
      </c>
      <c r="E196" s="11">
        <v>5827</v>
      </c>
      <c r="F196" s="11" t="s">
        <v>2175</v>
      </c>
      <c r="G196" s="11" t="s">
        <v>2175</v>
      </c>
      <c r="H196" s="181" t="s">
        <v>3142</v>
      </c>
      <c r="I196" s="181"/>
      <c r="J196" s="135" t="s">
        <v>445</v>
      </c>
      <c r="K196" s="136" t="s">
        <v>325</v>
      </c>
      <c r="L196" s="185">
        <v>30</v>
      </c>
      <c r="M196" s="76">
        <v>4</v>
      </c>
      <c r="N196" s="76" t="s">
        <v>837</v>
      </c>
      <c r="O196" s="76"/>
    </row>
    <row r="197" spans="1:15">
      <c r="A197" s="5">
        <v>10</v>
      </c>
      <c r="B197" s="8">
        <v>1</v>
      </c>
      <c r="C197" s="8">
        <v>196</v>
      </c>
      <c r="D197" s="2" t="s">
        <v>555</v>
      </c>
      <c r="E197" s="2">
        <v>1247</v>
      </c>
      <c r="F197" s="2" t="s">
        <v>345</v>
      </c>
      <c r="G197" s="2" t="s">
        <v>345</v>
      </c>
      <c r="H197" s="180" t="s">
        <v>3142</v>
      </c>
      <c r="I197" s="180"/>
      <c r="J197" s="126" t="s">
        <v>139</v>
      </c>
      <c r="K197" s="127" t="s">
        <v>613</v>
      </c>
      <c r="L197" s="184">
        <v>36</v>
      </c>
      <c r="M197" s="72">
        <v>1</v>
      </c>
      <c r="N197" s="72"/>
      <c r="O197" s="72" t="s">
        <v>837</v>
      </c>
    </row>
    <row r="198" spans="1:15">
      <c r="A198" s="5">
        <v>10</v>
      </c>
      <c r="B198" s="8">
        <v>2</v>
      </c>
      <c r="C198" s="8">
        <v>197</v>
      </c>
      <c r="D198" s="2" t="s">
        <v>16</v>
      </c>
      <c r="E198" s="2">
        <v>1943</v>
      </c>
      <c r="F198" s="2" t="s">
        <v>2168</v>
      </c>
      <c r="G198" s="2" t="s">
        <v>2168</v>
      </c>
      <c r="H198" s="180" t="s">
        <v>3142</v>
      </c>
      <c r="I198" s="180"/>
      <c r="J198" s="126" t="s">
        <v>286</v>
      </c>
      <c r="K198" s="127" t="s">
        <v>287</v>
      </c>
      <c r="L198" s="184">
        <v>38</v>
      </c>
      <c r="M198" s="72">
        <v>1</v>
      </c>
      <c r="N198" s="72"/>
      <c r="O198" s="72" t="s">
        <v>837</v>
      </c>
    </row>
    <row r="199" spans="1:15">
      <c r="A199" s="5">
        <v>10</v>
      </c>
      <c r="B199" s="8">
        <v>3</v>
      </c>
      <c r="C199" s="8">
        <v>198</v>
      </c>
      <c r="D199" s="2" t="s">
        <v>164</v>
      </c>
      <c r="E199" s="2">
        <v>25055</v>
      </c>
      <c r="F199" s="2" t="s">
        <v>2168</v>
      </c>
      <c r="G199" s="2" t="s">
        <v>2168</v>
      </c>
      <c r="H199" s="180"/>
      <c r="I199" s="180"/>
      <c r="J199" s="126" t="s">
        <v>629</v>
      </c>
      <c r="K199" s="127" t="s">
        <v>552</v>
      </c>
      <c r="L199" s="184">
        <v>25</v>
      </c>
      <c r="M199" s="72">
        <v>9</v>
      </c>
      <c r="N199" s="72" t="s">
        <v>837</v>
      </c>
      <c r="O199" s="72"/>
    </row>
    <row r="200" spans="1:15">
      <c r="A200" s="5">
        <v>10</v>
      </c>
      <c r="B200" s="8">
        <v>4</v>
      </c>
      <c r="C200" s="8">
        <v>199</v>
      </c>
      <c r="D200" s="2" t="s">
        <v>598</v>
      </c>
      <c r="E200" s="2">
        <v>15104</v>
      </c>
      <c r="F200" s="2" t="s">
        <v>563</v>
      </c>
      <c r="G200" s="2" t="s">
        <v>563</v>
      </c>
      <c r="H200" s="180"/>
      <c r="I200" s="180"/>
      <c r="J200" s="126" t="s">
        <v>262</v>
      </c>
      <c r="K200" s="127" t="s">
        <v>616</v>
      </c>
      <c r="L200" s="184">
        <v>30</v>
      </c>
      <c r="M200" s="72">
        <v>8</v>
      </c>
      <c r="N200" s="72" t="s">
        <v>837</v>
      </c>
      <c r="O200" s="72"/>
    </row>
    <row r="201" spans="1:15">
      <c r="A201" s="5">
        <v>10</v>
      </c>
      <c r="B201" s="8">
        <v>5</v>
      </c>
      <c r="C201" s="8">
        <v>200</v>
      </c>
      <c r="D201" s="2" t="s">
        <v>15</v>
      </c>
      <c r="E201" s="2">
        <v>19890</v>
      </c>
      <c r="F201" s="2" t="s">
        <v>1121</v>
      </c>
      <c r="G201" s="2" t="s">
        <v>1121</v>
      </c>
      <c r="H201" s="180" t="s">
        <v>3142</v>
      </c>
      <c r="I201" s="180"/>
      <c r="J201" s="126" t="s">
        <v>134</v>
      </c>
      <c r="K201" s="127" t="s">
        <v>1200</v>
      </c>
      <c r="L201" s="184">
        <v>26</v>
      </c>
      <c r="M201" s="72">
        <v>5</v>
      </c>
      <c r="N201" s="72" t="s">
        <v>837</v>
      </c>
      <c r="O201" s="72"/>
    </row>
    <row r="202" spans="1:15">
      <c r="A202" s="5">
        <v>10</v>
      </c>
      <c r="B202" s="8">
        <v>6</v>
      </c>
      <c r="C202" s="8">
        <v>201</v>
      </c>
      <c r="D202" s="2" t="s">
        <v>2168</v>
      </c>
      <c r="E202" s="2">
        <v>1246</v>
      </c>
      <c r="F202" s="2" t="s">
        <v>563</v>
      </c>
      <c r="G202" s="2" t="s">
        <v>563</v>
      </c>
      <c r="H202" s="180" t="s">
        <v>3142</v>
      </c>
      <c r="I202" s="180"/>
      <c r="J202" s="126" t="s">
        <v>2167</v>
      </c>
      <c r="K202" s="127" t="s">
        <v>531</v>
      </c>
      <c r="L202" s="184">
        <v>36</v>
      </c>
      <c r="M202" s="72">
        <v>1</v>
      </c>
      <c r="N202" s="72"/>
      <c r="O202" s="72" t="s">
        <v>837</v>
      </c>
    </row>
    <row r="203" spans="1:15">
      <c r="A203" s="5">
        <v>10</v>
      </c>
      <c r="B203" s="8">
        <v>7</v>
      </c>
      <c r="C203" s="8">
        <v>202</v>
      </c>
      <c r="D203" s="2" t="s">
        <v>563</v>
      </c>
      <c r="E203" s="2">
        <v>25867</v>
      </c>
      <c r="F203" s="2" t="s">
        <v>239</v>
      </c>
      <c r="G203" s="2" t="s">
        <v>239</v>
      </c>
      <c r="H203" s="180"/>
      <c r="I203" s="180"/>
      <c r="J203" s="126" t="s">
        <v>3068</v>
      </c>
      <c r="K203" s="127" t="s">
        <v>549</v>
      </c>
      <c r="L203" s="184">
        <v>24</v>
      </c>
      <c r="M203" s="72">
        <v>5</v>
      </c>
      <c r="N203" s="72" t="s">
        <v>837</v>
      </c>
      <c r="O203" s="72"/>
    </row>
    <row r="204" spans="1:15">
      <c r="A204" s="5">
        <v>10</v>
      </c>
      <c r="B204" s="8">
        <v>8</v>
      </c>
      <c r="C204" s="8">
        <v>203</v>
      </c>
      <c r="D204" s="2" t="s">
        <v>13</v>
      </c>
      <c r="E204" s="2">
        <v>20515</v>
      </c>
      <c r="F204" s="2" t="s">
        <v>45</v>
      </c>
      <c r="G204" s="2" t="s">
        <v>1121</v>
      </c>
      <c r="H204" s="180" t="s">
        <v>3142</v>
      </c>
      <c r="I204" s="180"/>
      <c r="J204" s="126" t="s">
        <v>211</v>
      </c>
      <c r="K204" s="127" t="s">
        <v>547</v>
      </c>
      <c r="L204" s="184">
        <v>25</v>
      </c>
      <c r="M204" s="72">
        <v>1</v>
      </c>
      <c r="N204" s="72"/>
      <c r="O204" s="72" t="s">
        <v>46</v>
      </c>
    </row>
    <row r="205" spans="1:15">
      <c r="A205" s="5">
        <v>10</v>
      </c>
      <c r="B205" s="8">
        <v>9</v>
      </c>
      <c r="C205" s="8">
        <v>204</v>
      </c>
      <c r="D205" s="2" t="s">
        <v>276</v>
      </c>
      <c r="E205" s="2">
        <v>17696</v>
      </c>
      <c r="F205" s="2" t="s">
        <v>438</v>
      </c>
      <c r="G205" s="2" t="s">
        <v>438</v>
      </c>
      <c r="H205" s="180" t="s">
        <v>3142</v>
      </c>
      <c r="I205" s="180"/>
      <c r="J205" s="126" t="s">
        <v>962</v>
      </c>
      <c r="K205" s="127" t="s">
        <v>105</v>
      </c>
      <c r="L205" s="184">
        <v>28</v>
      </c>
      <c r="M205" s="72">
        <v>4</v>
      </c>
      <c r="N205" s="72" t="s">
        <v>837</v>
      </c>
      <c r="O205" s="72"/>
    </row>
    <row r="206" spans="1:15">
      <c r="A206" s="5">
        <v>10</v>
      </c>
      <c r="B206" s="8">
        <v>10</v>
      </c>
      <c r="C206" s="8">
        <v>205</v>
      </c>
      <c r="D206" s="2" t="s">
        <v>18</v>
      </c>
      <c r="E206" s="2">
        <v>15009</v>
      </c>
      <c r="F206" s="2" t="s">
        <v>2169</v>
      </c>
      <c r="G206" s="2" t="s">
        <v>29</v>
      </c>
      <c r="H206" s="180" t="s">
        <v>3142</v>
      </c>
      <c r="I206" s="180"/>
      <c r="J206" s="126" t="s">
        <v>1697</v>
      </c>
      <c r="K206" s="127" t="s">
        <v>547</v>
      </c>
      <c r="L206" s="184">
        <v>30</v>
      </c>
      <c r="M206" s="72">
        <v>1</v>
      </c>
      <c r="N206" s="72"/>
      <c r="O206" s="72" t="s">
        <v>837</v>
      </c>
    </row>
    <row r="207" spans="1:15">
      <c r="A207" s="5">
        <v>10</v>
      </c>
      <c r="B207" s="8">
        <v>11</v>
      </c>
      <c r="C207" s="8">
        <v>206</v>
      </c>
      <c r="D207" s="2" t="s">
        <v>609</v>
      </c>
      <c r="E207" s="2">
        <v>18289</v>
      </c>
      <c r="F207" s="2" t="s">
        <v>686</v>
      </c>
      <c r="G207" s="2" t="s">
        <v>686</v>
      </c>
      <c r="H207" s="180" t="s">
        <v>3142</v>
      </c>
      <c r="I207" s="180"/>
      <c r="J207" s="126" t="s">
        <v>117</v>
      </c>
      <c r="K207" s="127" t="s">
        <v>155</v>
      </c>
      <c r="L207" s="184">
        <v>29</v>
      </c>
      <c r="M207" s="72">
        <v>5</v>
      </c>
      <c r="N207" s="72" t="s">
        <v>837</v>
      </c>
      <c r="O207" s="72"/>
    </row>
    <row r="208" spans="1:15">
      <c r="A208" s="5">
        <v>10</v>
      </c>
      <c r="B208" s="8">
        <v>12</v>
      </c>
      <c r="C208" s="8">
        <v>207</v>
      </c>
      <c r="D208" s="2" t="s">
        <v>14</v>
      </c>
      <c r="E208" s="2">
        <v>19960</v>
      </c>
      <c r="F208" s="2" t="s">
        <v>598</v>
      </c>
      <c r="G208" s="2" t="s">
        <v>598</v>
      </c>
      <c r="H208" s="180"/>
      <c r="I208" s="180"/>
      <c r="J208" s="126" t="s">
        <v>2404</v>
      </c>
      <c r="K208" s="127" t="s">
        <v>288</v>
      </c>
      <c r="L208" s="184">
        <v>24</v>
      </c>
      <c r="M208" s="72">
        <v>9</v>
      </c>
      <c r="N208" s="72" t="s">
        <v>46</v>
      </c>
      <c r="O208" s="72"/>
    </row>
    <row r="209" spans="1:15">
      <c r="A209" s="5">
        <v>10</v>
      </c>
      <c r="B209" s="8">
        <v>13</v>
      </c>
      <c r="C209" s="8">
        <v>208</v>
      </c>
      <c r="D209" s="2" t="s">
        <v>239</v>
      </c>
      <c r="E209" s="2">
        <v>17149</v>
      </c>
      <c r="F209" s="2" t="s">
        <v>16</v>
      </c>
      <c r="G209" s="2" t="s">
        <v>16</v>
      </c>
      <c r="H209" s="180" t="s">
        <v>3142</v>
      </c>
      <c r="I209" s="180"/>
      <c r="J209" s="126" t="s">
        <v>913</v>
      </c>
      <c r="K209" s="127" t="s">
        <v>82</v>
      </c>
      <c r="L209" s="184">
        <v>29</v>
      </c>
      <c r="M209" s="72">
        <v>1</v>
      </c>
      <c r="N209" s="72"/>
      <c r="O209" s="72" t="s">
        <v>837</v>
      </c>
    </row>
    <row r="210" spans="1:15">
      <c r="A210" s="5">
        <v>10</v>
      </c>
      <c r="B210" s="8">
        <v>14</v>
      </c>
      <c r="C210" s="8">
        <v>209</v>
      </c>
      <c r="D210" s="2" t="s">
        <v>29</v>
      </c>
      <c r="E210" s="2">
        <v>13546</v>
      </c>
      <c r="F210" s="2" t="s">
        <v>2176</v>
      </c>
      <c r="G210" s="2" t="s">
        <v>2176</v>
      </c>
      <c r="H210" s="180"/>
      <c r="I210" s="180"/>
      <c r="J210" s="126" t="s">
        <v>684</v>
      </c>
      <c r="K210" s="127" t="s">
        <v>625</v>
      </c>
      <c r="L210" s="184">
        <v>29</v>
      </c>
      <c r="M210" s="72">
        <v>8</v>
      </c>
      <c r="N210" s="72" t="s">
        <v>838</v>
      </c>
      <c r="O210" s="72"/>
    </row>
    <row r="211" spans="1:15">
      <c r="A211" s="5">
        <v>10</v>
      </c>
      <c r="B211" s="8">
        <v>15</v>
      </c>
      <c r="C211" s="8">
        <v>210</v>
      </c>
      <c r="D211" s="2" t="s">
        <v>17</v>
      </c>
      <c r="E211" s="2">
        <v>13770</v>
      </c>
      <c r="F211" s="2" t="s">
        <v>609</v>
      </c>
      <c r="G211" s="2" t="s">
        <v>609</v>
      </c>
      <c r="H211" s="180" t="s">
        <v>3142</v>
      </c>
      <c r="I211" s="180"/>
      <c r="J211" s="126" t="s">
        <v>1872</v>
      </c>
      <c r="K211" s="127" t="s">
        <v>1638</v>
      </c>
      <c r="L211" s="184">
        <v>31</v>
      </c>
      <c r="M211" s="72">
        <v>9</v>
      </c>
      <c r="N211" s="72" t="s">
        <v>837</v>
      </c>
      <c r="O211" s="72"/>
    </row>
    <row r="212" spans="1:15">
      <c r="A212" s="5">
        <v>10</v>
      </c>
      <c r="B212" s="8">
        <v>16</v>
      </c>
      <c r="C212" s="8">
        <v>211</v>
      </c>
      <c r="D212" s="2" t="s">
        <v>2175</v>
      </c>
      <c r="E212" s="2">
        <v>20185</v>
      </c>
      <c r="F212" s="2" t="s">
        <v>470</v>
      </c>
      <c r="G212" s="2" t="s">
        <v>470</v>
      </c>
      <c r="H212" s="180" t="s">
        <v>3142</v>
      </c>
      <c r="I212" s="180"/>
      <c r="J212" s="126" t="s">
        <v>2418</v>
      </c>
      <c r="K212" s="127" t="s">
        <v>174</v>
      </c>
      <c r="L212" s="184">
        <v>25</v>
      </c>
      <c r="M212" s="72">
        <v>1</v>
      </c>
      <c r="N212" s="72"/>
      <c r="O212" s="72" t="s">
        <v>837</v>
      </c>
    </row>
    <row r="213" spans="1:15">
      <c r="A213" s="5">
        <v>10</v>
      </c>
      <c r="B213" s="8">
        <v>17</v>
      </c>
      <c r="C213" s="8">
        <v>212</v>
      </c>
      <c r="D213" s="2" t="s">
        <v>470</v>
      </c>
      <c r="E213" s="2">
        <v>15223</v>
      </c>
      <c r="F213" s="2" t="s">
        <v>598</v>
      </c>
      <c r="G213" s="2" t="s">
        <v>598</v>
      </c>
      <c r="H213" s="180" t="s">
        <v>3142</v>
      </c>
      <c r="I213" s="180"/>
      <c r="J213" s="126" t="s">
        <v>465</v>
      </c>
      <c r="K213" s="127" t="s">
        <v>613</v>
      </c>
      <c r="L213" s="184">
        <v>30</v>
      </c>
      <c r="M213" s="72">
        <v>4</v>
      </c>
      <c r="N213" s="72" t="s">
        <v>46</v>
      </c>
      <c r="O213" s="72"/>
    </row>
    <row r="214" spans="1:15">
      <c r="A214" s="5">
        <v>10</v>
      </c>
      <c r="B214" s="8">
        <v>18</v>
      </c>
      <c r="C214" s="8">
        <v>213</v>
      </c>
      <c r="D214" s="2" t="s">
        <v>129</v>
      </c>
      <c r="E214" s="2">
        <v>20039</v>
      </c>
      <c r="F214" s="2" t="s">
        <v>2170</v>
      </c>
      <c r="G214" s="2" t="s">
        <v>2170</v>
      </c>
      <c r="H214" s="180" t="s">
        <v>3142</v>
      </c>
      <c r="I214" s="180"/>
      <c r="J214" s="126" t="s">
        <v>1824</v>
      </c>
      <c r="K214" s="127" t="s">
        <v>550</v>
      </c>
      <c r="L214" s="184">
        <v>23</v>
      </c>
      <c r="M214" s="72">
        <v>1</v>
      </c>
      <c r="N214" s="72"/>
      <c r="O214" s="72" t="s">
        <v>46</v>
      </c>
    </row>
    <row r="215" spans="1:15">
      <c r="A215" s="5">
        <v>10</v>
      </c>
      <c r="B215" s="8">
        <v>19</v>
      </c>
      <c r="C215" s="8">
        <v>214</v>
      </c>
      <c r="D215" s="2" t="s">
        <v>188</v>
      </c>
      <c r="E215" s="2">
        <v>30115</v>
      </c>
      <c r="F215" s="2" t="s">
        <v>2170</v>
      </c>
      <c r="G215" s="2" t="s">
        <v>2170</v>
      </c>
      <c r="H215" s="180" t="s">
        <v>3142</v>
      </c>
      <c r="I215" s="180"/>
      <c r="J215" s="126" t="s">
        <v>295</v>
      </c>
      <c r="K215" s="127" t="s">
        <v>221</v>
      </c>
      <c r="L215" s="184">
        <v>31</v>
      </c>
      <c r="M215" s="72">
        <v>1</v>
      </c>
      <c r="N215" s="72"/>
      <c r="O215" s="72" t="s">
        <v>837</v>
      </c>
    </row>
    <row r="216" spans="1:15">
      <c r="A216" s="9">
        <v>10</v>
      </c>
      <c r="B216" s="10">
        <v>20</v>
      </c>
      <c r="C216" s="10">
        <v>215</v>
      </c>
      <c r="D216" s="11" t="s">
        <v>567</v>
      </c>
      <c r="E216" s="11">
        <v>22487</v>
      </c>
      <c r="F216" s="11" t="s">
        <v>438</v>
      </c>
      <c r="G216" s="11" t="s">
        <v>438</v>
      </c>
      <c r="H216" s="181" t="s">
        <v>3142</v>
      </c>
      <c r="I216" s="181"/>
      <c r="J216" s="135" t="s">
        <v>1848</v>
      </c>
      <c r="K216" s="136" t="s">
        <v>1054</v>
      </c>
      <c r="L216" s="185">
        <v>24</v>
      </c>
      <c r="M216" s="76">
        <v>1</v>
      </c>
      <c r="N216" s="76"/>
      <c r="O216" s="76" t="s">
        <v>837</v>
      </c>
    </row>
    <row r="217" spans="1:15">
      <c r="A217" s="5">
        <v>11</v>
      </c>
      <c r="B217" s="8">
        <v>1</v>
      </c>
      <c r="C217" s="8">
        <v>216</v>
      </c>
      <c r="D217" s="2" t="s">
        <v>567</v>
      </c>
      <c r="E217" s="2">
        <v>22276</v>
      </c>
      <c r="F217" s="2" t="s">
        <v>2168</v>
      </c>
      <c r="G217" s="2" t="s">
        <v>2168</v>
      </c>
      <c r="H217" s="180" t="s">
        <v>3142</v>
      </c>
      <c r="I217" s="180"/>
      <c r="J217" s="126" t="s">
        <v>2596</v>
      </c>
      <c r="K217" s="127" t="s">
        <v>409</v>
      </c>
      <c r="L217" s="184">
        <v>25</v>
      </c>
      <c r="M217" s="72">
        <v>1</v>
      </c>
      <c r="N217" s="72"/>
      <c r="O217" s="72" t="s">
        <v>837</v>
      </c>
    </row>
    <row r="218" spans="1:15">
      <c r="A218" s="5">
        <v>11</v>
      </c>
      <c r="B218" s="8">
        <v>2</v>
      </c>
      <c r="C218" s="8">
        <v>217</v>
      </c>
      <c r="D218" s="2" t="s">
        <v>188</v>
      </c>
      <c r="E218" s="2">
        <v>19901</v>
      </c>
      <c r="F218" s="2" t="s">
        <v>164</v>
      </c>
      <c r="G218" s="2" t="s">
        <v>164</v>
      </c>
      <c r="H218" s="180" t="s">
        <v>3142</v>
      </c>
      <c r="I218" s="180"/>
      <c r="J218" s="126" t="s">
        <v>2398</v>
      </c>
      <c r="K218" s="127" t="s">
        <v>305</v>
      </c>
      <c r="L218" s="184">
        <v>26</v>
      </c>
      <c r="M218" s="72">
        <v>9</v>
      </c>
      <c r="N218" s="72" t="s">
        <v>46</v>
      </c>
      <c r="O218" s="72"/>
    </row>
    <row r="219" spans="1:15">
      <c r="A219" s="5">
        <v>11</v>
      </c>
      <c r="B219" s="8">
        <v>3</v>
      </c>
      <c r="C219" s="8">
        <v>218</v>
      </c>
      <c r="D219" s="2" t="s">
        <v>129</v>
      </c>
      <c r="E219" s="2">
        <v>22209</v>
      </c>
      <c r="F219" s="2" t="s">
        <v>14</v>
      </c>
      <c r="G219" s="2" t="s">
        <v>14</v>
      </c>
      <c r="H219" s="180" t="s">
        <v>3142</v>
      </c>
      <c r="I219" s="180"/>
      <c r="J219" s="126" t="s">
        <v>1746</v>
      </c>
      <c r="K219" s="127" t="s">
        <v>1747</v>
      </c>
      <c r="L219" s="184">
        <v>24</v>
      </c>
      <c r="M219" s="72">
        <v>2</v>
      </c>
      <c r="N219" s="72" t="s">
        <v>837</v>
      </c>
      <c r="O219" s="72"/>
    </row>
    <row r="220" spans="1:15">
      <c r="A220" s="5">
        <v>11</v>
      </c>
      <c r="B220" s="8">
        <v>4</v>
      </c>
      <c r="C220" s="8">
        <v>219</v>
      </c>
      <c r="D220" s="2" t="s">
        <v>470</v>
      </c>
      <c r="E220" s="2">
        <v>22261</v>
      </c>
      <c r="F220" s="2" t="s">
        <v>14</v>
      </c>
      <c r="G220" s="2" t="s">
        <v>14</v>
      </c>
      <c r="H220" s="180" t="s">
        <v>3142</v>
      </c>
      <c r="I220" s="180"/>
      <c r="J220" s="126" t="s">
        <v>1920</v>
      </c>
      <c r="K220" s="127" t="s">
        <v>628</v>
      </c>
      <c r="L220" s="184">
        <v>24</v>
      </c>
      <c r="M220" s="72">
        <v>7</v>
      </c>
      <c r="N220" s="72" t="s">
        <v>837</v>
      </c>
      <c r="O220" s="72"/>
    </row>
    <row r="221" spans="1:15">
      <c r="A221" s="5">
        <v>11</v>
      </c>
      <c r="B221" s="8">
        <v>5</v>
      </c>
      <c r="C221" s="8">
        <v>220</v>
      </c>
      <c r="D221" s="2" t="s">
        <v>2175</v>
      </c>
      <c r="E221" s="2">
        <v>12447</v>
      </c>
      <c r="F221" s="2" t="s">
        <v>345</v>
      </c>
      <c r="G221" s="2" t="s">
        <v>345</v>
      </c>
      <c r="H221" s="180" t="s">
        <v>3142</v>
      </c>
      <c r="I221" s="180"/>
      <c r="J221" s="126" t="s">
        <v>829</v>
      </c>
      <c r="K221" s="127" t="s">
        <v>602</v>
      </c>
      <c r="L221" s="184">
        <v>32</v>
      </c>
      <c r="M221" s="72">
        <v>1</v>
      </c>
      <c r="N221" s="72"/>
      <c r="O221" s="72" t="s">
        <v>837</v>
      </c>
    </row>
    <row r="222" spans="1:15">
      <c r="A222" s="5">
        <v>11</v>
      </c>
      <c r="B222" s="8">
        <v>6</v>
      </c>
      <c r="C222" s="8">
        <v>221</v>
      </c>
      <c r="D222" s="2" t="s">
        <v>17</v>
      </c>
      <c r="E222" s="2">
        <v>20536</v>
      </c>
      <c r="F222" s="2" t="s">
        <v>2176</v>
      </c>
      <c r="G222" s="2" t="s">
        <v>2176</v>
      </c>
      <c r="H222" s="180" t="s">
        <v>3142</v>
      </c>
      <c r="I222" s="180"/>
      <c r="J222" s="126" t="s">
        <v>2452</v>
      </c>
      <c r="K222" s="127" t="s">
        <v>2453</v>
      </c>
      <c r="L222" s="184">
        <v>24</v>
      </c>
      <c r="M222" s="72">
        <v>4</v>
      </c>
      <c r="N222" s="72" t="s">
        <v>838</v>
      </c>
      <c r="O222" s="72"/>
    </row>
    <row r="223" spans="1:15">
      <c r="A223" s="5">
        <v>11</v>
      </c>
      <c r="B223" s="8">
        <v>7</v>
      </c>
      <c r="C223" s="8">
        <v>222</v>
      </c>
      <c r="D223" s="2" t="s">
        <v>29</v>
      </c>
      <c r="E223" s="2">
        <v>10058</v>
      </c>
      <c r="F223" s="2" t="s">
        <v>555</v>
      </c>
      <c r="G223" s="2" t="s">
        <v>555</v>
      </c>
      <c r="H223" s="180" t="s">
        <v>3142</v>
      </c>
      <c r="I223" s="180"/>
      <c r="J223" s="126" t="s">
        <v>1799</v>
      </c>
      <c r="K223" s="127" t="s">
        <v>571</v>
      </c>
      <c r="L223" s="184">
        <v>31</v>
      </c>
      <c r="M223" s="72">
        <v>1</v>
      </c>
      <c r="N223" s="72"/>
      <c r="O223" s="72" t="s">
        <v>46</v>
      </c>
    </row>
    <row r="224" spans="1:15">
      <c r="A224" s="5">
        <v>11</v>
      </c>
      <c r="B224" s="8">
        <v>8</v>
      </c>
      <c r="C224" s="8">
        <v>223</v>
      </c>
      <c r="D224" s="2" t="s">
        <v>239</v>
      </c>
      <c r="E224" s="2">
        <v>21635</v>
      </c>
      <c r="F224" s="2" t="s">
        <v>13</v>
      </c>
      <c r="G224" s="2" t="s">
        <v>13</v>
      </c>
      <c r="H224" s="180"/>
      <c r="I224" s="180"/>
      <c r="J224" s="126" t="s">
        <v>1102</v>
      </c>
      <c r="K224" s="127" t="s">
        <v>220</v>
      </c>
      <c r="L224" s="184">
        <v>25</v>
      </c>
      <c r="M224" s="72">
        <v>4</v>
      </c>
      <c r="N224" s="72" t="s">
        <v>46</v>
      </c>
      <c r="O224" s="72"/>
    </row>
    <row r="225" spans="1:15">
      <c r="A225" s="5">
        <v>11</v>
      </c>
      <c r="B225" s="8">
        <v>9</v>
      </c>
      <c r="C225" s="8">
        <v>224</v>
      </c>
      <c r="D225" s="2" t="s">
        <v>14</v>
      </c>
      <c r="E225" s="2">
        <v>10314</v>
      </c>
      <c r="F225" s="2" t="s">
        <v>2169</v>
      </c>
      <c r="G225" s="2" t="s">
        <v>29</v>
      </c>
      <c r="H225" s="180" t="s">
        <v>3142</v>
      </c>
      <c r="I225" s="180"/>
      <c r="J225" s="126" t="s">
        <v>534</v>
      </c>
      <c r="K225" s="127" t="s">
        <v>1863</v>
      </c>
      <c r="L225" s="184">
        <v>32</v>
      </c>
      <c r="M225" s="72">
        <v>1</v>
      </c>
      <c r="N225" s="72"/>
      <c r="O225" s="72" t="s">
        <v>837</v>
      </c>
    </row>
    <row r="226" spans="1:15">
      <c r="A226" s="5">
        <v>11</v>
      </c>
      <c r="B226" s="8">
        <v>10</v>
      </c>
      <c r="C226" s="8">
        <v>225</v>
      </c>
      <c r="D226" s="2" t="s">
        <v>609</v>
      </c>
      <c r="E226" s="2">
        <v>21865</v>
      </c>
      <c r="F226" s="2" t="s">
        <v>213</v>
      </c>
      <c r="G226" s="2" t="s">
        <v>213</v>
      </c>
      <c r="H226" s="180"/>
      <c r="I226" s="180"/>
      <c r="J226" s="126" t="s">
        <v>964</v>
      </c>
      <c r="K226" s="127" t="s">
        <v>824</v>
      </c>
      <c r="L226" s="184">
        <v>22</v>
      </c>
      <c r="M226" s="72">
        <v>2</v>
      </c>
      <c r="N226" s="72" t="s">
        <v>46</v>
      </c>
      <c r="O226" s="72"/>
    </row>
    <row r="227" spans="1:15">
      <c r="A227" s="5">
        <v>11</v>
      </c>
      <c r="B227" s="8">
        <v>11</v>
      </c>
      <c r="C227" s="8">
        <v>226</v>
      </c>
      <c r="D227" s="2" t="s">
        <v>18</v>
      </c>
      <c r="E227" s="2">
        <v>26260</v>
      </c>
      <c r="F227" s="2" t="s">
        <v>45</v>
      </c>
      <c r="G227" s="2" t="s">
        <v>1121</v>
      </c>
      <c r="H227" s="180" t="s">
        <v>3142</v>
      </c>
      <c r="I227" s="180"/>
      <c r="J227" s="126" t="s">
        <v>358</v>
      </c>
      <c r="K227" s="127" t="s">
        <v>3081</v>
      </c>
      <c r="L227" s="184">
        <v>24</v>
      </c>
      <c r="M227" s="72">
        <v>1</v>
      </c>
      <c r="N227" s="72"/>
      <c r="O227" s="72" t="s">
        <v>837</v>
      </c>
    </row>
    <row r="228" spans="1:15">
      <c r="A228" s="5">
        <v>11</v>
      </c>
      <c r="B228" s="8">
        <v>12</v>
      </c>
      <c r="C228" s="8">
        <v>227</v>
      </c>
      <c r="D228" s="2" t="s">
        <v>276</v>
      </c>
      <c r="E228" s="2">
        <v>21127</v>
      </c>
      <c r="F228" s="2" t="s">
        <v>188</v>
      </c>
      <c r="G228" s="2" t="s">
        <v>188</v>
      </c>
      <c r="H228" s="180" t="s">
        <v>3142</v>
      </c>
      <c r="I228" s="180"/>
      <c r="J228" s="126" t="s">
        <v>121</v>
      </c>
      <c r="K228" s="127" t="s">
        <v>2460</v>
      </c>
      <c r="L228" s="184">
        <v>26</v>
      </c>
      <c r="M228" s="72">
        <v>4</v>
      </c>
      <c r="N228" s="72" t="s">
        <v>838</v>
      </c>
      <c r="O228" s="72"/>
    </row>
    <row r="229" spans="1:15">
      <c r="A229" s="5">
        <v>11</v>
      </c>
      <c r="B229" s="8">
        <v>13</v>
      </c>
      <c r="C229" s="8">
        <v>228</v>
      </c>
      <c r="D229" s="2" t="s">
        <v>13</v>
      </c>
      <c r="E229" s="2">
        <v>20321</v>
      </c>
      <c r="F229" s="2" t="s">
        <v>188</v>
      </c>
      <c r="G229" s="2" t="s">
        <v>188</v>
      </c>
      <c r="H229" s="180"/>
      <c r="I229" s="180"/>
      <c r="J229" s="126" t="s">
        <v>2436</v>
      </c>
      <c r="K229" s="127" t="s">
        <v>2437</v>
      </c>
      <c r="L229" s="184">
        <v>26</v>
      </c>
      <c r="M229" s="72">
        <v>7</v>
      </c>
      <c r="N229" s="72" t="s">
        <v>837</v>
      </c>
      <c r="O229" s="72"/>
    </row>
    <row r="230" spans="1:15">
      <c r="A230" s="5">
        <v>11</v>
      </c>
      <c r="B230" s="8">
        <v>14</v>
      </c>
      <c r="C230" s="8">
        <v>229</v>
      </c>
      <c r="D230" s="2" t="s">
        <v>563</v>
      </c>
      <c r="E230" s="2">
        <v>26323</v>
      </c>
      <c r="F230" s="2" t="s">
        <v>188</v>
      </c>
      <c r="G230" s="2" t="s">
        <v>188</v>
      </c>
      <c r="H230" s="180"/>
      <c r="I230" s="180"/>
      <c r="J230" s="126" t="s">
        <v>3090</v>
      </c>
      <c r="K230" s="127" t="s">
        <v>867</v>
      </c>
      <c r="L230" s="184">
        <v>24</v>
      </c>
      <c r="M230" s="72">
        <v>5</v>
      </c>
      <c r="N230" s="72" t="s">
        <v>837</v>
      </c>
      <c r="O230" s="72"/>
    </row>
    <row r="231" spans="1:15">
      <c r="A231" s="5">
        <v>11</v>
      </c>
      <c r="B231" s="8">
        <v>15</v>
      </c>
      <c r="C231" s="8">
        <v>230</v>
      </c>
      <c r="D231" s="2" t="s">
        <v>2168</v>
      </c>
      <c r="E231" s="2">
        <v>19403</v>
      </c>
      <c r="F231" s="2" t="s">
        <v>2176</v>
      </c>
      <c r="G231" s="2" t="s">
        <v>2176</v>
      </c>
      <c r="H231" s="180" t="s">
        <v>3142</v>
      </c>
      <c r="I231" s="180"/>
      <c r="J231" s="126" t="s">
        <v>1279</v>
      </c>
      <c r="K231" s="127" t="s">
        <v>802</v>
      </c>
      <c r="L231" s="184">
        <v>28</v>
      </c>
      <c r="M231" s="72">
        <v>1</v>
      </c>
      <c r="N231" s="72"/>
      <c r="O231" s="72" t="s">
        <v>46</v>
      </c>
    </row>
    <row r="232" spans="1:15">
      <c r="A232" s="5">
        <v>11</v>
      </c>
      <c r="B232" s="8">
        <v>16</v>
      </c>
      <c r="C232" s="8">
        <v>231</v>
      </c>
      <c r="D232" s="2" t="s">
        <v>15</v>
      </c>
      <c r="E232" s="2">
        <v>19966</v>
      </c>
      <c r="F232" s="2" t="s">
        <v>609</v>
      </c>
      <c r="G232" s="2" t="s">
        <v>609</v>
      </c>
      <c r="H232" s="180" t="s">
        <v>3142</v>
      </c>
      <c r="I232" s="180"/>
      <c r="J232" s="126" t="s">
        <v>1677</v>
      </c>
      <c r="K232" s="127" t="s">
        <v>137</v>
      </c>
      <c r="L232" s="184">
        <v>27</v>
      </c>
      <c r="M232" s="72">
        <v>3</v>
      </c>
      <c r="N232" s="72" t="s">
        <v>837</v>
      </c>
      <c r="O232" s="72"/>
    </row>
    <row r="233" spans="1:15">
      <c r="A233" s="5">
        <v>11</v>
      </c>
      <c r="B233" s="8">
        <v>17</v>
      </c>
      <c r="C233" s="8">
        <v>232</v>
      </c>
      <c r="D233" s="2" t="s">
        <v>598</v>
      </c>
      <c r="E233" s="2">
        <v>13607</v>
      </c>
      <c r="F233" s="2" t="s">
        <v>2169</v>
      </c>
      <c r="G233" s="2" t="s">
        <v>29</v>
      </c>
      <c r="H233" s="180" t="s">
        <v>3142</v>
      </c>
      <c r="I233" s="180"/>
      <c r="J233" s="126" t="s">
        <v>2240</v>
      </c>
      <c r="K233" s="127" t="s">
        <v>241</v>
      </c>
      <c r="L233" s="184">
        <v>30</v>
      </c>
      <c r="M233" s="72">
        <v>1</v>
      </c>
      <c r="N233" s="72"/>
      <c r="O233" s="72" t="s">
        <v>837</v>
      </c>
    </row>
    <row r="234" spans="1:15">
      <c r="A234" s="5">
        <v>11</v>
      </c>
      <c r="B234" s="8">
        <v>18</v>
      </c>
      <c r="C234" s="8">
        <v>233</v>
      </c>
      <c r="D234" s="2" t="s">
        <v>164</v>
      </c>
      <c r="E234" s="2">
        <v>16572</v>
      </c>
      <c r="F234" s="2" t="s">
        <v>246</v>
      </c>
      <c r="G234" s="2" t="s">
        <v>246</v>
      </c>
      <c r="H234" s="180" t="s">
        <v>3142</v>
      </c>
      <c r="I234" s="180"/>
      <c r="J234" s="126" t="s">
        <v>536</v>
      </c>
      <c r="K234" s="127" t="s">
        <v>986</v>
      </c>
      <c r="L234" s="184">
        <v>29</v>
      </c>
      <c r="M234" s="72">
        <v>7</v>
      </c>
      <c r="N234" s="72" t="s">
        <v>837</v>
      </c>
      <c r="O234" s="72"/>
    </row>
    <row r="235" spans="1:15">
      <c r="A235" s="5">
        <v>11</v>
      </c>
      <c r="B235" s="8">
        <v>19</v>
      </c>
      <c r="C235" s="8">
        <v>234</v>
      </c>
      <c r="D235" s="2" t="s">
        <v>16</v>
      </c>
      <c r="E235" s="2">
        <v>14811</v>
      </c>
      <c r="F235" s="2" t="s">
        <v>29</v>
      </c>
      <c r="G235" s="2" t="s">
        <v>29</v>
      </c>
      <c r="H235" s="180" t="s">
        <v>3142</v>
      </c>
      <c r="I235" s="180"/>
      <c r="J235" s="126" t="s">
        <v>1103</v>
      </c>
      <c r="K235" s="127" t="s">
        <v>106</v>
      </c>
      <c r="L235" s="184">
        <v>31</v>
      </c>
      <c r="M235" s="72">
        <v>3</v>
      </c>
      <c r="N235" s="72" t="s">
        <v>837</v>
      </c>
      <c r="O235" s="72"/>
    </row>
    <row r="236" spans="1:15">
      <c r="A236" s="9">
        <v>11</v>
      </c>
      <c r="B236" s="10">
        <v>20</v>
      </c>
      <c r="C236" s="10">
        <v>235</v>
      </c>
      <c r="D236" s="11" t="s">
        <v>555</v>
      </c>
      <c r="E236" s="11">
        <v>19876</v>
      </c>
      <c r="F236" s="11" t="s">
        <v>45</v>
      </c>
      <c r="G236" s="11" t="s">
        <v>1121</v>
      </c>
      <c r="H236" s="181" t="s">
        <v>3142</v>
      </c>
      <c r="I236" s="181"/>
      <c r="J236" s="135" t="s">
        <v>1303</v>
      </c>
      <c r="K236" s="136" t="s">
        <v>105</v>
      </c>
      <c r="L236" s="185">
        <v>28</v>
      </c>
      <c r="M236" s="76">
        <v>1</v>
      </c>
      <c r="N236" s="76"/>
      <c r="O236" s="76" t="s">
        <v>837</v>
      </c>
    </row>
    <row r="237" spans="1:15">
      <c r="A237" s="5">
        <v>12</v>
      </c>
      <c r="B237" s="8">
        <v>1</v>
      </c>
      <c r="C237" s="8">
        <v>236</v>
      </c>
      <c r="D237" s="2" t="s">
        <v>555</v>
      </c>
      <c r="E237" s="2">
        <v>19409</v>
      </c>
      <c r="F237" s="2" t="s">
        <v>14</v>
      </c>
      <c r="G237" s="2" t="s">
        <v>14</v>
      </c>
      <c r="H237" s="180" t="s">
        <v>3142</v>
      </c>
      <c r="I237" s="180"/>
      <c r="J237" s="126" t="s">
        <v>1687</v>
      </c>
      <c r="K237" s="127" t="s">
        <v>1688</v>
      </c>
      <c r="L237" s="184">
        <v>27</v>
      </c>
      <c r="M237" s="72">
        <v>1</v>
      </c>
      <c r="N237" s="72"/>
      <c r="O237" s="72" t="s">
        <v>837</v>
      </c>
    </row>
    <row r="238" spans="1:15">
      <c r="A238" s="5">
        <v>12</v>
      </c>
      <c r="B238" s="8">
        <v>2</v>
      </c>
      <c r="C238" s="8">
        <v>237</v>
      </c>
      <c r="D238" s="2" t="s">
        <v>16</v>
      </c>
      <c r="E238" s="2">
        <v>19948</v>
      </c>
      <c r="F238" s="2" t="s">
        <v>354</v>
      </c>
      <c r="G238" s="2" t="s">
        <v>354</v>
      </c>
      <c r="H238" s="180" t="s">
        <v>3142</v>
      </c>
      <c r="I238" s="180"/>
      <c r="J238" s="126" t="s">
        <v>1849</v>
      </c>
      <c r="K238" s="127" t="s">
        <v>1749</v>
      </c>
      <c r="L238" s="184">
        <v>23</v>
      </c>
      <c r="M238" s="72">
        <v>8</v>
      </c>
      <c r="N238" s="72" t="s">
        <v>837</v>
      </c>
      <c r="O238" s="72"/>
    </row>
    <row r="239" spans="1:15">
      <c r="A239" s="5">
        <v>12</v>
      </c>
      <c r="B239" s="8">
        <v>3</v>
      </c>
      <c r="C239" s="8">
        <v>238</v>
      </c>
      <c r="D239" s="2" t="s">
        <v>164</v>
      </c>
      <c r="E239" s="2">
        <v>21170</v>
      </c>
      <c r="F239" s="2" t="s">
        <v>354</v>
      </c>
      <c r="G239" s="2" t="s">
        <v>354</v>
      </c>
      <c r="H239" s="180" t="s">
        <v>3142</v>
      </c>
      <c r="I239" s="180"/>
      <c r="J239" s="126" t="s">
        <v>346</v>
      </c>
      <c r="K239" s="127" t="s">
        <v>1753</v>
      </c>
      <c r="L239" s="184">
        <v>28</v>
      </c>
      <c r="M239" s="72">
        <v>1</v>
      </c>
      <c r="N239" s="72"/>
      <c r="O239" s="72" t="s">
        <v>837</v>
      </c>
    </row>
    <row r="240" spans="1:15">
      <c r="A240" s="5">
        <v>12</v>
      </c>
      <c r="B240" s="8">
        <v>4</v>
      </c>
      <c r="C240" s="8">
        <v>239</v>
      </c>
      <c r="D240" s="2" t="s">
        <v>598</v>
      </c>
      <c r="E240" s="2">
        <v>20353</v>
      </c>
      <c r="F240" s="2" t="s">
        <v>2170</v>
      </c>
      <c r="G240" s="2" t="s">
        <v>2170</v>
      </c>
      <c r="H240" s="180" t="s">
        <v>3142</v>
      </c>
      <c r="I240" s="180"/>
      <c r="J240" s="126" t="s">
        <v>143</v>
      </c>
      <c r="K240" s="127" t="s">
        <v>56</v>
      </c>
      <c r="L240" s="184">
        <v>27</v>
      </c>
      <c r="M240" s="72">
        <v>1</v>
      </c>
      <c r="N240" s="72"/>
      <c r="O240" s="72" t="s">
        <v>837</v>
      </c>
    </row>
    <row r="241" spans="1:15">
      <c r="A241" s="5">
        <v>12</v>
      </c>
      <c r="B241" s="8">
        <v>5</v>
      </c>
      <c r="C241" s="8">
        <v>240</v>
      </c>
      <c r="D241" s="2" t="s">
        <v>15</v>
      </c>
      <c r="E241" s="2">
        <v>17338</v>
      </c>
      <c r="F241" s="2" t="s">
        <v>239</v>
      </c>
      <c r="G241" s="2" t="s">
        <v>239</v>
      </c>
      <c r="H241" s="180" t="s">
        <v>3142</v>
      </c>
      <c r="I241" s="180"/>
      <c r="J241" s="126" t="s">
        <v>292</v>
      </c>
      <c r="K241" s="127" t="s">
        <v>1143</v>
      </c>
      <c r="L241" s="184">
        <v>25</v>
      </c>
      <c r="M241" s="72">
        <v>9</v>
      </c>
      <c r="N241" s="72" t="s">
        <v>838</v>
      </c>
      <c r="O241" s="72"/>
    </row>
    <row r="242" spans="1:15">
      <c r="A242" s="5">
        <v>12</v>
      </c>
      <c r="B242" s="8">
        <v>6</v>
      </c>
      <c r="C242" s="8">
        <v>241</v>
      </c>
      <c r="D242" s="2" t="s">
        <v>2168</v>
      </c>
      <c r="E242" s="2">
        <v>15036</v>
      </c>
      <c r="F242" s="2" t="s">
        <v>438</v>
      </c>
      <c r="G242" s="2" t="s">
        <v>438</v>
      </c>
      <c r="H242" s="180" t="s">
        <v>3142</v>
      </c>
      <c r="I242" s="180"/>
      <c r="J242" s="126" t="s">
        <v>2261</v>
      </c>
      <c r="K242" s="127" t="s">
        <v>352</v>
      </c>
      <c r="L242" s="184">
        <v>28</v>
      </c>
      <c r="M242" s="72">
        <v>1</v>
      </c>
      <c r="N242" s="72"/>
      <c r="O242" s="72" t="s">
        <v>837</v>
      </c>
    </row>
    <row r="243" spans="1:15">
      <c r="A243" s="5">
        <v>12</v>
      </c>
      <c r="B243" s="8">
        <v>7</v>
      </c>
      <c r="C243" s="8">
        <v>242</v>
      </c>
      <c r="D243" s="2" t="s">
        <v>563</v>
      </c>
      <c r="E243" s="2">
        <v>18356</v>
      </c>
      <c r="F243" s="2" t="s">
        <v>18</v>
      </c>
      <c r="G243" s="2" t="s">
        <v>18</v>
      </c>
      <c r="H243" s="180" t="s">
        <v>3142</v>
      </c>
      <c r="I243" s="180"/>
      <c r="J243" s="126" t="s">
        <v>1003</v>
      </c>
      <c r="K243" s="127" t="s">
        <v>529</v>
      </c>
      <c r="L243" s="184">
        <v>25</v>
      </c>
      <c r="M243" s="72">
        <v>1</v>
      </c>
      <c r="N243" s="72"/>
      <c r="O243" s="72" t="s">
        <v>837</v>
      </c>
    </row>
    <row r="244" spans="1:15">
      <c r="A244" s="5">
        <v>12</v>
      </c>
      <c r="B244" s="8">
        <v>8</v>
      </c>
      <c r="C244" s="8">
        <v>243</v>
      </c>
      <c r="D244" s="2" t="s">
        <v>13</v>
      </c>
      <c r="E244" s="2">
        <v>6345</v>
      </c>
      <c r="F244" s="2" t="s">
        <v>567</v>
      </c>
      <c r="G244" s="2" t="s">
        <v>567</v>
      </c>
      <c r="H244" s="180" t="s">
        <v>3142</v>
      </c>
      <c r="I244" s="180"/>
      <c r="J244" s="126" t="s">
        <v>417</v>
      </c>
      <c r="K244" s="127" t="s">
        <v>545</v>
      </c>
      <c r="L244" s="184">
        <v>33</v>
      </c>
      <c r="M244" s="72">
        <v>1</v>
      </c>
      <c r="N244" s="72"/>
      <c r="O244" s="72" t="s">
        <v>837</v>
      </c>
    </row>
    <row r="245" spans="1:15">
      <c r="A245" s="5">
        <v>12</v>
      </c>
      <c r="B245" s="8">
        <v>9</v>
      </c>
      <c r="C245" s="8">
        <v>244</v>
      </c>
      <c r="D245" s="2" t="s">
        <v>276</v>
      </c>
      <c r="E245" s="2">
        <v>20332</v>
      </c>
      <c r="F245" s="2" t="s">
        <v>2175</v>
      </c>
      <c r="G245" s="2" t="s">
        <v>2175</v>
      </c>
      <c r="H245" s="180" t="s">
        <v>3142</v>
      </c>
      <c r="I245" s="180"/>
      <c r="J245" s="126" t="s">
        <v>586</v>
      </c>
      <c r="K245" s="127" t="s">
        <v>589</v>
      </c>
      <c r="L245" s="184">
        <v>26</v>
      </c>
      <c r="M245" s="72">
        <v>9</v>
      </c>
      <c r="N245" s="72" t="s">
        <v>46</v>
      </c>
      <c r="O245" s="72"/>
    </row>
    <row r="246" spans="1:15">
      <c r="A246" s="5">
        <v>12</v>
      </c>
      <c r="B246" s="8">
        <v>10</v>
      </c>
      <c r="C246" s="8">
        <v>245</v>
      </c>
      <c r="D246" s="2" t="s">
        <v>18</v>
      </c>
      <c r="E246" s="2">
        <v>13757</v>
      </c>
      <c r="F246" s="2" t="s">
        <v>15</v>
      </c>
      <c r="G246" s="2" t="s">
        <v>15</v>
      </c>
      <c r="H246" s="180" t="s">
        <v>3142</v>
      </c>
      <c r="I246" s="180"/>
      <c r="J246" s="126" t="s">
        <v>288</v>
      </c>
      <c r="K246" s="127" t="s">
        <v>545</v>
      </c>
      <c r="L246" s="184">
        <v>31</v>
      </c>
      <c r="M246" s="72">
        <v>7</v>
      </c>
      <c r="N246" s="72" t="s">
        <v>837</v>
      </c>
      <c r="O246" s="72"/>
    </row>
    <row r="247" spans="1:15">
      <c r="A247" s="5">
        <v>12</v>
      </c>
      <c r="B247" s="8">
        <v>11</v>
      </c>
      <c r="C247" s="8">
        <v>246</v>
      </c>
      <c r="D247" s="2" t="s">
        <v>609</v>
      </c>
      <c r="E247" s="2">
        <v>27552</v>
      </c>
      <c r="F247" s="2" t="s">
        <v>188</v>
      </c>
      <c r="G247" s="2" t="s">
        <v>188</v>
      </c>
      <c r="H247" s="180" t="s">
        <v>3142</v>
      </c>
      <c r="I247" s="180"/>
      <c r="J247" s="126" t="s">
        <v>3100</v>
      </c>
      <c r="K247" s="127" t="s">
        <v>3101</v>
      </c>
      <c r="L247" s="184">
        <v>24</v>
      </c>
      <c r="M247" s="72">
        <v>1</v>
      </c>
      <c r="N247" s="72"/>
      <c r="O247" s="72" t="s">
        <v>837</v>
      </c>
    </row>
    <row r="248" spans="1:15">
      <c r="A248" s="5">
        <v>12</v>
      </c>
      <c r="B248" s="8">
        <v>12</v>
      </c>
      <c r="C248" s="8">
        <v>247</v>
      </c>
      <c r="D248" s="2" t="s">
        <v>14</v>
      </c>
      <c r="E248" s="2">
        <v>10472</v>
      </c>
      <c r="F248" s="2" t="s">
        <v>609</v>
      </c>
      <c r="G248" s="2" t="s">
        <v>609</v>
      </c>
      <c r="H248" s="180" t="s">
        <v>3142</v>
      </c>
      <c r="I248" s="180"/>
      <c r="J248" s="126" t="s">
        <v>584</v>
      </c>
      <c r="K248" s="127" t="s">
        <v>3138</v>
      </c>
      <c r="L248" s="184">
        <v>30</v>
      </c>
      <c r="M248" s="72">
        <v>8</v>
      </c>
      <c r="N248" s="72" t="s">
        <v>837</v>
      </c>
      <c r="O248" s="72"/>
    </row>
    <row r="249" spans="1:15">
      <c r="A249" s="5">
        <v>12</v>
      </c>
      <c r="B249" s="8">
        <v>13</v>
      </c>
      <c r="C249" s="8">
        <v>248</v>
      </c>
      <c r="D249" s="2" t="s">
        <v>239</v>
      </c>
      <c r="E249" s="2">
        <v>23794</v>
      </c>
      <c r="F249" s="2" t="s">
        <v>686</v>
      </c>
      <c r="G249" s="2" t="s">
        <v>686</v>
      </c>
      <c r="H249" s="180"/>
      <c r="I249" s="180"/>
      <c r="J249" s="126" t="s">
        <v>3026</v>
      </c>
      <c r="K249" s="127" t="s">
        <v>539</v>
      </c>
      <c r="L249" s="184">
        <v>22</v>
      </c>
      <c r="M249" s="72">
        <v>5</v>
      </c>
      <c r="N249" s="72" t="s">
        <v>837</v>
      </c>
      <c r="O249" s="72"/>
    </row>
    <row r="250" spans="1:15">
      <c r="A250" s="5">
        <v>12</v>
      </c>
      <c r="B250" s="8">
        <v>14</v>
      </c>
      <c r="C250" s="8">
        <v>249</v>
      </c>
      <c r="D250" s="2" t="s">
        <v>29</v>
      </c>
      <c r="E250" s="2">
        <v>21045</v>
      </c>
      <c r="F250" s="2" t="s">
        <v>614</v>
      </c>
      <c r="G250" s="2" t="s">
        <v>614</v>
      </c>
      <c r="H250" s="180" t="s">
        <v>3142</v>
      </c>
      <c r="I250" s="180"/>
      <c r="J250" s="126" t="s">
        <v>176</v>
      </c>
      <c r="K250" s="127" t="s">
        <v>602</v>
      </c>
      <c r="L250" s="184">
        <v>27</v>
      </c>
      <c r="M250" s="72">
        <v>1</v>
      </c>
      <c r="N250" s="72"/>
      <c r="O250" s="72" t="s">
        <v>837</v>
      </c>
    </row>
    <row r="251" spans="1:15">
      <c r="A251" s="5">
        <v>12</v>
      </c>
      <c r="B251" s="8">
        <v>15</v>
      </c>
      <c r="C251" s="8">
        <v>250</v>
      </c>
      <c r="D251" s="2" t="s">
        <v>17</v>
      </c>
      <c r="E251" s="2">
        <v>20325</v>
      </c>
      <c r="F251" s="2" t="s">
        <v>567</v>
      </c>
      <c r="G251" s="2" t="s">
        <v>567</v>
      </c>
      <c r="H251" s="180" t="s">
        <v>3142</v>
      </c>
      <c r="I251" s="180"/>
      <c r="J251" s="126" t="s">
        <v>2438</v>
      </c>
      <c r="K251" s="127" t="s">
        <v>277</v>
      </c>
      <c r="L251" s="184">
        <v>24</v>
      </c>
      <c r="M251" s="72">
        <v>7</v>
      </c>
      <c r="N251" s="72" t="s">
        <v>46</v>
      </c>
      <c r="O251" s="72"/>
    </row>
    <row r="252" spans="1:15">
      <c r="A252" s="5">
        <v>12</v>
      </c>
      <c r="B252" s="8">
        <v>16</v>
      </c>
      <c r="C252" s="8">
        <v>251</v>
      </c>
      <c r="D252" s="2" t="s">
        <v>2175</v>
      </c>
      <c r="E252" s="2">
        <v>25543</v>
      </c>
      <c r="F252" s="2" t="s">
        <v>614</v>
      </c>
      <c r="G252" s="2" t="s">
        <v>614</v>
      </c>
      <c r="H252" s="180"/>
      <c r="I252" s="180"/>
      <c r="J252" s="126" t="s">
        <v>2402</v>
      </c>
      <c r="K252" s="127" t="s">
        <v>3058</v>
      </c>
      <c r="L252" s="184">
        <v>23</v>
      </c>
      <c r="M252" s="72">
        <v>2</v>
      </c>
      <c r="N252" s="72" t="s">
        <v>837</v>
      </c>
      <c r="O252" s="72"/>
    </row>
    <row r="253" spans="1:15">
      <c r="A253" s="5">
        <v>12</v>
      </c>
      <c r="B253" s="8">
        <v>17</v>
      </c>
      <c r="C253" s="8">
        <v>252</v>
      </c>
      <c r="D253" s="2" t="s">
        <v>470</v>
      </c>
      <c r="E253" s="2">
        <v>6397</v>
      </c>
      <c r="F253" s="2" t="s">
        <v>555</v>
      </c>
      <c r="G253" s="2" t="s">
        <v>555</v>
      </c>
      <c r="H253" s="180" t="s">
        <v>3142</v>
      </c>
      <c r="I253" s="180"/>
      <c r="J253" s="126" t="s">
        <v>38</v>
      </c>
      <c r="K253" s="127" t="s">
        <v>247</v>
      </c>
      <c r="L253" s="184">
        <v>32</v>
      </c>
      <c r="M253" s="72">
        <v>1</v>
      </c>
      <c r="N253" s="72"/>
      <c r="O253" s="72" t="s">
        <v>837</v>
      </c>
    </row>
    <row r="254" spans="1:15">
      <c r="A254" s="5">
        <v>12</v>
      </c>
      <c r="B254" s="8">
        <v>18</v>
      </c>
      <c r="C254" s="8">
        <v>253</v>
      </c>
      <c r="D254" s="2" t="s">
        <v>129</v>
      </c>
      <c r="E254" s="2">
        <v>18064</v>
      </c>
      <c r="F254" s="2" t="s">
        <v>614</v>
      </c>
      <c r="G254" s="2" t="s">
        <v>614</v>
      </c>
      <c r="H254" s="180" t="s">
        <v>3142</v>
      </c>
      <c r="I254" s="180"/>
      <c r="J254" s="126" t="s">
        <v>1102</v>
      </c>
      <c r="K254" s="127" t="s">
        <v>619</v>
      </c>
      <c r="L254" s="184">
        <v>29</v>
      </c>
      <c r="M254" s="72">
        <v>1</v>
      </c>
      <c r="N254" s="72"/>
      <c r="O254" s="72" t="s">
        <v>837</v>
      </c>
    </row>
    <row r="255" spans="1:15">
      <c r="A255" s="5">
        <v>12</v>
      </c>
      <c r="B255" s="8">
        <v>19</v>
      </c>
      <c r="C255" s="8">
        <v>254</v>
      </c>
      <c r="D255" s="2" t="s">
        <v>188</v>
      </c>
      <c r="E255" s="2">
        <v>13788</v>
      </c>
      <c r="F255" s="2" t="s">
        <v>188</v>
      </c>
      <c r="G255" s="2" t="s">
        <v>188</v>
      </c>
      <c r="H255" s="180" t="s">
        <v>3142</v>
      </c>
      <c r="I255" s="180"/>
      <c r="J255" s="126" t="s">
        <v>109</v>
      </c>
      <c r="K255" s="127" t="s">
        <v>531</v>
      </c>
      <c r="L255" s="184">
        <v>31</v>
      </c>
      <c r="M255" s="72">
        <v>4</v>
      </c>
      <c r="N255" s="72" t="s">
        <v>837</v>
      </c>
      <c r="O255" s="72"/>
    </row>
    <row r="256" spans="1:15">
      <c r="A256" s="9">
        <v>12</v>
      </c>
      <c r="B256" s="10">
        <v>20</v>
      </c>
      <c r="C256" s="10">
        <v>255</v>
      </c>
      <c r="D256" s="11" t="s">
        <v>567</v>
      </c>
      <c r="E256" s="11">
        <v>18889</v>
      </c>
      <c r="F256" s="11" t="s">
        <v>164</v>
      </c>
      <c r="G256" s="11" t="s">
        <v>164</v>
      </c>
      <c r="H256" s="181"/>
      <c r="I256" s="181"/>
      <c r="J256" s="135" t="s">
        <v>1811</v>
      </c>
      <c r="K256" s="136" t="s">
        <v>146</v>
      </c>
      <c r="L256" s="185">
        <v>28</v>
      </c>
      <c r="M256" s="76">
        <v>6</v>
      </c>
      <c r="N256" s="76" t="s">
        <v>837</v>
      </c>
      <c r="O256" s="76"/>
    </row>
    <row r="257" spans="1:15">
      <c r="A257" s="5">
        <v>13</v>
      </c>
      <c r="B257" s="8">
        <v>1</v>
      </c>
      <c r="C257" s="8">
        <v>256</v>
      </c>
      <c r="D257" s="2" t="s">
        <v>567</v>
      </c>
      <c r="E257" s="2">
        <v>25660</v>
      </c>
      <c r="F257" s="2" t="s">
        <v>213</v>
      </c>
      <c r="G257" s="2" t="s">
        <v>213</v>
      </c>
      <c r="H257" s="180"/>
      <c r="I257" s="180"/>
      <c r="J257" s="126" t="s">
        <v>1199</v>
      </c>
      <c r="K257" s="127" t="s">
        <v>108</v>
      </c>
      <c r="L257" s="184">
        <v>24</v>
      </c>
      <c r="M257" s="72">
        <v>7</v>
      </c>
      <c r="N257" s="72" t="s">
        <v>46</v>
      </c>
      <c r="O257" s="72"/>
    </row>
    <row r="258" spans="1:15">
      <c r="A258" s="5">
        <v>13</v>
      </c>
      <c r="B258" s="8">
        <v>2</v>
      </c>
      <c r="C258" s="8">
        <v>257</v>
      </c>
      <c r="D258" s="2" t="s">
        <v>188</v>
      </c>
      <c r="E258" s="2">
        <v>14420</v>
      </c>
      <c r="F258" s="2" t="s">
        <v>555</v>
      </c>
      <c r="G258" s="2" t="s">
        <v>555</v>
      </c>
      <c r="H258" s="180" t="s">
        <v>3142</v>
      </c>
      <c r="I258" s="180"/>
      <c r="J258" s="126" t="s">
        <v>2838</v>
      </c>
      <c r="K258" s="127" t="s">
        <v>279</v>
      </c>
      <c r="L258" s="184">
        <v>28</v>
      </c>
      <c r="M258" s="72">
        <v>1</v>
      </c>
      <c r="N258" s="72"/>
      <c r="O258" s="72" t="s">
        <v>837</v>
      </c>
    </row>
    <row r="259" spans="1:15">
      <c r="A259" s="5">
        <v>13</v>
      </c>
      <c r="B259" s="8">
        <v>3</v>
      </c>
      <c r="C259" s="8">
        <v>258</v>
      </c>
      <c r="D259" s="2" t="s">
        <v>129</v>
      </c>
      <c r="E259" s="2">
        <v>22296</v>
      </c>
      <c r="F259" s="2" t="s">
        <v>14</v>
      </c>
      <c r="G259" s="2" t="s">
        <v>14</v>
      </c>
      <c r="H259" s="180" t="s">
        <v>3142</v>
      </c>
      <c r="I259" s="180"/>
      <c r="J259" s="126" t="s">
        <v>1175</v>
      </c>
      <c r="K259" s="127" t="s">
        <v>536</v>
      </c>
      <c r="L259" s="184">
        <v>26</v>
      </c>
      <c r="M259" s="72">
        <v>1</v>
      </c>
      <c r="N259" s="72"/>
      <c r="O259" s="72" t="s">
        <v>837</v>
      </c>
    </row>
    <row r="260" spans="1:15">
      <c r="A260" s="5">
        <v>13</v>
      </c>
      <c r="B260" s="8">
        <v>4</v>
      </c>
      <c r="C260" s="8">
        <f>C259+1</f>
        <v>259</v>
      </c>
      <c r="D260" s="2" t="s">
        <v>470</v>
      </c>
      <c r="E260" s="2">
        <v>11265</v>
      </c>
      <c r="F260" s="2" t="s">
        <v>239</v>
      </c>
      <c r="G260" s="2" t="s">
        <v>239</v>
      </c>
      <c r="H260" s="180" t="s">
        <v>3142</v>
      </c>
      <c r="I260" s="180"/>
      <c r="J260" s="126" t="s">
        <v>415</v>
      </c>
      <c r="K260" s="127" t="s">
        <v>616</v>
      </c>
      <c r="L260" s="184">
        <v>30</v>
      </c>
      <c r="M260" s="72">
        <v>4</v>
      </c>
      <c r="N260" s="72" t="s">
        <v>837</v>
      </c>
      <c r="O260" s="72"/>
    </row>
    <row r="261" spans="1:15">
      <c r="A261" s="5">
        <v>13</v>
      </c>
      <c r="B261" s="8">
        <v>5</v>
      </c>
      <c r="C261" s="8">
        <v>260</v>
      </c>
      <c r="D261" s="2" t="s">
        <v>2175</v>
      </c>
      <c r="E261" s="2">
        <v>19983</v>
      </c>
      <c r="F261" s="2" t="s">
        <v>354</v>
      </c>
      <c r="G261" s="2" t="s">
        <v>354</v>
      </c>
      <c r="H261" s="180"/>
      <c r="I261" s="180"/>
      <c r="J261" s="126" t="s">
        <v>2913</v>
      </c>
      <c r="K261" s="127" t="s">
        <v>996</v>
      </c>
      <c r="L261" s="184">
        <v>25</v>
      </c>
      <c r="M261" s="72">
        <v>9</v>
      </c>
      <c r="N261" s="72" t="s">
        <v>46</v>
      </c>
      <c r="O261" s="72"/>
    </row>
    <row r="262" spans="1:15">
      <c r="A262" s="5">
        <v>13</v>
      </c>
      <c r="B262" s="8">
        <v>6</v>
      </c>
      <c r="C262" s="8">
        <v>261</v>
      </c>
      <c r="D262" s="2" t="s">
        <v>17</v>
      </c>
      <c r="E262" s="2">
        <v>20529</v>
      </c>
      <c r="F262" s="2" t="s">
        <v>213</v>
      </c>
      <c r="G262" s="2" t="s">
        <v>213</v>
      </c>
      <c r="H262" s="180"/>
      <c r="I262" s="180"/>
      <c r="J262" s="126" t="s">
        <v>341</v>
      </c>
      <c r="K262" s="127" t="s">
        <v>466</v>
      </c>
      <c r="L262" s="184">
        <v>24</v>
      </c>
      <c r="M262" s="72">
        <v>9</v>
      </c>
      <c r="N262" s="72" t="s">
        <v>46</v>
      </c>
      <c r="O262" s="72"/>
    </row>
    <row r="263" spans="1:15">
      <c r="A263" s="5">
        <v>13</v>
      </c>
      <c r="B263" s="8">
        <v>7</v>
      </c>
      <c r="C263" s="8">
        <v>262</v>
      </c>
      <c r="D263" s="2" t="s">
        <v>29</v>
      </c>
      <c r="E263" s="2">
        <v>20555</v>
      </c>
      <c r="F263" s="2" t="s">
        <v>213</v>
      </c>
      <c r="G263" s="2" t="s">
        <v>213</v>
      </c>
      <c r="H263" s="180" t="s">
        <v>3142</v>
      </c>
      <c r="I263" s="180"/>
      <c r="J263" s="126" t="s">
        <v>2942</v>
      </c>
      <c r="K263" s="127" t="s">
        <v>1768</v>
      </c>
      <c r="L263" s="184">
        <v>26</v>
      </c>
      <c r="M263" s="72">
        <v>1</v>
      </c>
      <c r="N263" s="72"/>
      <c r="O263" s="72" t="s">
        <v>46</v>
      </c>
    </row>
    <row r="264" spans="1:15">
      <c r="A264" s="5">
        <v>13</v>
      </c>
      <c r="B264" s="8">
        <v>8</v>
      </c>
      <c r="C264" s="8">
        <v>263</v>
      </c>
      <c r="D264" s="2" t="s">
        <v>239</v>
      </c>
      <c r="E264" s="2">
        <v>19618</v>
      </c>
      <c r="F264" s="2" t="s">
        <v>276</v>
      </c>
      <c r="G264" s="2" t="s">
        <v>276</v>
      </c>
      <c r="H264" s="180" t="s">
        <v>3142</v>
      </c>
      <c r="I264" s="180"/>
      <c r="J264" s="126" t="s">
        <v>330</v>
      </c>
      <c r="K264" s="127" t="s">
        <v>539</v>
      </c>
      <c r="L264" s="184">
        <v>25</v>
      </c>
      <c r="M264" s="72">
        <v>1</v>
      </c>
      <c r="N264" s="72"/>
      <c r="O264" s="72" t="s">
        <v>837</v>
      </c>
    </row>
    <row r="265" spans="1:15">
      <c r="A265" s="5">
        <v>13</v>
      </c>
      <c r="B265" s="8">
        <v>9</v>
      </c>
      <c r="C265" s="8">
        <v>264</v>
      </c>
      <c r="D265" s="2" t="s">
        <v>14</v>
      </c>
      <c r="E265" s="2">
        <v>22117</v>
      </c>
      <c r="F265" s="2" t="s">
        <v>2168</v>
      </c>
      <c r="G265" s="2" t="s">
        <v>2168</v>
      </c>
      <c r="H265" s="180" t="s">
        <v>3142</v>
      </c>
      <c r="I265" s="180"/>
      <c r="J265" s="126" t="s">
        <v>2986</v>
      </c>
      <c r="K265" s="127" t="s">
        <v>220</v>
      </c>
      <c r="L265" s="184">
        <v>23</v>
      </c>
      <c r="M265" s="72">
        <v>3</v>
      </c>
      <c r="N265" s="72" t="s">
        <v>46</v>
      </c>
      <c r="O265" s="72"/>
    </row>
    <row r="266" spans="1:15">
      <c r="A266" s="5">
        <v>13</v>
      </c>
      <c r="B266" s="8">
        <v>10</v>
      </c>
      <c r="C266" s="8">
        <v>265</v>
      </c>
      <c r="D266" s="2" t="s">
        <v>609</v>
      </c>
      <c r="E266" s="2">
        <v>15290</v>
      </c>
      <c r="F266" s="2" t="s">
        <v>354</v>
      </c>
      <c r="G266" s="2" t="s">
        <v>354</v>
      </c>
      <c r="H266" s="180" t="s">
        <v>3142</v>
      </c>
      <c r="I266" s="180"/>
      <c r="J266" s="126" t="s">
        <v>2266</v>
      </c>
      <c r="K266" s="127" t="s">
        <v>595</v>
      </c>
      <c r="L266" s="184">
        <v>32</v>
      </c>
      <c r="M266" s="72">
        <v>1</v>
      </c>
      <c r="N266" s="72"/>
      <c r="O266" s="72" t="s">
        <v>837</v>
      </c>
    </row>
    <row r="267" spans="1:15">
      <c r="A267" s="5">
        <v>13</v>
      </c>
      <c r="B267" s="8">
        <v>11</v>
      </c>
      <c r="C267" s="8">
        <v>266</v>
      </c>
      <c r="D267" s="2" t="s">
        <v>18</v>
      </c>
      <c r="E267" s="2">
        <v>19206</v>
      </c>
      <c r="F267" s="2" t="s">
        <v>276</v>
      </c>
      <c r="G267" s="2" t="s">
        <v>276</v>
      </c>
      <c r="H267" s="180" t="s">
        <v>3142</v>
      </c>
      <c r="I267" s="180"/>
      <c r="J267" s="126" t="s">
        <v>303</v>
      </c>
      <c r="K267" s="127" t="s">
        <v>1039</v>
      </c>
      <c r="L267" s="184">
        <v>27</v>
      </c>
      <c r="M267" s="72">
        <v>1</v>
      </c>
      <c r="N267" s="72"/>
      <c r="O267" s="72" t="s">
        <v>837</v>
      </c>
    </row>
    <row r="268" spans="1:15">
      <c r="A268" s="5">
        <v>13</v>
      </c>
      <c r="B268" s="8">
        <v>12</v>
      </c>
      <c r="C268" s="8">
        <v>267</v>
      </c>
      <c r="D268" s="2" t="s">
        <v>276</v>
      </c>
      <c r="E268" s="2">
        <v>5448</v>
      </c>
      <c r="F268" s="2" t="s">
        <v>555</v>
      </c>
      <c r="G268" s="2" t="s">
        <v>555</v>
      </c>
      <c r="H268" s="180" t="s">
        <v>3142</v>
      </c>
      <c r="I268" s="180"/>
      <c r="J268" s="126" t="s">
        <v>280</v>
      </c>
      <c r="K268" s="127" t="s">
        <v>135</v>
      </c>
      <c r="L268" s="184">
        <v>38</v>
      </c>
      <c r="M268" s="72">
        <v>1</v>
      </c>
      <c r="N268" s="72"/>
      <c r="O268" s="72" t="s">
        <v>837</v>
      </c>
    </row>
    <row r="269" spans="1:15">
      <c r="A269" s="5">
        <v>13</v>
      </c>
      <c r="B269" s="8">
        <v>13</v>
      </c>
      <c r="C269" s="8">
        <v>268</v>
      </c>
      <c r="D269" s="2" t="s">
        <v>13</v>
      </c>
      <c r="E269" s="2">
        <v>14221</v>
      </c>
      <c r="F269" s="2" t="s">
        <v>686</v>
      </c>
      <c r="G269" s="2" t="s">
        <v>686</v>
      </c>
      <c r="H269" s="180" t="s">
        <v>3142</v>
      </c>
      <c r="I269" s="180"/>
      <c r="J269" s="126" t="s">
        <v>10</v>
      </c>
      <c r="K269" s="127" t="s">
        <v>548</v>
      </c>
      <c r="L269" s="184">
        <v>30</v>
      </c>
      <c r="M269" s="72">
        <v>7</v>
      </c>
      <c r="N269" s="72" t="s">
        <v>837</v>
      </c>
      <c r="O269" s="72"/>
    </row>
    <row r="270" spans="1:15">
      <c r="A270" s="5">
        <v>13</v>
      </c>
      <c r="B270" s="8">
        <v>14</v>
      </c>
      <c r="C270" s="8">
        <v>269</v>
      </c>
      <c r="D270" s="2" t="s">
        <v>563</v>
      </c>
      <c r="E270" s="2">
        <v>16256</v>
      </c>
      <c r="F270" s="2" t="s">
        <v>246</v>
      </c>
      <c r="G270" s="2" t="s">
        <v>246</v>
      </c>
      <c r="H270" s="180" t="s">
        <v>3142</v>
      </c>
      <c r="I270" s="180"/>
      <c r="J270" s="126" t="s">
        <v>875</v>
      </c>
      <c r="K270" s="127" t="s">
        <v>547</v>
      </c>
      <c r="L270" s="184">
        <v>29</v>
      </c>
      <c r="M270" s="72">
        <v>1</v>
      </c>
      <c r="N270" s="72"/>
      <c r="O270" s="72" t="s">
        <v>46</v>
      </c>
    </row>
    <row r="271" spans="1:15">
      <c r="A271" s="5">
        <v>13</v>
      </c>
      <c r="B271" s="8">
        <v>15</v>
      </c>
      <c r="C271" s="8">
        <v>270</v>
      </c>
      <c r="D271" s="2" t="s">
        <v>2168</v>
      </c>
      <c r="E271" s="2">
        <v>18433</v>
      </c>
      <c r="F271" s="2" t="s">
        <v>129</v>
      </c>
      <c r="G271" s="2" t="s">
        <v>129</v>
      </c>
      <c r="H271" s="180" t="s">
        <v>3142</v>
      </c>
      <c r="I271" s="180"/>
      <c r="J271" s="126" t="s">
        <v>2346</v>
      </c>
      <c r="K271" s="127" t="s">
        <v>2347</v>
      </c>
      <c r="L271" s="184">
        <v>29</v>
      </c>
      <c r="M271" s="72">
        <v>3</v>
      </c>
      <c r="N271" s="72" t="s">
        <v>837</v>
      </c>
      <c r="O271" s="72"/>
    </row>
    <row r="272" spans="1:15">
      <c r="A272" s="5">
        <v>13</v>
      </c>
      <c r="B272" s="8">
        <v>16</v>
      </c>
      <c r="C272" s="8">
        <v>271</v>
      </c>
      <c r="D272" s="2" t="s">
        <v>15</v>
      </c>
      <c r="E272" s="2">
        <v>12859</v>
      </c>
      <c r="F272" s="2" t="s">
        <v>345</v>
      </c>
      <c r="G272" s="2" t="s">
        <v>345</v>
      </c>
      <c r="H272" s="180" t="s">
        <v>3142</v>
      </c>
      <c r="I272" s="180"/>
      <c r="J272" s="126" t="s">
        <v>340</v>
      </c>
      <c r="K272" s="127" t="s">
        <v>138</v>
      </c>
      <c r="L272" s="184">
        <v>32</v>
      </c>
      <c r="M272" s="72">
        <v>2</v>
      </c>
      <c r="N272" s="72" t="s">
        <v>837</v>
      </c>
      <c r="O272" s="72"/>
    </row>
    <row r="273" spans="1:15">
      <c r="A273" s="5">
        <v>13</v>
      </c>
      <c r="B273" s="8">
        <v>17</v>
      </c>
      <c r="C273" s="8">
        <v>272</v>
      </c>
      <c r="D273" s="2" t="s">
        <v>598</v>
      </c>
      <c r="E273" s="2">
        <v>24617</v>
      </c>
      <c r="F273" s="2" t="s">
        <v>609</v>
      </c>
      <c r="G273" s="2" t="s">
        <v>609</v>
      </c>
      <c r="H273" s="180" t="s">
        <v>3142</v>
      </c>
      <c r="I273" s="180"/>
      <c r="J273" s="126" t="s">
        <v>2520</v>
      </c>
      <c r="K273" s="127" t="s">
        <v>2521</v>
      </c>
      <c r="L273" s="184">
        <v>25</v>
      </c>
      <c r="M273" s="72">
        <v>8</v>
      </c>
      <c r="N273" s="72" t="s">
        <v>46</v>
      </c>
      <c r="O273" s="72"/>
    </row>
    <row r="274" spans="1:15">
      <c r="A274" s="5">
        <v>13</v>
      </c>
      <c r="B274" s="8">
        <v>18</v>
      </c>
      <c r="C274" s="8">
        <v>273</v>
      </c>
      <c r="D274" s="2" t="s">
        <v>164</v>
      </c>
      <c r="E274" s="2">
        <v>17611</v>
      </c>
      <c r="F274" s="2" t="s">
        <v>2168</v>
      </c>
      <c r="G274" s="2" t="s">
        <v>2168</v>
      </c>
      <c r="H274" s="180" t="s">
        <v>3142</v>
      </c>
      <c r="I274" s="180"/>
      <c r="J274" s="126" t="s">
        <v>1082</v>
      </c>
      <c r="K274" s="127" t="s">
        <v>288</v>
      </c>
      <c r="L274" s="184">
        <v>29</v>
      </c>
      <c r="M274" s="72">
        <v>1</v>
      </c>
      <c r="N274" s="72"/>
      <c r="O274" s="72" t="s">
        <v>837</v>
      </c>
    </row>
    <row r="275" spans="1:15">
      <c r="A275" s="5">
        <v>13</v>
      </c>
      <c r="B275" s="8">
        <v>19</v>
      </c>
      <c r="C275" s="8">
        <v>274</v>
      </c>
      <c r="D275" s="2" t="s">
        <v>16</v>
      </c>
      <c r="E275" s="2">
        <v>19514</v>
      </c>
      <c r="F275" s="2" t="s">
        <v>276</v>
      </c>
      <c r="G275" s="2" t="s">
        <v>276</v>
      </c>
      <c r="H275" s="180" t="s">
        <v>3142</v>
      </c>
      <c r="I275" s="180"/>
      <c r="J275" s="126" t="s">
        <v>1191</v>
      </c>
      <c r="K275" s="127" t="s">
        <v>136</v>
      </c>
      <c r="L275" s="184">
        <v>27</v>
      </c>
      <c r="M275" s="72">
        <v>2</v>
      </c>
      <c r="N275" s="72" t="s">
        <v>837</v>
      </c>
      <c r="O275" s="72"/>
    </row>
    <row r="276" spans="1:15">
      <c r="A276" s="9">
        <v>13</v>
      </c>
      <c r="B276" s="10">
        <v>20</v>
      </c>
      <c r="C276" s="10">
        <v>275</v>
      </c>
      <c r="D276" s="11" t="s">
        <v>555</v>
      </c>
      <c r="E276" s="11">
        <v>22799</v>
      </c>
      <c r="F276" s="11" t="s">
        <v>45</v>
      </c>
      <c r="G276" s="11" t="s">
        <v>1121</v>
      </c>
      <c r="H276" s="181" t="s">
        <v>3142</v>
      </c>
      <c r="I276" s="181"/>
      <c r="J276" s="135" t="s">
        <v>988</v>
      </c>
      <c r="K276" s="136" t="s">
        <v>2504</v>
      </c>
      <c r="L276" s="185">
        <v>22</v>
      </c>
      <c r="M276" s="76">
        <v>6</v>
      </c>
      <c r="N276" s="76" t="s">
        <v>838</v>
      </c>
      <c r="O276" s="76"/>
    </row>
    <row r="277" spans="1:15">
      <c r="A277" s="5">
        <v>14</v>
      </c>
      <c r="B277" s="8">
        <v>1</v>
      </c>
      <c r="C277" s="8">
        <v>276</v>
      </c>
      <c r="D277" s="2" t="s">
        <v>555</v>
      </c>
      <c r="E277" s="2">
        <v>17109</v>
      </c>
      <c r="F277" s="2" t="s">
        <v>14</v>
      </c>
      <c r="G277" s="2" t="s">
        <v>14</v>
      </c>
      <c r="H277" s="180"/>
      <c r="I277" s="180"/>
      <c r="J277" s="126" t="s">
        <v>1160</v>
      </c>
      <c r="K277" s="127" t="s">
        <v>1161</v>
      </c>
      <c r="L277" s="184">
        <v>25</v>
      </c>
      <c r="M277" s="72">
        <v>2</v>
      </c>
      <c r="N277" s="72" t="s">
        <v>46</v>
      </c>
      <c r="O277" s="72"/>
    </row>
    <row r="278" spans="1:15">
      <c r="A278" s="5">
        <v>14</v>
      </c>
      <c r="B278" s="8">
        <v>2</v>
      </c>
      <c r="C278" s="8">
        <v>277</v>
      </c>
      <c r="D278" s="2" t="s">
        <v>16</v>
      </c>
      <c r="E278" s="2">
        <v>26108</v>
      </c>
      <c r="F278" s="2" t="s">
        <v>276</v>
      </c>
      <c r="G278" s="2" t="s">
        <v>276</v>
      </c>
      <c r="H278" s="180" t="s">
        <v>3142</v>
      </c>
      <c r="I278" s="180"/>
      <c r="J278" s="126" t="s">
        <v>3075</v>
      </c>
      <c r="K278" s="127" t="s">
        <v>1893</v>
      </c>
      <c r="L278" s="184">
        <v>23</v>
      </c>
      <c r="M278" s="72">
        <v>1</v>
      </c>
      <c r="N278" s="72"/>
      <c r="O278" s="72" t="s">
        <v>837</v>
      </c>
    </row>
    <row r="279" spans="1:15">
      <c r="A279" s="5">
        <v>14</v>
      </c>
      <c r="B279" s="8">
        <v>3</v>
      </c>
      <c r="C279" s="8">
        <v>278</v>
      </c>
      <c r="D279" s="2" t="s">
        <v>164</v>
      </c>
      <c r="E279" s="2">
        <v>15440</v>
      </c>
      <c r="F279" s="2" t="s">
        <v>598</v>
      </c>
      <c r="G279" s="2" t="s">
        <v>598</v>
      </c>
      <c r="H279" s="180"/>
      <c r="I279" s="180"/>
      <c r="J279" s="126" t="s">
        <v>938</v>
      </c>
      <c r="K279" s="127" t="s">
        <v>1634</v>
      </c>
      <c r="L279" s="184">
        <v>31</v>
      </c>
      <c r="M279" s="72">
        <v>1</v>
      </c>
      <c r="N279" s="72"/>
      <c r="O279" s="72" t="s">
        <v>46</v>
      </c>
    </row>
    <row r="280" spans="1:15">
      <c r="A280" s="5">
        <v>14</v>
      </c>
      <c r="B280" s="8">
        <v>4</v>
      </c>
      <c r="C280" s="8">
        <v>279</v>
      </c>
      <c r="D280" s="2" t="s">
        <v>598</v>
      </c>
      <c r="E280" s="2">
        <v>2900</v>
      </c>
      <c r="F280" s="2" t="s">
        <v>438</v>
      </c>
      <c r="G280" s="2" t="s">
        <v>438</v>
      </c>
      <c r="H280" s="180"/>
      <c r="I280" s="180"/>
      <c r="J280" s="126" t="s">
        <v>525</v>
      </c>
      <c r="K280" s="127" t="s">
        <v>638</v>
      </c>
      <c r="L280" s="184">
        <v>33</v>
      </c>
      <c r="M280" s="72">
        <v>2</v>
      </c>
      <c r="N280" s="72" t="s">
        <v>837</v>
      </c>
      <c r="O280" s="72"/>
    </row>
    <row r="281" spans="1:15">
      <c r="A281" s="5">
        <v>14</v>
      </c>
      <c r="B281" s="8">
        <v>5</v>
      </c>
      <c r="C281" s="8">
        <v>280</v>
      </c>
      <c r="D281" s="2" t="s">
        <v>15</v>
      </c>
      <c r="E281" s="2">
        <v>14691</v>
      </c>
      <c r="F281" s="2" t="s">
        <v>239</v>
      </c>
      <c r="G281" s="2" t="s">
        <v>239</v>
      </c>
      <c r="H281" s="180" t="s">
        <v>3142</v>
      </c>
      <c r="I281" s="180"/>
      <c r="J281" s="126" t="s">
        <v>292</v>
      </c>
      <c r="K281" s="127" t="s">
        <v>666</v>
      </c>
      <c r="L281" s="184">
        <v>28</v>
      </c>
      <c r="M281" s="72">
        <v>3</v>
      </c>
      <c r="N281" s="72" t="s">
        <v>46</v>
      </c>
      <c r="O281" s="72"/>
    </row>
    <row r="282" spans="1:15">
      <c r="A282" s="5">
        <v>14</v>
      </c>
      <c r="B282" s="8">
        <v>6</v>
      </c>
      <c r="C282" s="8">
        <v>281</v>
      </c>
      <c r="D282" s="2" t="s">
        <v>2168</v>
      </c>
      <c r="E282" s="2">
        <v>17022</v>
      </c>
      <c r="F282" s="2" t="s">
        <v>13</v>
      </c>
      <c r="G282" s="2" t="s">
        <v>13</v>
      </c>
      <c r="H282" s="180" t="s">
        <v>3142</v>
      </c>
      <c r="I282" s="180"/>
      <c r="J282" s="126" t="s">
        <v>2302</v>
      </c>
      <c r="K282" s="127" t="s">
        <v>2303</v>
      </c>
      <c r="L282" s="184">
        <v>26</v>
      </c>
      <c r="M282" s="72">
        <v>6</v>
      </c>
      <c r="N282" s="72" t="s">
        <v>837</v>
      </c>
      <c r="O282" s="72"/>
    </row>
    <row r="283" spans="1:15">
      <c r="A283" s="5">
        <v>14</v>
      </c>
      <c r="B283" s="8">
        <v>7</v>
      </c>
      <c r="C283" s="8">
        <v>282</v>
      </c>
      <c r="D283" s="2" t="s">
        <v>563</v>
      </c>
      <c r="E283" s="2">
        <v>20430</v>
      </c>
      <c r="F283" s="2" t="s">
        <v>239</v>
      </c>
      <c r="G283" s="2" t="s">
        <v>239</v>
      </c>
      <c r="H283" s="180" t="s">
        <v>3142</v>
      </c>
      <c r="I283" s="180"/>
      <c r="J283" s="126" t="s">
        <v>528</v>
      </c>
      <c r="K283" s="127" t="s">
        <v>1709</v>
      </c>
      <c r="L283" s="184">
        <v>24</v>
      </c>
      <c r="M283" s="72">
        <v>1</v>
      </c>
      <c r="N283" s="72"/>
      <c r="O283" s="72" t="s">
        <v>837</v>
      </c>
    </row>
    <row r="284" spans="1:15">
      <c r="A284" s="5">
        <v>14</v>
      </c>
      <c r="B284" s="8">
        <v>8</v>
      </c>
      <c r="C284" s="8">
        <v>283</v>
      </c>
      <c r="D284" s="2" t="s">
        <v>13</v>
      </c>
      <c r="E284" s="2">
        <v>21840</v>
      </c>
      <c r="F284" s="2" t="s">
        <v>2168</v>
      </c>
      <c r="G284" s="2" t="s">
        <v>2168</v>
      </c>
      <c r="H284" s="180"/>
      <c r="I284" s="180"/>
      <c r="J284" s="126" t="s">
        <v>2980</v>
      </c>
      <c r="K284" s="127" t="s">
        <v>154</v>
      </c>
      <c r="L284" s="184">
        <v>27</v>
      </c>
      <c r="M284" s="72">
        <v>2</v>
      </c>
      <c r="N284" s="72" t="s">
        <v>837</v>
      </c>
      <c r="O284" s="72"/>
    </row>
    <row r="285" spans="1:15">
      <c r="A285" s="5">
        <v>14</v>
      </c>
      <c r="B285" s="8">
        <v>9</v>
      </c>
      <c r="C285" s="8">
        <v>284</v>
      </c>
      <c r="D285" s="2" t="s">
        <v>276</v>
      </c>
      <c r="E285" s="2">
        <v>20220</v>
      </c>
      <c r="F285" s="2" t="s">
        <v>18</v>
      </c>
      <c r="G285" s="2" t="s">
        <v>18</v>
      </c>
      <c r="H285" s="180" t="s">
        <v>3142</v>
      </c>
      <c r="I285" s="180"/>
      <c r="J285" s="126" t="s">
        <v>1599</v>
      </c>
      <c r="K285" s="127" t="s">
        <v>1600</v>
      </c>
      <c r="L285" s="184">
        <v>23</v>
      </c>
      <c r="M285" s="72">
        <v>7</v>
      </c>
      <c r="N285" s="72" t="s">
        <v>837</v>
      </c>
      <c r="O285" s="72"/>
    </row>
    <row r="286" spans="1:15">
      <c r="A286" s="5">
        <v>14</v>
      </c>
      <c r="B286" s="8">
        <v>10</v>
      </c>
      <c r="C286" s="8">
        <v>285</v>
      </c>
      <c r="D286" s="2" t="s">
        <v>18</v>
      </c>
      <c r="E286" s="2">
        <v>19541</v>
      </c>
      <c r="F286" s="2" t="s">
        <v>164</v>
      </c>
      <c r="G286" s="2" t="s">
        <v>164</v>
      </c>
      <c r="H286" s="180" t="s">
        <v>3142</v>
      </c>
      <c r="I286" s="180"/>
      <c r="J286" s="126" t="s">
        <v>967</v>
      </c>
      <c r="K286" s="127" t="s">
        <v>217</v>
      </c>
      <c r="L286" s="184">
        <v>27</v>
      </c>
      <c r="M286" s="72">
        <v>1</v>
      </c>
      <c r="N286" s="72"/>
      <c r="O286" s="72" t="s">
        <v>837</v>
      </c>
    </row>
    <row r="287" spans="1:15">
      <c r="A287" s="5">
        <v>14</v>
      </c>
      <c r="B287" s="8">
        <v>11</v>
      </c>
      <c r="C287" s="8">
        <v>286</v>
      </c>
      <c r="D287" s="2" t="s">
        <v>609</v>
      </c>
      <c r="E287" s="2">
        <v>12917</v>
      </c>
      <c r="F287" s="2" t="s">
        <v>567</v>
      </c>
      <c r="G287" s="2" t="s">
        <v>567</v>
      </c>
      <c r="H287" s="180" t="s">
        <v>3142</v>
      </c>
      <c r="I287" s="180"/>
      <c r="J287" s="126" t="s">
        <v>378</v>
      </c>
      <c r="K287" s="127" t="s">
        <v>409</v>
      </c>
      <c r="L287" s="184">
        <v>29</v>
      </c>
      <c r="M287" s="72">
        <v>1</v>
      </c>
      <c r="N287" s="72"/>
      <c r="O287" s="72" t="s">
        <v>837</v>
      </c>
    </row>
    <row r="288" spans="1:15">
      <c r="A288" s="5">
        <v>14</v>
      </c>
      <c r="B288" s="8">
        <v>12</v>
      </c>
      <c r="C288" s="8">
        <v>287</v>
      </c>
      <c r="D288" s="2" t="s">
        <v>14</v>
      </c>
      <c r="E288" s="2">
        <v>21837</v>
      </c>
      <c r="F288" s="2" t="s">
        <v>2176</v>
      </c>
      <c r="G288" s="2" t="s">
        <v>2176</v>
      </c>
      <c r="H288" s="180"/>
      <c r="I288" s="180"/>
      <c r="J288" s="126" t="s">
        <v>2979</v>
      </c>
      <c r="K288" s="127" t="s">
        <v>616</v>
      </c>
      <c r="L288" s="184">
        <v>24</v>
      </c>
      <c r="M288" s="72">
        <v>4</v>
      </c>
      <c r="N288" s="72" t="s">
        <v>46</v>
      </c>
      <c r="O288" s="72"/>
    </row>
    <row r="289" spans="1:15">
      <c r="A289" s="5">
        <v>14</v>
      </c>
      <c r="B289" s="8">
        <v>13</v>
      </c>
      <c r="C289" s="8">
        <v>288</v>
      </c>
      <c r="D289" s="2" t="s">
        <v>239</v>
      </c>
      <c r="E289" s="2">
        <v>10123</v>
      </c>
      <c r="F289" s="2" t="s">
        <v>13</v>
      </c>
      <c r="G289" s="2" t="s">
        <v>13</v>
      </c>
      <c r="H289" s="180" t="s">
        <v>3142</v>
      </c>
      <c r="I289" s="180"/>
      <c r="J289" s="126" t="s">
        <v>70</v>
      </c>
      <c r="K289" s="127" t="s">
        <v>547</v>
      </c>
      <c r="L289" s="184">
        <v>34</v>
      </c>
      <c r="M289" s="72">
        <v>1</v>
      </c>
      <c r="N289" s="72"/>
      <c r="O289" s="72" t="s">
        <v>837</v>
      </c>
    </row>
    <row r="290" spans="1:15">
      <c r="A290" s="5">
        <v>14</v>
      </c>
      <c r="B290" s="8">
        <v>14</v>
      </c>
      <c r="C290" s="8">
        <v>289</v>
      </c>
      <c r="D290" s="2" t="s">
        <v>29</v>
      </c>
      <c r="E290" s="2">
        <v>14966</v>
      </c>
      <c r="F290" s="2" t="s">
        <v>1121</v>
      </c>
      <c r="G290" s="2" t="s">
        <v>1121</v>
      </c>
      <c r="H290" s="180" t="s">
        <v>3142</v>
      </c>
      <c r="I290" s="180"/>
      <c r="J290" s="126" t="s">
        <v>1070</v>
      </c>
      <c r="K290" s="127" t="s">
        <v>193</v>
      </c>
      <c r="L290" s="184">
        <v>29</v>
      </c>
      <c r="M290" s="72">
        <v>1</v>
      </c>
      <c r="N290" s="72"/>
      <c r="O290" s="72" t="s">
        <v>837</v>
      </c>
    </row>
    <row r="291" spans="1:15">
      <c r="A291" s="5">
        <v>14</v>
      </c>
      <c r="B291" s="8">
        <v>15</v>
      </c>
      <c r="C291" s="8">
        <v>290</v>
      </c>
      <c r="D291" s="2" t="s">
        <v>17</v>
      </c>
      <c r="E291" s="2">
        <v>25388</v>
      </c>
      <c r="F291" s="2" t="s">
        <v>213</v>
      </c>
      <c r="G291" s="2" t="s">
        <v>213</v>
      </c>
      <c r="H291" s="180" t="s">
        <v>3142</v>
      </c>
      <c r="I291" s="180"/>
      <c r="J291" s="126" t="s">
        <v>3052</v>
      </c>
      <c r="K291" s="127" t="s">
        <v>600</v>
      </c>
      <c r="L291" s="184">
        <v>25</v>
      </c>
      <c r="M291" s="72">
        <v>1</v>
      </c>
      <c r="N291" s="72"/>
      <c r="O291" s="72" t="s">
        <v>837</v>
      </c>
    </row>
    <row r="292" spans="1:15">
      <c r="A292" s="5">
        <v>14</v>
      </c>
      <c r="B292" s="8">
        <v>16</v>
      </c>
      <c r="C292" s="8">
        <v>291</v>
      </c>
      <c r="D292" s="2" t="s">
        <v>2175</v>
      </c>
      <c r="E292" s="2">
        <v>20070</v>
      </c>
      <c r="F292" s="2" t="s">
        <v>13</v>
      </c>
      <c r="G292" s="2" t="s">
        <v>13</v>
      </c>
      <c r="H292" s="180" t="s">
        <v>3142</v>
      </c>
      <c r="I292" s="180"/>
      <c r="J292" s="126" t="s">
        <v>2415</v>
      </c>
      <c r="K292" s="127" t="s">
        <v>334</v>
      </c>
      <c r="L292" s="184">
        <v>25</v>
      </c>
      <c r="M292" s="72">
        <v>1</v>
      </c>
      <c r="N292" s="72"/>
      <c r="O292" s="72" t="s">
        <v>46</v>
      </c>
    </row>
    <row r="293" spans="1:15">
      <c r="A293" s="5">
        <v>14</v>
      </c>
      <c r="B293" s="8">
        <v>17</v>
      </c>
      <c r="C293" s="8">
        <v>292</v>
      </c>
      <c r="D293" s="2" t="s">
        <v>470</v>
      </c>
      <c r="E293" s="2">
        <v>19813</v>
      </c>
      <c r="F293" s="2" t="s">
        <v>686</v>
      </c>
      <c r="G293" s="2" t="s">
        <v>686</v>
      </c>
      <c r="H293" s="180" t="s">
        <v>3142</v>
      </c>
      <c r="I293" s="180"/>
      <c r="J293" s="126" t="s">
        <v>2906</v>
      </c>
      <c r="K293" s="127" t="s">
        <v>2907</v>
      </c>
      <c r="L293" s="184">
        <v>26</v>
      </c>
      <c r="M293" s="72">
        <v>4</v>
      </c>
      <c r="N293" s="72" t="s">
        <v>837</v>
      </c>
      <c r="O293" s="72"/>
    </row>
    <row r="294" spans="1:15">
      <c r="A294" s="5">
        <v>14</v>
      </c>
      <c r="B294" s="8">
        <v>18</v>
      </c>
      <c r="C294" s="8">
        <v>293</v>
      </c>
      <c r="D294" s="2" t="s">
        <v>129</v>
      </c>
      <c r="E294" s="2">
        <v>15046</v>
      </c>
      <c r="F294" s="2" t="s">
        <v>563</v>
      </c>
      <c r="G294" s="2" t="s">
        <v>563</v>
      </c>
      <c r="H294" s="180" t="s">
        <v>3142</v>
      </c>
      <c r="I294" s="180"/>
      <c r="J294" s="126" t="s">
        <v>933</v>
      </c>
      <c r="K294" s="127" t="s">
        <v>551</v>
      </c>
      <c r="L294" s="184">
        <v>29</v>
      </c>
      <c r="M294" s="72">
        <v>1</v>
      </c>
      <c r="N294" s="72"/>
      <c r="O294" s="72" t="s">
        <v>837</v>
      </c>
    </row>
    <row r="295" spans="1:15">
      <c r="A295" s="5">
        <v>14</v>
      </c>
      <c r="B295" s="8">
        <v>19</v>
      </c>
      <c r="C295" s="8">
        <v>294</v>
      </c>
      <c r="D295" s="2" t="s">
        <v>188</v>
      </c>
      <c r="E295" s="2">
        <v>13183</v>
      </c>
      <c r="F295" s="2" t="s">
        <v>45</v>
      </c>
      <c r="G295" s="2" t="s">
        <v>1121</v>
      </c>
      <c r="H295" s="180" t="s">
        <v>3142</v>
      </c>
      <c r="I295" s="180"/>
      <c r="J295" s="126" t="s">
        <v>831</v>
      </c>
      <c r="K295" s="127" t="s">
        <v>174</v>
      </c>
      <c r="L295" s="184">
        <v>29</v>
      </c>
      <c r="M295" s="72">
        <v>1</v>
      </c>
      <c r="N295" s="72"/>
      <c r="O295" s="72" t="s">
        <v>837</v>
      </c>
    </row>
    <row r="296" spans="1:15">
      <c r="A296" s="9">
        <v>14</v>
      </c>
      <c r="B296" s="10">
        <v>20</v>
      </c>
      <c r="C296" s="10">
        <v>295</v>
      </c>
      <c r="D296" s="11" t="s">
        <v>567</v>
      </c>
      <c r="E296" s="11">
        <v>26079</v>
      </c>
      <c r="F296" s="11" t="s">
        <v>239</v>
      </c>
      <c r="G296" s="11" t="s">
        <v>239</v>
      </c>
      <c r="H296" s="181" t="s">
        <v>3142</v>
      </c>
      <c r="I296" s="181"/>
      <c r="J296" s="135" t="s">
        <v>3074</v>
      </c>
      <c r="K296" s="136" t="s">
        <v>1648</v>
      </c>
      <c r="L296" s="185">
        <v>24</v>
      </c>
      <c r="M296" s="76">
        <v>1</v>
      </c>
      <c r="N296" s="76"/>
      <c r="O296" s="76" t="s">
        <v>837</v>
      </c>
    </row>
    <row r="297" spans="1:15">
      <c r="A297" s="5">
        <v>15</v>
      </c>
      <c r="B297" s="8">
        <v>1</v>
      </c>
      <c r="C297" s="8">
        <v>296</v>
      </c>
      <c r="D297" s="2" t="s">
        <v>567</v>
      </c>
      <c r="E297" s="2">
        <v>19717</v>
      </c>
      <c r="F297" s="2" t="s">
        <v>13</v>
      </c>
      <c r="G297" s="2" t="s">
        <v>13</v>
      </c>
      <c r="H297" s="180"/>
      <c r="I297" s="180"/>
      <c r="J297" s="126" t="s">
        <v>1128</v>
      </c>
      <c r="K297" s="127" t="s">
        <v>2897</v>
      </c>
      <c r="L297" s="184">
        <v>26</v>
      </c>
      <c r="M297" s="72">
        <v>3</v>
      </c>
      <c r="N297" s="72" t="s">
        <v>46</v>
      </c>
      <c r="O297" s="72"/>
    </row>
    <row r="298" spans="1:15">
      <c r="A298" s="5">
        <v>15</v>
      </c>
      <c r="B298" s="8">
        <v>2</v>
      </c>
      <c r="C298" s="8">
        <v>297</v>
      </c>
      <c r="D298" s="2" t="s">
        <v>188</v>
      </c>
      <c r="E298" s="2">
        <v>18063</v>
      </c>
      <c r="F298" s="2" t="s">
        <v>567</v>
      </c>
      <c r="G298" s="2" t="s">
        <v>567</v>
      </c>
      <c r="H298" s="180" t="s">
        <v>3142</v>
      </c>
      <c r="I298" s="180"/>
      <c r="J298" s="126" t="s">
        <v>1269</v>
      </c>
      <c r="K298" s="127" t="s">
        <v>547</v>
      </c>
      <c r="L298" s="184">
        <v>30</v>
      </c>
      <c r="M298" s="72">
        <v>7</v>
      </c>
      <c r="N298" s="72" t="s">
        <v>837</v>
      </c>
      <c r="O298" s="72"/>
    </row>
    <row r="299" spans="1:15">
      <c r="A299" s="5">
        <v>15</v>
      </c>
      <c r="B299" s="8">
        <v>3</v>
      </c>
      <c r="C299" s="8">
        <v>298</v>
      </c>
      <c r="D299" s="2" t="s">
        <v>129</v>
      </c>
      <c r="E299" s="2">
        <v>27615</v>
      </c>
      <c r="F299" s="2" t="s">
        <v>276</v>
      </c>
      <c r="G299" s="2" t="s">
        <v>276</v>
      </c>
      <c r="H299" s="180"/>
      <c r="I299" s="180"/>
      <c r="J299" s="126" t="s">
        <v>3104</v>
      </c>
      <c r="K299" s="127" t="s">
        <v>904</v>
      </c>
      <c r="L299" s="184">
        <v>23</v>
      </c>
      <c r="M299" s="72">
        <v>9</v>
      </c>
      <c r="N299" s="72" t="s">
        <v>46</v>
      </c>
      <c r="O299" s="72"/>
    </row>
    <row r="300" spans="1:15">
      <c r="A300" s="5">
        <v>15</v>
      </c>
      <c r="B300" s="8">
        <v>4</v>
      </c>
      <c r="C300" s="8">
        <v>299</v>
      </c>
      <c r="D300" s="2" t="s">
        <v>470</v>
      </c>
      <c r="E300" s="2">
        <v>23460</v>
      </c>
      <c r="F300" s="2" t="s">
        <v>129</v>
      </c>
      <c r="G300" s="2" t="s">
        <v>129</v>
      </c>
      <c r="H300" s="180" t="s">
        <v>3142</v>
      </c>
      <c r="I300" s="180"/>
      <c r="J300" s="126" t="s">
        <v>471</v>
      </c>
      <c r="K300" s="127" t="s">
        <v>544</v>
      </c>
      <c r="L300" s="184">
        <v>26</v>
      </c>
      <c r="M300" s="72">
        <v>1</v>
      </c>
      <c r="N300" s="72"/>
      <c r="O300" s="72" t="s">
        <v>46</v>
      </c>
    </row>
    <row r="301" spans="1:15">
      <c r="A301" s="5">
        <v>15</v>
      </c>
      <c r="B301" s="8">
        <v>5</v>
      </c>
      <c r="C301" s="8">
        <v>300</v>
      </c>
      <c r="D301" s="2" t="s">
        <v>2175</v>
      </c>
      <c r="E301" s="2">
        <v>13346</v>
      </c>
      <c r="F301" s="2" t="s">
        <v>563</v>
      </c>
      <c r="G301" s="2" t="s">
        <v>563</v>
      </c>
      <c r="H301" s="180" t="s">
        <v>3142</v>
      </c>
      <c r="I301" s="180"/>
      <c r="J301" s="126" t="s">
        <v>1818</v>
      </c>
      <c r="K301" s="127" t="s">
        <v>1819</v>
      </c>
      <c r="L301" s="184">
        <v>31</v>
      </c>
      <c r="M301" s="72">
        <v>1</v>
      </c>
      <c r="N301" s="72"/>
      <c r="O301" s="72" t="s">
        <v>46</v>
      </c>
    </row>
    <row r="302" spans="1:15">
      <c r="A302" s="5">
        <v>15</v>
      </c>
      <c r="B302" s="8">
        <v>6</v>
      </c>
      <c r="C302" s="8">
        <v>301</v>
      </c>
      <c r="D302" s="2" t="s">
        <v>17</v>
      </c>
      <c r="E302" s="2">
        <v>21453</v>
      </c>
      <c r="F302" s="2" t="s">
        <v>213</v>
      </c>
      <c r="G302" s="2" t="s">
        <v>213</v>
      </c>
      <c r="H302" s="180" t="s">
        <v>3142</v>
      </c>
      <c r="I302" s="180"/>
      <c r="J302" s="126" t="s">
        <v>2971</v>
      </c>
      <c r="K302" s="127" t="s">
        <v>2972</v>
      </c>
      <c r="L302" s="184">
        <v>24</v>
      </c>
      <c r="M302" s="72">
        <v>1</v>
      </c>
      <c r="N302" s="72"/>
      <c r="O302" s="72" t="s">
        <v>46</v>
      </c>
    </row>
    <row r="303" spans="1:15">
      <c r="A303" s="5">
        <v>15</v>
      </c>
      <c r="B303" s="8">
        <v>7</v>
      </c>
      <c r="C303" s="8">
        <v>302</v>
      </c>
      <c r="D303" s="2" t="s">
        <v>29</v>
      </c>
      <c r="E303" s="2">
        <v>15010</v>
      </c>
      <c r="F303" s="2" t="s">
        <v>13</v>
      </c>
      <c r="G303" s="2" t="s">
        <v>13</v>
      </c>
      <c r="H303" s="180" t="s">
        <v>3142</v>
      </c>
      <c r="I303" s="180"/>
      <c r="J303" s="126" t="s">
        <v>1770</v>
      </c>
      <c r="K303" s="127" t="s">
        <v>156</v>
      </c>
      <c r="L303" s="184">
        <v>30</v>
      </c>
      <c r="M303" s="72">
        <v>1</v>
      </c>
      <c r="N303" s="72"/>
      <c r="O303" s="72" t="s">
        <v>837</v>
      </c>
    </row>
    <row r="304" spans="1:15">
      <c r="A304" s="5">
        <v>15</v>
      </c>
      <c r="B304" s="8">
        <v>8</v>
      </c>
      <c r="C304" s="8">
        <v>303</v>
      </c>
      <c r="D304" s="2" t="s">
        <v>239</v>
      </c>
      <c r="E304" s="2">
        <v>19769</v>
      </c>
      <c r="F304" s="2" t="s">
        <v>239</v>
      </c>
      <c r="G304" s="2" t="s">
        <v>239</v>
      </c>
      <c r="H304" s="180" t="s">
        <v>3142</v>
      </c>
      <c r="I304" s="180"/>
      <c r="J304" s="126" t="s">
        <v>2390</v>
      </c>
      <c r="K304" s="127" t="s">
        <v>108</v>
      </c>
      <c r="L304" s="184">
        <v>27</v>
      </c>
      <c r="M304" s="72">
        <v>1</v>
      </c>
      <c r="N304" s="72"/>
      <c r="O304" s="72" t="s">
        <v>837</v>
      </c>
    </row>
    <row r="305" spans="1:15">
      <c r="A305" s="5">
        <v>15</v>
      </c>
      <c r="B305" s="8">
        <v>9</v>
      </c>
      <c r="C305" s="8">
        <v>304</v>
      </c>
      <c r="D305" s="2" t="s">
        <v>14</v>
      </c>
      <c r="E305" s="2">
        <v>16990</v>
      </c>
      <c r="F305" s="2" t="s">
        <v>164</v>
      </c>
      <c r="G305" s="2" t="s">
        <v>164</v>
      </c>
      <c r="H305" s="180" t="s">
        <v>3142</v>
      </c>
      <c r="I305" s="180"/>
      <c r="J305" s="126" t="s">
        <v>2854</v>
      </c>
      <c r="K305" s="127" t="s">
        <v>502</v>
      </c>
      <c r="L305" s="184">
        <v>30</v>
      </c>
      <c r="M305" s="72">
        <v>1</v>
      </c>
      <c r="N305" s="72"/>
      <c r="O305" s="72" t="s">
        <v>46</v>
      </c>
    </row>
    <row r="306" spans="1:15">
      <c r="A306" s="5">
        <v>15</v>
      </c>
      <c r="B306" s="8">
        <v>10</v>
      </c>
      <c r="C306" s="8">
        <v>305</v>
      </c>
      <c r="D306" s="2" t="s">
        <v>609</v>
      </c>
      <c r="E306" s="2">
        <v>19200</v>
      </c>
      <c r="F306" s="2" t="s">
        <v>18</v>
      </c>
      <c r="G306" s="2" t="s">
        <v>18</v>
      </c>
      <c r="H306" s="180" t="s">
        <v>3142</v>
      </c>
      <c r="I306" s="180"/>
      <c r="J306" s="126" t="s">
        <v>1243</v>
      </c>
      <c r="K306" s="127" t="s">
        <v>565</v>
      </c>
      <c r="L306" s="184">
        <v>26</v>
      </c>
      <c r="M306" s="72">
        <v>1</v>
      </c>
      <c r="N306" s="72"/>
      <c r="O306" s="72" t="s">
        <v>46</v>
      </c>
    </row>
    <row r="307" spans="1:15">
      <c r="A307" s="5">
        <v>15</v>
      </c>
      <c r="B307" s="8">
        <v>11</v>
      </c>
      <c r="C307" s="8">
        <v>306</v>
      </c>
      <c r="D307" s="2" t="s">
        <v>18</v>
      </c>
      <c r="E307" s="2">
        <v>19178</v>
      </c>
      <c r="F307" s="2" t="s">
        <v>686</v>
      </c>
      <c r="G307" s="2" t="s">
        <v>686</v>
      </c>
      <c r="H307" s="180" t="s">
        <v>3142</v>
      </c>
      <c r="I307" s="180"/>
      <c r="J307" s="126" t="s">
        <v>2362</v>
      </c>
      <c r="K307" s="127" t="s">
        <v>324</v>
      </c>
      <c r="L307" s="184">
        <v>31</v>
      </c>
      <c r="M307" s="72">
        <v>1</v>
      </c>
      <c r="N307" s="72"/>
      <c r="O307" s="72" t="s">
        <v>837</v>
      </c>
    </row>
    <row r="308" spans="1:15">
      <c r="A308" s="5">
        <v>15</v>
      </c>
      <c r="B308" s="8">
        <v>12</v>
      </c>
      <c r="C308" s="8">
        <v>307</v>
      </c>
      <c r="D308" s="2" t="s">
        <v>276</v>
      </c>
      <c r="E308" s="2">
        <v>18015</v>
      </c>
      <c r="F308" s="2" t="s">
        <v>276</v>
      </c>
      <c r="G308" s="2" t="s">
        <v>276</v>
      </c>
      <c r="H308" s="180" t="s">
        <v>3142</v>
      </c>
      <c r="I308" s="180"/>
      <c r="J308" s="126" t="s">
        <v>768</v>
      </c>
      <c r="K308" s="127" t="s">
        <v>166</v>
      </c>
      <c r="L308" s="184">
        <v>28</v>
      </c>
      <c r="M308" s="72">
        <v>6</v>
      </c>
      <c r="N308" s="72" t="s">
        <v>837</v>
      </c>
      <c r="O308" s="72"/>
    </row>
    <row r="309" spans="1:15">
      <c r="A309" s="5">
        <v>15</v>
      </c>
      <c r="B309" s="8">
        <v>13</v>
      </c>
      <c r="C309" s="8">
        <v>308</v>
      </c>
      <c r="D309" s="2" t="s">
        <v>13</v>
      </c>
      <c r="E309" s="2">
        <v>16686</v>
      </c>
      <c r="F309" s="2" t="s">
        <v>2175</v>
      </c>
      <c r="G309" s="2" t="s">
        <v>2175</v>
      </c>
      <c r="H309" s="180"/>
      <c r="I309" s="180"/>
      <c r="J309" s="126" t="s">
        <v>2293</v>
      </c>
      <c r="K309" s="127" t="s">
        <v>523</v>
      </c>
      <c r="L309" s="184">
        <v>28</v>
      </c>
      <c r="M309" s="72">
        <v>5</v>
      </c>
      <c r="N309" s="72" t="s">
        <v>46</v>
      </c>
      <c r="O309" s="72"/>
    </row>
    <row r="310" spans="1:15">
      <c r="A310" s="5">
        <v>15</v>
      </c>
      <c r="B310" s="8">
        <v>14</v>
      </c>
      <c r="C310" s="8">
        <v>309</v>
      </c>
      <c r="D310" s="2" t="s">
        <v>563</v>
      </c>
      <c r="E310" s="2">
        <v>13781</v>
      </c>
      <c r="F310" s="2" t="s">
        <v>2175</v>
      </c>
      <c r="G310" s="2" t="s">
        <v>2175</v>
      </c>
      <c r="H310" s="180" t="s">
        <v>3142</v>
      </c>
      <c r="I310" s="180"/>
      <c r="J310" s="126" t="s">
        <v>274</v>
      </c>
      <c r="K310" s="127" t="s">
        <v>277</v>
      </c>
      <c r="L310" s="184">
        <v>31</v>
      </c>
      <c r="M310" s="72">
        <v>1</v>
      </c>
      <c r="N310" s="72"/>
      <c r="O310" s="72" t="s">
        <v>46</v>
      </c>
    </row>
    <row r="311" spans="1:15">
      <c r="A311" s="5">
        <v>15</v>
      </c>
      <c r="B311" s="8">
        <v>15</v>
      </c>
      <c r="C311" s="8">
        <v>310</v>
      </c>
      <c r="D311" s="2" t="s">
        <v>2168</v>
      </c>
      <c r="E311" s="2">
        <v>13475</v>
      </c>
      <c r="F311" s="2" t="s">
        <v>239</v>
      </c>
      <c r="G311" s="2" t="s">
        <v>239</v>
      </c>
      <c r="H311" s="180" t="s">
        <v>3142</v>
      </c>
      <c r="I311" s="180"/>
      <c r="J311" s="126" t="s">
        <v>542</v>
      </c>
      <c r="K311" s="127" t="s">
        <v>197</v>
      </c>
      <c r="L311" s="184">
        <v>29</v>
      </c>
      <c r="M311" s="72">
        <v>1</v>
      </c>
      <c r="N311" s="72"/>
      <c r="O311" s="72" t="s">
        <v>46</v>
      </c>
    </row>
    <row r="312" spans="1:15">
      <c r="A312" s="5">
        <v>15</v>
      </c>
      <c r="B312" s="8">
        <v>16</v>
      </c>
      <c r="C312" s="8">
        <v>311</v>
      </c>
      <c r="D312" s="2" t="s">
        <v>15</v>
      </c>
      <c r="E312" s="2">
        <v>20926</v>
      </c>
      <c r="F312" s="2" t="s">
        <v>354</v>
      </c>
      <c r="G312" s="2" t="s">
        <v>354</v>
      </c>
      <c r="H312" s="180"/>
      <c r="I312" s="180"/>
      <c r="J312" s="126" t="s">
        <v>528</v>
      </c>
      <c r="K312" s="127" t="s">
        <v>2951</v>
      </c>
      <c r="L312" s="184">
        <v>24</v>
      </c>
      <c r="M312" s="72">
        <v>3</v>
      </c>
      <c r="N312" s="72" t="s">
        <v>837</v>
      </c>
      <c r="O312" s="72"/>
    </row>
    <row r="313" spans="1:15">
      <c r="A313" s="5">
        <v>15</v>
      </c>
      <c r="B313" s="8">
        <v>17</v>
      </c>
      <c r="C313" s="8">
        <v>312</v>
      </c>
      <c r="D313" s="2" t="s">
        <v>598</v>
      </c>
      <c r="E313" s="2">
        <v>21270</v>
      </c>
      <c r="F313" s="2" t="s">
        <v>246</v>
      </c>
      <c r="G313" s="2" t="s">
        <v>246</v>
      </c>
      <c r="H313" s="180"/>
      <c r="I313" s="180"/>
      <c r="J313" s="126" t="s">
        <v>2958</v>
      </c>
      <c r="K313" s="127" t="s">
        <v>104</v>
      </c>
      <c r="L313" s="184">
        <v>26</v>
      </c>
      <c r="M313" s="72">
        <v>7</v>
      </c>
      <c r="N313" s="72" t="s">
        <v>837</v>
      </c>
      <c r="O313" s="72"/>
    </row>
    <row r="314" spans="1:15">
      <c r="A314" s="5">
        <v>15</v>
      </c>
      <c r="B314" s="8">
        <v>18</v>
      </c>
      <c r="C314" s="8">
        <v>313</v>
      </c>
      <c r="D314" s="2" t="s">
        <v>164</v>
      </c>
      <c r="E314" s="2">
        <v>10591</v>
      </c>
      <c r="F314" s="2" t="s">
        <v>2175</v>
      </c>
      <c r="G314" s="2" t="s">
        <v>2175</v>
      </c>
      <c r="H314" s="180"/>
      <c r="I314" s="180"/>
      <c r="J314" s="126" t="s">
        <v>945</v>
      </c>
      <c r="K314" s="127" t="s">
        <v>524</v>
      </c>
      <c r="L314" s="184">
        <v>32</v>
      </c>
      <c r="M314" s="72">
        <v>1</v>
      </c>
      <c r="N314" s="72"/>
      <c r="O314" s="72" t="s">
        <v>46</v>
      </c>
    </row>
    <row r="315" spans="1:15">
      <c r="A315" s="5">
        <v>15</v>
      </c>
      <c r="B315" s="8">
        <v>19</v>
      </c>
      <c r="C315" s="8">
        <v>314</v>
      </c>
      <c r="D315" s="2" t="s">
        <v>16</v>
      </c>
      <c r="E315" s="2">
        <v>21562</v>
      </c>
      <c r="F315" s="2" t="s">
        <v>164</v>
      </c>
      <c r="G315" s="2" t="s">
        <v>164</v>
      </c>
      <c r="H315" s="180"/>
      <c r="I315" s="180"/>
      <c r="J315" s="126" t="s">
        <v>586</v>
      </c>
      <c r="K315" s="127" t="s">
        <v>2481</v>
      </c>
      <c r="L315" s="184">
        <v>25</v>
      </c>
      <c r="M315" s="72">
        <v>4</v>
      </c>
      <c r="N315" s="72" t="s">
        <v>837</v>
      </c>
      <c r="O315" s="72"/>
    </row>
    <row r="316" spans="1:15">
      <c r="A316" s="9">
        <v>15</v>
      </c>
      <c r="B316" s="10">
        <v>20</v>
      </c>
      <c r="C316" s="10">
        <v>315</v>
      </c>
      <c r="D316" s="11" t="s">
        <v>555</v>
      </c>
      <c r="E316" s="11">
        <v>20543</v>
      </c>
      <c r="F316" s="11" t="s">
        <v>246</v>
      </c>
      <c r="G316" s="11" t="s">
        <v>246</v>
      </c>
      <c r="H316" s="181" t="s">
        <v>3142</v>
      </c>
      <c r="I316" s="181"/>
      <c r="J316" s="135" t="s">
        <v>224</v>
      </c>
      <c r="K316" s="136" t="s">
        <v>2940</v>
      </c>
      <c r="L316" s="185">
        <v>23</v>
      </c>
      <c r="M316" s="76">
        <v>5</v>
      </c>
      <c r="N316" s="76" t="s">
        <v>837</v>
      </c>
      <c r="O316" s="76"/>
    </row>
    <row r="317" spans="1:15">
      <c r="A317" s="5">
        <v>16</v>
      </c>
      <c r="B317" s="8">
        <v>1</v>
      </c>
      <c r="C317" s="8">
        <v>316</v>
      </c>
      <c r="D317" s="2" t="s">
        <v>555</v>
      </c>
      <c r="E317" s="2">
        <v>27684</v>
      </c>
      <c r="F317" s="2" t="s">
        <v>2168</v>
      </c>
      <c r="G317" s="2" t="s">
        <v>2168</v>
      </c>
      <c r="H317" s="180" t="s">
        <v>3142</v>
      </c>
      <c r="I317" s="180"/>
      <c r="J317" s="126" t="s">
        <v>3108</v>
      </c>
      <c r="K317" s="127" t="s">
        <v>596</v>
      </c>
      <c r="L317" s="184">
        <v>24</v>
      </c>
      <c r="M317" s="72">
        <v>4</v>
      </c>
      <c r="N317" s="72" t="s">
        <v>46</v>
      </c>
      <c r="O317" s="72"/>
    </row>
    <row r="318" spans="1:15">
      <c r="A318" s="5">
        <v>16</v>
      </c>
      <c r="B318" s="8">
        <v>2</v>
      </c>
      <c r="C318" s="8">
        <v>317</v>
      </c>
      <c r="D318" s="2" t="s">
        <v>16</v>
      </c>
      <c r="E318" s="2">
        <v>14128</v>
      </c>
      <c r="F318" s="2" t="s">
        <v>15</v>
      </c>
      <c r="G318" s="2" t="s">
        <v>15</v>
      </c>
      <c r="H318" s="180" t="s">
        <v>3142</v>
      </c>
      <c r="I318" s="180"/>
      <c r="J318" s="126" t="s">
        <v>634</v>
      </c>
      <c r="K318" s="127" t="s">
        <v>554</v>
      </c>
      <c r="L318" s="184">
        <v>28</v>
      </c>
      <c r="M318" s="72">
        <v>7</v>
      </c>
      <c r="N318" s="72" t="s">
        <v>46</v>
      </c>
      <c r="O318" s="72"/>
    </row>
    <row r="319" spans="1:15">
      <c r="A319" s="5">
        <v>16</v>
      </c>
      <c r="B319" s="8">
        <v>3</v>
      </c>
      <c r="C319" s="8">
        <v>318</v>
      </c>
      <c r="D319" s="2" t="s">
        <v>164</v>
      </c>
      <c r="E319" s="2">
        <v>13707</v>
      </c>
      <c r="F319" s="2" t="s">
        <v>17</v>
      </c>
      <c r="G319" s="2" t="s">
        <v>17</v>
      </c>
      <c r="H319" s="180" t="s">
        <v>3142</v>
      </c>
      <c r="I319" s="180"/>
      <c r="J319" s="126" t="s">
        <v>2244</v>
      </c>
      <c r="K319" s="127" t="s">
        <v>554</v>
      </c>
      <c r="L319" s="184">
        <v>29</v>
      </c>
      <c r="M319" s="72">
        <v>1</v>
      </c>
      <c r="N319" s="72"/>
      <c r="O319" s="72" t="s">
        <v>837</v>
      </c>
    </row>
    <row r="320" spans="1:15">
      <c r="A320" s="5">
        <v>16</v>
      </c>
      <c r="B320" s="8">
        <v>4</v>
      </c>
      <c r="C320" s="8">
        <v>319</v>
      </c>
      <c r="D320" s="2" t="s">
        <v>598</v>
      </c>
      <c r="E320" s="2">
        <v>20056</v>
      </c>
      <c r="F320" s="2" t="s">
        <v>246</v>
      </c>
      <c r="G320" s="2" t="s">
        <v>246</v>
      </c>
      <c r="H320" s="180"/>
      <c r="I320" s="180"/>
      <c r="J320" s="126" t="s">
        <v>2411</v>
      </c>
      <c r="K320" s="127" t="s">
        <v>2412</v>
      </c>
      <c r="L320" s="184">
        <v>26</v>
      </c>
      <c r="M320" s="72">
        <v>6</v>
      </c>
      <c r="N320" s="72" t="s">
        <v>837</v>
      </c>
      <c r="O320" s="72"/>
    </row>
    <row r="321" spans="1:15">
      <c r="A321" s="5">
        <v>16</v>
      </c>
      <c r="B321" s="8">
        <v>5</v>
      </c>
      <c r="C321" s="8">
        <v>320</v>
      </c>
      <c r="D321" s="2" t="s">
        <v>15</v>
      </c>
      <c r="E321" s="2">
        <v>18282</v>
      </c>
      <c r="F321" s="2" t="s">
        <v>2175</v>
      </c>
      <c r="G321" s="2" t="s">
        <v>2175</v>
      </c>
      <c r="H321" s="180" t="s">
        <v>3142</v>
      </c>
      <c r="I321" s="180"/>
      <c r="J321" s="126" t="s">
        <v>528</v>
      </c>
      <c r="K321" s="127" t="s">
        <v>840</v>
      </c>
      <c r="L321" s="184">
        <v>29</v>
      </c>
      <c r="M321" s="72">
        <v>1</v>
      </c>
      <c r="N321" s="72"/>
      <c r="O321" s="72" t="s">
        <v>46</v>
      </c>
    </row>
    <row r="322" spans="1:15">
      <c r="A322" s="5">
        <v>16</v>
      </c>
      <c r="B322" s="8">
        <v>6</v>
      </c>
      <c r="C322" s="8">
        <v>321</v>
      </c>
      <c r="D322" s="2" t="s">
        <v>2168</v>
      </c>
      <c r="E322" s="2">
        <v>14109</v>
      </c>
      <c r="F322" s="2" t="s">
        <v>188</v>
      </c>
      <c r="G322" s="2" t="s">
        <v>188</v>
      </c>
      <c r="H322" s="180" t="s">
        <v>3142</v>
      </c>
      <c r="I322" s="180"/>
      <c r="J322" s="126" t="s">
        <v>2251</v>
      </c>
      <c r="K322" s="127" t="s">
        <v>299</v>
      </c>
      <c r="L322" s="184">
        <v>28</v>
      </c>
      <c r="M322" s="72">
        <v>9</v>
      </c>
      <c r="N322" s="72" t="s">
        <v>837</v>
      </c>
      <c r="O322" s="72"/>
    </row>
    <row r="323" spans="1:15">
      <c r="A323" s="5">
        <v>16</v>
      </c>
      <c r="B323" s="8">
        <v>7</v>
      </c>
      <c r="C323" s="8">
        <v>322</v>
      </c>
      <c r="D323" s="2" t="s">
        <v>563</v>
      </c>
      <c r="E323" s="2">
        <v>18603</v>
      </c>
      <c r="F323" s="2" t="s">
        <v>13</v>
      </c>
      <c r="G323" s="2" t="s">
        <v>13</v>
      </c>
      <c r="H323" s="180"/>
      <c r="I323" s="180"/>
      <c r="J323" s="126" t="s">
        <v>2870</v>
      </c>
      <c r="K323" s="127" t="s">
        <v>2871</v>
      </c>
      <c r="L323" s="184">
        <v>26</v>
      </c>
      <c r="M323" s="72">
        <v>2</v>
      </c>
      <c r="N323" s="72" t="s">
        <v>837</v>
      </c>
      <c r="O323" s="72"/>
    </row>
    <row r="324" spans="1:15">
      <c r="A324" s="5">
        <v>16</v>
      </c>
      <c r="B324" s="8">
        <v>8</v>
      </c>
      <c r="C324" s="8">
        <v>323</v>
      </c>
      <c r="D324" s="2" t="s">
        <v>13</v>
      </c>
      <c r="E324" s="2">
        <v>22361</v>
      </c>
      <c r="F324" s="2" t="s">
        <v>438</v>
      </c>
      <c r="G324" s="2" t="s">
        <v>438</v>
      </c>
      <c r="H324" s="180" t="s">
        <v>3142</v>
      </c>
      <c r="I324" s="180"/>
      <c r="J324" s="126" t="s">
        <v>3000</v>
      </c>
      <c r="K324" s="127" t="s">
        <v>802</v>
      </c>
      <c r="L324" s="184">
        <v>26</v>
      </c>
      <c r="M324" s="72">
        <v>1</v>
      </c>
      <c r="N324" s="72"/>
      <c r="O324" s="72" t="s">
        <v>837</v>
      </c>
    </row>
    <row r="325" spans="1:15">
      <c r="A325" s="5">
        <v>16</v>
      </c>
      <c r="B325" s="8">
        <v>9</v>
      </c>
      <c r="C325" s="8">
        <v>324</v>
      </c>
      <c r="D325" s="2" t="s">
        <v>276</v>
      </c>
      <c r="E325" s="2">
        <v>10200</v>
      </c>
      <c r="F325" s="2" t="s">
        <v>239</v>
      </c>
      <c r="G325" s="2" t="s">
        <v>239</v>
      </c>
      <c r="H325" s="180" t="s">
        <v>3142</v>
      </c>
      <c r="I325" s="180"/>
      <c r="J325" s="126" t="s">
        <v>706</v>
      </c>
      <c r="K325" s="127" t="s">
        <v>578</v>
      </c>
      <c r="L325" s="184">
        <v>31</v>
      </c>
      <c r="M325" s="72">
        <v>2</v>
      </c>
      <c r="N325" s="72" t="s">
        <v>838</v>
      </c>
      <c r="O325" s="72"/>
    </row>
    <row r="326" spans="1:15">
      <c r="A326" s="5">
        <v>16</v>
      </c>
      <c r="B326" s="8">
        <v>10</v>
      </c>
      <c r="C326" s="8">
        <v>325</v>
      </c>
      <c r="D326" s="2" t="s">
        <v>18</v>
      </c>
      <c r="E326" s="2">
        <v>13621</v>
      </c>
      <c r="F326" s="2" t="s">
        <v>239</v>
      </c>
      <c r="G326" s="2" t="s">
        <v>239</v>
      </c>
      <c r="H326" s="180" t="s">
        <v>3142</v>
      </c>
      <c r="I326" s="180"/>
      <c r="J326" s="126" t="s">
        <v>689</v>
      </c>
      <c r="K326" s="127" t="s">
        <v>690</v>
      </c>
      <c r="L326" s="184">
        <v>28</v>
      </c>
      <c r="M326" s="72">
        <v>5</v>
      </c>
      <c r="N326" s="72" t="s">
        <v>838</v>
      </c>
      <c r="O326" s="72"/>
    </row>
    <row r="327" spans="1:15">
      <c r="A327" s="5">
        <v>16</v>
      </c>
      <c r="B327" s="8">
        <v>11</v>
      </c>
      <c r="C327" s="8">
        <v>326</v>
      </c>
      <c r="D327" s="2" t="s">
        <v>609</v>
      </c>
      <c r="E327" s="2">
        <v>10657</v>
      </c>
      <c r="F327" s="2" t="s">
        <v>13</v>
      </c>
      <c r="G327" s="2" t="s">
        <v>13</v>
      </c>
      <c r="H327" s="180" t="s">
        <v>3142</v>
      </c>
      <c r="I327" s="180"/>
      <c r="J327" s="126" t="s">
        <v>2203</v>
      </c>
      <c r="K327" s="127" t="s">
        <v>136</v>
      </c>
      <c r="L327" s="184">
        <v>30</v>
      </c>
      <c r="M327" s="72">
        <v>1</v>
      </c>
      <c r="N327" s="72"/>
      <c r="O327" s="72" t="s">
        <v>837</v>
      </c>
    </row>
    <row r="328" spans="1:15">
      <c r="A328" s="5">
        <v>16</v>
      </c>
      <c r="B328" s="8">
        <v>12</v>
      </c>
      <c r="C328" s="8">
        <v>327</v>
      </c>
      <c r="D328" s="2" t="s">
        <v>14</v>
      </c>
      <c r="E328" s="2">
        <v>12160</v>
      </c>
      <c r="F328" s="2" t="s">
        <v>438</v>
      </c>
      <c r="G328" s="2" t="s">
        <v>438</v>
      </c>
      <c r="H328" s="180" t="s">
        <v>3142</v>
      </c>
      <c r="I328" s="180"/>
      <c r="J328" s="126" t="s">
        <v>981</v>
      </c>
      <c r="K328" s="127" t="s">
        <v>607</v>
      </c>
      <c r="L328" s="184">
        <v>30</v>
      </c>
      <c r="M328" s="72">
        <v>7</v>
      </c>
      <c r="N328" s="72" t="s">
        <v>46</v>
      </c>
      <c r="O328" s="72"/>
    </row>
    <row r="329" spans="1:15">
      <c r="A329" s="5">
        <v>16</v>
      </c>
      <c r="B329" s="8">
        <v>13</v>
      </c>
      <c r="C329" s="8">
        <v>328</v>
      </c>
      <c r="D329" s="2" t="s">
        <v>239</v>
      </c>
      <c r="E329" s="2">
        <v>18126</v>
      </c>
      <c r="F329" s="2" t="s">
        <v>2175</v>
      </c>
      <c r="G329" s="2" t="s">
        <v>2175</v>
      </c>
      <c r="H329" s="180" t="s">
        <v>3142</v>
      </c>
      <c r="I329" s="180"/>
      <c r="J329" s="126" t="s">
        <v>2333</v>
      </c>
      <c r="K329" s="127" t="s">
        <v>2334</v>
      </c>
      <c r="L329" s="184">
        <v>28</v>
      </c>
      <c r="M329" s="72">
        <v>9</v>
      </c>
      <c r="N329" s="72" t="s">
        <v>46</v>
      </c>
      <c r="O329" s="72"/>
    </row>
    <row r="330" spans="1:15">
      <c r="A330" s="5">
        <v>16</v>
      </c>
      <c r="B330" s="8">
        <v>14</v>
      </c>
      <c r="C330" s="8">
        <v>329</v>
      </c>
      <c r="D330" s="2" t="s">
        <v>29</v>
      </c>
      <c r="E330" s="2">
        <v>16300</v>
      </c>
      <c r="F330" s="2" t="s">
        <v>14</v>
      </c>
      <c r="G330" s="2" t="s">
        <v>14</v>
      </c>
      <c r="H330" s="180" t="s">
        <v>3142</v>
      </c>
      <c r="I330" s="180"/>
      <c r="J330" s="126" t="s">
        <v>1156</v>
      </c>
      <c r="K330" s="127" t="s">
        <v>225</v>
      </c>
      <c r="L330" s="184">
        <v>27</v>
      </c>
      <c r="M330" s="72">
        <v>1</v>
      </c>
      <c r="N330" s="72"/>
      <c r="O330" s="72" t="s">
        <v>837</v>
      </c>
    </row>
    <row r="331" spans="1:15">
      <c r="A331" s="5">
        <v>16</v>
      </c>
      <c r="B331" s="8">
        <v>15</v>
      </c>
      <c r="C331" s="8">
        <v>330</v>
      </c>
      <c r="D331" s="2" t="s">
        <v>17</v>
      </c>
      <c r="E331" s="2">
        <v>26368</v>
      </c>
      <c r="F331" s="2" t="s">
        <v>686</v>
      </c>
      <c r="G331" s="2" t="s">
        <v>686</v>
      </c>
      <c r="H331" s="180" t="s">
        <v>3142</v>
      </c>
      <c r="I331" s="180"/>
      <c r="J331" s="126" t="s">
        <v>3092</v>
      </c>
      <c r="K331" s="127" t="s">
        <v>2926</v>
      </c>
      <c r="L331" s="184">
        <v>24</v>
      </c>
      <c r="M331" s="72">
        <v>8</v>
      </c>
      <c r="N331" s="72" t="s">
        <v>46</v>
      </c>
      <c r="O331" s="72"/>
    </row>
    <row r="332" spans="1:15">
      <c r="A332" s="5">
        <v>16</v>
      </c>
      <c r="B332" s="8">
        <v>16</v>
      </c>
      <c r="C332" s="8">
        <v>331</v>
      </c>
      <c r="D332" s="2" t="s">
        <v>2175</v>
      </c>
      <c r="E332" s="2">
        <v>11680</v>
      </c>
      <c r="F332" s="2" t="s">
        <v>246</v>
      </c>
      <c r="G332" s="2" t="s">
        <v>246</v>
      </c>
      <c r="H332" s="180" t="s">
        <v>3142</v>
      </c>
      <c r="I332" s="180"/>
      <c r="J332" s="126" t="s">
        <v>259</v>
      </c>
      <c r="K332" s="127" t="s">
        <v>846</v>
      </c>
      <c r="L332" s="184">
        <v>31</v>
      </c>
      <c r="M332" s="72">
        <v>2</v>
      </c>
      <c r="N332" s="72" t="s">
        <v>837</v>
      </c>
      <c r="O332" s="72"/>
    </row>
    <row r="333" spans="1:15">
      <c r="A333" s="5">
        <v>16</v>
      </c>
      <c r="B333" s="8">
        <v>17</v>
      </c>
      <c r="C333" s="8">
        <v>332</v>
      </c>
      <c r="D333" s="2" t="s">
        <v>470</v>
      </c>
      <c r="E333" s="2">
        <v>14332</v>
      </c>
      <c r="F333" s="2" t="s">
        <v>354</v>
      </c>
      <c r="G333" s="2" t="s">
        <v>354</v>
      </c>
      <c r="H333" s="180" t="s">
        <v>3142</v>
      </c>
      <c r="I333" s="180"/>
      <c r="J333" s="126" t="s">
        <v>1853</v>
      </c>
      <c r="K333" s="127" t="s">
        <v>1775</v>
      </c>
      <c r="L333" s="184">
        <v>28</v>
      </c>
      <c r="M333" s="72">
        <v>1</v>
      </c>
      <c r="N333" s="72"/>
      <c r="O333" s="72" t="s">
        <v>837</v>
      </c>
    </row>
    <row r="334" spans="1:15">
      <c r="A334" s="5">
        <v>16</v>
      </c>
      <c r="B334" s="8">
        <v>18</v>
      </c>
      <c r="C334" s="8">
        <v>333</v>
      </c>
      <c r="D334" s="2" t="s">
        <v>129</v>
      </c>
      <c r="E334" s="2">
        <v>19874</v>
      </c>
      <c r="F334" s="2" t="s">
        <v>239</v>
      </c>
      <c r="G334" s="2" t="s">
        <v>239</v>
      </c>
      <c r="H334" s="180" t="s">
        <v>3142</v>
      </c>
      <c r="I334" s="180"/>
      <c r="J334" s="126" t="s">
        <v>2910</v>
      </c>
      <c r="K334" s="127" t="s">
        <v>277</v>
      </c>
      <c r="L334" s="184">
        <v>26</v>
      </c>
      <c r="M334" s="72">
        <v>1</v>
      </c>
      <c r="N334" s="72"/>
      <c r="O334" s="72" t="s">
        <v>837</v>
      </c>
    </row>
    <row r="335" spans="1:15">
      <c r="A335" s="5">
        <v>16</v>
      </c>
      <c r="B335" s="8">
        <v>19</v>
      </c>
      <c r="C335" s="8">
        <v>334</v>
      </c>
      <c r="D335" s="2" t="s">
        <v>188</v>
      </c>
      <c r="E335" s="2">
        <v>13897</v>
      </c>
      <c r="F335" s="2" t="s">
        <v>438</v>
      </c>
      <c r="G335" s="2" t="s">
        <v>438</v>
      </c>
      <c r="H335" s="180" t="s">
        <v>3142</v>
      </c>
      <c r="I335" s="180"/>
      <c r="J335" s="126" t="s">
        <v>1246</v>
      </c>
      <c r="K335" s="127" t="s">
        <v>571</v>
      </c>
      <c r="L335" s="184">
        <v>31</v>
      </c>
      <c r="M335" s="72">
        <v>2</v>
      </c>
      <c r="N335" s="72" t="s">
        <v>838</v>
      </c>
      <c r="O335" s="72"/>
    </row>
    <row r="336" spans="1:15">
      <c r="A336" s="9">
        <v>16</v>
      </c>
      <c r="B336" s="10">
        <v>20</v>
      </c>
      <c r="C336" s="10">
        <v>335</v>
      </c>
      <c r="D336" s="11" t="s">
        <v>567</v>
      </c>
      <c r="E336" s="11">
        <v>14593</v>
      </c>
      <c r="F336" s="11" t="s">
        <v>129</v>
      </c>
      <c r="G336" s="11" t="s">
        <v>129</v>
      </c>
      <c r="H336" s="181"/>
      <c r="I336" s="181"/>
      <c r="J336" s="135" t="s">
        <v>1150</v>
      </c>
      <c r="K336" s="136" t="s">
        <v>617</v>
      </c>
      <c r="L336" s="185">
        <v>29</v>
      </c>
      <c r="M336" s="76">
        <v>4</v>
      </c>
      <c r="N336" s="76" t="s">
        <v>837</v>
      </c>
      <c r="O336" s="76"/>
    </row>
    <row r="337" spans="1:15">
      <c r="A337" s="5">
        <v>17</v>
      </c>
      <c r="B337" s="8">
        <v>1</v>
      </c>
      <c r="C337" s="8">
        <v>336</v>
      </c>
      <c r="D337" s="2" t="s">
        <v>567</v>
      </c>
      <c r="E337" s="2">
        <v>19273</v>
      </c>
      <c r="F337" s="2" t="s">
        <v>45</v>
      </c>
      <c r="G337" s="2" t="s">
        <v>1121</v>
      </c>
      <c r="H337" s="180"/>
      <c r="I337" s="180"/>
      <c r="J337" s="126" t="s">
        <v>307</v>
      </c>
      <c r="K337" s="127" t="s">
        <v>2878</v>
      </c>
      <c r="L337" s="184">
        <v>26</v>
      </c>
      <c r="M337" s="72">
        <v>7</v>
      </c>
      <c r="N337" s="72" t="s">
        <v>837</v>
      </c>
      <c r="O337" s="72"/>
    </row>
    <row r="338" spans="1:15">
      <c r="A338" s="5">
        <v>17</v>
      </c>
      <c r="B338" s="8">
        <v>2</v>
      </c>
      <c r="C338" s="8">
        <v>337</v>
      </c>
      <c r="D338" s="2" t="s">
        <v>188</v>
      </c>
      <c r="E338" s="2">
        <v>14950</v>
      </c>
      <c r="F338" s="2" t="s">
        <v>13</v>
      </c>
      <c r="G338" s="2" t="s">
        <v>13</v>
      </c>
      <c r="H338" s="180" t="s">
        <v>3142</v>
      </c>
      <c r="I338" s="180"/>
      <c r="J338" s="126" t="s">
        <v>1053</v>
      </c>
      <c r="K338" s="127" t="s">
        <v>1054</v>
      </c>
      <c r="L338" s="184">
        <v>28</v>
      </c>
      <c r="M338" s="72">
        <v>6</v>
      </c>
      <c r="N338" s="72" t="s">
        <v>838</v>
      </c>
      <c r="O338" s="72"/>
    </row>
    <row r="339" spans="1:15">
      <c r="A339" s="5">
        <v>17</v>
      </c>
      <c r="B339" s="8">
        <v>3</v>
      </c>
      <c r="C339" s="8">
        <v>338</v>
      </c>
      <c r="D339" s="2" t="s">
        <v>129</v>
      </c>
      <c r="E339" s="2">
        <v>1744</v>
      </c>
      <c r="F339" s="2" t="s">
        <v>239</v>
      </c>
      <c r="G339" s="2" t="s">
        <v>239</v>
      </c>
      <c r="H339" s="180" t="s">
        <v>3142</v>
      </c>
      <c r="I339" s="180"/>
      <c r="J339" s="126" t="s">
        <v>182</v>
      </c>
      <c r="K339" s="127" t="s">
        <v>151</v>
      </c>
      <c r="L339" s="184">
        <v>39</v>
      </c>
      <c r="M339" s="72">
        <v>10</v>
      </c>
      <c r="N339" s="72" t="s">
        <v>837</v>
      </c>
      <c r="O339" s="72"/>
    </row>
    <row r="340" spans="1:15">
      <c r="A340" s="5">
        <v>17</v>
      </c>
      <c r="B340" s="8">
        <v>4</v>
      </c>
      <c r="C340" s="8">
        <v>339</v>
      </c>
      <c r="D340" s="2" t="s">
        <v>470</v>
      </c>
      <c r="E340" s="2">
        <v>19346</v>
      </c>
      <c r="F340" s="2" t="s">
        <v>14</v>
      </c>
      <c r="G340" s="2" t="s">
        <v>14</v>
      </c>
      <c r="H340" s="180"/>
      <c r="I340" s="180"/>
      <c r="J340" s="126" t="s">
        <v>11</v>
      </c>
      <c r="K340" s="127" t="s">
        <v>1941</v>
      </c>
      <c r="L340" s="184">
        <v>28</v>
      </c>
      <c r="M340" s="72">
        <v>8</v>
      </c>
      <c r="N340" s="72" t="s">
        <v>837</v>
      </c>
      <c r="O340" s="72"/>
    </row>
    <row r="341" spans="1:15">
      <c r="A341" s="5">
        <v>17</v>
      </c>
      <c r="B341" s="8">
        <v>5</v>
      </c>
      <c r="C341" s="8">
        <v>340</v>
      </c>
      <c r="D341" s="2" t="s">
        <v>2175</v>
      </c>
      <c r="E341" s="2">
        <v>17578</v>
      </c>
      <c r="F341" s="2" t="s">
        <v>438</v>
      </c>
      <c r="G341" s="2" t="s">
        <v>438</v>
      </c>
      <c r="H341" s="180" t="s">
        <v>3142</v>
      </c>
      <c r="I341" s="180"/>
      <c r="J341" s="126" t="s">
        <v>1644</v>
      </c>
      <c r="K341" s="127" t="s">
        <v>2247</v>
      </c>
      <c r="L341" s="184">
        <v>28</v>
      </c>
      <c r="M341" s="72">
        <v>1</v>
      </c>
      <c r="N341" s="72"/>
      <c r="O341" s="72" t="s">
        <v>837</v>
      </c>
    </row>
    <row r="342" spans="1:15">
      <c r="A342" s="5">
        <v>17</v>
      </c>
      <c r="B342" s="8">
        <v>6</v>
      </c>
      <c r="C342" s="8">
        <v>341</v>
      </c>
      <c r="D342" s="2" t="s">
        <v>17</v>
      </c>
      <c r="E342" s="2">
        <v>23221</v>
      </c>
      <c r="F342" s="2" t="s">
        <v>15</v>
      </c>
      <c r="G342" s="2" t="s">
        <v>15</v>
      </c>
      <c r="H342" s="180" t="s">
        <v>3142</v>
      </c>
      <c r="I342" s="180"/>
      <c r="J342" s="126" t="s">
        <v>3016</v>
      </c>
      <c r="K342" s="127" t="s">
        <v>596</v>
      </c>
      <c r="L342" s="184">
        <v>25</v>
      </c>
      <c r="M342" s="72">
        <v>1</v>
      </c>
      <c r="N342" s="72"/>
      <c r="O342" s="72" t="s">
        <v>837</v>
      </c>
    </row>
    <row r="343" spans="1:15">
      <c r="A343" s="5">
        <v>17</v>
      </c>
      <c r="B343" s="8">
        <v>7</v>
      </c>
      <c r="C343" s="8">
        <v>342</v>
      </c>
      <c r="D343" s="2" t="s">
        <v>29</v>
      </c>
      <c r="E343" s="2">
        <v>11902</v>
      </c>
      <c r="F343" s="2" t="s">
        <v>15</v>
      </c>
      <c r="G343" s="2" t="s">
        <v>15</v>
      </c>
      <c r="H343" s="180" t="s">
        <v>3142</v>
      </c>
      <c r="I343" s="180"/>
      <c r="J343" s="126" t="s">
        <v>477</v>
      </c>
      <c r="K343" s="127" t="s">
        <v>919</v>
      </c>
      <c r="L343" s="184">
        <v>29</v>
      </c>
      <c r="M343" s="72">
        <v>4</v>
      </c>
      <c r="N343" s="72" t="s">
        <v>837</v>
      </c>
      <c r="O343" s="72"/>
    </row>
    <row r="344" spans="1:15">
      <c r="A344" s="5">
        <v>17</v>
      </c>
      <c r="B344" s="8">
        <v>7</v>
      </c>
      <c r="C344" s="8">
        <v>343</v>
      </c>
      <c r="D344" s="2" t="s">
        <v>239</v>
      </c>
      <c r="E344" s="2">
        <v>22168</v>
      </c>
      <c r="F344" s="2" t="s">
        <v>239</v>
      </c>
      <c r="G344" s="2" t="s">
        <v>239</v>
      </c>
      <c r="H344" s="180" t="s">
        <v>3142</v>
      </c>
      <c r="I344" s="180"/>
      <c r="J344" s="126" t="s">
        <v>2492</v>
      </c>
      <c r="K344" s="127" t="s">
        <v>2493</v>
      </c>
      <c r="L344" s="184">
        <v>23</v>
      </c>
      <c r="M344" s="72">
        <v>7</v>
      </c>
      <c r="N344" s="72" t="s">
        <v>46</v>
      </c>
      <c r="O344" s="72"/>
    </row>
    <row r="345" spans="1:15">
      <c r="A345" s="5">
        <v>17</v>
      </c>
      <c r="B345" s="8">
        <v>8</v>
      </c>
      <c r="C345" s="8">
        <v>344</v>
      </c>
      <c r="D345" s="2" t="s">
        <v>14</v>
      </c>
      <c r="E345" s="2">
        <v>14814</v>
      </c>
      <c r="F345" s="2" t="s">
        <v>188</v>
      </c>
      <c r="G345" s="2" t="s">
        <v>188</v>
      </c>
      <c r="H345" s="180" t="s">
        <v>3142</v>
      </c>
      <c r="I345" s="180"/>
      <c r="J345" s="126" t="s">
        <v>862</v>
      </c>
      <c r="K345" s="127" t="s">
        <v>437</v>
      </c>
      <c r="L345" s="184">
        <v>31</v>
      </c>
      <c r="M345" s="72">
        <v>1</v>
      </c>
      <c r="N345" s="72"/>
      <c r="O345" s="72" t="s">
        <v>837</v>
      </c>
    </row>
    <row r="346" spans="1:15">
      <c r="A346" s="5">
        <v>17</v>
      </c>
      <c r="B346" s="8">
        <v>9</v>
      </c>
      <c r="C346" s="8">
        <v>345</v>
      </c>
      <c r="D346" s="2" t="s">
        <v>609</v>
      </c>
      <c r="E346" s="2">
        <v>19330</v>
      </c>
      <c r="F346" s="2" t="s">
        <v>598</v>
      </c>
      <c r="G346" s="2" t="s">
        <v>598</v>
      </c>
      <c r="H346" s="180" t="s">
        <v>3142</v>
      </c>
      <c r="I346" s="180"/>
      <c r="J346" s="126" t="s">
        <v>2881</v>
      </c>
      <c r="K346" s="127" t="s">
        <v>1634</v>
      </c>
      <c r="L346" s="184">
        <v>29</v>
      </c>
      <c r="M346" s="72">
        <v>1</v>
      </c>
      <c r="N346" s="72"/>
      <c r="O346" s="72" t="s">
        <v>837</v>
      </c>
    </row>
    <row r="347" spans="1:15">
      <c r="A347" s="5">
        <v>17</v>
      </c>
      <c r="B347" s="8">
        <v>10</v>
      </c>
      <c r="C347" s="8">
        <v>346</v>
      </c>
      <c r="D347" s="2" t="s">
        <v>18</v>
      </c>
      <c r="E347" s="2">
        <v>10430</v>
      </c>
      <c r="F347" s="2" t="s">
        <v>345</v>
      </c>
      <c r="G347" s="2" t="s">
        <v>345</v>
      </c>
      <c r="H347" s="180" t="s">
        <v>3142</v>
      </c>
      <c r="I347" s="180"/>
      <c r="J347" s="126" t="s">
        <v>936</v>
      </c>
      <c r="K347" s="127" t="s">
        <v>937</v>
      </c>
      <c r="L347" s="184">
        <v>32</v>
      </c>
      <c r="M347" s="72">
        <v>1</v>
      </c>
      <c r="N347" s="72"/>
      <c r="O347" s="72" t="s">
        <v>837</v>
      </c>
    </row>
    <row r="348" spans="1:15">
      <c r="A348" s="5">
        <v>17</v>
      </c>
      <c r="B348" s="8">
        <v>11</v>
      </c>
      <c r="C348" s="8">
        <v>347</v>
      </c>
      <c r="D348" s="2" t="s">
        <v>276</v>
      </c>
      <c r="E348" s="2">
        <v>22532</v>
      </c>
      <c r="F348" s="2" t="s">
        <v>213</v>
      </c>
      <c r="G348" s="2" t="s">
        <v>213</v>
      </c>
      <c r="H348" s="180"/>
      <c r="I348" s="180"/>
      <c r="J348" s="126" t="s">
        <v>633</v>
      </c>
      <c r="K348" s="127" t="s">
        <v>571</v>
      </c>
      <c r="L348" s="184">
        <v>23</v>
      </c>
      <c r="M348" s="72">
        <v>5</v>
      </c>
      <c r="N348" s="72" t="s">
        <v>837</v>
      </c>
      <c r="O348" s="72"/>
    </row>
    <row r="349" spans="1:15">
      <c r="A349" s="5">
        <v>17</v>
      </c>
      <c r="B349" s="8">
        <v>12</v>
      </c>
      <c r="C349" s="8">
        <v>348</v>
      </c>
      <c r="D349" s="2" t="s">
        <v>13</v>
      </c>
      <c r="E349" s="2">
        <v>14288</v>
      </c>
      <c r="F349" s="2" t="s">
        <v>16</v>
      </c>
      <c r="G349" s="2" t="s">
        <v>16</v>
      </c>
      <c r="H349" s="180"/>
      <c r="I349" s="180"/>
      <c r="J349" s="126" t="s">
        <v>196</v>
      </c>
      <c r="K349" s="127" t="s">
        <v>106</v>
      </c>
      <c r="L349" s="184">
        <v>31</v>
      </c>
      <c r="M349" s="72">
        <v>1</v>
      </c>
      <c r="N349" s="72"/>
      <c r="O349" s="72" t="s">
        <v>837</v>
      </c>
    </row>
    <row r="350" spans="1:15">
      <c r="A350" s="5">
        <v>17</v>
      </c>
      <c r="B350" s="8">
        <v>13</v>
      </c>
      <c r="C350" s="8">
        <v>349</v>
      </c>
      <c r="D350" s="2" t="s">
        <v>563</v>
      </c>
      <c r="E350" s="2">
        <v>13767</v>
      </c>
      <c r="F350" s="2" t="s">
        <v>2176</v>
      </c>
      <c r="G350" s="2" t="s">
        <v>2176</v>
      </c>
      <c r="H350" s="180" t="s">
        <v>3142</v>
      </c>
      <c r="I350" s="180"/>
      <c r="J350" s="126" t="s">
        <v>2246</v>
      </c>
      <c r="K350" s="127" t="s">
        <v>2247</v>
      </c>
      <c r="L350" s="184">
        <v>31</v>
      </c>
      <c r="M350" s="72">
        <v>1</v>
      </c>
      <c r="N350" s="72"/>
      <c r="O350" s="72" t="s">
        <v>837</v>
      </c>
    </row>
    <row r="351" spans="1:15">
      <c r="A351" s="5">
        <v>17</v>
      </c>
      <c r="B351" s="8">
        <v>14</v>
      </c>
      <c r="C351" s="8">
        <v>350</v>
      </c>
      <c r="D351" s="2" t="s">
        <v>2168</v>
      </c>
      <c r="E351" s="2">
        <v>14350</v>
      </c>
      <c r="F351" s="2" t="s">
        <v>470</v>
      </c>
      <c r="G351" s="2" t="s">
        <v>470</v>
      </c>
      <c r="H351" s="180" t="s">
        <v>3142</v>
      </c>
      <c r="I351" s="180"/>
      <c r="J351" s="126" t="s">
        <v>711</v>
      </c>
      <c r="K351" s="127" t="s">
        <v>827</v>
      </c>
      <c r="L351" s="184">
        <v>28</v>
      </c>
      <c r="M351" s="72">
        <v>7</v>
      </c>
      <c r="N351" s="72" t="s">
        <v>46</v>
      </c>
      <c r="O351" s="72"/>
    </row>
    <row r="352" spans="1:15">
      <c r="A352" s="5">
        <v>17</v>
      </c>
      <c r="B352" s="8">
        <v>15</v>
      </c>
      <c r="C352" s="8">
        <v>351</v>
      </c>
      <c r="D352" s="2" t="s">
        <v>15</v>
      </c>
      <c r="E352" s="2">
        <v>8048</v>
      </c>
      <c r="F352" s="2" t="s">
        <v>614</v>
      </c>
      <c r="G352" s="2" t="s">
        <v>614</v>
      </c>
      <c r="H352" s="180" t="s">
        <v>3142</v>
      </c>
      <c r="I352" s="180"/>
      <c r="J352" s="126" t="s">
        <v>601</v>
      </c>
      <c r="K352" s="127" t="s">
        <v>108</v>
      </c>
      <c r="L352" s="184">
        <v>32</v>
      </c>
      <c r="M352" s="72">
        <v>1</v>
      </c>
      <c r="N352" s="72"/>
      <c r="O352" s="72" t="s">
        <v>46</v>
      </c>
    </row>
    <row r="353" spans="1:15">
      <c r="A353" s="5">
        <v>17</v>
      </c>
      <c r="B353" s="8">
        <v>16</v>
      </c>
      <c r="C353" s="8">
        <v>352</v>
      </c>
      <c r="D353" s="2" t="s">
        <v>598</v>
      </c>
      <c r="E353" s="2">
        <v>12049</v>
      </c>
      <c r="F353" s="2" t="s">
        <v>129</v>
      </c>
      <c r="G353" s="2" t="s">
        <v>129</v>
      </c>
      <c r="H353" s="180" t="s">
        <v>3142</v>
      </c>
      <c r="I353" s="180"/>
      <c r="J353" s="126" t="s">
        <v>820</v>
      </c>
      <c r="K353" s="127" t="s">
        <v>547</v>
      </c>
      <c r="L353" s="184">
        <v>32</v>
      </c>
      <c r="M353" s="72">
        <v>1</v>
      </c>
      <c r="N353" s="72"/>
      <c r="O353" s="72" t="s">
        <v>837</v>
      </c>
    </row>
    <row r="354" spans="1:15">
      <c r="A354" s="5">
        <v>17</v>
      </c>
      <c r="B354" s="8">
        <v>17</v>
      </c>
      <c r="C354" s="8">
        <v>353</v>
      </c>
      <c r="D354" s="2" t="s">
        <v>164</v>
      </c>
      <c r="E354" s="2">
        <v>17381</v>
      </c>
      <c r="F354" s="2" t="s">
        <v>470</v>
      </c>
      <c r="G354" s="2" t="s">
        <v>470</v>
      </c>
      <c r="H354" s="180"/>
      <c r="I354" s="180"/>
      <c r="J354" s="126" t="s">
        <v>2858</v>
      </c>
      <c r="K354" s="127" t="s">
        <v>531</v>
      </c>
      <c r="L354" s="184">
        <v>29</v>
      </c>
      <c r="M354" s="72">
        <v>1</v>
      </c>
      <c r="N354" s="72"/>
      <c r="O354" s="72" t="s">
        <v>46</v>
      </c>
    </row>
    <row r="355" spans="1:15">
      <c r="A355" s="5">
        <v>17</v>
      </c>
      <c r="B355" s="8">
        <v>18</v>
      </c>
      <c r="C355" s="8">
        <v>354</v>
      </c>
      <c r="D355" s="2" t="s">
        <v>16</v>
      </c>
      <c r="E355" s="2">
        <v>19906</v>
      </c>
      <c r="F355" s="2" t="s">
        <v>438</v>
      </c>
      <c r="G355" s="2" t="s">
        <v>438</v>
      </c>
      <c r="H355" s="180" t="s">
        <v>3142</v>
      </c>
      <c r="I355" s="180"/>
      <c r="J355" s="126" t="s">
        <v>588</v>
      </c>
      <c r="K355" s="127" t="s">
        <v>1094</v>
      </c>
      <c r="L355" s="184">
        <v>24</v>
      </c>
      <c r="M355" s="72">
        <v>6</v>
      </c>
      <c r="N355" s="72" t="s">
        <v>837</v>
      </c>
      <c r="O355" s="72"/>
    </row>
    <row r="356" spans="1:15">
      <c r="A356" s="9">
        <v>17</v>
      </c>
      <c r="B356" s="10">
        <v>19</v>
      </c>
      <c r="C356" s="10">
        <v>355</v>
      </c>
      <c r="D356" s="11" t="s">
        <v>555</v>
      </c>
      <c r="E356" s="11">
        <v>19225</v>
      </c>
      <c r="F356" s="11" t="s">
        <v>470</v>
      </c>
      <c r="G356" s="11" t="s">
        <v>470</v>
      </c>
      <c r="H356" s="181" t="s">
        <v>3142</v>
      </c>
      <c r="I356" s="181"/>
      <c r="J356" s="135" t="s">
        <v>11</v>
      </c>
      <c r="K356" s="136" t="s">
        <v>144</v>
      </c>
      <c r="L356" s="185">
        <v>27</v>
      </c>
      <c r="M356" s="76">
        <v>1</v>
      </c>
      <c r="N356" s="76"/>
      <c r="O356" s="76" t="s">
        <v>837</v>
      </c>
    </row>
    <row r="357" spans="1:15">
      <c r="A357" s="5">
        <v>18</v>
      </c>
      <c r="B357" s="8">
        <v>1</v>
      </c>
      <c r="C357" s="8">
        <v>356</v>
      </c>
      <c r="D357" s="2" t="s">
        <v>598</v>
      </c>
      <c r="E357" s="2">
        <v>4806</v>
      </c>
      <c r="F357" s="2" t="s">
        <v>609</v>
      </c>
      <c r="G357" s="2" t="s">
        <v>609</v>
      </c>
      <c r="H357" s="180" t="s">
        <v>3142</v>
      </c>
      <c r="I357" s="180"/>
      <c r="J357" s="126" t="s">
        <v>100</v>
      </c>
      <c r="K357" s="127" t="s">
        <v>101</v>
      </c>
      <c r="L357" s="184">
        <v>42</v>
      </c>
      <c r="M357" s="72">
        <v>1</v>
      </c>
      <c r="N357" s="72"/>
      <c r="O357" s="72" t="s">
        <v>46</v>
      </c>
    </row>
    <row r="358" spans="1:15">
      <c r="A358" s="5">
        <v>18</v>
      </c>
      <c r="B358" s="8">
        <v>2</v>
      </c>
      <c r="C358" s="8">
        <v>357</v>
      </c>
      <c r="D358" s="2" t="s">
        <v>15</v>
      </c>
      <c r="E358" s="2">
        <v>13218</v>
      </c>
      <c r="F358" s="2" t="s">
        <v>567</v>
      </c>
      <c r="G358" s="2" t="s">
        <v>567</v>
      </c>
      <c r="H358" s="180" t="s">
        <v>3142</v>
      </c>
      <c r="I358" s="180"/>
      <c r="J358" s="126" t="s">
        <v>683</v>
      </c>
      <c r="K358" s="127" t="s">
        <v>596</v>
      </c>
      <c r="L358" s="184">
        <v>29</v>
      </c>
      <c r="M358" s="72">
        <v>1</v>
      </c>
      <c r="N358" s="72"/>
      <c r="O358" s="72" t="s">
        <v>837</v>
      </c>
    </row>
    <row r="359" spans="1:15">
      <c r="A359" s="5">
        <v>18</v>
      </c>
      <c r="B359" s="8">
        <v>3</v>
      </c>
      <c r="C359" s="8">
        <v>358</v>
      </c>
      <c r="D359" s="2" t="s">
        <v>2168</v>
      </c>
      <c r="E359" s="2">
        <v>19296</v>
      </c>
      <c r="F359" s="2" t="s">
        <v>29</v>
      </c>
      <c r="G359" s="2" t="s">
        <v>29</v>
      </c>
      <c r="H359" s="180"/>
      <c r="I359" s="180"/>
      <c r="J359" s="126" t="s">
        <v>2880</v>
      </c>
      <c r="K359" s="127" t="s">
        <v>277</v>
      </c>
      <c r="L359" s="184">
        <v>27</v>
      </c>
      <c r="M359" s="72">
        <v>7</v>
      </c>
      <c r="N359" s="72" t="s">
        <v>837</v>
      </c>
      <c r="O359" s="72"/>
    </row>
    <row r="360" spans="1:15">
      <c r="A360" s="5">
        <v>18</v>
      </c>
      <c r="B360" s="8">
        <v>4</v>
      </c>
      <c r="C360" s="8">
        <v>359</v>
      </c>
      <c r="D360" s="2" t="s">
        <v>563</v>
      </c>
      <c r="E360" s="2">
        <v>12984</v>
      </c>
      <c r="F360" s="2" t="s">
        <v>470</v>
      </c>
      <c r="G360" s="2" t="s">
        <v>470</v>
      </c>
      <c r="H360" s="180" t="s">
        <v>3142</v>
      </c>
      <c r="I360" s="180"/>
      <c r="J360" s="126" t="s">
        <v>2226</v>
      </c>
      <c r="K360" s="127" t="s">
        <v>661</v>
      </c>
      <c r="L360" s="184">
        <v>32</v>
      </c>
      <c r="M360" s="72">
        <v>9</v>
      </c>
      <c r="N360" s="72" t="s">
        <v>46</v>
      </c>
      <c r="O360" s="72"/>
    </row>
    <row r="361" spans="1:15">
      <c r="A361" s="5">
        <v>18</v>
      </c>
      <c r="B361" s="8">
        <v>5</v>
      </c>
      <c r="C361" s="8">
        <v>360</v>
      </c>
      <c r="D361" s="2" t="s">
        <v>13</v>
      </c>
      <c r="E361" s="2">
        <v>12977</v>
      </c>
      <c r="F361" s="2" t="s">
        <v>345</v>
      </c>
      <c r="G361" s="2" t="s">
        <v>345</v>
      </c>
      <c r="H361" s="180" t="s">
        <v>3142</v>
      </c>
      <c r="I361" s="180"/>
      <c r="J361" s="126" t="s">
        <v>525</v>
      </c>
      <c r="K361" s="127" t="s">
        <v>596</v>
      </c>
      <c r="L361" s="184">
        <v>29</v>
      </c>
      <c r="M361" s="72">
        <v>2</v>
      </c>
      <c r="N361" s="72" t="s">
        <v>46</v>
      </c>
      <c r="O361" s="72"/>
    </row>
    <row r="362" spans="1:15">
      <c r="A362" s="5">
        <v>18</v>
      </c>
      <c r="B362" s="8">
        <v>6</v>
      </c>
      <c r="C362" s="8">
        <v>361</v>
      </c>
      <c r="D362" s="2" t="s">
        <v>18</v>
      </c>
      <c r="E362" s="2">
        <v>11487</v>
      </c>
      <c r="F362" s="2" t="s">
        <v>345</v>
      </c>
      <c r="G362" s="2" t="s">
        <v>345</v>
      </c>
      <c r="H362" s="180" t="s">
        <v>3142</v>
      </c>
      <c r="I362" s="180"/>
      <c r="J362" s="126" t="s">
        <v>165</v>
      </c>
      <c r="K362" s="127" t="s">
        <v>1874</v>
      </c>
      <c r="L362" s="184">
        <v>30</v>
      </c>
      <c r="M362" s="72">
        <v>1</v>
      </c>
      <c r="N362" s="72"/>
      <c r="O362" s="72" t="s">
        <v>46</v>
      </c>
    </row>
    <row r="363" spans="1:15">
      <c r="A363" s="5">
        <v>18</v>
      </c>
      <c r="B363" s="8">
        <v>7</v>
      </c>
      <c r="C363" s="8">
        <v>362</v>
      </c>
      <c r="D363" s="2" t="s">
        <v>609</v>
      </c>
      <c r="E363" s="2">
        <v>14735</v>
      </c>
      <c r="F363" s="2" t="s">
        <v>17</v>
      </c>
      <c r="G363" s="2" t="s">
        <v>17</v>
      </c>
      <c r="H363" s="180" t="s">
        <v>3142</v>
      </c>
      <c r="I363" s="180"/>
      <c r="J363" s="126" t="s">
        <v>587</v>
      </c>
      <c r="K363" s="127" t="s">
        <v>570</v>
      </c>
      <c r="L363" s="184">
        <v>28</v>
      </c>
      <c r="M363" s="72">
        <v>8</v>
      </c>
      <c r="N363" s="72" t="s">
        <v>46</v>
      </c>
      <c r="O363" s="72"/>
    </row>
    <row r="364" spans="1:15">
      <c r="A364" s="5">
        <v>18</v>
      </c>
      <c r="B364" s="8">
        <v>8</v>
      </c>
      <c r="C364" s="8">
        <v>363</v>
      </c>
      <c r="D364" s="2" t="s">
        <v>17</v>
      </c>
      <c r="E364" s="2">
        <v>26466</v>
      </c>
      <c r="F364" s="2" t="s">
        <v>567</v>
      </c>
      <c r="G364" s="2" t="s">
        <v>567</v>
      </c>
      <c r="H364" s="180"/>
      <c r="I364" s="180"/>
      <c r="J364" s="126" t="s">
        <v>3094</v>
      </c>
      <c r="K364" s="127" t="s">
        <v>531</v>
      </c>
      <c r="L364" s="184">
        <v>24</v>
      </c>
      <c r="M364" s="72">
        <v>9</v>
      </c>
      <c r="N364" s="72" t="s">
        <v>46</v>
      </c>
      <c r="O364" s="72"/>
    </row>
    <row r="365" spans="1:15">
      <c r="A365" s="5">
        <v>18</v>
      </c>
      <c r="B365" s="8">
        <v>9</v>
      </c>
      <c r="C365" s="8">
        <v>364</v>
      </c>
      <c r="D365" s="2" t="s">
        <v>2175</v>
      </c>
      <c r="E365" s="2">
        <v>21481</v>
      </c>
      <c r="F365" s="2" t="s">
        <v>2175</v>
      </c>
      <c r="G365" s="2" t="s">
        <v>2175</v>
      </c>
      <c r="H365" s="180" t="s">
        <v>3142</v>
      </c>
      <c r="I365" s="180"/>
      <c r="J365" s="126" t="s">
        <v>2973</v>
      </c>
      <c r="K365" s="127" t="s">
        <v>104</v>
      </c>
      <c r="L365" s="184">
        <v>25</v>
      </c>
      <c r="M365" s="72">
        <v>1</v>
      </c>
      <c r="N365" s="72"/>
      <c r="O365" s="72" t="s">
        <v>837</v>
      </c>
    </row>
    <row r="366" spans="1:15">
      <c r="A366" s="5">
        <v>18</v>
      </c>
      <c r="B366" s="8">
        <v>10</v>
      </c>
      <c r="C366" s="8">
        <v>365</v>
      </c>
      <c r="D366" s="2" t="s">
        <v>129</v>
      </c>
      <c r="E366" s="2">
        <v>15937</v>
      </c>
      <c r="F366" s="2" t="s">
        <v>614</v>
      </c>
      <c r="G366" s="2" t="s">
        <v>614</v>
      </c>
      <c r="H366" s="180" t="s">
        <v>3142</v>
      </c>
      <c r="I366" s="180"/>
      <c r="J366" s="126" t="s">
        <v>259</v>
      </c>
      <c r="K366" s="127" t="s">
        <v>845</v>
      </c>
      <c r="L366" s="184">
        <v>31</v>
      </c>
      <c r="M366" s="72">
        <v>7</v>
      </c>
      <c r="N366" s="72" t="s">
        <v>837</v>
      </c>
      <c r="O366" s="72"/>
    </row>
    <row r="367" spans="1:15">
      <c r="A367" s="5">
        <v>18</v>
      </c>
      <c r="B367" s="8">
        <v>11</v>
      </c>
      <c r="C367" s="8">
        <v>366</v>
      </c>
      <c r="D367" s="2" t="s">
        <v>188</v>
      </c>
      <c r="E367" s="2">
        <v>11476</v>
      </c>
      <c r="F367" s="2" t="s">
        <v>13</v>
      </c>
      <c r="G367" s="2" t="s">
        <v>13</v>
      </c>
      <c r="H367" s="180" t="s">
        <v>3142</v>
      </c>
      <c r="I367" s="180"/>
      <c r="J367" s="126" t="s">
        <v>25</v>
      </c>
      <c r="K367" s="127" t="s">
        <v>2214</v>
      </c>
      <c r="L367" s="184">
        <v>30</v>
      </c>
      <c r="M367" s="72">
        <v>8</v>
      </c>
      <c r="N367" s="72" t="s">
        <v>46</v>
      </c>
      <c r="O367" s="72"/>
    </row>
    <row r="368" spans="1:15">
      <c r="A368" s="9">
        <v>18</v>
      </c>
      <c r="B368" s="10">
        <v>12</v>
      </c>
      <c r="C368" s="10">
        <v>367</v>
      </c>
      <c r="D368" s="11" t="s">
        <v>567</v>
      </c>
      <c r="E368" s="11">
        <v>18316</v>
      </c>
      <c r="F368" s="11" t="s">
        <v>15</v>
      </c>
      <c r="G368" s="11" t="s">
        <v>15</v>
      </c>
      <c r="H368" s="181"/>
      <c r="I368" s="181"/>
      <c r="J368" s="135" t="s">
        <v>1071</v>
      </c>
      <c r="K368" s="136" t="s">
        <v>328</v>
      </c>
      <c r="L368" s="185">
        <v>28</v>
      </c>
      <c r="M368" s="76">
        <v>3</v>
      </c>
      <c r="N368" s="76" t="s">
        <v>46</v>
      </c>
      <c r="O368" s="76"/>
    </row>
    <row r="369" spans="1:15">
      <c r="A369" s="5">
        <v>19</v>
      </c>
      <c r="B369" s="8">
        <v>1</v>
      </c>
      <c r="C369" s="8">
        <v>368</v>
      </c>
      <c r="D369" s="2" t="s">
        <v>567</v>
      </c>
      <c r="E369" s="2">
        <v>19294</v>
      </c>
      <c r="F369" s="2" t="s">
        <v>14</v>
      </c>
      <c r="G369" s="2" t="s">
        <v>14</v>
      </c>
      <c r="H369" s="180"/>
      <c r="I369" s="180"/>
      <c r="J369" s="126" t="s">
        <v>1043</v>
      </c>
      <c r="K369" s="127" t="s">
        <v>220</v>
      </c>
      <c r="L369" s="184">
        <v>27</v>
      </c>
      <c r="M369" s="72">
        <v>7</v>
      </c>
      <c r="N369" s="72" t="s">
        <v>837</v>
      </c>
      <c r="O369" s="72"/>
    </row>
    <row r="370" spans="1:15">
      <c r="A370" s="5">
        <v>19</v>
      </c>
      <c r="B370" s="8">
        <v>2</v>
      </c>
      <c r="C370" s="8">
        <v>369</v>
      </c>
      <c r="D370" s="2" t="s">
        <v>129</v>
      </c>
      <c r="E370" s="2">
        <v>23003</v>
      </c>
      <c r="F370" s="2" t="s">
        <v>614</v>
      </c>
      <c r="G370" s="2" t="s">
        <v>614</v>
      </c>
      <c r="H370" s="180"/>
      <c r="I370" s="180"/>
      <c r="J370" s="126" t="s">
        <v>259</v>
      </c>
      <c r="K370" s="127" t="s">
        <v>3014</v>
      </c>
      <c r="L370" s="184">
        <v>23</v>
      </c>
      <c r="M370" s="72">
        <v>2</v>
      </c>
      <c r="N370" s="72" t="s">
        <v>837</v>
      </c>
      <c r="O370" s="72"/>
    </row>
    <row r="371" spans="1:15">
      <c r="A371" s="5">
        <v>19</v>
      </c>
      <c r="B371" s="8">
        <v>3</v>
      </c>
      <c r="C371" s="8">
        <v>370</v>
      </c>
      <c r="D371" s="2" t="s">
        <v>2175</v>
      </c>
      <c r="E371" s="2">
        <v>21537</v>
      </c>
      <c r="F371" s="2" t="s">
        <v>2168</v>
      </c>
      <c r="G371" s="2" t="s">
        <v>2168</v>
      </c>
      <c r="H371" s="180" t="s">
        <v>3142</v>
      </c>
      <c r="I371" s="180"/>
      <c r="J371" s="126" t="s">
        <v>2473</v>
      </c>
      <c r="K371" s="127" t="s">
        <v>197</v>
      </c>
      <c r="L371" s="184">
        <v>25</v>
      </c>
      <c r="M371" s="72">
        <v>1</v>
      </c>
      <c r="N371" s="72"/>
      <c r="O371" s="72" t="s">
        <v>46</v>
      </c>
    </row>
    <row r="372" spans="1:15">
      <c r="A372" s="5">
        <v>19</v>
      </c>
      <c r="B372" s="8">
        <v>4</v>
      </c>
      <c r="C372" s="8">
        <v>371</v>
      </c>
      <c r="D372" s="2" t="s">
        <v>609</v>
      </c>
      <c r="E372" s="2">
        <v>23429</v>
      </c>
      <c r="F372" s="2" t="s">
        <v>354</v>
      </c>
      <c r="G372" s="2" t="s">
        <v>354</v>
      </c>
      <c r="H372" s="180" t="s">
        <v>3142</v>
      </c>
      <c r="I372" s="180"/>
      <c r="J372" s="126" t="s">
        <v>3022</v>
      </c>
      <c r="K372" s="127" t="s">
        <v>223</v>
      </c>
      <c r="L372" s="184">
        <v>26</v>
      </c>
      <c r="M372" s="72">
        <v>1</v>
      </c>
      <c r="N372" s="72"/>
      <c r="O372" s="72" t="s">
        <v>46</v>
      </c>
    </row>
    <row r="373" spans="1:15">
      <c r="A373" s="5">
        <v>19</v>
      </c>
      <c r="B373" s="8">
        <v>5</v>
      </c>
      <c r="C373" s="8">
        <v>372</v>
      </c>
      <c r="D373" s="2" t="s">
        <v>18</v>
      </c>
      <c r="E373" s="2">
        <v>22169</v>
      </c>
      <c r="F373" s="2" t="s">
        <v>438</v>
      </c>
      <c r="G373" s="2" t="s">
        <v>438</v>
      </c>
      <c r="H373" s="180" t="s">
        <v>3142</v>
      </c>
      <c r="I373" s="180"/>
      <c r="J373" s="126" t="s">
        <v>1942</v>
      </c>
      <c r="K373" s="127" t="s">
        <v>2922</v>
      </c>
      <c r="L373" s="184">
        <v>23</v>
      </c>
      <c r="M373" s="72">
        <v>9</v>
      </c>
      <c r="N373" s="72" t="s">
        <v>46</v>
      </c>
      <c r="O373" s="72"/>
    </row>
    <row r="374" spans="1:15">
      <c r="A374" s="5">
        <v>19</v>
      </c>
      <c r="B374" s="8">
        <v>6</v>
      </c>
      <c r="C374" s="8">
        <v>373</v>
      </c>
      <c r="D374" s="2" t="s">
        <v>13</v>
      </c>
      <c r="E374" s="2">
        <v>27681</v>
      </c>
      <c r="F374" s="2" t="s">
        <v>354</v>
      </c>
      <c r="G374" s="2" t="s">
        <v>354</v>
      </c>
      <c r="H374" s="180" t="s">
        <v>3142</v>
      </c>
      <c r="I374" s="180"/>
      <c r="J374" s="126" t="s">
        <v>3107</v>
      </c>
      <c r="K374" s="127" t="s">
        <v>854</v>
      </c>
      <c r="L374" s="184">
        <v>24</v>
      </c>
      <c r="M374" s="72">
        <v>1</v>
      </c>
      <c r="N374" s="72"/>
      <c r="O374" s="72" t="s">
        <v>46</v>
      </c>
    </row>
    <row r="375" spans="1:15">
      <c r="A375" s="5">
        <v>19</v>
      </c>
      <c r="B375" s="8">
        <v>7</v>
      </c>
      <c r="C375" s="8">
        <v>374</v>
      </c>
      <c r="D375" s="2" t="s">
        <v>2168</v>
      </c>
      <c r="E375" s="2">
        <v>9111</v>
      </c>
      <c r="F375" s="2" t="s">
        <v>13</v>
      </c>
      <c r="G375" s="2" t="s">
        <v>13</v>
      </c>
      <c r="H375" s="180" t="s">
        <v>3142</v>
      </c>
      <c r="I375" s="180"/>
      <c r="J375" s="126" t="s">
        <v>52</v>
      </c>
      <c r="K375" s="127" t="s">
        <v>293</v>
      </c>
      <c r="L375" s="184">
        <v>32</v>
      </c>
      <c r="M375" s="72">
        <v>1</v>
      </c>
      <c r="N375" s="72"/>
      <c r="O375" s="72" t="s">
        <v>46</v>
      </c>
    </row>
    <row r="376" spans="1:15">
      <c r="A376" s="5">
        <v>19</v>
      </c>
      <c r="B376" s="8">
        <v>8</v>
      </c>
      <c r="C376" s="8">
        <v>375</v>
      </c>
      <c r="D376" s="2" t="s">
        <v>15</v>
      </c>
      <c r="E376" s="2">
        <v>13359</v>
      </c>
      <c r="F376" s="2" t="s">
        <v>345</v>
      </c>
      <c r="G376" s="2" t="s">
        <v>345</v>
      </c>
      <c r="H376" s="180" t="s">
        <v>3142</v>
      </c>
      <c r="I376" s="180"/>
      <c r="J376" s="126" t="s">
        <v>741</v>
      </c>
      <c r="K376" s="127" t="s">
        <v>571</v>
      </c>
      <c r="L376" s="184">
        <v>31</v>
      </c>
      <c r="M376" s="72">
        <v>9</v>
      </c>
      <c r="N376" s="72" t="s">
        <v>46</v>
      </c>
      <c r="O376" s="72"/>
    </row>
    <row r="377" spans="1:15">
      <c r="A377" s="9">
        <v>19</v>
      </c>
      <c r="B377" s="10">
        <v>9</v>
      </c>
      <c r="C377" s="10">
        <v>376</v>
      </c>
      <c r="D377" s="11" t="s">
        <v>598</v>
      </c>
      <c r="E377" s="11">
        <v>8203</v>
      </c>
      <c r="F377" s="11" t="s">
        <v>2169</v>
      </c>
      <c r="G377" s="11" t="s">
        <v>29</v>
      </c>
      <c r="H377" s="181"/>
      <c r="I377" s="181"/>
      <c r="J377" s="135" t="s">
        <v>2046</v>
      </c>
      <c r="K377" s="136" t="s">
        <v>87</v>
      </c>
      <c r="L377" s="185">
        <v>34</v>
      </c>
      <c r="M377" s="76">
        <v>6</v>
      </c>
      <c r="N377" s="76" t="s">
        <v>46</v>
      </c>
      <c r="O377" s="76"/>
    </row>
    <row r="378" spans="1:15">
      <c r="A378" s="5">
        <v>20</v>
      </c>
      <c r="B378" s="8">
        <v>1</v>
      </c>
      <c r="C378" s="8">
        <v>377</v>
      </c>
      <c r="D378" s="2" t="s">
        <v>598</v>
      </c>
      <c r="E378" s="2">
        <v>19977</v>
      </c>
      <c r="F378" s="2" t="s">
        <v>2169</v>
      </c>
      <c r="G378" s="2" t="s">
        <v>29</v>
      </c>
      <c r="H378" s="180"/>
      <c r="I378" s="180"/>
      <c r="J378" s="126" t="s">
        <v>2383</v>
      </c>
      <c r="K378" s="127" t="s">
        <v>2407</v>
      </c>
      <c r="L378" s="184">
        <v>27</v>
      </c>
      <c r="M378" s="72">
        <v>2</v>
      </c>
      <c r="N378" s="72" t="s">
        <v>837</v>
      </c>
      <c r="O378" s="72"/>
    </row>
    <row r="379" spans="1:15">
      <c r="A379" s="5">
        <v>20</v>
      </c>
      <c r="B379" s="8">
        <v>2</v>
      </c>
      <c r="C379" s="8">
        <v>378</v>
      </c>
      <c r="D379" s="2" t="s">
        <v>15</v>
      </c>
      <c r="E379" s="2">
        <v>24606</v>
      </c>
      <c r="F379" s="2" t="s">
        <v>567</v>
      </c>
      <c r="G379" s="2" t="s">
        <v>567</v>
      </c>
      <c r="H379" s="180" t="s">
        <v>3142</v>
      </c>
      <c r="I379" s="180"/>
      <c r="J379" s="126" t="s">
        <v>3037</v>
      </c>
      <c r="K379" s="127" t="s">
        <v>533</v>
      </c>
      <c r="L379" s="184">
        <v>25</v>
      </c>
      <c r="M379" s="72">
        <v>1</v>
      </c>
      <c r="N379" s="72"/>
      <c r="O379" s="72" t="s">
        <v>837</v>
      </c>
    </row>
    <row r="380" spans="1:15">
      <c r="A380" s="5">
        <v>20</v>
      </c>
      <c r="B380" s="8">
        <v>3</v>
      </c>
      <c r="C380" s="8">
        <v>379</v>
      </c>
      <c r="D380" s="2" t="s">
        <v>2168</v>
      </c>
      <c r="E380" s="2">
        <v>18032</v>
      </c>
      <c r="F380" s="2" t="s">
        <v>14</v>
      </c>
      <c r="G380" s="2" t="s">
        <v>14</v>
      </c>
      <c r="H380" s="180"/>
      <c r="I380" s="180"/>
      <c r="J380" s="126" t="s">
        <v>1796</v>
      </c>
      <c r="K380" s="127" t="s">
        <v>168</v>
      </c>
      <c r="L380" s="184">
        <v>27</v>
      </c>
      <c r="M380" s="72">
        <v>4</v>
      </c>
      <c r="N380" s="72" t="s">
        <v>837</v>
      </c>
      <c r="O380" s="72"/>
    </row>
    <row r="381" spans="1:15">
      <c r="A381" s="5">
        <v>20</v>
      </c>
      <c r="B381" s="8">
        <v>4</v>
      </c>
      <c r="C381" s="8">
        <v>380</v>
      </c>
      <c r="D381" s="2" t="s">
        <v>13</v>
      </c>
      <c r="E381" s="2">
        <v>21741</v>
      </c>
      <c r="F381" s="2" t="s">
        <v>129</v>
      </c>
      <c r="G381" s="2" t="s">
        <v>129</v>
      </c>
      <c r="H381" s="180" t="s">
        <v>3142</v>
      </c>
      <c r="I381" s="180"/>
      <c r="J381" s="126" t="s">
        <v>2977</v>
      </c>
      <c r="K381" s="127" t="s">
        <v>131</v>
      </c>
      <c r="L381" s="184">
        <v>24</v>
      </c>
      <c r="M381" s="72">
        <v>1</v>
      </c>
      <c r="N381" s="72"/>
      <c r="O381" s="72" t="s">
        <v>837</v>
      </c>
    </row>
    <row r="382" spans="1:15">
      <c r="A382" s="5">
        <v>20</v>
      </c>
      <c r="B382" s="8">
        <v>5</v>
      </c>
      <c r="C382" s="8">
        <v>381</v>
      </c>
      <c r="D382" s="2" t="s">
        <v>18</v>
      </c>
      <c r="E382" s="2">
        <v>10324</v>
      </c>
      <c r="F382" s="2" t="s">
        <v>555</v>
      </c>
      <c r="G382" s="2" t="s">
        <v>555</v>
      </c>
      <c r="H382" s="180" t="s">
        <v>3142</v>
      </c>
      <c r="I382" s="180"/>
      <c r="J382" s="126" t="s">
        <v>1</v>
      </c>
      <c r="K382" s="127" t="s">
        <v>53</v>
      </c>
      <c r="L382" s="184">
        <v>31</v>
      </c>
      <c r="M382" s="72">
        <v>7</v>
      </c>
      <c r="N382" s="72" t="s">
        <v>837</v>
      </c>
      <c r="O382" s="72"/>
    </row>
    <row r="383" spans="1:15">
      <c r="A383" s="5">
        <v>20</v>
      </c>
      <c r="B383" s="8">
        <v>6</v>
      </c>
      <c r="C383" s="8">
        <v>382</v>
      </c>
      <c r="D383" s="2" t="s">
        <v>609</v>
      </c>
      <c r="E383" s="2">
        <v>14739</v>
      </c>
      <c r="F383" s="2" t="s">
        <v>354</v>
      </c>
      <c r="G383" s="2" t="s">
        <v>354</v>
      </c>
      <c r="H383" s="180" t="s">
        <v>3142</v>
      </c>
      <c r="I383" s="180"/>
      <c r="J383" s="126" t="s">
        <v>219</v>
      </c>
      <c r="K383" s="127" t="s">
        <v>166</v>
      </c>
      <c r="L383" s="184">
        <v>28</v>
      </c>
      <c r="M383" s="72">
        <v>1</v>
      </c>
      <c r="N383" s="72"/>
      <c r="O383" s="72" t="s">
        <v>837</v>
      </c>
    </row>
    <row r="384" spans="1:15">
      <c r="A384" s="5">
        <v>20</v>
      </c>
      <c r="B384" s="8">
        <v>7</v>
      </c>
      <c r="C384" s="8">
        <v>383</v>
      </c>
      <c r="D384" s="2" t="s">
        <v>2175</v>
      </c>
      <c r="E384" s="2">
        <v>25379</v>
      </c>
      <c r="F384" s="2" t="s">
        <v>2175</v>
      </c>
      <c r="G384" s="2" t="s">
        <v>2175</v>
      </c>
      <c r="H384" s="180" t="s">
        <v>3142</v>
      </c>
      <c r="I384" s="180"/>
      <c r="J384" s="126" t="s">
        <v>1002</v>
      </c>
      <c r="K384" s="127" t="s">
        <v>3140</v>
      </c>
      <c r="L384" s="184">
        <v>26</v>
      </c>
      <c r="M384" s="72">
        <v>1</v>
      </c>
      <c r="N384" s="72"/>
      <c r="O384" s="72" t="s">
        <v>46</v>
      </c>
    </row>
    <row r="385" spans="1:15">
      <c r="A385" s="5">
        <v>20</v>
      </c>
      <c r="B385" s="8">
        <v>8</v>
      </c>
      <c r="C385" s="8">
        <v>384</v>
      </c>
      <c r="D385" s="2" t="s">
        <v>129</v>
      </c>
      <c r="E385" s="2">
        <v>19487</v>
      </c>
      <c r="F385" s="2" t="s">
        <v>567</v>
      </c>
      <c r="G385" s="2" t="s">
        <v>567</v>
      </c>
      <c r="H385" s="180" t="s">
        <v>3142</v>
      </c>
      <c r="I385" s="180"/>
      <c r="J385" s="126" t="s">
        <v>1275</v>
      </c>
      <c r="K385" s="127" t="s">
        <v>315</v>
      </c>
      <c r="L385" s="184">
        <v>26</v>
      </c>
      <c r="M385" s="72">
        <v>1</v>
      </c>
      <c r="N385" s="72"/>
      <c r="O385" s="72" t="s">
        <v>46</v>
      </c>
    </row>
    <row r="386" spans="1:15">
      <c r="A386" s="9">
        <v>20</v>
      </c>
      <c r="B386" s="10">
        <v>9</v>
      </c>
      <c r="C386" s="10">
        <v>385</v>
      </c>
      <c r="D386" s="11" t="s">
        <v>567</v>
      </c>
      <c r="E386" s="11">
        <v>10160</v>
      </c>
      <c r="F386" s="11" t="s">
        <v>16</v>
      </c>
      <c r="G386" s="11" t="s">
        <v>16</v>
      </c>
      <c r="H386" s="181"/>
      <c r="I386" s="181"/>
      <c r="J386" s="135" t="s">
        <v>948</v>
      </c>
      <c r="K386" s="136" t="s">
        <v>549</v>
      </c>
      <c r="L386" s="185">
        <v>31</v>
      </c>
      <c r="M386" s="76">
        <v>1</v>
      </c>
      <c r="N386" s="76"/>
      <c r="O386" s="76" t="s">
        <v>837</v>
      </c>
    </row>
    <row r="387" spans="1:15">
      <c r="A387" s="5">
        <v>21</v>
      </c>
      <c r="B387" s="8">
        <v>1</v>
      </c>
      <c r="C387" s="8">
        <v>386</v>
      </c>
      <c r="D387" s="2" t="s">
        <v>567</v>
      </c>
      <c r="E387" s="2">
        <v>11384</v>
      </c>
      <c r="F387" s="2" t="s">
        <v>15</v>
      </c>
      <c r="G387" s="2" t="s">
        <v>15</v>
      </c>
      <c r="H387" s="180"/>
      <c r="I387" s="180"/>
      <c r="J387" s="126" t="s">
        <v>828</v>
      </c>
      <c r="K387" s="127" t="s">
        <v>324</v>
      </c>
      <c r="L387" s="184">
        <v>32</v>
      </c>
      <c r="M387" s="72">
        <v>1</v>
      </c>
      <c r="N387" s="72"/>
      <c r="O387" s="72" t="s">
        <v>837</v>
      </c>
    </row>
    <row r="388" spans="1:15">
      <c r="A388" s="5">
        <v>21</v>
      </c>
      <c r="B388" s="8">
        <v>2</v>
      </c>
      <c r="C388" s="8">
        <v>387</v>
      </c>
      <c r="D388" s="2" t="s">
        <v>129</v>
      </c>
      <c r="E388" s="2">
        <v>20531</v>
      </c>
      <c r="F388" s="2" t="s">
        <v>609</v>
      </c>
      <c r="G388" s="2" t="s">
        <v>609</v>
      </c>
      <c r="H388" s="180" t="s">
        <v>3142</v>
      </c>
      <c r="I388" s="180"/>
      <c r="J388" s="126" t="s">
        <v>240</v>
      </c>
      <c r="K388" s="127" t="s">
        <v>2451</v>
      </c>
      <c r="L388" s="184">
        <v>26</v>
      </c>
      <c r="M388" s="72">
        <v>1</v>
      </c>
      <c r="N388" s="72"/>
      <c r="O388" s="72" t="s">
        <v>837</v>
      </c>
    </row>
    <row r="389" spans="1:15">
      <c r="A389" s="5">
        <v>21</v>
      </c>
      <c r="B389" s="8">
        <v>3</v>
      </c>
      <c r="C389" s="8">
        <v>388</v>
      </c>
      <c r="D389" s="2" t="s">
        <v>2175</v>
      </c>
      <c r="E389" s="2">
        <v>24400</v>
      </c>
      <c r="F389" s="2" t="s">
        <v>17</v>
      </c>
      <c r="G389" s="2" t="s">
        <v>17</v>
      </c>
      <c r="H389" s="180"/>
      <c r="I389" s="180"/>
      <c r="J389" s="126" t="s">
        <v>3032</v>
      </c>
      <c r="K389" s="127" t="s">
        <v>3033</v>
      </c>
      <c r="L389" s="184">
        <v>25</v>
      </c>
      <c r="M389" s="72">
        <v>4</v>
      </c>
      <c r="N389" s="72" t="s">
        <v>46</v>
      </c>
      <c r="O389" s="72"/>
    </row>
    <row r="390" spans="1:15">
      <c r="A390" s="5">
        <v>21</v>
      </c>
      <c r="B390" s="8">
        <v>4</v>
      </c>
      <c r="C390" s="8">
        <v>389</v>
      </c>
      <c r="D390" s="2" t="s">
        <v>609</v>
      </c>
      <c r="E390" s="2">
        <v>14375</v>
      </c>
      <c r="F390" s="2" t="s">
        <v>2168</v>
      </c>
      <c r="G390" s="2" t="s">
        <v>2168</v>
      </c>
      <c r="H390" s="180" t="s">
        <v>3142</v>
      </c>
      <c r="I390" s="180"/>
      <c r="J390" s="126" t="s">
        <v>307</v>
      </c>
      <c r="K390" s="127" t="s">
        <v>720</v>
      </c>
      <c r="L390" s="184">
        <v>30</v>
      </c>
      <c r="M390" s="72">
        <v>1</v>
      </c>
      <c r="N390" s="72"/>
      <c r="O390" s="72" t="s">
        <v>46</v>
      </c>
    </row>
    <row r="391" spans="1:15">
      <c r="A391" s="5">
        <v>21</v>
      </c>
      <c r="B391" s="8">
        <v>5</v>
      </c>
      <c r="C391" s="8">
        <v>390</v>
      </c>
      <c r="D391" s="2" t="s">
        <v>18</v>
      </c>
      <c r="E391" s="2">
        <v>13761</v>
      </c>
      <c r="F391" s="2" t="s">
        <v>276</v>
      </c>
      <c r="G391" s="2" t="s">
        <v>276</v>
      </c>
      <c r="H391" s="180" t="s">
        <v>3142</v>
      </c>
      <c r="I391" s="180"/>
      <c r="J391" s="126" t="s">
        <v>744</v>
      </c>
      <c r="K391" s="127" t="s">
        <v>545</v>
      </c>
      <c r="L391" s="184">
        <v>31</v>
      </c>
      <c r="M391" s="72">
        <v>1</v>
      </c>
      <c r="N391" s="72"/>
      <c r="O391" s="72" t="s">
        <v>837</v>
      </c>
    </row>
    <row r="392" spans="1:15">
      <c r="A392" s="5">
        <v>21</v>
      </c>
      <c r="B392" s="8">
        <v>6</v>
      </c>
      <c r="C392" s="8">
        <v>391</v>
      </c>
      <c r="D392" s="2" t="s">
        <v>13</v>
      </c>
      <c r="E392" s="2">
        <v>14874</v>
      </c>
      <c r="F392" s="2" t="s">
        <v>354</v>
      </c>
      <c r="G392" s="2" t="s">
        <v>354</v>
      </c>
      <c r="H392" s="180" t="s">
        <v>3142</v>
      </c>
      <c r="I392" s="180"/>
      <c r="J392" s="126" t="s">
        <v>2260</v>
      </c>
      <c r="K392" s="127" t="s">
        <v>72</v>
      </c>
      <c r="L392" s="184">
        <v>30</v>
      </c>
      <c r="M392" s="72">
        <v>1</v>
      </c>
      <c r="N392" s="72"/>
      <c r="O392" s="72" t="s">
        <v>46</v>
      </c>
    </row>
    <row r="393" spans="1:15">
      <c r="A393" s="5">
        <v>21</v>
      </c>
      <c r="B393" s="8">
        <v>7</v>
      </c>
      <c r="C393" s="8">
        <v>392</v>
      </c>
      <c r="D393" s="2" t="s">
        <v>2168</v>
      </c>
      <c r="E393" s="2">
        <v>12179</v>
      </c>
      <c r="F393" s="2" t="s">
        <v>2169</v>
      </c>
      <c r="G393" s="2" t="s">
        <v>29</v>
      </c>
      <c r="H393" s="180" t="s">
        <v>3142</v>
      </c>
      <c r="I393" s="180"/>
      <c r="J393" s="126" t="s">
        <v>632</v>
      </c>
      <c r="K393" s="127" t="s">
        <v>653</v>
      </c>
      <c r="L393" s="184">
        <v>29</v>
      </c>
      <c r="M393" s="72">
        <v>5</v>
      </c>
      <c r="N393" s="72" t="s">
        <v>837</v>
      </c>
      <c r="O393" s="72"/>
    </row>
    <row r="394" spans="1:15">
      <c r="A394" s="5">
        <v>21</v>
      </c>
      <c r="B394" s="8">
        <v>8</v>
      </c>
      <c r="C394" s="8">
        <v>393</v>
      </c>
      <c r="D394" s="2" t="s">
        <v>15</v>
      </c>
      <c r="E394" s="2">
        <v>22505</v>
      </c>
      <c r="F394" s="2" t="s">
        <v>45</v>
      </c>
      <c r="G394" s="2" t="s">
        <v>1121</v>
      </c>
      <c r="H394" s="180"/>
      <c r="I394" s="180"/>
      <c r="J394" s="126" t="s">
        <v>311</v>
      </c>
      <c r="K394" s="127" t="s">
        <v>3004</v>
      </c>
      <c r="L394" s="184">
        <v>23</v>
      </c>
      <c r="M394" s="72">
        <v>4</v>
      </c>
      <c r="N394" s="72" t="s">
        <v>837</v>
      </c>
      <c r="O394" s="72"/>
    </row>
    <row r="395" spans="1:15">
      <c r="A395" s="9">
        <v>21</v>
      </c>
      <c r="B395" s="10">
        <v>9</v>
      </c>
      <c r="C395" s="10">
        <v>394</v>
      </c>
      <c r="D395" s="11" t="s">
        <v>598</v>
      </c>
      <c r="E395" s="11">
        <v>21318</v>
      </c>
      <c r="F395" s="11" t="s">
        <v>345</v>
      </c>
      <c r="G395" s="11" t="s">
        <v>345</v>
      </c>
      <c r="H395" s="181" t="s">
        <v>3142</v>
      </c>
      <c r="I395" s="181"/>
      <c r="J395" s="135" t="s">
        <v>2319</v>
      </c>
      <c r="K395" s="136" t="s">
        <v>2465</v>
      </c>
      <c r="L395" s="185">
        <v>26</v>
      </c>
      <c r="M395" s="76">
        <v>1</v>
      </c>
      <c r="N395" s="76"/>
      <c r="O395" s="76" t="s">
        <v>837</v>
      </c>
    </row>
    <row r="396" spans="1:15">
      <c r="A396" s="5">
        <v>22</v>
      </c>
      <c r="B396" s="8">
        <v>1</v>
      </c>
      <c r="C396" s="8">
        <v>395</v>
      </c>
      <c r="D396" s="2" t="s">
        <v>598</v>
      </c>
      <c r="E396" s="2">
        <v>15653</v>
      </c>
      <c r="F396" s="2" t="s">
        <v>345</v>
      </c>
      <c r="G396" s="2" t="s">
        <v>345</v>
      </c>
      <c r="H396" s="180" t="s">
        <v>3142</v>
      </c>
      <c r="I396" s="180"/>
      <c r="J396" s="126" t="s">
        <v>601</v>
      </c>
      <c r="K396" s="127" t="s">
        <v>801</v>
      </c>
      <c r="L396" s="184">
        <v>27</v>
      </c>
      <c r="M396" s="72">
        <v>3</v>
      </c>
      <c r="N396" s="72" t="s">
        <v>46</v>
      </c>
      <c r="O396" s="72"/>
    </row>
    <row r="397" spans="1:15">
      <c r="A397" s="5">
        <v>22</v>
      </c>
      <c r="B397" s="8">
        <v>2</v>
      </c>
      <c r="C397" s="8">
        <v>396</v>
      </c>
      <c r="D397" s="2" t="s">
        <v>15</v>
      </c>
      <c r="E397" s="2">
        <v>16417</v>
      </c>
      <c r="F397" s="2" t="s">
        <v>1121</v>
      </c>
      <c r="G397" s="2" t="s">
        <v>1121</v>
      </c>
      <c r="H397" s="180" t="s">
        <v>3142</v>
      </c>
      <c r="I397" s="180"/>
      <c r="J397" s="126" t="s">
        <v>703</v>
      </c>
      <c r="K397" s="127" t="s">
        <v>132</v>
      </c>
      <c r="L397" s="184">
        <v>25</v>
      </c>
      <c r="M397" s="72">
        <v>5</v>
      </c>
      <c r="N397" s="72" t="s">
        <v>838</v>
      </c>
      <c r="O397" s="72"/>
    </row>
    <row r="398" spans="1:15">
      <c r="A398" s="5">
        <v>22</v>
      </c>
      <c r="B398" s="8">
        <v>3</v>
      </c>
      <c r="C398" s="8">
        <v>397</v>
      </c>
      <c r="D398" s="2" t="s">
        <v>2168</v>
      </c>
      <c r="E398" s="2">
        <v>3284</v>
      </c>
      <c r="F398" s="2" t="s">
        <v>2169</v>
      </c>
      <c r="G398" s="2" t="s">
        <v>29</v>
      </c>
      <c r="H398" s="180" t="s">
        <v>3142</v>
      </c>
      <c r="I398" s="180"/>
      <c r="J398" s="126" t="s">
        <v>615</v>
      </c>
      <c r="K398" s="127" t="s">
        <v>194</v>
      </c>
      <c r="L398" s="184">
        <v>38</v>
      </c>
      <c r="M398" s="72">
        <v>1</v>
      </c>
      <c r="N398" s="72"/>
      <c r="O398" s="72" t="s">
        <v>837</v>
      </c>
    </row>
    <row r="399" spans="1:15">
      <c r="A399" s="5">
        <v>22</v>
      </c>
      <c r="B399" s="8">
        <v>4</v>
      </c>
      <c r="C399" s="8">
        <v>398</v>
      </c>
      <c r="D399" s="2" t="s">
        <v>13</v>
      </c>
      <c r="E399" s="2">
        <v>15191</v>
      </c>
      <c r="F399" s="2" t="s">
        <v>354</v>
      </c>
      <c r="G399" s="2" t="s">
        <v>354</v>
      </c>
      <c r="H399" s="180" t="s">
        <v>3142</v>
      </c>
      <c r="I399" s="180"/>
      <c r="J399" s="126" t="s">
        <v>800</v>
      </c>
      <c r="K399" s="127" t="s">
        <v>559</v>
      </c>
      <c r="L399" s="184">
        <v>30</v>
      </c>
      <c r="M399" s="72">
        <v>7</v>
      </c>
      <c r="N399" s="72" t="s">
        <v>837</v>
      </c>
      <c r="O399" s="72"/>
    </row>
    <row r="400" spans="1:15">
      <c r="A400" s="5">
        <v>22</v>
      </c>
      <c r="B400" s="8">
        <v>5</v>
      </c>
      <c r="C400" s="8">
        <v>399</v>
      </c>
      <c r="D400" s="2" t="s">
        <v>18</v>
      </c>
      <c r="E400" s="2">
        <v>7593</v>
      </c>
      <c r="F400" s="2" t="s">
        <v>17</v>
      </c>
      <c r="G400" s="2" t="s">
        <v>17</v>
      </c>
      <c r="H400" s="180" t="s">
        <v>3142</v>
      </c>
      <c r="I400" s="180"/>
      <c r="J400" s="126" t="s">
        <v>513</v>
      </c>
      <c r="K400" s="127" t="s">
        <v>539</v>
      </c>
      <c r="L400" s="184">
        <v>31</v>
      </c>
      <c r="M400" s="72">
        <v>1</v>
      </c>
      <c r="N400" s="72"/>
      <c r="O400" s="72" t="s">
        <v>837</v>
      </c>
    </row>
    <row r="401" spans="1:15">
      <c r="A401" s="5">
        <v>22</v>
      </c>
      <c r="B401" s="8">
        <v>6</v>
      </c>
      <c r="C401" s="8">
        <v>400</v>
      </c>
      <c r="D401" s="2" t="s">
        <v>609</v>
      </c>
      <c r="E401" s="2">
        <v>19422</v>
      </c>
      <c r="F401" s="2" t="s">
        <v>246</v>
      </c>
      <c r="G401" s="2" t="s">
        <v>246</v>
      </c>
      <c r="H401" s="180" t="s">
        <v>3142</v>
      </c>
      <c r="I401" s="180"/>
      <c r="J401" s="126" t="s">
        <v>2885</v>
      </c>
      <c r="K401" s="127" t="s">
        <v>155</v>
      </c>
      <c r="L401" s="184">
        <v>27</v>
      </c>
      <c r="M401" s="72">
        <v>2</v>
      </c>
      <c r="N401" s="72" t="s">
        <v>837</v>
      </c>
      <c r="O401" s="72"/>
    </row>
    <row r="402" spans="1:15">
      <c r="A402" s="5">
        <v>22</v>
      </c>
      <c r="B402" s="8">
        <v>7</v>
      </c>
      <c r="C402" s="8">
        <v>401</v>
      </c>
      <c r="D402" s="2" t="s">
        <v>2175</v>
      </c>
      <c r="E402" s="2">
        <v>12147</v>
      </c>
      <c r="F402" s="2" t="s">
        <v>45</v>
      </c>
      <c r="G402" s="2" t="s">
        <v>1121</v>
      </c>
      <c r="H402" s="180"/>
      <c r="I402" s="180"/>
      <c r="J402" s="126" t="s">
        <v>685</v>
      </c>
      <c r="K402" s="127" t="s">
        <v>220</v>
      </c>
      <c r="L402" s="184">
        <v>32</v>
      </c>
      <c r="M402" s="72">
        <v>6</v>
      </c>
      <c r="N402" s="72" t="s">
        <v>837</v>
      </c>
      <c r="O402" s="72"/>
    </row>
    <row r="403" spans="1:15">
      <c r="A403" s="5">
        <v>22</v>
      </c>
      <c r="B403" s="8">
        <v>8</v>
      </c>
      <c r="C403" s="8">
        <v>402</v>
      </c>
      <c r="D403" s="2" t="s">
        <v>129</v>
      </c>
      <c r="E403" s="2">
        <v>13763</v>
      </c>
      <c r="F403" s="2" t="s">
        <v>2175</v>
      </c>
      <c r="G403" s="2" t="s">
        <v>2175</v>
      </c>
      <c r="H403" s="180" t="s">
        <v>3142</v>
      </c>
      <c r="I403" s="180"/>
      <c r="J403" s="126" t="s">
        <v>848</v>
      </c>
      <c r="K403" s="127" t="s">
        <v>801</v>
      </c>
      <c r="L403" s="184">
        <v>30</v>
      </c>
      <c r="M403" s="72">
        <v>1</v>
      </c>
      <c r="N403" s="72"/>
      <c r="O403" s="72" t="s">
        <v>837</v>
      </c>
    </row>
    <row r="404" spans="1:15">
      <c r="A404" s="9">
        <v>22</v>
      </c>
      <c r="B404" s="10">
        <v>9</v>
      </c>
      <c r="C404" s="10">
        <v>403</v>
      </c>
      <c r="D404" s="11" t="s">
        <v>567</v>
      </c>
      <c r="E404" s="11">
        <v>16530</v>
      </c>
      <c r="F404" s="11" t="s">
        <v>614</v>
      </c>
      <c r="G404" s="11" t="s">
        <v>614</v>
      </c>
      <c r="H404" s="181" t="s">
        <v>3142</v>
      </c>
      <c r="I404" s="181"/>
      <c r="J404" s="135" t="s">
        <v>1046</v>
      </c>
      <c r="K404" s="136" t="s">
        <v>254</v>
      </c>
      <c r="L404" s="185">
        <v>27</v>
      </c>
      <c r="M404" s="76">
        <v>8</v>
      </c>
      <c r="N404" s="76" t="s">
        <v>837</v>
      </c>
      <c r="O404" s="76"/>
    </row>
    <row r="405" spans="1:15">
      <c r="A405" s="5">
        <v>23</v>
      </c>
      <c r="B405" s="8">
        <v>1</v>
      </c>
      <c r="C405" s="8">
        <v>404</v>
      </c>
      <c r="D405" s="2" t="s">
        <v>567</v>
      </c>
      <c r="E405" s="2">
        <v>25353</v>
      </c>
      <c r="F405" s="2" t="s">
        <v>18</v>
      </c>
      <c r="G405" s="2" t="s">
        <v>18</v>
      </c>
      <c r="H405" s="180"/>
      <c r="I405" s="180"/>
      <c r="J405" s="126" t="s">
        <v>3051</v>
      </c>
      <c r="K405" s="127" t="s">
        <v>596</v>
      </c>
      <c r="L405" s="184">
        <v>26</v>
      </c>
      <c r="M405" s="72">
        <v>4</v>
      </c>
      <c r="N405" s="72" t="s">
        <v>837</v>
      </c>
      <c r="O405" s="72"/>
    </row>
    <row r="406" spans="1:15">
      <c r="A406" s="5">
        <v>23</v>
      </c>
      <c r="B406" s="8">
        <v>2</v>
      </c>
      <c r="C406" s="8">
        <v>405</v>
      </c>
      <c r="D406" s="2" t="s">
        <v>129</v>
      </c>
      <c r="E406" s="2">
        <v>18353</v>
      </c>
      <c r="F406" s="2" t="s">
        <v>239</v>
      </c>
      <c r="G406" s="2" t="s">
        <v>239</v>
      </c>
      <c r="H406" s="180"/>
      <c r="I406" s="180"/>
      <c r="J406" s="126" t="s">
        <v>282</v>
      </c>
      <c r="K406" s="127" t="s">
        <v>1650</v>
      </c>
      <c r="L406" s="184">
        <v>25</v>
      </c>
      <c r="M406" s="72">
        <v>9</v>
      </c>
      <c r="N406" s="72" t="s">
        <v>837</v>
      </c>
      <c r="O406" s="72"/>
    </row>
    <row r="407" spans="1:15">
      <c r="A407" s="5">
        <v>23</v>
      </c>
      <c r="B407" s="8">
        <v>3</v>
      </c>
      <c r="C407" s="8">
        <v>406</v>
      </c>
      <c r="D407" s="2" t="s">
        <v>609</v>
      </c>
      <c r="E407" s="2">
        <v>5913</v>
      </c>
      <c r="F407" s="2" t="s">
        <v>164</v>
      </c>
      <c r="G407" s="2" t="s">
        <v>164</v>
      </c>
      <c r="H407" s="180" t="s">
        <v>3142</v>
      </c>
      <c r="I407" s="180"/>
      <c r="J407" s="126" t="s">
        <v>528</v>
      </c>
      <c r="K407" s="127" t="s">
        <v>718</v>
      </c>
      <c r="L407" s="184">
        <v>31</v>
      </c>
      <c r="M407" s="72">
        <v>4</v>
      </c>
      <c r="N407" s="72" t="s">
        <v>838</v>
      </c>
      <c r="O407" s="72"/>
    </row>
    <row r="408" spans="1:15">
      <c r="A408" s="5">
        <v>23</v>
      </c>
      <c r="B408" s="8">
        <v>4</v>
      </c>
      <c r="C408" s="8">
        <v>407</v>
      </c>
      <c r="D408" s="2" t="s">
        <v>18</v>
      </c>
      <c r="E408" s="2">
        <v>13807</v>
      </c>
      <c r="F408" s="2" t="s">
        <v>14</v>
      </c>
      <c r="G408" s="2" t="s">
        <v>14</v>
      </c>
      <c r="H408" s="180" t="s">
        <v>3142</v>
      </c>
      <c r="I408" s="180"/>
      <c r="J408" s="126" t="s">
        <v>750</v>
      </c>
      <c r="K408" s="127" t="s">
        <v>105</v>
      </c>
      <c r="L408" s="184">
        <v>31</v>
      </c>
      <c r="M408" s="72">
        <v>2</v>
      </c>
      <c r="N408" s="72" t="s">
        <v>837</v>
      </c>
      <c r="O408" s="72"/>
    </row>
    <row r="409" spans="1:15">
      <c r="A409" s="5">
        <v>23</v>
      </c>
      <c r="B409" s="8">
        <v>5</v>
      </c>
      <c r="C409" s="8">
        <v>408</v>
      </c>
      <c r="D409" s="2" t="s">
        <v>2168</v>
      </c>
      <c r="E409" s="2">
        <v>19457</v>
      </c>
      <c r="F409" s="2" t="s">
        <v>239</v>
      </c>
      <c r="G409" s="2" t="s">
        <v>239</v>
      </c>
      <c r="H409" s="180" t="s">
        <v>3142</v>
      </c>
      <c r="I409" s="180"/>
      <c r="J409" s="126" t="s">
        <v>528</v>
      </c>
      <c r="K409" s="127" t="s">
        <v>577</v>
      </c>
      <c r="L409" s="184">
        <v>27</v>
      </c>
      <c r="M409" s="72">
        <v>1</v>
      </c>
      <c r="N409" s="72"/>
      <c r="O409" s="72" t="s">
        <v>837</v>
      </c>
    </row>
    <row r="410" spans="1:15">
      <c r="A410" s="5">
        <v>23</v>
      </c>
      <c r="B410" s="8">
        <v>6</v>
      </c>
      <c r="C410" s="8">
        <v>409</v>
      </c>
      <c r="D410" s="2" t="s">
        <v>15</v>
      </c>
      <c r="E410" s="2">
        <v>15082</v>
      </c>
      <c r="F410" s="2" t="s">
        <v>164</v>
      </c>
      <c r="G410" s="2" t="s">
        <v>164</v>
      </c>
      <c r="H410" s="180" t="s">
        <v>3142</v>
      </c>
      <c r="I410" s="180"/>
      <c r="J410" s="126" t="s">
        <v>1000</v>
      </c>
      <c r="K410" s="127" t="s">
        <v>613</v>
      </c>
      <c r="L410" s="184">
        <v>30</v>
      </c>
      <c r="M410" s="72">
        <v>8</v>
      </c>
      <c r="N410" s="72" t="s">
        <v>837</v>
      </c>
      <c r="O410" s="72"/>
    </row>
    <row r="411" spans="1:15">
      <c r="A411" s="9">
        <v>23</v>
      </c>
      <c r="B411" s="10">
        <v>7</v>
      </c>
      <c r="C411" s="10">
        <v>410</v>
      </c>
      <c r="D411" s="11" t="s">
        <v>598</v>
      </c>
      <c r="E411" s="11">
        <v>17735</v>
      </c>
      <c r="F411" s="11" t="s">
        <v>239</v>
      </c>
      <c r="G411" s="11" t="s">
        <v>239</v>
      </c>
      <c r="H411" s="181" t="s">
        <v>3142</v>
      </c>
      <c r="I411" s="181"/>
      <c r="J411" s="135" t="s">
        <v>945</v>
      </c>
      <c r="K411" s="136" t="s">
        <v>571</v>
      </c>
      <c r="L411" s="185">
        <v>27</v>
      </c>
      <c r="M411" s="76">
        <v>1</v>
      </c>
      <c r="N411" s="76"/>
      <c r="O411" s="76" t="s">
        <v>46</v>
      </c>
    </row>
    <row r="412" spans="1:15">
      <c r="A412" s="5">
        <v>24</v>
      </c>
      <c r="B412" s="8">
        <v>1</v>
      </c>
      <c r="C412" s="8">
        <v>411</v>
      </c>
      <c r="D412" s="2" t="s">
        <v>598</v>
      </c>
      <c r="E412" s="2">
        <v>18333</v>
      </c>
      <c r="F412" s="2" t="s">
        <v>2175</v>
      </c>
      <c r="G412" s="2" t="s">
        <v>2175</v>
      </c>
      <c r="H412" s="180" t="s">
        <v>3142</v>
      </c>
      <c r="I412" s="180"/>
      <c r="J412" s="126" t="s">
        <v>608</v>
      </c>
      <c r="K412" s="127" t="s">
        <v>277</v>
      </c>
      <c r="L412" s="184">
        <v>28</v>
      </c>
      <c r="M412" s="72">
        <v>1</v>
      </c>
      <c r="N412" s="72"/>
      <c r="O412" s="72" t="s">
        <v>46</v>
      </c>
    </row>
    <row r="413" spans="1:15">
      <c r="A413" s="5">
        <v>24</v>
      </c>
      <c r="B413" s="8">
        <v>2</v>
      </c>
      <c r="C413" s="8">
        <v>412</v>
      </c>
      <c r="D413" s="2" t="s">
        <v>15</v>
      </c>
      <c r="E413" s="2">
        <v>21205</v>
      </c>
      <c r="F413" s="2" t="s">
        <v>13</v>
      </c>
      <c r="G413" s="2" t="s">
        <v>13</v>
      </c>
      <c r="H413" s="180" t="s">
        <v>3142</v>
      </c>
      <c r="I413" s="180"/>
      <c r="J413" s="126" t="s">
        <v>1641</v>
      </c>
      <c r="K413" s="127" t="s">
        <v>986</v>
      </c>
      <c r="L413" s="184">
        <v>27</v>
      </c>
      <c r="M413" s="72">
        <v>1</v>
      </c>
      <c r="N413" s="72"/>
      <c r="O413" s="72" t="s">
        <v>837</v>
      </c>
    </row>
    <row r="414" spans="1:15">
      <c r="A414" s="5">
        <v>24</v>
      </c>
      <c r="B414" s="8">
        <v>3</v>
      </c>
      <c r="C414" s="8">
        <v>413</v>
      </c>
      <c r="D414" s="2" t="s">
        <v>2168</v>
      </c>
      <c r="E414" s="2">
        <v>16929</v>
      </c>
      <c r="F414" s="2" t="s">
        <v>18</v>
      </c>
      <c r="G414" s="2" t="s">
        <v>18</v>
      </c>
      <c r="H414" s="180" t="s">
        <v>3142</v>
      </c>
      <c r="I414" s="180"/>
      <c r="J414" s="126" t="s">
        <v>876</v>
      </c>
      <c r="K414" s="127" t="s">
        <v>877</v>
      </c>
      <c r="L414" s="184">
        <v>26</v>
      </c>
      <c r="M414" s="72">
        <v>1</v>
      </c>
      <c r="N414" s="72"/>
      <c r="O414" s="72" t="s">
        <v>837</v>
      </c>
    </row>
    <row r="415" spans="1:15">
      <c r="A415" s="5">
        <v>24</v>
      </c>
      <c r="B415" s="8">
        <v>4</v>
      </c>
      <c r="C415" s="8">
        <v>414</v>
      </c>
      <c r="D415" s="2" t="s">
        <v>18</v>
      </c>
      <c r="E415" s="2">
        <v>15117</v>
      </c>
      <c r="F415" s="2" t="s">
        <v>2168</v>
      </c>
      <c r="G415" s="2" t="s">
        <v>2168</v>
      </c>
      <c r="H415" s="180" t="s">
        <v>3142</v>
      </c>
      <c r="I415" s="180"/>
      <c r="J415" s="126" t="s">
        <v>687</v>
      </c>
      <c r="K415" s="127" t="s">
        <v>163</v>
      </c>
      <c r="L415" s="184">
        <v>30</v>
      </c>
      <c r="M415" s="72">
        <v>3</v>
      </c>
      <c r="N415" s="72" t="s">
        <v>837</v>
      </c>
      <c r="O415" s="72"/>
    </row>
    <row r="416" spans="1:15">
      <c r="A416" s="5">
        <v>24</v>
      </c>
      <c r="B416" s="8">
        <v>5</v>
      </c>
      <c r="C416" s="8">
        <v>415</v>
      </c>
      <c r="D416" s="2" t="s">
        <v>609</v>
      </c>
      <c r="E416" s="2">
        <v>21614</v>
      </c>
      <c r="F416" s="2" t="s">
        <v>2168</v>
      </c>
      <c r="G416" s="2" t="s">
        <v>2168</v>
      </c>
      <c r="H416" s="180" t="s">
        <v>3142</v>
      </c>
      <c r="I416" s="180"/>
      <c r="J416" s="126" t="s">
        <v>2482</v>
      </c>
      <c r="K416" s="127" t="s">
        <v>547</v>
      </c>
      <c r="L416" s="184">
        <v>25</v>
      </c>
      <c r="M416" s="72">
        <v>9</v>
      </c>
      <c r="N416" s="72" t="s">
        <v>46</v>
      </c>
      <c r="O416" s="72"/>
    </row>
    <row r="417" spans="1:15">
      <c r="A417" s="5">
        <v>24</v>
      </c>
      <c r="B417" s="8">
        <v>6</v>
      </c>
      <c r="C417" s="8">
        <v>416</v>
      </c>
      <c r="D417" s="2" t="s">
        <v>129</v>
      </c>
      <c r="E417" s="2">
        <v>19844</v>
      </c>
      <c r="F417" s="2" t="s">
        <v>598</v>
      </c>
      <c r="G417" s="2" t="s">
        <v>598</v>
      </c>
      <c r="H417" s="180" t="s">
        <v>3142</v>
      </c>
      <c r="I417" s="180"/>
      <c r="J417" s="126" t="s">
        <v>1308</v>
      </c>
      <c r="K417" s="127" t="s">
        <v>0</v>
      </c>
      <c r="L417" s="184">
        <v>25</v>
      </c>
      <c r="M417" s="72">
        <v>4</v>
      </c>
      <c r="N417" s="72" t="s">
        <v>838</v>
      </c>
      <c r="O417" s="72"/>
    </row>
    <row r="418" spans="1:15">
      <c r="A418" s="9">
        <v>24</v>
      </c>
      <c r="B418" s="10">
        <v>7</v>
      </c>
      <c r="C418" s="10">
        <v>417</v>
      </c>
      <c r="D418" s="11" t="s">
        <v>567</v>
      </c>
      <c r="E418" s="11">
        <v>13499</v>
      </c>
      <c r="F418" s="11" t="s">
        <v>598</v>
      </c>
      <c r="G418" s="11" t="s">
        <v>598</v>
      </c>
      <c r="H418" s="181"/>
      <c r="I418" s="181"/>
      <c r="J418" s="135" t="s">
        <v>159</v>
      </c>
      <c r="K418" s="136" t="s">
        <v>248</v>
      </c>
      <c r="L418" s="185">
        <v>31</v>
      </c>
      <c r="M418" s="76">
        <v>2</v>
      </c>
      <c r="N418" s="76" t="s">
        <v>837</v>
      </c>
      <c r="O418" s="76"/>
    </row>
    <row r="419" spans="1:15">
      <c r="A419" s="97">
        <v>25</v>
      </c>
      <c r="B419" s="98">
        <v>1</v>
      </c>
      <c r="C419" s="98">
        <v>418</v>
      </c>
      <c r="D419" s="47" t="s">
        <v>129</v>
      </c>
      <c r="E419" s="47">
        <v>19864</v>
      </c>
      <c r="F419" s="47" t="s">
        <v>2169</v>
      </c>
      <c r="G419" s="47" t="s">
        <v>29</v>
      </c>
      <c r="H419" s="182" t="s">
        <v>3142</v>
      </c>
      <c r="I419" s="182"/>
      <c r="J419" s="188" t="s">
        <v>181</v>
      </c>
      <c r="K419" s="189" t="s">
        <v>805</v>
      </c>
      <c r="L419" s="186">
        <v>26</v>
      </c>
      <c r="M419" s="170">
        <v>2</v>
      </c>
      <c r="N419" s="170" t="s">
        <v>837</v>
      </c>
      <c r="O419" s="170"/>
    </row>
    <row r="420" spans="1:15">
      <c r="A420" s="9">
        <v>25</v>
      </c>
      <c r="B420" s="10">
        <v>2</v>
      </c>
      <c r="C420" s="10">
        <v>419</v>
      </c>
      <c r="D420" s="11" t="s">
        <v>609</v>
      </c>
      <c r="E420" s="11">
        <v>16258</v>
      </c>
      <c r="F420" s="11" t="s">
        <v>164</v>
      </c>
      <c r="G420" s="11" t="s">
        <v>164</v>
      </c>
      <c r="H420" s="181" t="s">
        <v>3142</v>
      </c>
      <c r="I420" s="181"/>
      <c r="J420" s="135" t="s">
        <v>1109</v>
      </c>
      <c r="K420" s="136" t="s">
        <v>216</v>
      </c>
      <c r="L420" s="185">
        <v>28</v>
      </c>
      <c r="M420" s="76">
        <v>1</v>
      </c>
      <c r="N420" s="76"/>
      <c r="O420" s="76" t="s">
        <v>46</v>
      </c>
    </row>
    <row r="421" spans="1:15">
      <c r="A421" s="190">
        <v>26</v>
      </c>
      <c r="B421" s="190">
        <v>1</v>
      </c>
      <c r="C421" s="47">
        <v>420</v>
      </c>
      <c r="D421" s="47" t="s">
        <v>609</v>
      </c>
      <c r="E421" s="47">
        <v>17490</v>
      </c>
      <c r="F421" s="47" t="s">
        <v>276</v>
      </c>
      <c r="G421" s="47" t="s">
        <v>276</v>
      </c>
      <c r="H421" s="46" t="s">
        <v>3142</v>
      </c>
      <c r="I421" s="46"/>
      <c r="J421" s="47" t="s">
        <v>182</v>
      </c>
      <c r="K421" s="47" t="s">
        <v>1241</v>
      </c>
      <c r="L421" s="46">
        <v>25</v>
      </c>
      <c r="M421" s="46">
        <v>1</v>
      </c>
      <c r="N421" s="46"/>
      <c r="O421" s="46" t="s">
        <v>46</v>
      </c>
    </row>
    <row r="422" spans="1:15">
      <c r="A422" s="191">
        <v>26</v>
      </c>
      <c r="B422" s="191">
        <v>2</v>
      </c>
      <c r="C422" s="11">
        <v>421</v>
      </c>
      <c r="D422" s="11" t="s">
        <v>129</v>
      </c>
      <c r="E422" s="11">
        <v>26285</v>
      </c>
      <c r="F422" s="11" t="s">
        <v>45</v>
      </c>
      <c r="G422" s="11" t="s">
        <v>1121</v>
      </c>
      <c r="H422" s="12" t="s">
        <v>3142</v>
      </c>
      <c r="I422" s="12"/>
      <c r="J422" s="11" t="s">
        <v>2215</v>
      </c>
      <c r="K422" s="11" t="s">
        <v>324</v>
      </c>
      <c r="L422" s="12">
        <v>24</v>
      </c>
      <c r="M422" s="12">
        <v>1</v>
      </c>
      <c r="N422" s="12"/>
      <c r="O422" s="12" t="s">
        <v>46</v>
      </c>
    </row>
  </sheetData>
  <pageMargins left="0.7" right="0.7" top="0.75" bottom="0.75" header="0.3" footer="0.3"/>
  <pageSetup orientation="portrait" horizontalDpi="0" verticalDpi="0"/>
  <ignoredErrors>
    <ignoredError sqref="I1"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8CA61-8BD6-404B-A804-CAFCE45DF723}">
  <sheetPr>
    <pageSetUpPr fitToPage="1"/>
  </sheetPr>
  <dimension ref="A1:U381"/>
  <sheetViews>
    <sheetView zoomScaleNormal="100" workbookViewId="0">
      <pane ySplit="1" topLeftCell="A2" activePane="bottomLeft" state="frozen"/>
      <selection pane="bottomLeft" activeCell="V380" sqref="V380"/>
    </sheetView>
  </sheetViews>
  <sheetFormatPr baseColWidth="10" defaultColWidth="10.83203125" defaultRowHeight="15"/>
  <cols>
    <col min="1" max="1" width="5.6640625" style="4" customWidth="1"/>
    <col min="2" max="3" width="5.1640625" style="4" customWidth="1"/>
    <col min="4" max="4" width="10.83203125" style="2" customWidth="1"/>
    <col min="5" max="5" width="11.6640625" style="2" customWidth="1"/>
    <col min="6" max="7" width="6.1640625" style="2" customWidth="1"/>
    <col min="8" max="8" width="5.5" style="2" customWidth="1"/>
    <col min="9" max="9" width="20.83203125" style="2" customWidth="1"/>
    <col min="10" max="10" width="23.83203125" style="2" customWidth="1"/>
    <col min="11" max="11" width="5" style="3" customWidth="1"/>
    <col min="12" max="12" width="4.6640625" style="3" customWidth="1"/>
    <col min="13" max="14" width="3.6640625" style="3" customWidth="1"/>
    <col min="15" max="15" width="4.6640625" style="1" customWidth="1"/>
    <col min="16" max="17" width="10.83203125" style="1"/>
    <col min="18" max="18" width="8.83203125" style="16" customWidth="1"/>
    <col min="19" max="19" width="5.33203125" style="51" customWidth="1"/>
    <col min="20" max="20" width="4.33203125" style="3" customWidth="1"/>
    <col min="21" max="21" width="4" style="3" customWidth="1"/>
    <col min="22" max="16384" width="10.83203125" style="1"/>
  </cols>
  <sheetData>
    <row r="1" spans="1:14" ht="34" customHeight="1" thickBot="1">
      <c r="A1" s="18" t="s">
        <v>1356</v>
      </c>
      <c r="B1" s="18" t="s">
        <v>1355</v>
      </c>
      <c r="C1" s="18" t="s">
        <v>1357</v>
      </c>
      <c r="D1" s="156" t="s">
        <v>2033</v>
      </c>
      <c r="E1" s="20" t="s">
        <v>2163</v>
      </c>
      <c r="F1" s="155" t="s">
        <v>1960</v>
      </c>
      <c r="G1" s="155" t="s">
        <v>1959</v>
      </c>
      <c r="H1" s="20" t="s">
        <v>1556</v>
      </c>
      <c r="I1" s="20" t="s">
        <v>92</v>
      </c>
      <c r="J1" s="20" t="s">
        <v>93</v>
      </c>
      <c r="K1" s="19" t="s">
        <v>228</v>
      </c>
      <c r="L1" s="19" t="s">
        <v>94</v>
      </c>
      <c r="M1" s="19" t="s">
        <v>2543</v>
      </c>
      <c r="N1" s="19" t="s">
        <v>2544</v>
      </c>
    </row>
    <row r="2" spans="1:14">
      <c r="A2" s="5">
        <v>1</v>
      </c>
      <c r="B2" s="8">
        <v>1</v>
      </c>
      <c r="C2" s="8">
        <v>1</v>
      </c>
      <c r="D2" s="2" t="s">
        <v>29</v>
      </c>
      <c r="E2" s="2">
        <v>23667</v>
      </c>
      <c r="F2" s="2" t="s">
        <v>2176</v>
      </c>
      <c r="G2" s="2">
        <v>1</v>
      </c>
      <c r="H2" s="2">
        <v>1</v>
      </c>
      <c r="I2" s="2" t="s">
        <v>632</v>
      </c>
      <c r="J2" s="2" t="s">
        <v>1133</v>
      </c>
      <c r="K2" s="51">
        <v>20</v>
      </c>
      <c r="L2" s="3">
        <v>6</v>
      </c>
      <c r="M2" s="3" t="s">
        <v>838</v>
      </c>
    </row>
    <row r="3" spans="1:14">
      <c r="A3" s="5">
        <v>1</v>
      </c>
      <c r="B3" s="8">
        <v>2</v>
      </c>
      <c r="C3" s="8">
        <v>2</v>
      </c>
      <c r="D3" s="2" t="s">
        <v>438</v>
      </c>
      <c r="E3" s="2">
        <v>26410</v>
      </c>
      <c r="F3" s="2" t="s">
        <v>470</v>
      </c>
      <c r="G3" s="2">
        <v>1</v>
      </c>
      <c r="H3" s="2">
        <v>1</v>
      </c>
      <c r="I3" s="2" t="s">
        <v>2525</v>
      </c>
      <c r="J3" s="2" t="s">
        <v>2526</v>
      </c>
      <c r="K3" s="51">
        <v>23</v>
      </c>
      <c r="L3" s="3">
        <v>1</v>
      </c>
      <c r="N3" s="3" t="s">
        <v>837</v>
      </c>
    </row>
    <row r="4" spans="1:14">
      <c r="A4" s="5">
        <v>1</v>
      </c>
      <c r="B4" s="8">
        <v>3</v>
      </c>
      <c r="C4" s="8">
        <v>3</v>
      </c>
      <c r="D4" s="2" t="s">
        <v>563</v>
      </c>
      <c r="E4" s="2">
        <v>21523</v>
      </c>
      <c r="F4" s="2" t="s">
        <v>188</v>
      </c>
      <c r="G4" s="2">
        <v>1</v>
      </c>
      <c r="H4" s="2">
        <v>1</v>
      </c>
      <c r="I4" s="2" t="s">
        <v>2471</v>
      </c>
      <c r="J4" s="2" t="s">
        <v>616</v>
      </c>
      <c r="K4" s="51">
        <v>24</v>
      </c>
      <c r="L4" s="3">
        <v>4</v>
      </c>
      <c r="M4" s="3" t="s">
        <v>837</v>
      </c>
    </row>
    <row r="5" spans="1:14">
      <c r="A5" s="5">
        <v>1</v>
      </c>
      <c r="B5" s="8">
        <v>4</v>
      </c>
      <c r="C5" s="8">
        <v>4</v>
      </c>
      <c r="D5" s="2" t="s">
        <v>17</v>
      </c>
      <c r="E5" s="2">
        <v>16137</v>
      </c>
      <c r="F5" s="2" t="s">
        <v>164</v>
      </c>
      <c r="G5" s="2">
        <v>1</v>
      </c>
      <c r="H5" s="2">
        <v>1</v>
      </c>
      <c r="I5" s="2" t="s">
        <v>888</v>
      </c>
      <c r="J5" s="2" t="s">
        <v>597</v>
      </c>
      <c r="K5" s="51">
        <v>28</v>
      </c>
      <c r="L5" s="3">
        <v>1</v>
      </c>
      <c r="N5" s="3" t="s">
        <v>46</v>
      </c>
    </row>
    <row r="6" spans="1:14">
      <c r="A6" s="5">
        <v>1</v>
      </c>
      <c r="B6" s="8">
        <v>5</v>
      </c>
      <c r="C6" s="8">
        <v>5</v>
      </c>
      <c r="D6" s="2" t="s">
        <v>16</v>
      </c>
      <c r="E6" s="2">
        <v>23735</v>
      </c>
      <c r="F6" s="2" t="s">
        <v>614</v>
      </c>
      <c r="G6" s="2">
        <v>1</v>
      </c>
      <c r="H6" s="2">
        <v>1</v>
      </c>
      <c r="I6" s="2" t="s">
        <v>528</v>
      </c>
      <c r="J6" s="2" t="s">
        <v>589</v>
      </c>
      <c r="K6" s="51">
        <v>24</v>
      </c>
      <c r="L6" s="3">
        <v>1</v>
      </c>
      <c r="N6" s="3" t="s">
        <v>837</v>
      </c>
    </row>
    <row r="7" spans="1:14">
      <c r="A7" s="5">
        <v>1</v>
      </c>
      <c r="B7" s="8">
        <v>6</v>
      </c>
      <c r="C7" s="8">
        <v>6</v>
      </c>
      <c r="D7" s="2" t="s">
        <v>609</v>
      </c>
      <c r="E7" s="2">
        <v>17282</v>
      </c>
      <c r="F7" s="2" t="s">
        <v>164</v>
      </c>
      <c r="G7" s="2">
        <v>1</v>
      </c>
      <c r="H7" s="2">
        <v>1</v>
      </c>
      <c r="I7" s="2" t="s">
        <v>2305</v>
      </c>
      <c r="J7" s="2" t="s">
        <v>596</v>
      </c>
      <c r="K7" s="51">
        <v>25</v>
      </c>
      <c r="L7" s="3">
        <v>1</v>
      </c>
      <c r="N7" s="3" t="s">
        <v>837</v>
      </c>
    </row>
    <row r="8" spans="1:14">
      <c r="A8" s="5">
        <v>1</v>
      </c>
      <c r="B8" s="8">
        <v>7</v>
      </c>
      <c r="C8" s="8">
        <v>7</v>
      </c>
      <c r="D8" s="2" t="s">
        <v>480</v>
      </c>
      <c r="E8" s="2">
        <v>17277</v>
      </c>
      <c r="F8" s="2" t="s">
        <v>13</v>
      </c>
      <c r="G8" s="2">
        <v>1</v>
      </c>
      <c r="H8" s="2">
        <v>1</v>
      </c>
      <c r="I8" s="2" t="s">
        <v>295</v>
      </c>
      <c r="J8" s="2" t="s">
        <v>1145</v>
      </c>
      <c r="K8" s="51">
        <v>25</v>
      </c>
      <c r="L8" s="3">
        <v>1</v>
      </c>
      <c r="N8" s="3" t="s">
        <v>46</v>
      </c>
    </row>
    <row r="9" spans="1:14">
      <c r="A9" s="5">
        <v>1</v>
      </c>
      <c r="B9" s="8">
        <v>8</v>
      </c>
      <c r="C9" s="8">
        <v>8</v>
      </c>
      <c r="D9" s="2" t="s">
        <v>18</v>
      </c>
      <c r="E9" s="2">
        <v>15454</v>
      </c>
      <c r="F9" s="2" t="s">
        <v>609</v>
      </c>
      <c r="G9" s="2">
        <v>1</v>
      </c>
      <c r="H9" s="2">
        <v>1</v>
      </c>
      <c r="I9" s="2" t="s">
        <v>1061</v>
      </c>
      <c r="J9" s="2" t="s">
        <v>220</v>
      </c>
      <c r="K9" s="51">
        <v>28</v>
      </c>
      <c r="L9" s="3">
        <v>1</v>
      </c>
      <c r="N9" s="3" t="s">
        <v>837</v>
      </c>
    </row>
    <row r="10" spans="1:14">
      <c r="A10" s="5">
        <v>1</v>
      </c>
      <c r="B10" s="8">
        <v>9</v>
      </c>
      <c r="C10" s="8">
        <v>9</v>
      </c>
      <c r="D10" s="2" t="s">
        <v>598</v>
      </c>
      <c r="E10" s="2">
        <v>19569</v>
      </c>
      <c r="F10" s="2" t="s">
        <v>438</v>
      </c>
      <c r="G10" s="2">
        <v>1</v>
      </c>
      <c r="H10" s="2">
        <v>1</v>
      </c>
      <c r="I10" s="2" t="s">
        <v>1309</v>
      </c>
      <c r="J10" s="2" t="s">
        <v>617</v>
      </c>
      <c r="K10" s="51">
        <v>26</v>
      </c>
      <c r="L10" s="3">
        <v>1</v>
      </c>
      <c r="N10" s="3" t="s">
        <v>837</v>
      </c>
    </row>
    <row r="11" spans="1:14">
      <c r="A11" s="5">
        <v>1</v>
      </c>
      <c r="B11" s="8">
        <v>10</v>
      </c>
      <c r="C11" s="8">
        <v>10</v>
      </c>
      <c r="D11" s="2" t="s">
        <v>276</v>
      </c>
      <c r="E11" s="2">
        <v>22264</v>
      </c>
      <c r="F11" s="2" t="s">
        <v>2176</v>
      </c>
      <c r="G11" s="2">
        <v>1</v>
      </c>
      <c r="I11" s="2" t="s">
        <v>2595</v>
      </c>
      <c r="J11" s="2" t="s">
        <v>242</v>
      </c>
      <c r="K11" s="51">
        <v>22</v>
      </c>
      <c r="L11" s="3">
        <v>1</v>
      </c>
      <c r="N11" s="3" t="s">
        <v>837</v>
      </c>
    </row>
    <row r="12" spans="1:14">
      <c r="A12" s="5">
        <v>1</v>
      </c>
      <c r="B12" s="8">
        <v>11</v>
      </c>
      <c r="C12" s="8">
        <v>11</v>
      </c>
      <c r="D12" s="2" t="s">
        <v>15</v>
      </c>
      <c r="E12" s="2">
        <v>13896</v>
      </c>
      <c r="F12" s="2" t="s">
        <v>598</v>
      </c>
      <c r="G12" s="2">
        <v>1</v>
      </c>
      <c r="H12" s="2">
        <v>1</v>
      </c>
      <c r="I12" s="2" t="s">
        <v>2248</v>
      </c>
      <c r="J12" s="2" t="s">
        <v>545</v>
      </c>
      <c r="K12" s="51">
        <v>26</v>
      </c>
      <c r="L12" s="3">
        <v>1</v>
      </c>
      <c r="N12" s="3" t="s">
        <v>837</v>
      </c>
    </row>
    <row r="13" spans="1:14">
      <c r="A13" s="5">
        <v>1</v>
      </c>
      <c r="B13" s="8">
        <v>12</v>
      </c>
      <c r="C13" s="8">
        <v>12</v>
      </c>
      <c r="D13" s="2" t="s">
        <v>470</v>
      </c>
      <c r="E13" s="2">
        <v>22558</v>
      </c>
      <c r="F13" s="2" t="s">
        <v>598</v>
      </c>
      <c r="G13" s="2">
        <v>1</v>
      </c>
      <c r="H13" s="84">
        <v>1</v>
      </c>
      <c r="I13" s="69" t="s">
        <v>2502</v>
      </c>
      <c r="J13" s="70" t="s">
        <v>2503</v>
      </c>
      <c r="K13" s="87">
        <v>21</v>
      </c>
      <c r="L13" s="72">
        <v>8</v>
      </c>
      <c r="M13" s="72" t="s">
        <v>46</v>
      </c>
      <c r="N13" s="72"/>
    </row>
    <row r="14" spans="1:14">
      <c r="A14" s="5">
        <v>1</v>
      </c>
      <c r="B14" s="8">
        <v>13</v>
      </c>
      <c r="C14" s="8">
        <v>13</v>
      </c>
      <c r="D14" s="2" t="s">
        <v>239</v>
      </c>
      <c r="E14" s="2">
        <v>21483</v>
      </c>
      <c r="F14" s="2" t="s">
        <v>2176</v>
      </c>
      <c r="G14" s="2">
        <v>1</v>
      </c>
      <c r="H14" s="84">
        <v>1</v>
      </c>
      <c r="I14" s="69" t="s">
        <v>2469</v>
      </c>
      <c r="J14" s="70" t="s">
        <v>242</v>
      </c>
      <c r="K14" s="87">
        <v>24</v>
      </c>
      <c r="L14" s="72">
        <v>1</v>
      </c>
      <c r="M14" s="72"/>
      <c r="N14" s="72" t="s">
        <v>46</v>
      </c>
    </row>
    <row r="15" spans="1:14">
      <c r="A15" s="5">
        <v>1</v>
      </c>
      <c r="B15" s="8">
        <v>14</v>
      </c>
      <c r="C15" s="8">
        <v>14</v>
      </c>
      <c r="D15" s="2" t="s">
        <v>188</v>
      </c>
      <c r="E15" s="2">
        <v>13164</v>
      </c>
      <c r="F15" s="2" t="s">
        <v>609</v>
      </c>
      <c r="G15" s="2">
        <v>1</v>
      </c>
      <c r="H15" s="84">
        <v>1</v>
      </c>
      <c r="I15" s="69" t="s">
        <v>165</v>
      </c>
      <c r="J15" s="70" t="s">
        <v>296</v>
      </c>
      <c r="K15" s="87">
        <v>28</v>
      </c>
      <c r="L15" s="72">
        <v>1</v>
      </c>
      <c r="M15" s="72"/>
      <c r="N15" s="72" t="s">
        <v>46</v>
      </c>
    </row>
    <row r="16" spans="1:14">
      <c r="A16" s="5">
        <v>1</v>
      </c>
      <c r="B16" s="8">
        <v>15</v>
      </c>
      <c r="C16" s="8">
        <v>15</v>
      </c>
      <c r="D16" s="2" t="s">
        <v>555</v>
      </c>
      <c r="E16" s="2">
        <v>13892</v>
      </c>
      <c r="F16" s="2" t="s">
        <v>598</v>
      </c>
      <c r="G16" s="2">
        <v>1</v>
      </c>
      <c r="H16" s="84">
        <v>1</v>
      </c>
      <c r="I16" s="69" t="s">
        <v>1091</v>
      </c>
      <c r="J16" s="70" t="s">
        <v>166</v>
      </c>
      <c r="K16" s="87">
        <v>31</v>
      </c>
      <c r="L16" s="72">
        <v>1</v>
      </c>
      <c r="M16" s="72"/>
      <c r="N16" s="72" t="s">
        <v>837</v>
      </c>
    </row>
    <row r="17" spans="1:14">
      <c r="A17" s="5">
        <v>1</v>
      </c>
      <c r="B17" s="8">
        <v>16</v>
      </c>
      <c r="C17" s="8">
        <v>16</v>
      </c>
      <c r="D17" s="2" t="s">
        <v>129</v>
      </c>
      <c r="E17" s="2">
        <v>22168</v>
      </c>
      <c r="F17" s="2" t="s">
        <v>239</v>
      </c>
      <c r="G17" s="2">
        <v>1</v>
      </c>
      <c r="H17" s="84">
        <v>1</v>
      </c>
      <c r="I17" s="69" t="s">
        <v>2492</v>
      </c>
      <c r="J17" s="70" t="s">
        <v>2493</v>
      </c>
      <c r="K17" s="87">
        <v>22</v>
      </c>
      <c r="L17" s="72">
        <v>8</v>
      </c>
      <c r="M17" s="72" t="s">
        <v>46</v>
      </c>
      <c r="N17" s="72"/>
    </row>
    <row r="18" spans="1:14">
      <c r="A18" s="5">
        <v>1</v>
      </c>
      <c r="B18" s="8">
        <v>17</v>
      </c>
      <c r="C18" s="8">
        <v>17</v>
      </c>
      <c r="D18" s="2" t="s">
        <v>2161</v>
      </c>
      <c r="E18" s="2">
        <v>26197</v>
      </c>
      <c r="F18" s="2" t="s">
        <v>164</v>
      </c>
      <c r="G18" s="2">
        <v>1</v>
      </c>
      <c r="H18" s="84">
        <v>1</v>
      </c>
      <c r="I18" s="69" t="s">
        <v>2524</v>
      </c>
      <c r="J18" s="70" t="s">
        <v>136</v>
      </c>
      <c r="K18" s="87">
        <v>23</v>
      </c>
      <c r="L18" s="72">
        <v>7</v>
      </c>
      <c r="M18" s="72" t="s">
        <v>837</v>
      </c>
      <c r="N18" s="72"/>
    </row>
    <row r="19" spans="1:14">
      <c r="A19" s="5">
        <v>1</v>
      </c>
      <c r="B19" s="8">
        <v>18</v>
      </c>
      <c r="C19" s="8">
        <v>18</v>
      </c>
      <c r="D19" s="2" t="s">
        <v>2714</v>
      </c>
      <c r="E19" s="2">
        <v>17874</v>
      </c>
      <c r="F19" s="2" t="s">
        <v>16</v>
      </c>
      <c r="G19" s="2">
        <v>1</v>
      </c>
      <c r="H19" s="84">
        <v>1</v>
      </c>
      <c r="I19" s="69" t="s">
        <v>1179</v>
      </c>
      <c r="J19" s="70" t="s">
        <v>1180</v>
      </c>
      <c r="K19" s="87">
        <v>26</v>
      </c>
      <c r="L19" s="72">
        <v>1</v>
      </c>
      <c r="M19" s="72"/>
      <c r="N19" s="72" t="s">
        <v>46</v>
      </c>
    </row>
    <row r="20" spans="1:14">
      <c r="A20" s="5">
        <v>1</v>
      </c>
      <c r="B20" s="8">
        <v>19</v>
      </c>
      <c r="C20" s="8">
        <v>19</v>
      </c>
      <c r="D20" s="2" t="s">
        <v>567</v>
      </c>
      <c r="E20" s="2">
        <v>15161</v>
      </c>
      <c r="F20" s="2" t="s">
        <v>567</v>
      </c>
      <c r="G20" s="2">
        <v>1</v>
      </c>
      <c r="H20" s="84">
        <v>1</v>
      </c>
      <c r="I20" s="69" t="s">
        <v>1059</v>
      </c>
      <c r="J20" s="70" t="s">
        <v>144</v>
      </c>
      <c r="K20" s="87">
        <v>30</v>
      </c>
      <c r="L20" s="72">
        <v>2</v>
      </c>
      <c r="M20" s="72" t="s">
        <v>837</v>
      </c>
      <c r="N20" s="72"/>
    </row>
    <row r="21" spans="1:14">
      <c r="A21" s="9">
        <v>1</v>
      </c>
      <c r="B21" s="10">
        <v>20</v>
      </c>
      <c r="C21" s="10">
        <v>20</v>
      </c>
      <c r="D21" s="11" t="s">
        <v>13</v>
      </c>
      <c r="E21" s="11">
        <v>19452</v>
      </c>
      <c r="F21" s="11" t="s">
        <v>239</v>
      </c>
      <c r="G21" s="11">
        <v>1</v>
      </c>
      <c r="H21" s="85">
        <v>1</v>
      </c>
      <c r="I21" s="73" t="s">
        <v>200</v>
      </c>
      <c r="J21" s="74" t="s">
        <v>247</v>
      </c>
      <c r="K21" s="88">
        <v>26</v>
      </c>
      <c r="L21" s="76">
        <v>2</v>
      </c>
      <c r="M21" s="76" t="s">
        <v>837</v>
      </c>
      <c r="N21" s="76"/>
    </row>
    <row r="22" spans="1:14">
      <c r="A22" s="5">
        <v>2</v>
      </c>
      <c r="B22" s="8">
        <v>1</v>
      </c>
      <c r="C22" s="8">
        <v>21</v>
      </c>
      <c r="D22" s="2" t="s">
        <v>29</v>
      </c>
      <c r="E22" s="2">
        <v>22250</v>
      </c>
      <c r="F22" s="2" t="s">
        <v>598</v>
      </c>
      <c r="G22" s="2">
        <v>1</v>
      </c>
      <c r="H22" s="84">
        <v>1</v>
      </c>
      <c r="I22" s="69" t="s">
        <v>2331</v>
      </c>
      <c r="J22" s="70" t="s">
        <v>145</v>
      </c>
      <c r="K22" s="87">
        <v>24</v>
      </c>
      <c r="L22" s="72">
        <v>1</v>
      </c>
      <c r="M22" s="72"/>
      <c r="N22" s="72" t="s">
        <v>837</v>
      </c>
    </row>
    <row r="23" spans="1:14">
      <c r="A23" s="5">
        <v>2</v>
      </c>
      <c r="B23" s="8">
        <v>2</v>
      </c>
      <c r="C23" s="8">
        <v>22</v>
      </c>
      <c r="D23" s="2" t="s">
        <v>438</v>
      </c>
      <c r="E23" s="2">
        <v>11680</v>
      </c>
      <c r="F23" s="2" t="s">
        <v>246</v>
      </c>
      <c r="G23" s="2">
        <v>1</v>
      </c>
      <c r="H23" s="84">
        <v>1</v>
      </c>
      <c r="I23" s="69" t="s">
        <v>259</v>
      </c>
      <c r="J23" s="70" t="s">
        <v>846</v>
      </c>
      <c r="K23" s="87">
        <v>30</v>
      </c>
      <c r="L23" s="72">
        <v>2</v>
      </c>
      <c r="M23" s="72" t="s">
        <v>837</v>
      </c>
      <c r="N23" s="72"/>
    </row>
    <row r="24" spans="1:14">
      <c r="A24" s="5">
        <v>2</v>
      </c>
      <c r="B24" s="8">
        <v>3</v>
      </c>
      <c r="C24" s="8">
        <v>23</v>
      </c>
      <c r="D24" s="2" t="s">
        <v>563</v>
      </c>
      <c r="E24" s="2">
        <v>15464</v>
      </c>
      <c r="F24" s="2" t="s">
        <v>609</v>
      </c>
      <c r="G24" s="2">
        <v>1</v>
      </c>
      <c r="H24" s="84">
        <v>1</v>
      </c>
      <c r="I24" s="69" t="s">
        <v>793</v>
      </c>
      <c r="J24" s="70" t="s">
        <v>163</v>
      </c>
      <c r="K24" s="87">
        <v>29</v>
      </c>
      <c r="L24" s="72">
        <v>9</v>
      </c>
      <c r="M24" s="72" t="s">
        <v>837</v>
      </c>
      <c r="N24" s="72"/>
    </row>
    <row r="25" spans="1:14">
      <c r="A25" s="5">
        <v>2</v>
      </c>
      <c r="B25" s="8">
        <v>4</v>
      </c>
      <c r="C25" s="8">
        <v>24</v>
      </c>
      <c r="D25" s="2" t="s">
        <v>17</v>
      </c>
      <c r="E25" s="2">
        <v>13602</v>
      </c>
      <c r="F25" s="2" t="s">
        <v>129</v>
      </c>
      <c r="G25" s="2">
        <v>1</v>
      </c>
      <c r="H25" s="84">
        <v>1</v>
      </c>
      <c r="I25" s="69" t="s">
        <v>1948</v>
      </c>
      <c r="J25" s="70" t="s">
        <v>645</v>
      </c>
      <c r="K25" s="87">
        <v>29</v>
      </c>
      <c r="L25" s="72">
        <v>5</v>
      </c>
      <c r="M25" s="72" t="s">
        <v>837</v>
      </c>
      <c r="N25" s="72"/>
    </row>
    <row r="26" spans="1:14">
      <c r="A26" s="5">
        <v>2</v>
      </c>
      <c r="B26" s="8">
        <v>5</v>
      </c>
      <c r="C26" s="8">
        <v>25</v>
      </c>
      <c r="D26" s="2" t="s">
        <v>16</v>
      </c>
      <c r="E26" s="2">
        <v>19244</v>
      </c>
      <c r="F26" s="2" t="s">
        <v>354</v>
      </c>
      <c r="G26" s="2">
        <v>1</v>
      </c>
      <c r="H26" s="84">
        <v>1</v>
      </c>
      <c r="I26" s="69" t="s">
        <v>1256</v>
      </c>
      <c r="J26" s="70" t="s">
        <v>244</v>
      </c>
      <c r="K26" s="87">
        <v>27</v>
      </c>
      <c r="L26" s="72">
        <v>1</v>
      </c>
      <c r="M26" s="72"/>
      <c r="N26" s="72" t="s">
        <v>46</v>
      </c>
    </row>
    <row r="27" spans="1:14">
      <c r="A27" s="5">
        <v>2</v>
      </c>
      <c r="B27" s="8">
        <v>6</v>
      </c>
      <c r="C27" s="8">
        <v>26</v>
      </c>
      <c r="D27" s="2" t="s">
        <v>609</v>
      </c>
      <c r="E27" s="2">
        <v>20191</v>
      </c>
      <c r="F27" s="2" t="s">
        <v>609</v>
      </c>
      <c r="G27" s="2">
        <v>1</v>
      </c>
      <c r="H27" s="84">
        <v>1</v>
      </c>
      <c r="I27" s="69" t="s">
        <v>2419</v>
      </c>
      <c r="J27" s="70" t="s">
        <v>307</v>
      </c>
      <c r="K27" s="87">
        <v>25</v>
      </c>
      <c r="L27" s="72">
        <v>1</v>
      </c>
      <c r="M27" s="72"/>
      <c r="N27" s="72" t="s">
        <v>837</v>
      </c>
    </row>
    <row r="28" spans="1:14">
      <c r="A28" s="5">
        <v>2</v>
      </c>
      <c r="B28" s="8">
        <v>7</v>
      </c>
      <c r="C28" s="8">
        <v>27</v>
      </c>
      <c r="D28" s="2" t="s">
        <v>2162</v>
      </c>
      <c r="E28" s="2">
        <v>19316</v>
      </c>
      <c r="F28" s="2" t="s">
        <v>563</v>
      </c>
      <c r="G28" s="2">
        <v>1</v>
      </c>
      <c r="H28" s="84">
        <v>1</v>
      </c>
      <c r="I28" s="69" t="s">
        <v>1041</v>
      </c>
      <c r="J28" s="70" t="s">
        <v>572</v>
      </c>
      <c r="K28" s="87">
        <v>26</v>
      </c>
      <c r="L28" s="72">
        <v>1</v>
      </c>
      <c r="M28" s="72"/>
      <c r="N28" s="72" t="s">
        <v>46</v>
      </c>
    </row>
    <row r="29" spans="1:14">
      <c r="A29" s="5">
        <v>2</v>
      </c>
      <c r="B29" s="8">
        <v>8</v>
      </c>
      <c r="C29" s="8">
        <v>28</v>
      </c>
      <c r="D29" s="2" t="s">
        <v>18</v>
      </c>
      <c r="E29" s="2">
        <v>7531</v>
      </c>
      <c r="F29" s="2" t="s">
        <v>2176</v>
      </c>
      <c r="G29" s="2">
        <v>1</v>
      </c>
      <c r="H29" s="84">
        <v>1</v>
      </c>
      <c r="I29" s="69" t="s">
        <v>710</v>
      </c>
      <c r="J29" s="70" t="s">
        <v>569</v>
      </c>
      <c r="K29" s="87">
        <v>34</v>
      </c>
      <c r="L29" s="72">
        <v>1</v>
      </c>
      <c r="M29" s="72"/>
      <c r="N29" s="72" t="s">
        <v>837</v>
      </c>
    </row>
    <row r="30" spans="1:14">
      <c r="A30" s="5">
        <v>2</v>
      </c>
      <c r="B30" s="8">
        <v>9</v>
      </c>
      <c r="C30" s="8">
        <v>29</v>
      </c>
      <c r="D30" s="2" t="s">
        <v>598</v>
      </c>
      <c r="E30" s="2">
        <v>12988</v>
      </c>
      <c r="F30" s="2" t="s">
        <v>354</v>
      </c>
      <c r="G30" s="2">
        <v>1</v>
      </c>
      <c r="H30" s="84">
        <v>1</v>
      </c>
      <c r="I30" s="69" t="s">
        <v>677</v>
      </c>
      <c r="J30" s="70" t="s">
        <v>136</v>
      </c>
      <c r="K30" s="87">
        <v>31</v>
      </c>
      <c r="L30" s="72">
        <v>1</v>
      </c>
      <c r="M30" s="72"/>
      <c r="N30" s="72" t="s">
        <v>46</v>
      </c>
    </row>
    <row r="31" spans="1:14">
      <c r="A31" s="5">
        <v>2</v>
      </c>
      <c r="B31" s="8">
        <v>10</v>
      </c>
      <c r="C31" s="8">
        <v>30</v>
      </c>
      <c r="D31" s="2" t="s">
        <v>276</v>
      </c>
      <c r="E31" s="2">
        <v>20325</v>
      </c>
      <c r="F31" s="2" t="s">
        <v>567</v>
      </c>
      <c r="G31" s="2">
        <v>1</v>
      </c>
      <c r="H31" s="84">
        <v>1</v>
      </c>
      <c r="I31" s="69" t="s">
        <v>2438</v>
      </c>
      <c r="J31" s="70" t="s">
        <v>277</v>
      </c>
      <c r="K31" s="87">
        <v>23</v>
      </c>
      <c r="L31" s="72">
        <v>3</v>
      </c>
      <c r="M31" s="72" t="s">
        <v>46</v>
      </c>
      <c r="N31" s="72"/>
    </row>
    <row r="32" spans="1:14">
      <c r="A32" s="5">
        <v>2</v>
      </c>
      <c r="B32" s="8">
        <v>11</v>
      </c>
      <c r="C32" s="8">
        <v>31</v>
      </c>
      <c r="D32" s="2" t="s">
        <v>15</v>
      </c>
      <c r="E32" s="2">
        <v>11674</v>
      </c>
      <c r="F32" s="2" t="s">
        <v>16</v>
      </c>
      <c r="G32" s="2">
        <v>1</v>
      </c>
      <c r="H32" s="84">
        <v>1</v>
      </c>
      <c r="I32" s="69" t="s">
        <v>357</v>
      </c>
      <c r="J32" s="70" t="s">
        <v>358</v>
      </c>
      <c r="K32" s="87">
        <v>29</v>
      </c>
      <c r="L32" s="72">
        <v>1</v>
      </c>
      <c r="M32" s="72"/>
      <c r="N32" s="72" t="s">
        <v>837</v>
      </c>
    </row>
    <row r="33" spans="1:14">
      <c r="A33" s="5">
        <v>2</v>
      </c>
      <c r="B33" s="8">
        <v>12</v>
      </c>
      <c r="C33" s="8">
        <v>32</v>
      </c>
      <c r="D33" s="2" t="s">
        <v>470</v>
      </c>
      <c r="E33" s="2">
        <v>19447</v>
      </c>
      <c r="F33" s="2" t="s">
        <v>18</v>
      </c>
      <c r="G33" s="2">
        <v>1</v>
      </c>
      <c r="H33" s="84">
        <v>1</v>
      </c>
      <c r="I33" s="69" t="s">
        <v>7</v>
      </c>
      <c r="J33" s="70" t="s">
        <v>645</v>
      </c>
      <c r="K33" s="87">
        <v>24</v>
      </c>
      <c r="L33" s="72">
        <v>1</v>
      </c>
      <c r="M33" s="72"/>
      <c r="N33" s="72" t="s">
        <v>46</v>
      </c>
    </row>
    <row r="34" spans="1:14">
      <c r="A34" s="5">
        <v>2</v>
      </c>
      <c r="B34" s="8">
        <v>13</v>
      </c>
      <c r="C34" s="8">
        <v>33</v>
      </c>
      <c r="D34" s="2" t="s">
        <v>239</v>
      </c>
      <c r="E34" s="2">
        <v>18819</v>
      </c>
      <c r="F34" s="2" t="s">
        <v>14</v>
      </c>
      <c r="G34" s="2">
        <v>1</v>
      </c>
      <c r="H34" s="84">
        <v>1</v>
      </c>
      <c r="I34" s="69" t="s">
        <v>2355</v>
      </c>
      <c r="J34" s="70" t="s">
        <v>1954</v>
      </c>
      <c r="K34" s="87">
        <v>28</v>
      </c>
      <c r="L34" s="72">
        <v>4</v>
      </c>
      <c r="M34" s="72" t="s">
        <v>837</v>
      </c>
      <c r="N34" s="72"/>
    </row>
    <row r="35" spans="1:14">
      <c r="A35" s="5">
        <v>2</v>
      </c>
      <c r="B35" s="8">
        <v>14</v>
      </c>
      <c r="C35" s="8">
        <v>34</v>
      </c>
      <c r="D35" s="2" t="s">
        <v>188</v>
      </c>
      <c r="E35" s="2">
        <v>19287</v>
      </c>
      <c r="F35" s="2" t="s">
        <v>14</v>
      </c>
      <c r="G35" s="2">
        <v>1</v>
      </c>
      <c r="H35" s="84">
        <v>1</v>
      </c>
      <c r="I35" s="69" t="s">
        <v>528</v>
      </c>
      <c r="J35" s="70" t="s">
        <v>1706</v>
      </c>
      <c r="K35" s="87">
        <v>28</v>
      </c>
      <c r="L35" s="72">
        <v>8</v>
      </c>
      <c r="M35" s="72" t="s">
        <v>837</v>
      </c>
      <c r="N35" s="72"/>
    </row>
    <row r="36" spans="1:14">
      <c r="A36" s="5">
        <v>2</v>
      </c>
      <c r="B36" s="8">
        <v>15</v>
      </c>
      <c r="C36" s="8">
        <v>35</v>
      </c>
      <c r="D36" s="2" t="s">
        <v>555</v>
      </c>
      <c r="E36" s="2">
        <v>10061</v>
      </c>
      <c r="F36" s="2" t="s">
        <v>614</v>
      </c>
      <c r="G36" s="2">
        <v>1</v>
      </c>
      <c r="H36" s="84">
        <v>1</v>
      </c>
      <c r="I36" s="69" t="s">
        <v>1862</v>
      </c>
      <c r="J36" s="70" t="s">
        <v>63</v>
      </c>
      <c r="K36" s="87">
        <v>33</v>
      </c>
      <c r="L36" s="72">
        <v>1</v>
      </c>
      <c r="M36" s="72"/>
      <c r="N36" s="72" t="s">
        <v>46</v>
      </c>
    </row>
    <row r="37" spans="1:14">
      <c r="A37" s="5">
        <v>2</v>
      </c>
      <c r="B37" s="8">
        <v>16</v>
      </c>
      <c r="C37" s="8">
        <v>36</v>
      </c>
      <c r="D37" s="2" t="s">
        <v>129</v>
      </c>
      <c r="E37" s="2">
        <v>17022</v>
      </c>
      <c r="F37" s="2" t="s">
        <v>276</v>
      </c>
      <c r="G37" s="2">
        <v>1</v>
      </c>
      <c r="H37" s="84">
        <v>1</v>
      </c>
      <c r="I37" s="69" t="s">
        <v>2302</v>
      </c>
      <c r="J37" s="70" t="s">
        <v>2303</v>
      </c>
      <c r="K37" s="87">
        <v>25</v>
      </c>
      <c r="L37" s="72">
        <v>6</v>
      </c>
      <c r="M37" s="72" t="s">
        <v>837</v>
      </c>
      <c r="N37" s="72"/>
    </row>
    <row r="38" spans="1:14">
      <c r="A38" s="5">
        <v>2</v>
      </c>
      <c r="B38" s="8">
        <v>17</v>
      </c>
      <c r="C38" s="8">
        <v>37</v>
      </c>
      <c r="D38" s="2" t="s">
        <v>164</v>
      </c>
      <c r="E38" s="2">
        <v>15351</v>
      </c>
      <c r="F38" s="2" t="s">
        <v>129</v>
      </c>
      <c r="G38" s="2">
        <v>1</v>
      </c>
      <c r="H38" s="84">
        <v>1</v>
      </c>
      <c r="I38" s="69" t="s">
        <v>2267</v>
      </c>
      <c r="J38" s="70" t="s">
        <v>2268</v>
      </c>
      <c r="K38" s="87">
        <v>29</v>
      </c>
      <c r="L38" s="72">
        <v>3</v>
      </c>
      <c r="M38" s="72" t="s">
        <v>837</v>
      </c>
      <c r="N38" s="72"/>
    </row>
    <row r="39" spans="1:14">
      <c r="A39" s="5">
        <v>2</v>
      </c>
      <c r="B39" s="8">
        <v>18</v>
      </c>
      <c r="C39" s="8">
        <v>38</v>
      </c>
      <c r="D39" s="2" t="s">
        <v>14</v>
      </c>
      <c r="E39" s="2">
        <v>20202</v>
      </c>
      <c r="F39" s="2" t="s">
        <v>18</v>
      </c>
      <c r="G39" s="2">
        <v>1</v>
      </c>
      <c r="H39" s="84">
        <v>1</v>
      </c>
      <c r="I39" s="69" t="s">
        <v>2421</v>
      </c>
      <c r="J39" s="70" t="s">
        <v>544</v>
      </c>
      <c r="K39" s="89">
        <v>23</v>
      </c>
      <c r="L39" s="72">
        <v>8</v>
      </c>
      <c r="M39" s="72" t="s">
        <v>46</v>
      </c>
      <c r="N39" s="72"/>
    </row>
    <row r="40" spans="1:14">
      <c r="A40" s="5">
        <v>2</v>
      </c>
      <c r="B40" s="8">
        <v>19</v>
      </c>
      <c r="C40" s="8">
        <v>39</v>
      </c>
      <c r="D40" s="2" t="s">
        <v>567</v>
      </c>
      <c r="E40" s="2">
        <v>22713</v>
      </c>
      <c r="F40" s="2" t="s">
        <v>2168</v>
      </c>
      <c r="G40" s="2">
        <v>1</v>
      </c>
      <c r="H40" s="84">
        <v>1</v>
      </c>
      <c r="I40" s="69" t="s">
        <v>584</v>
      </c>
      <c r="J40" s="70" t="s">
        <v>597</v>
      </c>
      <c r="K40" s="87">
        <v>24</v>
      </c>
      <c r="L40" s="72">
        <v>1</v>
      </c>
      <c r="M40" s="72"/>
      <c r="N40" s="72" t="s">
        <v>837</v>
      </c>
    </row>
    <row r="41" spans="1:14">
      <c r="A41" s="9">
        <v>2</v>
      </c>
      <c r="B41" s="10">
        <v>20</v>
      </c>
      <c r="C41" s="10">
        <v>40</v>
      </c>
      <c r="D41" s="11" t="s">
        <v>13</v>
      </c>
      <c r="E41" s="11">
        <v>15288</v>
      </c>
      <c r="F41" s="11" t="s">
        <v>470</v>
      </c>
      <c r="G41" s="11">
        <v>1</v>
      </c>
      <c r="H41" s="85">
        <v>1</v>
      </c>
      <c r="I41" s="73" t="s">
        <v>1203</v>
      </c>
      <c r="J41" s="74" t="s">
        <v>613</v>
      </c>
      <c r="K41" s="88">
        <v>30</v>
      </c>
      <c r="L41" s="76">
        <v>1</v>
      </c>
      <c r="M41" s="76"/>
      <c r="N41" s="76" t="s">
        <v>837</v>
      </c>
    </row>
    <row r="42" spans="1:14">
      <c r="A42" s="97" t="s">
        <v>2042</v>
      </c>
      <c r="B42" s="98">
        <v>1</v>
      </c>
      <c r="C42" s="98">
        <v>41</v>
      </c>
      <c r="D42" s="47" t="s">
        <v>15</v>
      </c>
      <c r="E42" s="47">
        <v>15823</v>
      </c>
      <c r="F42" s="47" t="s">
        <v>2175</v>
      </c>
      <c r="G42" s="47">
        <v>1</v>
      </c>
      <c r="H42" s="166">
        <v>1</v>
      </c>
      <c r="I42" s="167" t="s">
        <v>1162</v>
      </c>
      <c r="J42" s="168" t="s">
        <v>287</v>
      </c>
      <c r="K42" s="169">
        <v>25</v>
      </c>
      <c r="L42" s="170">
        <v>1</v>
      </c>
      <c r="M42" s="170"/>
      <c r="N42" s="170" t="s">
        <v>837</v>
      </c>
    </row>
    <row r="43" spans="1:14">
      <c r="A43" s="9" t="s">
        <v>2042</v>
      </c>
      <c r="B43" s="10">
        <v>2</v>
      </c>
      <c r="C43" s="10">
        <v>42</v>
      </c>
      <c r="D43" s="11" t="s">
        <v>567</v>
      </c>
      <c r="E43" s="11">
        <v>18806</v>
      </c>
      <c r="F43" s="11" t="s">
        <v>598</v>
      </c>
      <c r="G43" s="11">
        <v>1</v>
      </c>
      <c r="H43" s="85">
        <v>1</v>
      </c>
      <c r="I43" s="73" t="s">
        <v>2354</v>
      </c>
      <c r="J43" s="74" t="s">
        <v>260</v>
      </c>
      <c r="K43" s="88">
        <v>30</v>
      </c>
      <c r="L43" s="76">
        <v>1</v>
      </c>
      <c r="M43" s="76"/>
      <c r="N43" s="76" t="s">
        <v>837</v>
      </c>
    </row>
    <row r="44" spans="1:14">
      <c r="A44" s="5">
        <v>3</v>
      </c>
      <c r="B44" s="8">
        <v>1</v>
      </c>
      <c r="C44" s="8">
        <v>43</v>
      </c>
      <c r="D44" s="2" t="s">
        <v>13</v>
      </c>
      <c r="E44" s="2">
        <v>13767</v>
      </c>
      <c r="F44" s="2" t="s">
        <v>2176</v>
      </c>
      <c r="G44" s="2">
        <v>1</v>
      </c>
      <c r="H44" s="84">
        <v>1</v>
      </c>
      <c r="I44" s="69" t="s">
        <v>2246</v>
      </c>
      <c r="J44" s="70" t="s">
        <v>2247</v>
      </c>
      <c r="K44" s="87">
        <v>30</v>
      </c>
      <c r="L44" s="72">
        <v>1</v>
      </c>
      <c r="M44" s="72"/>
      <c r="N44" s="72" t="s">
        <v>837</v>
      </c>
    </row>
    <row r="45" spans="1:14">
      <c r="A45" s="5">
        <v>3</v>
      </c>
      <c r="B45" s="8">
        <v>2</v>
      </c>
      <c r="C45" s="8">
        <v>44</v>
      </c>
      <c r="D45" s="2" t="s">
        <v>567</v>
      </c>
      <c r="E45" s="2">
        <v>15684</v>
      </c>
      <c r="F45" s="2" t="s">
        <v>345</v>
      </c>
      <c r="G45" s="2">
        <v>1</v>
      </c>
      <c r="H45" s="84">
        <v>1</v>
      </c>
      <c r="I45" s="69" t="s">
        <v>292</v>
      </c>
      <c r="J45" s="70" t="s">
        <v>151</v>
      </c>
      <c r="K45" s="87">
        <v>26</v>
      </c>
      <c r="L45" s="72">
        <v>1</v>
      </c>
      <c r="M45" s="72"/>
      <c r="N45" s="72" t="s">
        <v>837</v>
      </c>
    </row>
    <row r="46" spans="1:14">
      <c r="A46" s="5">
        <v>3</v>
      </c>
      <c r="B46" s="8">
        <v>3</v>
      </c>
      <c r="C46" s="8">
        <v>45</v>
      </c>
      <c r="D46" s="2" t="s">
        <v>14</v>
      </c>
      <c r="E46" s="2">
        <v>11209</v>
      </c>
      <c r="F46" s="2" t="s">
        <v>598</v>
      </c>
      <c r="G46" s="2">
        <v>1</v>
      </c>
      <c r="H46" s="84">
        <v>1</v>
      </c>
      <c r="I46" s="69" t="s">
        <v>1217</v>
      </c>
      <c r="J46" s="70" t="s">
        <v>209</v>
      </c>
      <c r="K46" s="87">
        <v>30</v>
      </c>
      <c r="L46" s="72">
        <v>1</v>
      </c>
      <c r="M46" s="72"/>
      <c r="N46" s="72" t="s">
        <v>837</v>
      </c>
    </row>
    <row r="47" spans="1:14">
      <c r="A47" s="5">
        <v>3</v>
      </c>
      <c r="B47" s="8">
        <v>4</v>
      </c>
      <c r="C47" s="8">
        <v>46</v>
      </c>
      <c r="D47" s="2" t="s">
        <v>164</v>
      </c>
      <c r="E47" s="2">
        <v>22296</v>
      </c>
      <c r="F47" s="2" t="s">
        <v>14</v>
      </c>
      <c r="G47" s="2">
        <v>1</v>
      </c>
      <c r="H47" s="84">
        <v>1</v>
      </c>
      <c r="I47" s="69" t="s">
        <v>1175</v>
      </c>
      <c r="J47" s="70" t="s">
        <v>536</v>
      </c>
      <c r="K47" s="87">
        <v>25</v>
      </c>
      <c r="L47" s="72">
        <v>1</v>
      </c>
      <c r="M47" s="72"/>
      <c r="N47" s="72" t="s">
        <v>837</v>
      </c>
    </row>
    <row r="48" spans="1:14">
      <c r="A48" s="5">
        <v>3</v>
      </c>
      <c r="B48" s="8">
        <v>5</v>
      </c>
      <c r="C48" s="8">
        <v>47</v>
      </c>
      <c r="D48" s="2" t="s">
        <v>129</v>
      </c>
      <c r="E48" s="2">
        <v>15674</v>
      </c>
      <c r="F48" s="2" t="s">
        <v>470</v>
      </c>
      <c r="G48" s="2">
        <v>1</v>
      </c>
      <c r="H48" s="84">
        <v>1</v>
      </c>
      <c r="I48" s="69" t="s">
        <v>370</v>
      </c>
      <c r="J48" s="70" t="s">
        <v>5</v>
      </c>
      <c r="K48" s="87">
        <v>26</v>
      </c>
      <c r="L48" s="72">
        <v>2</v>
      </c>
      <c r="M48" s="72" t="s">
        <v>46</v>
      </c>
      <c r="N48" s="72"/>
    </row>
    <row r="49" spans="1:14">
      <c r="A49" s="5">
        <v>3</v>
      </c>
      <c r="B49" s="8">
        <v>6</v>
      </c>
      <c r="C49" s="8">
        <v>48</v>
      </c>
      <c r="D49" s="2" t="s">
        <v>555</v>
      </c>
      <c r="E49" s="2">
        <v>10133</v>
      </c>
      <c r="F49" s="2" t="s">
        <v>563</v>
      </c>
      <c r="G49" s="2">
        <v>1</v>
      </c>
      <c r="H49" s="84">
        <v>1</v>
      </c>
      <c r="I49" s="69" t="s">
        <v>66</v>
      </c>
      <c r="J49" s="70" t="s">
        <v>293</v>
      </c>
      <c r="K49" s="87">
        <v>33</v>
      </c>
      <c r="L49" s="72">
        <v>1</v>
      </c>
      <c r="M49" s="72"/>
      <c r="N49" s="72" t="s">
        <v>837</v>
      </c>
    </row>
    <row r="50" spans="1:14">
      <c r="A50" s="5">
        <v>3</v>
      </c>
      <c r="B50" s="8">
        <v>7</v>
      </c>
      <c r="C50" s="8">
        <v>49</v>
      </c>
      <c r="D50" s="2" t="s">
        <v>188</v>
      </c>
      <c r="E50" s="2">
        <v>12972</v>
      </c>
      <c r="F50" s="2" t="s">
        <v>2169</v>
      </c>
      <c r="G50" s="2">
        <v>1</v>
      </c>
      <c r="H50" s="84">
        <v>1</v>
      </c>
      <c r="I50" s="69" t="s">
        <v>599</v>
      </c>
      <c r="J50" s="70" t="s">
        <v>536</v>
      </c>
      <c r="K50" s="87">
        <v>28</v>
      </c>
      <c r="L50" s="72">
        <v>1</v>
      </c>
      <c r="M50" s="72"/>
      <c r="N50" s="72" t="s">
        <v>837</v>
      </c>
    </row>
    <row r="51" spans="1:14">
      <c r="A51" s="5">
        <v>3</v>
      </c>
      <c r="B51" s="8">
        <v>8</v>
      </c>
      <c r="C51" s="8">
        <v>50</v>
      </c>
      <c r="D51" s="2" t="s">
        <v>239</v>
      </c>
      <c r="E51" s="2">
        <v>14111</v>
      </c>
      <c r="F51" s="2" t="s">
        <v>239</v>
      </c>
      <c r="G51" s="2">
        <v>1</v>
      </c>
      <c r="H51" s="84">
        <v>1</v>
      </c>
      <c r="I51" s="69" t="s">
        <v>1725</v>
      </c>
      <c r="J51" s="70" t="s">
        <v>572</v>
      </c>
      <c r="K51" s="87">
        <v>28</v>
      </c>
      <c r="L51" s="72">
        <v>2</v>
      </c>
      <c r="M51" s="72" t="s">
        <v>837</v>
      </c>
      <c r="N51" s="72"/>
    </row>
    <row r="52" spans="1:14">
      <c r="A52" s="5">
        <v>3</v>
      </c>
      <c r="B52" s="8">
        <v>9</v>
      </c>
      <c r="C52" s="8">
        <v>51</v>
      </c>
      <c r="D52" s="2" t="s">
        <v>470</v>
      </c>
      <c r="E52" s="2">
        <v>21992</v>
      </c>
      <c r="F52" s="2" t="s">
        <v>2175</v>
      </c>
      <c r="G52" s="2">
        <v>1</v>
      </c>
      <c r="H52" s="84">
        <v>1</v>
      </c>
      <c r="I52" s="69" t="s">
        <v>2489</v>
      </c>
      <c r="J52" s="70" t="s">
        <v>2490</v>
      </c>
      <c r="K52" s="87">
        <v>23</v>
      </c>
      <c r="L52" s="72">
        <v>1</v>
      </c>
      <c r="M52" s="72"/>
      <c r="N52" s="72" t="s">
        <v>837</v>
      </c>
    </row>
    <row r="53" spans="1:14">
      <c r="A53" s="5">
        <v>3</v>
      </c>
      <c r="B53" s="8">
        <v>10</v>
      </c>
      <c r="C53" s="8">
        <v>52</v>
      </c>
      <c r="D53" s="2" t="s">
        <v>15</v>
      </c>
      <c r="E53" s="2">
        <v>11476</v>
      </c>
      <c r="F53" s="2" t="s">
        <v>13</v>
      </c>
      <c r="G53" s="2">
        <v>1</v>
      </c>
      <c r="H53" s="84">
        <v>1</v>
      </c>
      <c r="I53" s="69" t="s">
        <v>25</v>
      </c>
      <c r="J53" s="70" t="s">
        <v>2214</v>
      </c>
      <c r="K53" s="87">
        <v>29</v>
      </c>
      <c r="L53" s="72">
        <v>8</v>
      </c>
      <c r="M53" s="72" t="s">
        <v>46</v>
      </c>
      <c r="N53" s="72"/>
    </row>
    <row r="54" spans="1:14">
      <c r="A54" s="5">
        <v>3</v>
      </c>
      <c r="B54" s="8">
        <v>11</v>
      </c>
      <c r="C54" s="8">
        <v>53</v>
      </c>
      <c r="D54" s="2" t="s">
        <v>276</v>
      </c>
      <c r="E54" s="2">
        <v>10323</v>
      </c>
      <c r="F54" s="2" t="s">
        <v>129</v>
      </c>
      <c r="G54" s="2">
        <v>1</v>
      </c>
      <c r="H54" s="84">
        <v>1</v>
      </c>
      <c r="I54" s="69" t="s">
        <v>2198</v>
      </c>
      <c r="J54" s="70" t="s">
        <v>526</v>
      </c>
      <c r="K54" s="87">
        <v>30</v>
      </c>
      <c r="L54" s="72">
        <v>8</v>
      </c>
      <c r="M54" s="72" t="s">
        <v>46</v>
      </c>
      <c r="N54" s="72"/>
    </row>
    <row r="55" spans="1:14">
      <c r="A55" s="5">
        <v>3</v>
      </c>
      <c r="B55" s="8">
        <v>12</v>
      </c>
      <c r="C55" s="8">
        <v>54</v>
      </c>
      <c r="D55" s="2" t="s">
        <v>598</v>
      </c>
      <c r="E55" s="2">
        <v>18795</v>
      </c>
      <c r="F55" s="2" t="s">
        <v>17</v>
      </c>
      <c r="G55" s="2">
        <v>1</v>
      </c>
      <c r="H55" s="84">
        <v>1</v>
      </c>
      <c r="I55" s="69" t="s">
        <v>782</v>
      </c>
      <c r="J55" s="70" t="s">
        <v>147</v>
      </c>
      <c r="K55" s="87">
        <v>27</v>
      </c>
      <c r="L55" s="72">
        <v>6</v>
      </c>
      <c r="M55" s="72" t="s">
        <v>837</v>
      </c>
      <c r="N55" s="72"/>
    </row>
    <row r="56" spans="1:14">
      <c r="A56" s="5">
        <v>3</v>
      </c>
      <c r="B56" s="8">
        <v>13</v>
      </c>
      <c r="C56" s="8">
        <v>55</v>
      </c>
      <c r="D56" s="2" t="s">
        <v>18</v>
      </c>
      <c r="E56" s="2">
        <v>16535</v>
      </c>
      <c r="F56" s="2" t="s">
        <v>470</v>
      </c>
      <c r="G56" s="2">
        <v>1</v>
      </c>
      <c r="H56" s="84">
        <v>1</v>
      </c>
      <c r="I56" s="69" t="s">
        <v>27</v>
      </c>
      <c r="J56" s="70" t="s">
        <v>146</v>
      </c>
      <c r="K56" s="87">
        <v>26</v>
      </c>
      <c r="L56" s="72">
        <v>2</v>
      </c>
      <c r="M56" s="72" t="s">
        <v>837</v>
      </c>
      <c r="N56" s="72"/>
    </row>
    <row r="57" spans="1:14">
      <c r="A57" s="5">
        <v>3</v>
      </c>
      <c r="B57" s="8">
        <v>14</v>
      </c>
      <c r="C57" s="8">
        <v>56</v>
      </c>
      <c r="D57" s="2" t="s">
        <v>480</v>
      </c>
      <c r="E57" s="2">
        <v>19742</v>
      </c>
      <c r="F57" s="2" t="s">
        <v>686</v>
      </c>
      <c r="G57" s="2">
        <v>1</v>
      </c>
      <c r="H57" s="84">
        <v>1</v>
      </c>
      <c r="I57" s="69" t="s">
        <v>2389</v>
      </c>
      <c r="J57" s="70" t="s">
        <v>110</v>
      </c>
      <c r="K57" s="87">
        <v>26</v>
      </c>
      <c r="L57" s="72">
        <v>1</v>
      </c>
      <c r="M57" s="72"/>
      <c r="N57" s="72" t="s">
        <v>837</v>
      </c>
    </row>
    <row r="58" spans="1:14">
      <c r="A58" s="5">
        <v>3</v>
      </c>
      <c r="B58" s="8">
        <v>15</v>
      </c>
      <c r="C58" s="8">
        <v>57</v>
      </c>
      <c r="D58" s="2" t="s">
        <v>609</v>
      </c>
      <c r="E58" s="2">
        <v>10603</v>
      </c>
      <c r="F58" s="2" t="s">
        <v>609</v>
      </c>
      <c r="G58" s="2">
        <v>1</v>
      </c>
      <c r="H58" s="84">
        <v>1</v>
      </c>
      <c r="I58" s="69" t="s">
        <v>360</v>
      </c>
      <c r="J58" s="70" t="s">
        <v>545</v>
      </c>
      <c r="K58" s="87">
        <v>32</v>
      </c>
      <c r="L58" s="72">
        <v>1</v>
      </c>
      <c r="M58" s="72"/>
      <c r="N58" s="72" t="s">
        <v>46</v>
      </c>
    </row>
    <row r="59" spans="1:14">
      <c r="A59" s="5">
        <v>3</v>
      </c>
      <c r="B59" s="8">
        <v>16</v>
      </c>
      <c r="C59" s="8">
        <v>58</v>
      </c>
      <c r="D59" s="2" t="s">
        <v>16</v>
      </c>
      <c r="E59" s="2">
        <v>19948</v>
      </c>
      <c r="F59" s="2" t="s">
        <v>555</v>
      </c>
      <c r="G59" s="2">
        <v>1</v>
      </c>
      <c r="H59" s="84"/>
      <c r="I59" s="69" t="s">
        <v>1849</v>
      </c>
      <c r="J59" s="70" t="s">
        <v>1749</v>
      </c>
      <c r="K59" s="87">
        <v>22</v>
      </c>
      <c r="L59" s="72">
        <v>8</v>
      </c>
      <c r="M59" s="72" t="s">
        <v>837</v>
      </c>
      <c r="N59" s="72"/>
    </row>
    <row r="60" spans="1:14">
      <c r="A60" s="5">
        <v>3</v>
      </c>
      <c r="B60" s="8">
        <v>17</v>
      </c>
      <c r="C60" s="8">
        <v>59</v>
      </c>
      <c r="D60" s="2" t="s">
        <v>17</v>
      </c>
      <c r="E60" s="2">
        <v>11902</v>
      </c>
      <c r="F60" s="2" t="s">
        <v>2168</v>
      </c>
      <c r="G60" s="2">
        <v>1</v>
      </c>
      <c r="H60" s="84">
        <v>1</v>
      </c>
      <c r="I60" s="69" t="s">
        <v>477</v>
      </c>
      <c r="J60" s="70" t="s">
        <v>919</v>
      </c>
      <c r="K60" s="87">
        <v>28</v>
      </c>
      <c r="L60" s="72">
        <v>5</v>
      </c>
      <c r="M60" s="72" t="s">
        <v>837</v>
      </c>
      <c r="N60" s="72"/>
    </row>
    <row r="61" spans="1:14">
      <c r="A61" s="5">
        <v>3</v>
      </c>
      <c r="B61" s="8">
        <v>18</v>
      </c>
      <c r="C61" s="8">
        <v>60</v>
      </c>
      <c r="D61" s="2" t="s">
        <v>563</v>
      </c>
      <c r="E61" s="2">
        <v>20369</v>
      </c>
      <c r="F61" s="2" t="s">
        <v>239</v>
      </c>
      <c r="G61" s="2">
        <v>1</v>
      </c>
      <c r="H61" s="84">
        <v>1</v>
      </c>
      <c r="I61" s="69" t="s">
        <v>2441</v>
      </c>
      <c r="J61" s="70" t="s">
        <v>531</v>
      </c>
      <c r="K61" s="87">
        <v>23</v>
      </c>
      <c r="L61" s="72">
        <v>1</v>
      </c>
      <c r="M61" s="72"/>
      <c r="N61" s="72" t="s">
        <v>837</v>
      </c>
    </row>
    <row r="62" spans="1:14">
      <c r="A62" s="5">
        <v>3</v>
      </c>
      <c r="B62" s="8">
        <v>19</v>
      </c>
      <c r="C62" s="8">
        <v>61</v>
      </c>
      <c r="D62" s="2" t="s">
        <v>438</v>
      </c>
      <c r="E62" s="2">
        <v>19599</v>
      </c>
      <c r="F62" s="2" t="s">
        <v>614</v>
      </c>
      <c r="G62" s="2">
        <v>1</v>
      </c>
      <c r="H62" s="84">
        <v>1</v>
      </c>
      <c r="I62" s="69" t="s">
        <v>2379</v>
      </c>
      <c r="J62" s="70" t="s">
        <v>2380</v>
      </c>
      <c r="K62" s="87">
        <v>26</v>
      </c>
      <c r="L62" s="72">
        <v>7</v>
      </c>
      <c r="M62" s="72" t="s">
        <v>837</v>
      </c>
      <c r="N62" s="72"/>
    </row>
    <row r="63" spans="1:14">
      <c r="A63" s="9">
        <v>3</v>
      </c>
      <c r="B63" s="10">
        <v>20</v>
      </c>
      <c r="C63" s="10">
        <v>62</v>
      </c>
      <c r="D63" s="11" t="s">
        <v>29</v>
      </c>
      <c r="E63" s="11">
        <v>20160</v>
      </c>
      <c r="F63" s="11" t="s">
        <v>470</v>
      </c>
      <c r="G63" s="11">
        <v>1</v>
      </c>
      <c r="H63" s="85"/>
      <c r="I63" s="73" t="s">
        <v>1855</v>
      </c>
      <c r="J63" s="74" t="s">
        <v>552</v>
      </c>
      <c r="K63" s="88">
        <v>24</v>
      </c>
      <c r="L63" s="76">
        <v>1</v>
      </c>
      <c r="M63" s="76"/>
      <c r="N63" s="76" t="s">
        <v>837</v>
      </c>
    </row>
    <row r="64" spans="1:14">
      <c r="A64" s="97" t="s">
        <v>2043</v>
      </c>
      <c r="B64" s="98">
        <v>1</v>
      </c>
      <c r="C64" s="98">
        <v>63</v>
      </c>
      <c r="D64" s="47" t="s">
        <v>15</v>
      </c>
      <c r="E64" s="47">
        <v>13774</v>
      </c>
      <c r="F64" s="47" t="s">
        <v>13</v>
      </c>
      <c r="G64" s="47">
        <v>1</v>
      </c>
      <c r="H64" s="166">
        <v>1</v>
      </c>
      <c r="I64" s="167" t="s">
        <v>749</v>
      </c>
      <c r="J64" s="168" t="s">
        <v>174</v>
      </c>
      <c r="K64" s="169">
        <v>27</v>
      </c>
      <c r="L64" s="170">
        <v>1</v>
      </c>
      <c r="M64" s="170"/>
      <c r="N64" s="170" t="s">
        <v>837</v>
      </c>
    </row>
    <row r="65" spans="1:14">
      <c r="A65" s="9" t="s">
        <v>2043</v>
      </c>
      <c r="B65" s="10">
        <v>2</v>
      </c>
      <c r="C65" s="10">
        <v>64</v>
      </c>
      <c r="D65" s="11" t="s">
        <v>567</v>
      </c>
      <c r="E65" s="11">
        <v>19913</v>
      </c>
      <c r="F65" s="11" t="s">
        <v>686</v>
      </c>
      <c r="G65" s="11">
        <v>1</v>
      </c>
      <c r="H65" s="85">
        <v>1</v>
      </c>
      <c r="I65" s="73" t="s">
        <v>615</v>
      </c>
      <c r="J65" s="74" t="s">
        <v>225</v>
      </c>
      <c r="K65" s="88">
        <v>23</v>
      </c>
      <c r="L65" s="76">
        <v>9</v>
      </c>
      <c r="M65" s="76" t="s">
        <v>46</v>
      </c>
      <c r="N65" s="76"/>
    </row>
    <row r="66" spans="1:14">
      <c r="A66" s="5">
        <v>4</v>
      </c>
      <c r="B66" s="8">
        <v>1</v>
      </c>
      <c r="C66" s="8">
        <v>65</v>
      </c>
      <c r="D66" s="2" t="s">
        <v>29</v>
      </c>
      <c r="E66" s="2">
        <v>21454</v>
      </c>
      <c r="F66" s="2" t="s">
        <v>276</v>
      </c>
      <c r="G66" s="2">
        <v>1</v>
      </c>
      <c r="H66" s="84"/>
      <c r="I66" s="69" t="s">
        <v>2467</v>
      </c>
      <c r="J66" s="70" t="s">
        <v>2468</v>
      </c>
      <c r="K66" s="87">
        <v>23</v>
      </c>
      <c r="L66" s="72">
        <v>9</v>
      </c>
      <c r="M66" s="72" t="s">
        <v>46</v>
      </c>
      <c r="N66" s="72"/>
    </row>
    <row r="67" spans="1:14">
      <c r="A67" s="5">
        <v>4</v>
      </c>
      <c r="B67" s="8">
        <v>2</v>
      </c>
      <c r="C67" s="8">
        <v>66</v>
      </c>
      <c r="D67" s="2" t="s">
        <v>438</v>
      </c>
      <c r="E67" s="2">
        <v>4418</v>
      </c>
      <c r="F67" s="2" t="s">
        <v>354</v>
      </c>
      <c r="G67" s="2">
        <v>1</v>
      </c>
      <c r="H67" s="84">
        <v>1</v>
      </c>
      <c r="I67" s="69" t="s">
        <v>2172</v>
      </c>
      <c r="J67" s="70" t="s">
        <v>2173</v>
      </c>
      <c r="K67" s="87">
        <v>37</v>
      </c>
      <c r="L67" s="72">
        <v>4</v>
      </c>
      <c r="M67" s="72" t="s">
        <v>838</v>
      </c>
      <c r="N67" s="72"/>
    </row>
    <row r="68" spans="1:14">
      <c r="A68" s="5">
        <v>4</v>
      </c>
      <c r="B68" s="8">
        <v>3</v>
      </c>
      <c r="C68" s="8">
        <v>67</v>
      </c>
      <c r="D68" s="2" t="s">
        <v>563</v>
      </c>
      <c r="E68" s="2">
        <v>14274</v>
      </c>
      <c r="F68" s="2" t="s">
        <v>598</v>
      </c>
      <c r="G68" s="2">
        <v>1</v>
      </c>
      <c r="H68" s="84">
        <v>1</v>
      </c>
      <c r="I68" s="69" t="s">
        <v>752</v>
      </c>
      <c r="J68" s="70" t="s">
        <v>144</v>
      </c>
      <c r="K68" s="87">
        <v>30</v>
      </c>
      <c r="L68" s="72">
        <v>9</v>
      </c>
      <c r="M68" s="72" t="s">
        <v>837</v>
      </c>
      <c r="N68" s="72"/>
    </row>
    <row r="69" spans="1:14">
      <c r="A69" s="5">
        <v>4</v>
      </c>
      <c r="B69" s="8">
        <v>4</v>
      </c>
      <c r="C69" s="8">
        <v>68</v>
      </c>
      <c r="D69" s="2" t="s">
        <v>17</v>
      </c>
      <c r="E69" s="2">
        <v>19181</v>
      </c>
      <c r="F69" s="2" t="s">
        <v>164</v>
      </c>
      <c r="G69" s="2">
        <v>1</v>
      </c>
      <c r="H69" s="84">
        <v>1</v>
      </c>
      <c r="I69" s="69" t="s">
        <v>388</v>
      </c>
      <c r="J69" s="70" t="s">
        <v>287</v>
      </c>
      <c r="K69" s="87">
        <v>26</v>
      </c>
      <c r="L69" s="72">
        <v>2</v>
      </c>
      <c r="M69" s="72" t="s">
        <v>46</v>
      </c>
      <c r="N69" s="72"/>
    </row>
    <row r="70" spans="1:14">
      <c r="A70" s="5">
        <v>4</v>
      </c>
      <c r="B70" s="8">
        <v>5</v>
      </c>
      <c r="C70" s="8">
        <v>69</v>
      </c>
      <c r="D70" s="2" t="s">
        <v>16</v>
      </c>
      <c r="E70" s="2">
        <v>11442</v>
      </c>
      <c r="F70" s="2" t="s">
        <v>16</v>
      </c>
      <c r="G70" s="2">
        <v>1</v>
      </c>
      <c r="H70" s="84">
        <v>1</v>
      </c>
      <c r="I70" s="69" t="s">
        <v>615</v>
      </c>
      <c r="J70" s="70" t="s">
        <v>185</v>
      </c>
      <c r="K70" s="87">
        <v>28</v>
      </c>
      <c r="L70" s="72">
        <v>2</v>
      </c>
      <c r="M70" s="72" t="s">
        <v>837</v>
      </c>
      <c r="N70" s="72"/>
    </row>
    <row r="71" spans="1:14">
      <c r="A71" s="5">
        <v>4</v>
      </c>
      <c r="B71" s="8">
        <v>6</v>
      </c>
      <c r="C71" s="8">
        <v>70</v>
      </c>
      <c r="D71" s="2" t="s">
        <v>609</v>
      </c>
      <c r="E71" s="2">
        <v>21052</v>
      </c>
      <c r="F71" s="2" t="s">
        <v>16</v>
      </c>
      <c r="G71" s="2">
        <v>1</v>
      </c>
      <c r="H71" s="84">
        <v>1</v>
      </c>
      <c r="I71" s="69" t="s">
        <v>2458</v>
      </c>
      <c r="J71" s="70" t="s">
        <v>589</v>
      </c>
      <c r="K71" s="87">
        <v>23</v>
      </c>
      <c r="L71" s="72">
        <v>1</v>
      </c>
      <c r="M71" s="72"/>
      <c r="N71" s="72" t="s">
        <v>837</v>
      </c>
    </row>
    <row r="72" spans="1:14">
      <c r="A72" s="5">
        <v>4</v>
      </c>
      <c r="B72" s="8">
        <v>7</v>
      </c>
      <c r="C72" s="8">
        <v>71</v>
      </c>
      <c r="D72" s="2" t="s">
        <v>480</v>
      </c>
      <c r="E72" s="2">
        <v>3516</v>
      </c>
      <c r="F72" s="2" t="s">
        <v>2170</v>
      </c>
      <c r="G72" s="2">
        <v>1</v>
      </c>
      <c r="H72" s="84">
        <v>1</v>
      </c>
      <c r="I72" s="69" t="s">
        <v>50</v>
      </c>
      <c r="J72" s="70" t="s">
        <v>572</v>
      </c>
      <c r="K72" s="87">
        <v>31</v>
      </c>
      <c r="L72" s="72">
        <v>3</v>
      </c>
      <c r="M72" s="72" t="s">
        <v>46</v>
      </c>
      <c r="N72" s="72"/>
    </row>
    <row r="73" spans="1:14">
      <c r="A73" s="5">
        <v>4</v>
      </c>
      <c r="B73" s="8">
        <v>8</v>
      </c>
      <c r="C73" s="8">
        <v>72</v>
      </c>
      <c r="D73" s="2" t="s">
        <v>18</v>
      </c>
      <c r="E73" s="2">
        <v>16094</v>
      </c>
      <c r="F73" s="2" t="s">
        <v>686</v>
      </c>
      <c r="G73" s="2">
        <v>1</v>
      </c>
      <c r="H73" s="84">
        <v>1</v>
      </c>
      <c r="I73" s="69" t="s">
        <v>1920</v>
      </c>
      <c r="J73" s="70" t="s">
        <v>174</v>
      </c>
      <c r="K73" s="87">
        <v>27</v>
      </c>
      <c r="L73" s="72">
        <v>1</v>
      </c>
      <c r="M73" s="72"/>
      <c r="N73" s="72" t="s">
        <v>837</v>
      </c>
    </row>
    <row r="74" spans="1:14">
      <c r="A74" s="5">
        <v>4</v>
      </c>
      <c r="B74" s="8">
        <v>9</v>
      </c>
      <c r="C74" s="8">
        <v>73</v>
      </c>
      <c r="D74" s="2" t="s">
        <v>598</v>
      </c>
      <c r="E74" s="2">
        <v>17710</v>
      </c>
      <c r="F74" s="2" t="s">
        <v>15</v>
      </c>
      <c r="G74" s="2">
        <v>1</v>
      </c>
      <c r="H74" s="84">
        <v>1</v>
      </c>
      <c r="I74" s="69" t="s">
        <v>1254</v>
      </c>
      <c r="J74" s="70" t="s">
        <v>531</v>
      </c>
      <c r="K74" s="87">
        <v>28</v>
      </c>
      <c r="L74" s="72">
        <v>7</v>
      </c>
      <c r="M74" s="72" t="s">
        <v>46</v>
      </c>
      <c r="N74" s="72"/>
    </row>
    <row r="75" spans="1:14">
      <c r="A75" s="5">
        <v>4</v>
      </c>
      <c r="B75" s="8">
        <v>10</v>
      </c>
      <c r="C75" s="8">
        <v>74</v>
      </c>
      <c r="D75" s="2" t="s">
        <v>276</v>
      </c>
      <c r="E75" s="2">
        <v>19959</v>
      </c>
      <c r="F75" s="2" t="s">
        <v>2176</v>
      </c>
      <c r="G75" s="2">
        <v>1</v>
      </c>
      <c r="H75" s="84">
        <v>1</v>
      </c>
      <c r="I75" s="69" t="s">
        <v>1188</v>
      </c>
      <c r="J75" s="70" t="s">
        <v>225</v>
      </c>
      <c r="K75" s="87">
        <v>23</v>
      </c>
      <c r="L75" s="72">
        <v>1</v>
      </c>
      <c r="M75" s="72"/>
      <c r="N75" s="72" t="s">
        <v>46</v>
      </c>
    </row>
    <row r="76" spans="1:14">
      <c r="A76" s="5">
        <v>4</v>
      </c>
      <c r="B76" s="8">
        <v>11</v>
      </c>
      <c r="C76" s="8">
        <v>75</v>
      </c>
      <c r="D76" s="2" t="s">
        <v>15</v>
      </c>
      <c r="E76" s="2">
        <v>19225</v>
      </c>
      <c r="F76" s="2" t="s">
        <v>15</v>
      </c>
      <c r="G76" s="2">
        <v>1</v>
      </c>
      <c r="H76" s="84">
        <v>1</v>
      </c>
      <c r="I76" s="69" t="s">
        <v>11</v>
      </c>
      <c r="J76" s="70" t="s">
        <v>144</v>
      </c>
      <c r="K76" s="87">
        <v>26</v>
      </c>
      <c r="L76" s="72">
        <v>1</v>
      </c>
      <c r="M76" s="72"/>
      <c r="N76" s="72" t="s">
        <v>837</v>
      </c>
    </row>
    <row r="77" spans="1:14">
      <c r="A77" s="5">
        <v>4</v>
      </c>
      <c r="B77" s="8">
        <v>12</v>
      </c>
      <c r="C77" s="8">
        <v>76</v>
      </c>
      <c r="D77" s="2" t="s">
        <v>470</v>
      </c>
      <c r="E77" s="2">
        <v>23550</v>
      </c>
      <c r="F77" s="2" t="s">
        <v>563</v>
      </c>
      <c r="G77" s="2">
        <v>1</v>
      </c>
      <c r="H77" s="84">
        <v>1</v>
      </c>
      <c r="I77" s="69" t="s">
        <v>2514</v>
      </c>
      <c r="J77" s="70" t="s">
        <v>216</v>
      </c>
      <c r="K77" s="87">
        <v>23</v>
      </c>
      <c r="L77" s="72">
        <v>1</v>
      </c>
      <c r="M77" s="72"/>
      <c r="N77" s="72" t="s">
        <v>46</v>
      </c>
    </row>
    <row r="78" spans="1:14">
      <c r="A78" s="5">
        <v>4</v>
      </c>
      <c r="B78" s="8">
        <v>13</v>
      </c>
      <c r="C78" s="8">
        <v>77</v>
      </c>
      <c r="D78" s="2" t="s">
        <v>239</v>
      </c>
      <c r="E78" s="2">
        <v>16930</v>
      </c>
      <c r="F78" s="2" t="s">
        <v>14</v>
      </c>
      <c r="G78" s="2">
        <v>1</v>
      </c>
      <c r="H78" s="84">
        <v>1</v>
      </c>
      <c r="I78" s="69" t="s">
        <v>1735</v>
      </c>
      <c r="J78" s="70" t="s">
        <v>1736</v>
      </c>
      <c r="K78" s="87">
        <v>26</v>
      </c>
      <c r="L78" s="72">
        <v>2</v>
      </c>
      <c r="M78" s="72" t="s">
        <v>838</v>
      </c>
      <c r="N78" s="72"/>
    </row>
    <row r="79" spans="1:14">
      <c r="A79" s="5">
        <v>4</v>
      </c>
      <c r="B79" s="8">
        <v>14</v>
      </c>
      <c r="C79" s="8">
        <v>78</v>
      </c>
      <c r="D79" s="2" t="s">
        <v>188</v>
      </c>
      <c r="E79" s="2">
        <v>5452</v>
      </c>
      <c r="F79" s="2" t="s">
        <v>2176</v>
      </c>
      <c r="G79" s="2">
        <v>1</v>
      </c>
      <c r="H79" s="84">
        <v>1</v>
      </c>
      <c r="I79" s="69" t="s">
        <v>992</v>
      </c>
      <c r="J79" s="70" t="s">
        <v>993</v>
      </c>
      <c r="K79" s="87">
        <v>30</v>
      </c>
      <c r="L79" s="72">
        <v>3</v>
      </c>
      <c r="M79" s="72" t="s">
        <v>46</v>
      </c>
      <c r="N79" s="72"/>
    </row>
    <row r="80" spans="1:14">
      <c r="A80" s="5">
        <v>4</v>
      </c>
      <c r="B80" s="8">
        <v>15</v>
      </c>
      <c r="C80" s="8">
        <v>79</v>
      </c>
      <c r="D80" s="2" t="s">
        <v>555</v>
      </c>
      <c r="E80" s="2">
        <v>10059</v>
      </c>
      <c r="F80" s="2" t="s">
        <v>18</v>
      </c>
      <c r="G80" s="2">
        <v>1</v>
      </c>
      <c r="H80" s="84">
        <v>1</v>
      </c>
      <c r="I80" s="69" t="s">
        <v>59</v>
      </c>
      <c r="J80" s="70" t="s">
        <v>273</v>
      </c>
      <c r="K80" s="87">
        <v>30</v>
      </c>
      <c r="L80" s="72">
        <v>2</v>
      </c>
      <c r="M80" s="72" t="s">
        <v>837</v>
      </c>
      <c r="N80" s="72"/>
    </row>
    <row r="81" spans="1:14">
      <c r="A81" s="5">
        <v>4</v>
      </c>
      <c r="B81" s="8">
        <v>16</v>
      </c>
      <c r="C81" s="8">
        <v>80</v>
      </c>
      <c r="D81" s="2" t="s">
        <v>129</v>
      </c>
      <c r="E81" s="2">
        <v>19309</v>
      </c>
      <c r="F81" s="2" t="s">
        <v>470</v>
      </c>
      <c r="G81" s="2">
        <v>1</v>
      </c>
      <c r="H81" s="84">
        <v>1</v>
      </c>
      <c r="I81" s="69" t="s">
        <v>58</v>
      </c>
      <c r="J81" s="70" t="s">
        <v>551</v>
      </c>
      <c r="K81" s="87">
        <v>28</v>
      </c>
      <c r="L81" s="72">
        <v>1</v>
      </c>
      <c r="M81" s="72"/>
      <c r="N81" s="72" t="s">
        <v>837</v>
      </c>
    </row>
    <row r="82" spans="1:14">
      <c r="A82" s="5">
        <v>4</v>
      </c>
      <c r="B82" s="8">
        <v>17</v>
      </c>
      <c r="C82" s="8">
        <v>81</v>
      </c>
      <c r="D82" s="2" t="s">
        <v>164</v>
      </c>
      <c r="E82" s="2">
        <v>15042</v>
      </c>
      <c r="F82" s="2" t="s">
        <v>470</v>
      </c>
      <c r="G82" s="2">
        <v>1</v>
      </c>
      <c r="H82" s="84">
        <v>1</v>
      </c>
      <c r="I82" s="69" t="s">
        <v>1112</v>
      </c>
      <c r="J82" s="70" t="s">
        <v>175</v>
      </c>
      <c r="K82" s="87">
        <v>29</v>
      </c>
      <c r="L82" s="72">
        <v>1</v>
      </c>
      <c r="M82" s="72"/>
      <c r="N82" s="72" t="s">
        <v>46</v>
      </c>
    </row>
    <row r="83" spans="1:14">
      <c r="A83" s="5">
        <v>4</v>
      </c>
      <c r="B83" s="8">
        <v>18</v>
      </c>
      <c r="C83" s="8">
        <v>82</v>
      </c>
      <c r="D83" s="2" t="s">
        <v>14</v>
      </c>
      <c r="E83" s="2">
        <v>3298</v>
      </c>
      <c r="F83" s="2" t="s">
        <v>14</v>
      </c>
      <c r="G83" s="2">
        <v>1</v>
      </c>
      <c r="H83" s="84">
        <v>1</v>
      </c>
      <c r="I83" s="69" t="s">
        <v>44</v>
      </c>
      <c r="J83" s="70" t="s">
        <v>636</v>
      </c>
      <c r="K83" s="87">
        <v>32</v>
      </c>
      <c r="L83" s="72">
        <v>5</v>
      </c>
      <c r="M83" s="72" t="s">
        <v>837</v>
      </c>
      <c r="N83" s="72"/>
    </row>
    <row r="84" spans="1:14">
      <c r="A84" s="5">
        <v>4</v>
      </c>
      <c r="B84" s="8">
        <v>19</v>
      </c>
      <c r="C84" s="8">
        <v>83</v>
      </c>
      <c r="D84" s="2" t="s">
        <v>567</v>
      </c>
      <c r="E84" s="2">
        <v>27463</v>
      </c>
      <c r="F84" s="2" t="s">
        <v>164</v>
      </c>
      <c r="G84" s="2">
        <v>1</v>
      </c>
      <c r="H84" s="84">
        <v>1</v>
      </c>
      <c r="I84" s="69" t="s">
        <v>1672</v>
      </c>
      <c r="J84" s="70" t="s">
        <v>307</v>
      </c>
      <c r="K84" s="87">
        <v>22</v>
      </c>
      <c r="L84" s="72">
        <v>1</v>
      </c>
      <c r="M84" s="72"/>
      <c r="N84" s="72" t="s">
        <v>46</v>
      </c>
    </row>
    <row r="85" spans="1:14">
      <c r="A85" s="9">
        <v>4</v>
      </c>
      <c r="B85" s="10">
        <v>20</v>
      </c>
      <c r="C85" s="10">
        <v>84</v>
      </c>
      <c r="D85" s="11" t="s">
        <v>13</v>
      </c>
      <c r="E85" s="11">
        <v>13763</v>
      </c>
      <c r="F85" s="11" t="s">
        <v>2175</v>
      </c>
      <c r="G85" s="11">
        <v>1</v>
      </c>
      <c r="H85" s="85">
        <v>1</v>
      </c>
      <c r="I85" s="73" t="s">
        <v>848</v>
      </c>
      <c r="J85" s="74" t="s">
        <v>801</v>
      </c>
      <c r="K85" s="88">
        <v>29</v>
      </c>
      <c r="L85" s="76">
        <v>1</v>
      </c>
      <c r="M85" s="76"/>
      <c r="N85" s="76" t="s">
        <v>837</v>
      </c>
    </row>
    <row r="86" spans="1:14" ht="15" customHeight="1">
      <c r="A86" s="5" t="s">
        <v>2039</v>
      </c>
      <c r="B86" s="8">
        <v>1</v>
      </c>
      <c r="C86" s="8">
        <v>85</v>
      </c>
      <c r="D86" s="2" t="s">
        <v>438</v>
      </c>
      <c r="E86" s="2">
        <v>11400</v>
      </c>
      <c r="F86" s="2" t="s">
        <v>13</v>
      </c>
      <c r="G86" s="2">
        <v>1</v>
      </c>
      <c r="H86" s="84">
        <v>1</v>
      </c>
      <c r="I86" s="69" t="s">
        <v>1923</v>
      </c>
      <c r="J86" s="70" t="s">
        <v>20</v>
      </c>
      <c r="K86" s="87">
        <v>28</v>
      </c>
      <c r="L86" s="72">
        <v>5</v>
      </c>
      <c r="M86" s="72" t="s">
        <v>837</v>
      </c>
      <c r="N86" s="72"/>
    </row>
    <row r="87" spans="1:14" ht="12" customHeight="1">
      <c r="A87" s="9" t="s">
        <v>2039</v>
      </c>
      <c r="B87" s="10">
        <v>2</v>
      </c>
      <c r="C87" s="10">
        <v>86</v>
      </c>
      <c r="D87" s="11" t="s">
        <v>598</v>
      </c>
      <c r="E87" s="11">
        <v>4579</v>
      </c>
      <c r="F87" s="11" t="s">
        <v>2169</v>
      </c>
      <c r="G87" s="11">
        <v>1</v>
      </c>
      <c r="H87" s="85">
        <v>1</v>
      </c>
      <c r="I87" s="73" t="s">
        <v>292</v>
      </c>
      <c r="J87" s="74" t="s">
        <v>515</v>
      </c>
      <c r="K87" s="88">
        <v>31</v>
      </c>
      <c r="L87" s="76">
        <v>5</v>
      </c>
      <c r="M87" s="76" t="s">
        <v>837</v>
      </c>
      <c r="N87" s="76"/>
    </row>
    <row r="88" spans="1:14">
      <c r="A88" s="5">
        <v>5</v>
      </c>
      <c r="B88" s="8">
        <v>1</v>
      </c>
      <c r="C88" s="8">
        <v>87</v>
      </c>
      <c r="D88" s="2" t="s">
        <v>13</v>
      </c>
      <c r="E88" s="2">
        <v>21558</v>
      </c>
      <c r="F88" s="2" t="s">
        <v>13</v>
      </c>
      <c r="G88" s="2">
        <v>1</v>
      </c>
      <c r="H88" s="84"/>
      <c r="I88" s="69" t="s">
        <v>2478</v>
      </c>
      <c r="J88" s="70" t="s">
        <v>531</v>
      </c>
      <c r="K88" s="87">
        <v>24</v>
      </c>
      <c r="L88" s="72">
        <v>3</v>
      </c>
      <c r="M88" s="72" t="s">
        <v>837</v>
      </c>
      <c r="N88" s="72"/>
    </row>
    <row r="89" spans="1:14">
      <c r="A89" s="5">
        <v>5</v>
      </c>
      <c r="B89" s="8">
        <v>2</v>
      </c>
      <c r="C89" s="8">
        <v>88</v>
      </c>
      <c r="D89" s="2" t="s">
        <v>567</v>
      </c>
      <c r="E89" s="2">
        <v>11752</v>
      </c>
      <c r="F89" s="2" t="s">
        <v>555</v>
      </c>
      <c r="G89" s="2">
        <v>1</v>
      </c>
      <c r="H89" s="84">
        <v>1</v>
      </c>
      <c r="I89" s="69" t="s">
        <v>279</v>
      </c>
      <c r="J89" s="70" t="s">
        <v>106</v>
      </c>
      <c r="K89" s="87">
        <v>29</v>
      </c>
      <c r="L89" s="72">
        <v>1</v>
      </c>
      <c r="M89" s="72"/>
      <c r="N89" s="72" t="s">
        <v>837</v>
      </c>
    </row>
    <row r="90" spans="1:14">
      <c r="A90" s="5">
        <v>5</v>
      </c>
      <c r="B90" s="8">
        <v>3</v>
      </c>
      <c r="C90" s="8">
        <v>89</v>
      </c>
      <c r="D90" s="2" t="s">
        <v>14</v>
      </c>
      <c r="E90" s="2">
        <v>5358</v>
      </c>
      <c r="F90" s="2" t="s">
        <v>2175</v>
      </c>
      <c r="G90" s="2">
        <v>1</v>
      </c>
      <c r="H90" s="84">
        <v>1</v>
      </c>
      <c r="I90" s="69" t="s">
        <v>484</v>
      </c>
      <c r="J90" s="70" t="s">
        <v>565</v>
      </c>
      <c r="K90" s="87">
        <v>32</v>
      </c>
      <c r="L90" s="72">
        <v>1</v>
      </c>
      <c r="M90" s="72"/>
      <c r="N90" s="72" t="s">
        <v>46</v>
      </c>
    </row>
    <row r="91" spans="1:14">
      <c r="A91" s="5">
        <v>5</v>
      </c>
      <c r="B91" s="8">
        <v>4</v>
      </c>
      <c r="C91" s="8">
        <v>90</v>
      </c>
      <c r="D91" s="2" t="s">
        <v>164</v>
      </c>
      <c r="E91" s="2">
        <v>13836</v>
      </c>
      <c r="F91" s="2" t="s">
        <v>129</v>
      </c>
      <c r="G91" s="2">
        <v>1</v>
      </c>
      <c r="H91" s="84">
        <v>1</v>
      </c>
      <c r="I91" s="69" t="s">
        <v>314</v>
      </c>
      <c r="J91" s="70" t="s">
        <v>531</v>
      </c>
      <c r="K91" s="87">
        <v>30</v>
      </c>
      <c r="L91" s="72">
        <v>5</v>
      </c>
      <c r="M91" s="72" t="s">
        <v>837</v>
      </c>
      <c r="N91" s="72"/>
    </row>
    <row r="92" spans="1:14">
      <c r="A92" s="5">
        <v>5</v>
      </c>
      <c r="B92" s="8">
        <v>5</v>
      </c>
      <c r="C92" s="8">
        <v>91</v>
      </c>
      <c r="D92" s="2" t="s">
        <v>129</v>
      </c>
      <c r="E92" s="2">
        <v>18519</v>
      </c>
      <c r="F92" s="2" t="s">
        <v>15</v>
      </c>
      <c r="G92" s="2">
        <v>1</v>
      </c>
      <c r="H92" s="84">
        <v>1</v>
      </c>
      <c r="I92" s="69" t="s">
        <v>1626</v>
      </c>
      <c r="J92" s="70" t="s">
        <v>619</v>
      </c>
      <c r="K92" s="87">
        <v>25</v>
      </c>
      <c r="L92" s="72">
        <v>1</v>
      </c>
      <c r="M92" s="72"/>
      <c r="N92" s="72" t="s">
        <v>837</v>
      </c>
    </row>
    <row r="93" spans="1:14">
      <c r="A93" s="5">
        <v>5</v>
      </c>
      <c r="B93" s="8">
        <v>6</v>
      </c>
      <c r="C93" s="8">
        <v>92</v>
      </c>
      <c r="D93" s="2" t="s">
        <v>555</v>
      </c>
      <c r="E93" s="2">
        <v>18331</v>
      </c>
      <c r="F93" s="2" t="s">
        <v>354</v>
      </c>
      <c r="G93" s="2">
        <v>1</v>
      </c>
      <c r="H93" s="84">
        <v>1</v>
      </c>
      <c r="I93" s="69" t="s">
        <v>1758</v>
      </c>
      <c r="J93" s="70" t="s">
        <v>138</v>
      </c>
      <c r="K93" s="87">
        <v>27</v>
      </c>
      <c r="L93" s="72">
        <v>1</v>
      </c>
      <c r="M93" s="72"/>
      <c r="N93" s="72" t="s">
        <v>837</v>
      </c>
    </row>
    <row r="94" spans="1:14">
      <c r="A94" s="5">
        <v>5</v>
      </c>
      <c r="B94" s="8">
        <v>7</v>
      </c>
      <c r="C94" s="8">
        <v>93</v>
      </c>
      <c r="D94" s="2" t="s">
        <v>188</v>
      </c>
      <c r="E94" s="2">
        <v>16400</v>
      </c>
      <c r="F94" s="2" t="s">
        <v>164</v>
      </c>
      <c r="G94" s="2">
        <v>1</v>
      </c>
      <c r="H94" s="84">
        <v>1</v>
      </c>
      <c r="I94" s="69" t="s">
        <v>121</v>
      </c>
      <c r="J94" s="70" t="s">
        <v>905</v>
      </c>
      <c r="K94" s="87">
        <v>27</v>
      </c>
      <c r="L94" s="72">
        <v>1</v>
      </c>
      <c r="M94" s="72"/>
      <c r="N94" s="72" t="s">
        <v>837</v>
      </c>
    </row>
    <row r="95" spans="1:14">
      <c r="A95" s="5">
        <v>5</v>
      </c>
      <c r="B95" s="8">
        <v>8</v>
      </c>
      <c r="C95" s="8">
        <v>94</v>
      </c>
      <c r="D95" s="2" t="s">
        <v>239</v>
      </c>
      <c r="E95" s="2">
        <v>21205</v>
      </c>
      <c r="F95" s="2" t="s">
        <v>13</v>
      </c>
      <c r="G95" s="2">
        <v>1</v>
      </c>
      <c r="H95" s="84">
        <v>1</v>
      </c>
      <c r="I95" s="69" t="s">
        <v>1641</v>
      </c>
      <c r="J95" s="70" t="s">
        <v>986</v>
      </c>
      <c r="K95" s="87">
        <v>26</v>
      </c>
      <c r="L95" s="72">
        <v>1</v>
      </c>
      <c r="M95" s="72"/>
      <c r="N95" s="72" t="s">
        <v>837</v>
      </c>
    </row>
    <row r="96" spans="1:14">
      <c r="A96" s="5">
        <v>5</v>
      </c>
      <c r="B96" s="8">
        <v>9</v>
      </c>
      <c r="C96" s="8">
        <v>95</v>
      </c>
      <c r="D96" s="2" t="s">
        <v>470</v>
      </c>
      <c r="E96" s="2">
        <v>21390</v>
      </c>
      <c r="F96" s="2" t="s">
        <v>567</v>
      </c>
      <c r="G96" s="2">
        <v>1</v>
      </c>
      <c r="H96" s="84">
        <v>1</v>
      </c>
      <c r="I96" s="69" t="s">
        <v>549</v>
      </c>
      <c r="J96" s="70" t="s">
        <v>536</v>
      </c>
      <c r="K96" s="87">
        <v>25</v>
      </c>
      <c r="L96" s="72">
        <v>1</v>
      </c>
      <c r="M96" s="72"/>
      <c r="N96" s="72" t="s">
        <v>837</v>
      </c>
    </row>
    <row r="97" spans="1:14">
      <c r="A97" s="5">
        <v>5</v>
      </c>
      <c r="B97" s="8">
        <v>10</v>
      </c>
      <c r="C97" s="8">
        <v>96</v>
      </c>
      <c r="D97" s="2" t="s">
        <v>15</v>
      </c>
      <c r="E97" s="2">
        <v>6310</v>
      </c>
      <c r="F97" s="2" t="s">
        <v>2169</v>
      </c>
      <c r="G97" s="2">
        <v>1</v>
      </c>
      <c r="H97" s="84">
        <v>1</v>
      </c>
      <c r="I97" s="69" t="s">
        <v>594</v>
      </c>
      <c r="J97" s="70" t="s">
        <v>2178</v>
      </c>
      <c r="K97" s="87">
        <v>34</v>
      </c>
      <c r="L97" s="72">
        <v>6</v>
      </c>
      <c r="M97" s="72" t="s">
        <v>837</v>
      </c>
      <c r="N97" s="72"/>
    </row>
    <row r="98" spans="1:14">
      <c r="A98" s="5">
        <v>5</v>
      </c>
      <c r="B98" s="8">
        <v>11</v>
      </c>
      <c r="C98" s="8">
        <v>97</v>
      </c>
      <c r="D98" s="2" t="s">
        <v>276</v>
      </c>
      <c r="E98" s="2">
        <v>10847</v>
      </c>
      <c r="F98" s="2" t="s">
        <v>567</v>
      </c>
      <c r="G98" s="2">
        <v>1</v>
      </c>
      <c r="H98" s="84">
        <v>1</v>
      </c>
      <c r="I98" s="69" t="s">
        <v>433</v>
      </c>
      <c r="J98" s="70" t="s">
        <v>377</v>
      </c>
      <c r="K98" s="87">
        <v>31</v>
      </c>
      <c r="L98" s="72">
        <v>6</v>
      </c>
      <c r="M98" s="72" t="s">
        <v>837</v>
      </c>
      <c r="N98" s="72"/>
    </row>
    <row r="99" spans="1:14">
      <c r="A99" s="5">
        <v>5</v>
      </c>
      <c r="B99" s="8">
        <v>12</v>
      </c>
      <c r="C99" s="8">
        <v>98</v>
      </c>
      <c r="D99" s="2" t="s">
        <v>598</v>
      </c>
      <c r="E99" s="2">
        <v>3132</v>
      </c>
      <c r="F99" s="2" t="s">
        <v>2175</v>
      </c>
      <c r="G99" s="2">
        <v>1</v>
      </c>
      <c r="H99" s="84">
        <v>1</v>
      </c>
      <c r="I99" s="69" t="s">
        <v>579</v>
      </c>
      <c r="J99" s="70" t="s">
        <v>198</v>
      </c>
      <c r="K99" s="87">
        <v>36</v>
      </c>
      <c r="L99" s="72">
        <v>1</v>
      </c>
      <c r="M99" s="72"/>
      <c r="N99" s="72" t="s">
        <v>46</v>
      </c>
    </row>
    <row r="100" spans="1:14">
      <c r="A100" s="5">
        <v>5</v>
      </c>
      <c r="B100" s="8">
        <v>13</v>
      </c>
      <c r="C100" s="8">
        <v>99</v>
      </c>
      <c r="D100" s="2" t="s">
        <v>18</v>
      </c>
      <c r="E100" s="2">
        <v>17964</v>
      </c>
      <c r="F100" s="2" t="s">
        <v>45</v>
      </c>
      <c r="G100" s="2">
        <v>1</v>
      </c>
      <c r="H100" s="84">
        <v>1</v>
      </c>
      <c r="I100" s="69" t="s">
        <v>2331</v>
      </c>
      <c r="J100" s="70" t="s">
        <v>571</v>
      </c>
      <c r="K100" s="87">
        <v>27</v>
      </c>
      <c r="L100" s="72">
        <v>1</v>
      </c>
      <c r="M100" s="72"/>
      <c r="N100" s="72" t="s">
        <v>46</v>
      </c>
    </row>
    <row r="101" spans="1:14">
      <c r="A101" s="5">
        <v>5</v>
      </c>
      <c r="B101" s="8">
        <v>14</v>
      </c>
      <c r="C101" s="8">
        <v>100</v>
      </c>
      <c r="D101" s="2" t="s">
        <v>480</v>
      </c>
      <c r="E101" s="2">
        <v>16939</v>
      </c>
      <c r="F101" s="2" t="s">
        <v>2169</v>
      </c>
      <c r="G101" s="2">
        <v>1</v>
      </c>
      <c r="H101" s="84">
        <v>1</v>
      </c>
      <c r="I101" s="69" t="s">
        <v>251</v>
      </c>
      <c r="J101" s="70" t="s">
        <v>1919</v>
      </c>
      <c r="K101" s="87">
        <v>25</v>
      </c>
      <c r="L101" s="72">
        <v>8</v>
      </c>
      <c r="M101" s="72" t="s">
        <v>837</v>
      </c>
      <c r="N101" s="72"/>
    </row>
    <row r="102" spans="1:14">
      <c r="A102" s="5">
        <v>5</v>
      </c>
      <c r="B102" s="8">
        <v>15</v>
      </c>
      <c r="C102" s="8">
        <v>101</v>
      </c>
      <c r="D102" s="2" t="s">
        <v>609</v>
      </c>
      <c r="E102" s="2">
        <v>17696</v>
      </c>
      <c r="F102" s="2" t="s">
        <v>438</v>
      </c>
      <c r="G102" s="2">
        <v>1</v>
      </c>
      <c r="H102" s="84">
        <v>1</v>
      </c>
      <c r="I102" s="69" t="s">
        <v>962</v>
      </c>
      <c r="J102" s="70" t="s">
        <v>105</v>
      </c>
      <c r="K102" s="87">
        <v>27</v>
      </c>
      <c r="L102" s="72">
        <v>6</v>
      </c>
      <c r="M102" s="72" t="s">
        <v>837</v>
      </c>
      <c r="N102" s="72"/>
    </row>
    <row r="103" spans="1:14">
      <c r="A103" s="5">
        <v>5</v>
      </c>
      <c r="B103" s="8">
        <v>16</v>
      </c>
      <c r="C103" s="8">
        <v>102</v>
      </c>
      <c r="D103" s="2" t="s">
        <v>16</v>
      </c>
      <c r="E103" s="2">
        <v>8709</v>
      </c>
      <c r="F103" s="2" t="s">
        <v>354</v>
      </c>
      <c r="G103" s="2">
        <v>1</v>
      </c>
      <c r="H103" s="84">
        <v>1</v>
      </c>
      <c r="I103" s="69" t="s">
        <v>450</v>
      </c>
      <c r="J103" s="70" t="s">
        <v>451</v>
      </c>
      <c r="K103" s="87">
        <v>32</v>
      </c>
      <c r="L103" s="72">
        <v>6</v>
      </c>
      <c r="M103" s="72" t="s">
        <v>837</v>
      </c>
      <c r="N103" s="72"/>
    </row>
    <row r="104" spans="1:14">
      <c r="A104" s="5">
        <v>5</v>
      </c>
      <c r="B104" s="8">
        <v>17</v>
      </c>
      <c r="C104" s="8">
        <v>103</v>
      </c>
      <c r="D104" s="2" t="s">
        <v>17</v>
      </c>
      <c r="E104" s="2">
        <v>11487</v>
      </c>
      <c r="F104" s="2" t="s">
        <v>16</v>
      </c>
      <c r="G104" s="2">
        <v>1</v>
      </c>
      <c r="H104" s="84">
        <v>1</v>
      </c>
      <c r="I104" s="69" t="s">
        <v>165</v>
      </c>
      <c r="J104" s="70" t="s">
        <v>1874</v>
      </c>
      <c r="K104" s="87">
        <v>29</v>
      </c>
      <c r="L104" s="72">
        <v>1</v>
      </c>
      <c r="M104" s="72"/>
      <c r="N104" s="72" t="s">
        <v>46</v>
      </c>
    </row>
    <row r="105" spans="1:14">
      <c r="A105" s="5">
        <v>5</v>
      </c>
      <c r="B105" s="8">
        <v>18</v>
      </c>
      <c r="C105" s="8">
        <v>104</v>
      </c>
      <c r="D105" s="2" t="s">
        <v>563</v>
      </c>
      <c r="E105" s="2">
        <v>25007</v>
      </c>
      <c r="F105" s="2" t="s">
        <v>15</v>
      </c>
      <c r="G105" s="2">
        <v>1</v>
      </c>
      <c r="H105" s="84">
        <v>1</v>
      </c>
      <c r="I105" s="69" t="s">
        <v>1932</v>
      </c>
      <c r="J105" s="70" t="s">
        <v>277</v>
      </c>
      <c r="K105" s="87">
        <v>25</v>
      </c>
      <c r="L105" s="72">
        <v>1</v>
      </c>
      <c r="M105" s="72"/>
      <c r="N105" s="72" t="s">
        <v>46</v>
      </c>
    </row>
    <row r="106" spans="1:14">
      <c r="A106" s="5">
        <v>5</v>
      </c>
      <c r="B106" s="8">
        <v>19</v>
      </c>
      <c r="C106" s="8">
        <v>105</v>
      </c>
      <c r="D106" s="2" t="s">
        <v>438</v>
      </c>
      <c r="E106" s="2">
        <v>8337</v>
      </c>
      <c r="F106" s="2" t="s">
        <v>16</v>
      </c>
      <c r="G106" s="2">
        <v>1</v>
      </c>
      <c r="H106" s="84">
        <v>1</v>
      </c>
      <c r="I106" s="69" t="s">
        <v>2188</v>
      </c>
      <c r="J106" s="70" t="s">
        <v>24</v>
      </c>
      <c r="K106" s="87">
        <v>34</v>
      </c>
      <c r="L106" s="72">
        <v>1</v>
      </c>
      <c r="M106" s="72"/>
      <c r="N106" s="72" t="s">
        <v>46</v>
      </c>
    </row>
    <row r="107" spans="1:14">
      <c r="A107" s="9">
        <v>5</v>
      </c>
      <c r="B107" s="10">
        <v>20</v>
      </c>
      <c r="C107" s="10">
        <v>106</v>
      </c>
      <c r="D107" s="11" t="s">
        <v>29</v>
      </c>
      <c r="E107" s="11">
        <v>15608</v>
      </c>
      <c r="F107" s="11" t="s">
        <v>567</v>
      </c>
      <c r="G107" s="11">
        <v>1</v>
      </c>
      <c r="H107" s="85">
        <v>1</v>
      </c>
      <c r="I107" s="73" t="s">
        <v>1212</v>
      </c>
      <c r="J107" s="74" t="s">
        <v>1213</v>
      </c>
      <c r="K107" s="88">
        <v>29</v>
      </c>
      <c r="L107" s="76">
        <v>5</v>
      </c>
      <c r="M107" s="76" t="s">
        <v>837</v>
      </c>
      <c r="N107" s="76"/>
    </row>
    <row r="108" spans="1:14">
      <c r="A108" s="5">
        <v>6</v>
      </c>
      <c r="B108" s="8">
        <v>1</v>
      </c>
      <c r="C108" s="8">
        <v>107</v>
      </c>
      <c r="D108" s="2" t="s">
        <v>29</v>
      </c>
      <c r="E108" s="2">
        <v>13259</v>
      </c>
      <c r="F108" s="2" t="s">
        <v>2176</v>
      </c>
      <c r="G108" s="2">
        <v>1</v>
      </c>
      <c r="H108" s="84">
        <v>1</v>
      </c>
      <c r="I108" s="69" t="s">
        <v>2232</v>
      </c>
      <c r="J108" s="70" t="s">
        <v>2233</v>
      </c>
      <c r="K108" s="87">
        <v>31</v>
      </c>
      <c r="L108" s="72">
        <v>1</v>
      </c>
      <c r="M108" s="72"/>
      <c r="N108" s="72" t="s">
        <v>837</v>
      </c>
    </row>
    <row r="109" spans="1:14">
      <c r="A109" s="5">
        <v>6</v>
      </c>
      <c r="B109" s="8">
        <v>2</v>
      </c>
      <c r="C109" s="8">
        <v>108</v>
      </c>
      <c r="D109" s="2" t="s">
        <v>438</v>
      </c>
      <c r="E109" s="2">
        <v>3184</v>
      </c>
      <c r="F109" s="2" t="s">
        <v>15</v>
      </c>
      <c r="G109" s="2">
        <v>1</v>
      </c>
      <c r="H109" s="84">
        <v>1</v>
      </c>
      <c r="I109" s="69" t="s">
        <v>474</v>
      </c>
      <c r="J109" s="70" t="s">
        <v>617</v>
      </c>
      <c r="K109" s="87">
        <v>35</v>
      </c>
      <c r="L109" s="72">
        <v>1</v>
      </c>
      <c r="M109" s="72"/>
      <c r="N109" s="72" t="s">
        <v>46</v>
      </c>
    </row>
    <row r="110" spans="1:14">
      <c r="A110" s="5">
        <v>6</v>
      </c>
      <c r="B110" s="8">
        <v>3</v>
      </c>
      <c r="C110" s="8">
        <v>109</v>
      </c>
      <c r="D110" s="2" t="s">
        <v>563</v>
      </c>
      <c r="E110" s="2">
        <v>17954</v>
      </c>
      <c r="F110" s="2" t="s">
        <v>246</v>
      </c>
      <c r="G110" s="2">
        <v>1</v>
      </c>
      <c r="H110" s="84">
        <v>1</v>
      </c>
      <c r="I110" s="69" t="s">
        <v>1248</v>
      </c>
      <c r="J110" s="70" t="s">
        <v>72</v>
      </c>
      <c r="K110" s="87">
        <v>27</v>
      </c>
      <c r="L110" s="72">
        <v>8</v>
      </c>
      <c r="M110" s="72" t="s">
        <v>46</v>
      </c>
      <c r="N110" s="72"/>
    </row>
    <row r="111" spans="1:14">
      <c r="A111" s="5">
        <v>6</v>
      </c>
      <c r="B111" s="8">
        <v>4</v>
      </c>
      <c r="C111" s="8">
        <v>110</v>
      </c>
      <c r="D111" s="2" t="s">
        <v>17</v>
      </c>
      <c r="E111" s="2">
        <v>13359</v>
      </c>
      <c r="F111" s="2" t="s">
        <v>188</v>
      </c>
      <c r="G111" s="2">
        <v>1</v>
      </c>
      <c r="H111" s="84">
        <v>1</v>
      </c>
      <c r="I111" s="69" t="s">
        <v>741</v>
      </c>
      <c r="J111" s="70" t="s">
        <v>571</v>
      </c>
      <c r="K111" s="87">
        <v>30</v>
      </c>
      <c r="L111" s="72">
        <v>8</v>
      </c>
      <c r="M111" s="72" t="s">
        <v>46</v>
      </c>
      <c r="N111" s="72"/>
    </row>
    <row r="112" spans="1:14">
      <c r="A112" s="5">
        <v>6</v>
      </c>
      <c r="B112" s="8">
        <v>5</v>
      </c>
      <c r="C112" s="8">
        <v>111</v>
      </c>
      <c r="D112" s="2" t="s">
        <v>16</v>
      </c>
      <c r="E112" s="2">
        <v>19600</v>
      </c>
      <c r="F112" s="2" t="s">
        <v>686</v>
      </c>
      <c r="G112" s="2">
        <v>1</v>
      </c>
      <c r="H112" s="84">
        <v>1</v>
      </c>
      <c r="I112" s="69" t="s">
        <v>2381</v>
      </c>
      <c r="J112" s="70" t="s">
        <v>577</v>
      </c>
      <c r="K112" s="87">
        <v>24</v>
      </c>
      <c r="L112" s="72">
        <v>8</v>
      </c>
      <c r="M112" s="72" t="s">
        <v>837</v>
      </c>
      <c r="N112" s="72"/>
    </row>
    <row r="113" spans="1:14">
      <c r="A113" s="5">
        <v>6</v>
      </c>
      <c r="B113" s="8">
        <v>6</v>
      </c>
      <c r="C113" s="8">
        <v>112</v>
      </c>
      <c r="D113" s="2" t="s">
        <v>609</v>
      </c>
      <c r="E113" s="2">
        <v>6984</v>
      </c>
      <c r="F113" s="2" t="s">
        <v>276</v>
      </c>
      <c r="G113" s="2">
        <v>1</v>
      </c>
      <c r="H113" s="84">
        <v>1</v>
      </c>
      <c r="I113" s="69" t="s">
        <v>528</v>
      </c>
      <c r="J113" s="70" t="s">
        <v>589</v>
      </c>
      <c r="K113" s="87">
        <v>34</v>
      </c>
      <c r="L113" s="72">
        <v>1</v>
      </c>
      <c r="M113" s="72"/>
      <c r="N113" s="72" t="s">
        <v>837</v>
      </c>
    </row>
    <row r="114" spans="1:14">
      <c r="A114" s="5">
        <v>6</v>
      </c>
      <c r="B114" s="8">
        <v>7</v>
      </c>
      <c r="C114" s="8">
        <v>113</v>
      </c>
      <c r="D114" s="2" t="s">
        <v>480</v>
      </c>
      <c r="E114" s="2">
        <v>19278</v>
      </c>
      <c r="F114" s="2" t="s">
        <v>188</v>
      </c>
      <c r="G114" s="2">
        <v>1</v>
      </c>
      <c r="H114" s="84">
        <v>1</v>
      </c>
      <c r="I114" s="69" t="s">
        <v>348</v>
      </c>
      <c r="J114" s="70" t="s">
        <v>997</v>
      </c>
      <c r="K114" s="87">
        <v>25</v>
      </c>
      <c r="L114" s="72">
        <v>1</v>
      </c>
      <c r="M114" s="72"/>
      <c r="N114" s="72" t="s">
        <v>837</v>
      </c>
    </row>
    <row r="115" spans="1:14">
      <c r="A115" s="5">
        <v>6</v>
      </c>
      <c r="B115" s="8">
        <v>8</v>
      </c>
      <c r="C115" s="8">
        <v>114</v>
      </c>
      <c r="D115" s="2" t="s">
        <v>18</v>
      </c>
      <c r="E115" s="2">
        <v>12371</v>
      </c>
      <c r="F115" s="2" t="s">
        <v>2175</v>
      </c>
      <c r="G115" s="2">
        <v>1</v>
      </c>
      <c r="H115" s="84">
        <v>1</v>
      </c>
      <c r="I115" s="69" t="s">
        <v>709</v>
      </c>
      <c r="J115" s="70" t="s">
        <v>324</v>
      </c>
      <c r="K115" s="87">
        <v>32</v>
      </c>
      <c r="L115" s="72">
        <v>4</v>
      </c>
      <c r="M115" s="72" t="s">
        <v>46</v>
      </c>
      <c r="N115" s="72"/>
    </row>
    <row r="116" spans="1:14">
      <c r="A116" s="5">
        <v>6</v>
      </c>
      <c r="B116" s="8">
        <v>9</v>
      </c>
      <c r="C116" s="8">
        <v>115</v>
      </c>
      <c r="D116" s="2" t="s">
        <v>598</v>
      </c>
      <c r="E116" s="2">
        <v>15451</v>
      </c>
      <c r="F116" s="2" t="s">
        <v>18</v>
      </c>
      <c r="G116" s="2">
        <v>1</v>
      </c>
      <c r="H116" s="84">
        <v>1</v>
      </c>
      <c r="I116" s="69" t="s">
        <v>1024</v>
      </c>
      <c r="J116" s="70" t="s">
        <v>546</v>
      </c>
      <c r="K116" s="87">
        <v>29</v>
      </c>
      <c r="L116" s="72">
        <v>1</v>
      </c>
      <c r="M116" s="72"/>
      <c r="N116" s="72" t="s">
        <v>837</v>
      </c>
    </row>
    <row r="117" spans="1:14">
      <c r="A117" s="5">
        <v>6</v>
      </c>
      <c r="B117" s="8">
        <v>10</v>
      </c>
      <c r="C117" s="8">
        <v>116</v>
      </c>
      <c r="D117" s="2" t="s">
        <v>276</v>
      </c>
      <c r="E117" s="2">
        <v>24580</v>
      </c>
      <c r="F117" s="2" t="s">
        <v>2169</v>
      </c>
      <c r="G117" s="2">
        <v>1</v>
      </c>
      <c r="H117" s="84">
        <v>1</v>
      </c>
      <c r="I117" s="69" t="s">
        <v>654</v>
      </c>
      <c r="J117" s="70" t="s">
        <v>2519</v>
      </c>
      <c r="K117" s="87">
        <v>23</v>
      </c>
      <c r="L117" s="72">
        <v>1</v>
      </c>
      <c r="M117" s="72"/>
      <c r="N117" s="72" t="s">
        <v>837</v>
      </c>
    </row>
    <row r="118" spans="1:14">
      <c r="A118" s="5">
        <v>6</v>
      </c>
      <c r="B118" s="8">
        <v>11</v>
      </c>
      <c r="C118" s="8">
        <v>117</v>
      </c>
      <c r="D118" s="2" t="s">
        <v>15</v>
      </c>
      <c r="E118" s="2">
        <v>5448</v>
      </c>
      <c r="F118" s="2" t="s">
        <v>555</v>
      </c>
      <c r="G118" s="2">
        <v>1</v>
      </c>
      <c r="H118" s="84">
        <v>1</v>
      </c>
      <c r="I118" s="69" t="s">
        <v>280</v>
      </c>
      <c r="J118" s="70" t="s">
        <v>135</v>
      </c>
      <c r="K118" s="87">
        <v>37</v>
      </c>
      <c r="L118" s="72">
        <v>1</v>
      </c>
      <c r="M118" s="72"/>
      <c r="N118" s="72" t="s">
        <v>837</v>
      </c>
    </row>
    <row r="119" spans="1:14">
      <c r="A119" s="5">
        <v>6</v>
      </c>
      <c r="B119" s="8">
        <v>12</v>
      </c>
      <c r="C119" s="8">
        <v>118</v>
      </c>
      <c r="D119" s="2" t="s">
        <v>470</v>
      </c>
      <c r="E119" s="2">
        <v>20000</v>
      </c>
      <c r="F119" s="2" t="s">
        <v>17</v>
      </c>
      <c r="G119" s="2">
        <v>1</v>
      </c>
      <c r="H119" s="84">
        <v>1</v>
      </c>
      <c r="I119" s="69" t="s">
        <v>2393</v>
      </c>
      <c r="J119" s="70" t="s">
        <v>571</v>
      </c>
      <c r="K119" s="87">
        <v>26</v>
      </c>
      <c r="L119" s="72">
        <v>1</v>
      </c>
      <c r="M119" s="72"/>
      <c r="N119" s="72" t="s">
        <v>837</v>
      </c>
    </row>
    <row r="120" spans="1:14">
      <c r="A120" s="5">
        <v>6</v>
      </c>
      <c r="B120" s="8">
        <v>13</v>
      </c>
      <c r="C120" s="8">
        <v>119</v>
      </c>
      <c r="D120" s="2" t="s">
        <v>239</v>
      </c>
      <c r="E120" s="2">
        <v>17548</v>
      </c>
      <c r="F120" s="2" t="s">
        <v>18</v>
      </c>
      <c r="G120" s="2">
        <v>1</v>
      </c>
      <c r="H120" s="84">
        <v>1</v>
      </c>
      <c r="I120" s="69" t="s">
        <v>1937</v>
      </c>
      <c r="J120" s="70" t="s">
        <v>288</v>
      </c>
      <c r="K120" s="87">
        <v>27</v>
      </c>
      <c r="L120" s="72">
        <v>9</v>
      </c>
      <c r="M120" s="72" t="s">
        <v>837</v>
      </c>
      <c r="N120" s="72"/>
    </row>
    <row r="121" spans="1:14">
      <c r="A121" s="5">
        <v>6</v>
      </c>
      <c r="B121" s="8">
        <v>14</v>
      </c>
      <c r="C121" s="8">
        <v>120</v>
      </c>
      <c r="D121" s="2" t="s">
        <v>188</v>
      </c>
      <c r="E121" s="2">
        <v>13649</v>
      </c>
      <c r="F121" s="2" t="s">
        <v>16</v>
      </c>
      <c r="G121" s="2">
        <v>1</v>
      </c>
      <c r="H121" s="84">
        <v>1</v>
      </c>
      <c r="I121" s="69" t="s">
        <v>697</v>
      </c>
      <c r="J121" s="70" t="s">
        <v>519</v>
      </c>
      <c r="K121" s="87">
        <v>28</v>
      </c>
      <c r="L121" s="72">
        <v>1</v>
      </c>
      <c r="M121" s="72"/>
      <c r="N121" s="72" t="s">
        <v>837</v>
      </c>
    </row>
    <row r="122" spans="1:14">
      <c r="A122" s="5">
        <v>6</v>
      </c>
      <c r="B122" s="8">
        <v>15</v>
      </c>
      <c r="C122" s="8">
        <v>121</v>
      </c>
      <c r="D122" s="2" t="s">
        <v>555</v>
      </c>
      <c r="E122" s="2">
        <v>12880</v>
      </c>
      <c r="F122" s="2" t="s">
        <v>598</v>
      </c>
      <c r="G122" s="2">
        <v>1</v>
      </c>
      <c r="H122" s="84">
        <v>1</v>
      </c>
      <c r="I122" s="69" t="s">
        <v>117</v>
      </c>
      <c r="J122" s="70" t="s">
        <v>571</v>
      </c>
      <c r="K122" s="87">
        <v>31</v>
      </c>
      <c r="L122" s="72">
        <v>1</v>
      </c>
      <c r="M122" s="72"/>
      <c r="N122" s="72" t="s">
        <v>46</v>
      </c>
    </row>
    <row r="123" spans="1:14">
      <c r="A123" s="5">
        <v>6</v>
      </c>
      <c r="B123" s="8">
        <v>16</v>
      </c>
      <c r="C123" s="8">
        <v>122</v>
      </c>
      <c r="D123" s="2" t="s">
        <v>129</v>
      </c>
      <c r="E123" s="2">
        <v>17735</v>
      </c>
      <c r="F123" s="2" t="s">
        <v>239</v>
      </c>
      <c r="G123" s="2">
        <v>1</v>
      </c>
      <c r="H123" s="84">
        <v>1</v>
      </c>
      <c r="I123" s="69" t="s">
        <v>945</v>
      </c>
      <c r="J123" s="70" t="s">
        <v>571</v>
      </c>
      <c r="K123" s="87">
        <v>26</v>
      </c>
      <c r="L123" s="72">
        <v>1</v>
      </c>
      <c r="M123" s="72"/>
      <c r="N123" s="72" t="s">
        <v>46</v>
      </c>
    </row>
    <row r="124" spans="1:14">
      <c r="A124" s="5">
        <v>6</v>
      </c>
      <c r="B124" s="8">
        <v>17</v>
      </c>
      <c r="C124" s="8">
        <v>123</v>
      </c>
      <c r="D124" s="2" t="s">
        <v>164</v>
      </c>
      <c r="E124" s="2">
        <v>16417</v>
      </c>
      <c r="F124" s="2" t="s">
        <v>129</v>
      </c>
      <c r="G124" s="2">
        <v>1</v>
      </c>
      <c r="H124" s="84">
        <v>1</v>
      </c>
      <c r="I124" s="69" t="s">
        <v>703</v>
      </c>
      <c r="J124" s="70" t="s">
        <v>132</v>
      </c>
      <c r="K124" s="87">
        <v>24</v>
      </c>
      <c r="L124" s="72">
        <v>6</v>
      </c>
      <c r="M124" s="72" t="s">
        <v>838</v>
      </c>
      <c r="N124" s="72"/>
    </row>
    <row r="125" spans="1:14">
      <c r="A125" s="5">
        <v>6</v>
      </c>
      <c r="B125" s="8">
        <v>18</v>
      </c>
      <c r="C125" s="8">
        <v>124</v>
      </c>
      <c r="D125" s="2" t="s">
        <v>14</v>
      </c>
      <c r="E125" s="2">
        <v>23378</v>
      </c>
      <c r="F125" s="2" t="s">
        <v>188</v>
      </c>
      <c r="G125" s="2">
        <v>1</v>
      </c>
      <c r="H125" s="84"/>
      <c r="I125" s="69" t="s">
        <v>2512</v>
      </c>
      <c r="J125" s="70" t="s">
        <v>565</v>
      </c>
      <c r="K125" s="87">
        <v>23</v>
      </c>
      <c r="L125" s="72">
        <v>6</v>
      </c>
      <c r="M125" s="72" t="s">
        <v>837</v>
      </c>
      <c r="N125" s="72"/>
    </row>
    <row r="126" spans="1:14">
      <c r="A126" s="5">
        <v>6</v>
      </c>
      <c r="B126" s="8">
        <v>19</v>
      </c>
      <c r="C126" s="8">
        <v>125</v>
      </c>
      <c r="D126" s="2" t="s">
        <v>567</v>
      </c>
      <c r="E126" s="2">
        <v>10547</v>
      </c>
      <c r="F126" s="2" t="s">
        <v>15</v>
      </c>
      <c r="G126" s="2">
        <v>1</v>
      </c>
      <c r="H126" s="84">
        <v>1</v>
      </c>
      <c r="I126" s="69" t="s">
        <v>211</v>
      </c>
      <c r="J126" s="70" t="s">
        <v>217</v>
      </c>
      <c r="K126" s="87">
        <v>32</v>
      </c>
      <c r="L126" s="72">
        <v>1</v>
      </c>
      <c r="M126" s="72"/>
      <c r="N126" s="72" t="s">
        <v>837</v>
      </c>
    </row>
    <row r="127" spans="1:14">
      <c r="A127" s="9">
        <v>6</v>
      </c>
      <c r="B127" s="10">
        <v>20</v>
      </c>
      <c r="C127" s="10">
        <v>126</v>
      </c>
      <c r="D127" s="11" t="s">
        <v>13</v>
      </c>
      <c r="E127" s="11">
        <v>13755</v>
      </c>
      <c r="F127" s="11" t="s">
        <v>345</v>
      </c>
      <c r="G127" s="11">
        <v>1</v>
      </c>
      <c r="H127" s="85">
        <v>1</v>
      </c>
      <c r="I127" s="73" t="s">
        <v>1060</v>
      </c>
      <c r="J127" s="74" t="s">
        <v>863</v>
      </c>
      <c r="K127" s="88">
        <v>27</v>
      </c>
      <c r="L127" s="76">
        <v>2</v>
      </c>
      <c r="M127" s="76" t="s">
        <v>837</v>
      </c>
      <c r="N127" s="76"/>
    </row>
    <row r="128" spans="1:14">
      <c r="A128" s="5">
        <v>7</v>
      </c>
      <c r="B128" s="8">
        <v>1</v>
      </c>
      <c r="C128" s="8">
        <v>127</v>
      </c>
      <c r="D128" s="2" t="s">
        <v>13</v>
      </c>
      <c r="E128" s="2">
        <v>17423</v>
      </c>
      <c r="F128" s="2" t="s">
        <v>164</v>
      </c>
      <c r="G128" s="2">
        <v>1</v>
      </c>
      <c r="H128" s="84">
        <v>1</v>
      </c>
      <c r="I128" s="69" t="s">
        <v>1812</v>
      </c>
      <c r="J128" s="70" t="s">
        <v>1813</v>
      </c>
      <c r="K128" s="87">
        <v>28</v>
      </c>
      <c r="L128" s="72">
        <v>2</v>
      </c>
      <c r="M128" s="72" t="s">
        <v>837</v>
      </c>
      <c r="N128" s="72"/>
    </row>
    <row r="129" spans="1:14">
      <c r="A129" s="5">
        <v>7</v>
      </c>
      <c r="B129" s="8">
        <v>2</v>
      </c>
      <c r="C129" s="8">
        <v>128</v>
      </c>
      <c r="D129" s="2" t="s">
        <v>567</v>
      </c>
      <c r="E129" s="2">
        <v>15010</v>
      </c>
      <c r="F129" s="2" t="s">
        <v>15</v>
      </c>
      <c r="G129" s="2">
        <v>1</v>
      </c>
      <c r="H129" s="84">
        <v>1</v>
      </c>
      <c r="I129" s="69" t="s">
        <v>1770</v>
      </c>
      <c r="J129" s="70" t="s">
        <v>156</v>
      </c>
      <c r="K129" s="87">
        <v>29</v>
      </c>
      <c r="L129" s="72">
        <v>1</v>
      </c>
      <c r="M129" s="72"/>
      <c r="N129" s="72" t="s">
        <v>837</v>
      </c>
    </row>
    <row r="130" spans="1:14">
      <c r="A130" s="5">
        <v>7</v>
      </c>
      <c r="B130" s="8">
        <v>3</v>
      </c>
      <c r="C130" s="8">
        <v>129</v>
      </c>
      <c r="D130" s="2" t="s">
        <v>14</v>
      </c>
      <c r="E130" s="2">
        <v>20517</v>
      </c>
      <c r="F130" s="2" t="s">
        <v>213</v>
      </c>
      <c r="G130" s="2">
        <v>1</v>
      </c>
      <c r="H130" s="84">
        <v>1</v>
      </c>
      <c r="I130" s="69" t="s">
        <v>2450</v>
      </c>
      <c r="J130" s="70" t="s">
        <v>220</v>
      </c>
      <c r="K130" s="87">
        <v>24</v>
      </c>
      <c r="L130" s="72">
        <v>1</v>
      </c>
      <c r="M130" s="72"/>
      <c r="N130" s="72" t="s">
        <v>837</v>
      </c>
    </row>
    <row r="131" spans="1:14">
      <c r="A131" s="5">
        <v>7</v>
      </c>
      <c r="B131" s="8">
        <v>4</v>
      </c>
      <c r="C131" s="8">
        <v>130</v>
      </c>
      <c r="D131" s="2" t="s">
        <v>164</v>
      </c>
      <c r="E131" s="2">
        <v>14332</v>
      </c>
      <c r="F131" s="2" t="s">
        <v>2168</v>
      </c>
      <c r="G131" s="2">
        <v>1</v>
      </c>
      <c r="H131" s="84">
        <v>1</v>
      </c>
      <c r="I131" s="69" t="s">
        <v>1853</v>
      </c>
      <c r="J131" s="70" t="s">
        <v>1775</v>
      </c>
      <c r="K131" s="87">
        <v>27</v>
      </c>
      <c r="L131" s="72">
        <v>1</v>
      </c>
      <c r="M131" s="72"/>
      <c r="N131" s="72" t="s">
        <v>837</v>
      </c>
    </row>
    <row r="132" spans="1:14">
      <c r="A132" s="5">
        <v>7</v>
      </c>
      <c r="B132" s="8">
        <v>5</v>
      </c>
      <c r="C132" s="8">
        <v>131</v>
      </c>
      <c r="D132" s="2" t="s">
        <v>129</v>
      </c>
      <c r="E132" s="2">
        <v>6887</v>
      </c>
      <c r="F132" s="2" t="s">
        <v>614</v>
      </c>
      <c r="G132" s="2">
        <v>1</v>
      </c>
      <c r="H132" s="84">
        <v>1</v>
      </c>
      <c r="I132" s="69" t="s">
        <v>642</v>
      </c>
      <c r="J132" s="70" t="s">
        <v>297</v>
      </c>
      <c r="K132" s="87">
        <v>34</v>
      </c>
      <c r="L132" s="72">
        <v>2</v>
      </c>
      <c r="M132" s="72" t="s">
        <v>837</v>
      </c>
      <c r="N132" s="72"/>
    </row>
    <row r="133" spans="1:14">
      <c r="A133" s="5">
        <v>7</v>
      </c>
      <c r="B133" s="8">
        <v>6</v>
      </c>
      <c r="C133" s="8">
        <v>132</v>
      </c>
      <c r="D133" s="2" t="s">
        <v>555</v>
      </c>
      <c r="E133" s="2">
        <v>10078</v>
      </c>
      <c r="F133" s="2" t="s">
        <v>567</v>
      </c>
      <c r="G133" s="2">
        <v>1</v>
      </c>
      <c r="H133" s="84">
        <v>1</v>
      </c>
      <c r="I133" s="69" t="s">
        <v>1918</v>
      </c>
      <c r="J133" s="70" t="s">
        <v>393</v>
      </c>
      <c r="K133" s="87">
        <v>34</v>
      </c>
      <c r="L133" s="72">
        <v>1</v>
      </c>
      <c r="M133" s="72"/>
      <c r="N133" s="72" t="s">
        <v>46</v>
      </c>
    </row>
    <row r="134" spans="1:14">
      <c r="A134" s="5">
        <v>7</v>
      </c>
      <c r="B134" s="8">
        <v>7</v>
      </c>
      <c r="C134" s="8">
        <v>133</v>
      </c>
      <c r="D134" s="2" t="s">
        <v>188</v>
      </c>
      <c r="E134" s="2">
        <v>17496</v>
      </c>
      <c r="F134" s="2" t="s">
        <v>598</v>
      </c>
      <c r="G134" s="2">
        <v>1</v>
      </c>
      <c r="H134" s="84">
        <v>1</v>
      </c>
      <c r="I134" s="69" t="s">
        <v>588</v>
      </c>
      <c r="J134" s="70" t="s">
        <v>1094</v>
      </c>
      <c r="K134" s="87">
        <v>27</v>
      </c>
      <c r="L134" s="72">
        <v>1</v>
      </c>
      <c r="M134" s="72"/>
      <c r="N134" s="72" t="s">
        <v>837</v>
      </c>
    </row>
    <row r="135" spans="1:14">
      <c r="A135" s="5">
        <v>7</v>
      </c>
      <c r="B135" s="8">
        <v>8</v>
      </c>
      <c r="C135" s="8">
        <v>134</v>
      </c>
      <c r="D135" s="2" t="s">
        <v>239</v>
      </c>
      <c r="E135" s="2">
        <v>8410</v>
      </c>
      <c r="F135" s="2" t="s">
        <v>354</v>
      </c>
      <c r="G135" s="2">
        <v>1</v>
      </c>
      <c r="H135" s="84">
        <v>1</v>
      </c>
      <c r="I135" s="69" t="s">
        <v>458</v>
      </c>
      <c r="J135" s="70" t="s">
        <v>1724</v>
      </c>
      <c r="K135" s="87">
        <v>32</v>
      </c>
      <c r="L135" s="72">
        <v>1</v>
      </c>
      <c r="M135" s="72"/>
      <c r="N135" s="72" t="s">
        <v>837</v>
      </c>
    </row>
    <row r="136" spans="1:14">
      <c r="A136" s="5">
        <v>7</v>
      </c>
      <c r="B136" s="8">
        <v>9</v>
      </c>
      <c r="C136" s="8">
        <v>135</v>
      </c>
      <c r="D136" s="2" t="s">
        <v>470</v>
      </c>
      <c r="E136" s="2">
        <v>16572</v>
      </c>
      <c r="F136" s="2" t="s">
        <v>246</v>
      </c>
      <c r="G136" s="2">
        <v>1</v>
      </c>
      <c r="H136" s="84">
        <v>1</v>
      </c>
      <c r="I136" s="69" t="s">
        <v>536</v>
      </c>
      <c r="J136" s="70" t="s">
        <v>986</v>
      </c>
      <c r="K136" s="87">
        <v>28</v>
      </c>
      <c r="L136" s="72">
        <v>7</v>
      </c>
      <c r="M136" s="72" t="s">
        <v>837</v>
      </c>
      <c r="N136" s="72"/>
    </row>
    <row r="137" spans="1:14">
      <c r="A137" s="5">
        <v>7</v>
      </c>
      <c r="B137" s="8">
        <v>10</v>
      </c>
      <c r="C137" s="8">
        <v>136</v>
      </c>
      <c r="D137" s="2" t="s">
        <v>15</v>
      </c>
      <c r="E137" s="2">
        <v>9785</v>
      </c>
      <c r="F137" s="2" t="s">
        <v>598</v>
      </c>
      <c r="G137" s="2">
        <v>1</v>
      </c>
      <c r="H137" s="84">
        <v>1</v>
      </c>
      <c r="I137" s="69" t="s">
        <v>55</v>
      </c>
      <c r="J137" s="70" t="s">
        <v>547</v>
      </c>
      <c r="K137" s="87">
        <v>33</v>
      </c>
      <c r="L137" s="72">
        <v>5</v>
      </c>
      <c r="M137" s="72" t="s">
        <v>46</v>
      </c>
      <c r="N137" s="72"/>
    </row>
    <row r="138" spans="1:14">
      <c r="A138" s="5">
        <v>7</v>
      </c>
      <c r="B138" s="8">
        <v>11</v>
      </c>
      <c r="C138" s="8">
        <v>137</v>
      </c>
      <c r="D138" s="2" t="s">
        <v>276</v>
      </c>
      <c r="E138" s="2">
        <v>21537</v>
      </c>
      <c r="F138" s="2" t="s">
        <v>2168</v>
      </c>
      <c r="G138" s="2">
        <v>1</v>
      </c>
      <c r="H138" s="84">
        <v>1</v>
      </c>
      <c r="I138" s="69" t="s">
        <v>2473</v>
      </c>
      <c r="J138" s="70" t="s">
        <v>197</v>
      </c>
      <c r="K138" s="87">
        <v>24</v>
      </c>
      <c r="L138" s="72">
        <v>1</v>
      </c>
      <c r="M138" s="72"/>
      <c r="N138" s="72" t="s">
        <v>46</v>
      </c>
    </row>
    <row r="139" spans="1:14">
      <c r="A139" s="5">
        <v>7</v>
      </c>
      <c r="B139" s="8">
        <v>12</v>
      </c>
      <c r="C139" s="8">
        <v>138</v>
      </c>
      <c r="D139" s="2" t="s">
        <v>598</v>
      </c>
      <c r="E139" s="2">
        <v>19911</v>
      </c>
      <c r="F139" s="2" t="s">
        <v>18</v>
      </c>
      <c r="G139" s="2">
        <v>1</v>
      </c>
      <c r="H139" s="84">
        <v>1</v>
      </c>
      <c r="I139" s="69" t="s">
        <v>295</v>
      </c>
      <c r="J139" s="70" t="s">
        <v>565</v>
      </c>
      <c r="K139" s="87">
        <v>23</v>
      </c>
      <c r="L139" s="72">
        <v>1</v>
      </c>
      <c r="M139" s="72"/>
      <c r="N139" s="72" t="s">
        <v>46</v>
      </c>
    </row>
    <row r="140" spans="1:14">
      <c r="A140" s="5">
        <v>7</v>
      </c>
      <c r="B140" s="8">
        <v>13</v>
      </c>
      <c r="C140" s="8">
        <v>139</v>
      </c>
      <c r="D140" s="2" t="s">
        <v>18</v>
      </c>
      <c r="E140" s="2">
        <v>12552</v>
      </c>
      <c r="F140" s="2" t="s">
        <v>188</v>
      </c>
      <c r="G140" s="2">
        <v>1</v>
      </c>
      <c r="H140" s="84">
        <v>1</v>
      </c>
      <c r="I140" s="69" t="s">
        <v>295</v>
      </c>
      <c r="J140" s="70" t="s">
        <v>152</v>
      </c>
      <c r="K140" s="87">
        <v>29</v>
      </c>
      <c r="L140" s="72">
        <v>5</v>
      </c>
      <c r="M140" s="72" t="s">
        <v>837</v>
      </c>
      <c r="N140" s="72"/>
    </row>
    <row r="141" spans="1:14">
      <c r="A141" s="5">
        <v>7</v>
      </c>
      <c r="B141" s="8">
        <v>14</v>
      </c>
      <c r="C141" s="8">
        <v>140</v>
      </c>
      <c r="D141" s="2" t="s">
        <v>480</v>
      </c>
      <c r="E141" s="2">
        <v>13345</v>
      </c>
      <c r="F141" s="2" t="s">
        <v>188</v>
      </c>
      <c r="G141" s="2">
        <v>1</v>
      </c>
      <c r="H141" s="84">
        <v>1</v>
      </c>
      <c r="I141" s="69" t="s">
        <v>972</v>
      </c>
      <c r="J141" s="70" t="s">
        <v>589</v>
      </c>
      <c r="K141" s="87">
        <v>29</v>
      </c>
      <c r="L141" s="72">
        <v>1</v>
      </c>
      <c r="M141" s="72"/>
      <c r="N141" s="72" t="s">
        <v>837</v>
      </c>
    </row>
    <row r="142" spans="1:14">
      <c r="A142" s="5">
        <v>7</v>
      </c>
      <c r="B142" s="8">
        <v>15</v>
      </c>
      <c r="C142" s="8">
        <v>141</v>
      </c>
      <c r="D142" s="2" t="s">
        <v>609</v>
      </c>
      <c r="E142" s="2">
        <v>19853</v>
      </c>
      <c r="F142" s="2" t="s">
        <v>16</v>
      </c>
      <c r="G142" s="2">
        <v>1</v>
      </c>
      <c r="H142" s="84">
        <v>1</v>
      </c>
      <c r="I142" s="69" t="s">
        <v>1767</v>
      </c>
      <c r="J142" s="70" t="s">
        <v>596</v>
      </c>
      <c r="K142" s="87">
        <v>26</v>
      </c>
      <c r="L142" s="72">
        <v>1</v>
      </c>
      <c r="M142" s="72"/>
      <c r="N142" s="72" t="s">
        <v>837</v>
      </c>
    </row>
    <row r="143" spans="1:14">
      <c r="A143" s="5">
        <v>7</v>
      </c>
      <c r="B143" s="8">
        <v>16</v>
      </c>
      <c r="C143" s="8">
        <v>142</v>
      </c>
      <c r="D143" s="2" t="s">
        <v>16</v>
      </c>
      <c r="E143" s="2">
        <v>21224</v>
      </c>
      <c r="F143" s="2" t="s">
        <v>567</v>
      </c>
      <c r="G143" s="2">
        <v>1</v>
      </c>
      <c r="H143" s="84">
        <v>1</v>
      </c>
      <c r="I143" s="69" t="s">
        <v>2462</v>
      </c>
      <c r="J143" s="70" t="s">
        <v>334</v>
      </c>
      <c r="K143" s="87">
        <v>25</v>
      </c>
      <c r="L143" s="72">
        <v>1</v>
      </c>
      <c r="M143" s="72"/>
      <c r="N143" s="72" t="s">
        <v>837</v>
      </c>
    </row>
    <row r="144" spans="1:14">
      <c r="A144" s="5">
        <v>7</v>
      </c>
      <c r="B144" s="8">
        <v>17</v>
      </c>
      <c r="C144" s="8">
        <v>143</v>
      </c>
      <c r="D144" s="2" t="s">
        <v>17</v>
      </c>
      <c r="E144" s="2">
        <v>6399</v>
      </c>
      <c r="F144" s="2" t="s">
        <v>239</v>
      </c>
      <c r="G144" s="2">
        <v>1</v>
      </c>
      <c r="H144" s="84">
        <v>1</v>
      </c>
      <c r="I144" s="69" t="s">
        <v>1287</v>
      </c>
      <c r="J144" s="70" t="s">
        <v>565</v>
      </c>
      <c r="K144" s="87">
        <v>32</v>
      </c>
      <c r="L144" s="72">
        <v>1</v>
      </c>
      <c r="M144" s="72"/>
      <c r="N144" s="72" t="s">
        <v>837</v>
      </c>
    </row>
    <row r="145" spans="1:14">
      <c r="A145" s="5">
        <v>7</v>
      </c>
      <c r="B145" s="8">
        <v>18</v>
      </c>
      <c r="C145" s="8">
        <v>144</v>
      </c>
      <c r="D145" s="2" t="s">
        <v>563</v>
      </c>
      <c r="E145" s="2">
        <v>7836</v>
      </c>
      <c r="F145" s="2" t="s">
        <v>563</v>
      </c>
      <c r="G145" s="2">
        <v>1</v>
      </c>
      <c r="H145" s="84">
        <v>1</v>
      </c>
      <c r="I145" s="69" t="s">
        <v>777</v>
      </c>
      <c r="J145" s="70" t="s">
        <v>163</v>
      </c>
      <c r="K145" s="87">
        <v>32</v>
      </c>
      <c r="L145" s="72">
        <v>1</v>
      </c>
      <c r="M145" s="72"/>
      <c r="N145" s="72" t="s">
        <v>837</v>
      </c>
    </row>
    <row r="146" spans="1:14">
      <c r="A146" s="5">
        <v>7</v>
      </c>
      <c r="B146" s="8">
        <v>19</v>
      </c>
      <c r="C146" s="8">
        <v>145</v>
      </c>
      <c r="D146" s="2" t="s">
        <v>438</v>
      </c>
      <c r="E146" s="2">
        <v>12434</v>
      </c>
      <c r="F146" s="2" t="s">
        <v>345</v>
      </c>
      <c r="G146" s="2">
        <v>1</v>
      </c>
      <c r="H146" s="84">
        <v>1</v>
      </c>
      <c r="I146" s="69" t="s">
        <v>769</v>
      </c>
      <c r="J146" s="70" t="s">
        <v>105</v>
      </c>
      <c r="K146" s="87">
        <v>32</v>
      </c>
      <c r="L146" s="72">
        <v>8</v>
      </c>
      <c r="M146" s="72" t="s">
        <v>837</v>
      </c>
      <c r="N146" s="72"/>
    </row>
    <row r="147" spans="1:14">
      <c r="A147" s="9">
        <v>7</v>
      </c>
      <c r="B147" s="10">
        <v>20</v>
      </c>
      <c r="C147" s="10">
        <v>146</v>
      </c>
      <c r="D147" s="11" t="s">
        <v>29</v>
      </c>
      <c r="E147" s="11">
        <v>16610</v>
      </c>
      <c r="F147" s="11" t="s">
        <v>2176</v>
      </c>
      <c r="G147" s="11">
        <v>1</v>
      </c>
      <c r="H147" s="85">
        <v>1</v>
      </c>
      <c r="I147" s="73" t="s">
        <v>1696</v>
      </c>
      <c r="J147" s="74" t="s">
        <v>1669</v>
      </c>
      <c r="K147" s="88">
        <v>28</v>
      </c>
      <c r="L147" s="76">
        <v>1</v>
      </c>
      <c r="M147" s="76"/>
      <c r="N147" s="76" t="s">
        <v>837</v>
      </c>
    </row>
    <row r="148" spans="1:14">
      <c r="A148" s="5">
        <v>8</v>
      </c>
      <c r="B148" s="8">
        <v>1</v>
      </c>
      <c r="C148" s="8">
        <v>147</v>
      </c>
      <c r="D148" s="2" t="s">
        <v>29</v>
      </c>
      <c r="E148" s="2">
        <v>20631</v>
      </c>
      <c r="F148" s="2" t="s">
        <v>686</v>
      </c>
      <c r="G148" s="2">
        <v>1</v>
      </c>
      <c r="H148" s="84">
        <v>1</v>
      </c>
      <c r="I148" s="69" t="s">
        <v>1743</v>
      </c>
      <c r="J148" s="70" t="s">
        <v>539</v>
      </c>
      <c r="K148" s="87">
        <v>25</v>
      </c>
      <c r="L148" s="72">
        <v>1</v>
      </c>
      <c r="M148" s="72"/>
      <c r="N148" s="72" t="s">
        <v>837</v>
      </c>
    </row>
    <row r="149" spans="1:14">
      <c r="A149" s="5">
        <v>8</v>
      </c>
      <c r="B149" s="8">
        <v>2</v>
      </c>
      <c r="C149" s="8">
        <v>148</v>
      </c>
      <c r="D149" s="2" t="s">
        <v>438</v>
      </c>
      <c r="E149" s="2">
        <v>4220</v>
      </c>
      <c r="F149" s="2" t="s">
        <v>2169</v>
      </c>
      <c r="G149" s="2">
        <v>1</v>
      </c>
      <c r="H149" s="84">
        <v>1</v>
      </c>
      <c r="I149" s="69" t="s">
        <v>111</v>
      </c>
      <c r="J149" s="70" t="s">
        <v>549</v>
      </c>
      <c r="K149" s="87">
        <v>36</v>
      </c>
      <c r="L149" s="72">
        <v>3</v>
      </c>
      <c r="M149" s="72" t="s">
        <v>837</v>
      </c>
      <c r="N149" s="72"/>
    </row>
    <row r="150" spans="1:14">
      <c r="A150" s="5">
        <v>8</v>
      </c>
      <c r="B150" s="8">
        <v>3</v>
      </c>
      <c r="C150" s="8">
        <v>149</v>
      </c>
      <c r="D150" s="2" t="s">
        <v>563</v>
      </c>
      <c r="E150" s="2">
        <v>6986</v>
      </c>
      <c r="F150" s="2" t="s">
        <v>13</v>
      </c>
      <c r="G150" s="2">
        <v>1</v>
      </c>
      <c r="H150" s="84">
        <v>1</v>
      </c>
      <c r="I150" s="69" t="s">
        <v>311</v>
      </c>
      <c r="J150" s="70" t="s">
        <v>557</v>
      </c>
      <c r="K150" s="87">
        <v>36</v>
      </c>
      <c r="L150" s="72">
        <v>1</v>
      </c>
      <c r="M150" s="72"/>
      <c r="N150" s="72" t="s">
        <v>837</v>
      </c>
    </row>
    <row r="151" spans="1:14">
      <c r="A151" s="5">
        <v>8</v>
      </c>
      <c r="B151" s="8">
        <v>4</v>
      </c>
      <c r="C151" s="8">
        <v>150</v>
      </c>
      <c r="D151" s="2" t="s">
        <v>17</v>
      </c>
      <c r="E151" s="2">
        <v>17369</v>
      </c>
      <c r="F151" s="2" t="s">
        <v>14</v>
      </c>
      <c r="G151" s="2">
        <v>1</v>
      </c>
      <c r="H151" s="84">
        <v>1</v>
      </c>
      <c r="I151" s="69" t="s">
        <v>297</v>
      </c>
      <c r="J151" s="70" t="s">
        <v>570</v>
      </c>
      <c r="K151" s="87">
        <v>26</v>
      </c>
      <c r="L151" s="72">
        <v>1</v>
      </c>
      <c r="M151" s="72"/>
      <c r="N151" s="72" t="s">
        <v>46</v>
      </c>
    </row>
    <row r="152" spans="1:14">
      <c r="A152" s="5">
        <v>8</v>
      </c>
      <c r="B152" s="8">
        <v>5</v>
      </c>
      <c r="C152" s="8">
        <v>151</v>
      </c>
      <c r="D152" s="2" t="s">
        <v>16</v>
      </c>
      <c r="E152" s="2">
        <v>17919</v>
      </c>
      <c r="F152" s="2" t="s">
        <v>129</v>
      </c>
      <c r="G152" s="2">
        <v>1</v>
      </c>
      <c r="H152" s="84">
        <v>1</v>
      </c>
      <c r="I152" s="69" t="s">
        <v>442</v>
      </c>
      <c r="J152" s="70" t="s">
        <v>557</v>
      </c>
      <c r="K152" s="87">
        <v>26</v>
      </c>
      <c r="L152" s="72">
        <v>7</v>
      </c>
      <c r="M152" s="72" t="s">
        <v>838</v>
      </c>
      <c r="N152" s="72"/>
    </row>
    <row r="153" spans="1:14">
      <c r="A153" s="5">
        <v>8</v>
      </c>
      <c r="B153" s="8">
        <v>6</v>
      </c>
      <c r="C153" s="8">
        <v>152</v>
      </c>
      <c r="D153" s="2" t="s">
        <v>609</v>
      </c>
      <c r="E153" s="2">
        <v>24617</v>
      </c>
      <c r="F153" s="2" t="s">
        <v>609</v>
      </c>
      <c r="G153" s="2">
        <v>1</v>
      </c>
      <c r="H153" s="84"/>
      <c r="I153" s="69" t="s">
        <v>2520</v>
      </c>
      <c r="J153" s="70" t="s">
        <v>2521</v>
      </c>
      <c r="K153" s="87">
        <v>24</v>
      </c>
      <c r="L153" s="72">
        <v>8</v>
      </c>
      <c r="M153" s="72" t="s">
        <v>46</v>
      </c>
      <c r="N153" s="72"/>
    </row>
    <row r="154" spans="1:14">
      <c r="A154" s="5">
        <v>8</v>
      </c>
      <c r="B154" s="8">
        <v>7</v>
      </c>
      <c r="C154" s="8">
        <v>153</v>
      </c>
      <c r="D154" s="2" t="s">
        <v>480</v>
      </c>
      <c r="E154" s="2">
        <v>19731</v>
      </c>
      <c r="F154" s="2" t="s">
        <v>276</v>
      </c>
      <c r="G154" s="2">
        <v>1</v>
      </c>
      <c r="H154" s="84">
        <v>1</v>
      </c>
      <c r="I154" s="69" t="s">
        <v>1944</v>
      </c>
      <c r="J154" s="70" t="s">
        <v>1945</v>
      </c>
      <c r="K154" s="87">
        <v>26</v>
      </c>
      <c r="L154" s="72">
        <v>1</v>
      </c>
      <c r="M154" s="72"/>
      <c r="N154" s="72" t="s">
        <v>837</v>
      </c>
    </row>
    <row r="155" spans="1:14">
      <c r="A155" s="5">
        <v>8</v>
      </c>
      <c r="B155" s="8">
        <v>8</v>
      </c>
      <c r="C155" s="8">
        <v>154</v>
      </c>
      <c r="D155" s="2" t="s">
        <v>18</v>
      </c>
      <c r="E155" s="2">
        <v>15794</v>
      </c>
      <c r="F155" s="2" t="s">
        <v>246</v>
      </c>
      <c r="G155" s="2">
        <v>1</v>
      </c>
      <c r="H155" s="84">
        <v>1</v>
      </c>
      <c r="I155" s="69" t="s">
        <v>2273</v>
      </c>
      <c r="J155" s="70" t="s">
        <v>2274</v>
      </c>
      <c r="K155" s="87">
        <v>27</v>
      </c>
      <c r="L155" s="72">
        <v>8</v>
      </c>
      <c r="M155" s="72" t="s">
        <v>837</v>
      </c>
      <c r="N155" s="72"/>
    </row>
    <row r="156" spans="1:14">
      <c r="A156" s="5">
        <v>8</v>
      </c>
      <c r="B156" s="8">
        <v>9</v>
      </c>
      <c r="C156" s="8">
        <v>155</v>
      </c>
      <c r="D156" s="2" t="s">
        <v>598</v>
      </c>
      <c r="E156" s="2">
        <v>16128</v>
      </c>
      <c r="F156" s="2" t="s">
        <v>563</v>
      </c>
      <c r="G156" s="2">
        <v>1</v>
      </c>
      <c r="H156" s="84">
        <v>1</v>
      </c>
      <c r="I156" s="69" t="s">
        <v>1676</v>
      </c>
      <c r="J156" s="70" t="s">
        <v>553</v>
      </c>
      <c r="K156" s="87">
        <v>28</v>
      </c>
      <c r="L156" s="72">
        <v>1</v>
      </c>
      <c r="M156" s="72"/>
      <c r="N156" s="72" t="s">
        <v>837</v>
      </c>
    </row>
    <row r="157" spans="1:14">
      <c r="A157" s="5">
        <v>8</v>
      </c>
      <c r="B157" s="8">
        <v>10</v>
      </c>
      <c r="C157" s="8">
        <v>156</v>
      </c>
      <c r="D157" s="2" t="s">
        <v>276</v>
      </c>
      <c r="E157" s="2">
        <v>22310</v>
      </c>
      <c r="F157" s="2" t="s">
        <v>18</v>
      </c>
      <c r="G157" s="2">
        <v>1</v>
      </c>
      <c r="H157" s="84">
        <v>1</v>
      </c>
      <c r="I157" s="69" t="s">
        <v>165</v>
      </c>
      <c r="J157" s="70" t="s">
        <v>545</v>
      </c>
      <c r="K157" s="87">
        <v>22</v>
      </c>
      <c r="L157" s="72">
        <v>1</v>
      </c>
      <c r="M157" s="72"/>
      <c r="N157" s="72" t="s">
        <v>837</v>
      </c>
    </row>
    <row r="158" spans="1:14">
      <c r="A158" s="5">
        <v>8</v>
      </c>
      <c r="B158" s="8">
        <v>11</v>
      </c>
      <c r="C158" s="8">
        <v>157</v>
      </c>
      <c r="D158" s="2" t="s">
        <v>15</v>
      </c>
      <c r="E158" s="2">
        <v>13580</v>
      </c>
      <c r="F158" s="2" t="s">
        <v>686</v>
      </c>
      <c r="G158" s="2">
        <v>1</v>
      </c>
      <c r="H158" s="84">
        <v>1</v>
      </c>
      <c r="I158" s="69" t="s">
        <v>2238</v>
      </c>
      <c r="J158" s="70" t="s">
        <v>56</v>
      </c>
      <c r="K158" s="87">
        <v>29</v>
      </c>
      <c r="L158" s="72">
        <v>1</v>
      </c>
      <c r="M158" s="72"/>
      <c r="N158" s="72" t="s">
        <v>46</v>
      </c>
    </row>
    <row r="159" spans="1:14">
      <c r="A159" s="5">
        <v>8</v>
      </c>
      <c r="B159" s="8">
        <v>12</v>
      </c>
      <c r="C159" s="8">
        <v>158</v>
      </c>
      <c r="D159" s="2" t="s">
        <v>470</v>
      </c>
      <c r="E159" s="2">
        <v>16375</v>
      </c>
      <c r="F159" s="2" t="s">
        <v>213</v>
      </c>
      <c r="G159" s="2">
        <v>1</v>
      </c>
      <c r="H159" s="84">
        <v>1</v>
      </c>
      <c r="I159" s="69" t="s">
        <v>799</v>
      </c>
      <c r="J159" s="70" t="s">
        <v>171</v>
      </c>
      <c r="K159" s="87">
        <v>26</v>
      </c>
      <c r="L159" s="72">
        <v>7</v>
      </c>
      <c r="M159" s="72" t="s">
        <v>837</v>
      </c>
      <c r="N159" s="72"/>
    </row>
    <row r="160" spans="1:14">
      <c r="A160" s="5">
        <v>8</v>
      </c>
      <c r="B160" s="8">
        <v>13</v>
      </c>
      <c r="C160" s="8">
        <v>159</v>
      </c>
      <c r="D160" s="2" t="s">
        <v>239</v>
      </c>
      <c r="E160" s="2">
        <v>17783</v>
      </c>
      <c r="F160" s="2" t="s">
        <v>2168</v>
      </c>
      <c r="G160" s="2">
        <v>1</v>
      </c>
      <c r="H160" s="84">
        <v>1</v>
      </c>
      <c r="I160" s="69" t="s">
        <v>2324</v>
      </c>
      <c r="J160" s="70" t="s">
        <v>247</v>
      </c>
      <c r="K160" s="87">
        <v>26</v>
      </c>
      <c r="L160" s="72">
        <v>1</v>
      </c>
      <c r="M160" s="72"/>
      <c r="N160" s="72" t="s">
        <v>46</v>
      </c>
    </row>
    <row r="161" spans="1:14">
      <c r="A161" s="5">
        <v>8</v>
      </c>
      <c r="B161" s="8">
        <v>14</v>
      </c>
      <c r="C161" s="8">
        <v>160</v>
      </c>
      <c r="D161" s="2" t="s">
        <v>188</v>
      </c>
      <c r="E161" s="2">
        <v>13932</v>
      </c>
      <c r="F161" s="2" t="s">
        <v>2176</v>
      </c>
      <c r="G161" s="2">
        <v>1</v>
      </c>
      <c r="H161" s="84">
        <v>1</v>
      </c>
      <c r="I161" s="69" t="s">
        <v>2250</v>
      </c>
      <c r="J161" s="70" t="s">
        <v>404</v>
      </c>
      <c r="K161" s="87">
        <v>30</v>
      </c>
      <c r="L161" s="72">
        <v>1</v>
      </c>
      <c r="M161" s="72"/>
      <c r="N161" s="72" t="s">
        <v>46</v>
      </c>
    </row>
    <row r="162" spans="1:14">
      <c r="A162" s="5">
        <v>8</v>
      </c>
      <c r="B162" s="8">
        <v>15</v>
      </c>
      <c r="C162" s="8">
        <v>161</v>
      </c>
      <c r="D162" s="2" t="s">
        <v>555</v>
      </c>
      <c r="E162" s="2">
        <v>2967</v>
      </c>
      <c r="F162" s="2" t="s">
        <v>2170</v>
      </c>
      <c r="G162" s="2">
        <v>1</v>
      </c>
      <c r="H162" s="84">
        <v>1</v>
      </c>
      <c r="I162" s="69" t="s">
        <v>869</v>
      </c>
      <c r="J162" s="70" t="s">
        <v>324</v>
      </c>
      <c r="K162" s="87">
        <v>33</v>
      </c>
      <c r="L162" s="72">
        <v>7</v>
      </c>
      <c r="M162" s="72" t="s">
        <v>837</v>
      </c>
      <c r="N162" s="72"/>
    </row>
    <row r="163" spans="1:14">
      <c r="A163" s="5">
        <v>8</v>
      </c>
      <c r="B163" s="8">
        <v>16</v>
      </c>
      <c r="C163" s="8">
        <v>162</v>
      </c>
      <c r="D163" s="2" t="s">
        <v>129</v>
      </c>
      <c r="E163" s="2">
        <v>12950</v>
      </c>
      <c r="F163" s="2" t="s">
        <v>438</v>
      </c>
      <c r="G163" s="2">
        <v>1</v>
      </c>
      <c r="H163" s="84">
        <v>1</v>
      </c>
      <c r="I163" s="69" t="s">
        <v>1694</v>
      </c>
      <c r="J163" s="70" t="s">
        <v>705</v>
      </c>
      <c r="K163" s="87">
        <v>28</v>
      </c>
      <c r="L163" s="72">
        <v>3</v>
      </c>
      <c r="M163" s="72" t="s">
        <v>837</v>
      </c>
      <c r="N163" s="72"/>
    </row>
    <row r="164" spans="1:14">
      <c r="A164" s="5">
        <v>8</v>
      </c>
      <c r="B164" s="8">
        <v>17</v>
      </c>
      <c r="C164" s="8">
        <v>163</v>
      </c>
      <c r="D164" s="2" t="s">
        <v>164</v>
      </c>
      <c r="E164" s="2">
        <v>21501</v>
      </c>
      <c r="F164" s="2" t="s">
        <v>567</v>
      </c>
      <c r="G164" s="2">
        <v>1</v>
      </c>
      <c r="H164" s="84">
        <v>1</v>
      </c>
      <c r="I164" s="69" t="s">
        <v>2470</v>
      </c>
      <c r="J164" s="70" t="s">
        <v>551</v>
      </c>
      <c r="K164" s="87">
        <v>24</v>
      </c>
      <c r="L164" s="72">
        <v>7</v>
      </c>
      <c r="M164" s="72" t="s">
        <v>46</v>
      </c>
      <c r="N164" s="72"/>
    </row>
    <row r="165" spans="1:14">
      <c r="A165" s="5">
        <v>8</v>
      </c>
      <c r="B165" s="8">
        <v>18</v>
      </c>
      <c r="C165" s="8">
        <v>164</v>
      </c>
      <c r="D165" s="2" t="s">
        <v>14</v>
      </c>
      <c r="E165" s="2">
        <v>14221</v>
      </c>
      <c r="F165" s="2" t="s">
        <v>555</v>
      </c>
      <c r="G165" s="2">
        <v>1</v>
      </c>
      <c r="H165" s="84">
        <v>1</v>
      </c>
      <c r="I165" s="69" t="s">
        <v>10</v>
      </c>
      <c r="J165" s="70" t="s">
        <v>548</v>
      </c>
      <c r="K165" s="87">
        <v>29</v>
      </c>
      <c r="L165" s="72">
        <v>9</v>
      </c>
      <c r="M165" s="72" t="s">
        <v>837</v>
      </c>
      <c r="N165" s="72"/>
    </row>
    <row r="166" spans="1:14">
      <c r="A166" s="5">
        <v>8</v>
      </c>
      <c r="B166" s="8">
        <v>19</v>
      </c>
      <c r="C166" s="8">
        <v>165</v>
      </c>
      <c r="D166" s="2" t="s">
        <v>567</v>
      </c>
      <c r="E166" s="2">
        <v>16337</v>
      </c>
      <c r="F166" s="2" t="s">
        <v>567</v>
      </c>
      <c r="G166" s="2">
        <v>1</v>
      </c>
      <c r="H166" s="84">
        <v>1</v>
      </c>
      <c r="I166" s="69" t="s">
        <v>329</v>
      </c>
      <c r="J166" s="70" t="s">
        <v>220</v>
      </c>
      <c r="K166" s="87">
        <v>25</v>
      </c>
      <c r="L166" s="72">
        <v>8</v>
      </c>
      <c r="M166" s="72" t="s">
        <v>46</v>
      </c>
      <c r="N166" s="72"/>
    </row>
    <row r="167" spans="1:14">
      <c r="A167" s="9">
        <v>8</v>
      </c>
      <c r="B167" s="10">
        <v>20</v>
      </c>
      <c r="C167" s="10">
        <v>166</v>
      </c>
      <c r="D167" s="11" t="s">
        <v>13</v>
      </c>
      <c r="E167" s="11">
        <v>17273</v>
      </c>
      <c r="F167" s="11" t="s">
        <v>17</v>
      </c>
      <c r="G167" s="11">
        <v>1</v>
      </c>
      <c r="H167" s="85">
        <v>1</v>
      </c>
      <c r="I167" s="73" t="s">
        <v>1795</v>
      </c>
      <c r="J167" s="74" t="s">
        <v>548</v>
      </c>
      <c r="K167" s="88">
        <v>26</v>
      </c>
      <c r="L167" s="76">
        <v>4</v>
      </c>
      <c r="M167" s="76" t="s">
        <v>837</v>
      </c>
      <c r="N167" s="76"/>
    </row>
    <row r="168" spans="1:14">
      <c r="A168" s="5">
        <v>9</v>
      </c>
      <c r="B168" s="8">
        <v>1</v>
      </c>
      <c r="C168" s="8">
        <v>167</v>
      </c>
      <c r="D168" s="2" t="s">
        <v>13</v>
      </c>
      <c r="E168" s="2">
        <v>11682</v>
      </c>
      <c r="F168" s="2" t="s">
        <v>276</v>
      </c>
      <c r="G168" s="2">
        <v>1</v>
      </c>
      <c r="H168" s="84">
        <v>1</v>
      </c>
      <c r="I168" s="69" t="s">
        <v>176</v>
      </c>
      <c r="J168" s="70" t="s">
        <v>597</v>
      </c>
      <c r="K168" s="87">
        <v>29</v>
      </c>
      <c r="L168" s="72">
        <v>1</v>
      </c>
      <c r="M168" s="72"/>
      <c r="N168" s="72" t="s">
        <v>837</v>
      </c>
    </row>
    <row r="169" spans="1:14">
      <c r="A169" s="5">
        <v>9</v>
      </c>
      <c r="B169" s="8">
        <v>2</v>
      </c>
      <c r="C169" s="8">
        <v>168</v>
      </c>
      <c r="D169" s="2" t="s">
        <v>567</v>
      </c>
      <c r="E169" s="2">
        <v>18365</v>
      </c>
      <c r="F169" s="2" t="s">
        <v>686</v>
      </c>
      <c r="G169" s="2">
        <v>1</v>
      </c>
      <c r="H169" s="84"/>
      <c r="I169" s="69" t="s">
        <v>259</v>
      </c>
      <c r="J169" s="70" t="s">
        <v>1682</v>
      </c>
      <c r="K169" s="87">
        <v>24</v>
      </c>
      <c r="L169" s="72">
        <v>3</v>
      </c>
      <c r="M169" s="72" t="s">
        <v>46</v>
      </c>
      <c r="N169" s="72"/>
    </row>
    <row r="170" spans="1:14">
      <c r="A170" s="5">
        <v>9</v>
      </c>
      <c r="B170" s="8">
        <v>3</v>
      </c>
      <c r="C170" s="8">
        <v>169</v>
      </c>
      <c r="D170" s="2" t="s">
        <v>14</v>
      </c>
      <c r="E170" s="2">
        <v>14552</v>
      </c>
      <c r="F170" s="2" t="s">
        <v>164</v>
      </c>
      <c r="G170" s="2">
        <v>1</v>
      </c>
      <c r="H170" s="84">
        <v>1</v>
      </c>
      <c r="I170" s="69" t="s">
        <v>475</v>
      </c>
      <c r="J170" s="70" t="s">
        <v>565</v>
      </c>
      <c r="K170" s="87">
        <v>26</v>
      </c>
      <c r="L170" s="72">
        <v>1</v>
      </c>
      <c r="M170" s="72"/>
      <c r="N170" s="72" t="s">
        <v>837</v>
      </c>
    </row>
    <row r="171" spans="1:14">
      <c r="A171" s="5">
        <v>9</v>
      </c>
      <c r="B171" s="8">
        <v>4</v>
      </c>
      <c r="C171" s="8">
        <v>170</v>
      </c>
      <c r="D171" s="2" t="s">
        <v>164</v>
      </c>
      <c r="E171" s="2">
        <v>10815</v>
      </c>
      <c r="F171" s="2" t="s">
        <v>2170</v>
      </c>
      <c r="G171" s="2">
        <v>1</v>
      </c>
      <c r="H171" s="84">
        <v>1</v>
      </c>
      <c r="I171" s="69" t="s">
        <v>81</v>
      </c>
      <c r="J171" s="70" t="s">
        <v>717</v>
      </c>
      <c r="K171" s="87">
        <v>28</v>
      </c>
      <c r="L171" s="72">
        <v>7</v>
      </c>
      <c r="M171" s="72" t="s">
        <v>838</v>
      </c>
      <c r="N171" s="72"/>
    </row>
    <row r="172" spans="1:14">
      <c r="A172" s="5">
        <v>9</v>
      </c>
      <c r="B172" s="8">
        <v>5</v>
      </c>
      <c r="C172" s="8">
        <v>171</v>
      </c>
      <c r="D172" s="2" t="s">
        <v>129</v>
      </c>
      <c r="E172" s="2">
        <v>20308</v>
      </c>
      <c r="F172" s="2" t="s">
        <v>614</v>
      </c>
      <c r="G172" s="2">
        <v>1</v>
      </c>
      <c r="H172" s="84">
        <v>1</v>
      </c>
      <c r="I172" s="69" t="s">
        <v>2434</v>
      </c>
      <c r="J172" s="70" t="s">
        <v>247</v>
      </c>
      <c r="K172" s="87">
        <v>25</v>
      </c>
      <c r="L172" s="72">
        <v>8</v>
      </c>
      <c r="M172" s="72" t="s">
        <v>837</v>
      </c>
      <c r="N172" s="72"/>
    </row>
    <row r="173" spans="1:14">
      <c r="A173" s="5">
        <v>9</v>
      </c>
      <c r="B173" s="8">
        <v>6</v>
      </c>
      <c r="C173" s="8">
        <v>172</v>
      </c>
      <c r="D173" s="2" t="s">
        <v>555</v>
      </c>
      <c r="E173" s="2">
        <v>23293</v>
      </c>
      <c r="F173" s="2" t="s">
        <v>129</v>
      </c>
      <c r="G173" s="2">
        <v>1</v>
      </c>
      <c r="H173" s="84">
        <v>1</v>
      </c>
      <c r="I173" s="69" t="s">
        <v>1741</v>
      </c>
      <c r="J173" s="70" t="s">
        <v>1742</v>
      </c>
      <c r="K173" s="87">
        <v>24</v>
      </c>
      <c r="L173" s="72">
        <v>1</v>
      </c>
      <c r="M173" s="72"/>
      <c r="N173" s="72" t="s">
        <v>837</v>
      </c>
    </row>
    <row r="174" spans="1:14">
      <c r="A174" s="5">
        <v>9</v>
      </c>
      <c r="B174" s="8">
        <v>7</v>
      </c>
      <c r="C174" s="8">
        <v>173</v>
      </c>
      <c r="D174" s="2" t="s">
        <v>188</v>
      </c>
      <c r="E174" s="2">
        <v>13801</v>
      </c>
      <c r="F174" s="2" t="s">
        <v>2170</v>
      </c>
      <c r="G174" s="2">
        <v>1</v>
      </c>
      <c r="H174" s="84">
        <v>1</v>
      </c>
      <c r="I174" s="69" t="s">
        <v>181</v>
      </c>
      <c r="J174" s="70" t="s">
        <v>595</v>
      </c>
      <c r="K174" s="87">
        <v>30</v>
      </c>
      <c r="L174" s="72">
        <v>1</v>
      </c>
      <c r="M174" s="72"/>
      <c r="N174" s="72" t="s">
        <v>837</v>
      </c>
    </row>
    <row r="175" spans="1:14">
      <c r="A175" s="5">
        <v>9</v>
      </c>
      <c r="B175" s="8">
        <v>8</v>
      </c>
      <c r="C175" s="8">
        <v>174</v>
      </c>
      <c r="D175" s="2" t="s">
        <v>239</v>
      </c>
      <c r="E175" s="2">
        <v>22217</v>
      </c>
      <c r="F175" s="2" t="s">
        <v>2170</v>
      </c>
      <c r="G175" s="2">
        <v>1</v>
      </c>
      <c r="H175" s="84"/>
      <c r="I175" s="69" t="s">
        <v>1651</v>
      </c>
      <c r="J175" s="70" t="s">
        <v>589</v>
      </c>
      <c r="K175" s="87">
        <v>22</v>
      </c>
      <c r="L175" s="72">
        <v>2</v>
      </c>
      <c r="M175" s="72" t="s">
        <v>837</v>
      </c>
      <c r="N175" s="72"/>
    </row>
    <row r="176" spans="1:14">
      <c r="A176" s="5">
        <v>9</v>
      </c>
      <c r="B176" s="8">
        <v>9</v>
      </c>
      <c r="C176" s="8">
        <v>175</v>
      </c>
      <c r="D176" s="2" t="s">
        <v>470</v>
      </c>
      <c r="E176" s="2">
        <v>9927</v>
      </c>
      <c r="F176" s="2" t="s">
        <v>16</v>
      </c>
      <c r="G176" s="2">
        <v>1</v>
      </c>
      <c r="H176" s="84">
        <v>1</v>
      </c>
      <c r="I176" s="69" t="s">
        <v>441</v>
      </c>
      <c r="J176" s="70" t="s">
        <v>570</v>
      </c>
      <c r="K176" s="87">
        <v>37</v>
      </c>
      <c r="L176" s="72">
        <v>8</v>
      </c>
      <c r="M176" s="72" t="s">
        <v>46</v>
      </c>
      <c r="N176" s="72"/>
    </row>
    <row r="177" spans="1:14">
      <c r="A177" s="5">
        <v>9</v>
      </c>
      <c r="B177" s="8">
        <v>10</v>
      </c>
      <c r="C177" s="8">
        <v>176</v>
      </c>
      <c r="D177" s="2" t="s">
        <v>15</v>
      </c>
      <c r="E177" s="2">
        <v>12158</v>
      </c>
      <c r="F177" s="2" t="s">
        <v>15</v>
      </c>
      <c r="G177" s="2">
        <v>1</v>
      </c>
      <c r="H177" s="84">
        <v>1</v>
      </c>
      <c r="I177" s="69" t="s">
        <v>383</v>
      </c>
      <c r="J177" s="70" t="s">
        <v>595</v>
      </c>
      <c r="K177" s="87">
        <v>31</v>
      </c>
      <c r="L177" s="72">
        <v>2</v>
      </c>
      <c r="M177" s="72" t="s">
        <v>837</v>
      </c>
      <c r="N177" s="72"/>
    </row>
    <row r="178" spans="1:14">
      <c r="A178" s="5">
        <v>9</v>
      </c>
      <c r="B178" s="8">
        <v>11</v>
      </c>
      <c r="C178" s="8">
        <v>177</v>
      </c>
      <c r="D178" s="2" t="s">
        <v>276</v>
      </c>
      <c r="E178" s="2">
        <v>21290</v>
      </c>
      <c r="F178" s="2" t="s">
        <v>246</v>
      </c>
      <c r="G178" s="2">
        <v>1</v>
      </c>
      <c r="H178" s="84">
        <v>1</v>
      </c>
      <c r="I178" s="69" t="s">
        <v>2463</v>
      </c>
      <c r="J178" s="70" t="s">
        <v>24</v>
      </c>
      <c r="K178" s="87">
        <v>25</v>
      </c>
      <c r="L178" s="72">
        <v>1</v>
      </c>
      <c r="M178" s="72"/>
      <c r="N178" s="72" t="s">
        <v>46</v>
      </c>
    </row>
    <row r="179" spans="1:14">
      <c r="A179" s="5">
        <v>9</v>
      </c>
      <c r="B179" s="8">
        <v>12</v>
      </c>
      <c r="C179" s="8">
        <v>178</v>
      </c>
      <c r="D179" s="2" t="s">
        <v>598</v>
      </c>
      <c r="E179" s="2">
        <v>13807</v>
      </c>
      <c r="F179" s="2" t="s">
        <v>609</v>
      </c>
      <c r="G179" s="2">
        <v>1</v>
      </c>
      <c r="H179" s="84">
        <v>1</v>
      </c>
      <c r="I179" s="69" t="s">
        <v>750</v>
      </c>
      <c r="J179" s="70" t="s">
        <v>105</v>
      </c>
      <c r="K179" s="87">
        <v>30</v>
      </c>
      <c r="L179" s="72">
        <v>2</v>
      </c>
      <c r="M179" s="72" t="s">
        <v>837</v>
      </c>
      <c r="N179" s="72"/>
    </row>
    <row r="180" spans="1:14">
      <c r="A180" s="5">
        <v>9</v>
      </c>
      <c r="B180" s="8">
        <v>13</v>
      </c>
      <c r="C180" s="8">
        <v>179</v>
      </c>
      <c r="D180" s="2" t="s">
        <v>18</v>
      </c>
      <c r="E180" s="2">
        <v>21534</v>
      </c>
      <c r="F180" s="2" t="s">
        <v>598</v>
      </c>
      <c r="G180" s="2">
        <v>1</v>
      </c>
      <c r="H180" s="84">
        <v>1</v>
      </c>
      <c r="I180" s="69" t="s">
        <v>2472</v>
      </c>
      <c r="J180" s="70" t="s">
        <v>1038</v>
      </c>
      <c r="K180" s="87">
        <v>24</v>
      </c>
      <c r="L180" s="72">
        <v>2</v>
      </c>
      <c r="M180" s="72" t="s">
        <v>838</v>
      </c>
      <c r="N180" s="72"/>
    </row>
    <row r="181" spans="1:14">
      <c r="A181" s="5">
        <v>9</v>
      </c>
      <c r="B181" s="8">
        <v>14</v>
      </c>
      <c r="C181" s="8">
        <v>180</v>
      </c>
      <c r="D181" s="2" t="s">
        <v>480</v>
      </c>
      <c r="E181" s="2">
        <v>9803</v>
      </c>
      <c r="F181" s="2" t="s">
        <v>276</v>
      </c>
      <c r="G181" s="2">
        <v>1</v>
      </c>
      <c r="H181" s="84">
        <v>1</v>
      </c>
      <c r="I181" s="69" t="s">
        <v>1172</v>
      </c>
      <c r="J181" s="70" t="s">
        <v>435</v>
      </c>
      <c r="K181" s="87">
        <v>32</v>
      </c>
      <c r="L181" s="72">
        <v>1</v>
      </c>
      <c r="M181" s="72"/>
      <c r="N181" s="72" t="s">
        <v>837</v>
      </c>
    </row>
    <row r="182" spans="1:14">
      <c r="A182" s="5">
        <v>9</v>
      </c>
      <c r="B182" s="8">
        <v>15</v>
      </c>
      <c r="C182" s="8">
        <v>181</v>
      </c>
      <c r="D182" s="2" t="s">
        <v>609</v>
      </c>
      <c r="E182" s="2">
        <v>15694</v>
      </c>
      <c r="F182" s="2" t="s">
        <v>345</v>
      </c>
      <c r="G182" s="2">
        <v>1</v>
      </c>
      <c r="H182" s="84"/>
      <c r="I182" s="69" t="s">
        <v>9</v>
      </c>
      <c r="J182" s="70" t="s">
        <v>375</v>
      </c>
      <c r="K182" s="87">
        <v>26</v>
      </c>
      <c r="L182" s="72">
        <v>2</v>
      </c>
      <c r="M182" s="72" t="s">
        <v>46</v>
      </c>
      <c r="N182" s="72"/>
    </row>
    <row r="183" spans="1:14">
      <c r="A183" s="5">
        <v>9</v>
      </c>
      <c r="B183" s="8">
        <v>16</v>
      </c>
      <c r="C183" s="8">
        <v>182</v>
      </c>
      <c r="D183" s="2" t="s">
        <v>16</v>
      </c>
      <c r="E183" s="2">
        <v>20391</v>
      </c>
      <c r="F183" s="2" t="s">
        <v>2169</v>
      </c>
      <c r="G183" s="2">
        <v>1</v>
      </c>
      <c r="H183" s="84">
        <v>1</v>
      </c>
      <c r="I183" s="69" t="s">
        <v>528</v>
      </c>
      <c r="J183" s="70" t="s">
        <v>589</v>
      </c>
      <c r="K183" s="87">
        <v>21</v>
      </c>
      <c r="L183" s="72">
        <v>4</v>
      </c>
      <c r="M183" s="72" t="s">
        <v>46</v>
      </c>
      <c r="N183" s="72"/>
    </row>
    <row r="184" spans="1:14">
      <c r="A184" s="5">
        <v>9</v>
      </c>
      <c r="B184" s="8">
        <v>17</v>
      </c>
      <c r="C184" s="8">
        <v>183</v>
      </c>
      <c r="D184" s="2" t="s">
        <v>17</v>
      </c>
      <c r="E184" s="2">
        <v>15271</v>
      </c>
      <c r="F184" s="2" t="s">
        <v>17</v>
      </c>
      <c r="G184" s="2">
        <v>1</v>
      </c>
      <c r="H184" s="84">
        <v>1</v>
      </c>
      <c r="I184" s="69" t="s">
        <v>2265</v>
      </c>
      <c r="J184" s="70" t="s">
        <v>595</v>
      </c>
      <c r="K184" s="87">
        <v>30</v>
      </c>
      <c r="L184" s="72">
        <v>2</v>
      </c>
      <c r="M184" s="72" t="s">
        <v>837</v>
      </c>
      <c r="N184" s="72"/>
    </row>
    <row r="185" spans="1:14">
      <c r="A185" s="5">
        <v>9</v>
      </c>
      <c r="B185" s="8">
        <v>18</v>
      </c>
      <c r="C185" s="8">
        <v>184</v>
      </c>
      <c r="D185" s="2" t="s">
        <v>563</v>
      </c>
      <c r="E185" s="2">
        <v>21620</v>
      </c>
      <c r="F185" s="2" t="s">
        <v>563</v>
      </c>
      <c r="G185" s="2">
        <v>1</v>
      </c>
      <c r="H185" s="84">
        <v>1</v>
      </c>
      <c r="I185" s="69" t="s">
        <v>2483</v>
      </c>
      <c r="J185" s="70" t="s">
        <v>247</v>
      </c>
      <c r="K185" s="87">
        <v>26</v>
      </c>
      <c r="L185" s="72">
        <v>1</v>
      </c>
      <c r="M185" s="72"/>
      <c r="N185" s="72" t="s">
        <v>837</v>
      </c>
    </row>
    <row r="186" spans="1:14">
      <c r="A186" s="5">
        <v>9</v>
      </c>
      <c r="B186" s="8">
        <v>19</v>
      </c>
      <c r="C186" s="8">
        <v>185</v>
      </c>
      <c r="D186" s="2" t="s">
        <v>438</v>
      </c>
      <c r="E186" s="2">
        <v>6483</v>
      </c>
      <c r="F186" s="2" t="s">
        <v>18</v>
      </c>
      <c r="G186" s="2">
        <v>1</v>
      </c>
      <c r="H186" s="84">
        <v>1</v>
      </c>
      <c r="I186" s="69" t="s">
        <v>651</v>
      </c>
      <c r="J186" s="70" t="s">
        <v>141</v>
      </c>
      <c r="K186" s="87">
        <v>35</v>
      </c>
      <c r="L186" s="72">
        <v>1</v>
      </c>
      <c r="M186" s="72"/>
      <c r="N186" s="72" t="s">
        <v>837</v>
      </c>
    </row>
    <row r="187" spans="1:14">
      <c r="A187" s="9">
        <v>9</v>
      </c>
      <c r="B187" s="10">
        <v>20</v>
      </c>
      <c r="C187" s="10">
        <v>186</v>
      </c>
      <c r="D187" s="11" t="s">
        <v>29</v>
      </c>
      <c r="E187" s="11">
        <v>19901</v>
      </c>
      <c r="F187" s="11" t="s">
        <v>164</v>
      </c>
      <c r="G187" s="11">
        <v>1</v>
      </c>
      <c r="H187" s="85">
        <v>1</v>
      </c>
      <c r="I187" s="73" t="s">
        <v>2398</v>
      </c>
      <c r="J187" s="74" t="s">
        <v>305</v>
      </c>
      <c r="K187" s="88">
        <v>25</v>
      </c>
      <c r="L187" s="76">
        <v>9</v>
      </c>
      <c r="M187" s="76" t="s">
        <v>46</v>
      </c>
      <c r="N187" s="76"/>
    </row>
    <row r="188" spans="1:14">
      <c r="A188" s="5">
        <v>10</v>
      </c>
      <c r="B188" s="8">
        <v>1</v>
      </c>
      <c r="C188" s="8">
        <v>187</v>
      </c>
      <c r="D188" s="2" t="s">
        <v>29</v>
      </c>
      <c r="E188" s="2">
        <v>10199</v>
      </c>
      <c r="F188" s="2" t="s">
        <v>164</v>
      </c>
      <c r="G188" s="2">
        <v>1</v>
      </c>
      <c r="H188" s="84"/>
      <c r="I188" s="69" t="s">
        <v>543</v>
      </c>
      <c r="J188" s="70" t="s">
        <v>568</v>
      </c>
      <c r="K188" s="87">
        <v>30</v>
      </c>
      <c r="L188" s="72">
        <v>8</v>
      </c>
      <c r="M188" s="72" t="s">
        <v>838</v>
      </c>
      <c r="N188" s="72"/>
    </row>
    <row r="189" spans="1:14">
      <c r="A189" s="5">
        <v>10</v>
      </c>
      <c r="B189" s="8">
        <v>2</v>
      </c>
      <c r="C189" s="8">
        <v>188</v>
      </c>
      <c r="D189" s="2" t="s">
        <v>438</v>
      </c>
      <c r="E189" s="2">
        <v>15440</v>
      </c>
      <c r="F189" s="2" t="s">
        <v>239</v>
      </c>
      <c r="G189" s="2">
        <v>1</v>
      </c>
      <c r="H189" s="84">
        <v>1</v>
      </c>
      <c r="I189" s="69" t="s">
        <v>938</v>
      </c>
      <c r="J189" s="70" t="s">
        <v>1634</v>
      </c>
      <c r="K189" s="87">
        <v>30</v>
      </c>
      <c r="L189" s="72">
        <v>1</v>
      </c>
      <c r="M189" s="72"/>
      <c r="N189" s="72" t="s">
        <v>46</v>
      </c>
    </row>
    <row r="190" spans="1:14">
      <c r="A190" s="5">
        <v>10</v>
      </c>
      <c r="B190" s="8">
        <v>3</v>
      </c>
      <c r="C190" s="8">
        <v>189</v>
      </c>
      <c r="D190" s="2" t="s">
        <v>563</v>
      </c>
      <c r="E190" s="2">
        <v>1177</v>
      </c>
      <c r="F190" s="2" t="s">
        <v>15</v>
      </c>
      <c r="G190" s="2">
        <v>1</v>
      </c>
      <c r="H190" s="84">
        <v>1</v>
      </c>
      <c r="I190" s="69" t="s">
        <v>298</v>
      </c>
      <c r="J190" s="70" t="s">
        <v>299</v>
      </c>
      <c r="K190" s="87">
        <v>41</v>
      </c>
      <c r="L190" s="72">
        <v>3</v>
      </c>
      <c r="M190" s="72" t="s">
        <v>837</v>
      </c>
      <c r="N190" s="72"/>
    </row>
    <row r="191" spans="1:14">
      <c r="A191" s="5">
        <v>10</v>
      </c>
      <c r="B191" s="8">
        <v>4</v>
      </c>
      <c r="C191" s="8">
        <v>190</v>
      </c>
      <c r="D191" s="2" t="s">
        <v>17</v>
      </c>
      <c r="E191" s="2">
        <v>17326</v>
      </c>
      <c r="F191" s="2" t="s">
        <v>438</v>
      </c>
      <c r="G191" s="2">
        <v>1</v>
      </c>
      <c r="H191" s="84"/>
      <c r="I191" s="69" t="s">
        <v>578</v>
      </c>
      <c r="J191" s="70" t="s">
        <v>244</v>
      </c>
      <c r="K191" s="87">
        <v>24</v>
      </c>
      <c r="L191" s="72">
        <v>6</v>
      </c>
      <c r="M191" s="72" t="s">
        <v>838</v>
      </c>
      <c r="N191" s="72"/>
    </row>
    <row r="192" spans="1:14">
      <c r="A192" s="5">
        <v>10</v>
      </c>
      <c r="B192" s="8">
        <v>5</v>
      </c>
      <c r="C192" s="8">
        <v>191</v>
      </c>
      <c r="D192" s="2" t="s">
        <v>16</v>
      </c>
      <c r="E192" s="2">
        <v>16256</v>
      </c>
      <c r="F192" s="2" t="s">
        <v>246</v>
      </c>
      <c r="G192" s="2">
        <v>1</v>
      </c>
      <c r="H192" s="84">
        <v>1</v>
      </c>
      <c r="I192" s="69" t="s">
        <v>875</v>
      </c>
      <c r="J192" s="70" t="s">
        <v>547</v>
      </c>
      <c r="K192" s="87">
        <v>28</v>
      </c>
      <c r="L192" s="72">
        <v>1</v>
      </c>
      <c r="M192" s="72"/>
      <c r="N192" s="72" t="s">
        <v>46</v>
      </c>
    </row>
    <row r="193" spans="1:14">
      <c r="A193" s="5">
        <v>10</v>
      </c>
      <c r="B193" s="8">
        <v>6</v>
      </c>
      <c r="C193" s="8">
        <v>192</v>
      </c>
      <c r="D193" s="2" t="s">
        <v>609</v>
      </c>
      <c r="E193" s="2">
        <v>3237</v>
      </c>
      <c r="F193" s="2" t="s">
        <v>276</v>
      </c>
      <c r="G193" s="2">
        <v>1</v>
      </c>
      <c r="H193" s="84">
        <v>1</v>
      </c>
      <c r="I193" s="69" t="s">
        <v>773</v>
      </c>
      <c r="J193" s="70" t="s">
        <v>1801</v>
      </c>
      <c r="K193" s="87">
        <v>32</v>
      </c>
      <c r="L193" s="72">
        <v>1</v>
      </c>
      <c r="M193" s="72"/>
      <c r="N193" s="72" t="s">
        <v>46</v>
      </c>
    </row>
    <row r="194" spans="1:14">
      <c r="A194" s="5">
        <v>10</v>
      </c>
      <c r="B194" s="8">
        <v>7</v>
      </c>
      <c r="C194" s="8">
        <v>193</v>
      </c>
      <c r="D194" s="2" t="s">
        <v>480</v>
      </c>
      <c r="E194" s="2">
        <v>19871</v>
      </c>
      <c r="F194" s="2" t="s">
        <v>555</v>
      </c>
      <c r="G194" s="2">
        <v>1</v>
      </c>
      <c r="H194" s="84">
        <v>1</v>
      </c>
      <c r="I194" s="69" t="s">
        <v>1678</v>
      </c>
      <c r="J194" s="70" t="s">
        <v>578</v>
      </c>
      <c r="K194" s="87">
        <v>25</v>
      </c>
      <c r="L194" s="72">
        <v>1</v>
      </c>
      <c r="M194" s="72"/>
      <c r="N194" s="72" t="s">
        <v>46</v>
      </c>
    </row>
    <row r="195" spans="1:14">
      <c r="A195" s="5">
        <v>10</v>
      </c>
      <c r="B195" s="8">
        <v>8</v>
      </c>
      <c r="C195" s="8">
        <v>194</v>
      </c>
      <c r="D195" s="2" t="s">
        <v>18</v>
      </c>
      <c r="E195" s="2">
        <v>17677</v>
      </c>
      <c r="F195" s="2" t="s">
        <v>2176</v>
      </c>
      <c r="G195" s="2">
        <v>1</v>
      </c>
      <c r="H195" s="84">
        <v>1</v>
      </c>
      <c r="I195" s="69" t="s">
        <v>1220</v>
      </c>
      <c r="J195" s="70" t="s">
        <v>1221</v>
      </c>
      <c r="K195" s="87">
        <v>28</v>
      </c>
      <c r="L195" s="72">
        <v>1</v>
      </c>
      <c r="M195" s="72"/>
      <c r="N195" s="72" t="s">
        <v>46</v>
      </c>
    </row>
    <row r="196" spans="1:14">
      <c r="A196" s="5">
        <v>10</v>
      </c>
      <c r="B196" s="8">
        <v>9</v>
      </c>
      <c r="C196" s="8">
        <v>195</v>
      </c>
      <c r="D196" s="2" t="s">
        <v>598</v>
      </c>
      <c r="E196" s="2">
        <v>16451</v>
      </c>
      <c r="F196" s="2" t="s">
        <v>345</v>
      </c>
      <c r="G196" s="2">
        <v>1</v>
      </c>
      <c r="H196" s="84">
        <v>1</v>
      </c>
      <c r="I196" s="69" t="s">
        <v>1130</v>
      </c>
      <c r="J196" s="70" t="s">
        <v>589</v>
      </c>
      <c r="K196" s="87">
        <v>26</v>
      </c>
      <c r="L196" s="72">
        <v>5</v>
      </c>
      <c r="M196" s="72" t="s">
        <v>46</v>
      </c>
      <c r="N196" s="72"/>
    </row>
    <row r="197" spans="1:14">
      <c r="A197" s="5">
        <v>10</v>
      </c>
      <c r="B197" s="8">
        <v>10</v>
      </c>
      <c r="C197" s="8">
        <v>196</v>
      </c>
      <c r="D197" s="2" t="s">
        <v>276</v>
      </c>
      <c r="E197" s="2">
        <v>12178</v>
      </c>
      <c r="F197" s="2" t="s">
        <v>2168</v>
      </c>
      <c r="G197" s="2">
        <v>1</v>
      </c>
      <c r="H197" s="84">
        <v>1</v>
      </c>
      <c r="I197" s="69" t="s">
        <v>711</v>
      </c>
      <c r="J197" s="70" t="s">
        <v>82</v>
      </c>
      <c r="K197" s="87">
        <v>29</v>
      </c>
      <c r="L197" s="72">
        <v>1</v>
      </c>
      <c r="M197" s="72"/>
      <c r="N197" s="72" t="s">
        <v>837</v>
      </c>
    </row>
    <row r="198" spans="1:14">
      <c r="A198" s="5">
        <v>10</v>
      </c>
      <c r="B198" s="8">
        <v>11</v>
      </c>
      <c r="C198" s="8">
        <v>197</v>
      </c>
      <c r="D198" s="2" t="s">
        <v>15</v>
      </c>
      <c r="E198" s="2">
        <v>11632</v>
      </c>
      <c r="F198" s="2" t="s">
        <v>345</v>
      </c>
      <c r="G198" s="2">
        <v>1</v>
      </c>
      <c r="H198" s="84">
        <v>1</v>
      </c>
      <c r="I198" s="69" t="s">
        <v>401</v>
      </c>
      <c r="J198" s="70" t="s">
        <v>170</v>
      </c>
      <c r="K198" s="87">
        <v>32</v>
      </c>
      <c r="L198" s="72">
        <v>1</v>
      </c>
      <c r="M198" s="72"/>
      <c r="N198" s="72" t="s">
        <v>837</v>
      </c>
    </row>
    <row r="199" spans="1:14">
      <c r="A199" s="5">
        <v>10</v>
      </c>
      <c r="B199" s="8">
        <v>12</v>
      </c>
      <c r="C199" s="8">
        <v>198</v>
      </c>
      <c r="D199" s="2" t="s">
        <v>470</v>
      </c>
      <c r="E199" s="2">
        <v>15905</v>
      </c>
      <c r="F199" s="2" t="s">
        <v>598</v>
      </c>
      <c r="G199" s="2">
        <v>1</v>
      </c>
      <c r="H199" s="84">
        <v>1</v>
      </c>
      <c r="I199" s="69" t="s">
        <v>1922</v>
      </c>
      <c r="J199" s="70" t="s">
        <v>589</v>
      </c>
      <c r="K199" s="87">
        <v>25</v>
      </c>
      <c r="L199" s="72">
        <v>2</v>
      </c>
      <c r="M199" s="72" t="s">
        <v>837</v>
      </c>
      <c r="N199" s="72"/>
    </row>
    <row r="200" spans="1:14">
      <c r="A200" s="5">
        <v>10</v>
      </c>
      <c r="B200" s="8">
        <v>13</v>
      </c>
      <c r="C200" s="8">
        <v>199</v>
      </c>
      <c r="D200" s="2" t="s">
        <v>239</v>
      </c>
      <c r="E200" s="2">
        <v>19456</v>
      </c>
      <c r="F200" s="2" t="s">
        <v>239</v>
      </c>
      <c r="G200" s="2">
        <v>1</v>
      </c>
      <c r="H200" s="84">
        <v>1</v>
      </c>
      <c r="I200" s="69" t="s">
        <v>1705</v>
      </c>
      <c r="J200" s="70" t="s">
        <v>547</v>
      </c>
      <c r="K200" s="87">
        <v>27</v>
      </c>
      <c r="L200" s="72">
        <v>1</v>
      </c>
      <c r="M200" s="72"/>
      <c r="N200" s="72" t="s">
        <v>837</v>
      </c>
    </row>
    <row r="201" spans="1:14">
      <c r="A201" s="5">
        <v>10</v>
      </c>
      <c r="B201" s="8">
        <v>14</v>
      </c>
      <c r="C201" s="8">
        <v>200</v>
      </c>
      <c r="D201" s="2" t="s">
        <v>188</v>
      </c>
      <c r="E201" s="2">
        <v>14457</v>
      </c>
      <c r="F201" s="2" t="s">
        <v>2176</v>
      </c>
      <c r="G201" s="2">
        <v>1</v>
      </c>
      <c r="H201" s="84"/>
      <c r="I201" s="69" t="s">
        <v>2253</v>
      </c>
      <c r="J201" s="70" t="s">
        <v>613</v>
      </c>
      <c r="K201" s="87">
        <v>31</v>
      </c>
      <c r="L201" s="72">
        <v>1</v>
      </c>
      <c r="M201" s="72"/>
      <c r="N201" s="72" t="s">
        <v>46</v>
      </c>
    </row>
    <row r="202" spans="1:14">
      <c r="A202" s="5">
        <v>10</v>
      </c>
      <c r="B202" s="8">
        <v>15</v>
      </c>
      <c r="C202" s="8">
        <v>201</v>
      </c>
      <c r="D202" s="2" t="s">
        <v>555</v>
      </c>
      <c r="E202" s="2">
        <v>17719</v>
      </c>
      <c r="F202" s="2" t="s">
        <v>2175</v>
      </c>
      <c r="G202" s="2">
        <v>1</v>
      </c>
      <c r="H202" s="84">
        <v>1</v>
      </c>
      <c r="I202" s="69" t="s">
        <v>1086</v>
      </c>
      <c r="J202" s="70" t="s">
        <v>56</v>
      </c>
      <c r="K202" s="87">
        <v>27</v>
      </c>
      <c r="L202" s="72">
        <v>8</v>
      </c>
      <c r="M202" s="72" t="s">
        <v>46</v>
      </c>
      <c r="N202" s="72"/>
    </row>
    <row r="203" spans="1:14">
      <c r="A203" s="5">
        <v>10</v>
      </c>
      <c r="B203" s="8">
        <v>16</v>
      </c>
      <c r="C203" s="8">
        <v>202</v>
      </c>
      <c r="D203" s="2" t="s">
        <v>129</v>
      </c>
      <c r="E203" s="2">
        <v>22458</v>
      </c>
      <c r="F203" s="2" t="s">
        <v>2176</v>
      </c>
      <c r="G203" s="2">
        <v>1</v>
      </c>
      <c r="H203" s="84">
        <v>1</v>
      </c>
      <c r="I203" s="69" t="s">
        <v>2501</v>
      </c>
      <c r="J203" s="70" t="s">
        <v>288</v>
      </c>
      <c r="K203" s="87">
        <v>24</v>
      </c>
      <c r="L203" s="72">
        <v>6</v>
      </c>
      <c r="M203" s="72" t="s">
        <v>838</v>
      </c>
      <c r="N203" s="72"/>
    </row>
    <row r="204" spans="1:14">
      <c r="A204" s="5">
        <v>10</v>
      </c>
      <c r="B204" s="8">
        <v>17</v>
      </c>
      <c r="C204" s="8">
        <v>203</v>
      </c>
      <c r="D204" s="2" t="s">
        <v>164</v>
      </c>
      <c r="E204" s="2">
        <v>16587</v>
      </c>
      <c r="F204" s="2" t="s">
        <v>598</v>
      </c>
      <c r="G204" s="2">
        <v>1</v>
      </c>
      <c r="H204" s="84">
        <v>1</v>
      </c>
      <c r="I204" s="69" t="s">
        <v>955</v>
      </c>
      <c r="J204" s="70" t="s">
        <v>333</v>
      </c>
      <c r="K204" s="87">
        <v>27</v>
      </c>
      <c r="L204" s="72">
        <v>1</v>
      </c>
      <c r="M204" s="72"/>
      <c r="N204" s="72" t="s">
        <v>837</v>
      </c>
    </row>
    <row r="205" spans="1:14">
      <c r="A205" s="5">
        <v>10</v>
      </c>
      <c r="B205" s="8">
        <v>18</v>
      </c>
      <c r="C205" s="8">
        <v>204</v>
      </c>
      <c r="D205" s="2" t="s">
        <v>14</v>
      </c>
      <c r="E205" s="2">
        <v>5486</v>
      </c>
      <c r="F205" s="2" t="s">
        <v>555</v>
      </c>
      <c r="G205" s="2">
        <v>1</v>
      </c>
      <c r="H205" s="84">
        <v>1</v>
      </c>
      <c r="I205" s="69" t="s">
        <v>647</v>
      </c>
      <c r="J205" s="70" t="s">
        <v>0</v>
      </c>
      <c r="K205" s="87">
        <v>32</v>
      </c>
      <c r="L205" s="72">
        <v>7</v>
      </c>
      <c r="M205" s="72" t="s">
        <v>838</v>
      </c>
      <c r="N205" s="72"/>
    </row>
    <row r="206" spans="1:14">
      <c r="A206" s="5">
        <v>10</v>
      </c>
      <c r="B206" s="8">
        <v>19</v>
      </c>
      <c r="C206" s="8">
        <v>205</v>
      </c>
      <c r="D206" s="2" t="s">
        <v>567</v>
      </c>
      <c r="E206" s="2">
        <v>19682</v>
      </c>
      <c r="F206" s="2" t="s">
        <v>246</v>
      </c>
      <c r="G206" s="2">
        <v>1</v>
      </c>
      <c r="H206" s="84">
        <v>1</v>
      </c>
      <c r="I206" s="69" t="s">
        <v>901</v>
      </c>
      <c r="J206" s="70" t="s">
        <v>539</v>
      </c>
      <c r="K206" s="87">
        <v>26</v>
      </c>
      <c r="L206" s="72">
        <v>1</v>
      </c>
      <c r="M206" s="72"/>
      <c r="N206" s="72" t="s">
        <v>837</v>
      </c>
    </row>
    <row r="207" spans="1:14">
      <c r="A207" s="9">
        <v>10</v>
      </c>
      <c r="B207" s="10">
        <v>20</v>
      </c>
      <c r="C207" s="10">
        <v>206</v>
      </c>
      <c r="D207" s="11" t="s">
        <v>13</v>
      </c>
      <c r="E207" s="11">
        <v>16947</v>
      </c>
      <c r="F207" s="11" t="s">
        <v>239</v>
      </c>
      <c r="G207" s="11">
        <v>1</v>
      </c>
      <c r="H207" s="85">
        <v>1</v>
      </c>
      <c r="I207" s="73" t="s">
        <v>100</v>
      </c>
      <c r="J207" s="74" t="s">
        <v>593</v>
      </c>
      <c r="K207" s="88">
        <v>25</v>
      </c>
      <c r="L207" s="76">
        <v>8</v>
      </c>
      <c r="M207" s="76" t="s">
        <v>837</v>
      </c>
      <c r="N207" s="76"/>
    </row>
    <row r="208" spans="1:14">
      <c r="A208" s="5">
        <v>11</v>
      </c>
      <c r="B208" s="8">
        <v>1</v>
      </c>
      <c r="C208" s="8">
        <v>207</v>
      </c>
      <c r="D208" s="2" t="s">
        <v>13</v>
      </c>
      <c r="E208" s="2">
        <v>7738</v>
      </c>
      <c r="F208" s="2" t="s">
        <v>239</v>
      </c>
      <c r="G208" s="2">
        <v>1</v>
      </c>
      <c r="H208" s="84">
        <v>1</v>
      </c>
      <c r="I208" s="69" t="s">
        <v>125</v>
      </c>
      <c r="J208" s="70" t="s">
        <v>2185</v>
      </c>
      <c r="K208" s="87">
        <v>32</v>
      </c>
      <c r="L208" s="72">
        <v>1</v>
      </c>
      <c r="M208" s="72"/>
      <c r="N208" s="72" t="s">
        <v>837</v>
      </c>
    </row>
    <row r="209" spans="1:14">
      <c r="A209" s="5">
        <v>11</v>
      </c>
      <c r="B209" s="8">
        <v>2</v>
      </c>
      <c r="C209" s="8">
        <v>208</v>
      </c>
      <c r="D209" s="2" t="s">
        <v>567</v>
      </c>
      <c r="E209" s="2">
        <v>16426</v>
      </c>
      <c r="F209" s="2" t="s">
        <v>2175</v>
      </c>
      <c r="G209" s="2">
        <v>1</v>
      </c>
      <c r="H209" s="84"/>
      <c r="I209" s="69" t="s">
        <v>582</v>
      </c>
      <c r="J209" s="70" t="s">
        <v>1155</v>
      </c>
      <c r="K209" s="87">
        <v>25</v>
      </c>
      <c r="L209" s="72">
        <v>6</v>
      </c>
      <c r="M209" s="72" t="s">
        <v>837</v>
      </c>
      <c r="N209" s="72"/>
    </row>
    <row r="210" spans="1:14">
      <c r="A210" s="5">
        <v>11</v>
      </c>
      <c r="B210" s="8">
        <v>3</v>
      </c>
      <c r="C210" s="8">
        <v>209</v>
      </c>
      <c r="D210" s="2" t="s">
        <v>14</v>
      </c>
      <c r="E210" s="2">
        <v>21690</v>
      </c>
      <c r="F210" s="2" t="s">
        <v>686</v>
      </c>
      <c r="G210" s="2">
        <v>1</v>
      </c>
      <c r="H210" s="84">
        <v>1</v>
      </c>
      <c r="I210" s="69" t="s">
        <v>182</v>
      </c>
      <c r="J210" s="70" t="s">
        <v>1844</v>
      </c>
      <c r="K210" s="87">
        <v>23</v>
      </c>
      <c r="L210" s="72">
        <v>1</v>
      </c>
      <c r="M210" s="72"/>
      <c r="N210" s="72" t="s">
        <v>837</v>
      </c>
    </row>
    <row r="211" spans="1:14">
      <c r="A211" s="5">
        <v>11</v>
      </c>
      <c r="B211" s="8">
        <v>4</v>
      </c>
      <c r="C211" s="8">
        <v>210</v>
      </c>
      <c r="D211" s="2" t="s">
        <v>164</v>
      </c>
      <c r="E211" s="2">
        <v>21614</v>
      </c>
      <c r="F211" s="2" t="s">
        <v>2168</v>
      </c>
      <c r="G211" s="2">
        <v>1</v>
      </c>
      <c r="H211" s="84"/>
      <c r="I211" s="69" t="s">
        <v>2482</v>
      </c>
      <c r="J211" s="70" t="s">
        <v>547</v>
      </c>
      <c r="K211" s="87">
        <v>24</v>
      </c>
      <c r="L211" s="72">
        <v>9</v>
      </c>
      <c r="M211" s="72" t="s">
        <v>46</v>
      </c>
      <c r="N211" s="72"/>
    </row>
    <row r="212" spans="1:14">
      <c r="A212" s="5">
        <v>11</v>
      </c>
      <c r="B212" s="8">
        <v>5</v>
      </c>
      <c r="C212" s="8">
        <v>211</v>
      </c>
      <c r="D212" s="2" t="s">
        <v>129</v>
      </c>
      <c r="E212" s="2">
        <v>19864</v>
      </c>
      <c r="F212" s="2" t="s">
        <v>2169</v>
      </c>
      <c r="G212" s="2">
        <v>1</v>
      </c>
      <c r="H212" s="84">
        <v>1</v>
      </c>
      <c r="I212" s="69" t="s">
        <v>181</v>
      </c>
      <c r="J212" s="70" t="s">
        <v>805</v>
      </c>
      <c r="K212" s="87">
        <v>25</v>
      </c>
      <c r="L212" s="72">
        <v>2</v>
      </c>
      <c r="M212" s="72" t="s">
        <v>837</v>
      </c>
      <c r="N212" s="72"/>
    </row>
    <row r="213" spans="1:14">
      <c r="A213" s="5">
        <v>11</v>
      </c>
      <c r="B213" s="8">
        <v>6</v>
      </c>
      <c r="C213" s="8">
        <v>212</v>
      </c>
      <c r="D213" s="2" t="s">
        <v>555</v>
      </c>
      <c r="E213" s="2">
        <v>12984</v>
      </c>
      <c r="F213" s="2" t="s">
        <v>563</v>
      </c>
      <c r="G213" s="2">
        <v>1</v>
      </c>
      <c r="H213" s="84">
        <v>1</v>
      </c>
      <c r="I213" s="69" t="s">
        <v>2226</v>
      </c>
      <c r="J213" s="70" t="s">
        <v>661</v>
      </c>
      <c r="K213" s="87">
        <v>31</v>
      </c>
      <c r="L213" s="72">
        <v>8</v>
      </c>
      <c r="M213" s="72" t="s">
        <v>46</v>
      </c>
      <c r="N213" s="72"/>
    </row>
    <row r="214" spans="1:14">
      <c r="A214" s="5">
        <v>11</v>
      </c>
      <c r="B214" s="8">
        <v>7</v>
      </c>
      <c r="C214" s="8">
        <v>213</v>
      </c>
      <c r="D214" s="2" t="s">
        <v>188</v>
      </c>
      <c r="E214" s="2">
        <v>10341</v>
      </c>
      <c r="F214" s="2" t="s">
        <v>567</v>
      </c>
      <c r="G214" s="2">
        <v>1</v>
      </c>
      <c r="H214" s="84">
        <v>1</v>
      </c>
      <c r="I214" s="69" t="s">
        <v>2199</v>
      </c>
      <c r="J214" s="70" t="s">
        <v>540</v>
      </c>
      <c r="K214" s="87">
        <v>30</v>
      </c>
      <c r="L214" s="72">
        <v>1</v>
      </c>
      <c r="M214" s="72"/>
      <c r="N214" s="72" t="s">
        <v>837</v>
      </c>
    </row>
    <row r="215" spans="1:14">
      <c r="A215" s="5">
        <v>11</v>
      </c>
      <c r="B215" s="8">
        <v>8</v>
      </c>
      <c r="C215" s="8">
        <v>214</v>
      </c>
      <c r="D215" s="2" t="s">
        <v>239</v>
      </c>
      <c r="E215" s="2">
        <v>14843</v>
      </c>
      <c r="F215" s="2" t="s">
        <v>188</v>
      </c>
      <c r="G215" s="2">
        <v>1</v>
      </c>
      <c r="H215" s="84">
        <v>1</v>
      </c>
      <c r="I215" s="69" t="s">
        <v>795</v>
      </c>
      <c r="J215" s="70" t="s">
        <v>596</v>
      </c>
      <c r="K215" s="87">
        <v>29</v>
      </c>
      <c r="L215" s="72">
        <v>1</v>
      </c>
      <c r="M215" s="72"/>
      <c r="N215" s="72" t="s">
        <v>837</v>
      </c>
    </row>
    <row r="216" spans="1:14">
      <c r="A216" s="5">
        <v>11</v>
      </c>
      <c r="B216" s="8">
        <v>9</v>
      </c>
      <c r="C216" s="8">
        <v>215</v>
      </c>
      <c r="D216" s="2" t="s">
        <v>470</v>
      </c>
      <c r="E216" s="2">
        <v>22051</v>
      </c>
      <c r="F216" s="2" t="s">
        <v>14</v>
      </c>
      <c r="G216" s="2">
        <v>1</v>
      </c>
      <c r="H216" s="84">
        <v>1</v>
      </c>
      <c r="I216" s="69" t="s">
        <v>1767</v>
      </c>
      <c r="J216" s="70" t="s">
        <v>553</v>
      </c>
      <c r="K216" s="87">
        <v>26</v>
      </c>
      <c r="L216" s="72">
        <v>1</v>
      </c>
      <c r="M216" s="72"/>
      <c r="N216" s="72" t="s">
        <v>46</v>
      </c>
    </row>
    <row r="217" spans="1:14">
      <c r="A217" s="5">
        <v>11</v>
      </c>
      <c r="B217" s="8">
        <v>10</v>
      </c>
      <c r="C217" s="8">
        <v>216</v>
      </c>
      <c r="D217" s="2" t="s">
        <v>15</v>
      </c>
      <c r="E217" s="2">
        <v>17838</v>
      </c>
      <c r="F217" s="2" t="s">
        <v>14</v>
      </c>
      <c r="G217" s="2">
        <v>1</v>
      </c>
      <c r="H217" s="84">
        <v>1</v>
      </c>
      <c r="I217" s="69" t="s">
        <v>712</v>
      </c>
      <c r="J217" s="70" t="s">
        <v>316</v>
      </c>
      <c r="K217" s="87">
        <v>26</v>
      </c>
      <c r="L217" s="72">
        <v>7</v>
      </c>
      <c r="M217" s="72" t="s">
        <v>46</v>
      </c>
      <c r="N217" s="72"/>
    </row>
    <row r="218" spans="1:14">
      <c r="A218" s="5">
        <v>11</v>
      </c>
      <c r="B218" s="8">
        <v>11</v>
      </c>
      <c r="C218" s="8">
        <v>217</v>
      </c>
      <c r="D218" s="2" t="s">
        <v>276</v>
      </c>
      <c r="E218" s="2">
        <v>13594</v>
      </c>
      <c r="F218" s="2" t="s">
        <v>246</v>
      </c>
      <c r="G218" s="2">
        <v>1</v>
      </c>
      <c r="H218" s="84">
        <v>1</v>
      </c>
      <c r="I218" s="69" t="s">
        <v>671</v>
      </c>
      <c r="J218" s="70" t="s">
        <v>221</v>
      </c>
      <c r="K218" s="87">
        <v>28</v>
      </c>
      <c r="L218" s="72">
        <v>1</v>
      </c>
      <c r="M218" s="72"/>
      <c r="N218" s="72" t="s">
        <v>837</v>
      </c>
    </row>
    <row r="219" spans="1:14">
      <c r="A219" s="5">
        <v>11</v>
      </c>
      <c r="B219" s="8">
        <v>12</v>
      </c>
      <c r="C219" s="8">
        <v>218</v>
      </c>
      <c r="D219" s="2" t="s">
        <v>598</v>
      </c>
      <c r="E219" s="2">
        <v>16977</v>
      </c>
      <c r="F219" s="2" t="s">
        <v>345</v>
      </c>
      <c r="G219" s="2">
        <v>1</v>
      </c>
      <c r="H219" s="84">
        <v>1</v>
      </c>
      <c r="I219" s="69" t="s">
        <v>102</v>
      </c>
      <c r="J219" s="70" t="s">
        <v>551</v>
      </c>
      <c r="K219" s="87">
        <v>29</v>
      </c>
      <c r="L219" s="72">
        <v>1</v>
      </c>
      <c r="M219" s="72"/>
      <c r="N219" s="72" t="s">
        <v>837</v>
      </c>
    </row>
    <row r="220" spans="1:14">
      <c r="A220" s="5">
        <v>11</v>
      </c>
      <c r="B220" s="8">
        <v>13</v>
      </c>
      <c r="C220" s="8">
        <v>219</v>
      </c>
      <c r="D220" s="2" t="s">
        <v>18</v>
      </c>
      <c r="E220" s="2">
        <v>17594</v>
      </c>
      <c r="F220" s="2" t="s">
        <v>438</v>
      </c>
      <c r="G220" s="2">
        <v>1</v>
      </c>
      <c r="H220" s="84">
        <v>1</v>
      </c>
      <c r="I220" s="69" t="s">
        <v>899</v>
      </c>
      <c r="J220" s="70" t="s">
        <v>144</v>
      </c>
      <c r="K220" s="87">
        <v>25</v>
      </c>
      <c r="L220" s="72">
        <v>1</v>
      </c>
      <c r="M220" s="72"/>
      <c r="N220" s="72" t="s">
        <v>837</v>
      </c>
    </row>
    <row r="221" spans="1:14">
      <c r="A221" s="5">
        <v>11</v>
      </c>
      <c r="B221" s="8">
        <v>14</v>
      </c>
      <c r="C221" s="8">
        <v>220</v>
      </c>
      <c r="D221" s="2" t="s">
        <v>480</v>
      </c>
      <c r="E221" s="2">
        <v>22164</v>
      </c>
      <c r="F221" s="2" t="s">
        <v>686</v>
      </c>
      <c r="G221" s="2">
        <v>1</v>
      </c>
      <c r="H221" s="84"/>
      <c r="I221" s="69" t="s">
        <v>2215</v>
      </c>
      <c r="J221" s="70" t="s">
        <v>1854</v>
      </c>
      <c r="K221" s="87">
        <v>24</v>
      </c>
      <c r="L221" s="72">
        <v>2</v>
      </c>
      <c r="M221" s="72" t="s">
        <v>837</v>
      </c>
      <c r="N221" s="72"/>
    </row>
    <row r="222" spans="1:14">
      <c r="A222" s="5">
        <v>11</v>
      </c>
      <c r="B222" s="8">
        <v>15</v>
      </c>
      <c r="C222" s="8">
        <v>221</v>
      </c>
      <c r="D222" s="2" t="s">
        <v>609</v>
      </c>
      <c r="E222" s="2">
        <v>19926</v>
      </c>
      <c r="F222" s="2" t="s">
        <v>188</v>
      </c>
      <c r="G222" s="2">
        <v>1</v>
      </c>
      <c r="H222" s="84">
        <v>1</v>
      </c>
      <c r="I222" s="69" t="s">
        <v>2399</v>
      </c>
      <c r="J222" s="70" t="s">
        <v>198</v>
      </c>
      <c r="K222" s="87">
        <v>24</v>
      </c>
      <c r="L222" s="72">
        <v>1</v>
      </c>
      <c r="M222" s="72"/>
      <c r="N222" s="72" t="s">
        <v>837</v>
      </c>
    </row>
    <row r="223" spans="1:14">
      <c r="A223" s="5">
        <v>11</v>
      </c>
      <c r="B223" s="8">
        <v>16</v>
      </c>
      <c r="C223" s="8">
        <v>222</v>
      </c>
      <c r="D223" s="2" t="s">
        <v>16</v>
      </c>
      <c r="E223" s="2">
        <v>17732</v>
      </c>
      <c r="F223" s="2" t="s">
        <v>2170</v>
      </c>
      <c r="G223" s="2">
        <v>1</v>
      </c>
      <c r="H223" s="84">
        <v>1</v>
      </c>
      <c r="I223" s="69" t="s">
        <v>1670</v>
      </c>
      <c r="J223" s="70" t="s">
        <v>1671</v>
      </c>
      <c r="K223" s="87">
        <v>26</v>
      </c>
      <c r="L223" s="72">
        <v>1</v>
      </c>
      <c r="M223" s="72"/>
      <c r="N223" s="72" t="s">
        <v>837</v>
      </c>
    </row>
    <row r="224" spans="1:14">
      <c r="A224" s="5">
        <v>11</v>
      </c>
      <c r="B224" s="8">
        <v>17</v>
      </c>
      <c r="C224" s="8">
        <v>223</v>
      </c>
      <c r="D224" s="2" t="s">
        <v>17</v>
      </c>
      <c r="E224" s="2">
        <v>17186</v>
      </c>
      <c r="F224" s="2" t="s">
        <v>2170</v>
      </c>
      <c r="G224" s="2">
        <v>1</v>
      </c>
      <c r="H224" s="84">
        <v>1</v>
      </c>
      <c r="I224" s="69" t="s">
        <v>1084</v>
      </c>
      <c r="J224" s="70" t="s">
        <v>1085</v>
      </c>
      <c r="K224" s="87">
        <v>28</v>
      </c>
      <c r="L224" s="72">
        <v>1</v>
      </c>
      <c r="M224" s="72"/>
      <c r="N224" s="72" t="s">
        <v>837</v>
      </c>
    </row>
    <row r="225" spans="1:14">
      <c r="A225" s="5">
        <v>11</v>
      </c>
      <c r="B225" s="8">
        <v>18</v>
      </c>
      <c r="C225" s="8">
        <v>224</v>
      </c>
      <c r="D225" s="2" t="s">
        <v>563</v>
      </c>
      <c r="E225" s="2">
        <v>16929</v>
      </c>
      <c r="F225" s="2" t="s">
        <v>555</v>
      </c>
      <c r="G225" s="2">
        <v>1</v>
      </c>
      <c r="H225" s="84">
        <v>1</v>
      </c>
      <c r="I225" s="69" t="s">
        <v>876</v>
      </c>
      <c r="J225" s="70" t="s">
        <v>877</v>
      </c>
      <c r="K225" s="87">
        <v>25</v>
      </c>
      <c r="L225" s="72">
        <v>1</v>
      </c>
      <c r="M225" s="72"/>
      <c r="N225" s="72" t="s">
        <v>837</v>
      </c>
    </row>
    <row r="226" spans="1:14">
      <c r="A226" s="5">
        <v>11</v>
      </c>
      <c r="B226" s="8">
        <v>19</v>
      </c>
      <c r="C226" s="8">
        <v>225</v>
      </c>
      <c r="D226" s="2" t="s">
        <v>438</v>
      </c>
      <c r="E226" s="2">
        <v>23779</v>
      </c>
      <c r="F226" s="2" t="s">
        <v>15</v>
      </c>
      <c r="G226" s="2">
        <v>1</v>
      </c>
      <c r="H226" s="84"/>
      <c r="I226" s="69" t="s">
        <v>2516</v>
      </c>
      <c r="J226" s="70" t="s">
        <v>564</v>
      </c>
      <c r="K226" s="87">
        <v>24</v>
      </c>
      <c r="L226" s="72">
        <v>1</v>
      </c>
      <c r="M226" s="72"/>
      <c r="N226" s="72" t="s">
        <v>46</v>
      </c>
    </row>
    <row r="227" spans="1:14">
      <c r="A227" s="9">
        <v>11</v>
      </c>
      <c r="B227" s="10">
        <v>20</v>
      </c>
      <c r="C227" s="10">
        <v>226</v>
      </c>
      <c r="D227" s="11" t="s">
        <v>29</v>
      </c>
      <c r="E227" s="11">
        <v>20167</v>
      </c>
      <c r="F227" s="11" t="s">
        <v>555</v>
      </c>
      <c r="G227" s="11">
        <v>1</v>
      </c>
      <c r="H227" s="85">
        <v>1</v>
      </c>
      <c r="I227" s="73" t="s">
        <v>2416</v>
      </c>
      <c r="J227" s="74" t="s">
        <v>547</v>
      </c>
      <c r="K227" s="88">
        <v>23</v>
      </c>
      <c r="L227" s="76">
        <v>1</v>
      </c>
      <c r="M227" s="76"/>
      <c r="N227" s="76" t="s">
        <v>46</v>
      </c>
    </row>
    <row r="228" spans="1:14">
      <c r="A228" s="5">
        <v>12</v>
      </c>
      <c r="B228" s="8">
        <v>1</v>
      </c>
      <c r="C228" s="8">
        <v>227</v>
      </c>
      <c r="D228" s="2" t="s">
        <v>29</v>
      </c>
      <c r="E228" s="2">
        <v>19200</v>
      </c>
      <c r="F228" s="2" t="s">
        <v>18</v>
      </c>
      <c r="G228" s="2">
        <v>1</v>
      </c>
      <c r="H228" s="84">
        <v>1</v>
      </c>
      <c r="I228" s="69" t="s">
        <v>1243</v>
      </c>
      <c r="J228" s="70" t="s">
        <v>565</v>
      </c>
      <c r="K228" s="87">
        <v>25</v>
      </c>
      <c r="L228" s="72">
        <v>1</v>
      </c>
      <c r="M228" s="72"/>
      <c r="N228" s="72" t="s">
        <v>46</v>
      </c>
    </row>
    <row r="229" spans="1:14">
      <c r="A229" s="5">
        <v>12</v>
      </c>
      <c r="B229" s="8">
        <v>2</v>
      </c>
      <c r="C229" s="8">
        <v>228</v>
      </c>
      <c r="D229" s="2" t="s">
        <v>438</v>
      </c>
      <c r="E229" s="2">
        <v>11339</v>
      </c>
      <c r="F229" s="2" t="s">
        <v>2170</v>
      </c>
      <c r="G229" s="2">
        <v>1</v>
      </c>
      <c r="H229" s="84">
        <v>1</v>
      </c>
      <c r="I229" s="69" t="s">
        <v>407</v>
      </c>
      <c r="J229" s="70" t="s">
        <v>247</v>
      </c>
      <c r="K229" s="87">
        <v>30</v>
      </c>
      <c r="L229" s="72">
        <v>8</v>
      </c>
      <c r="M229" s="72" t="s">
        <v>837</v>
      </c>
      <c r="N229" s="72"/>
    </row>
    <row r="230" spans="1:14">
      <c r="A230" s="5">
        <v>12</v>
      </c>
      <c r="B230" s="8">
        <v>3</v>
      </c>
      <c r="C230" s="8">
        <v>229</v>
      </c>
      <c r="D230" s="2" t="s">
        <v>563</v>
      </c>
      <c r="E230" s="2">
        <v>18363</v>
      </c>
      <c r="F230" s="2" t="s">
        <v>2169</v>
      </c>
      <c r="G230" s="2">
        <v>1</v>
      </c>
      <c r="H230" s="84">
        <v>1</v>
      </c>
      <c r="I230" s="69" t="s">
        <v>914</v>
      </c>
      <c r="J230" s="70" t="s">
        <v>177</v>
      </c>
      <c r="K230" s="87">
        <v>24</v>
      </c>
      <c r="L230" s="72">
        <v>8</v>
      </c>
      <c r="M230" s="72" t="s">
        <v>838</v>
      </c>
      <c r="N230" s="72"/>
    </row>
    <row r="231" spans="1:14">
      <c r="A231" s="5">
        <v>12</v>
      </c>
      <c r="B231" s="8">
        <v>4</v>
      </c>
      <c r="C231" s="8">
        <v>230</v>
      </c>
      <c r="D231" s="2" t="s">
        <v>17</v>
      </c>
      <c r="E231" s="2">
        <v>19334</v>
      </c>
      <c r="F231" s="2" t="s">
        <v>2169</v>
      </c>
      <c r="G231" s="2">
        <v>1</v>
      </c>
      <c r="H231" s="84">
        <v>1</v>
      </c>
      <c r="I231" s="69" t="s">
        <v>584</v>
      </c>
      <c r="J231" s="70" t="s">
        <v>40</v>
      </c>
      <c r="K231" s="87">
        <v>33</v>
      </c>
      <c r="L231" s="72">
        <v>7</v>
      </c>
      <c r="M231" s="72" t="s">
        <v>46</v>
      </c>
      <c r="N231" s="72"/>
    </row>
    <row r="232" spans="1:14">
      <c r="A232" s="5">
        <v>12</v>
      </c>
      <c r="B232" s="8">
        <v>5</v>
      </c>
      <c r="C232" s="8">
        <v>231</v>
      </c>
      <c r="D232" s="2" t="s">
        <v>16</v>
      </c>
      <c r="E232" s="2">
        <v>15679</v>
      </c>
      <c r="F232" s="2" t="s">
        <v>563</v>
      </c>
      <c r="G232" s="2">
        <v>1</v>
      </c>
      <c r="H232" s="84">
        <v>1</v>
      </c>
      <c r="I232" s="69" t="s">
        <v>814</v>
      </c>
      <c r="J232" s="70" t="s">
        <v>815</v>
      </c>
      <c r="K232" s="87">
        <v>26</v>
      </c>
      <c r="L232" s="72">
        <v>3</v>
      </c>
      <c r="M232" s="72" t="s">
        <v>46</v>
      </c>
      <c r="N232" s="72"/>
    </row>
    <row r="233" spans="1:14">
      <c r="A233" s="5">
        <v>12</v>
      </c>
      <c r="B233" s="8">
        <v>6</v>
      </c>
      <c r="C233" s="8">
        <v>232</v>
      </c>
      <c r="D233" s="2" t="s">
        <v>609</v>
      </c>
      <c r="E233" s="2">
        <v>15849</v>
      </c>
      <c r="F233" s="2" t="s">
        <v>614</v>
      </c>
      <c r="G233" s="2">
        <v>1</v>
      </c>
      <c r="H233" s="84"/>
      <c r="I233" s="69" t="s">
        <v>2276</v>
      </c>
      <c r="J233" s="70" t="s">
        <v>2277</v>
      </c>
      <c r="K233" s="87">
        <v>29</v>
      </c>
      <c r="L233" s="72">
        <v>1</v>
      </c>
      <c r="M233" s="72"/>
      <c r="N233" s="72" t="s">
        <v>46</v>
      </c>
    </row>
    <row r="234" spans="1:14">
      <c r="A234" s="5">
        <v>12</v>
      </c>
      <c r="B234" s="8">
        <v>7</v>
      </c>
      <c r="C234" s="8">
        <v>233</v>
      </c>
      <c r="D234" s="2" t="s">
        <v>480</v>
      </c>
      <c r="E234" s="2">
        <v>17755</v>
      </c>
      <c r="F234" s="2" t="s">
        <v>345</v>
      </c>
      <c r="G234" s="2">
        <v>1</v>
      </c>
      <c r="H234" s="84">
        <v>1</v>
      </c>
      <c r="I234" s="69" t="s">
        <v>601</v>
      </c>
      <c r="J234" s="70" t="s">
        <v>260</v>
      </c>
      <c r="K234" s="87">
        <v>27</v>
      </c>
      <c r="L234" s="72">
        <v>1</v>
      </c>
      <c r="M234" s="72"/>
      <c r="N234" s="72" t="s">
        <v>837</v>
      </c>
    </row>
    <row r="235" spans="1:14">
      <c r="A235" s="5">
        <v>12</v>
      </c>
      <c r="B235" s="8">
        <v>8</v>
      </c>
      <c r="C235" s="8">
        <v>234</v>
      </c>
      <c r="D235" s="2" t="s">
        <v>18</v>
      </c>
      <c r="E235" s="2">
        <v>13293</v>
      </c>
      <c r="F235" s="2" t="s">
        <v>567</v>
      </c>
      <c r="G235" s="2">
        <v>1</v>
      </c>
      <c r="H235" s="84">
        <v>1</v>
      </c>
      <c r="I235" s="69" t="s">
        <v>1668</v>
      </c>
      <c r="J235" s="70" t="s">
        <v>146</v>
      </c>
      <c r="K235" s="87">
        <v>31</v>
      </c>
      <c r="L235" s="72">
        <v>1</v>
      </c>
      <c r="M235" s="72"/>
      <c r="N235" s="72" t="s">
        <v>46</v>
      </c>
    </row>
    <row r="236" spans="1:14">
      <c r="A236" s="5">
        <v>12</v>
      </c>
      <c r="B236" s="8">
        <v>9</v>
      </c>
      <c r="C236" s="8">
        <v>235</v>
      </c>
      <c r="D236" s="2" t="s">
        <v>598</v>
      </c>
      <c r="E236" s="2">
        <v>7476</v>
      </c>
      <c r="F236" s="2" t="s">
        <v>2169</v>
      </c>
      <c r="G236" s="2">
        <v>1</v>
      </c>
      <c r="H236" s="84">
        <v>1</v>
      </c>
      <c r="I236" s="69" t="s">
        <v>75</v>
      </c>
      <c r="J236" s="70" t="s">
        <v>277</v>
      </c>
      <c r="K236" s="87">
        <v>34</v>
      </c>
      <c r="L236" s="72">
        <v>2</v>
      </c>
      <c r="M236" s="72" t="s">
        <v>46</v>
      </c>
      <c r="N236" s="72"/>
    </row>
    <row r="237" spans="1:14">
      <c r="A237" s="5">
        <v>12</v>
      </c>
      <c r="B237" s="8">
        <v>10</v>
      </c>
      <c r="C237" s="8">
        <v>236</v>
      </c>
      <c r="D237" s="2" t="s">
        <v>276</v>
      </c>
      <c r="E237" s="2">
        <v>20185</v>
      </c>
      <c r="F237" s="2" t="s">
        <v>686</v>
      </c>
      <c r="G237" s="2">
        <v>1</v>
      </c>
      <c r="H237" s="84">
        <v>1</v>
      </c>
      <c r="I237" s="69" t="s">
        <v>2418</v>
      </c>
      <c r="J237" s="70" t="s">
        <v>174</v>
      </c>
      <c r="K237" s="87">
        <v>24</v>
      </c>
      <c r="L237" s="72">
        <v>1</v>
      </c>
      <c r="M237" s="72"/>
      <c r="N237" s="72" t="s">
        <v>837</v>
      </c>
    </row>
    <row r="238" spans="1:14">
      <c r="A238" s="5">
        <v>12</v>
      </c>
      <c r="B238" s="8">
        <v>11</v>
      </c>
      <c r="C238" s="8">
        <v>237</v>
      </c>
      <c r="D238" s="2" t="s">
        <v>15</v>
      </c>
      <c r="E238" s="2">
        <v>4020</v>
      </c>
      <c r="F238" s="2" t="s">
        <v>354</v>
      </c>
      <c r="G238" s="2">
        <v>1</v>
      </c>
      <c r="H238" s="84">
        <v>1</v>
      </c>
      <c r="I238" s="69" t="s">
        <v>455</v>
      </c>
      <c r="J238" s="70" t="s">
        <v>456</v>
      </c>
      <c r="K238" s="87">
        <v>36</v>
      </c>
      <c r="L238" s="72">
        <v>1</v>
      </c>
      <c r="M238" s="72"/>
      <c r="N238" s="72" t="s">
        <v>837</v>
      </c>
    </row>
    <row r="239" spans="1:14">
      <c r="A239" s="5">
        <v>12</v>
      </c>
      <c r="B239" s="8">
        <v>12</v>
      </c>
      <c r="C239" s="8">
        <v>238</v>
      </c>
      <c r="D239" s="2" t="s">
        <v>470</v>
      </c>
      <c r="E239" s="2">
        <v>2608</v>
      </c>
      <c r="F239" s="2" t="s">
        <v>246</v>
      </c>
      <c r="G239" s="2">
        <v>1</v>
      </c>
      <c r="H239" s="84">
        <v>1</v>
      </c>
      <c r="I239" s="69" t="s">
        <v>172</v>
      </c>
      <c r="J239" s="70" t="s">
        <v>509</v>
      </c>
      <c r="K239" s="87">
        <v>33</v>
      </c>
      <c r="L239" s="72">
        <v>1</v>
      </c>
      <c r="M239" s="72"/>
      <c r="N239" s="72" t="s">
        <v>837</v>
      </c>
    </row>
    <row r="240" spans="1:14">
      <c r="A240" s="5">
        <v>12</v>
      </c>
      <c r="B240" s="8">
        <v>13</v>
      </c>
      <c r="C240" s="8">
        <v>239</v>
      </c>
      <c r="D240" s="2" t="s">
        <v>239</v>
      </c>
      <c r="E240" s="2">
        <v>14811</v>
      </c>
      <c r="F240" s="2" t="s">
        <v>16</v>
      </c>
      <c r="G240" s="2">
        <v>1</v>
      </c>
      <c r="H240" s="84">
        <v>1</v>
      </c>
      <c r="I240" s="69" t="s">
        <v>1103</v>
      </c>
      <c r="J240" s="70" t="s">
        <v>106</v>
      </c>
      <c r="K240" s="87">
        <v>30</v>
      </c>
      <c r="L240" s="72">
        <v>3</v>
      </c>
      <c r="M240" s="72" t="s">
        <v>837</v>
      </c>
      <c r="N240" s="72"/>
    </row>
    <row r="241" spans="1:14">
      <c r="A241" s="5">
        <v>12</v>
      </c>
      <c r="B241" s="8">
        <v>14</v>
      </c>
      <c r="C241" s="8">
        <v>240</v>
      </c>
      <c r="D241" s="2" t="s">
        <v>188</v>
      </c>
      <c r="E241" s="2">
        <v>17796</v>
      </c>
      <c r="F241" s="2" t="s">
        <v>17</v>
      </c>
      <c r="G241" s="2">
        <v>1</v>
      </c>
      <c r="H241" s="84">
        <v>1</v>
      </c>
      <c r="I241" s="69" t="s">
        <v>953</v>
      </c>
      <c r="J241" s="70" t="s">
        <v>23</v>
      </c>
      <c r="K241" s="87">
        <v>27</v>
      </c>
      <c r="L241" s="72">
        <v>1</v>
      </c>
      <c r="M241" s="72"/>
      <c r="N241" s="72" t="s">
        <v>837</v>
      </c>
    </row>
    <row r="242" spans="1:14">
      <c r="A242" s="5">
        <v>12</v>
      </c>
      <c r="B242" s="8">
        <v>15</v>
      </c>
      <c r="C242" s="8">
        <v>241</v>
      </c>
      <c r="D242" s="2" t="s">
        <v>555</v>
      </c>
      <c r="E242" s="2">
        <v>19260</v>
      </c>
      <c r="F242" s="2" t="s">
        <v>598</v>
      </c>
      <c r="G242" s="2">
        <v>1</v>
      </c>
      <c r="H242" s="84">
        <v>1</v>
      </c>
      <c r="I242" s="69" t="s">
        <v>1703</v>
      </c>
      <c r="J242" s="70" t="s">
        <v>247</v>
      </c>
      <c r="K242" s="87">
        <v>26</v>
      </c>
      <c r="L242" s="72">
        <v>7</v>
      </c>
      <c r="M242" s="72" t="s">
        <v>46</v>
      </c>
      <c r="N242" s="72"/>
    </row>
    <row r="243" spans="1:14">
      <c r="A243" s="5">
        <v>12</v>
      </c>
      <c r="B243" s="8">
        <v>16</v>
      </c>
      <c r="C243" s="8">
        <v>242</v>
      </c>
      <c r="D243" s="2" t="s">
        <v>129</v>
      </c>
      <c r="E243" s="2">
        <v>20418</v>
      </c>
      <c r="F243" s="2" t="s">
        <v>2176</v>
      </c>
      <c r="G243" s="2">
        <v>1</v>
      </c>
      <c r="H243" s="84">
        <v>1</v>
      </c>
      <c r="I243" s="69" t="s">
        <v>1698</v>
      </c>
      <c r="J243" s="70" t="s">
        <v>533</v>
      </c>
      <c r="K243" s="87">
        <v>25</v>
      </c>
      <c r="L243" s="72">
        <v>1</v>
      </c>
      <c r="M243" s="72"/>
      <c r="N243" s="72" t="s">
        <v>46</v>
      </c>
    </row>
    <row r="244" spans="1:14">
      <c r="A244" s="5">
        <v>12</v>
      </c>
      <c r="B244" s="8">
        <v>17</v>
      </c>
      <c r="C244" s="8">
        <v>243</v>
      </c>
      <c r="D244" s="2" t="s">
        <v>164</v>
      </c>
      <c r="E244" s="2">
        <v>21560</v>
      </c>
      <c r="F244" s="2" t="s">
        <v>129</v>
      </c>
      <c r="G244" s="2">
        <v>1</v>
      </c>
      <c r="H244" s="84"/>
      <c r="I244" s="69" t="s">
        <v>2479</v>
      </c>
      <c r="J244" s="70" t="s">
        <v>2480</v>
      </c>
      <c r="K244" s="87">
        <v>24</v>
      </c>
      <c r="L244" s="72">
        <v>3</v>
      </c>
      <c r="M244" s="72" t="s">
        <v>46</v>
      </c>
      <c r="N244" s="72"/>
    </row>
    <row r="245" spans="1:14">
      <c r="A245" s="5">
        <v>12</v>
      </c>
      <c r="B245" s="8">
        <v>18</v>
      </c>
      <c r="C245" s="8">
        <v>244</v>
      </c>
      <c r="D245" s="2" t="s">
        <v>14</v>
      </c>
      <c r="E245" s="2">
        <v>17536</v>
      </c>
      <c r="F245" s="2" t="s">
        <v>164</v>
      </c>
      <c r="G245" s="2">
        <v>1</v>
      </c>
      <c r="H245" s="84">
        <v>1</v>
      </c>
      <c r="I245" s="69" t="s">
        <v>2313</v>
      </c>
      <c r="J245" s="70" t="s">
        <v>549</v>
      </c>
      <c r="K245" s="87">
        <v>27</v>
      </c>
      <c r="L245" s="72">
        <v>1</v>
      </c>
      <c r="M245" s="72"/>
      <c r="N245" s="72" t="s">
        <v>837</v>
      </c>
    </row>
    <row r="246" spans="1:14">
      <c r="A246" s="5">
        <v>12</v>
      </c>
      <c r="B246" s="8">
        <v>19</v>
      </c>
      <c r="C246" s="8">
        <v>245</v>
      </c>
      <c r="D246" s="2" t="s">
        <v>567</v>
      </c>
      <c r="E246" s="2">
        <v>6632</v>
      </c>
      <c r="F246" s="2" t="s">
        <v>345</v>
      </c>
      <c r="G246" s="2">
        <v>1</v>
      </c>
      <c r="H246" s="84">
        <v>1</v>
      </c>
      <c r="I246" s="69" t="s">
        <v>107</v>
      </c>
      <c r="J246" s="70" t="s">
        <v>597</v>
      </c>
      <c r="K246" s="87">
        <v>34</v>
      </c>
      <c r="L246" s="72">
        <v>1</v>
      </c>
      <c r="M246" s="72"/>
      <c r="N246" s="72" t="s">
        <v>837</v>
      </c>
    </row>
    <row r="247" spans="1:14">
      <c r="A247" s="9">
        <v>12</v>
      </c>
      <c r="B247" s="10">
        <v>20</v>
      </c>
      <c r="C247" s="10">
        <v>246</v>
      </c>
      <c r="D247" s="11" t="s">
        <v>13</v>
      </c>
      <c r="E247" s="11">
        <v>18064</v>
      </c>
      <c r="F247" s="11" t="s">
        <v>614</v>
      </c>
      <c r="G247" s="11">
        <v>1</v>
      </c>
      <c r="H247" s="85">
        <v>1</v>
      </c>
      <c r="I247" s="73" t="s">
        <v>1102</v>
      </c>
      <c r="J247" s="74" t="s">
        <v>619</v>
      </c>
      <c r="K247" s="88">
        <v>28</v>
      </c>
      <c r="L247" s="76">
        <v>1</v>
      </c>
      <c r="M247" s="76"/>
      <c r="N247" s="76" t="s">
        <v>837</v>
      </c>
    </row>
    <row r="248" spans="1:14">
      <c r="A248" s="5">
        <v>13</v>
      </c>
      <c r="B248" s="8">
        <v>1</v>
      </c>
      <c r="C248" s="8">
        <v>247</v>
      </c>
      <c r="D248" s="2" t="s">
        <v>13</v>
      </c>
      <c r="E248" s="2">
        <v>22275</v>
      </c>
      <c r="F248" s="2" t="s">
        <v>164</v>
      </c>
      <c r="G248" s="2">
        <v>1</v>
      </c>
      <c r="H248" s="84"/>
      <c r="I248" s="69" t="s">
        <v>2498</v>
      </c>
      <c r="J248" s="70" t="s">
        <v>247</v>
      </c>
      <c r="K248" s="87">
        <v>25</v>
      </c>
      <c r="L248" s="72">
        <v>5</v>
      </c>
      <c r="M248" s="72" t="s">
        <v>837</v>
      </c>
      <c r="N248" s="72"/>
    </row>
    <row r="249" spans="1:14">
      <c r="A249" s="5">
        <v>13</v>
      </c>
      <c r="B249" s="8">
        <v>2</v>
      </c>
      <c r="C249" s="8">
        <v>248</v>
      </c>
      <c r="D249" s="2" t="s">
        <v>567</v>
      </c>
      <c r="E249" s="2">
        <v>20476</v>
      </c>
      <c r="F249" s="2" t="s">
        <v>614</v>
      </c>
      <c r="G249" s="2">
        <v>1</v>
      </c>
      <c r="H249" s="84"/>
      <c r="I249" s="69" t="s">
        <v>2446</v>
      </c>
      <c r="J249" s="70" t="s">
        <v>265</v>
      </c>
      <c r="K249" s="87">
        <v>24</v>
      </c>
      <c r="L249" s="72">
        <v>1</v>
      </c>
      <c r="M249" s="72"/>
      <c r="N249" s="72" t="s">
        <v>837</v>
      </c>
    </row>
    <row r="250" spans="1:14">
      <c r="A250" s="5">
        <v>13</v>
      </c>
      <c r="B250" s="8">
        <v>3</v>
      </c>
      <c r="C250" s="8">
        <v>249</v>
      </c>
      <c r="D250" s="2" t="s">
        <v>14</v>
      </c>
      <c r="E250" s="2">
        <v>16909</v>
      </c>
      <c r="F250" s="2" t="s">
        <v>438</v>
      </c>
      <c r="G250" s="2">
        <v>1</v>
      </c>
      <c r="H250" s="84">
        <v>1</v>
      </c>
      <c r="I250" s="69" t="s">
        <v>788</v>
      </c>
      <c r="J250" s="70" t="s">
        <v>802</v>
      </c>
      <c r="K250" s="87">
        <v>28</v>
      </c>
      <c r="L250" s="72">
        <v>3</v>
      </c>
      <c r="M250" s="72" t="s">
        <v>46</v>
      </c>
      <c r="N250" s="72"/>
    </row>
    <row r="251" spans="1:14">
      <c r="A251" s="5">
        <v>13</v>
      </c>
      <c r="B251" s="8">
        <v>4</v>
      </c>
      <c r="C251" s="8">
        <v>250</v>
      </c>
      <c r="D251" s="2" t="s">
        <v>164</v>
      </c>
      <c r="E251" s="2">
        <v>16918</v>
      </c>
      <c r="F251" s="2" t="s">
        <v>45</v>
      </c>
      <c r="G251" s="2">
        <v>1</v>
      </c>
      <c r="H251" s="84">
        <v>1</v>
      </c>
      <c r="I251" s="69" t="s">
        <v>610</v>
      </c>
      <c r="J251" s="70" t="s">
        <v>106</v>
      </c>
      <c r="K251" s="87">
        <v>27</v>
      </c>
      <c r="L251" s="72">
        <v>1</v>
      </c>
      <c r="M251" s="72"/>
      <c r="N251" s="72" t="s">
        <v>837</v>
      </c>
    </row>
    <row r="252" spans="1:14">
      <c r="A252" s="5">
        <v>13</v>
      </c>
      <c r="B252" s="8">
        <v>5</v>
      </c>
      <c r="C252" s="8">
        <v>251</v>
      </c>
      <c r="D252" s="2" t="s">
        <v>129</v>
      </c>
      <c r="E252" s="2">
        <v>2396</v>
      </c>
      <c r="F252" s="2" t="s">
        <v>2168</v>
      </c>
      <c r="G252" s="2">
        <v>1</v>
      </c>
      <c r="H252" s="84">
        <v>1</v>
      </c>
      <c r="I252" s="69" t="s">
        <v>191</v>
      </c>
      <c r="J252" s="70" t="s">
        <v>597</v>
      </c>
      <c r="K252" s="87">
        <v>35</v>
      </c>
      <c r="L252" s="72">
        <v>3</v>
      </c>
      <c r="M252" s="72" t="s">
        <v>838</v>
      </c>
      <c r="N252" s="72"/>
    </row>
    <row r="253" spans="1:14">
      <c r="A253" s="5">
        <v>13</v>
      </c>
      <c r="B253" s="8">
        <v>6</v>
      </c>
      <c r="C253" s="8">
        <v>252</v>
      </c>
      <c r="D253" s="2" t="s">
        <v>555</v>
      </c>
      <c r="E253" s="2">
        <v>14542</v>
      </c>
      <c r="F253" s="2" t="s">
        <v>246</v>
      </c>
      <c r="G253" s="2">
        <v>1</v>
      </c>
      <c r="H253" s="84">
        <v>1</v>
      </c>
      <c r="I253" s="69" t="s">
        <v>984</v>
      </c>
      <c r="J253" s="70" t="s">
        <v>597</v>
      </c>
      <c r="K253" s="87">
        <v>28</v>
      </c>
      <c r="L253" s="72">
        <v>1</v>
      </c>
      <c r="M253" s="72"/>
      <c r="N253" s="72" t="s">
        <v>837</v>
      </c>
    </row>
    <row r="254" spans="1:14">
      <c r="A254" s="5">
        <v>13</v>
      </c>
      <c r="B254" s="8">
        <v>7</v>
      </c>
      <c r="C254" s="8">
        <v>253</v>
      </c>
      <c r="D254" s="2" t="s">
        <v>188</v>
      </c>
      <c r="E254" s="2">
        <v>9784</v>
      </c>
      <c r="F254" s="2" t="s">
        <v>609</v>
      </c>
      <c r="G254" s="2">
        <v>1</v>
      </c>
      <c r="H254" s="84">
        <v>1</v>
      </c>
      <c r="I254" s="69" t="s">
        <v>58</v>
      </c>
      <c r="J254" s="70" t="s">
        <v>307</v>
      </c>
      <c r="K254" s="87">
        <v>33</v>
      </c>
      <c r="L254" s="72">
        <v>1</v>
      </c>
      <c r="M254" s="72"/>
      <c r="N254" s="72" t="s">
        <v>837</v>
      </c>
    </row>
    <row r="255" spans="1:14">
      <c r="A255" s="5">
        <v>13</v>
      </c>
      <c r="B255" s="8">
        <v>8</v>
      </c>
      <c r="C255" s="8">
        <v>254</v>
      </c>
      <c r="D255" s="2" t="s">
        <v>239</v>
      </c>
      <c r="E255" s="2">
        <v>18171</v>
      </c>
      <c r="F255" s="2" t="s">
        <v>354</v>
      </c>
      <c r="G255" s="2">
        <v>1</v>
      </c>
      <c r="H255" s="84">
        <v>1</v>
      </c>
      <c r="I255" s="69" t="s">
        <v>606</v>
      </c>
      <c r="J255" s="70" t="s">
        <v>602</v>
      </c>
      <c r="K255" s="87">
        <v>28</v>
      </c>
      <c r="L255" s="72">
        <v>9</v>
      </c>
      <c r="M255" s="72" t="s">
        <v>46</v>
      </c>
      <c r="N255" s="72"/>
    </row>
    <row r="256" spans="1:14">
      <c r="A256" s="5">
        <v>13</v>
      </c>
      <c r="B256" s="8">
        <v>9</v>
      </c>
      <c r="C256" s="8">
        <v>255</v>
      </c>
      <c r="D256" s="2" t="s">
        <v>470</v>
      </c>
      <c r="E256" s="2">
        <v>14078</v>
      </c>
      <c r="F256" s="2" t="s">
        <v>2176</v>
      </c>
      <c r="G256" s="2">
        <v>1</v>
      </c>
      <c r="H256" s="84">
        <v>1</v>
      </c>
      <c r="I256" s="69" t="s">
        <v>743</v>
      </c>
      <c r="J256" s="70" t="s">
        <v>596</v>
      </c>
      <c r="K256" s="87">
        <v>29</v>
      </c>
      <c r="L256" s="72">
        <v>1</v>
      </c>
      <c r="M256" s="72"/>
      <c r="N256" s="72" t="s">
        <v>837</v>
      </c>
    </row>
    <row r="257" spans="1:14">
      <c r="A257" s="5">
        <v>13</v>
      </c>
      <c r="B257" s="8">
        <v>10</v>
      </c>
      <c r="C257" s="8">
        <v>256</v>
      </c>
      <c r="D257" s="2" t="s">
        <v>15</v>
      </c>
      <c r="E257" s="2">
        <v>12976</v>
      </c>
      <c r="F257" s="2" t="s">
        <v>213</v>
      </c>
      <c r="G257" s="2">
        <v>1</v>
      </c>
      <c r="H257" s="84">
        <v>1</v>
      </c>
      <c r="I257" s="69" t="s">
        <v>672</v>
      </c>
      <c r="J257" s="70" t="s">
        <v>595</v>
      </c>
      <c r="K257" s="87">
        <v>28</v>
      </c>
      <c r="L257" s="72">
        <v>2</v>
      </c>
      <c r="M257" s="72" t="s">
        <v>837</v>
      </c>
      <c r="N257" s="72"/>
    </row>
    <row r="258" spans="1:14">
      <c r="A258" s="5">
        <v>13</v>
      </c>
      <c r="B258" s="8">
        <v>11</v>
      </c>
      <c r="C258" s="8">
        <v>257</v>
      </c>
      <c r="D258" s="2" t="s">
        <v>276</v>
      </c>
      <c r="E258" s="2">
        <v>14295</v>
      </c>
      <c r="F258" s="2" t="s">
        <v>16</v>
      </c>
      <c r="G258" s="2">
        <v>1</v>
      </c>
      <c r="H258" s="84">
        <v>1</v>
      </c>
      <c r="I258" s="69" t="s">
        <v>125</v>
      </c>
      <c r="J258" s="70" t="s">
        <v>1028</v>
      </c>
      <c r="K258" s="87">
        <v>29</v>
      </c>
      <c r="L258" s="72">
        <v>1</v>
      </c>
      <c r="M258" s="72"/>
      <c r="N258" s="72" t="s">
        <v>46</v>
      </c>
    </row>
    <row r="259" spans="1:14">
      <c r="A259" s="5">
        <v>13</v>
      </c>
      <c r="B259" s="8">
        <v>12</v>
      </c>
      <c r="C259" s="8">
        <v>258</v>
      </c>
      <c r="D259" s="2" t="s">
        <v>598</v>
      </c>
      <c r="E259" s="2">
        <v>20275</v>
      </c>
      <c r="F259" s="2" t="s">
        <v>609</v>
      </c>
      <c r="G259" s="2">
        <v>1</v>
      </c>
      <c r="H259" s="84"/>
      <c r="I259" s="69" t="s">
        <v>1613</v>
      </c>
      <c r="J259" s="70" t="s">
        <v>616</v>
      </c>
      <c r="K259" s="87">
        <v>22</v>
      </c>
      <c r="L259" s="72">
        <v>6</v>
      </c>
      <c r="M259" s="72" t="s">
        <v>838</v>
      </c>
      <c r="N259" s="72"/>
    </row>
    <row r="260" spans="1:14">
      <c r="A260" s="5">
        <v>13</v>
      </c>
      <c r="B260" s="8">
        <v>13</v>
      </c>
      <c r="C260" s="8">
        <v>259</v>
      </c>
      <c r="D260" s="2" t="s">
        <v>18</v>
      </c>
      <c r="E260" s="2">
        <v>19960</v>
      </c>
      <c r="F260" s="2" t="s">
        <v>598</v>
      </c>
      <c r="G260" s="2">
        <v>1</v>
      </c>
      <c r="H260" s="84">
        <v>1</v>
      </c>
      <c r="I260" s="69" t="s">
        <v>2404</v>
      </c>
      <c r="J260" s="70" t="s">
        <v>288</v>
      </c>
      <c r="K260" s="87">
        <v>23</v>
      </c>
      <c r="L260" s="72">
        <v>8</v>
      </c>
      <c r="M260" s="72" t="s">
        <v>46</v>
      </c>
      <c r="N260" s="72"/>
    </row>
    <row r="261" spans="1:14">
      <c r="A261" s="5">
        <v>13</v>
      </c>
      <c r="B261" s="8">
        <v>14</v>
      </c>
      <c r="C261" s="8">
        <v>260</v>
      </c>
      <c r="D261" s="2" t="s">
        <v>480</v>
      </c>
      <c r="E261" s="2">
        <v>10762</v>
      </c>
      <c r="F261" s="2" t="s">
        <v>470</v>
      </c>
      <c r="G261" s="2">
        <v>1</v>
      </c>
      <c r="H261" s="84">
        <v>1</v>
      </c>
      <c r="I261" s="69" t="s">
        <v>517</v>
      </c>
      <c r="J261" s="70" t="s">
        <v>156</v>
      </c>
      <c r="K261" s="87">
        <v>32</v>
      </c>
      <c r="L261" s="72">
        <v>7</v>
      </c>
      <c r="M261" s="72" t="s">
        <v>46</v>
      </c>
      <c r="N261" s="72"/>
    </row>
    <row r="262" spans="1:14">
      <c r="A262" s="5">
        <v>13</v>
      </c>
      <c r="B262" s="8">
        <v>15</v>
      </c>
      <c r="C262" s="8">
        <v>261</v>
      </c>
      <c r="D262" s="2" t="s">
        <v>609</v>
      </c>
      <c r="E262" s="2">
        <v>17023</v>
      </c>
      <c r="F262" s="2" t="s">
        <v>686</v>
      </c>
      <c r="G262" s="2">
        <v>1</v>
      </c>
      <c r="H262" s="84">
        <v>1</v>
      </c>
      <c r="I262" s="69" t="s">
        <v>1553</v>
      </c>
      <c r="J262" s="70" t="s">
        <v>1554</v>
      </c>
      <c r="K262" s="87">
        <v>25</v>
      </c>
      <c r="L262" s="72">
        <v>8</v>
      </c>
      <c r="M262" s="72" t="s">
        <v>46</v>
      </c>
      <c r="N262" s="72"/>
    </row>
    <row r="263" spans="1:14">
      <c r="A263" s="5">
        <v>13</v>
      </c>
      <c r="B263" s="8">
        <v>16</v>
      </c>
      <c r="C263" s="8">
        <v>262</v>
      </c>
      <c r="D263" s="2" t="s">
        <v>16</v>
      </c>
      <c r="E263" s="2">
        <v>14968</v>
      </c>
      <c r="F263" s="2" t="s">
        <v>2170</v>
      </c>
      <c r="G263" s="2">
        <v>1</v>
      </c>
      <c r="H263" s="84">
        <v>1</v>
      </c>
      <c r="I263" s="69" t="s">
        <v>789</v>
      </c>
      <c r="J263" s="70" t="s">
        <v>177</v>
      </c>
      <c r="K263" s="87">
        <v>27</v>
      </c>
      <c r="L263" s="72">
        <v>2</v>
      </c>
      <c r="M263" s="72" t="s">
        <v>838</v>
      </c>
      <c r="N263" s="72"/>
    </row>
    <row r="264" spans="1:14">
      <c r="A264" s="5">
        <v>13</v>
      </c>
      <c r="B264" s="8">
        <v>17</v>
      </c>
      <c r="C264" s="8">
        <v>263</v>
      </c>
      <c r="D264" s="2" t="s">
        <v>17</v>
      </c>
      <c r="E264" s="2">
        <v>14329</v>
      </c>
      <c r="F264" s="2" t="s">
        <v>438</v>
      </c>
      <c r="G264" s="2">
        <v>1</v>
      </c>
      <c r="H264" s="84"/>
      <c r="I264" s="69" t="s">
        <v>1606</v>
      </c>
      <c r="J264" s="70" t="s">
        <v>110</v>
      </c>
      <c r="K264" s="87">
        <v>26</v>
      </c>
      <c r="L264" s="72">
        <v>7</v>
      </c>
      <c r="M264" s="72" t="s">
        <v>837</v>
      </c>
      <c r="N264" s="72"/>
    </row>
    <row r="265" spans="1:14">
      <c r="A265" s="5">
        <v>13</v>
      </c>
      <c r="B265" s="8">
        <v>18</v>
      </c>
      <c r="C265" s="8">
        <v>264</v>
      </c>
      <c r="D265" s="2" t="s">
        <v>563</v>
      </c>
      <c r="E265" s="2">
        <v>13499</v>
      </c>
      <c r="F265" s="2" t="s">
        <v>598</v>
      </c>
      <c r="G265" s="2">
        <v>1</v>
      </c>
      <c r="H265" s="84">
        <v>1</v>
      </c>
      <c r="I265" s="69" t="s">
        <v>159</v>
      </c>
      <c r="J265" s="70" t="s">
        <v>248</v>
      </c>
      <c r="K265" s="87">
        <v>30</v>
      </c>
      <c r="L265" s="72">
        <v>2</v>
      </c>
      <c r="M265" s="72" t="s">
        <v>837</v>
      </c>
      <c r="N265" s="72"/>
    </row>
    <row r="266" spans="1:14">
      <c r="A266" s="5">
        <v>13</v>
      </c>
      <c r="B266" s="8">
        <v>19</v>
      </c>
      <c r="C266" s="8">
        <v>265</v>
      </c>
      <c r="D266" s="2" t="s">
        <v>438</v>
      </c>
      <c r="E266" s="2">
        <v>8110</v>
      </c>
      <c r="F266" s="2" t="s">
        <v>213</v>
      </c>
      <c r="G266" s="2">
        <v>1</v>
      </c>
      <c r="H266" s="84">
        <v>1</v>
      </c>
      <c r="I266" s="69" t="s">
        <v>656</v>
      </c>
      <c r="J266" s="70" t="s">
        <v>577</v>
      </c>
      <c r="K266" s="87">
        <v>33</v>
      </c>
      <c r="L266" s="72">
        <v>1</v>
      </c>
      <c r="M266" s="72"/>
      <c r="N266" s="72" t="s">
        <v>837</v>
      </c>
    </row>
    <row r="267" spans="1:14">
      <c r="A267" s="9">
        <v>13</v>
      </c>
      <c r="B267" s="10">
        <v>20</v>
      </c>
      <c r="C267" s="10">
        <v>266</v>
      </c>
      <c r="D267" s="11" t="s">
        <v>29</v>
      </c>
      <c r="E267" s="11">
        <v>17750</v>
      </c>
      <c r="F267" s="11" t="s">
        <v>188</v>
      </c>
      <c r="G267" s="11">
        <v>1</v>
      </c>
      <c r="H267" s="85"/>
      <c r="I267" s="73" t="s">
        <v>1891</v>
      </c>
      <c r="J267" s="74" t="s">
        <v>273</v>
      </c>
      <c r="K267" s="88">
        <v>26</v>
      </c>
      <c r="L267" s="76">
        <v>7</v>
      </c>
      <c r="M267" s="76" t="s">
        <v>46</v>
      </c>
      <c r="N267" s="76"/>
    </row>
    <row r="268" spans="1:14">
      <c r="A268" s="5">
        <v>14</v>
      </c>
      <c r="B268" s="8">
        <v>1</v>
      </c>
      <c r="C268" s="8">
        <v>267</v>
      </c>
      <c r="D268" s="2" t="s">
        <v>29</v>
      </c>
      <c r="E268" s="2">
        <v>20003</v>
      </c>
      <c r="F268" s="2" t="s">
        <v>563</v>
      </c>
      <c r="G268" s="2">
        <v>1</v>
      </c>
      <c r="H268" s="84">
        <v>1</v>
      </c>
      <c r="I268" s="69" t="s">
        <v>1137</v>
      </c>
      <c r="J268" s="70" t="s">
        <v>1126</v>
      </c>
      <c r="K268" s="87">
        <v>24</v>
      </c>
      <c r="L268" s="72">
        <v>3</v>
      </c>
      <c r="M268" s="72" t="s">
        <v>837</v>
      </c>
      <c r="N268" s="72"/>
    </row>
    <row r="269" spans="1:14">
      <c r="A269" s="5">
        <v>14</v>
      </c>
      <c r="B269" s="8">
        <v>2</v>
      </c>
      <c r="C269" s="8">
        <v>268</v>
      </c>
      <c r="D269" s="2" t="s">
        <v>438</v>
      </c>
      <c r="E269" s="2">
        <v>20287</v>
      </c>
      <c r="F269" s="2" t="s">
        <v>567</v>
      </c>
      <c r="G269" s="2">
        <v>1</v>
      </c>
      <c r="H269" s="84"/>
      <c r="I269" s="69" t="s">
        <v>2432</v>
      </c>
      <c r="J269" s="70" t="s">
        <v>607</v>
      </c>
      <c r="K269" s="87">
        <v>23</v>
      </c>
      <c r="L269" s="72">
        <v>2</v>
      </c>
      <c r="M269" s="72" t="s">
        <v>46</v>
      </c>
      <c r="N269" s="72"/>
    </row>
    <row r="270" spans="1:14">
      <c r="A270" s="5">
        <v>14</v>
      </c>
      <c r="B270" s="8">
        <v>3</v>
      </c>
      <c r="C270" s="8">
        <v>269</v>
      </c>
      <c r="D270" s="2" t="s">
        <v>563</v>
      </c>
      <c r="E270" s="2">
        <v>11801</v>
      </c>
      <c r="F270" s="2" t="s">
        <v>609</v>
      </c>
      <c r="G270" s="2">
        <v>1</v>
      </c>
      <c r="H270" s="84">
        <v>1</v>
      </c>
      <c r="I270" s="69" t="s">
        <v>914</v>
      </c>
      <c r="J270" s="70" t="s">
        <v>915</v>
      </c>
      <c r="K270" s="87">
        <v>30</v>
      </c>
      <c r="L270" s="72">
        <v>1</v>
      </c>
      <c r="M270" s="72"/>
      <c r="N270" s="72" t="s">
        <v>837</v>
      </c>
    </row>
    <row r="271" spans="1:14">
      <c r="A271" s="5">
        <v>14</v>
      </c>
      <c r="B271" s="8">
        <v>4</v>
      </c>
      <c r="C271" s="8">
        <v>270</v>
      </c>
      <c r="D271" s="2" t="s">
        <v>17</v>
      </c>
      <c r="E271" s="2">
        <v>17578</v>
      </c>
      <c r="F271" s="2" t="s">
        <v>438</v>
      </c>
      <c r="G271" s="2">
        <v>1</v>
      </c>
      <c r="H271" s="84">
        <v>1</v>
      </c>
      <c r="I271" s="69" t="s">
        <v>1644</v>
      </c>
      <c r="J271" s="70" t="s">
        <v>2247</v>
      </c>
      <c r="K271" s="87">
        <v>27</v>
      </c>
      <c r="L271" s="72">
        <v>1</v>
      </c>
      <c r="M271" s="72"/>
      <c r="N271" s="72" t="s">
        <v>837</v>
      </c>
    </row>
    <row r="272" spans="1:14">
      <c r="A272" s="5">
        <v>14</v>
      </c>
      <c r="B272" s="8">
        <v>5</v>
      </c>
      <c r="C272" s="8">
        <v>271</v>
      </c>
      <c r="D272" s="2" t="s">
        <v>16</v>
      </c>
      <c r="E272" s="2">
        <v>1744</v>
      </c>
      <c r="F272" s="2" t="s">
        <v>239</v>
      </c>
      <c r="G272" s="2">
        <v>1</v>
      </c>
      <c r="H272" s="84">
        <v>1</v>
      </c>
      <c r="I272" s="69" t="s">
        <v>182</v>
      </c>
      <c r="J272" s="70" t="s">
        <v>151</v>
      </c>
      <c r="K272" s="87">
        <v>38</v>
      </c>
      <c r="L272" s="72">
        <v>3</v>
      </c>
      <c r="M272" s="72" t="s">
        <v>837</v>
      </c>
      <c r="N272" s="72"/>
    </row>
    <row r="273" spans="1:14">
      <c r="A273" s="5">
        <v>14</v>
      </c>
      <c r="B273" s="8">
        <v>6</v>
      </c>
      <c r="C273" s="8">
        <v>272</v>
      </c>
      <c r="D273" s="2" t="s">
        <v>609</v>
      </c>
      <c r="E273" s="2">
        <v>2829</v>
      </c>
      <c r="F273" s="2" t="s">
        <v>563</v>
      </c>
      <c r="G273" s="2">
        <v>1</v>
      </c>
      <c r="H273" s="84">
        <v>1</v>
      </c>
      <c r="I273" s="69" t="s">
        <v>1025</v>
      </c>
      <c r="J273" s="70" t="s">
        <v>250</v>
      </c>
      <c r="K273" s="87">
        <v>34</v>
      </c>
      <c r="L273" s="72">
        <v>2</v>
      </c>
      <c r="M273" s="72" t="s">
        <v>837</v>
      </c>
      <c r="N273" s="72"/>
    </row>
    <row r="274" spans="1:14">
      <c r="A274" s="5">
        <v>14</v>
      </c>
      <c r="B274" s="8">
        <v>7</v>
      </c>
      <c r="C274" s="8">
        <v>273</v>
      </c>
      <c r="D274" s="2" t="s">
        <v>480</v>
      </c>
      <c r="E274" s="2">
        <v>21622</v>
      </c>
      <c r="F274" s="2" t="s">
        <v>45</v>
      </c>
      <c r="G274" s="2">
        <v>1</v>
      </c>
      <c r="H274" s="84"/>
      <c r="I274" s="69" t="s">
        <v>428</v>
      </c>
      <c r="J274" s="70" t="s">
        <v>247</v>
      </c>
      <c r="K274" s="87">
        <v>23</v>
      </c>
      <c r="L274" s="72">
        <v>8</v>
      </c>
      <c r="M274" s="72" t="s">
        <v>46</v>
      </c>
      <c r="N274" s="72"/>
    </row>
    <row r="275" spans="1:14">
      <c r="A275" s="5">
        <v>14</v>
      </c>
      <c r="B275" s="8">
        <v>8</v>
      </c>
      <c r="C275" s="8">
        <v>274</v>
      </c>
      <c r="D275" s="2" t="s">
        <v>18</v>
      </c>
      <c r="E275" s="2">
        <v>15402</v>
      </c>
      <c r="F275" s="2" t="s">
        <v>18</v>
      </c>
      <c r="G275" s="2">
        <v>1</v>
      </c>
      <c r="H275" s="84">
        <v>1</v>
      </c>
      <c r="I275" s="69" t="s">
        <v>1274</v>
      </c>
      <c r="J275" s="70" t="s">
        <v>124</v>
      </c>
      <c r="K275" s="87">
        <v>30</v>
      </c>
      <c r="L275" s="72">
        <v>5</v>
      </c>
      <c r="M275" s="72" t="s">
        <v>837</v>
      </c>
      <c r="N275" s="72"/>
    </row>
    <row r="276" spans="1:14">
      <c r="A276" s="5">
        <v>14</v>
      </c>
      <c r="B276" s="8">
        <v>9</v>
      </c>
      <c r="C276" s="8">
        <v>275</v>
      </c>
      <c r="D276" s="2" t="s">
        <v>598</v>
      </c>
      <c r="E276" s="2">
        <v>19977</v>
      </c>
      <c r="F276" s="2" t="s">
        <v>2169</v>
      </c>
      <c r="G276" s="2">
        <v>1</v>
      </c>
      <c r="H276" s="84">
        <v>1</v>
      </c>
      <c r="I276" s="69" t="s">
        <v>2383</v>
      </c>
      <c r="J276" s="70" t="s">
        <v>2407</v>
      </c>
      <c r="K276" s="87">
        <v>26</v>
      </c>
      <c r="L276" s="72">
        <v>2</v>
      </c>
      <c r="M276" s="72" t="s">
        <v>837</v>
      </c>
      <c r="N276" s="72"/>
    </row>
    <row r="277" spans="1:14">
      <c r="A277" s="5">
        <v>14</v>
      </c>
      <c r="B277" s="8">
        <v>10</v>
      </c>
      <c r="C277" s="8">
        <v>276</v>
      </c>
      <c r="D277" s="2" t="s">
        <v>276</v>
      </c>
      <c r="E277" s="2">
        <v>9433</v>
      </c>
      <c r="F277" s="2" t="s">
        <v>239</v>
      </c>
      <c r="G277" s="2">
        <v>1</v>
      </c>
      <c r="H277" s="84"/>
      <c r="I277" s="69" t="s">
        <v>944</v>
      </c>
      <c r="J277" s="70" t="s">
        <v>612</v>
      </c>
      <c r="K277" s="87">
        <v>33</v>
      </c>
      <c r="L277" s="72">
        <v>2</v>
      </c>
      <c r="M277" s="72" t="s">
        <v>837</v>
      </c>
      <c r="N277" s="72"/>
    </row>
    <row r="278" spans="1:14">
      <c r="A278" s="5">
        <v>14</v>
      </c>
      <c r="B278" s="8">
        <v>11</v>
      </c>
      <c r="C278" s="8">
        <v>277</v>
      </c>
      <c r="D278" s="2" t="s">
        <v>15</v>
      </c>
      <c r="E278" s="2">
        <v>21635</v>
      </c>
      <c r="F278" s="2" t="s">
        <v>13</v>
      </c>
      <c r="G278" s="2">
        <v>1</v>
      </c>
      <c r="H278" s="84"/>
      <c r="I278" s="69" t="s">
        <v>1102</v>
      </c>
      <c r="J278" s="70" t="s">
        <v>220</v>
      </c>
      <c r="K278" s="87">
        <v>24</v>
      </c>
      <c r="L278" s="72">
        <v>4</v>
      </c>
      <c r="M278" s="72" t="s">
        <v>46</v>
      </c>
      <c r="N278" s="72"/>
    </row>
    <row r="279" spans="1:14">
      <c r="A279" s="5">
        <v>14</v>
      </c>
      <c r="B279" s="8">
        <v>12</v>
      </c>
      <c r="C279" s="8">
        <v>278</v>
      </c>
      <c r="D279" s="2" t="s">
        <v>470</v>
      </c>
      <c r="E279" s="2">
        <v>14320</v>
      </c>
      <c r="F279" s="2" t="s">
        <v>438</v>
      </c>
      <c r="G279" s="2">
        <v>1</v>
      </c>
      <c r="H279" s="84">
        <v>1</v>
      </c>
      <c r="I279" s="69" t="s">
        <v>906</v>
      </c>
      <c r="J279" s="70" t="s">
        <v>325</v>
      </c>
      <c r="K279" s="87">
        <v>29</v>
      </c>
      <c r="L279" s="72">
        <v>4</v>
      </c>
      <c r="M279" s="72" t="s">
        <v>838</v>
      </c>
      <c r="N279" s="72"/>
    </row>
    <row r="280" spans="1:14">
      <c r="A280" s="5">
        <v>14</v>
      </c>
      <c r="B280" s="8">
        <v>13</v>
      </c>
      <c r="C280" s="8">
        <v>279</v>
      </c>
      <c r="D280" s="2" t="s">
        <v>239</v>
      </c>
      <c r="E280" s="2">
        <v>15139</v>
      </c>
      <c r="F280" s="2" t="s">
        <v>246</v>
      </c>
      <c r="G280" s="2">
        <v>1</v>
      </c>
      <c r="H280" s="84">
        <v>1</v>
      </c>
      <c r="I280" s="69" t="s">
        <v>1715</v>
      </c>
      <c r="J280" s="70" t="s">
        <v>1716</v>
      </c>
      <c r="K280" s="87">
        <v>28</v>
      </c>
      <c r="L280" s="72">
        <v>1</v>
      </c>
      <c r="M280" s="72"/>
      <c r="N280" s="72" t="s">
        <v>837</v>
      </c>
    </row>
    <row r="281" spans="1:14">
      <c r="A281" s="5">
        <v>14</v>
      </c>
      <c r="B281" s="8">
        <v>14</v>
      </c>
      <c r="C281" s="8">
        <v>280</v>
      </c>
      <c r="D281" s="2" t="s">
        <v>188</v>
      </c>
      <c r="E281" s="2">
        <v>5273</v>
      </c>
      <c r="F281" s="2" t="s">
        <v>686</v>
      </c>
      <c r="G281" s="2">
        <v>1</v>
      </c>
      <c r="H281" s="84">
        <v>1</v>
      </c>
      <c r="I281" s="69" t="s">
        <v>391</v>
      </c>
      <c r="J281" s="70" t="s">
        <v>483</v>
      </c>
      <c r="K281" s="87">
        <v>32</v>
      </c>
      <c r="L281" s="72">
        <v>2</v>
      </c>
      <c r="M281" s="72" t="s">
        <v>838</v>
      </c>
      <c r="N281" s="72"/>
    </row>
    <row r="282" spans="1:14">
      <c r="A282" s="5">
        <v>14</v>
      </c>
      <c r="B282" s="8">
        <v>15</v>
      </c>
      <c r="C282" s="8">
        <v>281</v>
      </c>
      <c r="D282" s="2" t="s">
        <v>555</v>
      </c>
      <c r="E282" s="2">
        <v>7927</v>
      </c>
      <c r="F282" s="2" t="s">
        <v>129</v>
      </c>
      <c r="G282" s="2">
        <v>1</v>
      </c>
      <c r="H282" s="84">
        <v>1</v>
      </c>
      <c r="I282" s="69" t="s">
        <v>512</v>
      </c>
      <c r="J282" s="70" t="s">
        <v>572</v>
      </c>
      <c r="K282" s="87">
        <v>35</v>
      </c>
      <c r="L282" s="72">
        <v>4</v>
      </c>
      <c r="M282" s="72" t="s">
        <v>46</v>
      </c>
      <c r="N282" s="72"/>
    </row>
    <row r="283" spans="1:14">
      <c r="A283" s="5">
        <v>14</v>
      </c>
      <c r="B283" s="8">
        <v>16</v>
      </c>
      <c r="C283" s="8">
        <v>282</v>
      </c>
      <c r="D283" s="2" t="s">
        <v>129</v>
      </c>
      <c r="E283" s="2">
        <v>21318</v>
      </c>
      <c r="F283" s="2" t="s">
        <v>345</v>
      </c>
      <c r="G283" s="2">
        <v>1</v>
      </c>
      <c r="H283" s="84">
        <v>1</v>
      </c>
      <c r="I283" s="69" t="s">
        <v>2319</v>
      </c>
      <c r="J283" s="70" t="s">
        <v>2465</v>
      </c>
      <c r="K283" s="87">
        <v>25</v>
      </c>
      <c r="L283" s="72">
        <v>1</v>
      </c>
      <c r="M283" s="72"/>
      <c r="N283" s="72" t="s">
        <v>837</v>
      </c>
    </row>
    <row r="284" spans="1:14">
      <c r="A284" s="5">
        <v>14</v>
      </c>
      <c r="B284" s="8">
        <v>17</v>
      </c>
      <c r="C284" s="8">
        <v>283</v>
      </c>
      <c r="D284" s="2" t="s">
        <v>164</v>
      </c>
      <c r="E284" s="2">
        <v>19432</v>
      </c>
      <c r="F284" s="2" t="s">
        <v>14</v>
      </c>
      <c r="G284" s="2">
        <v>1</v>
      </c>
      <c r="H284" s="84">
        <v>1</v>
      </c>
      <c r="I284" s="69" t="s">
        <v>584</v>
      </c>
      <c r="J284" s="70" t="s">
        <v>1147</v>
      </c>
      <c r="K284" s="87">
        <v>23</v>
      </c>
      <c r="L284" s="72">
        <v>5</v>
      </c>
      <c r="M284" s="72" t="s">
        <v>838</v>
      </c>
      <c r="N284" s="72"/>
    </row>
    <row r="285" spans="1:14">
      <c r="A285" s="5">
        <v>14</v>
      </c>
      <c r="B285" s="8">
        <v>18</v>
      </c>
      <c r="C285" s="8">
        <v>284</v>
      </c>
      <c r="D285" s="2" t="s">
        <v>14</v>
      </c>
      <c r="E285" s="2">
        <v>12447</v>
      </c>
      <c r="F285" s="2" t="s">
        <v>345</v>
      </c>
      <c r="G285" s="2">
        <v>1</v>
      </c>
      <c r="H285" s="84">
        <v>1</v>
      </c>
      <c r="I285" s="69" t="s">
        <v>829</v>
      </c>
      <c r="J285" s="70" t="s">
        <v>602</v>
      </c>
      <c r="K285" s="87">
        <v>31</v>
      </c>
      <c r="L285" s="72">
        <v>1</v>
      </c>
      <c r="M285" s="72"/>
      <c r="N285" s="72" t="s">
        <v>837</v>
      </c>
    </row>
    <row r="286" spans="1:14">
      <c r="A286" s="5">
        <v>14</v>
      </c>
      <c r="B286" s="8">
        <v>19</v>
      </c>
      <c r="C286" s="8">
        <v>285</v>
      </c>
      <c r="D286" s="2" t="s">
        <v>567</v>
      </c>
      <c r="E286" s="2">
        <v>17278</v>
      </c>
      <c r="F286" s="2" t="s">
        <v>213</v>
      </c>
      <c r="G286" s="2">
        <v>1</v>
      </c>
      <c r="H286" s="84">
        <v>1</v>
      </c>
      <c r="I286" s="69" t="s">
        <v>301</v>
      </c>
      <c r="J286" s="70" t="s">
        <v>137</v>
      </c>
      <c r="K286" s="87">
        <v>25</v>
      </c>
      <c r="L286" s="72">
        <v>3</v>
      </c>
      <c r="M286" s="72" t="s">
        <v>46</v>
      </c>
      <c r="N286" s="72"/>
    </row>
    <row r="287" spans="1:14">
      <c r="A287" s="9">
        <v>14</v>
      </c>
      <c r="B287" s="10">
        <v>20</v>
      </c>
      <c r="C287" s="10">
        <v>286</v>
      </c>
      <c r="D287" s="11" t="s">
        <v>13</v>
      </c>
      <c r="E287" s="11">
        <v>10855</v>
      </c>
      <c r="F287" s="11" t="s">
        <v>438</v>
      </c>
      <c r="G287" s="11">
        <v>1</v>
      </c>
      <c r="H287" s="85">
        <v>1</v>
      </c>
      <c r="I287" s="73" t="s">
        <v>1897</v>
      </c>
      <c r="J287" s="74" t="s">
        <v>859</v>
      </c>
      <c r="K287" s="88">
        <v>30</v>
      </c>
      <c r="L287" s="76">
        <v>1</v>
      </c>
      <c r="M287" s="76"/>
      <c r="N287" s="76" t="s">
        <v>46</v>
      </c>
    </row>
    <row r="288" spans="1:14">
      <c r="A288" s="5">
        <v>15</v>
      </c>
      <c r="B288" s="8">
        <v>1</v>
      </c>
      <c r="C288" s="8">
        <v>287</v>
      </c>
      <c r="D288" s="2" t="s">
        <v>13</v>
      </c>
      <c r="E288" s="2">
        <v>21541</v>
      </c>
      <c r="F288" s="2" t="s">
        <v>2170</v>
      </c>
      <c r="G288" s="2">
        <v>1</v>
      </c>
      <c r="H288" s="84">
        <v>1</v>
      </c>
      <c r="I288" s="69" t="s">
        <v>2475</v>
      </c>
      <c r="J288" s="70" t="s">
        <v>2476</v>
      </c>
      <c r="K288" s="87">
        <v>24</v>
      </c>
      <c r="L288" s="72">
        <v>1</v>
      </c>
      <c r="M288" s="72"/>
      <c r="N288" s="72" t="s">
        <v>837</v>
      </c>
    </row>
    <row r="289" spans="1:14">
      <c r="A289" s="5">
        <v>15</v>
      </c>
      <c r="B289" s="8">
        <v>2</v>
      </c>
      <c r="C289" s="8">
        <v>288</v>
      </c>
      <c r="D289" s="2" t="s">
        <v>567</v>
      </c>
      <c r="E289" s="2">
        <v>14551</v>
      </c>
      <c r="F289" s="2" t="s">
        <v>17</v>
      </c>
      <c r="G289" s="2">
        <v>1</v>
      </c>
      <c r="H289" s="84">
        <v>1</v>
      </c>
      <c r="I289" s="69" t="s">
        <v>1077</v>
      </c>
      <c r="J289" s="70" t="s">
        <v>110</v>
      </c>
      <c r="K289" s="87">
        <v>26</v>
      </c>
      <c r="L289" s="72">
        <v>9</v>
      </c>
      <c r="M289" s="72" t="s">
        <v>838</v>
      </c>
      <c r="N289" s="72"/>
    </row>
    <row r="290" spans="1:14">
      <c r="A290" s="5">
        <v>15</v>
      </c>
      <c r="B290" s="8">
        <v>3</v>
      </c>
      <c r="C290" s="8">
        <v>289</v>
      </c>
      <c r="D290" s="2" t="s">
        <v>14</v>
      </c>
      <c r="E290" s="2">
        <v>12510</v>
      </c>
      <c r="F290" s="2" t="s">
        <v>2175</v>
      </c>
      <c r="G290" s="2">
        <v>1</v>
      </c>
      <c r="H290" s="84">
        <v>1</v>
      </c>
      <c r="I290" s="69" t="s">
        <v>857</v>
      </c>
      <c r="J290" s="70" t="s">
        <v>858</v>
      </c>
      <c r="K290" s="87">
        <v>32</v>
      </c>
      <c r="L290" s="72">
        <v>2</v>
      </c>
      <c r="M290" s="72" t="s">
        <v>837</v>
      </c>
      <c r="N290" s="72"/>
    </row>
    <row r="291" spans="1:14">
      <c r="A291" s="5">
        <v>15</v>
      </c>
      <c r="B291" s="8">
        <v>4</v>
      </c>
      <c r="C291" s="8">
        <v>290</v>
      </c>
      <c r="D291" s="2" t="s">
        <v>164</v>
      </c>
      <c r="E291" s="2">
        <v>17452</v>
      </c>
      <c r="F291" s="2" t="s">
        <v>614</v>
      </c>
      <c r="G291" s="2">
        <v>1</v>
      </c>
      <c r="H291" s="84"/>
      <c r="I291" s="69" t="s">
        <v>2308</v>
      </c>
      <c r="J291" s="70" t="s">
        <v>565</v>
      </c>
      <c r="K291" s="87">
        <v>25</v>
      </c>
      <c r="L291" s="72">
        <v>9</v>
      </c>
      <c r="M291" s="72" t="s">
        <v>837</v>
      </c>
      <c r="N291" s="72"/>
    </row>
    <row r="292" spans="1:14">
      <c r="A292" s="5">
        <v>15</v>
      </c>
      <c r="B292" s="8">
        <v>5</v>
      </c>
      <c r="C292" s="8">
        <v>291</v>
      </c>
      <c r="D292" s="2" t="s">
        <v>129</v>
      </c>
      <c r="E292" s="2">
        <v>20203</v>
      </c>
      <c r="F292" s="2" t="s">
        <v>213</v>
      </c>
      <c r="G292" s="2">
        <v>1</v>
      </c>
      <c r="H292" s="84">
        <v>1</v>
      </c>
      <c r="I292" s="69" t="s">
        <v>261</v>
      </c>
      <c r="J292" s="70" t="s">
        <v>1941</v>
      </c>
      <c r="K292" s="87">
        <v>25</v>
      </c>
      <c r="L292" s="72">
        <v>1</v>
      </c>
      <c r="M292" s="72"/>
      <c r="N292" s="72" t="s">
        <v>837</v>
      </c>
    </row>
    <row r="293" spans="1:14">
      <c r="A293" s="5">
        <v>15</v>
      </c>
      <c r="B293" s="8">
        <v>6</v>
      </c>
      <c r="C293" s="8">
        <v>292</v>
      </c>
      <c r="D293" s="2" t="s">
        <v>555</v>
      </c>
      <c r="E293" s="2">
        <v>12282</v>
      </c>
      <c r="F293" s="2" t="s">
        <v>16</v>
      </c>
      <c r="G293" s="2">
        <v>1</v>
      </c>
      <c r="H293" s="84">
        <v>1</v>
      </c>
      <c r="I293" s="69" t="s">
        <v>715</v>
      </c>
      <c r="J293" s="70" t="s">
        <v>716</v>
      </c>
      <c r="K293" s="87">
        <v>27</v>
      </c>
      <c r="L293" s="72">
        <v>4</v>
      </c>
      <c r="M293" s="72" t="s">
        <v>46</v>
      </c>
      <c r="N293" s="72"/>
    </row>
    <row r="294" spans="1:14">
      <c r="A294" s="5">
        <v>15</v>
      </c>
      <c r="B294" s="8">
        <v>7</v>
      </c>
      <c r="C294" s="8">
        <v>293</v>
      </c>
      <c r="D294" s="2" t="s">
        <v>188</v>
      </c>
      <c r="E294" s="2">
        <v>12037</v>
      </c>
      <c r="F294" s="2" t="s">
        <v>686</v>
      </c>
      <c r="G294" s="2">
        <v>1</v>
      </c>
      <c r="H294" s="84">
        <v>1</v>
      </c>
      <c r="I294" s="69" t="s">
        <v>1233</v>
      </c>
      <c r="J294" s="70" t="s">
        <v>237</v>
      </c>
      <c r="K294" s="87">
        <v>31</v>
      </c>
      <c r="L294" s="72">
        <v>5</v>
      </c>
      <c r="M294" s="72" t="s">
        <v>837</v>
      </c>
      <c r="N294" s="72"/>
    </row>
    <row r="295" spans="1:14">
      <c r="A295" s="5">
        <v>15</v>
      </c>
      <c r="B295" s="8">
        <v>8</v>
      </c>
      <c r="C295" s="8">
        <v>294</v>
      </c>
      <c r="D295" s="2" t="s">
        <v>239</v>
      </c>
      <c r="E295" s="2">
        <v>17264</v>
      </c>
      <c r="F295" s="2" t="s">
        <v>13</v>
      </c>
      <c r="G295" s="2">
        <v>1</v>
      </c>
      <c r="H295" s="84">
        <v>1</v>
      </c>
      <c r="I295" s="69" t="s">
        <v>1245</v>
      </c>
      <c r="J295" s="70" t="s">
        <v>72</v>
      </c>
      <c r="K295" s="87">
        <v>28</v>
      </c>
      <c r="L295" s="72">
        <v>1</v>
      </c>
      <c r="M295" s="72"/>
      <c r="N295" s="72" t="s">
        <v>837</v>
      </c>
    </row>
    <row r="296" spans="1:14">
      <c r="A296" s="5">
        <v>15</v>
      </c>
      <c r="B296" s="8">
        <v>9</v>
      </c>
      <c r="C296" s="8">
        <v>295</v>
      </c>
      <c r="D296" s="2" t="s">
        <v>470</v>
      </c>
      <c r="E296" s="2">
        <v>13273</v>
      </c>
      <c r="F296" s="2" t="s">
        <v>470</v>
      </c>
      <c r="G296" s="2">
        <v>1</v>
      </c>
      <c r="H296" s="84">
        <v>1</v>
      </c>
      <c r="I296" s="69" t="s">
        <v>979</v>
      </c>
      <c r="J296" s="70" t="s">
        <v>599</v>
      </c>
      <c r="K296" s="87">
        <v>31</v>
      </c>
      <c r="L296" s="72">
        <v>1</v>
      </c>
      <c r="M296" s="72"/>
      <c r="N296" s="72" t="s">
        <v>837</v>
      </c>
    </row>
    <row r="297" spans="1:14">
      <c r="A297" s="5">
        <v>15</v>
      </c>
      <c r="B297" s="8">
        <v>10</v>
      </c>
      <c r="C297" s="8">
        <v>296</v>
      </c>
      <c r="D297" s="2" t="s">
        <v>15</v>
      </c>
      <c r="E297" s="2">
        <v>13339</v>
      </c>
      <c r="F297" s="2" t="s">
        <v>129</v>
      </c>
      <c r="G297" s="2">
        <v>1</v>
      </c>
      <c r="H297" s="84">
        <v>1</v>
      </c>
      <c r="I297" s="69" t="s">
        <v>2236</v>
      </c>
      <c r="J297" s="70" t="s">
        <v>550</v>
      </c>
      <c r="K297" s="87">
        <v>29</v>
      </c>
      <c r="L297" s="72">
        <v>1</v>
      </c>
      <c r="M297" s="72"/>
      <c r="N297" s="72" t="s">
        <v>837</v>
      </c>
    </row>
    <row r="298" spans="1:14">
      <c r="A298" s="5">
        <v>15</v>
      </c>
      <c r="B298" s="8">
        <v>11</v>
      </c>
      <c r="C298" s="8">
        <v>297</v>
      </c>
      <c r="D298" s="2" t="s">
        <v>276</v>
      </c>
      <c r="E298" s="2">
        <v>14130</v>
      </c>
      <c r="F298" s="2" t="s">
        <v>563</v>
      </c>
      <c r="G298" s="2">
        <v>1</v>
      </c>
      <c r="H298" s="84">
        <v>1</v>
      </c>
      <c r="I298" s="69" t="s">
        <v>682</v>
      </c>
      <c r="J298" s="70" t="s">
        <v>197</v>
      </c>
      <c r="K298" s="87">
        <v>28</v>
      </c>
      <c r="L298" s="72">
        <v>3</v>
      </c>
      <c r="M298" s="72" t="s">
        <v>46</v>
      </c>
      <c r="N298" s="72"/>
    </row>
    <row r="299" spans="1:14">
      <c r="A299" s="5">
        <v>15</v>
      </c>
      <c r="B299" s="8">
        <v>12</v>
      </c>
      <c r="C299" s="8">
        <v>298</v>
      </c>
      <c r="D299" s="2" t="s">
        <v>598</v>
      </c>
      <c r="E299" s="2">
        <v>14140</v>
      </c>
      <c r="F299" s="2" t="s">
        <v>276</v>
      </c>
      <c r="G299" s="2">
        <v>1</v>
      </c>
      <c r="H299" s="84"/>
      <c r="I299" s="69" t="s">
        <v>514</v>
      </c>
      <c r="J299" s="70" t="s">
        <v>565</v>
      </c>
      <c r="K299" s="87">
        <v>27</v>
      </c>
      <c r="L299" s="72">
        <v>5</v>
      </c>
      <c r="M299" s="72" t="s">
        <v>837</v>
      </c>
      <c r="N299" s="72"/>
    </row>
    <row r="300" spans="1:14">
      <c r="A300" s="5">
        <v>15</v>
      </c>
      <c r="B300" s="8">
        <v>13</v>
      </c>
      <c r="C300" s="8">
        <v>299</v>
      </c>
      <c r="D300" s="2" t="s">
        <v>18</v>
      </c>
      <c r="E300" s="2">
        <v>17338</v>
      </c>
      <c r="F300" s="2" t="s">
        <v>239</v>
      </c>
      <c r="G300" s="2">
        <v>1</v>
      </c>
      <c r="H300" s="84">
        <v>1</v>
      </c>
      <c r="I300" s="69" t="s">
        <v>292</v>
      </c>
      <c r="J300" s="70" t="s">
        <v>1143</v>
      </c>
      <c r="K300" s="87">
        <v>24</v>
      </c>
      <c r="L300" s="72">
        <v>4</v>
      </c>
      <c r="M300" s="72" t="s">
        <v>838</v>
      </c>
      <c r="N300" s="72"/>
    </row>
    <row r="301" spans="1:14">
      <c r="A301" s="5">
        <v>15</v>
      </c>
      <c r="B301" s="8">
        <v>14</v>
      </c>
      <c r="C301" s="8">
        <v>300</v>
      </c>
      <c r="D301" s="2" t="s">
        <v>480</v>
      </c>
      <c r="E301" s="2">
        <v>19866</v>
      </c>
      <c r="F301" s="2" t="s">
        <v>614</v>
      </c>
      <c r="G301" s="2">
        <v>1</v>
      </c>
      <c r="H301" s="84">
        <v>1</v>
      </c>
      <c r="I301" s="69" t="s">
        <v>1627</v>
      </c>
      <c r="J301" s="70" t="s">
        <v>544</v>
      </c>
      <c r="K301" s="87">
        <v>25</v>
      </c>
      <c r="L301" s="72">
        <v>1</v>
      </c>
      <c r="M301" s="72"/>
      <c r="N301" s="72" t="s">
        <v>837</v>
      </c>
    </row>
    <row r="302" spans="1:14">
      <c r="A302" s="5">
        <v>15</v>
      </c>
      <c r="B302" s="8">
        <v>15</v>
      </c>
      <c r="C302" s="8">
        <v>301</v>
      </c>
      <c r="D302" s="2" t="s">
        <v>609</v>
      </c>
      <c r="E302" s="2">
        <v>5000</v>
      </c>
      <c r="F302" s="2" t="s">
        <v>555</v>
      </c>
      <c r="G302" s="2">
        <v>1</v>
      </c>
      <c r="H302" s="84">
        <v>1</v>
      </c>
      <c r="I302" s="69" t="s">
        <v>722</v>
      </c>
      <c r="J302" s="70" t="s">
        <v>532</v>
      </c>
      <c r="K302" s="87">
        <v>36</v>
      </c>
      <c r="L302" s="72">
        <v>2</v>
      </c>
      <c r="M302" s="72" t="s">
        <v>46</v>
      </c>
      <c r="N302" s="72"/>
    </row>
    <row r="303" spans="1:14">
      <c r="A303" s="5">
        <v>15</v>
      </c>
      <c r="B303" s="8">
        <v>16</v>
      </c>
      <c r="C303" s="8">
        <v>302</v>
      </c>
      <c r="D303" s="2" t="s">
        <v>16</v>
      </c>
      <c r="E303" s="2">
        <v>27506</v>
      </c>
      <c r="F303" s="2" t="s">
        <v>2170</v>
      </c>
      <c r="G303" s="2">
        <v>1</v>
      </c>
      <c r="H303" s="84">
        <v>1</v>
      </c>
      <c r="I303" s="69" t="s">
        <v>1765</v>
      </c>
      <c r="J303" s="70" t="s">
        <v>2532</v>
      </c>
      <c r="K303" s="87">
        <v>25</v>
      </c>
      <c r="L303" s="72">
        <v>6</v>
      </c>
      <c r="M303" s="72" t="s">
        <v>837</v>
      </c>
      <c r="N303" s="72"/>
    </row>
    <row r="304" spans="1:14">
      <c r="A304" s="5">
        <v>15</v>
      </c>
      <c r="B304" s="8">
        <v>17</v>
      </c>
      <c r="C304" s="8">
        <v>303</v>
      </c>
      <c r="D304" s="2" t="s">
        <v>17</v>
      </c>
      <c r="E304" s="2">
        <v>19627</v>
      </c>
      <c r="F304" s="2" t="s">
        <v>567</v>
      </c>
      <c r="G304" s="2">
        <v>1</v>
      </c>
      <c r="H304" s="84">
        <v>1</v>
      </c>
      <c r="I304" s="69" t="s">
        <v>1877</v>
      </c>
      <c r="J304" s="70" t="s">
        <v>243</v>
      </c>
      <c r="K304" s="87">
        <v>26</v>
      </c>
      <c r="L304" s="72">
        <v>7</v>
      </c>
      <c r="M304" s="72" t="s">
        <v>837</v>
      </c>
      <c r="N304" s="72"/>
    </row>
    <row r="305" spans="1:14">
      <c r="A305" s="5">
        <v>15</v>
      </c>
      <c r="B305" s="8">
        <v>18</v>
      </c>
      <c r="C305" s="8">
        <v>304</v>
      </c>
      <c r="D305" s="2" t="s">
        <v>563</v>
      </c>
      <c r="E305" s="2">
        <v>20540</v>
      </c>
      <c r="F305" s="2" t="s">
        <v>686</v>
      </c>
      <c r="G305" s="2">
        <v>1</v>
      </c>
      <c r="H305" s="84"/>
      <c r="I305" s="69" t="s">
        <v>834</v>
      </c>
      <c r="J305" s="70" t="s">
        <v>565</v>
      </c>
      <c r="K305" s="87">
        <v>21</v>
      </c>
      <c r="L305" s="72">
        <v>4</v>
      </c>
      <c r="M305" s="72" t="s">
        <v>46</v>
      </c>
      <c r="N305" s="72"/>
    </row>
    <row r="306" spans="1:14">
      <c r="A306" s="5">
        <v>15</v>
      </c>
      <c r="B306" s="8">
        <v>19</v>
      </c>
      <c r="C306" s="8">
        <v>305</v>
      </c>
      <c r="D306" s="2" t="s">
        <v>438</v>
      </c>
      <c r="E306" s="2">
        <v>15117</v>
      </c>
      <c r="F306" s="2" t="s">
        <v>2168</v>
      </c>
      <c r="G306" s="2">
        <v>1</v>
      </c>
      <c r="H306" s="84">
        <v>1</v>
      </c>
      <c r="I306" s="69" t="s">
        <v>687</v>
      </c>
      <c r="J306" s="70" t="s">
        <v>163</v>
      </c>
      <c r="K306" s="87">
        <v>29</v>
      </c>
      <c r="L306" s="72">
        <v>9</v>
      </c>
      <c r="M306" s="72" t="s">
        <v>837</v>
      </c>
      <c r="N306" s="72"/>
    </row>
    <row r="307" spans="1:14">
      <c r="A307" s="9">
        <v>15</v>
      </c>
      <c r="B307" s="10">
        <v>20</v>
      </c>
      <c r="C307" s="10">
        <v>306</v>
      </c>
      <c r="D307" s="11" t="s">
        <v>29</v>
      </c>
      <c r="E307" s="11">
        <v>12917</v>
      </c>
      <c r="F307" s="11" t="s">
        <v>18</v>
      </c>
      <c r="G307" s="11">
        <v>1</v>
      </c>
      <c r="H307" s="85">
        <v>1</v>
      </c>
      <c r="I307" s="73" t="s">
        <v>378</v>
      </c>
      <c r="J307" s="74" t="s">
        <v>409</v>
      </c>
      <c r="K307" s="88">
        <v>28</v>
      </c>
      <c r="L307" s="76">
        <v>1</v>
      </c>
      <c r="M307" s="76"/>
      <c r="N307" s="76" t="s">
        <v>837</v>
      </c>
    </row>
    <row r="308" spans="1:14">
      <c r="A308" s="5">
        <v>16</v>
      </c>
      <c r="B308" s="8">
        <v>1</v>
      </c>
      <c r="C308" s="8">
        <v>307</v>
      </c>
      <c r="D308" s="2" t="s">
        <v>29</v>
      </c>
      <c r="E308" s="2">
        <v>19635</v>
      </c>
      <c r="F308" s="2" t="s">
        <v>15</v>
      </c>
      <c r="G308" s="2">
        <v>1</v>
      </c>
      <c r="H308" s="84"/>
      <c r="I308" s="69" t="s">
        <v>1239</v>
      </c>
      <c r="J308" s="70" t="s">
        <v>1240</v>
      </c>
      <c r="K308" s="87">
        <v>26</v>
      </c>
      <c r="L308" s="72">
        <v>4</v>
      </c>
      <c r="M308" s="72" t="s">
        <v>837</v>
      </c>
      <c r="N308" s="72"/>
    </row>
    <row r="309" spans="1:14">
      <c r="A309" s="5">
        <v>16</v>
      </c>
      <c r="B309" s="8">
        <v>2</v>
      </c>
      <c r="C309" s="8">
        <v>308</v>
      </c>
      <c r="D309" s="2" t="s">
        <v>438</v>
      </c>
      <c r="E309" s="2">
        <v>6609</v>
      </c>
      <c r="F309" s="2" t="s">
        <v>13</v>
      </c>
      <c r="G309" s="2">
        <v>1</v>
      </c>
      <c r="H309" s="84">
        <v>1</v>
      </c>
      <c r="I309" s="69" t="s">
        <v>153</v>
      </c>
      <c r="J309" s="70" t="s">
        <v>154</v>
      </c>
      <c r="K309" s="87">
        <v>31</v>
      </c>
      <c r="L309" s="72">
        <v>6</v>
      </c>
      <c r="M309" s="72" t="s">
        <v>838</v>
      </c>
      <c r="N309" s="72"/>
    </row>
    <row r="310" spans="1:14">
      <c r="A310" s="5">
        <v>16</v>
      </c>
      <c r="B310" s="8">
        <v>3</v>
      </c>
      <c r="C310" s="8">
        <v>309</v>
      </c>
      <c r="D310" s="2" t="s">
        <v>563</v>
      </c>
      <c r="E310" s="2">
        <v>17312</v>
      </c>
      <c r="F310" s="2" t="s">
        <v>129</v>
      </c>
      <c r="G310" s="2">
        <v>1</v>
      </c>
      <c r="H310" s="84">
        <v>1</v>
      </c>
      <c r="I310" s="69" t="s">
        <v>2306</v>
      </c>
      <c r="J310" s="70" t="s">
        <v>564</v>
      </c>
      <c r="K310" s="87">
        <v>25</v>
      </c>
      <c r="L310" s="72">
        <v>1</v>
      </c>
      <c r="M310" s="72"/>
      <c r="N310" s="72" t="s">
        <v>46</v>
      </c>
    </row>
    <row r="311" spans="1:14">
      <c r="A311" s="5">
        <v>16</v>
      </c>
      <c r="B311" s="8">
        <v>4</v>
      </c>
      <c r="C311" s="8">
        <v>310</v>
      </c>
      <c r="D311" s="2" t="s">
        <v>17</v>
      </c>
      <c r="E311" s="2">
        <v>19848</v>
      </c>
      <c r="F311" s="2" t="s">
        <v>609</v>
      </c>
      <c r="G311" s="2">
        <v>1</v>
      </c>
      <c r="H311" s="84">
        <v>1</v>
      </c>
      <c r="I311" s="69" t="s">
        <v>584</v>
      </c>
      <c r="J311" s="70" t="s">
        <v>1183</v>
      </c>
      <c r="K311" s="87">
        <v>24</v>
      </c>
      <c r="L311" s="72">
        <v>1</v>
      </c>
      <c r="M311" s="72"/>
      <c r="N311" s="72" t="s">
        <v>46</v>
      </c>
    </row>
    <row r="312" spans="1:14">
      <c r="A312" s="5">
        <v>16</v>
      </c>
      <c r="B312" s="8">
        <v>5</v>
      </c>
      <c r="C312" s="8">
        <v>311</v>
      </c>
      <c r="D312" s="2" t="s">
        <v>16</v>
      </c>
      <c r="E312" s="2">
        <v>18900</v>
      </c>
      <c r="F312" s="2" t="s">
        <v>14</v>
      </c>
      <c r="G312" s="2">
        <v>1</v>
      </c>
      <c r="H312" s="84">
        <v>1</v>
      </c>
      <c r="I312" s="69" t="s">
        <v>1913</v>
      </c>
      <c r="J312" s="70" t="s">
        <v>1914</v>
      </c>
      <c r="K312" s="87">
        <v>22</v>
      </c>
      <c r="L312" s="72">
        <v>8</v>
      </c>
      <c r="M312" s="72" t="s">
        <v>838</v>
      </c>
      <c r="N312" s="72"/>
    </row>
    <row r="313" spans="1:14">
      <c r="A313" s="5">
        <v>16</v>
      </c>
      <c r="B313" s="8">
        <v>6</v>
      </c>
      <c r="C313" s="8">
        <v>312</v>
      </c>
      <c r="D313" s="2" t="s">
        <v>609</v>
      </c>
      <c r="E313" s="2">
        <v>9111</v>
      </c>
      <c r="F313" s="2" t="s">
        <v>345</v>
      </c>
      <c r="G313" s="2">
        <v>1</v>
      </c>
      <c r="H313" s="84">
        <v>1</v>
      </c>
      <c r="I313" s="69" t="s">
        <v>52</v>
      </c>
      <c r="J313" s="70" t="s">
        <v>293</v>
      </c>
      <c r="K313" s="87">
        <v>31</v>
      </c>
      <c r="L313" s="72">
        <v>1</v>
      </c>
      <c r="M313" s="72"/>
      <c r="N313" s="72" t="s">
        <v>46</v>
      </c>
    </row>
    <row r="314" spans="1:14">
      <c r="A314" s="5">
        <v>16</v>
      </c>
      <c r="B314" s="8">
        <v>7</v>
      </c>
      <c r="C314" s="8">
        <v>313</v>
      </c>
      <c r="D314" s="2" t="s">
        <v>480</v>
      </c>
      <c r="E314" s="2">
        <v>18839</v>
      </c>
      <c r="F314" s="2" t="s">
        <v>213</v>
      </c>
      <c r="G314" s="2">
        <v>1</v>
      </c>
      <c r="H314" s="84">
        <v>1</v>
      </c>
      <c r="I314" s="69" t="s">
        <v>964</v>
      </c>
      <c r="J314" s="70" t="s">
        <v>533</v>
      </c>
      <c r="K314" s="87">
        <v>24</v>
      </c>
      <c r="L314" s="72">
        <v>9</v>
      </c>
      <c r="M314" s="72" t="s">
        <v>46</v>
      </c>
      <c r="N314" s="72"/>
    </row>
    <row r="315" spans="1:14">
      <c r="A315" s="5">
        <v>16</v>
      </c>
      <c r="B315" s="8">
        <v>8</v>
      </c>
      <c r="C315" s="8">
        <v>314</v>
      </c>
      <c r="D315" s="2" t="s">
        <v>18</v>
      </c>
      <c r="E315" s="2">
        <v>14352</v>
      </c>
      <c r="F315" s="2" t="s">
        <v>686</v>
      </c>
      <c r="G315" s="2">
        <v>1</v>
      </c>
      <c r="H315" s="84">
        <v>1</v>
      </c>
      <c r="I315" s="69" t="s">
        <v>747</v>
      </c>
      <c r="J315" s="70" t="s">
        <v>530</v>
      </c>
      <c r="K315" s="87">
        <v>27</v>
      </c>
      <c r="L315" s="72">
        <v>7</v>
      </c>
      <c r="M315" s="72" t="s">
        <v>837</v>
      </c>
      <c r="N315" s="72"/>
    </row>
    <row r="316" spans="1:14">
      <c r="A316" s="5">
        <v>16</v>
      </c>
      <c r="B316" s="8">
        <v>9</v>
      </c>
      <c r="C316" s="8">
        <v>315</v>
      </c>
      <c r="D316" s="2" t="s">
        <v>598</v>
      </c>
      <c r="E316" s="2">
        <v>13768</v>
      </c>
      <c r="F316" s="2" t="s">
        <v>13</v>
      </c>
      <c r="G316" s="2">
        <v>1</v>
      </c>
      <c r="H316" s="84">
        <v>1</v>
      </c>
      <c r="I316" s="69" t="s">
        <v>1748</v>
      </c>
      <c r="J316" s="70" t="s">
        <v>118</v>
      </c>
      <c r="K316" s="87">
        <v>30</v>
      </c>
      <c r="L316" s="72">
        <v>8</v>
      </c>
      <c r="M316" s="72" t="s">
        <v>46</v>
      </c>
      <c r="N316" s="72"/>
    </row>
    <row r="317" spans="1:14">
      <c r="A317" s="5">
        <v>16</v>
      </c>
      <c r="B317" s="8">
        <v>10</v>
      </c>
      <c r="C317" s="8">
        <v>316</v>
      </c>
      <c r="D317" s="2" t="s">
        <v>276</v>
      </c>
      <c r="E317" s="2">
        <v>9434</v>
      </c>
      <c r="F317" s="2" t="s">
        <v>164</v>
      </c>
      <c r="G317" s="2">
        <v>1</v>
      </c>
      <c r="H317" s="84">
        <v>1</v>
      </c>
      <c r="I317" s="69" t="s">
        <v>728</v>
      </c>
      <c r="J317" s="70" t="s">
        <v>537</v>
      </c>
      <c r="K317" s="87">
        <v>33</v>
      </c>
      <c r="L317" s="72">
        <v>1</v>
      </c>
      <c r="M317" s="72"/>
      <c r="N317" s="72" t="s">
        <v>46</v>
      </c>
    </row>
    <row r="318" spans="1:14">
      <c r="A318" s="5">
        <v>16</v>
      </c>
      <c r="B318" s="8">
        <v>11</v>
      </c>
      <c r="C318" s="8">
        <v>317</v>
      </c>
      <c r="D318" s="2" t="s">
        <v>15</v>
      </c>
      <c r="E318" s="2">
        <v>20352</v>
      </c>
      <c r="F318" s="2" t="s">
        <v>213</v>
      </c>
      <c r="G318" s="2">
        <v>1</v>
      </c>
      <c r="H318" s="84"/>
      <c r="I318" s="69" t="s">
        <v>2439</v>
      </c>
      <c r="J318" s="70" t="s">
        <v>2440</v>
      </c>
      <c r="K318" s="87">
        <v>25</v>
      </c>
      <c r="L318" s="72">
        <v>4</v>
      </c>
      <c r="M318" s="72" t="s">
        <v>837</v>
      </c>
      <c r="N318" s="72"/>
    </row>
    <row r="319" spans="1:14">
      <c r="A319" s="5">
        <v>16</v>
      </c>
      <c r="B319" s="8">
        <v>12</v>
      </c>
      <c r="C319" s="8">
        <v>318</v>
      </c>
      <c r="D319" s="2" t="s">
        <v>470</v>
      </c>
      <c r="E319" s="2">
        <v>10324</v>
      </c>
      <c r="F319" s="2" t="s">
        <v>555</v>
      </c>
      <c r="G319" s="2">
        <v>1</v>
      </c>
      <c r="H319" s="84">
        <v>1</v>
      </c>
      <c r="I319" s="69" t="s">
        <v>1</v>
      </c>
      <c r="J319" s="70" t="s">
        <v>53</v>
      </c>
      <c r="K319" s="87">
        <v>30</v>
      </c>
      <c r="L319" s="72">
        <v>7</v>
      </c>
      <c r="M319" s="72" t="s">
        <v>837</v>
      </c>
      <c r="N319" s="72"/>
    </row>
    <row r="320" spans="1:14">
      <c r="A320" s="5">
        <v>16</v>
      </c>
      <c r="B320" s="8">
        <v>13</v>
      </c>
      <c r="C320" s="8">
        <v>319</v>
      </c>
      <c r="D320" s="2" t="s">
        <v>239</v>
      </c>
      <c r="E320" s="2">
        <v>13654</v>
      </c>
      <c r="F320" s="2" t="s">
        <v>14</v>
      </c>
      <c r="G320" s="2">
        <v>1</v>
      </c>
      <c r="H320" s="84">
        <v>1</v>
      </c>
      <c r="I320" s="69" t="s">
        <v>2241</v>
      </c>
      <c r="J320" s="70" t="s">
        <v>2242</v>
      </c>
      <c r="K320" s="87">
        <v>29</v>
      </c>
      <c r="L320" s="72">
        <v>1</v>
      </c>
      <c r="M320" s="72"/>
      <c r="N320" s="72" t="s">
        <v>837</v>
      </c>
    </row>
    <row r="321" spans="1:14">
      <c r="A321" s="5">
        <v>16</v>
      </c>
      <c r="B321" s="8">
        <v>14</v>
      </c>
      <c r="C321" s="8">
        <v>320</v>
      </c>
      <c r="D321" s="2" t="s">
        <v>188</v>
      </c>
      <c r="E321" s="2">
        <v>19348</v>
      </c>
      <c r="F321" s="2" t="s">
        <v>14</v>
      </c>
      <c r="G321" s="2">
        <v>1</v>
      </c>
      <c r="H321" s="84">
        <v>1</v>
      </c>
      <c r="I321" s="69" t="s">
        <v>1044</v>
      </c>
      <c r="J321" s="70" t="s">
        <v>494</v>
      </c>
      <c r="K321" s="87">
        <v>25</v>
      </c>
      <c r="L321" s="72">
        <v>8</v>
      </c>
      <c r="M321" s="72" t="s">
        <v>837</v>
      </c>
      <c r="N321" s="72"/>
    </row>
    <row r="322" spans="1:14">
      <c r="A322" s="5">
        <v>16</v>
      </c>
      <c r="B322" s="8">
        <v>15</v>
      </c>
      <c r="C322" s="8">
        <v>321</v>
      </c>
      <c r="D322" s="2" t="s">
        <v>555</v>
      </c>
      <c r="E322" s="2">
        <v>14773</v>
      </c>
      <c r="F322" s="2" t="s">
        <v>213</v>
      </c>
      <c r="G322" s="2">
        <v>1</v>
      </c>
      <c r="H322" s="84">
        <v>1</v>
      </c>
      <c r="I322" s="69" t="s">
        <v>1049</v>
      </c>
      <c r="J322" s="70" t="s">
        <v>700</v>
      </c>
      <c r="K322" s="87">
        <v>25</v>
      </c>
      <c r="L322" s="72">
        <v>3</v>
      </c>
      <c r="M322" s="72" t="s">
        <v>837</v>
      </c>
      <c r="N322" s="72"/>
    </row>
    <row r="323" spans="1:14">
      <c r="A323" s="5">
        <v>16</v>
      </c>
      <c r="B323" s="8">
        <v>16</v>
      </c>
      <c r="C323" s="8">
        <v>322</v>
      </c>
      <c r="D323" s="2" t="s">
        <v>129</v>
      </c>
      <c r="E323" s="2">
        <v>21987</v>
      </c>
      <c r="F323" s="2" t="s">
        <v>438</v>
      </c>
      <c r="G323" s="2">
        <v>1</v>
      </c>
      <c r="H323" s="84"/>
      <c r="I323" s="69" t="s">
        <v>292</v>
      </c>
      <c r="J323" s="70" t="s">
        <v>2488</v>
      </c>
      <c r="K323" s="87">
        <v>22</v>
      </c>
      <c r="L323" s="72">
        <v>4</v>
      </c>
      <c r="M323" s="72" t="s">
        <v>838</v>
      </c>
      <c r="N323" s="72"/>
    </row>
    <row r="324" spans="1:14">
      <c r="A324" s="5">
        <v>16</v>
      </c>
      <c r="B324" s="8">
        <v>17</v>
      </c>
      <c r="C324" s="8">
        <v>323</v>
      </c>
      <c r="D324" s="2" t="s">
        <v>164</v>
      </c>
      <c r="E324" s="2">
        <v>21538</v>
      </c>
      <c r="F324" s="2" t="s">
        <v>686</v>
      </c>
      <c r="G324" s="2">
        <v>1</v>
      </c>
      <c r="H324" s="84"/>
      <c r="I324" s="69" t="s">
        <v>2474</v>
      </c>
      <c r="J324" s="70" t="s">
        <v>220</v>
      </c>
      <c r="K324" s="87">
        <v>24</v>
      </c>
      <c r="L324" s="72">
        <v>2</v>
      </c>
      <c r="M324" s="72" t="s">
        <v>837</v>
      </c>
      <c r="N324" s="72"/>
    </row>
    <row r="325" spans="1:14">
      <c r="A325" s="5">
        <v>16</v>
      </c>
      <c r="B325" s="8">
        <v>18</v>
      </c>
      <c r="C325" s="8">
        <v>324</v>
      </c>
      <c r="D325" s="2" t="s">
        <v>14</v>
      </c>
      <c r="E325" s="2">
        <v>18138</v>
      </c>
      <c r="F325" s="2" t="s">
        <v>276</v>
      </c>
      <c r="G325" s="2">
        <v>1</v>
      </c>
      <c r="H325" s="84">
        <v>1</v>
      </c>
      <c r="I325" s="69" t="s">
        <v>1131</v>
      </c>
      <c r="J325" s="70" t="s">
        <v>549</v>
      </c>
      <c r="K325" s="87">
        <v>26</v>
      </c>
      <c r="L325" s="72">
        <v>1</v>
      </c>
      <c r="M325" s="72"/>
      <c r="N325" s="72" t="s">
        <v>837</v>
      </c>
    </row>
    <row r="326" spans="1:14">
      <c r="A326" s="5">
        <v>16</v>
      </c>
      <c r="B326" s="8">
        <v>19</v>
      </c>
      <c r="C326" s="8">
        <v>325</v>
      </c>
      <c r="D326" s="2" t="s">
        <v>567</v>
      </c>
      <c r="E326" s="2">
        <v>14672</v>
      </c>
      <c r="F326" s="2" t="s">
        <v>129</v>
      </c>
      <c r="G326" s="2">
        <v>1</v>
      </c>
      <c r="H326" s="84">
        <v>1</v>
      </c>
      <c r="I326" s="69" t="s">
        <v>1117</v>
      </c>
      <c r="J326" s="70" t="s">
        <v>23</v>
      </c>
      <c r="K326" s="87">
        <v>29</v>
      </c>
      <c r="L326" s="72">
        <v>1</v>
      </c>
      <c r="M326" s="72"/>
      <c r="N326" s="72" t="s">
        <v>837</v>
      </c>
    </row>
    <row r="327" spans="1:14">
      <c r="A327" s="9">
        <v>16</v>
      </c>
      <c r="B327" s="10">
        <v>20</v>
      </c>
      <c r="C327" s="10">
        <v>326</v>
      </c>
      <c r="D327" s="11" t="s">
        <v>13</v>
      </c>
      <c r="E327" s="11">
        <v>11615</v>
      </c>
      <c r="F327" s="11" t="s">
        <v>345</v>
      </c>
      <c r="G327" s="11">
        <v>1</v>
      </c>
      <c r="H327" s="85"/>
      <c r="I327" s="73" t="s">
        <v>693</v>
      </c>
      <c r="J327" s="74" t="s">
        <v>544</v>
      </c>
      <c r="K327" s="88">
        <v>28</v>
      </c>
      <c r="L327" s="76">
        <v>5</v>
      </c>
      <c r="M327" s="76" t="s">
        <v>837</v>
      </c>
      <c r="N327" s="76"/>
    </row>
    <row r="328" spans="1:14">
      <c r="A328" s="5">
        <v>17</v>
      </c>
      <c r="B328" s="8">
        <v>1</v>
      </c>
      <c r="C328" s="8">
        <v>327</v>
      </c>
      <c r="D328" s="2" t="s">
        <v>13</v>
      </c>
      <c r="E328" s="2">
        <v>11490</v>
      </c>
      <c r="F328" s="2" t="s">
        <v>2175</v>
      </c>
      <c r="G328" s="2">
        <v>1</v>
      </c>
      <c r="H328" s="84">
        <v>1</v>
      </c>
      <c r="I328" s="69" t="s">
        <v>615</v>
      </c>
      <c r="J328" s="70" t="s">
        <v>216</v>
      </c>
      <c r="K328" s="87">
        <v>28</v>
      </c>
      <c r="L328" s="72">
        <v>1</v>
      </c>
      <c r="M328" s="72"/>
      <c r="N328" s="72" t="s">
        <v>837</v>
      </c>
    </row>
    <row r="329" spans="1:14">
      <c r="A329" s="5">
        <v>17</v>
      </c>
      <c r="B329" s="8">
        <v>2</v>
      </c>
      <c r="C329" s="8">
        <v>328</v>
      </c>
      <c r="D329" s="2" t="s">
        <v>567</v>
      </c>
      <c r="E329" s="2">
        <v>6661</v>
      </c>
      <c r="F329" s="2" t="s">
        <v>567</v>
      </c>
      <c r="G329" s="2">
        <v>1</v>
      </c>
      <c r="H329" s="84">
        <v>1</v>
      </c>
      <c r="I329" s="69" t="s">
        <v>624</v>
      </c>
      <c r="J329" s="70" t="s">
        <v>277</v>
      </c>
      <c r="K329" s="87">
        <v>32</v>
      </c>
      <c r="L329" s="72">
        <v>1</v>
      </c>
      <c r="M329" s="72"/>
      <c r="N329" s="72" t="s">
        <v>837</v>
      </c>
    </row>
    <row r="330" spans="1:14">
      <c r="A330" s="5">
        <v>17</v>
      </c>
      <c r="B330" s="8">
        <v>3</v>
      </c>
      <c r="C330" s="8">
        <v>329</v>
      </c>
      <c r="D330" s="2" t="s">
        <v>14</v>
      </c>
      <c r="E330" s="2">
        <v>15983</v>
      </c>
      <c r="F330" s="2" t="s">
        <v>16</v>
      </c>
      <c r="G330" s="2">
        <v>1</v>
      </c>
      <c r="H330" s="84">
        <v>1</v>
      </c>
      <c r="I330" s="69" t="s">
        <v>465</v>
      </c>
      <c r="J330" s="70" t="s">
        <v>618</v>
      </c>
      <c r="K330" s="87">
        <v>26</v>
      </c>
      <c r="L330" s="72">
        <v>7</v>
      </c>
      <c r="M330" s="72" t="s">
        <v>837</v>
      </c>
      <c r="N330" s="72"/>
    </row>
    <row r="331" spans="1:14">
      <c r="A331" s="5">
        <v>17</v>
      </c>
      <c r="B331" s="8">
        <v>4</v>
      </c>
      <c r="C331" s="8">
        <v>330</v>
      </c>
      <c r="D331" s="2" t="s">
        <v>164</v>
      </c>
      <c r="E331" s="2">
        <v>20302</v>
      </c>
      <c r="F331" s="2" t="s">
        <v>345</v>
      </c>
      <c r="G331" s="2">
        <v>1</v>
      </c>
      <c r="H331" s="84">
        <v>1</v>
      </c>
      <c r="I331" s="69" t="s">
        <v>680</v>
      </c>
      <c r="J331" s="70" t="s">
        <v>617</v>
      </c>
      <c r="K331" s="87">
        <v>25</v>
      </c>
      <c r="L331" s="72">
        <v>1</v>
      </c>
      <c r="M331" s="72"/>
      <c r="N331" s="72" t="s">
        <v>46</v>
      </c>
    </row>
    <row r="332" spans="1:14">
      <c r="A332" s="5">
        <v>17</v>
      </c>
      <c r="B332" s="8">
        <v>5</v>
      </c>
      <c r="C332" s="8">
        <v>331</v>
      </c>
      <c r="D332" s="2" t="s">
        <v>129</v>
      </c>
      <c r="E332" s="2">
        <v>19928</v>
      </c>
      <c r="F332" s="2" t="s">
        <v>17</v>
      </c>
      <c r="G332" s="2">
        <v>1</v>
      </c>
      <c r="H332" s="84">
        <v>1</v>
      </c>
      <c r="I332" s="69" t="s">
        <v>2400</v>
      </c>
      <c r="J332" s="70" t="s">
        <v>549</v>
      </c>
      <c r="K332" s="87">
        <v>24</v>
      </c>
      <c r="L332" s="72">
        <v>7</v>
      </c>
      <c r="M332" s="72" t="s">
        <v>837</v>
      </c>
      <c r="N332" s="72"/>
    </row>
    <row r="333" spans="1:14">
      <c r="A333" s="5">
        <v>17</v>
      </c>
      <c r="B333" s="8">
        <v>6</v>
      </c>
      <c r="C333" s="8">
        <v>332</v>
      </c>
      <c r="D333" s="2" t="s">
        <v>555</v>
      </c>
      <c r="E333" s="2">
        <v>23796</v>
      </c>
      <c r="F333" s="2" t="s">
        <v>2170</v>
      </c>
      <c r="G333" s="2">
        <v>1</v>
      </c>
      <c r="H333" s="84">
        <v>1</v>
      </c>
      <c r="I333" s="69" t="s">
        <v>2517</v>
      </c>
      <c r="J333" s="70" t="s">
        <v>549</v>
      </c>
      <c r="K333" s="87">
        <v>21</v>
      </c>
      <c r="L333" s="72">
        <v>1</v>
      </c>
      <c r="M333" s="72"/>
      <c r="N333" s="72" t="s">
        <v>46</v>
      </c>
    </row>
    <row r="334" spans="1:14">
      <c r="A334" s="5">
        <v>17</v>
      </c>
      <c r="B334" s="8">
        <v>7</v>
      </c>
      <c r="C334" s="8">
        <v>333</v>
      </c>
      <c r="D334" s="2" t="s">
        <v>188</v>
      </c>
      <c r="E334" s="2">
        <v>8553</v>
      </c>
      <c r="F334" s="2" t="s">
        <v>2169</v>
      </c>
      <c r="G334" s="2">
        <v>1</v>
      </c>
      <c r="H334" s="84"/>
      <c r="I334" s="69" t="s">
        <v>337</v>
      </c>
      <c r="J334" s="70" t="s">
        <v>478</v>
      </c>
      <c r="K334" s="87">
        <v>34</v>
      </c>
      <c r="L334" s="72">
        <v>7</v>
      </c>
      <c r="M334" s="72" t="s">
        <v>46</v>
      </c>
      <c r="N334" s="72"/>
    </row>
    <row r="335" spans="1:14">
      <c r="A335" s="5">
        <v>17</v>
      </c>
      <c r="B335" s="8">
        <v>8</v>
      </c>
      <c r="C335" s="8">
        <v>334</v>
      </c>
      <c r="D335" s="2" t="s">
        <v>239</v>
      </c>
      <c r="E335" s="2">
        <v>19392</v>
      </c>
      <c r="F335" s="2" t="s">
        <v>15</v>
      </c>
      <c r="G335" s="2">
        <v>1</v>
      </c>
      <c r="H335" s="84">
        <v>1</v>
      </c>
      <c r="I335" s="69" t="s">
        <v>1804</v>
      </c>
      <c r="J335" s="70" t="s">
        <v>174</v>
      </c>
      <c r="K335" s="87">
        <v>26</v>
      </c>
      <c r="L335" s="72">
        <v>9</v>
      </c>
      <c r="M335" s="72" t="s">
        <v>46</v>
      </c>
      <c r="N335" s="72"/>
    </row>
    <row r="336" spans="1:14">
      <c r="A336" s="5">
        <v>17</v>
      </c>
      <c r="B336" s="8">
        <v>9</v>
      </c>
      <c r="C336" s="8">
        <v>335</v>
      </c>
      <c r="D336" s="2" t="s">
        <v>470</v>
      </c>
      <c r="E336" s="2">
        <v>15055</v>
      </c>
      <c r="F336" s="2" t="s">
        <v>246</v>
      </c>
      <c r="G336" s="2">
        <v>1</v>
      </c>
      <c r="H336" s="84">
        <v>1</v>
      </c>
      <c r="I336" s="69" t="s">
        <v>313</v>
      </c>
      <c r="J336" s="70" t="s">
        <v>2262</v>
      </c>
      <c r="K336" s="87">
        <v>26</v>
      </c>
      <c r="L336" s="72">
        <v>2</v>
      </c>
      <c r="M336" s="72" t="s">
        <v>46</v>
      </c>
      <c r="N336" s="72"/>
    </row>
    <row r="337" spans="1:14">
      <c r="A337" s="5">
        <v>17</v>
      </c>
      <c r="B337" s="8">
        <v>10</v>
      </c>
      <c r="C337" s="8">
        <v>336</v>
      </c>
      <c r="D337" s="2" t="s">
        <v>15</v>
      </c>
      <c r="E337" s="2">
        <v>17878</v>
      </c>
      <c r="F337" s="2" t="s">
        <v>14</v>
      </c>
      <c r="G337" s="2">
        <v>1</v>
      </c>
      <c r="H337" s="84">
        <v>1</v>
      </c>
      <c r="I337" s="69" t="s">
        <v>191</v>
      </c>
      <c r="J337" s="70" t="s">
        <v>1887</v>
      </c>
      <c r="K337" s="87">
        <v>25</v>
      </c>
      <c r="L337" s="72">
        <v>1</v>
      </c>
      <c r="M337" s="72"/>
      <c r="N337" s="72" t="s">
        <v>837</v>
      </c>
    </row>
    <row r="338" spans="1:14">
      <c r="A338" s="5">
        <v>17</v>
      </c>
      <c r="B338" s="8">
        <v>11</v>
      </c>
      <c r="C338" s="8">
        <v>337</v>
      </c>
      <c r="D338" s="2" t="s">
        <v>276</v>
      </c>
      <c r="E338" s="2">
        <v>10953</v>
      </c>
      <c r="F338" s="2" t="s">
        <v>18</v>
      </c>
      <c r="G338" s="2">
        <v>1</v>
      </c>
      <c r="H338" s="84">
        <v>1</v>
      </c>
      <c r="I338" s="69" t="s">
        <v>811</v>
      </c>
      <c r="J338" s="70" t="s">
        <v>619</v>
      </c>
      <c r="K338" s="87">
        <v>32</v>
      </c>
      <c r="L338" s="72">
        <v>7</v>
      </c>
      <c r="M338" s="72" t="s">
        <v>837</v>
      </c>
      <c r="N338" s="72"/>
    </row>
    <row r="339" spans="1:14">
      <c r="A339" s="5">
        <v>17</v>
      </c>
      <c r="B339" s="8">
        <v>12</v>
      </c>
      <c r="C339" s="8">
        <v>338</v>
      </c>
      <c r="D339" s="2" t="s">
        <v>598</v>
      </c>
      <c r="E339" s="2">
        <v>19795</v>
      </c>
      <c r="F339" s="2" t="s">
        <v>129</v>
      </c>
      <c r="G339" s="2">
        <v>1</v>
      </c>
      <c r="H339" s="84">
        <v>1</v>
      </c>
      <c r="I339" s="69" t="s">
        <v>1920</v>
      </c>
      <c r="J339" s="70" t="s">
        <v>1602</v>
      </c>
      <c r="K339" s="87">
        <v>26</v>
      </c>
      <c r="L339" s="72">
        <v>1</v>
      </c>
      <c r="M339" s="72"/>
      <c r="N339" s="72" t="s">
        <v>837</v>
      </c>
    </row>
    <row r="340" spans="1:14">
      <c r="A340" s="5">
        <v>17</v>
      </c>
      <c r="B340" s="8">
        <v>13</v>
      </c>
      <c r="C340" s="8">
        <v>339</v>
      </c>
      <c r="D340" s="2" t="s">
        <v>18</v>
      </c>
      <c r="E340" s="2">
        <v>18699</v>
      </c>
      <c r="F340" s="2" t="s">
        <v>686</v>
      </c>
      <c r="G340" s="2">
        <v>1</v>
      </c>
      <c r="H340" s="84">
        <v>1</v>
      </c>
      <c r="I340" s="69" t="s">
        <v>1829</v>
      </c>
      <c r="J340" s="70" t="s">
        <v>220</v>
      </c>
      <c r="K340" s="87">
        <v>24</v>
      </c>
      <c r="L340" s="72">
        <v>1</v>
      </c>
      <c r="M340" s="72"/>
      <c r="N340" s="72" t="s">
        <v>837</v>
      </c>
    </row>
    <row r="341" spans="1:14">
      <c r="A341" s="5">
        <v>17</v>
      </c>
      <c r="B341" s="8">
        <v>14</v>
      </c>
      <c r="C341" s="8">
        <v>340</v>
      </c>
      <c r="D341" s="2" t="s">
        <v>480</v>
      </c>
      <c r="E341" s="2">
        <v>9323</v>
      </c>
      <c r="F341" s="2" t="s">
        <v>2169</v>
      </c>
      <c r="G341" s="2">
        <v>1</v>
      </c>
      <c r="H341" s="84">
        <v>1</v>
      </c>
      <c r="I341" s="69" t="s">
        <v>41</v>
      </c>
      <c r="J341" s="70" t="s">
        <v>645</v>
      </c>
      <c r="K341" s="87">
        <v>31</v>
      </c>
      <c r="L341" s="72">
        <v>1</v>
      </c>
      <c r="M341" s="72"/>
      <c r="N341" s="72" t="s">
        <v>46</v>
      </c>
    </row>
    <row r="342" spans="1:14">
      <c r="A342" s="5">
        <v>17</v>
      </c>
      <c r="B342" s="8">
        <v>15</v>
      </c>
      <c r="C342" s="8">
        <v>341</v>
      </c>
      <c r="D342" s="2" t="s">
        <v>609</v>
      </c>
      <c r="E342" s="2">
        <v>12092</v>
      </c>
      <c r="F342" s="2" t="s">
        <v>239</v>
      </c>
      <c r="G342" s="2">
        <v>1</v>
      </c>
      <c r="H342" s="84">
        <v>1</v>
      </c>
      <c r="I342" s="69" t="s">
        <v>1115</v>
      </c>
      <c r="J342" s="70" t="s">
        <v>1116</v>
      </c>
      <c r="K342" s="87">
        <v>29</v>
      </c>
      <c r="L342" s="72">
        <v>6</v>
      </c>
      <c r="M342" s="72" t="s">
        <v>838</v>
      </c>
      <c r="N342" s="72"/>
    </row>
    <row r="343" spans="1:14">
      <c r="A343" s="5">
        <v>17</v>
      </c>
      <c r="B343" s="8">
        <v>16</v>
      </c>
      <c r="C343" s="8">
        <v>342</v>
      </c>
      <c r="D343" s="2" t="s">
        <v>16</v>
      </c>
      <c r="E343" s="2">
        <v>18674</v>
      </c>
      <c r="F343" s="2" t="s">
        <v>276</v>
      </c>
      <c r="G343" s="2">
        <v>1</v>
      </c>
      <c r="H343" s="84">
        <v>1</v>
      </c>
      <c r="I343" s="69" t="s">
        <v>1949</v>
      </c>
      <c r="J343" s="70" t="s">
        <v>247</v>
      </c>
      <c r="K343" s="87">
        <v>24</v>
      </c>
      <c r="L343" s="72">
        <v>1</v>
      </c>
      <c r="M343" s="72"/>
      <c r="N343" s="72" t="s">
        <v>837</v>
      </c>
    </row>
    <row r="344" spans="1:14">
      <c r="A344" s="5">
        <v>17</v>
      </c>
      <c r="B344" s="8">
        <v>17</v>
      </c>
      <c r="C344" s="8">
        <v>343</v>
      </c>
      <c r="D344" s="2" t="s">
        <v>17</v>
      </c>
      <c r="E344" s="2">
        <v>19867</v>
      </c>
      <c r="F344" s="2" t="s">
        <v>18</v>
      </c>
      <c r="G344" s="2">
        <v>1</v>
      </c>
      <c r="H344" s="84">
        <v>1</v>
      </c>
      <c r="I344" s="69" t="s">
        <v>1129</v>
      </c>
      <c r="J344" s="70" t="s">
        <v>408</v>
      </c>
      <c r="K344" s="87">
        <v>25</v>
      </c>
      <c r="L344" s="72">
        <v>1</v>
      </c>
      <c r="M344" s="72"/>
      <c r="N344" s="72" t="s">
        <v>837</v>
      </c>
    </row>
    <row r="345" spans="1:14">
      <c r="A345" s="5">
        <v>17</v>
      </c>
      <c r="B345" s="8">
        <v>18</v>
      </c>
      <c r="C345" s="8">
        <v>344</v>
      </c>
      <c r="D345" s="2" t="s">
        <v>563</v>
      </c>
      <c r="E345" s="2">
        <v>16530</v>
      </c>
      <c r="F345" s="2" t="s">
        <v>2175</v>
      </c>
      <c r="G345" s="2">
        <v>1</v>
      </c>
      <c r="H345" s="84">
        <v>1</v>
      </c>
      <c r="I345" s="69" t="s">
        <v>1046</v>
      </c>
      <c r="J345" s="70" t="s">
        <v>254</v>
      </c>
      <c r="K345" s="87">
        <v>26</v>
      </c>
      <c r="L345" s="72">
        <v>8</v>
      </c>
      <c r="M345" s="72" t="s">
        <v>837</v>
      </c>
      <c r="N345" s="72"/>
    </row>
    <row r="346" spans="1:14">
      <c r="A346" s="5">
        <v>17</v>
      </c>
      <c r="B346" s="8">
        <v>19</v>
      </c>
      <c r="C346" s="8">
        <v>345</v>
      </c>
      <c r="D346" s="2" t="s">
        <v>438</v>
      </c>
      <c r="E346" s="2">
        <v>18067</v>
      </c>
      <c r="F346" s="2" t="s">
        <v>614</v>
      </c>
      <c r="G346" s="2">
        <v>1</v>
      </c>
      <c r="H346" s="84"/>
      <c r="I346" s="69" t="s">
        <v>1910</v>
      </c>
      <c r="J346" s="70" t="s">
        <v>307</v>
      </c>
      <c r="K346" s="87">
        <v>28</v>
      </c>
      <c r="L346" s="72">
        <v>2</v>
      </c>
      <c r="M346" s="72" t="s">
        <v>46</v>
      </c>
      <c r="N346" s="72"/>
    </row>
    <row r="347" spans="1:14">
      <c r="A347" s="9">
        <v>17</v>
      </c>
      <c r="B347" s="10">
        <v>20</v>
      </c>
      <c r="C347" s="10">
        <v>346</v>
      </c>
      <c r="D347" s="11" t="s">
        <v>29</v>
      </c>
      <c r="E347" s="11">
        <v>18848</v>
      </c>
      <c r="F347" s="11" t="s">
        <v>14</v>
      </c>
      <c r="G347" s="11">
        <v>1</v>
      </c>
      <c r="H347" s="85"/>
      <c r="I347" s="73" t="s">
        <v>2356</v>
      </c>
      <c r="J347" s="74" t="s">
        <v>2357</v>
      </c>
      <c r="K347" s="88">
        <v>24</v>
      </c>
      <c r="L347" s="76">
        <v>2</v>
      </c>
      <c r="M347" s="76" t="s">
        <v>837</v>
      </c>
      <c r="N347" s="76"/>
    </row>
    <row r="348" spans="1:14">
      <c r="A348" s="5">
        <v>18</v>
      </c>
      <c r="B348" s="8">
        <v>1</v>
      </c>
      <c r="C348" s="8">
        <v>347</v>
      </c>
      <c r="D348" s="2" t="s">
        <v>438</v>
      </c>
      <c r="E348" s="2">
        <v>16125</v>
      </c>
      <c r="F348" s="2" t="s">
        <v>17</v>
      </c>
      <c r="G348" s="2">
        <v>1</v>
      </c>
      <c r="H348" s="84">
        <v>1</v>
      </c>
      <c r="I348" s="69" t="s">
        <v>2284</v>
      </c>
      <c r="J348" s="70" t="s">
        <v>545</v>
      </c>
      <c r="K348" s="87">
        <v>28</v>
      </c>
      <c r="L348" s="72">
        <v>1</v>
      </c>
      <c r="M348" s="72"/>
      <c r="N348" s="72" t="s">
        <v>837</v>
      </c>
    </row>
    <row r="349" spans="1:14">
      <c r="A349" s="5">
        <v>18</v>
      </c>
      <c r="B349" s="8">
        <v>2</v>
      </c>
      <c r="C349" s="8">
        <f>SUM(C348+1)</f>
        <v>348</v>
      </c>
      <c r="D349" s="2" t="s">
        <v>609</v>
      </c>
      <c r="E349" s="2">
        <v>5003</v>
      </c>
      <c r="F349" s="2" t="s">
        <v>354</v>
      </c>
      <c r="G349" s="2">
        <v>1</v>
      </c>
      <c r="H349" s="84">
        <v>1</v>
      </c>
      <c r="I349" s="69" t="s">
        <v>725</v>
      </c>
      <c r="J349" s="70" t="s">
        <v>247</v>
      </c>
      <c r="K349" s="87">
        <v>34</v>
      </c>
      <c r="L349" s="72">
        <v>1</v>
      </c>
      <c r="M349" s="72"/>
      <c r="N349" s="72" t="s">
        <v>46</v>
      </c>
    </row>
    <row r="350" spans="1:14">
      <c r="A350" s="5">
        <v>18</v>
      </c>
      <c r="B350" s="8">
        <v>3</v>
      </c>
      <c r="C350" s="8">
        <f>C349+1</f>
        <v>349</v>
      </c>
      <c r="D350" s="2" t="s">
        <v>18</v>
      </c>
      <c r="E350" s="2">
        <v>18496</v>
      </c>
      <c r="F350" s="2" t="s">
        <v>276</v>
      </c>
      <c r="G350" s="2">
        <v>1</v>
      </c>
      <c r="H350" s="84">
        <v>1</v>
      </c>
      <c r="I350" s="69" t="s">
        <v>631</v>
      </c>
      <c r="J350" s="70" t="s">
        <v>381</v>
      </c>
      <c r="K350" s="87">
        <v>24</v>
      </c>
      <c r="L350" s="72">
        <v>1</v>
      </c>
      <c r="M350" s="72"/>
      <c r="N350" s="72" t="s">
        <v>837</v>
      </c>
    </row>
    <row r="351" spans="1:14">
      <c r="A351" s="5">
        <v>18</v>
      </c>
      <c r="B351" s="8">
        <v>4</v>
      </c>
      <c r="C351" s="8">
        <v>349</v>
      </c>
      <c r="D351" s="2" t="s">
        <v>598</v>
      </c>
      <c r="E351" s="2">
        <v>5491</v>
      </c>
      <c r="F351" s="2" t="s">
        <v>129</v>
      </c>
      <c r="G351" s="2">
        <v>1</v>
      </c>
      <c r="H351" s="84"/>
      <c r="I351" s="69" t="s">
        <v>326</v>
      </c>
      <c r="J351" s="70" t="s">
        <v>595</v>
      </c>
      <c r="K351" s="87">
        <v>32</v>
      </c>
      <c r="L351" s="72">
        <v>2</v>
      </c>
      <c r="M351" s="72" t="s">
        <v>837</v>
      </c>
      <c r="N351" s="72"/>
    </row>
    <row r="352" spans="1:14">
      <c r="A352" s="5">
        <v>18</v>
      </c>
      <c r="B352" s="8">
        <v>5</v>
      </c>
      <c r="C352" s="8">
        <v>349</v>
      </c>
      <c r="D352" s="2" t="s">
        <v>15</v>
      </c>
      <c r="E352" s="2">
        <v>19961</v>
      </c>
      <c r="F352" s="2" t="s">
        <v>246</v>
      </c>
      <c r="G352" s="2">
        <v>1</v>
      </c>
      <c r="H352" s="84"/>
      <c r="I352" s="69" t="s">
        <v>2405</v>
      </c>
      <c r="J352" s="70" t="s">
        <v>2406</v>
      </c>
      <c r="K352" s="87">
        <v>23</v>
      </c>
      <c r="L352" s="72">
        <v>5</v>
      </c>
      <c r="M352" s="72" t="s">
        <v>837</v>
      </c>
      <c r="N352" s="72"/>
    </row>
    <row r="353" spans="1:14">
      <c r="A353" s="5">
        <v>18</v>
      </c>
      <c r="B353" s="8">
        <v>6</v>
      </c>
      <c r="C353" s="8">
        <v>349</v>
      </c>
      <c r="D353" s="2" t="s">
        <v>555</v>
      </c>
      <c r="E353" s="2">
        <v>18721</v>
      </c>
      <c r="F353" s="2" t="s">
        <v>555</v>
      </c>
      <c r="G353" s="2">
        <v>1</v>
      </c>
      <c r="H353" s="84">
        <v>1</v>
      </c>
      <c r="I353" s="69" t="s">
        <v>1007</v>
      </c>
      <c r="J353" s="70" t="s">
        <v>257</v>
      </c>
      <c r="K353" s="87">
        <v>30</v>
      </c>
      <c r="L353" s="72">
        <v>8</v>
      </c>
      <c r="M353" s="72" t="s">
        <v>837</v>
      </c>
      <c r="N353" s="72"/>
    </row>
    <row r="354" spans="1:14">
      <c r="A354" s="5">
        <v>18</v>
      </c>
      <c r="B354" s="8">
        <v>7</v>
      </c>
      <c r="C354" s="8">
        <v>349</v>
      </c>
      <c r="D354" s="2" t="s">
        <v>129</v>
      </c>
      <c r="E354" s="2">
        <v>18694</v>
      </c>
      <c r="F354" s="2" t="s">
        <v>14</v>
      </c>
      <c r="G354" s="2">
        <v>1</v>
      </c>
      <c r="H354" s="84">
        <v>1</v>
      </c>
      <c r="I354" s="69" t="s">
        <v>959</v>
      </c>
      <c r="J354" s="70" t="s">
        <v>960</v>
      </c>
      <c r="K354" s="87">
        <v>23</v>
      </c>
      <c r="L354" s="72">
        <v>1</v>
      </c>
      <c r="M354" s="72"/>
      <c r="N354" s="72" t="s">
        <v>46</v>
      </c>
    </row>
    <row r="355" spans="1:14">
      <c r="A355" s="5">
        <v>18</v>
      </c>
      <c r="B355" s="8">
        <v>8</v>
      </c>
      <c r="C355" s="8">
        <v>350</v>
      </c>
      <c r="D355" s="2" t="s">
        <v>14</v>
      </c>
      <c r="E355" s="2">
        <v>13834</v>
      </c>
      <c r="F355" s="2" t="s">
        <v>129</v>
      </c>
      <c r="G355" s="2">
        <v>1</v>
      </c>
      <c r="H355" s="84">
        <v>1</v>
      </c>
      <c r="I355" s="69" t="s">
        <v>120</v>
      </c>
      <c r="J355" s="70" t="s">
        <v>904</v>
      </c>
      <c r="K355" s="87">
        <v>29</v>
      </c>
      <c r="L355" s="72">
        <v>1</v>
      </c>
      <c r="M355" s="72"/>
      <c r="N355" s="72" t="s">
        <v>837</v>
      </c>
    </row>
    <row r="356" spans="1:14">
      <c r="A356" s="5">
        <v>18</v>
      </c>
      <c r="B356" s="8">
        <v>9</v>
      </c>
      <c r="C356" s="8">
        <f>C355+1</f>
        <v>351</v>
      </c>
      <c r="D356" s="2" t="s">
        <v>567</v>
      </c>
      <c r="E356" s="2">
        <v>20036</v>
      </c>
      <c r="F356" s="2" t="s">
        <v>239</v>
      </c>
      <c r="G356" s="2">
        <v>1</v>
      </c>
      <c r="H356" s="84"/>
      <c r="I356" s="69" t="s">
        <v>1850</v>
      </c>
      <c r="J356" s="70" t="s">
        <v>1187</v>
      </c>
      <c r="K356" s="87">
        <v>22</v>
      </c>
      <c r="L356" s="72">
        <v>4</v>
      </c>
      <c r="M356" s="72" t="s">
        <v>837</v>
      </c>
      <c r="N356" s="72"/>
    </row>
    <row r="357" spans="1:14">
      <c r="A357" s="9">
        <v>18</v>
      </c>
      <c r="B357" s="10">
        <v>10</v>
      </c>
      <c r="C357" s="10">
        <v>352</v>
      </c>
      <c r="D357" s="11" t="s">
        <v>13</v>
      </c>
      <c r="E357" s="11">
        <v>16623</v>
      </c>
      <c r="F357" s="11" t="s">
        <v>16</v>
      </c>
      <c r="G357" s="11">
        <v>1</v>
      </c>
      <c r="H357" s="85"/>
      <c r="I357" s="73" t="s">
        <v>460</v>
      </c>
      <c r="J357" s="74" t="s">
        <v>592</v>
      </c>
      <c r="K357" s="88">
        <v>28</v>
      </c>
      <c r="L357" s="76">
        <v>9</v>
      </c>
      <c r="M357" s="76" t="s">
        <v>838</v>
      </c>
      <c r="N357" s="76"/>
    </row>
    <row r="358" spans="1:14">
      <c r="A358" s="5">
        <v>19</v>
      </c>
      <c r="B358" s="8">
        <v>1</v>
      </c>
      <c r="C358" s="8">
        <v>353</v>
      </c>
      <c r="D358" s="2" t="s">
        <v>567</v>
      </c>
      <c r="E358" s="2">
        <v>16424</v>
      </c>
      <c r="F358" s="2" t="s">
        <v>2176</v>
      </c>
      <c r="G358" s="2">
        <v>1</v>
      </c>
      <c r="H358" s="84">
        <v>1</v>
      </c>
      <c r="I358" s="69" t="s">
        <v>1110</v>
      </c>
      <c r="J358" s="70" t="s">
        <v>539</v>
      </c>
      <c r="K358" s="87">
        <v>27</v>
      </c>
      <c r="L358" s="72">
        <v>8</v>
      </c>
      <c r="M358" s="72" t="s">
        <v>837</v>
      </c>
      <c r="N358" s="72"/>
    </row>
    <row r="359" spans="1:14">
      <c r="A359" s="5">
        <v>19</v>
      </c>
      <c r="B359" s="8">
        <v>2</v>
      </c>
      <c r="C359" s="8">
        <v>354</v>
      </c>
      <c r="D359" s="2" t="s">
        <v>129</v>
      </c>
      <c r="E359" s="2">
        <v>22871</v>
      </c>
      <c r="F359" s="2" t="s">
        <v>2170</v>
      </c>
      <c r="G359" s="2">
        <v>1</v>
      </c>
      <c r="H359" s="84"/>
      <c r="I359" s="69" t="s">
        <v>2505</v>
      </c>
      <c r="J359" s="70" t="s">
        <v>2506</v>
      </c>
      <c r="K359" s="87">
        <v>21</v>
      </c>
      <c r="L359" s="72">
        <v>4</v>
      </c>
      <c r="M359" s="72" t="s">
        <v>46</v>
      </c>
      <c r="N359" s="72"/>
    </row>
    <row r="360" spans="1:14">
      <c r="A360" s="5">
        <v>19</v>
      </c>
      <c r="B360" s="8">
        <v>3</v>
      </c>
      <c r="C360" s="8">
        <v>355</v>
      </c>
      <c r="D360" s="2" t="s">
        <v>555</v>
      </c>
      <c r="E360" s="2">
        <v>13185</v>
      </c>
      <c r="F360" s="2" t="s">
        <v>555</v>
      </c>
      <c r="G360" s="2">
        <v>1</v>
      </c>
      <c r="H360" s="84"/>
      <c r="I360" s="69" t="s">
        <v>423</v>
      </c>
      <c r="J360" s="70" t="s">
        <v>183</v>
      </c>
      <c r="K360" s="87">
        <v>26</v>
      </c>
      <c r="L360" s="72">
        <v>7</v>
      </c>
      <c r="M360" s="72" t="s">
        <v>837</v>
      </c>
      <c r="N360" s="72"/>
    </row>
    <row r="361" spans="1:14">
      <c r="A361" s="5">
        <v>19</v>
      </c>
      <c r="B361" s="8">
        <v>4</v>
      </c>
      <c r="C361" s="8">
        <v>356</v>
      </c>
      <c r="D361" s="2" t="s">
        <v>15</v>
      </c>
      <c r="E361" s="2">
        <v>18063</v>
      </c>
      <c r="F361" s="2" t="s">
        <v>567</v>
      </c>
      <c r="G361" s="2">
        <v>1</v>
      </c>
      <c r="H361" s="84"/>
      <c r="I361" s="69" t="s">
        <v>1269</v>
      </c>
      <c r="J361" s="70" t="s">
        <v>547</v>
      </c>
      <c r="K361" s="87">
        <v>29</v>
      </c>
      <c r="L361" s="72">
        <v>9</v>
      </c>
      <c r="M361" s="72" t="s">
        <v>837</v>
      </c>
      <c r="N361" s="72"/>
    </row>
    <row r="362" spans="1:14">
      <c r="A362" s="5">
        <v>19</v>
      </c>
      <c r="B362" s="8">
        <v>5</v>
      </c>
      <c r="C362" s="8">
        <v>357</v>
      </c>
      <c r="D362" s="2" t="s">
        <v>598</v>
      </c>
      <c r="E362" s="2">
        <v>13546</v>
      </c>
      <c r="F362" s="2" t="s">
        <v>13</v>
      </c>
      <c r="G362" s="2">
        <v>1</v>
      </c>
      <c r="H362" s="84"/>
      <c r="I362" s="69" t="s">
        <v>684</v>
      </c>
      <c r="J362" s="70" t="s">
        <v>625</v>
      </c>
      <c r="K362" s="87">
        <v>28</v>
      </c>
      <c r="L362" s="72">
        <v>8</v>
      </c>
      <c r="M362" s="72" t="s">
        <v>838</v>
      </c>
      <c r="N362" s="72"/>
    </row>
    <row r="363" spans="1:14">
      <c r="A363" s="5">
        <v>19</v>
      </c>
      <c r="B363" s="8">
        <v>6</v>
      </c>
      <c r="C363" s="8">
        <v>358</v>
      </c>
      <c r="D363" s="2" t="s">
        <v>18</v>
      </c>
      <c r="E363" s="2">
        <v>17285</v>
      </c>
      <c r="F363" s="2" t="s">
        <v>598</v>
      </c>
      <c r="G363" s="2">
        <v>1</v>
      </c>
      <c r="H363" s="84">
        <v>1</v>
      </c>
      <c r="I363" s="69" t="s">
        <v>901</v>
      </c>
      <c r="J363" s="70" t="s">
        <v>902</v>
      </c>
      <c r="K363" s="87">
        <v>25</v>
      </c>
      <c r="L363" s="72">
        <v>1</v>
      </c>
      <c r="M363" s="72"/>
      <c r="N363" s="72" t="s">
        <v>46</v>
      </c>
    </row>
    <row r="364" spans="1:14">
      <c r="A364" s="9">
        <v>19</v>
      </c>
      <c r="B364" s="10">
        <v>7</v>
      </c>
      <c r="C364" s="10">
        <v>359</v>
      </c>
      <c r="D364" s="11" t="s">
        <v>438</v>
      </c>
      <c r="E364" s="11">
        <v>8223</v>
      </c>
      <c r="F364" s="11" t="s">
        <v>563</v>
      </c>
      <c r="G364" s="11">
        <v>1</v>
      </c>
      <c r="H364" s="85">
        <v>1</v>
      </c>
      <c r="I364" s="73" t="s">
        <v>117</v>
      </c>
      <c r="J364" s="74" t="s">
        <v>570</v>
      </c>
      <c r="K364" s="88">
        <v>33</v>
      </c>
      <c r="L364" s="76">
        <v>1</v>
      </c>
      <c r="M364" s="76"/>
      <c r="N364" s="76" t="s">
        <v>46</v>
      </c>
    </row>
    <row r="365" spans="1:14">
      <c r="A365" s="5">
        <v>20</v>
      </c>
      <c r="B365" s="8">
        <v>1</v>
      </c>
      <c r="C365" s="8">
        <v>360</v>
      </c>
      <c r="D365" s="2" t="s">
        <v>438</v>
      </c>
      <c r="E365" s="2">
        <v>15194</v>
      </c>
      <c r="F365" s="2" t="s">
        <v>598</v>
      </c>
      <c r="G365" s="2">
        <v>1</v>
      </c>
      <c r="H365" s="84">
        <v>1</v>
      </c>
      <c r="I365" s="69" t="s">
        <v>994</v>
      </c>
      <c r="J365" s="70" t="s">
        <v>247</v>
      </c>
      <c r="K365" s="87">
        <v>25</v>
      </c>
      <c r="L365" s="72">
        <v>3</v>
      </c>
      <c r="M365" s="72" t="s">
        <v>46</v>
      </c>
      <c r="N365" s="72"/>
    </row>
    <row r="366" spans="1:14">
      <c r="A366" s="5">
        <v>20</v>
      </c>
      <c r="B366" s="8">
        <v>2</v>
      </c>
      <c r="C366" s="8">
        <v>361</v>
      </c>
      <c r="D366" s="2" t="s">
        <v>598</v>
      </c>
      <c r="E366" s="2">
        <v>19521</v>
      </c>
      <c r="F366" s="2" t="s">
        <v>45</v>
      </c>
      <c r="G366" s="2">
        <v>1</v>
      </c>
      <c r="H366" s="84"/>
      <c r="I366" s="69" t="s">
        <v>608</v>
      </c>
      <c r="J366" s="70" t="s">
        <v>1954</v>
      </c>
      <c r="K366" s="87">
        <v>27</v>
      </c>
      <c r="L366" s="72">
        <v>4</v>
      </c>
      <c r="M366" s="72" t="s">
        <v>837</v>
      </c>
      <c r="N366" s="72"/>
    </row>
    <row r="367" spans="1:14">
      <c r="A367" s="5">
        <v>20</v>
      </c>
      <c r="B367" s="8">
        <v>3</v>
      </c>
      <c r="C367" s="8">
        <v>362</v>
      </c>
      <c r="D367" s="2" t="s">
        <v>15</v>
      </c>
      <c r="E367" s="2">
        <v>14875</v>
      </c>
      <c r="F367" s="2" t="s">
        <v>45</v>
      </c>
      <c r="G367" s="2">
        <v>1</v>
      </c>
      <c r="H367" s="84">
        <v>1</v>
      </c>
      <c r="I367" s="69" t="s">
        <v>601</v>
      </c>
      <c r="J367" s="70" t="s">
        <v>393</v>
      </c>
      <c r="K367" s="87">
        <v>29</v>
      </c>
      <c r="L367" s="72">
        <v>1</v>
      </c>
      <c r="M367" s="72"/>
      <c r="N367" s="72" t="s">
        <v>46</v>
      </c>
    </row>
    <row r="368" spans="1:14">
      <c r="A368" s="5">
        <v>20</v>
      </c>
      <c r="B368" s="8">
        <v>4</v>
      </c>
      <c r="C368" s="8">
        <v>363</v>
      </c>
      <c r="D368" s="2" t="s">
        <v>129</v>
      </c>
      <c r="E368" s="2">
        <v>18872</v>
      </c>
      <c r="F368" s="2" t="s">
        <v>17</v>
      </c>
      <c r="G368" s="2">
        <v>1</v>
      </c>
      <c r="H368" s="84"/>
      <c r="I368" s="69" t="s">
        <v>341</v>
      </c>
      <c r="J368" s="70" t="s">
        <v>1755</v>
      </c>
      <c r="K368" s="87">
        <v>23</v>
      </c>
      <c r="L368" s="72">
        <v>4</v>
      </c>
      <c r="M368" s="72" t="s">
        <v>837</v>
      </c>
      <c r="N368" s="72"/>
    </row>
    <row r="369" spans="1:14">
      <c r="A369" s="9">
        <v>20</v>
      </c>
      <c r="B369" s="10">
        <v>5</v>
      </c>
      <c r="C369" s="10">
        <v>364</v>
      </c>
      <c r="D369" s="11" t="s">
        <v>567</v>
      </c>
      <c r="E369" s="11">
        <v>18027</v>
      </c>
      <c r="F369" s="11" t="s">
        <v>438</v>
      </c>
      <c r="G369" s="11">
        <v>1</v>
      </c>
      <c r="H369" s="85"/>
      <c r="I369" s="73" t="s">
        <v>2581</v>
      </c>
      <c r="J369" s="74" t="s">
        <v>2332</v>
      </c>
      <c r="K369" s="88">
        <v>25</v>
      </c>
      <c r="L369" s="76">
        <v>4</v>
      </c>
      <c r="M369" s="76" t="s">
        <v>46</v>
      </c>
      <c r="N369" s="76"/>
    </row>
    <row r="370" spans="1:14">
      <c r="A370" s="5">
        <v>21</v>
      </c>
      <c r="B370" s="8">
        <v>1</v>
      </c>
      <c r="C370" s="8">
        <v>365</v>
      </c>
      <c r="D370" s="2" t="s">
        <v>567</v>
      </c>
      <c r="E370" s="2">
        <v>11379</v>
      </c>
      <c r="F370" s="2" t="s">
        <v>188</v>
      </c>
      <c r="G370" s="2">
        <v>1</v>
      </c>
      <c r="H370" s="84"/>
      <c r="I370" s="69" t="s">
        <v>2213</v>
      </c>
      <c r="J370" s="70" t="s">
        <v>365</v>
      </c>
      <c r="K370" s="87">
        <v>28</v>
      </c>
      <c r="L370" s="72">
        <v>8</v>
      </c>
      <c r="M370" s="72" t="s">
        <v>837</v>
      </c>
      <c r="N370" s="72"/>
    </row>
    <row r="371" spans="1:14">
      <c r="A371" s="5">
        <v>21</v>
      </c>
      <c r="B371" s="8">
        <v>2</v>
      </c>
      <c r="C371" s="8">
        <v>366</v>
      </c>
      <c r="D371" s="2" t="s">
        <v>15</v>
      </c>
      <c r="E371" s="2">
        <v>19883</v>
      </c>
      <c r="F371" s="2" t="s">
        <v>239</v>
      </c>
      <c r="G371" s="2">
        <v>1</v>
      </c>
      <c r="H371" s="84">
        <v>1</v>
      </c>
      <c r="I371" s="69" t="s">
        <v>2397</v>
      </c>
      <c r="J371" s="70" t="s">
        <v>277</v>
      </c>
      <c r="K371" s="87">
        <v>25</v>
      </c>
      <c r="L371" s="72">
        <v>1</v>
      </c>
      <c r="M371" s="72"/>
      <c r="N371" s="72" t="s">
        <v>837</v>
      </c>
    </row>
    <row r="372" spans="1:14">
      <c r="A372" s="5">
        <v>21</v>
      </c>
      <c r="B372" s="8">
        <v>3</v>
      </c>
      <c r="C372" s="8">
        <v>367</v>
      </c>
      <c r="D372" s="2" t="s">
        <v>598</v>
      </c>
      <c r="E372" s="2">
        <v>27461</v>
      </c>
      <c r="F372" s="2" t="s">
        <v>188</v>
      </c>
      <c r="G372" s="2">
        <v>1</v>
      </c>
      <c r="H372" s="84">
        <v>1</v>
      </c>
      <c r="I372" s="69" t="s">
        <v>1603</v>
      </c>
      <c r="J372" s="70" t="s">
        <v>1604</v>
      </c>
      <c r="K372" s="87">
        <v>33</v>
      </c>
      <c r="L372" s="72">
        <v>8</v>
      </c>
      <c r="M372" s="72" t="s">
        <v>46</v>
      </c>
      <c r="N372" s="72"/>
    </row>
    <row r="373" spans="1:14">
      <c r="A373" s="9">
        <v>21</v>
      </c>
      <c r="B373" s="10">
        <v>4</v>
      </c>
      <c r="C373" s="10">
        <v>368</v>
      </c>
      <c r="D373" s="11" t="s">
        <v>438</v>
      </c>
      <c r="E373" s="11">
        <v>14677</v>
      </c>
      <c r="F373" s="11" t="s">
        <v>438</v>
      </c>
      <c r="G373" s="11">
        <v>1</v>
      </c>
      <c r="H373" s="85">
        <v>1</v>
      </c>
      <c r="I373" s="73" t="s">
        <v>2259</v>
      </c>
      <c r="J373" s="74" t="s">
        <v>887</v>
      </c>
      <c r="K373" s="88">
        <v>26</v>
      </c>
      <c r="L373" s="76">
        <v>1</v>
      </c>
      <c r="M373" s="76"/>
      <c r="N373" s="76" t="s">
        <v>837</v>
      </c>
    </row>
    <row r="374" spans="1:14">
      <c r="A374" s="5">
        <v>22</v>
      </c>
      <c r="B374" s="8">
        <v>1</v>
      </c>
      <c r="C374" s="8">
        <v>369</v>
      </c>
      <c r="D374" s="2" t="s">
        <v>438</v>
      </c>
      <c r="E374" s="2">
        <v>14387</v>
      </c>
      <c r="F374" s="2" t="s">
        <v>213</v>
      </c>
      <c r="G374" s="2">
        <v>1</v>
      </c>
      <c r="H374" s="84">
        <v>1</v>
      </c>
      <c r="I374" s="69" t="s">
        <v>534</v>
      </c>
      <c r="J374" s="70" t="s">
        <v>666</v>
      </c>
      <c r="K374" s="87">
        <v>26</v>
      </c>
      <c r="L374" s="72">
        <v>7</v>
      </c>
      <c r="M374" s="72" t="s">
        <v>837</v>
      </c>
      <c r="N374" s="72"/>
    </row>
    <row r="375" spans="1:14">
      <c r="A375" s="5">
        <v>22</v>
      </c>
      <c r="B375" s="8">
        <v>2</v>
      </c>
      <c r="C375" s="8">
        <v>370</v>
      </c>
      <c r="D375" s="2" t="s">
        <v>598</v>
      </c>
      <c r="E375" s="2">
        <v>15170</v>
      </c>
      <c r="F375" s="2" t="s">
        <v>45</v>
      </c>
      <c r="G375" s="2">
        <v>1</v>
      </c>
      <c r="H375" s="84">
        <v>1</v>
      </c>
      <c r="I375" s="69" t="s">
        <v>1266</v>
      </c>
      <c r="J375" s="70" t="s">
        <v>533</v>
      </c>
      <c r="K375" s="87">
        <v>26</v>
      </c>
      <c r="L375" s="72">
        <v>4</v>
      </c>
      <c r="M375" s="72" t="s">
        <v>46</v>
      </c>
      <c r="N375" s="72"/>
    </row>
    <row r="376" spans="1:14">
      <c r="A376" s="5">
        <v>22</v>
      </c>
      <c r="B376" s="8">
        <v>3</v>
      </c>
      <c r="C376" s="8">
        <v>371</v>
      </c>
      <c r="D376" s="2" t="s">
        <v>15</v>
      </c>
      <c r="E376" s="2">
        <v>13367</v>
      </c>
      <c r="F376" s="2" t="s">
        <v>354</v>
      </c>
      <c r="G376" s="2">
        <v>1</v>
      </c>
      <c r="H376" s="84">
        <v>1</v>
      </c>
      <c r="I376" s="69" t="s">
        <v>751</v>
      </c>
      <c r="J376" s="70" t="s">
        <v>532</v>
      </c>
      <c r="K376" s="87">
        <v>30</v>
      </c>
      <c r="L376" s="72">
        <v>9</v>
      </c>
      <c r="M376" s="72" t="s">
        <v>837</v>
      </c>
      <c r="N376" s="72"/>
    </row>
    <row r="377" spans="1:14">
      <c r="A377" s="9">
        <v>22</v>
      </c>
      <c r="B377" s="10">
        <v>4</v>
      </c>
      <c r="C377" s="10">
        <v>372</v>
      </c>
      <c r="D377" s="11" t="s">
        <v>567</v>
      </c>
      <c r="E377" s="11">
        <v>12361</v>
      </c>
      <c r="F377" s="11" t="s">
        <v>14</v>
      </c>
      <c r="G377" s="11">
        <v>1</v>
      </c>
      <c r="H377" s="85">
        <v>1</v>
      </c>
      <c r="I377" s="73" t="s">
        <v>2220</v>
      </c>
      <c r="J377" s="74" t="s">
        <v>867</v>
      </c>
      <c r="K377" s="88">
        <v>33</v>
      </c>
      <c r="L377" s="76">
        <v>1</v>
      </c>
      <c r="M377" s="76"/>
      <c r="N377" s="76" t="s">
        <v>837</v>
      </c>
    </row>
    <row r="378" spans="1:14">
      <c r="A378" s="5">
        <v>23</v>
      </c>
      <c r="B378" s="8">
        <v>1</v>
      </c>
      <c r="C378" s="8">
        <v>373</v>
      </c>
      <c r="D378" s="2" t="s">
        <v>567</v>
      </c>
      <c r="E378" s="2">
        <v>22487</v>
      </c>
      <c r="F378" s="2" t="s">
        <v>276</v>
      </c>
      <c r="G378" s="2">
        <v>1</v>
      </c>
      <c r="H378" s="84">
        <v>1</v>
      </c>
      <c r="I378" s="69" t="s">
        <v>1848</v>
      </c>
      <c r="J378" s="70" t="s">
        <v>1054</v>
      </c>
      <c r="K378" s="87">
        <v>23</v>
      </c>
      <c r="L378" s="72">
        <v>1</v>
      </c>
      <c r="M378" s="72"/>
      <c r="N378" s="72" t="s">
        <v>837</v>
      </c>
    </row>
    <row r="379" spans="1:14">
      <c r="A379" s="9">
        <v>23</v>
      </c>
      <c r="B379" s="10">
        <v>2</v>
      </c>
      <c r="C379" s="10">
        <v>374</v>
      </c>
      <c r="D379" s="11" t="s">
        <v>15</v>
      </c>
      <c r="E379" s="11">
        <v>20153</v>
      </c>
      <c r="F379" s="11" t="s">
        <v>16</v>
      </c>
      <c r="G379" s="11">
        <v>1</v>
      </c>
      <c r="H379" s="85"/>
      <c r="I379" s="73" t="s">
        <v>211</v>
      </c>
      <c r="J379" s="74" t="s">
        <v>220</v>
      </c>
      <c r="K379" s="88">
        <v>25</v>
      </c>
      <c r="L379" s="76">
        <v>1</v>
      </c>
      <c r="M379" s="76"/>
      <c r="N379" s="76" t="s">
        <v>837</v>
      </c>
    </row>
    <row r="380" spans="1:14">
      <c r="A380" s="5">
        <v>24</v>
      </c>
      <c r="B380" s="8">
        <v>1</v>
      </c>
      <c r="C380" s="8">
        <v>375</v>
      </c>
      <c r="D380" s="2" t="s">
        <v>15</v>
      </c>
      <c r="E380" s="2">
        <v>14151</v>
      </c>
      <c r="F380" s="2" t="s">
        <v>2176</v>
      </c>
      <c r="G380" s="2">
        <v>1</v>
      </c>
      <c r="H380" s="84">
        <v>1</v>
      </c>
      <c r="I380" s="69" t="s">
        <v>1288</v>
      </c>
      <c r="J380" s="70" t="s">
        <v>545</v>
      </c>
      <c r="K380" s="87">
        <v>31</v>
      </c>
      <c r="L380" s="72">
        <v>1</v>
      </c>
      <c r="M380" s="72"/>
      <c r="N380" s="72" t="s">
        <v>837</v>
      </c>
    </row>
    <row r="381" spans="1:14">
      <c r="A381" s="9">
        <v>24</v>
      </c>
      <c r="B381" s="10">
        <v>2</v>
      </c>
      <c r="C381" s="10">
        <v>376</v>
      </c>
      <c r="D381" s="11" t="s">
        <v>567</v>
      </c>
      <c r="E381" s="11">
        <v>19698</v>
      </c>
      <c r="F381" s="11" t="s">
        <v>2168</v>
      </c>
      <c r="G381" s="11">
        <v>1</v>
      </c>
      <c r="H381" s="85"/>
      <c r="I381" s="73" t="s">
        <v>1843</v>
      </c>
      <c r="J381" s="74" t="s">
        <v>1844</v>
      </c>
      <c r="K381" s="88">
        <v>25</v>
      </c>
      <c r="L381" s="76">
        <v>9</v>
      </c>
      <c r="M381" s="76" t="s">
        <v>837</v>
      </c>
      <c r="N381" s="76"/>
    </row>
  </sheetData>
  <pageMargins left="0.7" right="0.7" top="0.75" bottom="0.75" header="0.3" footer="0.3"/>
  <pageSetup scale="86" fitToHeight="15" orientation="portrait" horizontalDpi="0" verticalDpi="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8385D-48D1-3343-8000-B05D1E793260}">
  <dimension ref="A1:S397"/>
  <sheetViews>
    <sheetView zoomScaleNormal="100" workbookViewId="0">
      <pane ySplit="1" topLeftCell="A2" activePane="bottomLeft" state="frozen"/>
      <selection pane="bottomLeft" activeCell="R402" sqref="R402"/>
    </sheetView>
  </sheetViews>
  <sheetFormatPr baseColWidth="10" defaultColWidth="10.83203125" defaultRowHeight="15"/>
  <cols>
    <col min="1" max="1" width="8.1640625" style="4" customWidth="1"/>
    <col min="2" max="2" width="5.1640625" style="4" customWidth="1"/>
    <col min="3" max="3" width="6" style="4" customWidth="1"/>
    <col min="4" max="4" width="8.6640625" style="3" customWidth="1"/>
    <col min="5" max="6" width="6.83203125" style="3" customWidth="1"/>
    <col min="7" max="8" width="18.33203125" style="3" customWidth="1"/>
    <col min="9" max="11" width="5.83203125" style="1" customWidth="1"/>
    <col min="12" max="12" width="28" style="16" customWidth="1"/>
    <col min="13" max="13" width="5.33203125" style="51" customWidth="1"/>
    <col min="14" max="14" width="4.33203125" style="3" customWidth="1"/>
    <col min="15" max="15" width="4" style="3" customWidth="1"/>
    <col min="16" max="16384" width="10.83203125" style="1"/>
  </cols>
  <sheetData>
    <row r="1" spans="1:19" s="91" customFormat="1" ht="35" customHeight="1" thickTop="1">
      <c r="A1" s="95" t="s">
        <v>1356</v>
      </c>
      <c r="B1" s="95" t="s">
        <v>1355</v>
      </c>
      <c r="C1" s="95" t="s">
        <v>1357</v>
      </c>
      <c r="D1" s="101" t="s">
        <v>2033</v>
      </c>
      <c r="E1" s="102" t="s">
        <v>1960</v>
      </c>
      <c r="F1" s="102" t="s">
        <v>1959</v>
      </c>
      <c r="G1" s="103" t="s">
        <v>92</v>
      </c>
      <c r="H1" s="103" t="s">
        <v>93</v>
      </c>
      <c r="I1" s="104" t="s">
        <v>228</v>
      </c>
      <c r="J1" s="104" t="s">
        <v>94</v>
      </c>
      <c r="K1" s="104" t="s">
        <v>836</v>
      </c>
      <c r="P1" s="92"/>
      <c r="Q1" s="93"/>
      <c r="R1" s="94"/>
      <c r="S1" s="94"/>
    </row>
    <row r="2" spans="1:19">
      <c r="A2" s="5">
        <v>1</v>
      </c>
      <c r="B2" s="8">
        <v>1</v>
      </c>
      <c r="C2" s="8">
        <v>1</v>
      </c>
      <c r="D2" s="99" t="s">
        <v>29</v>
      </c>
      <c r="E2" s="105" t="s">
        <v>16</v>
      </c>
      <c r="F2" s="105" t="s">
        <v>16</v>
      </c>
      <c r="G2" s="107" t="s">
        <v>308</v>
      </c>
      <c r="H2" s="108" t="s">
        <v>842</v>
      </c>
      <c r="I2" s="109">
        <v>24</v>
      </c>
      <c r="J2" s="106">
        <v>6</v>
      </c>
      <c r="K2" s="106" t="s">
        <v>837</v>
      </c>
    </row>
    <row r="3" spans="1:19">
      <c r="A3" s="5">
        <v>1</v>
      </c>
      <c r="B3" s="8">
        <v>2</v>
      </c>
      <c r="C3" s="8">
        <f>C2+1</f>
        <v>2</v>
      </c>
      <c r="D3" s="99" t="s">
        <v>563</v>
      </c>
      <c r="E3" s="110" t="s">
        <v>555</v>
      </c>
      <c r="F3" s="110" t="s">
        <v>555</v>
      </c>
      <c r="G3" s="111" t="s">
        <v>117</v>
      </c>
      <c r="H3" s="111" t="s">
        <v>557</v>
      </c>
      <c r="I3" s="106">
        <v>23</v>
      </c>
      <c r="J3" s="112">
        <v>1</v>
      </c>
      <c r="K3" s="112" t="s">
        <v>837</v>
      </c>
    </row>
    <row r="4" spans="1:19">
      <c r="A4" s="5">
        <v>1</v>
      </c>
      <c r="B4" s="8">
        <v>3</v>
      </c>
      <c r="C4" s="8">
        <f t="shared" ref="C4:C67" si="0">C3+1</f>
        <v>3</v>
      </c>
      <c r="D4" s="99" t="s">
        <v>438</v>
      </c>
      <c r="E4" s="110" t="s">
        <v>47</v>
      </c>
      <c r="F4" s="110" t="s">
        <v>47</v>
      </c>
      <c r="G4" s="111" t="s">
        <v>1898</v>
      </c>
      <c r="H4" s="111" t="s">
        <v>1777</v>
      </c>
      <c r="I4" s="106">
        <v>24</v>
      </c>
      <c r="J4" s="112">
        <v>1</v>
      </c>
      <c r="K4" s="112" t="s">
        <v>837</v>
      </c>
    </row>
    <row r="5" spans="1:19">
      <c r="A5" s="5">
        <v>1</v>
      </c>
      <c r="B5" s="8">
        <v>4</v>
      </c>
      <c r="C5" s="8">
        <f t="shared" si="0"/>
        <v>4</v>
      </c>
      <c r="D5" s="99" t="s">
        <v>129</v>
      </c>
      <c r="E5" s="110" t="s">
        <v>164</v>
      </c>
      <c r="F5" s="110" t="s">
        <v>164</v>
      </c>
      <c r="G5" s="111" t="s">
        <v>221</v>
      </c>
      <c r="H5" s="111" t="s">
        <v>589</v>
      </c>
      <c r="I5" s="106">
        <v>23</v>
      </c>
      <c r="J5" s="112">
        <v>8</v>
      </c>
      <c r="K5" s="112" t="s">
        <v>837</v>
      </c>
    </row>
    <row r="6" spans="1:19">
      <c r="A6" s="5">
        <v>1</v>
      </c>
      <c r="B6" s="8">
        <v>5</v>
      </c>
      <c r="C6" s="8">
        <f t="shared" si="0"/>
        <v>5</v>
      </c>
      <c r="D6" s="99" t="s">
        <v>239</v>
      </c>
      <c r="E6" s="110" t="s">
        <v>438</v>
      </c>
      <c r="F6" s="110" t="s">
        <v>438</v>
      </c>
      <c r="G6" s="111" t="s">
        <v>1732</v>
      </c>
      <c r="H6" s="111" t="s">
        <v>1733</v>
      </c>
      <c r="I6" s="106">
        <v>24</v>
      </c>
      <c r="J6" s="112">
        <v>5</v>
      </c>
      <c r="K6" s="112" t="s">
        <v>837</v>
      </c>
    </row>
    <row r="7" spans="1:19">
      <c r="A7" s="5">
        <v>1</v>
      </c>
      <c r="B7" s="8">
        <v>6</v>
      </c>
      <c r="C7" s="8">
        <f t="shared" si="0"/>
        <v>6</v>
      </c>
      <c r="D7" s="99" t="s">
        <v>470</v>
      </c>
      <c r="E7" s="110" t="s">
        <v>13</v>
      </c>
      <c r="F7" s="110" t="s">
        <v>13</v>
      </c>
      <c r="G7" s="111" t="s">
        <v>1630</v>
      </c>
      <c r="H7" s="111" t="s">
        <v>904</v>
      </c>
      <c r="I7" s="106">
        <v>24</v>
      </c>
      <c r="J7" s="112">
        <v>5</v>
      </c>
      <c r="K7" s="112" t="s">
        <v>837</v>
      </c>
    </row>
    <row r="8" spans="1:19">
      <c r="A8" s="5">
        <v>1</v>
      </c>
      <c r="B8" s="8">
        <v>7</v>
      </c>
      <c r="C8" s="8">
        <f t="shared" si="0"/>
        <v>7</v>
      </c>
      <c r="D8" s="99" t="s">
        <v>480</v>
      </c>
      <c r="E8" s="113" t="s">
        <v>686</v>
      </c>
      <c r="F8" s="113" t="s">
        <v>686</v>
      </c>
      <c r="G8" s="115" t="s">
        <v>615</v>
      </c>
      <c r="H8" s="115" t="s">
        <v>1886</v>
      </c>
      <c r="I8" s="114">
        <v>22</v>
      </c>
      <c r="J8" s="116">
        <v>1</v>
      </c>
      <c r="K8" s="116" t="s">
        <v>837</v>
      </c>
    </row>
    <row r="9" spans="1:19">
      <c r="A9" s="5">
        <v>1</v>
      </c>
      <c r="B9" s="8">
        <v>8</v>
      </c>
      <c r="C9" s="8">
        <f t="shared" si="0"/>
        <v>8</v>
      </c>
      <c r="D9" s="99" t="s">
        <v>18</v>
      </c>
      <c r="E9" s="110" t="s">
        <v>614</v>
      </c>
      <c r="F9" s="110" t="s">
        <v>614</v>
      </c>
      <c r="G9" s="111" t="s">
        <v>1800</v>
      </c>
      <c r="H9" s="111" t="s">
        <v>521</v>
      </c>
      <c r="I9" s="106">
        <v>27</v>
      </c>
      <c r="J9" s="112">
        <v>1</v>
      </c>
      <c r="K9" s="112" t="s">
        <v>837</v>
      </c>
    </row>
    <row r="10" spans="1:19">
      <c r="A10" s="5">
        <v>1</v>
      </c>
      <c r="B10" s="8">
        <v>9</v>
      </c>
      <c r="C10" s="8">
        <f t="shared" si="0"/>
        <v>9</v>
      </c>
      <c r="D10" s="99" t="s">
        <v>555</v>
      </c>
      <c r="E10" s="110" t="s">
        <v>47</v>
      </c>
      <c r="F10" s="110" t="s">
        <v>47</v>
      </c>
      <c r="G10" s="111" t="s">
        <v>525</v>
      </c>
      <c r="H10" s="111" t="s">
        <v>1858</v>
      </c>
      <c r="I10" s="106">
        <v>31</v>
      </c>
      <c r="J10" s="112">
        <v>2</v>
      </c>
      <c r="K10" s="112" t="s">
        <v>837</v>
      </c>
    </row>
    <row r="11" spans="1:19">
      <c r="A11" s="5">
        <v>1</v>
      </c>
      <c r="B11" s="8">
        <v>10</v>
      </c>
      <c r="C11" s="8">
        <f t="shared" si="0"/>
        <v>10</v>
      </c>
      <c r="D11" s="99" t="s">
        <v>164</v>
      </c>
      <c r="E11" s="110" t="s">
        <v>481</v>
      </c>
      <c r="F11" s="110" t="s">
        <v>481</v>
      </c>
      <c r="G11" s="111" t="s">
        <v>1674</v>
      </c>
      <c r="H11" s="111" t="s">
        <v>247</v>
      </c>
      <c r="I11" s="106">
        <v>27</v>
      </c>
      <c r="J11" s="112">
        <v>4</v>
      </c>
      <c r="K11" s="112" t="s">
        <v>46</v>
      </c>
    </row>
    <row r="12" spans="1:19">
      <c r="A12" s="5">
        <v>1</v>
      </c>
      <c r="B12" s="8">
        <v>11</v>
      </c>
      <c r="C12" s="8">
        <f t="shared" si="0"/>
        <v>11</v>
      </c>
      <c r="D12" s="99" t="s">
        <v>14</v>
      </c>
      <c r="E12" s="105" t="s">
        <v>18</v>
      </c>
      <c r="F12" s="105" t="s">
        <v>18</v>
      </c>
      <c r="G12" s="107" t="s">
        <v>1268</v>
      </c>
      <c r="H12" s="108" t="s">
        <v>269</v>
      </c>
      <c r="I12" s="109">
        <v>27</v>
      </c>
      <c r="J12" s="106">
        <v>3</v>
      </c>
      <c r="K12" s="106" t="s">
        <v>46</v>
      </c>
    </row>
    <row r="13" spans="1:19">
      <c r="A13" s="5">
        <v>1</v>
      </c>
      <c r="B13" s="8">
        <v>12</v>
      </c>
      <c r="C13" s="8">
        <f t="shared" si="0"/>
        <v>12</v>
      </c>
      <c r="D13" s="99" t="s">
        <v>17</v>
      </c>
      <c r="E13" s="110" t="s">
        <v>300</v>
      </c>
      <c r="F13" s="110" t="s">
        <v>300</v>
      </c>
      <c r="G13" s="111" t="s">
        <v>1614</v>
      </c>
      <c r="H13" s="111" t="s">
        <v>157</v>
      </c>
      <c r="I13" s="106">
        <v>26</v>
      </c>
      <c r="J13" s="112">
        <v>7</v>
      </c>
      <c r="K13" s="112" t="s">
        <v>837</v>
      </c>
    </row>
    <row r="14" spans="1:19">
      <c r="A14" s="5">
        <v>1</v>
      </c>
      <c r="B14" s="8">
        <v>13</v>
      </c>
      <c r="C14" s="8">
        <f t="shared" si="0"/>
        <v>13</v>
      </c>
      <c r="D14" s="99" t="s">
        <v>345</v>
      </c>
      <c r="E14" s="110" t="s">
        <v>345</v>
      </c>
      <c r="F14" s="110" t="s">
        <v>345</v>
      </c>
      <c r="G14" s="111" t="s">
        <v>680</v>
      </c>
      <c r="H14" s="111" t="s">
        <v>617</v>
      </c>
      <c r="I14" s="106">
        <v>25</v>
      </c>
      <c r="J14" s="112">
        <v>1</v>
      </c>
      <c r="K14" s="112" t="s">
        <v>46</v>
      </c>
    </row>
    <row r="15" spans="1:19">
      <c r="A15" s="5">
        <v>1</v>
      </c>
      <c r="B15" s="8">
        <v>14</v>
      </c>
      <c r="C15" s="8">
        <f t="shared" si="0"/>
        <v>14</v>
      </c>
      <c r="D15" s="99" t="s">
        <v>567</v>
      </c>
      <c r="E15" s="105" t="s">
        <v>481</v>
      </c>
      <c r="F15" s="105" t="s">
        <v>481</v>
      </c>
      <c r="G15" s="107" t="s">
        <v>50</v>
      </c>
      <c r="H15" s="108" t="s">
        <v>572</v>
      </c>
      <c r="I15" s="109">
        <v>31</v>
      </c>
      <c r="J15" s="106">
        <v>3</v>
      </c>
      <c r="K15" s="106" t="s">
        <v>46</v>
      </c>
    </row>
    <row r="16" spans="1:19">
      <c r="A16" s="5">
        <v>1</v>
      </c>
      <c r="B16" s="8">
        <v>15</v>
      </c>
      <c r="C16" s="8">
        <f t="shared" si="0"/>
        <v>15</v>
      </c>
      <c r="D16" s="99" t="s">
        <v>15</v>
      </c>
      <c r="E16" s="110" t="s">
        <v>614</v>
      </c>
      <c r="F16" s="110" t="s">
        <v>614</v>
      </c>
      <c r="G16" s="111" t="s">
        <v>131</v>
      </c>
      <c r="H16" s="111" t="s">
        <v>1749</v>
      </c>
      <c r="I16" s="106">
        <v>24</v>
      </c>
      <c r="J16" s="112">
        <v>1</v>
      </c>
      <c r="K16" s="112" t="s">
        <v>837</v>
      </c>
    </row>
    <row r="17" spans="1:11">
      <c r="A17" s="5">
        <v>1</v>
      </c>
      <c r="B17" s="8">
        <v>16</v>
      </c>
      <c r="C17" s="8">
        <f t="shared" si="0"/>
        <v>16</v>
      </c>
      <c r="D17" s="99" t="s">
        <v>16</v>
      </c>
      <c r="E17" s="110" t="s">
        <v>17</v>
      </c>
      <c r="F17" s="110" t="s">
        <v>17</v>
      </c>
      <c r="G17" s="111" t="s">
        <v>1826</v>
      </c>
      <c r="H17" s="111" t="s">
        <v>549</v>
      </c>
      <c r="I17" s="106">
        <v>24</v>
      </c>
      <c r="J17" s="112">
        <v>7</v>
      </c>
      <c r="K17" s="112" t="s">
        <v>837</v>
      </c>
    </row>
    <row r="18" spans="1:11">
      <c r="A18" s="5">
        <v>1</v>
      </c>
      <c r="B18" s="8">
        <v>17</v>
      </c>
      <c r="C18" s="8">
        <f t="shared" si="0"/>
        <v>17</v>
      </c>
      <c r="D18" s="99" t="s">
        <v>13</v>
      </c>
      <c r="E18" s="110" t="s">
        <v>213</v>
      </c>
      <c r="F18" s="110" t="s">
        <v>345</v>
      </c>
      <c r="G18" s="111" t="s">
        <v>1713</v>
      </c>
      <c r="H18" s="111" t="s">
        <v>621</v>
      </c>
      <c r="I18" s="106">
        <v>22</v>
      </c>
      <c r="J18" s="112">
        <v>6</v>
      </c>
      <c r="K18" s="112" t="s">
        <v>46</v>
      </c>
    </row>
    <row r="19" spans="1:11">
      <c r="A19" s="5">
        <v>1</v>
      </c>
      <c r="B19" s="8">
        <v>18</v>
      </c>
      <c r="C19" s="8">
        <f t="shared" si="0"/>
        <v>18</v>
      </c>
      <c r="D19" s="99" t="s">
        <v>276</v>
      </c>
      <c r="E19" s="110" t="s">
        <v>276</v>
      </c>
      <c r="F19" s="110" t="s">
        <v>276</v>
      </c>
      <c r="G19" s="111" t="s">
        <v>1652</v>
      </c>
      <c r="H19" s="111" t="s">
        <v>409</v>
      </c>
      <c r="I19" s="106">
        <v>22</v>
      </c>
      <c r="J19" s="112">
        <v>8</v>
      </c>
      <c r="K19" s="112" t="s">
        <v>838</v>
      </c>
    </row>
    <row r="20" spans="1:11">
      <c r="A20" s="5">
        <v>1</v>
      </c>
      <c r="B20" s="8">
        <v>19</v>
      </c>
      <c r="C20" s="8">
        <f t="shared" si="0"/>
        <v>19</v>
      </c>
      <c r="D20" s="99" t="s">
        <v>354</v>
      </c>
      <c r="E20" s="105" t="s">
        <v>17</v>
      </c>
      <c r="F20" s="105" t="s">
        <v>17</v>
      </c>
      <c r="G20" s="107" t="s">
        <v>1173</v>
      </c>
      <c r="H20" s="108" t="s">
        <v>1174</v>
      </c>
      <c r="I20" s="109">
        <v>26</v>
      </c>
      <c r="J20" s="106">
        <v>8</v>
      </c>
      <c r="K20" s="106" t="s">
        <v>838</v>
      </c>
    </row>
    <row r="21" spans="1:11">
      <c r="A21" s="9">
        <v>1</v>
      </c>
      <c r="B21" s="10">
        <v>20</v>
      </c>
      <c r="C21" s="10">
        <f t="shared" si="0"/>
        <v>20</v>
      </c>
      <c r="D21" s="100" t="s">
        <v>609</v>
      </c>
      <c r="E21" s="117" t="s">
        <v>470</v>
      </c>
      <c r="F21" s="117" t="s">
        <v>470</v>
      </c>
      <c r="G21" s="119" t="s">
        <v>1855</v>
      </c>
      <c r="H21" s="119" t="s">
        <v>552</v>
      </c>
      <c r="I21" s="118">
        <v>24</v>
      </c>
      <c r="J21" s="120">
        <v>1</v>
      </c>
      <c r="K21" s="120" t="s">
        <v>837</v>
      </c>
    </row>
    <row r="22" spans="1:11">
      <c r="A22" s="5">
        <v>2</v>
      </c>
      <c r="B22" s="8">
        <v>1</v>
      </c>
      <c r="C22" s="8">
        <f t="shared" si="0"/>
        <v>21</v>
      </c>
      <c r="D22" s="99" t="s">
        <v>29</v>
      </c>
      <c r="E22" s="110" t="s">
        <v>239</v>
      </c>
      <c r="F22" s="110" t="s">
        <v>239</v>
      </c>
      <c r="G22" s="111" t="s">
        <v>1821</v>
      </c>
      <c r="H22" s="111" t="s">
        <v>209</v>
      </c>
      <c r="I22" s="106">
        <v>24</v>
      </c>
      <c r="J22" s="112">
        <v>1</v>
      </c>
      <c r="K22" s="112" t="s">
        <v>837</v>
      </c>
    </row>
    <row r="23" spans="1:11">
      <c r="A23" s="5">
        <v>2</v>
      </c>
      <c r="B23" s="8">
        <v>2</v>
      </c>
      <c r="C23" s="8">
        <f t="shared" si="0"/>
        <v>22</v>
      </c>
      <c r="D23" s="99" t="s">
        <v>563</v>
      </c>
      <c r="E23" s="110" t="s">
        <v>164</v>
      </c>
      <c r="F23" s="110" t="s">
        <v>164</v>
      </c>
      <c r="G23" s="111" t="s">
        <v>1790</v>
      </c>
      <c r="H23" s="111" t="s">
        <v>220</v>
      </c>
      <c r="I23" s="106">
        <v>24</v>
      </c>
      <c r="J23" s="112">
        <v>4</v>
      </c>
      <c r="K23" s="112" t="s">
        <v>837</v>
      </c>
    </row>
    <row r="24" spans="1:11">
      <c r="A24" s="5">
        <v>2</v>
      </c>
      <c r="B24" s="8">
        <v>3</v>
      </c>
      <c r="C24" s="8">
        <f t="shared" si="0"/>
        <v>23</v>
      </c>
      <c r="D24" s="99" t="s">
        <v>438</v>
      </c>
      <c r="E24" s="110" t="s">
        <v>213</v>
      </c>
      <c r="F24" s="110" t="s">
        <v>213</v>
      </c>
      <c r="G24" s="111" t="s">
        <v>1802</v>
      </c>
      <c r="H24" s="111" t="s">
        <v>1803</v>
      </c>
      <c r="I24" s="106">
        <v>23</v>
      </c>
      <c r="J24" s="112">
        <v>1</v>
      </c>
      <c r="K24" s="112" t="s">
        <v>837</v>
      </c>
    </row>
    <row r="25" spans="1:11">
      <c r="A25" s="5">
        <v>2</v>
      </c>
      <c r="B25" s="8">
        <v>4</v>
      </c>
      <c r="C25" s="8">
        <f t="shared" si="0"/>
        <v>24</v>
      </c>
      <c r="D25" s="99" t="s">
        <v>129</v>
      </c>
      <c r="E25" s="110" t="s">
        <v>609</v>
      </c>
      <c r="F25" s="110" t="s">
        <v>609</v>
      </c>
      <c r="G25" s="111" t="s">
        <v>1677</v>
      </c>
      <c r="H25" s="111" t="s">
        <v>137</v>
      </c>
      <c r="I25" s="106">
        <v>26</v>
      </c>
      <c r="J25" s="112">
        <v>3</v>
      </c>
      <c r="K25" s="112" t="s">
        <v>837</v>
      </c>
    </row>
    <row r="26" spans="1:11">
      <c r="A26" s="5">
        <v>2</v>
      </c>
      <c r="B26" s="8">
        <v>5</v>
      </c>
      <c r="C26" s="8">
        <f t="shared" si="0"/>
        <v>25</v>
      </c>
      <c r="D26" s="99" t="s">
        <v>239</v>
      </c>
      <c r="E26" s="110" t="s">
        <v>18</v>
      </c>
      <c r="F26" s="110" t="s">
        <v>18</v>
      </c>
      <c r="G26" s="111" t="s">
        <v>1599</v>
      </c>
      <c r="H26" s="111" t="s">
        <v>1600</v>
      </c>
      <c r="I26" s="106">
        <v>22</v>
      </c>
      <c r="J26" s="112">
        <v>9</v>
      </c>
      <c r="K26" s="112" t="s">
        <v>837</v>
      </c>
    </row>
    <row r="27" spans="1:11">
      <c r="A27" s="5">
        <v>2</v>
      </c>
      <c r="B27" s="8">
        <v>6</v>
      </c>
      <c r="C27" s="8">
        <f t="shared" si="0"/>
        <v>26</v>
      </c>
      <c r="D27" s="99" t="s">
        <v>470</v>
      </c>
      <c r="E27" s="110" t="s">
        <v>213</v>
      </c>
      <c r="F27" s="110" t="s">
        <v>213</v>
      </c>
      <c r="G27" s="111" t="s">
        <v>1759</v>
      </c>
      <c r="H27" s="111" t="s">
        <v>138</v>
      </c>
      <c r="I27" s="106">
        <v>25</v>
      </c>
      <c r="J27" s="112">
        <v>1</v>
      </c>
      <c r="K27" s="112" t="s">
        <v>837</v>
      </c>
    </row>
    <row r="28" spans="1:11">
      <c r="A28" s="5">
        <v>2</v>
      </c>
      <c r="B28" s="8">
        <v>7</v>
      </c>
      <c r="C28" s="8">
        <f t="shared" si="0"/>
        <v>27</v>
      </c>
      <c r="D28" s="99" t="s">
        <v>480</v>
      </c>
      <c r="E28" s="105" t="s">
        <v>18</v>
      </c>
      <c r="F28" s="105" t="s">
        <v>18</v>
      </c>
      <c r="G28" s="107" t="s">
        <v>1024</v>
      </c>
      <c r="H28" s="108" t="s">
        <v>546</v>
      </c>
      <c r="I28" s="109">
        <v>29</v>
      </c>
      <c r="J28" s="106">
        <v>1</v>
      </c>
      <c r="K28" s="106" t="s">
        <v>837</v>
      </c>
    </row>
    <row r="29" spans="1:11">
      <c r="A29" s="5">
        <v>2</v>
      </c>
      <c r="B29" s="8">
        <v>8</v>
      </c>
      <c r="C29" s="8">
        <f t="shared" si="0"/>
        <v>28</v>
      </c>
      <c r="D29" s="99" t="s">
        <v>18</v>
      </c>
      <c r="E29" s="105" t="s">
        <v>555</v>
      </c>
      <c r="F29" s="105" t="s">
        <v>555</v>
      </c>
      <c r="G29" s="107" t="s">
        <v>805</v>
      </c>
      <c r="H29" s="108" t="s">
        <v>595</v>
      </c>
      <c r="I29" s="109">
        <v>24</v>
      </c>
      <c r="J29" s="106">
        <v>5</v>
      </c>
      <c r="K29" s="106" t="s">
        <v>837</v>
      </c>
    </row>
    <row r="30" spans="1:11">
      <c r="A30" s="5">
        <v>2</v>
      </c>
      <c r="B30" s="8">
        <v>9</v>
      </c>
      <c r="C30" s="8">
        <f t="shared" si="0"/>
        <v>29</v>
      </c>
      <c r="D30" s="99" t="s">
        <v>555</v>
      </c>
      <c r="E30" s="110" t="s">
        <v>188</v>
      </c>
      <c r="F30" s="110" t="s">
        <v>188</v>
      </c>
      <c r="G30" s="111" t="s">
        <v>1609</v>
      </c>
      <c r="H30" s="111" t="s">
        <v>1610</v>
      </c>
      <c r="I30" s="106">
        <v>27</v>
      </c>
      <c r="J30" s="112">
        <v>1</v>
      </c>
      <c r="K30" s="112" t="s">
        <v>837</v>
      </c>
    </row>
    <row r="31" spans="1:11">
      <c r="A31" s="5">
        <v>2</v>
      </c>
      <c r="B31" s="8">
        <v>10</v>
      </c>
      <c r="C31" s="8">
        <f t="shared" si="0"/>
        <v>30</v>
      </c>
      <c r="D31" s="99" t="s">
        <v>164</v>
      </c>
      <c r="E31" s="110" t="s">
        <v>164</v>
      </c>
      <c r="F31" s="110" t="s">
        <v>164</v>
      </c>
      <c r="G31" s="111" t="s">
        <v>1702</v>
      </c>
      <c r="H31" s="111" t="s">
        <v>531</v>
      </c>
      <c r="I31" s="106">
        <v>26</v>
      </c>
      <c r="J31" s="112">
        <v>1</v>
      </c>
      <c r="K31" s="112" t="s">
        <v>837</v>
      </c>
    </row>
    <row r="32" spans="1:11">
      <c r="A32" s="5">
        <v>2</v>
      </c>
      <c r="B32" s="8">
        <v>11</v>
      </c>
      <c r="C32" s="8">
        <f t="shared" si="0"/>
        <v>31</v>
      </c>
      <c r="D32" s="99" t="s">
        <v>14</v>
      </c>
      <c r="E32" s="110" t="s">
        <v>239</v>
      </c>
      <c r="F32" s="110" t="s">
        <v>239</v>
      </c>
      <c r="G32" s="111" t="s">
        <v>1899</v>
      </c>
      <c r="H32" s="111" t="s">
        <v>1900</v>
      </c>
      <c r="I32" s="106">
        <v>24</v>
      </c>
      <c r="J32" s="112">
        <v>1</v>
      </c>
      <c r="K32" s="112" t="s">
        <v>46</v>
      </c>
    </row>
    <row r="33" spans="1:11">
      <c r="A33" s="5">
        <v>2</v>
      </c>
      <c r="B33" s="8">
        <v>12</v>
      </c>
      <c r="C33" s="8">
        <f t="shared" si="0"/>
        <v>32</v>
      </c>
      <c r="D33" s="99" t="s">
        <v>17</v>
      </c>
      <c r="E33" s="110" t="s">
        <v>276</v>
      </c>
      <c r="F33" s="110" t="s">
        <v>276</v>
      </c>
      <c r="G33" s="111" t="s">
        <v>193</v>
      </c>
      <c r="H33" s="111" t="s">
        <v>277</v>
      </c>
      <c r="I33" s="106">
        <v>26</v>
      </c>
      <c r="J33" s="112">
        <v>1</v>
      </c>
      <c r="K33" s="112" t="s">
        <v>837</v>
      </c>
    </row>
    <row r="34" spans="1:11">
      <c r="A34" s="5">
        <v>2</v>
      </c>
      <c r="B34" s="8">
        <v>13</v>
      </c>
      <c r="C34" s="8">
        <f t="shared" si="0"/>
        <v>33</v>
      </c>
      <c r="D34" s="99" t="s">
        <v>345</v>
      </c>
      <c r="E34" s="110" t="s">
        <v>276</v>
      </c>
      <c r="F34" s="110" t="s">
        <v>276</v>
      </c>
      <c r="G34" s="111" t="s">
        <v>1765</v>
      </c>
      <c r="H34" s="111" t="s">
        <v>1766</v>
      </c>
      <c r="I34" s="106">
        <v>32</v>
      </c>
      <c r="J34" s="112">
        <v>1</v>
      </c>
      <c r="K34" s="112" t="s">
        <v>46</v>
      </c>
    </row>
    <row r="35" spans="1:11">
      <c r="A35" s="5">
        <v>2</v>
      </c>
      <c r="B35" s="8">
        <v>14</v>
      </c>
      <c r="C35" s="8">
        <f t="shared" si="0"/>
        <v>34</v>
      </c>
      <c r="D35" s="99" t="s">
        <v>567</v>
      </c>
      <c r="E35" s="110" t="s">
        <v>15</v>
      </c>
      <c r="F35" s="110" t="s">
        <v>15</v>
      </c>
      <c r="G35" s="111" t="s">
        <v>586</v>
      </c>
      <c r="H35" s="111" t="s">
        <v>177</v>
      </c>
      <c r="I35" s="106">
        <v>25</v>
      </c>
      <c r="J35" s="112">
        <v>1</v>
      </c>
      <c r="K35" s="112" t="s">
        <v>46</v>
      </c>
    </row>
    <row r="36" spans="1:11">
      <c r="A36" s="5">
        <v>2</v>
      </c>
      <c r="B36" s="8">
        <v>15</v>
      </c>
      <c r="C36" s="8">
        <f t="shared" si="0"/>
        <v>35</v>
      </c>
      <c r="D36" s="99" t="s">
        <v>15</v>
      </c>
      <c r="E36" s="110" t="s">
        <v>345</v>
      </c>
      <c r="F36" s="110" t="s">
        <v>470</v>
      </c>
      <c r="G36" s="111" t="s">
        <v>206</v>
      </c>
      <c r="H36" s="111" t="s">
        <v>1935</v>
      </c>
      <c r="I36" s="106">
        <v>28</v>
      </c>
      <c r="J36" s="112">
        <v>1</v>
      </c>
      <c r="K36" s="112" t="s">
        <v>837</v>
      </c>
    </row>
    <row r="37" spans="1:11">
      <c r="A37" s="5">
        <v>2</v>
      </c>
      <c r="B37" s="8">
        <v>16</v>
      </c>
      <c r="C37" s="8">
        <f t="shared" si="0"/>
        <v>36</v>
      </c>
      <c r="D37" s="99" t="s">
        <v>16</v>
      </c>
      <c r="E37" s="110" t="s">
        <v>14</v>
      </c>
      <c r="F37" s="110" t="s">
        <v>164</v>
      </c>
      <c r="G37" s="111" t="s">
        <v>1687</v>
      </c>
      <c r="H37" s="111" t="s">
        <v>1688</v>
      </c>
      <c r="I37" s="106">
        <v>26</v>
      </c>
      <c r="J37" s="112">
        <v>1</v>
      </c>
      <c r="K37" s="112" t="s">
        <v>837</v>
      </c>
    </row>
    <row r="38" spans="1:11">
      <c r="A38" s="5">
        <v>2</v>
      </c>
      <c r="B38" s="8">
        <v>17</v>
      </c>
      <c r="C38" s="8">
        <f t="shared" si="0"/>
        <v>37</v>
      </c>
      <c r="D38" s="99" t="s">
        <v>13</v>
      </c>
      <c r="E38" s="105" t="s">
        <v>13</v>
      </c>
      <c r="F38" s="105" t="s">
        <v>13</v>
      </c>
      <c r="G38" s="107" t="s">
        <v>973</v>
      </c>
      <c r="H38" s="108" t="s">
        <v>136</v>
      </c>
      <c r="I38" s="109">
        <v>29</v>
      </c>
      <c r="J38" s="106">
        <v>2</v>
      </c>
      <c r="K38" s="106" t="s">
        <v>838</v>
      </c>
    </row>
    <row r="39" spans="1:11">
      <c r="A39" s="5">
        <v>2</v>
      </c>
      <c r="B39" s="8">
        <v>18</v>
      </c>
      <c r="C39" s="8">
        <f t="shared" si="0"/>
        <v>38</v>
      </c>
      <c r="D39" s="99" t="s">
        <v>276</v>
      </c>
      <c r="E39" s="110" t="s">
        <v>300</v>
      </c>
      <c r="F39" s="110" t="s">
        <v>481</v>
      </c>
      <c r="G39" s="111" t="s">
        <v>1852</v>
      </c>
      <c r="H39" s="111" t="s">
        <v>589</v>
      </c>
      <c r="I39" s="106">
        <v>21</v>
      </c>
      <c r="J39" s="112">
        <v>1</v>
      </c>
      <c r="K39" s="112" t="s">
        <v>837</v>
      </c>
    </row>
    <row r="40" spans="1:11">
      <c r="A40" s="5">
        <v>2</v>
      </c>
      <c r="B40" s="8">
        <v>19</v>
      </c>
      <c r="C40" s="8">
        <f t="shared" si="0"/>
        <v>39</v>
      </c>
      <c r="D40" s="99" t="s">
        <v>354</v>
      </c>
      <c r="E40" s="105" t="s">
        <v>17</v>
      </c>
      <c r="F40" s="105" t="s">
        <v>17</v>
      </c>
      <c r="G40" s="107" t="s">
        <v>1029</v>
      </c>
      <c r="H40" s="108" t="s">
        <v>210</v>
      </c>
      <c r="I40" s="109">
        <v>28</v>
      </c>
      <c r="J40" s="106">
        <v>6</v>
      </c>
      <c r="K40" s="106" t="s">
        <v>837</v>
      </c>
    </row>
    <row r="41" spans="1:11">
      <c r="A41" s="9">
        <v>2</v>
      </c>
      <c r="B41" s="10">
        <v>20</v>
      </c>
      <c r="C41" s="10">
        <f t="shared" si="0"/>
        <v>40</v>
      </c>
      <c r="D41" s="100" t="s">
        <v>609</v>
      </c>
      <c r="E41" s="117" t="s">
        <v>480</v>
      </c>
      <c r="F41" s="117" t="s">
        <v>480</v>
      </c>
      <c r="G41" s="119" t="s">
        <v>1619</v>
      </c>
      <c r="H41" s="119" t="s">
        <v>554</v>
      </c>
      <c r="I41" s="118">
        <v>24</v>
      </c>
      <c r="J41" s="120">
        <v>2</v>
      </c>
      <c r="K41" s="120" t="s">
        <v>837</v>
      </c>
    </row>
    <row r="42" spans="1:11">
      <c r="A42" s="97" t="s">
        <v>2042</v>
      </c>
      <c r="B42" s="98">
        <v>1</v>
      </c>
      <c r="C42" s="98">
        <f t="shared" si="0"/>
        <v>41</v>
      </c>
      <c r="D42" s="99" t="s">
        <v>29</v>
      </c>
      <c r="E42" s="110" t="s">
        <v>1121</v>
      </c>
      <c r="F42" s="110" t="s">
        <v>1121</v>
      </c>
      <c r="G42" s="111" t="s">
        <v>1930</v>
      </c>
      <c r="H42" s="111" t="s">
        <v>1751</v>
      </c>
      <c r="I42" s="106">
        <v>24</v>
      </c>
      <c r="J42" s="112">
        <v>8</v>
      </c>
      <c r="K42" s="112" t="s">
        <v>46</v>
      </c>
    </row>
    <row r="43" spans="1:11">
      <c r="A43" s="9" t="s">
        <v>2042</v>
      </c>
      <c r="B43" s="10">
        <v>2</v>
      </c>
      <c r="C43" s="10">
        <f t="shared" si="0"/>
        <v>42</v>
      </c>
      <c r="D43" s="100" t="s">
        <v>354</v>
      </c>
      <c r="E43" s="117" t="s">
        <v>164</v>
      </c>
      <c r="F43" s="117" t="s">
        <v>164</v>
      </c>
      <c r="G43" s="119" t="s">
        <v>1741</v>
      </c>
      <c r="H43" s="119" t="s">
        <v>1742</v>
      </c>
      <c r="I43" s="118">
        <v>24</v>
      </c>
      <c r="J43" s="120">
        <v>1</v>
      </c>
      <c r="K43" s="120" t="s">
        <v>837</v>
      </c>
    </row>
    <row r="44" spans="1:11">
      <c r="A44" s="5">
        <v>3</v>
      </c>
      <c r="B44" s="8">
        <v>1</v>
      </c>
      <c r="C44" s="8">
        <f t="shared" si="0"/>
        <v>43</v>
      </c>
      <c r="D44" s="99" t="s">
        <v>609</v>
      </c>
      <c r="E44" s="105" t="s">
        <v>470</v>
      </c>
      <c r="F44" s="105" t="s">
        <v>354</v>
      </c>
      <c r="G44" s="107" t="s">
        <v>780</v>
      </c>
      <c r="H44" s="108" t="s">
        <v>173</v>
      </c>
      <c r="I44" s="109">
        <v>30</v>
      </c>
      <c r="J44" s="106">
        <v>6</v>
      </c>
      <c r="K44" s="106" t="s">
        <v>837</v>
      </c>
    </row>
    <row r="45" spans="1:11">
      <c r="A45" s="5">
        <v>3</v>
      </c>
      <c r="B45" s="8">
        <v>2</v>
      </c>
      <c r="C45" s="8">
        <f t="shared" si="0"/>
        <v>44</v>
      </c>
      <c r="D45" s="99" t="s">
        <v>354</v>
      </c>
      <c r="E45" s="110" t="s">
        <v>18</v>
      </c>
      <c r="F45" s="110" t="s">
        <v>300</v>
      </c>
      <c r="G45" s="111" t="s">
        <v>1901</v>
      </c>
      <c r="H45" s="111" t="s">
        <v>216</v>
      </c>
      <c r="I45" s="106">
        <v>28</v>
      </c>
      <c r="J45" s="112">
        <v>1</v>
      </c>
      <c r="K45" s="112" t="s">
        <v>837</v>
      </c>
    </row>
    <row r="46" spans="1:11">
      <c r="A46" s="5">
        <v>3</v>
      </c>
      <c r="B46" s="8">
        <v>3</v>
      </c>
      <c r="C46" s="8">
        <f t="shared" si="0"/>
        <v>45</v>
      </c>
      <c r="D46" s="3" t="s">
        <v>276</v>
      </c>
      <c r="E46" s="123" t="s">
        <v>13</v>
      </c>
      <c r="F46" s="123" t="s">
        <v>13</v>
      </c>
      <c r="G46" s="124" t="s">
        <v>204</v>
      </c>
      <c r="H46" s="124" t="s">
        <v>867</v>
      </c>
      <c r="I46" s="122">
        <v>24</v>
      </c>
      <c r="J46" s="125">
        <v>1</v>
      </c>
      <c r="K46" s="125" t="s">
        <v>837</v>
      </c>
    </row>
    <row r="47" spans="1:11">
      <c r="A47" s="5">
        <v>3</v>
      </c>
      <c r="B47" s="8">
        <v>4</v>
      </c>
      <c r="C47" s="8">
        <f t="shared" si="0"/>
        <v>46</v>
      </c>
      <c r="D47" s="3" t="s">
        <v>13</v>
      </c>
      <c r="E47" s="123" t="s">
        <v>47</v>
      </c>
      <c r="F47" s="123" t="s">
        <v>47</v>
      </c>
      <c r="G47" s="124" t="s">
        <v>1727</v>
      </c>
      <c r="H47" s="124" t="s">
        <v>135</v>
      </c>
      <c r="I47" s="122">
        <v>31</v>
      </c>
      <c r="J47" s="125">
        <v>1</v>
      </c>
      <c r="K47" s="125" t="s">
        <v>837</v>
      </c>
    </row>
    <row r="48" spans="1:11">
      <c r="A48" s="5">
        <v>3</v>
      </c>
      <c r="B48" s="8">
        <v>5</v>
      </c>
      <c r="C48" s="8">
        <f t="shared" si="0"/>
        <v>47</v>
      </c>
      <c r="D48" s="3" t="s">
        <v>16</v>
      </c>
      <c r="E48" s="123" t="s">
        <v>16</v>
      </c>
      <c r="F48" s="123" t="s">
        <v>16</v>
      </c>
      <c r="G48" s="124" t="s">
        <v>528</v>
      </c>
      <c r="H48" s="124" t="s">
        <v>1707</v>
      </c>
      <c r="I48" s="122">
        <v>22</v>
      </c>
      <c r="J48" s="125">
        <v>1</v>
      </c>
      <c r="K48" s="125" t="s">
        <v>837</v>
      </c>
    </row>
    <row r="49" spans="1:11">
      <c r="A49" s="5">
        <v>3</v>
      </c>
      <c r="B49" s="8">
        <v>6</v>
      </c>
      <c r="C49" s="8">
        <f t="shared" si="0"/>
        <v>48</v>
      </c>
      <c r="D49" s="3" t="s">
        <v>15</v>
      </c>
      <c r="E49" s="121" t="s">
        <v>13</v>
      </c>
      <c r="F49" s="121" t="s">
        <v>13</v>
      </c>
      <c r="G49" s="126" t="s">
        <v>1127</v>
      </c>
      <c r="H49" s="127" t="s">
        <v>613</v>
      </c>
      <c r="I49" s="128">
        <v>25</v>
      </c>
      <c r="J49" s="122">
        <v>8</v>
      </c>
      <c r="K49" s="122" t="s">
        <v>46</v>
      </c>
    </row>
    <row r="50" spans="1:11">
      <c r="A50" s="5">
        <v>3</v>
      </c>
      <c r="B50" s="8">
        <v>7</v>
      </c>
      <c r="C50" s="8">
        <f t="shared" si="0"/>
        <v>49</v>
      </c>
      <c r="D50" s="3" t="s">
        <v>567</v>
      </c>
      <c r="E50" s="123" t="s">
        <v>300</v>
      </c>
      <c r="F50" s="123" t="s">
        <v>300</v>
      </c>
      <c r="G50" s="124" t="s">
        <v>1676</v>
      </c>
      <c r="H50" s="124" t="s">
        <v>553</v>
      </c>
      <c r="I50" s="122">
        <v>28</v>
      </c>
      <c r="J50" s="125">
        <v>1</v>
      </c>
      <c r="K50" s="125" t="s">
        <v>837</v>
      </c>
    </row>
    <row r="51" spans="1:11">
      <c r="A51" s="5">
        <v>3</v>
      </c>
      <c r="B51" s="8">
        <v>8</v>
      </c>
      <c r="C51" s="8">
        <f t="shared" si="0"/>
        <v>50</v>
      </c>
      <c r="D51" s="3" t="s">
        <v>345</v>
      </c>
      <c r="E51" s="123" t="s">
        <v>555</v>
      </c>
      <c r="F51" s="123" t="s">
        <v>555</v>
      </c>
      <c r="G51" s="124" t="s">
        <v>1799</v>
      </c>
      <c r="H51" s="124" t="s">
        <v>571</v>
      </c>
      <c r="I51" s="122">
        <v>30</v>
      </c>
      <c r="J51" s="125">
        <v>1</v>
      </c>
      <c r="K51" s="125" t="s">
        <v>46</v>
      </c>
    </row>
    <row r="52" spans="1:11">
      <c r="A52" s="5">
        <v>3</v>
      </c>
      <c r="B52" s="8">
        <v>9</v>
      </c>
      <c r="C52" s="8">
        <f t="shared" si="0"/>
        <v>51</v>
      </c>
      <c r="D52" s="3" t="s">
        <v>17</v>
      </c>
      <c r="E52" s="123" t="s">
        <v>15</v>
      </c>
      <c r="F52" s="123" t="s">
        <v>15</v>
      </c>
      <c r="G52" s="124" t="s">
        <v>1717</v>
      </c>
      <c r="H52" s="124" t="s">
        <v>1718</v>
      </c>
      <c r="I52" s="122">
        <v>22</v>
      </c>
      <c r="J52" s="125">
        <v>1</v>
      </c>
      <c r="K52" s="125" t="s">
        <v>837</v>
      </c>
    </row>
    <row r="53" spans="1:11">
      <c r="A53" s="5">
        <v>3</v>
      </c>
      <c r="B53" s="8">
        <v>10</v>
      </c>
      <c r="C53" s="8">
        <f t="shared" si="0"/>
        <v>52</v>
      </c>
      <c r="D53" s="3" t="s">
        <v>14</v>
      </c>
      <c r="E53" s="121" t="s">
        <v>481</v>
      </c>
      <c r="F53" s="121" t="s">
        <v>481</v>
      </c>
      <c r="G53" s="126" t="s">
        <v>869</v>
      </c>
      <c r="H53" s="127" t="s">
        <v>324</v>
      </c>
      <c r="I53" s="128">
        <v>33</v>
      </c>
      <c r="J53" s="122">
        <v>7</v>
      </c>
      <c r="K53" s="122" t="s">
        <v>837</v>
      </c>
    </row>
    <row r="54" spans="1:11">
      <c r="A54" s="5">
        <v>3</v>
      </c>
      <c r="B54" s="8">
        <v>11</v>
      </c>
      <c r="C54" s="8">
        <f t="shared" si="0"/>
        <v>53</v>
      </c>
      <c r="D54" s="3" t="s">
        <v>164</v>
      </c>
      <c r="E54" s="121" t="s">
        <v>129</v>
      </c>
      <c r="F54" s="121" t="s">
        <v>129</v>
      </c>
      <c r="G54" s="126" t="s">
        <v>1140</v>
      </c>
      <c r="H54" s="127" t="s">
        <v>1141</v>
      </c>
      <c r="I54" s="128">
        <v>26</v>
      </c>
      <c r="J54" s="122">
        <v>1</v>
      </c>
      <c r="K54" s="122" t="s">
        <v>837</v>
      </c>
    </row>
    <row r="55" spans="1:11">
      <c r="A55" s="5">
        <v>3</v>
      </c>
      <c r="B55" s="8">
        <v>12</v>
      </c>
      <c r="C55" s="8">
        <f t="shared" si="0"/>
        <v>54</v>
      </c>
      <c r="D55" s="3" t="s">
        <v>555</v>
      </c>
      <c r="E55" s="123" t="s">
        <v>246</v>
      </c>
      <c r="F55" s="123" t="s">
        <v>276</v>
      </c>
      <c r="G55" s="124" t="s">
        <v>1714</v>
      </c>
      <c r="H55" s="124" t="s">
        <v>595</v>
      </c>
      <c r="I55" s="122">
        <v>27</v>
      </c>
      <c r="J55" s="125">
        <v>1</v>
      </c>
      <c r="K55" s="125" t="s">
        <v>46</v>
      </c>
    </row>
    <row r="56" spans="1:11">
      <c r="A56" s="5">
        <v>3</v>
      </c>
      <c r="B56" s="8">
        <v>13</v>
      </c>
      <c r="C56" s="8">
        <f t="shared" si="0"/>
        <v>55</v>
      </c>
      <c r="D56" s="3" t="s">
        <v>18</v>
      </c>
      <c r="E56" s="121" t="s">
        <v>14</v>
      </c>
      <c r="F56" s="121" t="s">
        <v>14</v>
      </c>
      <c r="G56" s="126" t="s">
        <v>584</v>
      </c>
      <c r="H56" s="127" t="s">
        <v>616</v>
      </c>
      <c r="I56" s="128">
        <v>24</v>
      </c>
      <c r="J56" s="122">
        <v>1</v>
      </c>
      <c r="K56" s="122" t="s">
        <v>837</v>
      </c>
    </row>
    <row r="57" spans="1:11">
      <c r="A57" s="5">
        <v>3</v>
      </c>
      <c r="B57" s="8">
        <v>14</v>
      </c>
      <c r="C57" s="8">
        <f t="shared" si="0"/>
        <v>56</v>
      </c>
      <c r="D57" s="3" t="s">
        <v>480</v>
      </c>
      <c r="E57" s="110" t="s">
        <v>567</v>
      </c>
      <c r="F57" s="110" t="s">
        <v>567</v>
      </c>
      <c r="G57" s="111" t="s">
        <v>1752</v>
      </c>
      <c r="H57" s="111" t="s">
        <v>549</v>
      </c>
      <c r="I57" s="106">
        <v>24</v>
      </c>
      <c r="J57" s="112">
        <v>2</v>
      </c>
      <c r="K57" s="112" t="s">
        <v>837</v>
      </c>
    </row>
    <row r="58" spans="1:11">
      <c r="A58" s="5">
        <v>3</v>
      </c>
      <c r="B58" s="8">
        <v>15</v>
      </c>
      <c r="C58" s="8">
        <f t="shared" si="0"/>
        <v>57</v>
      </c>
      <c r="D58" s="3" t="s">
        <v>470</v>
      </c>
      <c r="E58" s="105" t="s">
        <v>609</v>
      </c>
      <c r="F58" s="105" t="s">
        <v>609</v>
      </c>
      <c r="G58" s="107" t="s">
        <v>750</v>
      </c>
      <c r="H58" s="108" t="s">
        <v>105</v>
      </c>
      <c r="I58" s="109">
        <v>30</v>
      </c>
      <c r="J58" s="106">
        <v>2</v>
      </c>
      <c r="K58" s="106" t="s">
        <v>837</v>
      </c>
    </row>
    <row r="59" spans="1:11">
      <c r="A59" s="5">
        <v>3</v>
      </c>
      <c r="B59" s="8">
        <v>16</v>
      </c>
      <c r="C59" s="8">
        <f t="shared" si="0"/>
        <v>58</v>
      </c>
      <c r="D59" s="3" t="s">
        <v>239</v>
      </c>
      <c r="E59" s="105" t="s">
        <v>563</v>
      </c>
      <c r="F59" s="105" t="s">
        <v>563</v>
      </c>
      <c r="G59" s="107" t="s">
        <v>1020</v>
      </c>
      <c r="H59" s="108" t="s">
        <v>227</v>
      </c>
      <c r="I59" s="109">
        <v>29</v>
      </c>
      <c r="J59" s="106">
        <v>2</v>
      </c>
      <c r="K59" s="106" t="s">
        <v>46</v>
      </c>
    </row>
    <row r="60" spans="1:11">
      <c r="A60" s="5">
        <v>3</v>
      </c>
      <c r="B60" s="8">
        <v>17</v>
      </c>
      <c r="C60" s="8">
        <f t="shared" si="0"/>
        <v>59</v>
      </c>
      <c r="D60" s="3" t="s">
        <v>129</v>
      </c>
      <c r="E60" s="113" t="s">
        <v>14</v>
      </c>
      <c r="F60" s="113" t="s">
        <v>14</v>
      </c>
      <c r="G60" s="115" t="s">
        <v>1913</v>
      </c>
      <c r="H60" s="115" t="s">
        <v>1914</v>
      </c>
      <c r="I60" s="114">
        <v>22</v>
      </c>
      <c r="J60" s="116">
        <v>8</v>
      </c>
      <c r="K60" s="116" t="s">
        <v>838</v>
      </c>
    </row>
    <row r="61" spans="1:11">
      <c r="A61" s="5">
        <v>3</v>
      </c>
      <c r="B61" s="8">
        <v>18</v>
      </c>
      <c r="C61" s="8">
        <f t="shared" si="0"/>
        <v>60</v>
      </c>
      <c r="D61" s="3" t="s">
        <v>438</v>
      </c>
      <c r="E61" s="123" t="s">
        <v>29</v>
      </c>
      <c r="F61" s="123" t="s">
        <v>29</v>
      </c>
      <c r="G61" s="124" t="s">
        <v>528</v>
      </c>
      <c r="H61" s="124" t="s">
        <v>589</v>
      </c>
      <c r="I61" s="122">
        <v>21</v>
      </c>
      <c r="J61" s="125">
        <v>4</v>
      </c>
      <c r="K61" s="125" t="s">
        <v>46</v>
      </c>
    </row>
    <row r="62" spans="1:11">
      <c r="A62" s="5">
        <v>3</v>
      </c>
      <c r="B62" s="8">
        <v>19</v>
      </c>
      <c r="C62" s="8">
        <f t="shared" si="0"/>
        <v>61</v>
      </c>
      <c r="D62" s="3" t="s">
        <v>563</v>
      </c>
      <c r="E62" s="110" t="s">
        <v>14</v>
      </c>
      <c r="F62" s="110" t="s">
        <v>14</v>
      </c>
      <c r="G62" s="111" t="s">
        <v>1746</v>
      </c>
      <c r="H62" s="111" t="s">
        <v>1747</v>
      </c>
      <c r="I62" s="106">
        <v>23</v>
      </c>
      <c r="J62" s="112">
        <v>2</v>
      </c>
      <c r="K62" s="112" t="s">
        <v>837</v>
      </c>
    </row>
    <row r="63" spans="1:11">
      <c r="A63" s="9">
        <v>3</v>
      </c>
      <c r="B63" s="10">
        <v>20</v>
      </c>
      <c r="C63" s="10">
        <f t="shared" si="0"/>
        <v>62</v>
      </c>
      <c r="D63" s="12" t="s">
        <v>29</v>
      </c>
      <c r="E63" s="117" t="s">
        <v>29</v>
      </c>
      <c r="F63" s="117" t="s">
        <v>29</v>
      </c>
      <c r="G63" s="119" t="s">
        <v>1761</v>
      </c>
      <c r="H63" s="119" t="s">
        <v>1762</v>
      </c>
      <c r="I63" s="118">
        <v>23</v>
      </c>
      <c r="J63" s="120">
        <v>5</v>
      </c>
      <c r="K63" s="120" t="s">
        <v>837</v>
      </c>
    </row>
    <row r="64" spans="1:11">
      <c r="A64" s="97" t="s">
        <v>2043</v>
      </c>
      <c r="B64" s="98">
        <v>1</v>
      </c>
      <c r="C64" s="98">
        <f t="shared" si="0"/>
        <v>63</v>
      </c>
      <c r="D64" s="46" t="s">
        <v>29</v>
      </c>
      <c r="E64" s="105" t="s">
        <v>14</v>
      </c>
      <c r="F64" s="105" t="s">
        <v>14</v>
      </c>
      <c r="G64" s="107" t="s">
        <v>634</v>
      </c>
      <c r="H64" s="108" t="s">
        <v>554</v>
      </c>
      <c r="I64" s="109">
        <v>27</v>
      </c>
      <c r="J64" s="106">
        <v>9</v>
      </c>
      <c r="K64" s="106" t="s">
        <v>46</v>
      </c>
    </row>
    <row r="65" spans="1:11">
      <c r="A65" s="9" t="s">
        <v>2043</v>
      </c>
      <c r="B65" s="10">
        <v>2</v>
      </c>
      <c r="C65" s="10">
        <f t="shared" si="0"/>
        <v>64</v>
      </c>
      <c r="D65" s="12" t="s">
        <v>354</v>
      </c>
      <c r="E65" s="129" t="s">
        <v>481</v>
      </c>
      <c r="F65" s="129" t="s">
        <v>129</v>
      </c>
      <c r="G65" s="130" t="s">
        <v>789</v>
      </c>
      <c r="H65" s="131" t="s">
        <v>177</v>
      </c>
      <c r="I65" s="132">
        <v>27</v>
      </c>
      <c r="J65" s="118">
        <v>2</v>
      </c>
      <c r="K65" s="118" t="s">
        <v>838</v>
      </c>
    </row>
    <row r="66" spans="1:11">
      <c r="A66" s="5">
        <v>4</v>
      </c>
      <c r="B66" s="8">
        <v>1</v>
      </c>
      <c r="C66" s="8">
        <f t="shared" si="0"/>
        <v>65</v>
      </c>
      <c r="D66" s="3" t="s">
        <v>29</v>
      </c>
      <c r="E66" s="123" t="s">
        <v>481</v>
      </c>
      <c r="F66" s="123" t="s">
        <v>481</v>
      </c>
      <c r="G66" s="124" t="s">
        <v>1824</v>
      </c>
      <c r="H66" s="124" t="s">
        <v>550</v>
      </c>
      <c r="I66" s="122">
        <v>22</v>
      </c>
      <c r="J66" s="125">
        <v>1</v>
      </c>
      <c r="K66" s="125" t="s">
        <v>46</v>
      </c>
    </row>
    <row r="67" spans="1:11">
      <c r="A67" s="5">
        <v>4</v>
      </c>
      <c r="B67" s="8">
        <v>2</v>
      </c>
      <c r="C67" s="8">
        <f t="shared" si="0"/>
        <v>66</v>
      </c>
      <c r="D67" s="3" t="s">
        <v>563</v>
      </c>
      <c r="E67" s="121" t="s">
        <v>213</v>
      </c>
      <c r="F67" s="121" t="s">
        <v>213</v>
      </c>
      <c r="G67" s="126" t="s">
        <v>799</v>
      </c>
      <c r="H67" s="127" t="s">
        <v>171</v>
      </c>
      <c r="I67" s="128">
        <v>26</v>
      </c>
      <c r="J67" s="122">
        <v>8</v>
      </c>
      <c r="K67" s="122" t="s">
        <v>837</v>
      </c>
    </row>
    <row r="68" spans="1:11">
      <c r="A68" s="5">
        <v>4</v>
      </c>
      <c r="B68" s="8">
        <v>3</v>
      </c>
      <c r="C68" s="8">
        <f t="shared" ref="C68:C131" si="1">C67+1</f>
        <v>67</v>
      </c>
      <c r="D68" s="3" t="s">
        <v>438</v>
      </c>
      <c r="E68" s="121" t="s">
        <v>213</v>
      </c>
      <c r="F68" s="121" t="s">
        <v>213</v>
      </c>
      <c r="G68" s="126" t="s">
        <v>1037</v>
      </c>
      <c r="H68" s="127" t="s">
        <v>1038</v>
      </c>
      <c r="I68" s="128">
        <v>26</v>
      </c>
      <c r="J68" s="122">
        <v>1</v>
      </c>
      <c r="K68" s="122" t="s">
        <v>837</v>
      </c>
    </row>
    <row r="69" spans="1:11">
      <c r="A69" s="5">
        <v>4</v>
      </c>
      <c r="B69" s="8">
        <v>4</v>
      </c>
      <c r="C69" s="8">
        <f t="shared" si="1"/>
        <v>68</v>
      </c>
      <c r="D69" s="3" t="s">
        <v>129</v>
      </c>
      <c r="E69" s="121" t="s">
        <v>686</v>
      </c>
      <c r="F69" s="121" t="s">
        <v>555</v>
      </c>
      <c r="G69" s="126" t="s">
        <v>765</v>
      </c>
      <c r="H69" s="127" t="s">
        <v>613</v>
      </c>
      <c r="I69" s="128">
        <v>32</v>
      </c>
      <c r="J69" s="122">
        <v>7</v>
      </c>
      <c r="K69" s="122" t="s">
        <v>837</v>
      </c>
    </row>
    <row r="70" spans="1:11">
      <c r="A70" s="5">
        <v>4</v>
      </c>
      <c r="B70" s="8">
        <v>5</v>
      </c>
      <c r="C70" s="8">
        <f t="shared" si="1"/>
        <v>69</v>
      </c>
      <c r="D70" s="3" t="s">
        <v>239</v>
      </c>
      <c r="E70" s="121" t="s">
        <v>2044</v>
      </c>
      <c r="F70" s="121" t="s">
        <v>16</v>
      </c>
      <c r="G70" s="126" t="s">
        <v>809</v>
      </c>
      <c r="H70" s="127" t="s">
        <v>839</v>
      </c>
      <c r="I70" s="128">
        <v>32</v>
      </c>
      <c r="J70" s="122">
        <v>1</v>
      </c>
      <c r="K70" s="122" t="s">
        <v>837</v>
      </c>
    </row>
    <row r="71" spans="1:11">
      <c r="A71" s="5">
        <v>4</v>
      </c>
      <c r="B71" s="8">
        <v>6</v>
      </c>
      <c r="C71" s="8">
        <f t="shared" si="1"/>
        <v>70</v>
      </c>
      <c r="D71" s="3" t="s">
        <v>470</v>
      </c>
      <c r="E71" s="123" t="s">
        <v>17</v>
      </c>
      <c r="F71" s="123" t="s">
        <v>17</v>
      </c>
      <c r="G71" s="124" t="s">
        <v>1601</v>
      </c>
      <c r="H71" s="124" t="s">
        <v>1602</v>
      </c>
      <c r="I71" s="122">
        <v>26</v>
      </c>
      <c r="J71" s="125">
        <v>1</v>
      </c>
      <c r="K71" s="125" t="s">
        <v>46</v>
      </c>
    </row>
    <row r="72" spans="1:11">
      <c r="A72" s="5">
        <v>4</v>
      </c>
      <c r="B72" s="8">
        <v>7</v>
      </c>
      <c r="C72" s="8">
        <f t="shared" si="1"/>
        <v>71</v>
      </c>
      <c r="D72" s="3" t="s">
        <v>480</v>
      </c>
      <c r="E72" s="123" t="s">
        <v>609</v>
      </c>
      <c r="F72" s="123" t="s">
        <v>609</v>
      </c>
      <c r="G72" s="124" t="s">
        <v>1744</v>
      </c>
      <c r="H72" s="124" t="s">
        <v>502</v>
      </c>
      <c r="I72" s="122">
        <v>25</v>
      </c>
      <c r="J72" s="125">
        <v>1</v>
      </c>
      <c r="K72" s="125" t="s">
        <v>837</v>
      </c>
    </row>
    <row r="73" spans="1:11">
      <c r="A73" s="5">
        <v>4</v>
      </c>
      <c r="B73" s="8">
        <v>8</v>
      </c>
      <c r="C73" s="8">
        <f t="shared" si="1"/>
        <v>72</v>
      </c>
      <c r="D73" s="3" t="s">
        <v>18</v>
      </c>
      <c r="E73" s="123" t="s">
        <v>598</v>
      </c>
      <c r="F73" s="123" t="s">
        <v>598</v>
      </c>
      <c r="G73" s="124" t="s">
        <v>1922</v>
      </c>
      <c r="H73" s="124" t="s">
        <v>589</v>
      </c>
      <c r="I73" s="122">
        <v>25</v>
      </c>
      <c r="J73" s="125">
        <v>2</v>
      </c>
      <c r="K73" s="125" t="s">
        <v>837</v>
      </c>
    </row>
    <row r="74" spans="1:11">
      <c r="A74" s="5">
        <v>4</v>
      </c>
      <c r="B74" s="8">
        <v>9</v>
      </c>
      <c r="C74" s="8">
        <f t="shared" si="1"/>
        <v>73</v>
      </c>
      <c r="D74" s="3" t="s">
        <v>555</v>
      </c>
      <c r="E74" s="123" t="s">
        <v>14</v>
      </c>
      <c r="F74" s="123" t="s">
        <v>14</v>
      </c>
      <c r="G74" s="124" t="s">
        <v>600</v>
      </c>
      <c r="H74" s="124" t="s">
        <v>547</v>
      </c>
      <c r="I74" s="122">
        <v>26</v>
      </c>
      <c r="J74" s="125">
        <v>1</v>
      </c>
      <c r="K74" s="125" t="s">
        <v>837</v>
      </c>
    </row>
    <row r="75" spans="1:11">
      <c r="A75" s="5">
        <v>4</v>
      </c>
      <c r="B75" s="8">
        <v>10</v>
      </c>
      <c r="C75" s="8">
        <f t="shared" si="1"/>
        <v>74</v>
      </c>
      <c r="D75" s="3" t="s">
        <v>164</v>
      </c>
      <c r="E75" s="121" t="s">
        <v>47</v>
      </c>
      <c r="F75" s="121" t="s">
        <v>47</v>
      </c>
      <c r="G75" s="126" t="s">
        <v>736</v>
      </c>
      <c r="H75" s="127" t="s">
        <v>547</v>
      </c>
      <c r="I75" s="128">
        <v>29</v>
      </c>
      <c r="J75" s="122">
        <v>1</v>
      </c>
      <c r="K75" s="122" t="s">
        <v>837</v>
      </c>
    </row>
    <row r="76" spans="1:11">
      <c r="A76" s="5">
        <v>4</v>
      </c>
      <c r="B76" s="8">
        <v>11</v>
      </c>
      <c r="C76" s="8">
        <f t="shared" si="1"/>
        <v>75</v>
      </c>
      <c r="D76" s="3" t="s">
        <v>14</v>
      </c>
      <c r="E76" s="121" t="s">
        <v>129</v>
      </c>
      <c r="F76" s="121" t="s">
        <v>15</v>
      </c>
      <c r="G76" s="126" t="s">
        <v>488</v>
      </c>
      <c r="H76" s="127" t="s">
        <v>489</v>
      </c>
      <c r="I76" s="128">
        <v>29</v>
      </c>
      <c r="J76" s="122">
        <v>7</v>
      </c>
      <c r="K76" s="122" t="s">
        <v>46</v>
      </c>
    </row>
    <row r="77" spans="1:11">
      <c r="A77" s="5">
        <v>4</v>
      </c>
      <c r="B77" s="8">
        <v>12</v>
      </c>
      <c r="C77" s="8">
        <f t="shared" si="1"/>
        <v>76</v>
      </c>
      <c r="D77" s="3" t="s">
        <v>17</v>
      </c>
      <c r="E77" s="123" t="s">
        <v>470</v>
      </c>
      <c r="F77" s="123" t="s">
        <v>470</v>
      </c>
      <c r="G77" s="124" t="s">
        <v>1731</v>
      </c>
      <c r="H77" s="124" t="s">
        <v>251</v>
      </c>
      <c r="I77" s="122">
        <v>26</v>
      </c>
      <c r="J77" s="125">
        <v>1</v>
      </c>
      <c r="K77" s="125" t="s">
        <v>837</v>
      </c>
    </row>
    <row r="78" spans="1:11">
      <c r="A78" s="5">
        <v>4</v>
      </c>
      <c r="B78" s="8">
        <v>13</v>
      </c>
      <c r="C78" s="8">
        <f t="shared" si="1"/>
        <v>77</v>
      </c>
      <c r="D78" s="3" t="s">
        <v>345</v>
      </c>
      <c r="E78" s="123" t="s">
        <v>609</v>
      </c>
      <c r="F78" s="123" t="s">
        <v>481</v>
      </c>
      <c r="G78" s="124" t="s">
        <v>58</v>
      </c>
      <c r="H78" s="124" t="s">
        <v>307</v>
      </c>
      <c r="I78" s="122">
        <v>33</v>
      </c>
      <c r="J78" s="125">
        <v>1</v>
      </c>
      <c r="K78" s="125" t="s">
        <v>837</v>
      </c>
    </row>
    <row r="79" spans="1:11">
      <c r="A79" s="5">
        <v>4</v>
      </c>
      <c r="B79" s="8">
        <v>14</v>
      </c>
      <c r="C79" s="8">
        <f t="shared" si="1"/>
        <v>78</v>
      </c>
      <c r="D79" s="3" t="s">
        <v>567</v>
      </c>
      <c r="E79" s="121" t="s">
        <v>17</v>
      </c>
      <c r="F79" s="121" t="s">
        <v>17</v>
      </c>
      <c r="G79" s="126" t="s">
        <v>524</v>
      </c>
      <c r="H79" s="127" t="s">
        <v>502</v>
      </c>
      <c r="I79" s="128">
        <v>26</v>
      </c>
      <c r="J79" s="122">
        <v>1</v>
      </c>
      <c r="K79" s="122" t="s">
        <v>46</v>
      </c>
    </row>
    <row r="80" spans="1:11">
      <c r="A80" s="5">
        <v>4</v>
      </c>
      <c r="B80" s="8">
        <v>15</v>
      </c>
      <c r="C80" s="8">
        <f t="shared" si="1"/>
        <v>79</v>
      </c>
      <c r="D80" s="3" t="s">
        <v>15</v>
      </c>
      <c r="E80" s="123" t="s">
        <v>567</v>
      </c>
      <c r="F80" s="123" t="s">
        <v>567</v>
      </c>
      <c r="G80" s="124" t="s">
        <v>1605</v>
      </c>
      <c r="H80" s="124" t="s">
        <v>548</v>
      </c>
      <c r="I80" s="122">
        <v>25</v>
      </c>
      <c r="J80" s="125">
        <v>1</v>
      </c>
      <c r="K80" s="125" t="s">
        <v>837</v>
      </c>
    </row>
    <row r="81" spans="1:11">
      <c r="A81" s="5">
        <v>4</v>
      </c>
      <c r="B81" s="8">
        <v>16</v>
      </c>
      <c r="C81" s="8">
        <f t="shared" si="1"/>
        <v>80</v>
      </c>
      <c r="D81" s="3" t="s">
        <v>16</v>
      </c>
      <c r="E81" s="123" t="s">
        <v>188</v>
      </c>
      <c r="F81" s="123" t="s">
        <v>188</v>
      </c>
      <c r="G81" s="124" t="s">
        <v>671</v>
      </c>
      <c r="H81" s="124" t="s">
        <v>571</v>
      </c>
      <c r="I81" s="122">
        <v>24</v>
      </c>
      <c r="J81" s="125">
        <v>2</v>
      </c>
      <c r="K81" s="125" t="s">
        <v>837</v>
      </c>
    </row>
    <row r="82" spans="1:11">
      <c r="A82" s="5">
        <v>4</v>
      </c>
      <c r="B82" s="8">
        <v>17</v>
      </c>
      <c r="C82" s="8">
        <f t="shared" si="1"/>
        <v>81</v>
      </c>
      <c r="D82" s="3" t="s">
        <v>13</v>
      </c>
      <c r="E82" s="123" t="s">
        <v>17</v>
      </c>
      <c r="F82" s="123" t="s">
        <v>17</v>
      </c>
      <c r="G82" s="124" t="s">
        <v>497</v>
      </c>
      <c r="H82" s="124" t="s">
        <v>527</v>
      </c>
      <c r="I82" s="122">
        <v>36</v>
      </c>
      <c r="J82" s="125">
        <v>1</v>
      </c>
      <c r="K82" s="125" t="s">
        <v>837</v>
      </c>
    </row>
    <row r="83" spans="1:11">
      <c r="A83" s="5">
        <v>4</v>
      </c>
      <c r="B83" s="8">
        <v>18</v>
      </c>
      <c r="C83" s="8">
        <f t="shared" si="1"/>
        <v>82</v>
      </c>
      <c r="D83" s="3" t="s">
        <v>276</v>
      </c>
      <c r="E83" s="123" t="s">
        <v>239</v>
      </c>
      <c r="F83" s="123" t="s">
        <v>345</v>
      </c>
      <c r="G83" s="124" t="s">
        <v>534</v>
      </c>
      <c r="H83" s="124" t="s">
        <v>1863</v>
      </c>
      <c r="I83" s="122">
        <v>31</v>
      </c>
      <c r="J83" s="125">
        <v>1</v>
      </c>
      <c r="K83" s="125" t="s">
        <v>837</v>
      </c>
    </row>
    <row r="84" spans="1:11">
      <c r="A84" s="5">
        <v>4</v>
      </c>
      <c r="B84" s="8">
        <v>19</v>
      </c>
      <c r="C84" s="8">
        <f t="shared" si="1"/>
        <v>83</v>
      </c>
      <c r="D84" s="3" t="s">
        <v>354</v>
      </c>
      <c r="E84" s="121" t="s">
        <v>614</v>
      </c>
      <c r="F84" s="121" t="s">
        <v>614</v>
      </c>
      <c r="G84" s="126" t="s">
        <v>1230</v>
      </c>
      <c r="H84" s="127" t="s">
        <v>1231</v>
      </c>
      <c r="I84" s="128">
        <v>26</v>
      </c>
      <c r="J84" s="122">
        <v>8</v>
      </c>
      <c r="K84" s="122" t="s">
        <v>837</v>
      </c>
    </row>
    <row r="85" spans="1:11">
      <c r="A85" s="9">
        <v>4</v>
      </c>
      <c r="B85" s="10">
        <v>20</v>
      </c>
      <c r="C85" s="10">
        <f t="shared" si="1"/>
        <v>84</v>
      </c>
      <c r="D85" s="12" t="s">
        <v>609</v>
      </c>
      <c r="E85" s="133" t="s">
        <v>300</v>
      </c>
      <c r="F85" s="133" t="s">
        <v>300</v>
      </c>
      <c r="G85" s="135" t="s">
        <v>992</v>
      </c>
      <c r="H85" s="136" t="s">
        <v>993</v>
      </c>
      <c r="I85" s="137">
        <v>30</v>
      </c>
      <c r="J85" s="134">
        <v>3</v>
      </c>
      <c r="K85" s="134" t="s">
        <v>46</v>
      </c>
    </row>
    <row r="86" spans="1:11">
      <c r="A86" s="81" t="s">
        <v>2039</v>
      </c>
      <c r="B86" s="82">
        <v>1</v>
      </c>
      <c r="C86" s="82">
        <f t="shared" si="1"/>
        <v>85</v>
      </c>
      <c r="D86" s="96" t="s">
        <v>345</v>
      </c>
      <c r="E86" s="138" t="s">
        <v>470</v>
      </c>
      <c r="F86" s="138" t="s">
        <v>470</v>
      </c>
      <c r="G86" s="140" t="s">
        <v>1691</v>
      </c>
      <c r="H86" s="140" t="s">
        <v>473</v>
      </c>
      <c r="I86" s="139">
        <v>26</v>
      </c>
      <c r="J86" s="141">
        <v>6</v>
      </c>
      <c r="K86" s="141" t="s">
        <v>837</v>
      </c>
    </row>
    <row r="87" spans="1:11">
      <c r="A87" s="5">
        <v>5</v>
      </c>
      <c r="B87" s="8">
        <v>1</v>
      </c>
      <c r="C87" s="8">
        <f t="shared" si="1"/>
        <v>86</v>
      </c>
      <c r="D87" s="3" t="s">
        <v>609</v>
      </c>
      <c r="E87" s="123" t="s">
        <v>239</v>
      </c>
      <c r="F87" s="123" t="s">
        <v>239</v>
      </c>
      <c r="G87" s="124" t="s">
        <v>528</v>
      </c>
      <c r="H87" s="124" t="s">
        <v>577</v>
      </c>
      <c r="I87" s="122">
        <v>26</v>
      </c>
      <c r="J87" s="125">
        <v>1</v>
      </c>
      <c r="K87" s="125" t="s">
        <v>837</v>
      </c>
    </row>
    <row r="88" spans="1:11">
      <c r="A88" s="5">
        <v>5</v>
      </c>
      <c r="B88" s="8">
        <v>2</v>
      </c>
      <c r="C88" s="8">
        <f t="shared" si="1"/>
        <v>87</v>
      </c>
      <c r="D88" s="3" t="s">
        <v>354</v>
      </c>
      <c r="E88" s="123" t="s">
        <v>47</v>
      </c>
      <c r="F88" s="123" t="s">
        <v>47</v>
      </c>
      <c r="G88" s="124" t="s">
        <v>1843</v>
      </c>
      <c r="H88" s="124" t="s">
        <v>1844</v>
      </c>
      <c r="I88" s="122">
        <v>25</v>
      </c>
      <c r="J88" s="125">
        <v>8</v>
      </c>
      <c r="K88" s="125" t="s">
        <v>837</v>
      </c>
    </row>
    <row r="89" spans="1:11">
      <c r="A89" s="5">
        <v>5</v>
      </c>
      <c r="B89" s="8">
        <v>3</v>
      </c>
      <c r="C89" s="8">
        <f t="shared" si="1"/>
        <v>88</v>
      </c>
      <c r="D89" s="3" t="s">
        <v>276</v>
      </c>
      <c r="E89" s="121" t="s">
        <v>16</v>
      </c>
      <c r="F89" s="121" t="s">
        <v>16</v>
      </c>
      <c r="G89" s="126" t="s">
        <v>441</v>
      </c>
      <c r="H89" s="127" t="s">
        <v>570</v>
      </c>
      <c r="I89" s="128">
        <v>37</v>
      </c>
      <c r="J89" s="122">
        <v>7</v>
      </c>
      <c r="K89" s="122" t="s">
        <v>46</v>
      </c>
    </row>
    <row r="90" spans="1:11">
      <c r="A90" s="5">
        <v>5</v>
      </c>
      <c r="B90" s="8">
        <v>4</v>
      </c>
      <c r="C90" s="8">
        <f t="shared" si="1"/>
        <v>89</v>
      </c>
      <c r="D90" s="3" t="s">
        <v>13</v>
      </c>
      <c r="E90" s="121" t="s">
        <v>16</v>
      </c>
      <c r="F90" s="121" t="s">
        <v>16</v>
      </c>
      <c r="G90" s="126" t="s">
        <v>1047</v>
      </c>
      <c r="H90" s="127" t="s">
        <v>547</v>
      </c>
      <c r="I90" s="128">
        <v>31</v>
      </c>
      <c r="J90" s="122">
        <v>2</v>
      </c>
      <c r="K90" s="122" t="s">
        <v>837</v>
      </c>
    </row>
    <row r="91" spans="1:11">
      <c r="A91" s="5">
        <v>5</v>
      </c>
      <c r="B91" s="8">
        <v>5</v>
      </c>
      <c r="C91" s="8">
        <f t="shared" si="1"/>
        <v>90</v>
      </c>
      <c r="D91" s="3" t="s">
        <v>16</v>
      </c>
      <c r="E91" s="123" t="s">
        <v>563</v>
      </c>
      <c r="F91" s="123" t="s">
        <v>563</v>
      </c>
      <c r="G91" s="124" t="s">
        <v>1785</v>
      </c>
      <c r="H91" s="124" t="s">
        <v>533</v>
      </c>
      <c r="I91" s="122">
        <v>34</v>
      </c>
      <c r="J91" s="125">
        <v>1</v>
      </c>
      <c r="K91" s="125" t="s">
        <v>837</v>
      </c>
    </row>
    <row r="92" spans="1:11">
      <c r="A92" s="5">
        <v>5</v>
      </c>
      <c r="B92" s="8">
        <v>6</v>
      </c>
      <c r="C92" s="8">
        <f t="shared" si="1"/>
        <v>91</v>
      </c>
      <c r="D92" s="3" t="s">
        <v>15</v>
      </c>
      <c r="E92" s="121" t="s">
        <v>239</v>
      </c>
      <c r="F92" s="121" t="s">
        <v>17</v>
      </c>
      <c r="G92" s="126" t="s">
        <v>313</v>
      </c>
      <c r="H92" s="127" t="s">
        <v>490</v>
      </c>
      <c r="I92" s="128">
        <v>27</v>
      </c>
      <c r="J92" s="122">
        <v>3</v>
      </c>
      <c r="K92" s="122" t="s">
        <v>837</v>
      </c>
    </row>
    <row r="93" spans="1:11">
      <c r="A93" s="5">
        <v>5</v>
      </c>
      <c r="B93" s="8">
        <v>7</v>
      </c>
      <c r="C93" s="8">
        <f t="shared" si="1"/>
        <v>92</v>
      </c>
      <c r="D93" s="3" t="s">
        <v>567</v>
      </c>
      <c r="E93" s="123" t="s">
        <v>567</v>
      </c>
      <c r="F93" s="123" t="s">
        <v>567</v>
      </c>
      <c r="G93" s="124" t="s">
        <v>1918</v>
      </c>
      <c r="H93" s="124" t="s">
        <v>393</v>
      </c>
      <c r="I93" s="122">
        <v>34</v>
      </c>
      <c r="J93" s="125">
        <v>1</v>
      </c>
      <c r="K93" s="125" t="s">
        <v>46</v>
      </c>
    </row>
    <row r="94" spans="1:11">
      <c r="A94" s="5">
        <v>5</v>
      </c>
      <c r="B94" s="8">
        <v>8</v>
      </c>
      <c r="C94" s="8">
        <f t="shared" si="1"/>
        <v>93</v>
      </c>
      <c r="D94" s="3" t="s">
        <v>345</v>
      </c>
      <c r="E94" s="123" t="s">
        <v>345</v>
      </c>
      <c r="F94" s="123" t="s">
        <v>300</v>
      </c>
      <c r="G94" s="124" t="s">
        <v>1787</v>
      </c>
      <c r="H94" s="124" t="s">
        <v>216</v>
      </c>
      <c r="I94" s="122">
        <v>33</v>
      </c>
      <c r="J94" s="125">
        <v>1</v>
      </c>
      <c r="K94" s="125" t="s">
        <v>46</v>
      </c>
    </row>
    <row r="95" spans="1:11">
      <c r="A95" s="5">
        <v>5</v>
      </c>
      <c r="B95" s="8">
        <v>9</v>
      </c>
      <c r="C95" s="8">
        <f t="shared" si="1"/>
        <v>94</v>
      </c>
      <c r="D95" s="3" t="s">
        <v>17</v>
      </c>
      <c r="E95" s="121" t="s">
        <v>188</v>
      </c>
      <c r="F95" s="121" t="s">
        <v>188</v>
      </c>
      <c r="G95" s="126" t="s">
        <v>1371</v>
      </c>
      <c r="H95" s="127" t="s">
        <v>554</v>
      </c>
      <c r="I95" s="142">
        <v>37</v>
      </c>
      <c r="J95" s="122">
        <v>3</v>
      </c>
      <c r="K95" s="122" t="s">
        <v>46</v>
      </c>
    </row>
    <row r="96" spans="1:11">
      <c r="A96" s="5">
        <v>5</v>
      </c>
      <c r="B96" s="8">
        <v>10</v>
      </c>
      <c r="C96" s="8">
        <f t="shared" si="1"/>
        <v>95</v>
      </c>
      <c r="D96" s="3" t="s">
        <v>14</v>
      </c>
      <c r="E96" s="123" t="s">
        <v>470</v>
      </c>
      <c r="F96" s="123" t="s">
        <v>470</v>
      </c>
      <c r="G96" s="124" t="s">
        <v>1768</v>
      </c>
      <c r="H96" s="124" t="s">
        <v>1769</v>
      </c>
      <c r="I96" s="122">
        <v>22</v>
      </c>
      <c r="J96" s="125">
        <v>2</v>
      </c>
      <c r="K96" s="125" t="s">
        <v>837</v>
      </c>
    </row>
    <row r="97" spans="1:15">
      <c r="A97" s="5">
        <v>5</v>
      </c>
      <c r="B97" s="8">
        <v>11</v>
      </c>
      <c r="C97" s="8">
        <f t="shared" si="1"/>
        <v>96</v>
      </c>
      <c r="D97" s="3" t="s">
        <v>164</v>
      </c>
      <c r="E97" s="123" t="s">
        <v>14</v>
      </c>
      <c r="F97" s="123" t="s">
        <v>14</v>
      </c>
      <c r="G97" s="124" t="s">
        <v>165</v>
      </c>
      <c r="H97" s="124" t="s">
        <v>1874</v>
      </c>
      <c r="I97" s="122">
        <v>29</v>
      </c>
      <c r="J97" s="125">
        <v>1</v>
      </c>
      <c r="K97" s="125" t="s">
        <v>46</v>
      </c>
    </row>
    <row r="98" spans="1:15">
      <c r="A98" s="5">
        <v>5</v>
      </c>
      <c r="B98" s="8">
        <v>12</v>
      </c>
      <c r="C98" s="8">
        <f t="shared" si="1"/>
        <v>97</v>
      </c>
      <c r="D98" s="3" t="s">
        <v>555</v>
      </c>
      <c r="E98" s="123" t="s">
        <v>470</v>
      </c>
      <c r="F98" s="123" t="s">
        <v>470</v>
      </c>
      <c r="G98" s="124" t="s">
        <v>1684</v>
      </c>
      <c r="H98" s="124" t="s">
        <v>526</v>
      </c>
      <c r="I98" s="122">
        <v>33</v>
      </c>
      <c r="J98" s="125">
        <v>1</v>
      </c>
      <c r="K98" s="125" t="s">
        <v>837</v>
      </c>
    </row>
    <row r="99" spans="1:15">
      <c r="A99" s="5">
        <v>5</v>
      </c>
      <c r="B99" s="8">
        <v>13</v>
      </c>
      <c r="C99" s="8">
        <f t="shared" si="1"/>
        <v>98</v>
      </c>
      <c r="D99" s="3" t="s">
        <v>18</v>
      </c>
      <c r="E99" s="121" t="s">
        <v>213</v>
      </c>
      <c r="F99" s="121" t="s">
        <v>345</v>
      </c>
      <c r="G99" s="126" t="s">
        <v>6</v>
      </c>
      <c r="H99" s="127" t="s">
        <v>817</v>
      </c>
      <c r="I99" s="128">
        <v>25</v>
      </c>
      <c r="J99" s="122">
        <v>6</v>
      </c>
      <c r="K99" s="122" t="s">
        <v>837</v>
      </c>
    </row>
    <row r="100" spans="1:15">
      <c r="A100" s="5">
        <v>5</v>
      </c>
      <c r="B100" s="8">
        <v>14</v>
      </c>
      <c r="C100" s="8">
        <f t="shared" si="1"/>
        <v>99</v>
      </c>
      <c r="D100" s="3" t="s">
        <v>480</v>
      </c>
      <c r="E100" s="123" t="s">
        <v>555</v>
      </c>
      <c r="F100" s="123" t="s">
        <v>555</v>
      </c>
      <c r="G100" s="124" t="s">
        <v>1087</v>
      </c>
      <c r="H100" s="124" t="s">
        <v>1662</v>
      </c>
      <c r="I100" s="122">
        <v>27</v>
      </c>
      <c r="J100" s="125">
        <v>1</v>
      </c>
      <c r="K100" s="125" t="s">
        <v>46</v>
      </c>
    </row>
    <row r="101" spans="1:15">
      <c r="A101" s="5">
        <v>5</v>
      </c>
      <c r="B101" s="8">
        <v>15</v>
      </c>
      <c r="C101" s="8">
        <f t="shared" si="1"/>
        <v>100</v>
      </c>
      <c r="D101" s="3" t="s">
        <v>470</v>
      </c>
      <c r="E101" s="123" t="s">
        <v>480</v>
      </c>
      <c r="F101" s="123" t="s">
        <v>480</v>
      </c>
      <c r="G101" s="124" t="s">
        <v>1617</v>
      </c>
      <c r="H101" s="124" t="s">
        <v>393</v>
      </c>
      <c r="I101" s="122">
        <v>27</v>
      </c>
      <c r="J101" s="125">
        <v>1</v>
      </c>
      <c r="K101" s="125" t="s">
        <v>46</v>
      </c>
    </row>
    <row r="102" spans="1:15">
      <c r="A102" s="5">
        <v>5</v>
      </c>
      <c r="B102" s="8">
        <v>16</v>
      </c>
      <c r="C102" s="8">
        <f t="shared" si="1"/>
        <v>101</v>
      </c>
      <c r="D102" s="3" t="s">
        <v>239</v>
      </c>
      <c r="E102" s="123" t="s">
        <v>300</v>
      </c>
      <c r="F102" s="123" t="s">
        <v>300</v>
      </c>
      <c r="G102" s="124" t="s">
        <v>1698</v>
      </c>
      <c r="H102" s="124" t="s">
        <v>533</v>
      </c>
      <c r="I102" s="122">
        <v>25</v>
      </c>
      <c r="J102" s="125">
        <v>1</v>
      </c>
      <c r="K102" s="125" t="s">
        <v>46</v>
      </c>
    </row>
    <row r="103" spans="1:15">
      <c r="A103" s="5">
        <v>5</v>
      </c>
      <c r="B103" s="8">
        <v>17</v>
      </c>
      <c r="C103" s="8">
        <f t="shared" si="1"/>
        <v>102</v>
      </c>
      <c r="D103" s="3" t="s">
        <v>129</v>
      </c>
      <c r="E103" s="123" t="s">
        <v>47</v>
      </c>
      <c r="F103" s="123" t="s">
        <v>47</v>
      </c>
      <c r="G103" s="124" t="s">
        <v>1645</v>
      </c>
      <c r="H103" s="124" t="s">
        <v>431</v>
      </c>
      <c r="I103" s="122">
        <v>23</v>
      </c>
      <c r="J103" s="125">
        <v>1</v>
      </c>
      <c r="K103" s="125" t="s">
        <v>46</v>
      </c>
      <c r="L103" s="51"/>
      <c r="M103" s="3"/>
      <c r="O103" s="1"/>
    </row>
    <row r="104" spans="1:15">
      <c r="A104" s="5">
        <v>5</v>
      </c>
      <c r="B104" s="8">
        <v>18</v>
      </c>
      <c r="C104" s="8">
        <f t="shared" si="1"/>
        <v>103</v>
      </c>
      <c r="D104" s="3" t="s">
        <v>438</v>
      </c>
      <c r="E104" s="121" t="s">
        <v>213</v>
      </c>
      <c r="F104" s="121" t="s">
        <v>213</v>
      </c>
      <c r="G104" s="126" t="s">
        <v>964</v>
      </c>
      <c r="H104" s="127" t="s">
        <v>533</v>
      </c>
      <c r="I104" s="128">
        <v>24</v>
      </c>
      <c r="J104" s="122">
        <v>7</v>
      </c>
      <c r="K104" s="122" t="s">
        <v>46</v>
      </c>
    </row>
    <row r="105" spans="1:15">
      <c r="A105" s="5">
        <v>5</v>
      </c>
      <c r="B105" s="8">
        <v>19</v>
      </c>
      <c r="C105" s="8">
        <f t="shared" si="1"/>
        <v>104</v>
      </c>
      <c r="D105" s="3" t="s">
        <v>563</v>
      </c>
      <c r="E105" s="123" t="s">
        <v>555</v>
      </c>
      <c r="F105" s="123" t="s">
        <v>555</v>
      </c>
      <c r="G105" s="124" t="s">
        <v>626</v>
      </c>
      <c r="H105" s="124" t="s">
        <v>1666</v>
      </c>
      <c r="I105" s="122">
        <v>23</v>
      </c>
      <c r="J105" s="125">
        <v>2</v>
      </c>
      <c r="K105" s="125" t="s">
        <v>837</v>
      </c>
    </row>
    <row r="106" spans="1:15">
      <c r="A106" s="9">
        <v>5</v>
      </c>
      <c r="B106" s="10">
        <v>20</v>
      </c>
      <c r="C106" s="10">
        <f t="shared" si="1"/>
        <v>105</v>
      </c>
      <c r="D106" s="12" t="s">
        <v>29</v>
      </c>
      <c r="E106" s="143" t="s">
        <v>188</v>
      </c>
      <c r="F106" s="143" t="s">
        <v>188</v>
      </c>
      <c r="G106" s="144" t="s">
        <v>528</v>
      </c>
      <c r="H106" s="144" t="s">
        <v>565</v>
      </c>
      <c r="I106" s="134">
        <v>23</v>
      </c>
      <c r="J106" s="145">
        <v>6</v>
      </c>
      <c r="K106" s="145" t="s">
        <v>837</v>
      </c>
    </row>
    <row r="107" spans="1:15">
      <c r="A107" s="5">
        <v>6</v>
      </c>
      <c r="B107" s="8">
        <v>1</v>
      </c>
      <c r="C107" s="8">
        <f t="shared" si="1"/>
        <v>106</v>
      </c>
      <c r="D107" s="3" t="s">
        <v>29</v>
      </c>
      <c r="E107" s="110" t="s">
        <v>686</v>
      </c>
      <c r="F107" s="110" t="s">
        <v>686</v>
      </c>
      <c r="G107" s="111" t="s">
        <v>1659</v>
      </c>
      <c r="H107" s="111" t="s">
        <v>1660</v>
      </c>
      <c r="I107" s="106">
        <v>23</v>
      </c>
      <c r="J107" s="112">
        <v>4</v>
      </c>
      <c r="K107" s="112" t="s">
        <v>46</v>
      </c>
    </row>
    <row r="108" spans="1:15">
      <c r="A108" s="5">
        <v>6</v>
      </c>
      <c r="B108" s="8">
        <v>2</v>
      </c>
      <c r="C108" s="8">
        <f t="shared" si="1"/>
        <v>107</v>
      </c>
      <c r="D108" s="3" t="s">
        <v>563</v>
      </c>
      <c r="E108" s="113" t="s">
        <v>246</v>
      </c>
      <c r="F108" s="113" t="s">
        <v>246</v>
      </c>
      <c r="G108" s="115" t="s">
        <v>196</v>
      </c>
      <c r="H108" s="115" t="s">
        <v>197</v>
      </c>
      <c r="I108" s="114">
        <v>36</v>
      </c>
      <c r="J108" s="116">
        <v>1</v>
      </c>
      <c r="K108" s="116" t="s">
        <v>837</v>
      </c>
    </row>
    <row r="109" spans="1:15">
      <c r="A109" s="5">
        <v>6</v>
      </c>
      <c r="B109" s="8">
        <v>3</v>
      </c>
      <c r="C109" s="8">
        <f t="shared" si="1"/>
        <v>108</v>
      </c>
      <c r="D109" s="3" t="s">
        <v>438</v>
      </c>
      <c r="E109" s="110" t="s">
        <v>481</v>
      </c>
      <c r="F109" s="110" t="s">
        <v>481</v>
      </c>
      <c r="G109" s="111" t="s">
        <v>186</v>
      </c>
      <c r="H109" s="111" t="s">
        <v>1754</v>
      </c>
      <c r="I109" s="106">
        <v>30</v>
      </c>
      <c r="J109" s="112">
        <v>1</v>
      </c>
      <c r="K109" s="112" t="s">
        <v>837</v>
      </c>
    </row>
    <row r="110" spans="1:15">
      <c r="A110" s="5">
        <v>6</v>
      </c>
      <c r="B110" s="8">
        <v>4</v>
      </c>
      <c r="C110" s="8">
        <f t="shared" si="1"/>
        <v>109</v>
      </c>
      <c r="D110" s="3" t="s">
        <v>129</v>
      </c>
      <c r="E110" s="110" t="s">
        <v>16</v>
      </c>
      <c r="F110" s="110" t="s">
        <v>16</v>
      </c>
      <c r="G110" s="111" t="s">
        <v>410</v>
      </c>
      <c r="H110" s="111" t="s">
        <v>539</v>
      </c>
      <c r="I110" s="106">
        <v>28</v>
      </c>
      <c r="J110" s="112">
        <v>1</v>
      </c>
      <c r="K110" s="112" t="s">
        <v>46</v>
      </c>
    </row>
    <row r="111" spans="1:15">
      <c r="A111" s="5">
        <v>6</v>
      </c>
      <c r="B111" s="8">
        <v>5</v>
      </c>
      <c r="C111" s="8">
        <f t="shared" si="1"/>
        <v>110</v>
      </c>
      <c r="D111" s="3" t="s">
        <v>239</v>
      </c>
      <c r="E111" s="105" t="s">
        <v>17</v>
      </c>
      <c r="F111" s="105" t="s">
        <v>17</v>
      </c>
      <c r="G111" s="107" t="s">
        <v>1232</v>
      </c>
      <c r="H111" s="108" t="s">
        <v>553</v>
      </c>
      <c r="I111" s="109">
        <v>28</v>
      </c>
      <c r="J111" s="106">
        <v>1</v>
      </c>
      <c r="K111" s="106" t="s">
        <v>46</v>
      </c>
    </row>
    <row r="112" spans="1:15">
      <c r="A112" s="5">
        <v>6</v>
      </c>
      <c r="B112" s="8">
        <v>6</v>
      </c>
      <c r="C112" s="8">
        <f t="shared" si="1"/>
        <v>111</v>
      </c>
      <c r="D112" s="3" t="s">
        <v>470</v>
      </c>
      <c r="E112" s="105" t="s">
        <v>16</v>
      </c>
      <c r="F112" s="105" t="s">
        <v>16</v>
      </c>
      <c r="G112" s="107" t="s">
        <v>1104</v>
      </c>
      <c r="H112" s="108" t="s">
        <v>546</v>
      </c>
      <c r="I112" s="109">
        <v>30</v>
      </c>
      <c r="J112" s="106">
        <v>7</v>
      </c>
      <c r="K112" s="106" t="s">
        <v>46</v>
      </c>
    </row>
    <row r="113" spans="1:11">
      <c r="A113" s="5">
        <v>6</v>
      </c>
      <c r="B113" s="8">
        <v>7</v>
      </c>
      <c r="C113" s="8">
        <f t="shared" si="1"/>
        <v>112</v>
      </c>
      <c r="D113" s="3" t="s">
        <v>480</v>
      </c>
      <c r="E113" s="105" t="s">
        <v>1121</v>
      </c>
      <c r="F113" s="105" t="s">
        <v>1121</v>
      </c>
      <c r="G113" s="107" t="s">
        <v>429</v>
      </c>
      <c r="H113" s="108" t="s">
        <v>430</v>
      </c>
      <c r="I113" s="109">
        <v>31</v>
      </c>
      <c r="J113" s="106">
        <v>1</v>
      </c>
      <c r="K113" s="106" t="s">
        <v>46</v>
      </c>
    </row>
    <row r="114" spans="1:11">
      <c r="A114" s="5">
        <v>6</v>
      </c>
      <c r="B114" s="8">
        <v>8</v>
      </c>
      <c r="C114" s="8">
        <f t="shared" si="1"/>
        <v>113</v>
      </c>
      <c r="D114" s="3" t="s">
        <v>18</v>
      </c>
      <c r="E114" s="110" t="s">
        <v>598</v>
      </c>
      <c r="F114" s="110" t="s">
        <v>598</v>
      </c>
      <c r="G114" s="111" t="s">
        <v>11</v>
      </c>
      <c r="H114" s="111" t="s">
        <v>236</v>
      </c>
      <c r="I114" s="106">
        <v>25</v>
      </c>
      <c r="J114" s="112">
        <v>3</v>
      </c>
      <c r="K114" s="112" t="s">
        <v>837</v>
      </c>
    </row>
    <row r="115" spans="1:11">
      <c r="A115" s="5">
        <v>6</v>
      </c>
      <c r="B115" s="8">
        <v>9</v>
      </c>
      <c r="C115" s="8">
        <f t="shared" si="1"/>
        <v>114</v>
      </c>
      <c r="D115" s="3" t="s">
        <v>555</v>
      </c>
      <c r="E115" s="105" t="s">
        <v>345</v>
      </c>
      <c r="F115" s="105" t="s">
        <v>345</v>
      </c>
      <c r="G115" s="107" t="s">
        <v>1130</v>
      </c>
      <c r="H115" s="108" t="s">
        <v>589</v>
      </c>
      <c r="I115" s="109">
        <v>26</v>
      </c>
      <c r="J115" s="106">
        <v>4</v>
      </c>
      <c r="K115" s="106" t="s">
        <v>46</v>
      </c>
    </row>
    <row r="116" spans="1:11">
      <c r="A116" s="5">
        <v>6</v>
      </c>
      <c r="B116" s="8">
        <v>10</v>
      </c>
      <c r="C116" s="8">
        <f t="shared" si="1"/>
        <v>115</v>
      </c>
      <c r="D116" s="3" t="s">
        <v>164</v>
      </c>
      <c r="E116" s="110" t="s">
        <v>17</v>
      </c>
      <c r="F116" s="110" t="s">
        <v>17</v>
      </c>
      <c r="G116" s="111" t="s">
        <v>1771</v>
      </c>
      <c r="H116" s="111" t="s">
        <v>394</v>
      </c>
      <c r="I116" s="106">
        <v>25</v>
      </c>
      <c r="J116" s="112">
        <v>1</v>
      </c>
      <c r="K116" s="112" t="s">
        <v>837</v>
      </c>
    </row>
    <row r="117" spans="1:11">
      <c r="A117" s="5">
        <v>6</v>
      </c>
      <c r="B117" s="8">
        <v>11</v>
      </c>
      <c r="C117" s="8">
        <f t="shared" si="1"/>
        <v>116</v>
      </c>
      <c r="D117" s="3" t="s">
        <v>14</v>
      </c>
      <c r="E117" s="110" t="s">
        <v>14</v>
      </c>
      <c r="F117" s="110" t="s">
        <v>14</v>
      </c>
      <c r="G117" s="111" t="s">
        <v>1917</v>
      </c>
      <c r="H117" s="111" t="s">
        <v>117</v>
      </c>
      <c r="I117" s="106">
        <v>23</v>
      </c>
      <c r="J117" s="112">
        <v>6</v>
      </c>
      <c r="K117" s="112" t="s">
        <v>838</v>
      </c>
    </row>
    <row r="118" spans="1:11">
      <c r="A118" s="5">
        <v>6</v>
      </c>
      <c r="B118" s="8">
        <v>12</v>
      </c>
      <c r="C118" s="8">
        <f t="shared" si="1"/>
        <v>117</v>
      </c>
      <c r="D118" s="3" t="s">
        <v>17</v>
      </c>
      <c r="E118" s="105" t="s">
        <v>563</v>
      </c>
      <c r="F118" s="105" t="s">
        <v>470</v>
      </c>
      <c r="G118" s="107" t="s">
        <v>656</v>
      </c>
      <c r="H118" s="108" t="s">
        <v>118</v>
      </c>
      <c r="I118" s="109">
        <v>31</v>
      </c>
      <c r="J118" s="106">
        <v>5</v>
      </c>
      <c r="K118" s="106" t="s">
        <v>46</v>
      </c>
    </row>
    <row r="119" spans="1:11">
      <c r="A119" s="5">
        <v>6</v>
      </c>
      <c r="B119" s="8">
        <v>13</v>
      </c>
      <c r="C119" s="8">
        <f t="shared" si="1"/>
        <v>118</v>
      </c>
      <c r="D119" s="3" t="s">
        <v>345</v>
      </c>
      <c r="E119" s="105" t="s">
        <v>609</v>
      </c>
      <c r="F119" s="105" t="s">
        <v>567</v>
      </c>
      <c r="G119" s="107" t="s">
        <v>586</v>
      </c>
      <c r="H119" s="108" t="s">
        <v>692</v>
      </c>
      <c r="I119" s="109">
        <v>32</v>
      </c>
      <c r="J119" s="106">
        <v>5</v>
      </c>
      <c r="K119" s="106" t="s">
        <v>838</v>
      </c>
    </row>
    <row r="120" spans="1:11">
      <c r="A120" s="5">
        <v>6</v>
      </c>
      <c r="B120" s="8">
        <v>14</v>
      </c>
      <c r="C120" s="8">
        <f t="shared" si="1"/>
        <v>119</v>
      </c>
      <c r="D120" s="3" t="s">
        <v>567</v>
      </c>
      <c r="E120" s="105" t="s">
        <v>18</v>
      </c>
      <c r="F120" s="105" t="s">
        <v>29</v>
      </c>
      <c r="G120" s="107" t="s">
        <v>187</v>
      </c>
      <c r="H120" s="108" t="s">
        <v>463</v>
      </c>
      <c r="I120" s="109">
        <v>37</v>
      </c>
      <c r="J120" s="106">
        <v>2</v>
      </c>
      <c r="K120" s="106" t="s">
        <v>837</v>
      </c>
    </row>
    <row r="121" spans="1:11">
      <c r="A121" s="5">
        <v>6</v>
      </c>
      <c r="B121" s="8">
        <v>15</v>
      </c>
      <c r="C121" s="8">
        <f t="shared" si="1"/>
        <v>120</v>
      </c>
      <c r="D121" s="3" t="s">
        <v>15</v>
      </c>
      <c r="E121" s="105" t="s">
        <v>17</v>
      </c>
      <c r="F121" s="105" t="s">
        <v>17</v>
      </c>
      <c r="G121" s="107" t="s">
        <v>475</v>
      </c>
      <c r="H121" s="108" t="s">
        <v>756</v>
      </c>
      <c r="I121" s="109">
        <v>27</v>
      </c>
      <c r="J121" s="106">
        <v>5</v>
      </c>
      <c r="K121" s="106" t="s">
        <v>46</v>
      </c>
    </row>
    <row r="122" spans="1:11">
      <c r="A122" s="5">
        <v>6</v>
      </c>
      <c r="B122" s="8">
        <v>16</v>
      </c>
      <c r="C122" s="8">
        <f t="shared" si="1"/>
        <v>121</v>
      </c>
      <c r="D122" s="3" t="s">
        <v>16</v>
      </c>
      <c r="E122" s="105" t="s">
        <v>246</v>
      </c>
      <c r="F122" s="105" t="s">
        <v>246</v>
      </c>
      <c r="G122" s="107" t="s">
        <v>647</v>
      </c>
      <c r="H122" s="108" t="s">
        <v>1055</v>
      </c>
      <c r="I122" s="109">
        <v>27</v>
      </c>
      <c r="J122" s="106">
        <v>1</v>
      </c>
      <c r="K122" s="106" t="s">
        <v>837</v>
      </c>
    </row>
    <row r="123" spans="1:11">
      <c r="A123" s="5">
        <v>6</v>
      </c>
      <c r="B123" s="8">
        <v>17</v>
      </c>
      <c r="C123" s="8">
        <f t="shared" si="1"/>
        <v>122</v>
      </c>
      <c r="D123" s="3" t="s">
        <v>13</v>
      </c>
      <c r="E123" s="110" t="s">
        <v>164</v>
      </c>
      <c r="F123" s="110" t="s">
        <v>164</v>
      </c>
      <c r="G123" s="111" t="s">
        <v>1811</v>
      </c>
      <c r="H123" s="111" t="s">
        <v>146</v>
      </c>
      <c r="I123" s="106">
        <v>27</v>
      </c>
      <c r="J123" s="112">
        <v>4</v>
      </c>
      <c r="K123" s="112" t="s">
        <v>837</v>
      </c>
    </row>
    <row r="124" spans="1:11">
      <c r="A124" s="5">
        <v>6</v>
      </c>
      <c r="B124" s="8">
        <v>18</v>
      </c>
      <c r="C124" s="8">
        <f t="shared" si="1"/>
        <v>123</v>
      </c>
      <c r="D124" s="3" t="s">
        <v>276</v>
      </c>
      <c r="E124" s="105" t="s">
        <v>563</v>
      </c>
      <c r="F124" s="105" t="s">
        <v>563</v>
      </c>
      <c r="G124" s="107" t="s">
        <v>117</v>
      </c>
      <c r="H124" s="108" t="s">
        <v>570</v>
      </c>
      <c r="I124" s="109">
        <v>33</v>
      </c>
      <c r="J124" s="106">
        <v>1</v>
      </c>
      <c r="K124" s="106" t="s">
        <v>46</v>
      </c>
    </row>
    <row r="125" spans="1:11">
      <c r="A125" s="5">
        <v>6</v>
      </c>
      <c r="B125" s="8">
        <v>19</v>
      </c>
      <c r="C125" s="8">
        <f t="shared" si="1"/>
        <v>124</v>
      </c>
      <c r="D125" s="3" t="s">
        <v>354</v>
      </c>
      <c r="E125" s="105" t="s">
        <v>17</v>
      </c>
      <c r="F125" s="105" t="s">
        <v>17</v>
      </c>
      <c r="G125" s="107" t="s">
        <v>953</v>
      </c>
      <c r="H125" s="108" t="s">
        <v>23</v>
      </c>
      <c r="I125" s="109">
        <v>27</v>
      </c>
      <c r="J125" s="106">
        <v>1</v>
      </c>
      <c r="K125" s="106" t="s">
        <v>837</v>
      </c>
    </row>
    <row r="126" spans="1:11">
      <c r="A126" s="9">
        <v>6</v>
      </c>
      <c r="B126" s="10">
        <v>20</v>
      </c>
      <c r="C126" s="10">
        <f t="shared" si="1"/>
        <v>125</v>
      </c>
      <c r="D126" s="12" t="s">
        <v>609</v>
      </c>
      <c r="E126" s="129" t="s">
        <v>129</v>
      </c>
      <c r="F126" s="129" t="s">
        <v>129</v>
      </c>
      <c r="G126" s="130" t="s">
        <v>920</v>
      </c>
      <c r="H126" s="131" t="s">
        <v>549</v>
      </c>
      <c r="I126" s="132">
        <v>33</v>
      </c>
      <c r="J126" s="118">
        <v>1</v>
      </c>
      <c r="K126" s="118" t="s">
        <v>837</v>
      </c>
    </row>
    <row r="127" spans="1:11">
      <c r="A127" s="5">
        <v>7</v>
      </c>
      <c r="B127" s="8">
        <v>1</v>
      </c>
      <c r="C127" s="8">
        <f t="shared" si="1"/>
        <v>126</v>
      </c>
      <c r="D127" s="3" t="s">
        <v>609</v>
      </c>
      <c r="E127" s="105" t="s">
        <v>480</v>
      </c>
      <c r="F127" s="105" t="s">
        <v>480</v>
      </c>
      <c r="G127" s="107" t="s">
        <v>454</v>
      </c>
      <c r="H127" s="108" t="s">
        <v>145</v>
      </c>
      <c r="I127" s="109">
        <v>24</v>
      </c>
      <c r="J127" s="106">
        <v>1</v>
      </c>
      <c r="K127" s="106" t="s">
        <v>837</v>
      </c>
    </row>
    <row r="128" spans="1:11">
      <c r="A128" s="5">
        <v>7</v>
      </c>
      <c r="B128" s="8">
        <v>2</v>
      </c>
      <c r="C128" s="8">
        <f t="shared" si="1"/>
        <v>127</v>
      </c>
      <c r="D128" s="3" t="s">
        <v>354</v>
      </c>
      <c r="E128" s="105" t="s">
        <v>555</v>
      </c>
      <c r="F128" s="105" t="s">
        <v>129</v>
      </c>
      <c r="G128" s="107" t="s">
        <v>78</v>
      </c>
      <c r="H128" s="108" t="s">
        <v>523</v>
      </c>
      <c r="I128" s="109">
        <v>34</v>
      </c>
      <c r="J128" s="106">
        <v>4</v>
      </c>
      <c r="K128" s="106" t="s">
        <v>46</v>
      </c>
    </row>
    <row r="129" spans="1:11">
      <c r="A129" s="5">
        <v>7</v>
      </c>
      <c r="B129" s="8">
        <v>3</v>
      </c>
      <c r="C129" s="8">
        <f t="shared" si="1"/>
        <v>128</v>
      </c>
      <c r="D129" s="3" t="s">
        <v>276</v>
      </c>
      <c r="E129" s="105" t="s">
        <v>18</v>
      </c>
      <c r="F129" s="105" t="s">
        <v>17</v>
      </c>
      <c r="G129" s="107" t="s">
        <v>403</v>
      </c>
      <c r="H129" s="108" t="s">
        <v>277</v>
      </c>
      <c r="I129" s="109">
        <v>33</v>
      </c>
      <c r="J129" s="106">
        <v>1</v>
      </c>
      <c r="K129" s="106" t="s">
        <v>837</v>
      </c>
    </row>
    <row r="130" spans="1:11">
      <c r="A130" s="5">
        <v>7</v>
      </c>
      <c r="B130" s="8">
        <v>4</v>
      </c>
      <c r="C130" s="8">
        <f t="shared" si="1"/>
        <v>129</v>
      </c>
      <c r="D130" s="3" t="s">
        <v>13</v>
      </c>
      <c r="E130" s="105" t="s">
        <v>18</v>
      </c>
      <c r="F130" s="105" t="s">
        <v>18</v>
      </c>
      <c r="G130" s="107" t="s">
        <v>1267</v>
      </c>
      <c r="H130" s="108" t="s">
        <v>110</v>
      </c>
      <c r="I130" s="109">
        <v>31</v>
      </c>
      <c r="J130" s="106">
        <v>2</v>
      </c>
      <c r="K130" s="106" t="s">
        <v>46</v>
      </c>
    </row>
    <row r="131" spans="1:11">
      <c r="A131" s="5">
        <v>7</v>
      </c>
      <c r="B131" s="8">
        <v>5</v>
      </c>
      <c r="C131" s="8">
        <f t="shared" si="1"/>
        <v>130</v>
      </c>
      <c r="D131" s="3" t="s">
        <v>16</v>
      </c>
      <c r="E131" s="105" t="s">
        <v>14</v>
      </c>
      <c r="F131" s="105" t="s">
        <v>14</v>
      </c>
      <c r="G131" s="107" t="s">
        <v>1164</v>
      </c>
      <c r="H131" s="108" t="s">
        <v>565</v>
      </c>
      <c r="I131" s="109">
        <v>28</v>
      </c>
      <c r="J131" s="106">
        <v>2</v>
      </c>
      <c r="K131" s="106" t="s">
        <v>837</v>
      </c>
    </row>
    <row r="132" spans="1:11">
      <c r="A132" s="5">
        <v>7</v>
      </c>
      <c r="B132" s="8">
        <v>6</v>
      </c>
      <c r="C132" s="8">
        <f t="shared" ref="C132:C195" si="2">C131+1</f>
        <v>131</v>
      </c>
      <c r="D132" s="3" t="s">
        <v>15</v>
      </c>
      <c r="E132" s="105"/>
      <c r="F132" s="105" t="s">
        <v>480</v>
      </c>
      <c r="G132" s="107" t="s">
        <v>339</v>
      </c>
      <c r="H132" s="108" t="s">
        <v>551</v>
      </c>
      <c r="I132" s="109">
        <v>33</v>
      </c>
      <c r="J132" s="106">
        <v>1</v>
      </c>
      <c r="K132" s="106" t="s">
        <v>837</v>
      </c>
    </row>
    <row r="133" spans="1:11">
      <c r="A133" s="5">
        <v>7</v>
      </c>
      <c r="B133" s="8">
        <v>7</v>
      </c>
      <c r="C133" s="8">
        <f t="shared" si="2"/>
        <v>132</v>
      </c>
      <c r="D133" s="3" t="s">
        <v>567</v>
      </c>
      <c r="E133" s="110" t="s">
        <v>614</v>
      </c>
      <c r="F133" s="110" t="s">
        <v>614</v>
      </c>
      <c r="G133" s="111" t="s">
        <v>1892</v>
      </c>
      <c r="H133" s="111" t="s">
        <v>1893</v>
      </c>
      <c r="I133" s="106">
        <v>26</v>
      </c>
      <c r="J133" s="112">
        <v>1</v>
      </c>
      <c r="K133" s="112" t="s">
        <v>837</v>
      </c>
    </row>
    <row r="134" spans="1:11">
      <c r="A134" s="5">
        <v>7</v>
      </c>
      <c r="B134" s="8">
        <v>8</v>
      </c>
      <c r="C134" s="8">
        <f t="shared" si="2"/>
        <v>133</v>
      </c>
      <c r="D134" s="3" t="s">
        <v>345</v>
      </c>
      <c r="E134" s="105" t="s">
        <v>609</v>
      </c>
      <c r="F134" s="105" t="s">
        <v>609</v>
      </c>
      <c r="G134" s="107" t="s">
        <v>525</v>
      </c>
      <c r="H134" s="108" t="s">
        <v>297</v>
      </c>
      <c r="I134" s="109">
        <v>30</v>
      </c>
      <c r="J134" s="106">
        <v>1</v>
      </c>
      <c r="K134" s="106" t="s">
        <v>46</v>
      </c>
    </row>
    <row r="135" spans="1:11">
      <c r="A135" s="5">
        <v>7</v>
      </c>
      <c r="B135" s="8">
        <v>9</v>
      </c>
      <c r="C135" s="8">
        <f t="shared" si="2"/>
        <v>134</v>
      </c>
      <c r="D135" s="3" t="s">
        <v>17</v>
      </c>
      <c r="E135" s="121" t="s">
        <v>480</v>
      </c>
      <c r="F135" s="121" t="s">
        <v>480</v>
      </c>
      <c r="G135" s="126" t="s">
        <v>758</v>
      </c>
      <c r="H135" s="127" t="s">
        <v>72</v>
      </c>
      <c r="I135" s="128">
        <v>30</v>
      </c>
      <c r="J135" s="122">
        <v>1</v>
      </c>
      <c r="K135" s="122" t="s">
        <v>46</v>
      </c>
    </row>
    <row r="136" spans="1:11">
      <c r="A136" s="5">
        <v>7</v>
      </c>
      <c r="B136" s="8">
        <v>10</v>
      </c>
      <c r="C136" s="8">
        <f t="shared" si="2"/>
        <v>135</v>
      </c>
      <c r="D136" s="3" t="s">
        <v>14</v>
      </c>
      <c r="E136" s="105" t="s">
        <v>609</v>
      </c>
      <c r="F136" s="105" t="s">
        <v>609</v>
      </c>
      <c r="G136" s="107" t="s">
        <v>176</v>
      </c>
      <c r="H136" s="108" t="s">
        <v>1679</v>
      </c>
      <c r="I136" s="109">
        <v>33</v>
      </c>
      <c r="J136" s="106">
        <v>9</v>
      </c>
      <c r="K136" s="106" t="s">
        <v>837</v>
      </c>
    </row>
    <row r="137" spans="1:11">
      <c r="A137" s="5">
        <v>7</v>
      </c>
      <c r="B137" s="8">
        <v>11</v>
      </c>
      <c r="C137" s="8">
        <f t="shared" si="2"/>
        <v>136</v>
      </c>
      <c r="D137" s="3" t="s">
        <v>164</v>
      </c>
      <c r="E137" s="105" t="s">
        <v>129</v>
      </c>
      <c r="F137" s="105" t="s">
        <v>129</v>
      </c>
      <c r="G137" s="107" t="s">
        <v>1150</v>
      </c>
      <c r="H137" s="108" t="s">
        <v>617</v>
      </c>
      <c r="I137" s="109">
        <v>28</v>
      </c>
      <c r="J137" s="106">
        <v>5</v>
      </c>
      <c r="K137" s="106" t="s">
        <v>837</v>
      </c>
    </row>
    <row r="138" spans="1:11">
      <c r="A138" s="5">
        <v>7</v>
      </c>
      <c r="B138" s="8">
        <v>12</v>
      </c>
      <c r="C138" s="8">
        <f t="shared" si="2"/>
        <v>137</v>
      </c>
      <c r="D138" s="3" t="s">
        <v>555</v>
      </c>
      <c r="E138" s="105" t="s">
        <v>18</v>
      </c>
      <c r="F138" s="105" t="s">
        <v>13</v>
      </c>
      <c r="G138" s="107" t="s">
        <v>811</v>
      </c>
      <c r="H138" s="108" t="s">
        <v>619</v>
      </c>
      <c r="I138" s="109">
        <v>32</v>
      </c>
      <c r="J138" s="106">
        <v>3</v>
      </c>
      <c r="K138" s="106" t="s">
        <v>837</v>
      </c>
    </row>
    <row r="139" spans="1:11">
      <c r="A139" s="5">
        <v>7</v>
      </c>
      <c r="B139" s="8">
        <v>13</v>
      </c>
      <c r="C139" s="8">
        <f t="shared" si="2"/>
        <v>138</v>
      </c>
      <c r="D139" s="3" t="s">
        <v>18</v>
      </c>
      <c r="E139" s="121" t="s">
        <v>563</v>
      </c>
      <c r="F139" s="121" t="s">
        <v>563</v>
      </c>
      <c r="G139" s="126" t="s">
        <v>1307</v>
      </c>
      <c r="H139" s="127" t="s">
        <v>572</v>
      </c>
      <c r="I139" s="128">
        <v>30</v>
      </c>
      <c r="J139" s="122">
        <v>1</v>
      </c>
      <c r="K139" s="122" t="s">
        <v>837</v>
      </c>
    </row>
    <row r="140" spans="1:11">
      <c r="A140" s="5">
        <v>7</v>
      </c>
      <c r="B140" s="8">
        <v>14</v>
      </c>
      <c r="C140" s="8">
        <f t="shared" si="2"/>
        <v>139</v>
      </c>
      <c r="D140" s="3" t="s">
        <v>480</v>
      </c>
      <c r="E140" s="123" t="s">
        <v>14</v>
      </c>
      <c r="F140" s="123" t="s">
        <v>354</v>
      </c>
      <c r="G140" s="124" t="s">
        <v>1735</v>
      </c>
      <c r="H140" s="124" t="s">
        <v>1736</v>
      </c>
      <c r="I140" s="122">
        <v>26</v>
      </c>
      <c r="J140" s="125">
        <v>2</v>
      </c>
      <c r="K140" s="125" t="s">
        <v>838</v>
      </c>
    </row>
    <row r="141" spans="1:11">
      <c r="A141" s="5">
        <v>7</v>
      </c>
      <c r="B141" s="8">
        <v>15</v>
      </c>
      <c r="C141" s="8">
        <f t="shared" si="2"/>
        <v>140</v>
      </c>
      <c r="D141" s="3" t="s">
        <v>470</v>
      </c>
      <c r="E141" s="123" t="s">
        <v>614</v>
      </c>
      <c r="F141" s="123" t="s">
        <v>614</v>
      </c>
      <c r="G141" s="124" t="s">
        <v>1862</v>
      </c>
      <c r="H141" s="124" t="s">
        <v>63</v>
      </c>
      <c r="I141" s="122">
        <v>33</v>
      </c>
      <c r="J141" s="125">
        <v>1</v>
      </c>
      <c r="K141" s="125" t="s">
        <v>46</v>
      </c>
    </row>
    <row r="142" spans="1:11">
      <c r="A142" s="5">
        <v>7</v>
      </c>
      <c r="B142" s="8">
        <v>16</v>
      </c>
      <c r="C142" s="8">
        <f t="shared" si="2"/>
        <v>141</v>
      </c>
      <c r="D142" s="3" t="s">
        <v>239</v>
      </c>
      <c r="E142" s="121" t="s">
        <v>213</v>
      </c>
      <c r="F142" s="121" t="s">
        <v>213</v>
      </c>
      <c r="G142" s="126" t="s">
        <v>672</v>
      </c>
      <c r="H142" s="127" t="s">
        <v>595</v>
      </c>
      <c r="I142" s="128">
        <v>28</v>
      </c>
      <c r="J142" s="122">
        <v>2</v>
      </c>
      <c r="K142" s="122" t="s">
        <v>837</v>
      </c>
    </row>
    <row r="143" spans="1:11">
      <c r="A143" s="5">
        <v>7</v>
      </c>
      <c r="B143" s="8">
        <v>17</v>
      </c>
      <c r="C143" s="8">
        <f t="shared" si="2"/>
        <v>142</v>
      </c>
      <c r="D143" s="3" t="s">
        <v>129</v>
      </c>
      <c r="E143" s="121" t="s">
        <v>598</v>
      </c>
      <c r="F143" s="121" t="s">
        <v>598</v>
      </c>
      <c r="G143" s="126" t="s">
        <v>1262</v>
      </c>
      <c r="H143" s="127" t="s">
        <v>220</v>
      </c>
      <c r="I143" s="128">
        <v>25</v>
      </c>
      <c r="J143" s="122">
        <v>1</v>
      </c>
      <c r="K143" s="122" t="s">
        <v>46</v>
      </c>
    </row>
    <row r="144" spans="1:11">
      <c r="A144" s="5">
        <v>7</v>
      </c>
      <c r="B144" s="8">
        <v>18</v>
      </c>
      <c r="C144" s="8">
        <f t="shared" si="2"/>
        <v>143</v>
      </c>
      <c r="D144" s="3" t="s">
        <v>438</v>
      </c>
      <c r="E144" s="121" t="s">
        <v>555</v>
      </c>
      <c r="F144" s="121" t="s">
        <v>555</v>
      </c>
      <c r="G144" s="126" t="s">
        <v>143</v>
      </c>
      <c r="H144" s="127" t="s">
        <v>1045</v>
      </c>
      <c r="I144" s="128">
        <v>23</v>
      </c>
      <c r="J144" s="122">
        <v>1</v>
      </c>
      <c r="K144" s="122" t="s">
        <v>837</v>
      </c>
    </row>
    <row r="145" spans="1:11">
      <c r="A145" s="5">
        <v>7</v>
      </c>
      <c r="B145" s="8">
        <v>19</v>
      </c>
      <c r="C145" s="8">
        <f t="shared" si="2"/>
        <v>144</v>
      </c>
      <c r="D145" s="3" t="s">
        <v>563</v>
      </c>
      <c r="E145" s="123" t="s">
        <v>614</v>
      </c>
      <c r="F145" s="123" t="s">
        <v>614</v>
      </c>
      <c r="G145" s="124" t="s">
        <v>288</v>
      </c>
      <c r="H145" s="124" t="s">
        <v>208</v>
      </c>
      <c r="I145" s="122">
        <v>25</v>
      </c>
      <c r="J145" s="125">
        <v>1</v>
      </c>
      <c r="K145" s="125" t="s">
        <v>46</v>
      </c>
    </row>
    <row r="146" spans="1:11">
      <c r="A146" s="9">
        <v>7</v>
      </c>
      <c r="B146" s="10">
        <v>20</v>
      </c>
      <c r="C146" s="10">
        <f t="shared" si="2"/>
        <v>145</v>
      </c>
      <c r="D146" s="12" t="s">
        <v>29</v>
      </c>
      <c r="E146" s="143" t="s">
        <v>15</v>
      </c>
      <c r="F146" s="143" t="s">
        <v>15</v>
      </c>
      <c r="G146" s="144" t="s">
        <v>475</v>
      </c>
      <c r="H146" s="144" t="s">
        <v>1881</v>
      </c>
      <c r="I146" s="134">
        <v>22</v>
      </c>
      <c r="J146" s="145">
        <v>2</v>
      </c>
      <c r="K146" s="145" t="s">
        <v>838</v>
      </c>
    </row>
    <row r="147" spans="1:11">
      <c r="A147" s="5">
        <v>8</v>
      </c>
      <c r="B147" s="8">
        <v>1</v>
      </c>
      <c r="C147" s="8">
        <f t="shared" si="2"/>
        <v>146</v>
      </c>
      <c r="D147" s="3" t="s">
        <v>29</v>
      </c>
      <c r="E147" s="123" t="s">
        <v>239</v>
      </c>
      <c r="F147" s="123" t="s">
        <v>239</v>
      </c>
      <c r="G147" s="124" t="s">
        <v>1850</v>
      </c>
      <c r="H147" s="124" t="s">
        <v>1187</v>
      </c>
      <c r="I147" s="122">
        <v>22</v>
      </c>
      <c r="J147" s="125">
        <v>5</v>
      </c>
      <c r="K147" s="125" t="s">
        <v>837</v>
      </c>
    </row>
    <row r="148" spans="1:11">
      <c r="A148" s="5">
        <v>8</v>
      </c>
      <c r="B148" s="8">
        <v>2</v>
      </c>
      <c r="C148" s="8">
        <f t="shared" si="2"/>
        <v>147</v>
      </c>
      <c r="D148" s="3" t="s">
        <v>563</v>
      </c>
      <c r="E148" s="121" t="s">
        <v>239</v>
      </c>
      <c r="F148" s="121" t="s">
        <v>239</v>
      </c>
      <c r="G148" s="126" t="s">
        <v>182</v>
      </c>
      <c r="H148" s="127" t="s">
        <v>151</v>
      </c>
      <c r="I148" s="128">
        <v>38</v>
      </c>
      <c r="J148" s="122" t="s">
        <v>1958</v>
      </c>
      <c r="K148" s="122" t="s">
        <v>837</v>
      </c>
    </row>
    <row r="149" spans="1:11">
      <c r="A149" s="5">
        <v>8</v>
      </c>
      <c r="B149" s="8">
        <v>3</v>
      </c>
      <c r="C149" s="8">
        <f t="shared" si="2"/>
        <v>148</v>
      </c>
      <c r="D149" s="3" t="s">
        <v>438</v>
      </c>
      <c r="E149" s="121" t="s">
        <v>129</v>
      </c>
      <c r="F149" s="121" t="s">
        <v>239</v>
      </c>
      <c r="G149" s="126" t="s">
        <v>326</v>
      </c>
      <c r="H149" s="127" t="s">
        <v>595</v>
      </c>
      <c r="I149" s="128">
        <v>32</v>
      </c>
      <c r="J149" s="122">
        <v>2</v>
      </c>
      <c r="K149" s="122" t="s">
        <v>837</v>
      </c>
    </row>
    <row r="150" spans="1:11">
      <c r="A150" s="5">
        <v>8</v>
      </c>
      <c r="B150" s="8">
        <v>4</v>
      </c>
      <c r="C150" s="8">
        <f t="shared" si="2"/>
        <v>149</v>
      </c>
      <c r="D150" s="3" t="s">
        <v>129</v>
      </c>
      <c r="E150" s="121" t="s">
        <v>438</v>
      </c>
      <c r="F150" s="121" t="s">
        <v>438</v>
      </c>
      <c r="G150" s="126" t="s">
        <v>962</v>
      </c>
      <c r="H150" s="127" t="s">
        <v>105</v>
      </c>
      <c r="I150" s="128">
        <v>27</v>
      </c>
      <c r="J150" s="122">
        <v>6</v>
      </c>
      <c r="K150" s="122" t="s">
        <v>837</v>
      </c>
    </row>
    <row r="151" spans="1:11">
      <c r="A151" s="5">
        <v>8</v>
      </c>
      <c r="B151" s="8">
        <v>5</v>
      </c>
      <c r="C151" s="8">
        <f t="shared" si="2"/>
        <v>150</v>
      </c>
      <c r="D151" s="3" t="s">
        <v>239</v>
      </c>
      <c r="E151" s="121" t="s">
        <v>47</v>
      </c>
      <c r="F151" s="121" t="s">
        <v>47</v>
      </c>
      <c r="G151" s="126" t="s">
        <v>314</v>
      </c>
      <c r="H151" s="127" t="s">
        <v>146</v>
      </c>
      <c r="I151" s="128">
        <v>32</v>
      </c>
      <c r="J151" s="122">
        <v>1</v>
      </c>
      <c r="K151" s="122" t="s">
        <v>46</v>
      </c>
    </row>
    <row r="152" spans="1:11">
      <c r="A152" s="5">
        <v>8</v>
      </c>
      <c r="B152" s="8">
        <v>6</v>
      </c>
      <c r="C152" s="8">
        <f t="shared" si="2"/>
        <v>151</v>
      </c>
      <c r="D152" s="3" t="s">
        <v>470</v>
      </c>
      <c r="E152" s="123" t="s">
        <v>438</v>
      </c>
      <c r="F152" s="123" t="s">
        <v>438</v>
      </c>
      <c r="G152" s="124" t="s">
        <v>1644</v>
      </c>
      <c r="H152" s="124" t="s">
        <v>616</v>
      </c>
      <c r="I152" s="122">
        <v>27</v>
      </c>
      <c r="J152" s="125">
        <v>1</v>
      </c>
      <c r="K152" s="125"/>
    </row>
    <row r="153" spans="1:11">
      <c r="A153" s="5">
        <v>8</v>
      </c>
      <c r="B153" s="8">
        <v>7</v>
      </c>
      <c r="C153" s="8">
        <f t="shared" si="2"/>
        <v>152</v>
      </c>
      <c r="D153" s="3" t="s">
        <v>480</v>
      </c>
      <c r="E153" s="123" t="s">
        <v>563</v>
      </c>
      <c r="F153" s="123" t="s">
        <v>563</v>
      </c>
      <c r="G153" s="124" t="s">
        <v>1866</v>
      </c>
      <c r="H153" s="124" t="s">
        <v>260</v>
      </c>
      <c r="I153" s="122">
        <v>25</v>
      </c>
      <c r="J153" s="125">
        <v>1</v>
      </c>
      <c r="K153" s="125" t="s">
        <v>837</v>
      </c>
    </row>
    <row r="154" spans="1:11">
      <c r="A154" s="5">
        <v>8</v>
      </c>
      <c r="B154" s="8">
        <v>8</v>
      </c>
      <c r="C154" s="8">
        <f t="shared" si="2"/>
        <v>153</v>
      </c>
      <c r="D154" s="3" t="s">
        <v>18</v>
      </c>
      <c r="E154" s="121" t="s">
        <v>13</v>
      </c>
      <c r="F154" s="121" t="s">
        <v>686</v>
      </c>
      <c r="G154" s="126" t="s">
        <v>648</v>
      </c>
      <c r="H154" s="127" t="s">
        <v>544</v>
      </c>
      <c r="I154" s="128">
        <v>36</v>
      </c>
      <c r="J154" s="122">
        <v>1</v>
      </c>
      <c r="K154" s="122" t="s">
        <v>837</v>
      </c>
    </row>
    <row r="155" spans="1:11">
      <c r="A155" s="5">
        <v>8</v>
      </c>
      <c r="B155" s="8">
        <v>9</v>
      </c>
      <c r="C155" s="8">
        <f t="shared" si="2"/>
        <v>154</v>
      </c>
      <c r="D155" s="3" t="s">
        <v>555</v>
      </c>
      <c r="E155" s="121" t="s">
        <v>609</v>
      </c>
      <c r="F155" s="121" t="s">
        <v>609</v>
      </c>
      <c r="G155" s="126" t="s">
        <v>189</v>
      </c>
      <c r="H155" s="127" t="s">
        <v>331</v>
      </c>
      <c r="I155" s="128">
        <v>26</v>
      </c>
      <c r="J155" s="122">
        <v>4</v>
      </c>
      <c r="K155" s="122" t="s">
        <v>837</v>
      </c>
    </row>
    <row r="156" spans="1:11">
      <c r="A156" s="5">
        <v>8</v>
      </c>
      <c r="B156" s="8">
        <v>10</v>
      </c>
      <c r="C156" s="8">
        <f t="shared" si="2"/>
        <v>155</v>
      </c>
      <c r="D156" s="3" t="s">
        <v>164</v>
      </c>
      <c r="E156" s="121" t="s">
        <v>47</v>
      </c>
      <c r="F156" s="121" t="s">
        <v>47</v>
      </c>
      <c r="G156" s="126" t="s">
        <v>1056</v>
      </c>
      <c r="H156" s="127" t="s">
        <v>372</v>
      </c>
      <c r="I156" s="128">
        <v>28</v>
      </c>
      <c r="J156" s="122">
        <v>2</v>
      </c>
      <c r="K156" s="122" t="s">
        <v>837</v>
      </c>
    </row>
    <row r="157" spans="1:11">
      <c r="A157" s="5">
        <v>8</v>
      </c>
      <c r="B157" s="8">
        <v>11</v>
      </c>
      <c r="C157" s="8">
        <f t="shared" si="2"/>
        <v>156</v>
      </c>
      <c r="D157" s="3" t="s">
        <v>14</v>
      </c>
      <c r="E157" s="121" t="s">
        <v>438</v>
      </c>
      <c r="F157" s="121" t="s">
        <v>345</v>
      </c>
      <c r="G157" s="126" t="s">
        <v>465</v>
      </c>
      <c r="H157" s="127" t="s">
        <v>580</v>
      </c>
      <c r="I157" s="128">
        <v>35</v>
      </c>
      <c r="J157" s="122">
        <v>5</v>
      </c>
      <c r="K157" s="122" t="s">
        <v>837</v>
      </c>
    </row>
    <row r="158" spans="1:11">
      <c r="A158" s="5">
        <v>8</v>
      </c>
      <c r="B158" s="8">
        <v>12</v>
      </c>
      <c r="C158" s="8">
        <f t="shared" si="2"/>
        <v>157</v>
      </c>
      <c r="D158" s="3" t="s">
        <v>17</v>
      </c>
      <c r="E158" s="121" t="s">
        <v>614</v>
      </c>
      <c r="F158" s="121" t="s">
        <v>481</v>
      </c>
      <c r="G158" s="126" t="s">
        <v>292</v>
      </c>
      <c r="H158" s="127" t="s">
        <v>523</v>
      </c>
      <c r="I158" s="128">
        <v>34</v>
      </c>
      <c r="J158" s="122">
        <v>2</v>
      </c>
      <c r="K158" s="122" t="s">
        <v>46</v>
      </c>
    </row>
    <row r="159" spans="1:11">
      <c r="A159" s="5">
        <v>8</v>
      </c>
      <c r="B159" s="8">
        <v>13</v>
      </c>
      <c r="C159" s="8">
        <f t="shared" si="2"/>
        <v>158</v>
      </c>
      <c r="D159" s="3" t="s">
        <v>345</v>
      </c>
      <c r="E159" s="121" t="s">
        <v>2045</v>
      </c>
      <c r="F159" s="121" t="s">
        <v>16</v>
      </c>
      <c r="G159" s="126" t="s">
        <v>658</v>
      </c>
      <c r="H159" s="127" t="s">
        <v>333</v>
      </c>
      <c r="I159" s="128">
        <v>41</v>
      </c>
      <c r="J159" s="122">
        <v>2</v>
      </c>
      <c r="K159" s="122" t="s">
        <v>837</v>
      </c>
    </row>
    <row r="160" spans="1:11">
      <c r="A160" s="5">
        <v>8</v>
      </c>
      <c r="B160" s="8">
        <v>14</v>
      </c>
      <c r="C160" s="8">
        <f t="shared" si="2"/>
        <v>159</v>
      </c>
      <c r="D160" s="3" t="s">
        <v>567</v>
      </c>
      <c r="E160" s="123" t="s">
        <v>29</v>
      </c>
      <c r="F160" s="123" t="s">
        <v>29</v>
      </c>
      <c r="G160" s="124" t="s">
        <v>1697</v>
      </c>
      <c r="H160" s="124" t="s">
        <v>547</v>
      </c>
      <c r="I160" s="122">
        <v>29</v>
      </c>
      <c r="J160" s="125">
        <v>1</v>
      </c>
      <c r="K160" s="125" t="s">
        <v>837</v>
      </c>
    </row>
    <row r="161" spans="1:11">
      <c r="A161" s="5">
        <v>8</v>
      </c>
      <c r="B161" s="8">
        <v>15</v>
      </c>
      <c r="C161" s="8">
        <f t="shared" si="2"/>
        <v>160</v>
      </c>
      <c r="D161" s="3" t="s">
        <v>15</v>
      </c>
      <c r="E161" s="123" t="s">
        <v>470</v>
      </c>
      <c r="F161" s="123" t="s">
        <v>470</v>
      </c>
      <c r="G161" s="124" t="s">
        <v>1632</v>
      </c>
      <c r="H161" s="124" t="s">
        <v>549</v>
      </c>
      <c r="I161" s="122">
        <v>27</v>
      </c>
      <c r="J161" s="125">
        <v>1</v>
      </c>
      <c r="K161" s="125" t="s">
        <v>46</v>
      </c>
    </row>
    <row r="162" spans="1:11">
      <c r="A162" s="5">
        <v>8</v>
      </c>
      <c r="B162" s="8">
        <v>16</v>
      </c>
      <c r="C162" s="8">
        <f t="shared" si="2"/>
        <v>161</v>
      </c>
      <c r="D162" s="3" t="s">
        <v>16</v>
      </c>
      <c r="E162" s="123" t="s">
        <v>345</v>
      </c>
      <c r="F162" s="123" t="s">
        <v>13</v>
      </c>
      <c r="G162" s="124" t="s">
        <v>163</v>
      </c>
      <c r="H162" s="124" t="s">
        <v>324</v>
      </c>
      <c r="I162" s="122">
        <v>34</v>
      </c>
      <c r="J162" s="125">
        <v>1</v>
      </c>
      <c r="K162" s="125" t="s">
        <v>837</v>
      </c>
    </row>
    <row r="163" spans="1:11">
      <c r="A163" s="5">
        <v>8</v>
      </c>
      <c r="B163" s="8">
        <v>17</v>
      </c>
      <c r="C163" s="8">
        <f t="shared" si="2"/>
        <v>162</v>
      </c>
      <c r="D163" s="3" t="s">
        <v>13</v>
      </c>
      <c r="E163" s="121" t="s">
        <v>14</v>
      </c>
      <c r="F163" s="121" t="s">
        <v>14</v>
      </c>
      <c r="G163" s="126" t="s">
        <v>1064</v>
      </c>
      <c r="H163" s="127" t="s">
        <v>20</v>
      </c>
      <c r="I163" s="128">
        <v>26</v>
      </c>
      <c r="J163" s="122">
        <v>3</v>
      </c>
      <c r="K163" s="122" t="s">
        <v>46</v>
      </c>
    </row>
    <row r="164" spans="1:11">
      <c r="A164" s="5">
        <v>8</v>
      </c>
      <c r="B164" s="8">
        <v>18</v>
      </c>
      <c r="C164" s="8">
        <f t="shared" si="2"/>
        <v>163</v>
      </c>
      <c r="D164" s="3" t="s">
        <v>276</v>
      </c>
      <c r="E164" s="121" t="s">
        <v>480</v>
      </c>
      <c r="F164" s="121" t="s">
        <v>480</v>
      </c>
      <c r="G164" s="126" t="s">
        <v>125</v>
      </c>
      <c r="H164" s="127" t="s">
        <v>1028</v>
      </c>
      <c r="I164" s="128">
        <v>29</v>
      </c>
      <c r="J164" s="122">
        <v>1</v>
      </c>
      <c r="K164" s="122" t="s">
        <v>46</v>
      </c>
    </row>
    <row r="165" spans="1:11">
      <c r="A165" s="5">
        <v>8</v>
      </c>
      <c r="B165" s="8">
        <v>19</v>
      </c>
      <c r="C165" s="8">
        <f t="shared" si="2"/>
        <v>164</v>
      </c>
      <c r="D165" s="3" t="s">
        <v>354</v>
      </c>
      <c r="E165" s="123" t="s">
        <v>188</v>
      </c>
      <c r="F165" s="123" t="s">
        <v>188</v>
      </c>
      <c r="G165" s="124" t="s">
        <v>1603</v>
      </c>
      <c r="H165" s="124" t="s">
        <v>1604</v>
      </c>
      <c r="I165" s="122">
        <v>33</v>
      </c>
      <c r="J165" s="125">
        <v>7</v>
      </c>
      <c r="K165" s="125" t="s">
        <v>46</v>
      </c>
    </row>
    <row r="166" spans="1:11">
      <c r="A166" s="9">
        <v>8</v>
      </c>
      <c r="B166" s="10">
        <v>20</v>
      </c>
      <c r="C166" s="10">
        <f t="shared" si="2"/>
        <v>165</v>
      </c>
      <c r="D166" s="12" t="s">
        <v>609</v>
      </c>
      <c r="E166" s="133" t="s">
        <v>300</v>
      </c>
      <c r="F166" s="133" t="s">
        <v>300</v>
      </c>
      <c r="G166" s="135" t="s">
        <v>587</v>
      </c>
      <c r="H166" s="136" t="s">
        <v>570</v>
      </c>
      <c r="I166" s="137">
        <v>27</v>
      </c>
      <c r="J166" s="134">
        <v>9</v>
      </c>
      <c r="K166" s="134" t="s">
        <v>46</v>
      </c>
    </row>
    <row r="167" spans="1:11">
      <c r="A167" s="5">
        <v>9</v>
      </c>
      <c r="B167" s="8">
        <v>1</v>
      </c>
      <c r="C167" s="8">
        <f t="shared" si="2"/>
        <v>166</v>
      </c>
      <c r="D167" s="3" t="s">
        <v>609</v>
      </c>
      <c r="E167" s="123" t="s">
        <v>609</v>
      </c>
      <c r="F167" s="123" t="s">
        <v>47</v>
      </c>
      <c r="G167" s="124" t="s">
        <v>835</v>
      </c>
      <c r="H167" s="124" t="s">
        <v>1667</v>
      </c>
      <c r="I167" s="122">
        <v>26</v>
      </c>
      <c r="J167" s="125">
        <v>9</v>
      </c>
      <c r="K167" s="125" t="s">
        <v>46</v>
      </c>
    </row>
    <row r="168" spans="1:11">
      <c r="A168" s="5">
        <v>9</v>
      </c>
      <c r="B168" s="8">
        <v>2</v>
      </c>
      <c r="C168" s="8">
        <f t="shared" si="2"/>
        <v>167</v>
      </c>
      <c r="D168" s="3" t="s">
        <v>354</v>
      </c>
      <c r="E168" s="121" t="s">
        <v>13</v>
      </c>
      <c r="F168" s="121" t="s">
        <v>686</v>
      </c>
      <c r="G168" s="126" t="s">
        <v>89</v>
      </c>
      <c r="H168" s="127" t="s">
        <v>531</v>
      </c>
      <c r="I168" s="128">
        <v>36</v>
      </c>
      <c r="J168" s="122">
        <v>9</v>
      </c>
      <c r="K168" s="122" t="s">
        <v>46</v>
      </c>
    </row>
    <row r="169" spans="1:11">
      <c r="A169" s="5">
        <v>9</v>
      </c>
      <c r="B169" s="8">
        <v>3</v>
      </c>
      <c r="C169" s="8">
        <f t="shared" si="2"/>
        <v>168</v>
      </c>
      <c r="D169" s="3" t="s">
        <v>276</v>
      </c>
      <c r="E169" s="121" t="s">
        <v>555</v>
      </c>
      <c r="F169" s="121" t="s">
        <v>555</v>
      </c>
      <c r="G169" s="126" t="s">
        <v>1023</v>
      </c>
      <c r="H169" s="127" t="s">
        <v>493</v>
      </c>
      <c r="I169" s="128">
        <v>33</v>
      </c>
      <c r="J169" s="122">
        <v>1</v>
      </c>
      <c r="K169" s="122" t="s">
        <v>46</v>
      </c>
    </row>
    <row r="170" spans="1:11">
      <c r="A170" s="5">
        <v>9</v>
      </c>
      <c r="B170" s="8">
        <v>4</v>
      </c>
      <c r="C170" s="8">
        <f t="shared" si="2"/>
        <v>169</v>
      </c>
      <c r="D170" s="3" t="s">
        <v>13</v>
      </c>
      <c r="E170" s="123"/>
      <c r="F170" s="123" t="s">
        <v>686</v>
      </c>
      <c r="G170" s="124" t="s">
        <v>1779</v>
      </c>
      <c r="H170" s="124" t="s">
        <v>544</v>
      </c>
      <c r="I170" s="122">
        <v>28</v>
      </c>
      <c r="J170" s="125">
        <v>1</v>
      </c>
      <c r="K170" s="125" t="s">
        <v>46</v>
      </c>
    </row>
    <row r="171" spans="1:11">
      <c r="A171" s="5">
        <v>9</v>
      </c>
      <c r="B171" s="8">
        <v>5</v>
      </c>
      <c r="C171" s="8">
        <f t="shared" si="2"/>
        <v>170</v>
      </c>
      <c r="D171" s="3" t="s">
        <v>16</v>
      </c>
      <c r="E171" s="121" t="s">
        <v>480</v>
      </c>
      <c r="F171" s="121" t="s">
        <v>480</v>
      </c>
      <c r="G171" s="126" t="s">
        <v>444</v>
      </c>
      <c r="H171" s="127" t="s">
        <v>583</v>
      </c>
      <c r="I171" s="128">
        <v>35</v>
      </c>
      <c r="J171" s="122">
        <v>1</v>
      </c>
      <c r="K171" s="122" t="s">
        <v>837</v>
      </c>
    </row>
    <row r="172" spans="1:11">
      <c r="A172" s="5">
        <v>9</v>
      </c>
      <c r="B172" s="8">
        <v>6</v>
      </c>
      <c r="C172" s="8">
        <f t="shared" si="2"/>
        <v>171</v>
      </c>
      <c r="D172" s="3" t="s">
        <v>15</v>
      </c>
      <c r="E172" s="123" t="s">
        <v>563</v>
      </c>
      <c r="F172" s="123" t="s">
        <v>563</v>
      </c>
      <c r="G172" s="124" t="s">
        <v>288</v>
      </c>
      <c r="H172" s="124" t="s">
        <v>1916</v>
      </c>
      <c r="I172" s="122">
        <v>27</v>
      </c>
      <c r="J172" s="125">
        <v>9</v>
      </c>
      <c r="K172" s="125" t="s">
        <v>837</v>
      </c>
    </row>
    <row r="173" spans="1:11">
      <c r="A173" s="5">
        <v>9</v>
      </c>
      <c r="B173" s="8">
        <v>7</v>
      </c>
      <c r="C173" s="8">
        <f t="shared" si="2"/>
        <v>172</v>
      </c>
      <c r="D173" s="3" t="s">
        <v>567</v>
      </c>
      <c r="E173" s="123" t="s">
        <v>480</v>
      </c>
      <c r="F173" s="123" t="s">
        <v>480</v>
      </c>
      <c r="G173" s="124" t="s">
        <v>1879</v>
      </c>
      <c r="H173" s="124" t="s">
        <v>1880</v>
      </c>
      <c r="I173" s="122">
        <v>34</v>
      </c>
      <c r="J173" s="125">
        <v>7</v>
      </c>
      <c r="K173" s="125" t="s">
        <v>837</v>
      </c>
    </row>
    <row r="174" spans="1:11">
      <c r="A174" s="5">
        <v>9</v>
      </c>
      <c r="B174" s="8">
        <v>8</v>
      </c>
      <c r="C174" s="8">
        <f t="shared" si="2"/>
        <v>173</v>
      </c>
      <c r="D174" s="3" t="s">
        <v>345</v>
      </c>
      <c r="E174" s="123" t="s">
        <v>438</v>
      </c>
      <c r="F174" s="123" t="s">
        <v>438</v>
      </c>
      <c r="G174" s="124" t="s">
        <v>1773</v>
      </c>
      <c r="H174" s="124" t="s">
        <v>559</v>
      </c>
      <c r="I174" s="122">
        <v>28</v>
      </c>
      <c r="J174" s="125">
        <v>1</v>
      </c>
      <c r="K174" s="125" t="s">
        <v>837</v>
      </c>
    </row>
    <row r="175" spans="1:11">
      <c r="A175" s="5">
        <v>9</v>
      </c>
      <c r="B175" s="8">
        <v>9</v>
      </c>
      <c r="C175" s="8">
        <f t="shared" si="2"/>
        <v>174</v>
      </c>
      <c r="D175" s="3" t="s">
        <v>17</v>
      </c>
      <c r="E175" s="123" t="s">
        <v>17</v>
      </c>
      <c r="F175" s="123" t="s">
        <v>17</v>
      </c>
      <c r="G175" s="124" t="s">
        <v>317</v>
      </c>
      <c r="H175" s="124" t="s">
        <v>1908</v>
      </c>
      <c r="I175" s="122">
        <v>27</v>
      </c>
      <c r="J175" s="125">
        <v>9</v>
      </c>
      <c r="K175" s="125" t="s">
        <v>46</v>
      </c>
    </row>
    <row r="176" spans="1:11">
      <c r="A176" s="5">
        <v>9</v>
      </c>
      <c r="B176" s="8">
        <v>10</v>
      </c>
      <c r="C176" s="8">
        <f t="shared" si="2"/>
        <v>175</v>
      </c>
      <c r="D176" s="3" t="s">
        <v>14</v>
      </c>
      <c r="E176" s="121" t="s">
        <v>480</v>
      </c>
      <c r="F176" s="121" t="s">
        <v>438</v>
      </c>
      <c r="G176" s="126" t="s">
        <v>868</v>
      </c>
      <c r="H176" s="127" t="s">
        <v>220</v>
      </c>
      <c r="I176" s="128">
        <v>30</v>
      </c>
      <c r="J176" s="122">
        <v>1</v>
      </c>
      <c r="K176" s="122" t="s">
        <v>837</v>
      </c>
    </row>
    <row r="177" spans="1:11">
      <c r="A177" s="5">
        <v>9</v>
      </c>
      <c r="B177" s="8">
        <v>11</v>
      </c>
      <c r="C177" s="8">
        <f t="shared" si="2"/>
        <v>176</v>
      </c>
      <c r="D177" s="3" t="s">
        <v>164</v>
      </c>
      <c r="E177" s="123" t="s">
        <v>29</v>
      </c>
      <c r="F177" s="123" t="s">
        <v>29</v>
      </c>
      <c r="G177" s="124" t="s">
        <v>1907</v>
      </c>
      <c r="H177" s="124" t="s">
        <v>136</v>
      </c>
      <c r="I177" s="122">
        <v>27</v>
      </c>
      <c r="J177" s="125">
        <v>7</v>
      </c>
      <c r="K177" s="125" t="s">
        <v>46</v>
      </c>
    </row>
    <row r="178" spans="1:11">
      <c r="A178" s="5">
        <v>9</v>
      </c>
      <c r="B178" s="8">
        <v>12</v>
      </c>
      <c r="C178" s="8">
        <f t="shared" si="2"/>
        <v>177</v>
      </c>
      <c r="D178" s="3" t="s">
        <v>555</v>
      </c>
      <c r="E178" s="123" t="s">
        <v>686</v>
      </c>
      <c r="F178" s="123" t="s">
        <v>686</v>
      </c>
      <c r="G178" s="124" t="s">
        <v>1654</v>
      </c>
      <c r="H178" s="124" t="s">
        <v>197</v>
      </c>
      <c r="I178" s="122">
        <v>26</v>
      </c>
      <c r="J178" s="125">
        <v>1</v>
      </c>
      <c r="K178" s="125" t="s">
        <v>46</v>
      </c>
    </row>
    <row r="179" spans="1:11">
      <c r="A179" s="5">
        <v>9</v>
      </c>
      <c r="B179" s="8">
        <v>13</v>
      </c>
      <c r="C179" s="8">
        <f t="shared" si="2"/>
        <v>178</v>
      </c>
      <c r="D179" s="3" t="s">
        <v>18</v>
      </c>
      <c r="E179" s="121" t="s">
        <v>246</v>
      </c>
      <c r="F179" s="121" t="s">
        <v>246</v>
      </c>
      <c r="G179" s="126" t="s">
        <v>611</v>
      </c>
      <c r="H179" s="127" t="s">
        <v>545</v>
      </c>
      <c r="I179" s="128">
        <v>29</v>
      </c>
      <c r="J179" s="122">
        <v>4</v>
      </c>
      <c r="K179" s="122" t="s">
        <v>837</v>
      </c>
    </row>
    <row r="180" spans="1:11">
      <c r="A180" s="5">
        <v>9</v>
      </c>
      <c r="B180" s="8">
        <v>14</v>
      </c>
      <c r="C180" s="8">
        <f t="shared" si="2"/>
        <v>179</v>
      </c>
      <c r="D180" s="3" t="s">
        <v>480</v>
      </c>
      <c r="E180" s="123" t="s">
        <v>686</v>
      </c>
      <c r="F180" s="123" t="s">
        <v>686</v>
      </c>
      <c r="G180" s="124" t="s">
        <v>615</v>
      </c>
      <c r="H180" s="124" t="s">
        <v>225</v>
      </c>
      <c r="I180" s="122">
        <v>23</v>
      </c>
      <c r="J180" s="125">
        <v>9</v>
      </c>
      <c r="K180" s="125" t="s">
        <v>46</v>
      </c>
    </row>
    <row r="181" spans="1:11">
      <c r="A181" s="5">
        <v>9</v>
      </c>
      <c r="B181" s="8">
        <v>15</v>
      </c>
      <c r="C181" s="8">
        <f t="shared" si="2"/>
        <v>180</v>
      </c>
      <c r="D181" s="3" t="s">
        <v>470</v>
      </c>
      <c r="E181" s="123" t="s">
        <v>686</v>
      </c>
      <c r="F181" s="123" t="s">
        <v>686</v>
      </c>
      <c r="G181" s="124" t="s">
        <v>200</v>
      </c>
      <c r="H181" s="124" t="s">
        <v>551</v>
      </c>
      <c r="I181" s="122">
        <v>23</v>
      </c>
      <c r="J181" s="125">
        <v>1</v>
      </c>
      <c r="K181" s="125" t="s">
        <v>46</v>
      </c>
    </row>
    <row r="182" spans="1:11">
      <c r="A182" s="5">
        <v>9</v>
      </c>
      <c r="B182" s="8">
        <v>16</v>
      </c>
      <c r="C182" s="8">
        <f t="shared" si="2"/>
        <v>181</v>
      </c>
      <c r="D182" s="3" t="s">
        <v>239</v>
      </c>
      <c r="E182" s="121" t="s">
        <v>246</v>
      </c>
      <c r="F182" s="121" t="s">
        <v>246</v>
      </c>
      <c r="G182" s="126" t="s">
        <v>259</v>
      </c>
      <c r="H182" s="127" t="s">
        <v>846</v>
      </c>
      <c r="I182" s="128">
        <v>30</v>
      </c>
      <c r="J182" s="122">
        <v>2</v>
      </c>
      <c r="K182" s="122" t="s">
        <v>837</v>
      </c>
    </row>
    <row r="183" spans="1:11">
      <c r="A183" s="5">
        <v>9</v>
      </c>
      <c r="B183" s="8">
        <v>17</v>
      </c>
      <c r="C183" s="8">
        <f t="shared" si="2"/>
        <v>182</v>
      </c>
      <c r="D183" s="3" t="s">
        <v>129</v>
      </c>
      <c r="E183" s="121" t="s">
        <v>300</v>
      </c>
      <c r="F183" s="121" t="s">
        <v>300</v>
      </c>
      <c r="G183" s="126" t="s">
        <v>734</v>
      </c>
      <c r="H183" s="127" t="s">
        <v>546</v>
      </c>
      <c r="I183" s="128">
        <v>30</v>
      </c>
      <c r="J183" s="122">
        <v>2</v>
      </c>
      <c r="K183" s="122" t="s">
        <v>837</v>
      </c>
    </row>
    <row r="184" spans="1:11">
      <c r="A184" s="5">
        <v>9</v>
      </c>
      <c r="B184" s="8">
        <v>18</v>
      </c>
      <c r="C184" s="8">
        <f t="shared" si="2"/>
        <v>183</v>
      </c>
      <c r="D184" s="3" t="s">
        <v>438</v>
      </c>
      <c r="E184" s="121" t="s">
        <v>246</v>
      </c>
      <c r="F184" s="121" t="s">
        <v>246</v>
      </c>
      <c r="G184" s="126" t="s">
        <v>1181</v>
      </c>
      <c r="H184" s="127" t="s">
        <v>571</v>
      </c>
      <c r="I184" s="128">
        <v>30</v>
      </c>
      <c r="J184" s="122">
        <v>1</v>
      </c>
      <c r="K184" s="122" t="s">
        <v>837</v>
      </c>
    </row>
    <row r="185" spans="1:11">
      <c r="A185" s="5">
        <v>9</v>
      </c>
      <c r="B185" s="8">
        <v>19</v>
      </c>
      <c r="C185" s="8">
        <f t="shared" si="2"/>
        <v>184</v>
      </c>
      <c r="D185" s="3" t="s">
        <v>563</v>
      </c>
      <c r="E185" s="121" t="s">
        <v>438</v>
      </c>
      <c r="F185" s="121" t="s">
        <v>438</v>
      </c>
      <c r="G185" s="126" t="s">
        <v>226</v>
      </c>
      <c r="H185" s="127" t="s">
        <v>379</v>
      </c>
      <c r="I185" s="128">
        <v>29</v>
      </c>
      <c r="J185" s="122">
        <v>9</v>
      </c>
      <c r="K185" s="122" t="s">
        <v>46</v>
      </c>
    </row>
    <row r="186" spans="1:11">
      <c r="A186" s="9">
        <v>9</v>
      </c>
      <c r="B186" s="10">
        <v>20</v>
      </c>
      <c r="C186" s="10">
        <f t="shared" si="2"/>
        <v>185</v>
      </c>
      <c r="D186" s="12" t="s">
        <v>29</v>
      </c>
      <c r="E186" s="133" t="s">
        <v>438</v>
      </c>
      <c r="F186" s="133" t="s">
        <v>300</v>
      </c>
      <c r="G186" s="135" t="s">
        <v>525</v>
      </c>
      <c r="H186" s="136" t="s">
        <v>596</v>
      </c>
      <c r="I186" s="137">
        <v>28</v>
      </c>
      <c r="J186" s="134">
        <v>2</v>
      </c>
      <c r="K186" s="134" t="s">
        <v>46</v>
      </c>
    </row>
    <row r="187" spans="1:11">
      <c r="A187" s="5">
        <v>10</v>
      </c>
      <c r="B187" s="8">
        <v>1</v>
      </c>
      <c r="C187" s="8">
        <f t="shared" si="2"/>
        <v>186</v>
      </c>
      <c r="D187" s="3" t="s">
        <v>29</v>
      </c>
      <c r="E187" s="123" t="s">
        <v>16</v>
      </c>
      <c r="F187" s="123" t="s">
        <v>16</v>
      </c>
      <c r="G187" s="124" t="s">
        <v>1608</v>
      </c>
      <c r="H187" s="124" t="s">
        <v>151</v>
      </c>
      <c r="I187" s="122">
        <v>26</v>
      </c>
      <c r="J187" s="125">
        <v>7</v>
      </c>
      <c r="K187" s="125" t="s">
        <v>837</v>
      </c>
    </row>
    <row r="188" spans="1:11">
      <c r="A188" s="5">
        <v>10</v>
      </c>
      <c r="B188" s="8">
        <v>2</v>
      </c>
      <c r="C188" s="8">
        <f t="shared" si="2"/>
        <v>187</v>
      </c>
      <c r="D188" s="3" t="s">
        <v>563</v>
      </c>
      <c r="E188" s="123" t="s">
        <v>239</v>
      </c>
      <c r="F188" s="123" t="s">
        <v>239</v>
      </c>
      <c r="G188" s="124" t="s">
        <v>282</v>
      </c>
      <c r="H188" s="124" t="s">
        <v>1650</v>
      </c>
      <c r="I188" s="122">
        <v>24</v>
      </c>
      <c r="J188" s="125">
        <v>9</v>
      </c>
      <c r="K188" s="125" t="s">
        <v>837</v>
      </c>
    </row>
    <row r="189" spans="1:11">
      <c r="A189" s="5">
        <v>10</v>
      </c>
      <c r="B189" s="8">
        <v>3</v>
      </c>
      <c r="C189" s="8">
        <f t="shared" si="2"/>
        <v>188</v>
      </c>
      <c r="D189" s="3" t="s">
        <v>438</v>
      </c>
      <c r="E189" s="123" t="s">
        <v>276</v>
      </c>
      <c r="F189" s="123" t="s">
        <v>276</v>
      </c>
      <c r="G189" s="124" t="s">
        <v>1848</v>
      </c>
      <c r="H189" s="124" t="s">
        <v>1054</v>
      </c>
      <c r="I189" s="122">
        <v>23</v>
      </c>
      <c r="J189" s="125">
        <v>1</v>
      </c>
      <c r="K189" s="125" t="s">
        <v>837</v>
      </c>
    </row>
    <row r="190" spans="1:11">
      <c r="A190" s="5">
        <v>10</v>
      </c>
      <c r="B190" s="8">
        <v>4</v>
      </c>
      <c r="C190" s="8">
        <f t="shared" si="2"/>
        <v>189</v>
      </c>
      <c r="D190" s="3" t="s">
        <v>129</v>
      </c>
      <c r="E190" s="123" t="s">
        <v>1121</v>
      </c>
      <c r="F190" s="123" t="s">
        <v>1121</v>
      </c>
      <c r="G190" s="124" t="s">
        <v>601</v>
      </c>
      <c r="H190" s="124" t="s">
        <v>805</v>
      </c>
      <c r="I190" s="122">
        <v>26</v>
      </c>
      <c r="J190" s="125">
        <v>1</v>
      </c>
      <c r="K190" s="125" t="s">
        <v>837</v>
      </c>
    </row>
    <row r="191" spans="1:11">
      <c r="A191" s="5">
        <v>10</v>
      </c>
      <c r="B191" s="8">
        <v>5</v>
      </c>
      <c r="C191" s="8">
        <f t="shared" si="2"/>
        <v>190</v>
      </c>
      <c r="D191" s="3" t="s">
        <v>239</v>
      </c>
      <c r="E191" s="121" t="s">
        <v>164</v>
      </c>
      <c r="F191" s="121" t="s">
        <v>164</v>
      </c>
      <c r="G191" s="126" t="s">
        <v>1109</v>
      </c>
      <c r="H191" s="127" t="s">
        <v>216</v>
      </c>
      <c r="I191" s="128">
        <v>27</v>
      </c>
      <c r="J191" s="122">
        <v>1</v>
      </c>
      <c r="K191" s="122" t="s">
        <v>46</v>
      </c>
    </row>
    <row r="192" spans="1:11">
      <c r="A192" s="5">
        <v>10</v>
      </c>
      <c r="B192" s="8">
        <v>6</v>
      </c>
      <c r="C192" s="8">
        <f t="shared" si="2"/>
        <v>191</v>
      </c>
      <c r="D192" s="3" t="s">
        <v>470</v>
      </c>
      <c r="E192" s="123" t="s">
        <v>438</v>
      </c>
      <c r="F192" s="123" t="s">
        <v>438</v>
      </c>
      <c r="G192" s="124" t="s">
        <v>1694</v>
      </c>
      <c r="H192" s="124" t="s">
        <v>705</v>
      </c>
      <c r="I192" s="122">
        <v>28</v>
      </c>
      <c r="J192" s="125">
        <v>5</v>
      </c>
      <c r="K192" s="125" t="s">
        <v>837</v>
      </c>
    </row>
    <row r="193" spans="1:11">
      <c r="A193" s="5">
        <v>10</v>
      </c>
      <c r="B193" s="8">
        <v>7</v>
      </c>
      <c r="C193" s="8">
        <f t="shared" si="2"/>
        <v>192</v>
      </c>
      <c r="D193" s="3" t="s">
        <v>480</v>
      </c>
      <c r="E193" s="123" t="s">
        <v>567</v>
      </c>
      <c r="F193" s="123" t="s">
        <v>567</v>
      </c>
      <c r="G193" s="124" t="s">
        <v>1877</v>
      </c>
      <c r="H193" s="124" t="s">
        <v>243</v>
      </c>
      <c r="I193" s="122">
        <v>26</v>
      </c>
      <c r="J193" s="125">
        <v>9</v>
      </c>
      <c r="K193" s="125" t="s">
        <v>837</v>
      </c>
    </row>
    <row r="194" spans="1:11">
      <c r="A194" s="5">
        <v>10</v>
      </c>
      <c r="B194" s="8">
        <v>8</v>
      </c>
      <c r="C194" s="8">
        <f t="shared" si="2"/>
        <v>193</v>
      </c>
      <c r="D194" s="3" t="s">
        <v>18</v>
      </c>
      <c r="E194" s="121" t="s">
        <v>188</v>
      </c>
      <c r="F194" s="121" t="s">
        <v>188</v>
      </c>
      <c r="G194" s="126" t="s">
        <v>485</v>
      </c>
      <c r="H194" s="127" t="s">
        <v>922</v>
      </c>
      <c r="I194" s="128">
        <v>27</v>
      </c>
      <c r="J194" s="122">
        <v>7</v>
      </c>
      <c r="K194" s="122" t="s">
        <v>837</v>
      </c>
    </row>
    <row r="195" spans="1:11">
      <c r="A195" s="5">
        <v>10</v>
      </c>
      <c r="B195" s="8">
        <v>9</v>
      </c>
      <c r="C195" s="8">
        <f t="shared" si="2"/>
        <v>194</v>
      </c>
      <c r="D195" s="3" t="s">
        <v>555</v>
      </c>
      <c r="E195" s="121" t="s">
        <v>239</v>
      </c>
      <c r="F195" s="121" t="s">
        <v>239</v>
      </c>
      <c r="G195" s="126" t="s">
        <v>292</v>
      </c>
      <c r="H195" s="127" t="s">
        <v>666</v>
      </c>
      <c r="I195" s="128">
        <v>27</v>
      </c>
      <c r="J195" s="122">
        <v>9</v>
      </c>
      <c r="K195" s="122" t="s">
        <v>46</v>
      </c>
    </row>
    <row r="196" spans="1:11">
      <c r="A196" s="5">
        <v>10</v>
      </c>
      <c r="B196" s="8">
        <v>10</v>
      </c>
      <c r="C196" s="8">
        <f t="shared" ref="C196:C259" si="3">C195+1</f>
        <v>195</v>
      </c>
      <c r="D196" s="3" t="s">
        <v>164</v>
      </c>
      <c r="E196" s="121" t="s">
        <v>14</v>
      </c>
      <c r="F196" s="121" t="s">
        <v>213</v>
      </c>
      <c r="G196" s="126" t="s">
        <v>411</v>
      </c>
      <c r="H196" s="127" t="s">
        <v>365</v>
      </c>
      <c r="I196" s="128">
        <v>28</v>
      </c>
      <c r="J196" s="122">
        <v>8</v>
      </c>
      <c r="K196" s="122" t="s">
        <v>837</v>
      </c>
    </row>
    <row r="197" spans="1:11">
      <c r="A197" s="5">
        <v>10</v>
      </c>
      <c r="B197" s="8">
        <v>11</v>
      </c>
      <c r="C197" s="8">
        <f t="shared" si="3"/>
        <v>196</v>
      </c>
      <c r="D197" s="3" t="s">
        <v>14</v>
      </c>
      <c r="E197" s="121" t="s">
        <v>164</v>
      </c>
      <c r="F197" s="121" t="s">
        <v>164</v>
      </c>
      <c r="G197" s="126" t="s">
        <v>528</v>
      </c>
      <c r="H197" s="127" t="s">
        <v>718</v>
      </c>
      <c r="I197" s="128">
        <v>30</v>
      </c>
      <c r="J197" s="122">
        <v>6</v>
      </c>
      <c r="K197" s="122" t="s">
        <v>838</v>
      </c>
    </row>
    <row r="198" spans="1:11">
      <c r="A198" s="5">
        <v>10</v>
      </c>
      <c r="B198" s="8">
        <v>12</v>
      </c>
      <c r="C198" s="8">
        <f t="shared" si="3"/>
        <v>197</v>
      </c>
      <c r="D198" s="3" t="s">
        <v>17</v>
      </c>
      <c r="E198" s="123" t="s">
        <v>16</v>
      </c>
      <c r="F198" s="123" t="s">
        <v>555</v>
      </c>
      <c r="G198" s="124" t="s">
        <v>1838</v>
      </c>
      <c r="H198" s="124" t="s">
        <v>1839</v>
      </c>
      <c r="I198" s="122">
        <v>38</v>
      </c>
      <c r="J198" s="125">
        <v>1</v>
      </c>
      <c r="K198" s="125" t="s">
        <v>837</v>
      </c>
    </row>
    <row r="199" spans="1:11">
      <c r="A199" s="5">
        <v>10</v>
      </c>
      <c r="B199" s="8">
        <v>13</v>
      </c>
      <c r="C199" s="8">
        <f t="shared" si="3"/>
        <v>198</v>
      </c>
      <c r="D199" s="3" t="s">
        <v>345</v>
      </c>
      <c r="E199" s="121" t="s">
        <v>354</v>
      </c>
      <c r="F199" s="121" t="s">
        <v>354</v>
      </c>
      <c r="G199" s="126" t="s">
        <v>455</v>
      </c>
      <c r="H199" s="127" t="s">
        <v>456</v>
      </c>
      <c r="I199" s="128">
        <v>36</v>
      </c>
      <c r="J199" s="122">
        <v>1</v>
      </c>
      <c r="K199" s="122" t="s">
        <v>837</v>
      </c>
    </row>
    <row r="200" spans="1:11">
      <c r="A200" s="5">
        <v>10</v>
      </c>
      <c r="B200" s="8">
        <v>14</v>
      </c>
      <c r="C200" s="8">
        <f t="shared" si="3"/>
        <v>199</v>
      </c>
      <c r="D200" s="3" t="s">
        <v>567</v>
      </c>
      <c r="E200" s="123" t="s">
        <v>598</v>
      </c>
      <c r="F200" s="123" t="s">
        <v>598</v>
      </c>
      <c r="G200" s="124" t="s">
        <v>1726</v>
      </c>
      <c r="H200" s="124" t="s">
        <v>72</v>
      </c>
      <c r="I200" s="122">
        <v>27</v>
      </c>
      <c r="J200" s="125">
        <v>7</v>
      </c>
      <c r="K200" s="125" t="s">
        <v>838</v>
      </c>
    </row>
    <row r="201" spans="1:11">
      <c r="A201" s="5">
        <v>10</v>
      </c>
      <c r="B201" s="8">
        <v>15</v>
      </c>
      <c r="C201" s="8">
        <f t="shared" si="3"/>
        <v>200</v>
      </c>
      <c r="D201" s="3" t="s">
        <v>15</v>
      </c>
      <c r="E201" s="121" t="s">
        <v>345</v>
      </c>
      <c r="F201" s="121" t="s">
        <v>345</v>
      </c>
      <c r="G201" s="126" t="s">
        <v>292</v>
      </c>
      <c r="H201" s="127" t="s">
        <v>151</v>
      </c>
      <c r="I201" s="128">
        <v>26</v>
      </c>
      <c r="J201" s="122">
        <v>1</v>
      </c>
      <c r="K201" s="122" t="s">
        <v>837</v>
      </c>
    </row>
    <row r="202" spans="1:11">
      <c r="A202" s="5">
        <v>10</v>
      </c>
      <c r="B202" s="8">
        <v>16</v>
      </c>
      <c r="C202" s="8">
        <f t="shared" si="3"/>
        <v>201</v>
      </c>
      <c r="D202" s="3" t="s">
        <v>16</v>
      </c>
      <c r="E202" s="121" t="s">
        <v>17</v>
      </c>
      <c r="F202" s="121" t="s">
        <v>17</v>
      </c>
      <c r="G202" s="126" t="s">
        <v>1249</v>
      </c>
      <c r="H202" s="127" t="s">
        <v>118</v>
      </c>
      <c r="I202" s="128">
        <v>27</v>
      </c>
      <c r="J202" s="122">
        <v>1</v>
      </c>
      <c r="K202" s="122" t="s">
        <v>837</v>
      </c>
    </row>
    <row r="203" spans="1:11">
      <c r="A203" s="5">
        <v>10</v>
      </c>
      <c r="B203" s="8">
        <v>17</v>
      </c>
      <c r="C203" s="8">
        <f t="shared" si="3"/>
        <v>202</v>
      </c>
      <c r="D203" s="3" t="s">
        <v>13</v>
      </c>
      <c r="E203" s="123" t="s">
        <v>598</v>
      </c>
      <c r="F203" s="123" t="s">
        <v>598</v>
      </c>
      <c r="G203" s="124" t="s">
        <v>1719</v>
      </c>
      <c r="H203" s="124" t="s">
        <v>1720</v>
      </c>
      <c r="I203" s="122">
        <v>30</v>
      </c>
      <c r="J203" s="125">
        <v>1</v>
      </c>
      <c r="K203" s="125" t="s">
        <v>837</v>
      </c>
    </row>
    <row r="204" spans="1:11">
      <c r="A204" s="5">
        <v>10</v>
      </c>
      <c r="B204" s="8">
        <v>18</v>
      </c>
      <c r="C204" s="8">
        <f t="shared" si="3"/>
        <v>203</v>
      </c>
      <c r="D204" s="3" t="s">
        <v>276</v>
      </c>
      <c r="E204" s="121" t="s">
        <v>470</v>
      </c>
      <c r="F204" s="121" t="s">
        <v>470</v>
      </c>
      <c r="G204" s="126" t="s">
        <v>310</v>
      </c>
      <c r="H204" s="127" t="s">
        <v>35</v>
      </c>
      <c r="I204" s="128">
        <v>29</v>
      </c>
      <c r="J204" s="122">
        <v>1</v>
      </c>
      <c r="K204" s="122" t="s">
        <v>46</v>
      </c>
    </row>
    <row r="205" spans="1:11">
      <c r="A205" s="5">
        <v>10</v>
      </c>
      <c r="B205" s="8">
        <v>19</v>
      </c>
      <c r="C205" s="8">
        <f t="shared" si="3"/>
        <v>204</v>
      </c>
      <c r="D205" s="3" t="s">
        <v>354</v>
      </c>
      <c r="E205" s="121" t="s">
        <v>354</v>
      </c>
      <c r="F205" s="121" t="s">
        <v>354</v>
      </c>
      <c r="G205" s="126" t="s">
        <v>601</v>
      </c>
      <c r="H205" s="127" t="s">
        <v>1178</v>
      </c>
      <c r="I205" s="128">
        <v>31</v>
      </c>
      <c r="J205" s="122">
        <v>1</v>
      </c>
      <c r="K205" s="122" t="s">
        <v>837</v>
      </c>
    </row>
    <row r="206" spans="1:11">
      <c r="A206" s="9">
        <v>10</v>
      </c>
      <c r="B206" s="10">
        <v>20</v>
      </c>
      <c r="C206" s="10">
        <f t="shared" si="3"/>
        <v>205</v>
      </c>
      <c r="D206" s="12" t="s">
        <v>609</v>
      </c>
      <c r="E206" s="143" t="s">
        <v>18</v>
      </c>
      <c r="F206" s="143" t="s">
        <v>18</v>
      </c>
      <c r="G206" s="144" t="s">
        <v>1937</v>
      </c>
      <c r="H206" s="144" t="s">
        <v>288</v>
      </c>
      <c r="I206" s="134">
        <v>27</v>
      </c>
      <c r="J206" s="145">
        <v>9</v>
      </c>
      <c r="K206" s="145" t="s">
        <v>837</v>
      </c>
    </row>
    <row r="207" spans="1:11">
      <c r="A207" s="5">
        <v>11</v>
      </c>
      <c r="B207" s="8">
        <v>1</v>
      </c>
      <c r="C207" s="8">
        <f t="shared" si="3"/>
        <v>206</v>
      </c>
      <c r="D207" s="3" t="s">
        <v>609</v>
      </c>
      <c r="E207" s="121" t="s">
        <v>18</v>
      </c>
      <c r="F207" s="121" t="s">
        <v>18</v>
      </c>
      <c r="G207" s="126" t="s">
        <v>119</v>
      </c>
      <c r="H207" s="127" t="s">
        <v>285</v>
      </c>
      <c r="I207" s="128">
        <v>31</v>
      </c>
      <c r="J207" s="122">
        <v>1</v>
      </c>
      <c r="K207" s="122" t="s">
        <v>837</v>
      </c>
    </row>
    <row r="208" spans="1:11">
      <c r="A208" s="5">
        <v>11</v>
      </c>
      <c r="B208" s="8">
        <v>2</v>
      </c>
      <c r="C208" s="8">
        <f t="shared" si="3"/>
        <v>207</v>
      </c>
      <c r="D208" s="3" t="s">
        <v>354</v>
      </c>
      <c r="E208" s="121" t="s">
        <v>1547</v>
      </c>
      <c r="F208" s="121" t="s">
        <v>29</v>
      </c>
      <c r="G208" s="126" t="s">
        <v>167</v>
      </c>
      <c r="H208" s="127" t="s">
        <v>447</v>
      </c>
      <c r="I208" s="128">
        <v>37</v>
      </c>
      <c r="J208" s="122">
        <v>3</v>
      </c>
      <c r="K208" s="122" t="s">
        <v>837</v>
      </c>
    </row>
    <row r="209" spans="1:11">
      <c r="A209" s="5">
        <v>11</v>
      </c>
      <c r="B209" s="8">
        <v>3</v>
      </c>
      <c r="C209" s="8">
        <f t="shared" si="3"/>
        <v>208</v>
      </c>
      <c r="D209" s="3" t="s">
        <v>276</v>
      </c>
      <c r="E209" s="121" t="s">
        <v>18</v>
      </c>
      <c r="F209" s="121" t="s">
        <v>563</v>
      </c>
      <c r="G209" s="126" t="s">
        <v>861</v>
      </c>
      <c r="H209" s="127" t="s">
        <v>277</v>
      </c>
      <c r="I209" s="128">
        <v>29</v>
      </c>
      <c r="J209" s="122">
        <v>1</v>
      </c>
      <c r="K209" s="122" t="s">
        <v>46</v>
      </c>
    </row>
    <row r="210" spans="1:11">
      <c r="A210" s="5">
        <v>11</v>
      </c>
      <c r="B210" s="8">
        <v>4</v>
      </c>
      <c r="C210" s="8">
        <f t="shared" si="3"/>
        <v>209</v>
      </c>
      <c r="D210" s="3" t="s">
        <v>13</v>
      </c>
      <c r="E210" s="121" t="s">
        <v>129</v>
      </c>
      <c r="F210" s="121" t="s">
        <v>129</v>
      </c>
      <c r="G210" s="126" t="s">
        <v>320</v>
      </c>
      <c r="H210" s="127" t="s">
        <v>282</v>
      </c>
      <c r="I210" s="128">
        <v>34</v>
      </c>
      <c r="J210" s="122">
        <v>9</v>
      </c>
      <c r="K210" s="122" t="s">
        <v>837</v>
      </c>
    </row>
    <row r="211" spans="1:11">
      <c r="A211" s="5">
        <v>11</v>
      </c>
      <c r="B211" s="8">
        <v>5</v>
      </c>
      <c r="C211" s="8">
        <f t="shared" si="3"/>
        <v>210</v>
      </c>
      <c r="D211" s="3" t="s">
        <v>16</v>
      </c>
      <c r="E211" s="121" t="s">
        <v>276</v>
      </c>
      <c r="F211" s="121" t="s">
        <v>276</v>
      </c>
      <c r="G211" s="126" t="s">
        <v>195</v>
      </c>
      <c r="H211" s="127" t="s">
        <v>136</v>
      </c>
      <c r="I211" s="128">
        <v>36</v>
      </c>
      <c r="J211" s="122">
        <v>1</v>
      </c>
      <c r="K211" s="122" t="s">
        <v>46</v>
      </c>
    </row>
    <row r="212" spans="1:11">
      <c r="A212" s="5">
        <v>11</v>
      </c>
      <c r="B212" s="8">
        <v>6</v>
      </c>
      <c r="C212" s="8">
        <f t="shared" si="3"/>
        <v>211</v>
      </c>
      <c r="D212" s="3" t="s">
        <v>15</v>
      </c>
      <c r="E212" s="121" t="s">
        <v>18</v>
      </c>
      <c r="F212" s="121" t="s">
        <v>18</v>
      </c>
      <c r="G212" s="126" t="s">
        <v>298</v>
      </c>
      <c r="H212" s="127" t="s">
        <v>299</v>
      </c>
      <c r="I212" s="128">
        <v>41</v>
      </c>
      <c r="J212" s="122">
        <v>3</v>
      </c>
      <c r="K212" s="122" t="s">
        <v>837</v>
      </c>
    </row>
    <row r="213" spans="1:11">
      <c r="A213" s="5">
        <v>11</v>
      </c>
      <c r="B213" s="8">
        <v>7</v>
      </c>
      <c r="C213" s="8">
        <f t="shared" si="3"/>
        <v>212</v>
      </c>
      <c r="D213" s="3" t="s">
        <v>567</v>
      </c>
      <c r="E213" s="121" t="s">
        <v>16</v>
      </c>
      <c r="F213" s="121" t="s">
        <v>13</v>
      </c>
      <c r="G213" s="126" t="s">
        <v>343</v>
      </c>
      <c r="H213" s="127" t="s">
        <v>344</v>
      </c>
      <c r="I213" s="128">
        <v>34</v>
      </c>
      <c r="J213" s="122">
        <v>7</v>
      </c>
      <c r="K213" s="122" t="s">
        <v>46</v>
      </c>
    </row>
    <row r="214" spans="1:11">
      <c r="A214" s="5">
        <v>11</v>
      </c>
      <c r="B214" s="8">
        <v>8</v>
      </c>
      <c r="C214" s="8">
        <f t="shared" si="3"/>
        <v>213</v>
      </c>
      <c r="D214" s="3" t="s">
        <v>345</v>
      </c>
      <c r="E214" s="121" t="s">
        <v>246</v>
      </c>
      <c r="F214" s="121" t="s">
        <v>246</v>
      </c>
      <c r="G214" s="126" t="s">
        <v>936</v>
      </c>
      <c r="H214" s="127" t="s">
        <v>937</v>
      </c>
      <c r="I214" s="128">
        <v>31</v>
      </c>
      <c r="J214" s="122">
        <v>1</v>
      </c>
      <c r="K214" s="122" t="s">
        <v>837</v>
      </c>
    </row>
    <row r="215" spans="1:11">
      <c r="A215" s="5">
        <v>11</v>
      </c>
      <c r="B215" s="8">
        <v>9</v>
      </c>
      <c r="C215" s="8">
        <f t="shared" si="3"/>
        <v>214</v>
      </c>
      <c r="D215" s="3" t="s">
        <v>17</v>
      </c>
      <c r="E215" s="121" t="s">
        <v>438</v>
      </c>
      <c r="F215" s="121" t="s">
        <v>188</v>
      </c>
      <c r="G215" s="126" t="s">
        <v>667</v>
      </c>
      <c r="H215" s="127" t="s">
        <v>155</v>
      </c>
      <c r="I215" s="128">
        <v>30</v>
      </c>
      <c r="J215" s="122">
        <v>8</v>
      </c>
      <c r="K215" s="122" t="s">
        <v>46</v>
      </c>
    </row>
    <row r="216" spans="1:11">
      <c r="A216" s="5">
        <v>11</v>
      </c>
      <c r="B216" s="8">
        <v>10</v>
      </c>
      <c r="C216" s="8">
        <f t="shared" si="3"/>
        <v>215</v>
      </c>
      <c r="D216" s="3" t="s">
        <v>14</v>
      </c>
      <c r="E216" s="121" t="s">
        <v>563</v>
      </c>
      <c r="F216" s="121" t="s">
        <v>563</v>
      </c>
      <c r="G216" s="126" t="s">
        <v>603</v>
      </c>
      <c r="H216" s="127" t="s">
        <v>604</v>
      </c>
      <c r="I216" s="128">
        <v>35</v>
      </c>
      <c r="J216" s="122">
        <v>8</v>
      </c>
      <c r="K216" s="122" t="s">
        <v>837</v>
      </c>
    </row>
    <row r="217" spans="1:11">
      <c r="A217" s="5">
        <v>11</v>
      </c>
      <c r="B217" s="8">
        <v>11</v>
      </c>
      <c r="C217" s="8">
        <f t="shared" si="3"/>
        <v>216</v>
      </c>
      <c r="D217" s="3" t="s">
        <v>164</v>
      </c>
      <c r="E217" s="121" t="s">
        <v>239</v>
      </c>
      <c r="F217" s="121" t="s">
        <v>164</v>
      </c>
      <c r="G217" s="126" t="s">
        <v>714</v>
      </c>
      <c r="H217" s="127" t="s">
        <v>635</v>
      </c>
      <c r="I217" s="128">
        <v>26</v>
      </c>
      <c r="J217" s="122">
        <v>9</v>
      </c>
      <c r="K217" s="122" t="s">
        <v>46</v>
      </c>
    </row>
    <row r="218" spans="1:11">
      <c r="A218" s="5">
        <v>11</v>
      </c>
      <c r="B218" s="8">
        <v>12</v>
      </c>
      <c r="C218" s="8">
        <f t="shared" si="3"/>
        <v>217</v>
      </c>
      <c r="D218" s="3" t="s">
        <v>555</v>
      </c>
      <c r="E218" s="121"/>
      <c r="F218" s="121" t="s">
        <v>246</v>
      </c>
      <c r="G218" s="126" t="s">
        <v>453</v>
      </c>
      <c r="H218" s="127" t="s">
        <v>531</v>
      </c>
      <c r="I218" s="128">
        <v>36</v>
      </c>
      <c r="J218" s="122">
        <v>7</v>
      </c>
      <c r="K218" s="122" t="s">
        <v>837</v>
      </c>
    </row>
    <row r="219" spans="1:11">
      <c r="A219" s="5">
        <v>11</v>
      </c>
      <c r="B219" s="8">
        <v>13</v>
      </c>
      <c r="C219" s="8">
        <f t="shared" si="3"/>
        <v>218</v>
      </c>
      <c r="D219" s="3" t="s">
        <v>18</v>
      </c>
      <c r="E219" s="121" t="s">
        <v>276</v>
      </c>
      <c r="F219" s="121" t="s">
        <v>276</v>
      </c>
      <c r="G219" s="126" t="s">
        <v>454</v>
      </c>
      <c r="H219" s="127" t="s">
        <v>571</v>
      </c>
      <c r="I219" s="128">
        <v>30</v>
      </c>
      <c r="J219" s="122">
        <v>1</v>
      </c>
      <c r="K219" s="122" t="s">
        <v>46</v>
      </c>
    </row>
    <row r="220" spans="1:11">
      <c r="A220" s="5">
        <v>11</v>
      </c>
      <c r="B220" s="8">
        <v>14</v>
      </c>
      <c r="C220" s="8">
        <f t="shared" si="3"/>
        <v>219</v>
      </c>
      <c r="D220" s="3" t="s">
        <v>480</v>
      </c>
      <c r="E220" s="121" t="s">
        <v>13</v>
      </c>
      <c r="F220" s="121" t="s">
        <v>13</v>
      </c>
      <c r="G220" s="126" t="s">
        <v>31</v>
      </c>
      <c r="H220" s="127" t="s">
        <v>1090</v>
      </c>
      <c r="I220" s="128">
        <v>29</v>
      </c>
      <c r="J220" s="122">
        <v>1</v>
      </c>
      <c r="K220" s="122" t="s">
        <v>837</v>
      </c>
    </row>
    <row r="221" spans="1:11">
      <c r="A221" s="5">
        <v>11</v>
      </c>
      <c r="B221" s="8">
        <v>15</v>
      </c>
      <c r="C221" s="8">
        <f t="shared" si="3"/>
        <v>220</v>
      </c>
      <c r="D221" s="3" t="s">
        <v>470</v>
      </c>
      <c r="E221" s="123" t="s">
        <v>480</v>
      </c>
      <c r="F221" s="123" t="s">
        <v>480</v>
      </c>
      <c r="G221" s="124" t="s">
        <v>1925</v>
      </c>
      <c r="H221" s="124" t="s">
        <v>559</v>
      </c>
      <c r="I221" s="122">
        <v>26</v>
      </c>
      <c r="J221" s="125">
        <v>2</v>
      </c>
      <c r="K221" s="125" t="s">
        <v>837</v>
      </c>
    </row>
    <row r="222" spans="1:11">
      <c r="A222" s="5">
        <v>11</v>
      </c>
      <c r="B222" s="8">
        <v>16</v>
      </c>
      <c r="C222" s="8">
        <f t="shared" si="3"/>
        <v>221</v>
      </c>
      <c r="D222" s="3" t="s">
        <v>239</v>
      </c>
      <c r="E222" s="121" t="s">
        <v>686</v>
      </c>
      <c r="F222" s="121" t="s">
        <v>686</v>
      </c>
      <c r="G222" s="126" t="s">
        <v>1013</v>
      </c>
      <c r="H222" s="127" t="s">
        <v>900</v>
      </c>
      <c r="I222" s="128">
        <v>34</v>
      </c>
      <c r="J222" s="122">
        <v>1</v>
      </c>
      <c r="K222" s="122" t="s">
        <v>46</v>
      </c>
    </row>
    <row r="223" spans="1:11">
      <c r="A223" s="5">
        <v>11</v>
      </c>
      <c r="B223" s="8">
        <v>17</v>
      </c>
      <c r="C223" s="8">
        <f t="shared" si="3"/>
        <v>222</v>
      </c>
      <c r="D223" s="3" t="s">
        <v>129</v>
      </c>
      <c r="E223" s="123" t="s">
        <v>609</v>
      </c>
      <c r="F223" s="123" t="s">
        <v>609</v>
      </c>
      <c r="G223" s="124" t="s">
        <v>1613</v>
      </c>
      <c r="H223" s="124" t="s">
        <v>616</v>
      </c>
      <c r="I223" s="122">
        <v>22</v>
      </c>
      <c r="J223" s="125">
        <v>4</v>
      </c>
      <c r="K223" s="125" t="s">
        <v>838</v>
      </c>
    </row>
    <row r="224" spans="1:11">
      <c r="A224" s="5">
        <v>11</v>
      </c>
      <c r="B224" s="8">
        <v>18</v>
      </c>
      <c r="C224" s="8">
        <f t="shared" si="3"/>
        <v>223</v>
      </c>
      <c r="D224" s="3" t="s">
        <v>438</v>
      </c>
      <c r="E224" s="121" t="s">
        <v>438</v>
      </c>
      <c r="F224" s="121" t="s">
        <v>438</v>
      </c>
      <c r="G224" s="126" t="s">
        <v>578</v>
      </c>
      <c r="H224" s="127" t="s">
        <v>244</v>
      </c>
      <c r="I224" s="128">
        <v>24</v>
      </c>
      <c r="J224" s="122">
        <v>8</v>
      </c>
      <c r="K224" s="122" t="s">
        <v>838</v>
      </c>
    </row>
    <row r="225" spans="1:11">
      <c r="A225" s="5">
        <v>11</v>
      </c>
      <c r="B225" s="8">
        <v>19</v>
      </c>
      <c r="C225" s="8">
        <f t="shared" si="3"/>
        <v>224</v>
      </c>
      <c r="D225" s="3" t="s">
        <v>563</v>
      </c>
      <c r="E225" s="123" t="s">
        <v>1121</v>
      </c>
      <c r="F225" s="123" t="s">
        <v>1121</v>
      </c>
      <c r="G225" s="124" t="s">
        <v>601</v>
      </c>
      <c r="H225" s="124" t="s">
        <v>1903</v>
      </c>
      <c r="I225" s="122">
        <v>25</v>
      </c>
      <c r="J225" s="125">
        <v>3</v>
      </c>
      <c r="K225" s="125" t="s">
        <v>46</v>
      </c>
    </row>
    <row r="226" spans="1:11">
      <c r="A226" s="9">
        <v>11</v>
      </c>
      <c r="B226" s="10">
        <v>20</v>
      </c>
      <c r="C226" s="10">
        <f t="shared" si="3"/>
        <v>225</v>
      </c>
      <c r="D226" s="12" t="s">
        <v>29</v>
      </c>
      <c r="E226" s="143" t="s">
        <v>686</v>
      </c>
      <c r="F226" s="143" t="s">
        <v>686</v>
      </c>
      <c r="G226" s="144" t="s">
        <v>259</v>
      </c>
      <c r="H226" s="144" t="s">
        <v>1682</v>
      </c>
      <c r="I226" s="134">
        <v>24</v>
      </c>
      <c r="J226" s="145">
        <v>3</v>
      </c>
      <c r="K226" s="145" t="s">
        <v>46</v>
      </c>
    </row>
    <row r="227" spans="1:11">
      <c r="A227" s="5">
        <v>12</v>
      </c>
      <c r="B227" s="8">
        <v>1</v>
      </c>
      <c r="C227" s="8">
        <f t="shared" si="3"/>
        <v>226</v>
      </c>
      <c r="D227" s="3" t="s">
        <v>29</v>
      </c>
      <c r="E227" s="121" t="s">
        <v>555</v>
      </c>
      <c r="F227" s="121" t="s">
        <v>555</v>
      </c>
      <c r="G227" s="126" t="s">
        <v>774</v>
      </c>
      <c r="H227" s="127" t="s">
        <v>775</v>
      </c>
      <c r="I227" s="128">
        <v>30</v>
      </c>
      <c r="J227" s="122">
        <v>8</v>
      </c>
      <c r="K227" s="122" t="s">
        <v>46</v>
      </c>
    </row>
    <row r="228" spans="1:11">
      <c r="A228" s="5">
        <v>12</v>
      </c>
      <c r="B228" s="8">
        <v>2</v>
      </c>
      <c r="C228" s="8">
        <f t="shared" si="3"/>
        <v>227</v>
      </c>
      <c r="D228" s="3" t="s">
        <v>563</v>
      </c>
      <c r="E228" s="123" t="s">
        <v>563</v>
      </c>
      <c r="F228" s="123" t="s">
        <v>563</v>
      </c>
      <c r="G228" s="124" t="s">
        <v>1921</v>
      </c>
      <c r="H228" s="124" t="s">
        <v>564</v>
      </c>
      <c r="I228" s="122">
        <v>30</v>
      </c>
      <c r="J228" s="125">
        <v>1</v>
      </c>
      <c r="K228" s="125" t="s">
        <v>837</v>
      </c>
    </row>
    <row r="229" spans="1:11">
      <c r="A229" s="5">
        <v>12</v>
      </c>
      <c r="B229" s="8">
        <v>3</v>
      </c>
      <c r="C229" s="8">
        <f t="shared" si="3"/>
        <v>228</v>
      </c>
      <c r="D229" s="3" t="s">
        <v>438</v>
      </c>
      <c r="E229" s="123" t="s">
        <v>470</v>
      </c>
      <c r="F229" s="123" t="s">
        <v>470</v>
      </c>
      <c r="G229" s="124" t="s">
        <v>244</v>
      </c>
      <c r="H229" s="124" t="s">
        <v>1662</v>
      </c>
      <c r="I229" s="122">
        <v>29</v>
      </c>
      <c r="J229" s="125">
        <v>1</v>
      </c>
      <c r="K229" s="125" t="s">
        <v>837</v>
      </c>
    </row>
    <row r="230" spans="1:11">
      <c r="A230" s="5">
        <v>12</v>
      </c>
      <c r="B230" s="8">
        <v>4</v>
      </c>
      <c r="C230" s="8">
        <f t="shared" si="3"/>
        <v>229</v>
      </c>
      <c r="D230" s="3" t="s">
        <v>129</v>
      </c>
      <c r="E230" s="121" t="s">
        <v>567</v>
      </c>
      <c r="F230" s="121" t="s">
        <v>567</v>
      </c>
      <c r="G230" s="126" t="s">
        <v>1297</v>
      </c>
      <c r="H230" s="127" t="s">
        <v>600</v>
      </c>
      <c r="I230" s="128">
        <v>27</v>
      </c>
      <c r="J230" s="122">
        <v>1</v>
      </c>
      <c r="K230" s="122" t="s">
        <v>837</v>
      </c>
    </row>
    <row r="231" spans="1:11">
      <c r="A231" s="5">
        <v>12</v>
      </c>
      <c r="B231" s="8">
        <v>5</v>
      </c>
      <c r="C231" s="8">
        <f t="shared" si="3"/>
        <v>230</v>
      </c>
      <c r="D231" s="3" t="s">
        <v>239</v>
      </c>
      <c r="E231" s="121" t="s">
        <v>567</v>
      </c>
      <c r="F231" s="121" t="s">
        <v>470</v>
      </c>
      <c r="G231" s="126" t="s">
        <v>812</v>
      </c>
      <c r="H231" s="127" t="s">
        <v>531</v>
      </c>
      <c r="I231" s="128">
        <v>34</v>
      </c>
      <c r="J231" s="122">
        <v>1</v>
      </c>
      <c r="K231" s="122" t="s">
        <v>837</v>
      </c>
    </row>
    <row r="232" spans="1:11">
      <c r="A232" s="5">
        <v>12</v>
      </c>
      <c r="B232" s="8">
        <v>6</v>
      </c>
      <c r="C232" s="8">
        <f t="shared" si="3"/>
        <v>231</v>
      </c>
      <c r="D232" s="3" t="s">
        <v>470</v>
      </c>
      <c r="E232" s="123" t="s">
        <v>614</v>
      </c>
      <c r="F232" s="123" t="s">
        <v>614</v>
      </c>
      <c r="G232" s="124" t="s">
        <v>1850</v>
      </c>
      <c r="H232" s="124" t="s">
        <v>1851</v>
      </c>
      <c r="I232" s="122">
        <v>25</v>
      </c>
      <c r="J232" s="125">
        <v>1</v>
      </c>
      <c r="K232" s="125" t="s">
        <v>837</v>
      </c>
    </row>
    <row r="233" spans="1:11">
      <c r="A233" s="5">
        <v>12</v>
      </c>
      <c r="B233" s="8">
        <v>7</v>
      </c>
      <c r="C233" s="8">
        <f t="shared" si="3"/>
        <v>232</v>
      </c>
      <c r="D233" s="3" t="s">
        <v>480</v>
      </c>
      <c r="E233" s="121" t="s">
        <v>480</v>
      </c>
      <c r="F233" s="121" t="s">
        <v>188</v>
      </c>
      <c r="G233" s="126" t="s">
        <v>816</v>
      </c>
      <c r="H233" s="127" t="s">
        <v>110</v>
      </c>
      <c r="I233" s="128">
        <v>31</v>
      </c>
      <c r="J233" s="122">
        <v>1</v>
      </c>
      <c r="K233" s="122" t="s">
        <v>837</v>
      </c>
    </row>
    <row r="234" spans="1:11">
      <c r="A234" s="5">
        <v>12</v>
      </c>
      <c r="B234" s="8">
        <v>8</v>
      </c>
      <c r="C234" s="8">
        <f t="shared" si="3"/>
        <v>233</v>
      </c>
      <c r="D234" s="3" t="s">
        <v>18</v>
      </c>
      <c r="E234" s="3" t="s">
        <v>555</v>
      </c>
      <c r="F234" s="123" t="s">
        <v>555</v>
      </c>
      <c r="G234" s="124" t="s">
        <v>413</v>
      </c>
      <c r="H234" s="124" t="s">
        <v>1953</v>
      </c>
      <c r="I234" s="122">
        <v>23</v>
      </c>
      <c r="J234" s="125">
        <v>1</v>
      </c>
      <c r="K234" s="125" t="s">
        <v>837</v>
      </c>
    </row>
    <row r="235" spans="1:11">
      <c r="A235" s="5">
        <v>12</v>
      </c>
      <c r="B235" s="8">
        <v>9</v>
      </c>
      <c r="C235" s="8">
        <f t="shared" si="3"/>
        <v>234</v>
      </c>
      <c r="D235" s="3" t="s">
        <v>555</v>
      </c>
      <c r="E235" s="121" t="s">
        <v>354</v>
      </c>
      <c r="F235" s="121" t="s">
        <v>354</v>
      </c>
      <c r="G235" s="126" t="s">
        <v>800</v>
      </c>
      <c r="H235" s="127" t="s">
        <v>559</v>
      </c>
      <c r="I235" s="128">
        <v>29</v>
      </c>
      <c r="J235" s="122">
        <v>4</v>
      </c>
      <c r="K235" s="122" t="s">
        <v>837</v>
      </c>
    </row>
    <row r="236" spans="1:11">
      <c r="A236" s="5">
        <v>12</v>
      </c>
      <c r="B236" s="8">
        <v>10</v>
      </c>
      <c r="C236" s="8">
        <f t="shared" si="3"/>
        <v>235</v>
      </c>
      <c r="D236" s="3" t="s">
        <v>164</v>
      </c>
      <c r="E236" s="123" t="s">
        <v>598</v>
      </c>
      <c r="F236" s="123" t="s">
        <v>598</v>
      </c>
      <c r="G236" s="124" t="s">
        <v>1686</v>
      </c>
      <c r="H236" s="124" t="s">
        <v>564</v>
      </c>
      <c r="I236" s="122">
        <v>25</v>
      </c>
      <c r="J236" s="125">
        <v>1</v>
      </c>
      <c r="K236" s="125" t="s">
        <v>837</v>
      </c>
    </row>
    <row r="237" spans="1:11">
      <c r="A237" s="5">
        <v>12</v>
      </c>
      <c r="B237" s="8">
        <v>11</v>
      </c>
      <c r="C237" s="8">
        <f t="shared" si="3"/>
        <v>236</v>
      </c>
      <c r="D237" s="3" t="s">
        <v>14</v>
      </c>
      <c r="E237" s="121" t="s">
        <v>18</v>
      </c>
      <c r="F237" s="121" t="s">
        <v>18</v>
      </c>
      <c r="G237" s="126" t="s">
        <v>770</v>
      </c>
      <c r="H237" s="127" t="s">
        <v>289</v>
      </c>
      <c r="I237" s="128">
        <v>25</v>
      </c>
      <c r="J237" s="122">
        <v>4</v>
      </c>
      <c r="K237" s="122" t="s">
        <v>837</v>
      </c>
    </row>
    <row r="238" spans="1:11">
      <c r="A238" s="5">
        <v>12</v>
      </c>
      <c r="B238" s="8">
        <v>12</v>
      </c>
      <c r="C238" s="8">
        <f t="shared" si="3"/>
        <v>237</v>
      </c>
      <c r="D238" s="3" t="s">
        <v>17</v>
      </c>
      <c r="E238" s="123" t="s">
        <v>686</v>
      </c>
      <c r="F238" s="123" t="s">
        <v>686</v>
      </c>
      <c r="G238" s="124" t="s">
        <v>1745</v>
      </c>
      <c r="H238" s="124" t="s">
        <v>138</v>
      </c>
      <c r="I238" s="122">
        <v>34</v>
      </c>
      <c r="J238" s="125">
        <v>1</v>
      </c>
      <c r="K238" s="125" t="s">
        <v>837</v>
      </c>
    </row>
    <row r="239" spans="1:11">
      <c r="A239" s="5">
        <v>12</v>
      </c>
      <c r="B239" s="8">
        <v>13</v>
      </c>
      <c r="C239" s="8">
        <f t="shared" si="3"/>
        <v>238</v>
      </c>
      <c r="D239" s="3" t="s">
        <v>345</v>
      </c>
      <c r="E239" s="123" t="s">
        <v>598</v>
      </c>
      <c r="F239" s="123" t="s">
        <v>598</v>
      </c>
      <c r="G239" s="124" t="s">
        <v>1711</v>
      </c>
      <c r="H239" s="124" t="s">
        <v>554</v>
      </c>
      <c r="I239" s="122">
        <v>24</v>
      </c>
      <c r="J239" s="125">
        <v>1</v>
      </c>
      <c r="K239" s="125" t="s">
        <v>837</v>
      </c>
    </row>
    <row r="240" spans="1:11">
      <c r="A240" s="5">
        <v>12</v>
      </c>
      <c r="B240" s="8">
        <v>14</v>
      </c>
      <c r="C240" s="8">
        <f t="shared" si="3"/>
        <v>239</v>
      </c>
      <c r="D240" s="3" t="s">
        <v>567</v>
      </c>
      <c r="E240" s="123" t="s">
        <v>563</v>
      </c>
      <c r="F240" s="123" t="s">
        <v>563</v>
      </c>
      <c r="G240" s="124" t="s">
        <v>1837</v>
      </c>
      <c r="H240" s="124" t="s">
        <v>576</v>
      </c>
      <c r="I240" s="122">
        <v>26</v>
      </c>
      <c r="J240" s="125">
        <v>2</v>
      </c>
      <c r="K240" s="125" t="s">
        <v>837</v>
      </c>
    </row>
    <row r="241" spans="1:11">
      <c r="A241" s="5">
        <v>12</v>
      </c>
      <c r="B241" s="8">
        <v>15</v>
      </c>
      <c r="C241" s="8">
        <f t="shared" si="3"/>
        <v>240</v>
      </c>
      <c r="D241" s="3" t="s">
        <v>15</v>
      </c>
      <c r="E241" s="121" t="s">
        <v>567</v>
      </c>
      <c r="F241" s="121" t="s">
        <v>567</v>
      </c>
      <c r="G241" s="126" t="s">
        <v>1275</v>
      </c>
      <c r="H241" s="127" t="s">
        <v>315</v>
      </c>
      <c r="I241" s="128">
        <v>25</v>
      </c>
      <c r="J241" s="122">
        <v>1</v>
      </c>
      <c r="K241" s="122" t="s">
        <v>46</v>
      </c>
    </row>
    <row r="242" spans="1:11">
      <c r="A242" s="5">
        <v>12</v>
      </c>
      <c r="B242" s="8">
        <v>16</v>
      </c>
      <c r="C242" s="8">
        <f t="shared" si="3"/>
        <v>241</v>
      </c>
      <c r="D242" s="3" t="s">
        <v>16</v>
      </c>
      <c r="E242" s="121"/>
      <c r="F242" s="121" t="s">
        <v>614</v>
      </c>
      <c r="G242" s="126" t="s">
        <v>281</v>
      </c>
      <c r="H242" s="127" t="s">
        <v>533</v>
      </c>
      <c r="I242" s="128">
        <v>34</v>
      </c>
      <c r="J242" s="122">
        <v>9</v>
      </c>
      <c r="K242" s="122" t="s">
        <v>46</v>
      </c>
    </row>
    <row r="243" spans="1:11">
      <c r="A243" s="5">
        <v>12</v>
      </c>
      <c r="B243" s="8">
        <v>17</v>
      </c>
      <c r="C243" s="8">
        <f t="shared" si="3"/>
        <v>242</v>
      </c>
      <c r="D243" s="3" t="s">
        <v>13</v>
      </c>
      <c r="E243" s="121" t="s">
        <v>47</v>
      </c>
      <c r="F243" s="121" t="s">
        <v>47</v>
      </c>
      <c r="G243" s="126" t="s">
        <v>121</v>
      </c>
      <c r="H243" s="127" t="s">
        <v>1124</v>
      </c>
      <c r="I243" s="128">
        <v>26</v>
      </c>
      <c r="J243" s="122">
        <v>4</v>
      </c>
      <c r="K243" s="122" t="s">
        <v>46</v>
      </c>
    </row>
    <row r="244" spans="1:11">
      <c r="A244" s="5">
        <v>12</v>
      </c>
      <c r="B244" s="8">
        <v>18</v>
      </c>
      <c r="C244" s="8">
        <f t="shared" si="3"/>
        <v>243</v>
      </c>
      <c r="D244" s="3" t="s">
        <v>276</v>
      </c>
      <c r="E244" s="121" t="s">
        <v>2044</v>
      </c>
      <c r="F244" s="121" t="s">
        <v>555</v>
      </c>
      <c r="G244" s="126" t="s">
        <v>405</v>
      </c>
      <c r="H244" s="127" t="s">
        <v>406</v>
      </c>
      <c r="I244" s="128">
        <v>32</v>
      </c>
      <c r="J244" s="122">
        <v>4</v>
      </c>
      <c r="K244" s="122" t="s">
        <v>837</v>
      </c>
    </row>
    <row r="245" spans="1:11">
      <c r="A245" s="5">
        <v>12</v>
      </c>
      <c r="B245" s="8">
        <v>19</v>
      </c>
      <c r="C245" s="8">
        <f t="shared" si="3"/>
        <v>244</v>
      </c>
      <c r="D245" s="3" t="s">
        <v>354</v>
      </c>
      <c r="E245" s="121" t="s">
        <v>345</v>
      </c>
      <c r="F245" s="121" t="s">
        <v>609</v>
      </c>
      <c r="G245" s="126" t="s">
        <v>759</v>
      </c>
      <c r="H245" s="127" t="s">
        <v>565</v>
      </c>
      <c r="I245" s="128">
        <v>27</v>
      </c>
      <c r="J245" s="122">
        <v>4</v>
      </c>
      <c r="K245" s="122" t="s">
        <v>837</v>
      </c>
    </row>
    <row r="246" spans="1:11">
      <c r="A246" s="9">
        <v>12</v>
      </c>
      <c r="B246" s="10">
        <v>20</v>
      </c>
      <c r="C246" s="10">
        <f t="shared" si="3"/>
        <v>245</v>
      </c>
      <c r="D246" s="12" t="s">
        <v>609</v>
      </c>
      <c r="E246" s="133"/>
      <c r="F246" s="133" t="s">
        <v>555</v>
      </c>
      <c r="G246" s="135" t="s">
        <v>353</v>
      </c>
      <c r="H246" s="136" t="s">
        <v>220</v>
      </c>
      <c r="I246" s="137">
        <v>37</v>
      </c>
      <c r="J246" s="134">
        <v>9</v>
      </c>
      <c r="K246" s="134" t="s">
        <v>46</v>
      </c>
    </row>
    <row r="247" spans="1:11">
      <c r="A247" s="5">
        <v>13</v>
      </c>
      <c r="B247" s="8">
        <v>1</v>
      </c>
      <c r="C247" s="8">
        <f t="shared" si="3"/>
        <v>246</v>
      </c>
      <c r="D247" s="3" t="s">
        <v>609</v>
      </c>
      <c r="E247" s="146" t="s">
        <v>276</v>
      </c>
      <c r="F247" s="146" t="s">
        <v>276</v>
      </c>
      <c r="G247" s="147" t="s">
        <v>1004</v>
      </c>
      <c r="H247" s="148" t="s">
        <v>571</v>
      </c>
      <c r="I247" s="149">
        <v>26</v>
      </c>
      <c r="J247" s="114">
        <v>7</v>
      </c>
      <c r="K247" s="114" t="s">
        <v>837</v>
      </c>
    </row>
    <row r="248" spans="1:11">
      <c r="A248" s="5">
        <v>13</v>
      </c>
      <c r="B248" s="8">
        <v>2</v>
      </c>
      <c r="C248" s="8">
        <f t="shared" si="3"/>
        <v>247</v>
      </c>
      <c r="D248" s="3" t="s">
        <v>354</v>
      </c>
      <c r="E248" s="105" t="s">
        <v>17</v>
      </c>
      <c r="F248" s="105" t="s">
        <v>17</v>
      </c>
      <c r="G248" s="107" t="s">
        <v>121</v>
      </c>
      <c r="H248" s="108" t="s">
        <v>548</v>
      </c>
      <c r="I248" s="109">
        <v>28</v>
      </c>
      <c r="J248" s="106">
        <v>1</v>
      </c>
      <c r="K248" s="106" t="s">
        <v>837</v>
      </c>
    </row>
    <row r="249" spans="1:11">
      <c r="A249" s="5">
        <v>13</v>
      </c>
      <c r="B249" s="8">
        <v>3</v>
      </c>
      <c r="C249" s="8">
        <f t="shared" si="3"/>
        <v>248</v>
      </c>
      <c r="D249" s="3" t="s">
        <v>276</v>
      </c>
      <c r="E249" s="121" t="s">
        <v>213</v>
      </c>
      <c r="F249" s="121" t="s">
        <v>213</v>
      </c>
      <c r="G249" s="126" t="s">
        <v>1110</v>
      </c>
      <c r="H249" s="127" t="s">
        <v>539</v>
      </c>
      <c r="I249" s="128">
        <v>27</v>
      </c>
      <c r="J249" s="122">
        <v>7</v>
      </c>
      <c r="K249" s="122" t="s">
        <v>837</v>
      </c>
    </row>
    <row r="250" spans="1:11">
      <c r="A250" s="5">
        <v>13</v>
      </c>
      <c r="B250" s="8">
        <v>4</v>
      </c>
      <c r="C250" s="8">
        <f t="shared" si="3"/>
        <v>249</v>
      </c>
      <c r="D250" s="3" t="s">
        <v>13</v>
      </c>
      <c r="E250" s="123" t="s">
        <v>470</v>
      </c>
      <c r="F250" s="123" t="s">
        <v>470</v>
      </c>
      <c r="G250" s="124" t="s">
        <v>1040</v>
      </c>
      <c r="H250" s="124" t="s">
        <v>1801</v>
      </c>
      <c r="I250" s="122">
        <v>25</v>
      </c>
      <c r="J250" s="125">
        <v>1</v>
      </c>
      <c r="K250" s="125" t="s">
        <v>837</v>
      </c>
    </row>
    <row r="251" spans="1:11">
      <c r="A251" s="5">
        <v>13</v>
      </c>
      <c r="B251" s="8">
        <v>5</v>
      </c>
      <c r="C251" s="8">
        <f t="shared" si="3"/>
        <v>250</v>
      </c>
      <c r="D251" s="3" t="s">
        <v>16</v>
      </c>
      <c r="E251" s="121" t="s">
        <v>1547</v>
      </c>
      <c r="F251" s="121" t="s">
        <v>686</v>
      </c>
      <c r="G251" s="126" t="s">
        <v>26</v>
      </c>
      <c r="H251" s="127" t="s">
        <v>585</v>
      </c>
      <c r="I251" s="128">
        <v>35</v>
      </c>
      <c r="J251" s="122">
        <v>2</v>
      </c>
      <c r="K251" s="122" t="s">
        <v>837</v>
      </c>
    </row>
    <row r="252" spans="1:11">
      <c r="A252" s="5">
        <v>13</v>
      </c>
      <c r="B252" s="8">
        <v>6</v>
      </c>
      <c r="C252" s="8">
        <f t="shared" si="3"/>
        <v>251</v>
      </c>
      <c r="D252" s="3" t="s">
        <v>15</v>
      </c>
      <c r="E252" s="121" t="s">
        <v>29</v>
      </c>
      <c r="F252" s="121" t="s">
        <v>567</v>
      </c>
      <c r="G252" s="126" t="s">
        <v>75</v>
      </c>
      <c r="H252" s="127" t="s">
        <v>277</v>
      </c>
      <c r="I252" s="128">
        <v>34</v>
      </c>
      <c r="J252" s="122">
        <v>2</v>
      </c>
      <c r="K252" s="122" t="s">
        <v>46</v>
      </c>
    </row>
    <row r="253" spans="1:11">
      <c r="A253" s="5">
        <v>13</v>
      </c>
      <c r="B253" s="8">
        <v>7</v>
      </c>
      <c r="C253" s="8">
        <f t="shared" si="3"/>
        <v>252</v>
      </c>
      <c r="D253" s="3" t="s">
        <v>567</v>
      </c>
      <c r="E253" s="123" t="s">
        <v>1121</v>
      </c>
      <c r="F253" s="123" t="s">
        <v>1121</v>
      </c>
      <c r="G253" s="124" t="s">
        <v>1797</v>
      </c>
      <c r="H253" s="124" t="s">
        <v>1798</v>
      </c>
      <c r="I253" s="122">
        <v>27</v>
      </c>
      <c r="J253" s="125">
        <v>5</v>
      </c>
      <c r="K253" s="125" t="s">
        <v>837</v>
      </c>
    </row>
    <row r="254" spans="1:11">
      <c r="A254" s="5">
        <v>13</v>
      </c>
      <c r="B254" s="8">
        <v>8</v>
      </c>
      <c r="C254" s="8">
        <f t="shared" si="3"/>
        <v>253</v>
      </c>
      <c r="D254" s="3" t="s">
        <v>345</v>
      </c>
      <c r="E254" s="121" t="s">
        <v>1121</v>
      </c>
      <c r="F254" s="121" t="s">
        <v>17</v>
      </c>
      <c r="G254" s="126" t="s">
        <v>727</v>
      </c>
      <c r="H254" s="127" t="s">
        <v>577</v>
      </c>
      <c r="I254" s="128">
        <v>33</v>
      </c>
      <c r="J254" s="122">
        <v>2</v>
      </c>
      <c r="K254" s="122" t="s">
        <v>837</v>
      </c>
    </row>
    <row r="255" spans="1:11">
      <c r="A255" s="5">
        <v>13</v>
      </c>
      <c r="B255" s="8">
        <v>9</v>
      </c>
      <c r="C255" s="8">
        <f t="shared" si="3"/>
        <v>254</v>
      </c>
      <c r="D255" s="3" t="s">
        <v>17</v>
      </c>
      <c r="E255" s="121" t="s">
        <v>470</v>
      </c>
      <c r="F255" s="121" t="s">
        <v>470</v>
      </c>
      <c r="G255" s="126" t="s">
        <v>1042</v>
      </c>
      <c r="H255" s="127" t="s">
        <v>110</v>
      </c>
      <c r="I255" s="128">
        <v>26</v>
      </c>
      <c r="J255" s="122">
        <v>1</v>
      </c>
      <c r="K255" s="122" t="s">
        <v>46</v>
      </c>
    </row>
    <row r="256" spans="1:11">
      <c r="A256" s="5">
        <v>13</v>
      </c>
      <c r="B256" s="8">
        <v>10</v>
      </c>
      <c r="C256" s="8">
        <f t="shared" si="3"/>
        <v>255</v>
      </c>
      <c r="D256" s="3" t="s">
        <v>14</v>
      </c>
      <c r="E256" s="121" t="s">
        <v>438</v>
      </c>
      <c r="F256" s="121" t="s">
        <v>438</v>
      </c>
      <c r="G256" s="126" t="s">
        <v>1270</v>
      </c>
      <c r="H256" s="127" t="s">
        <v>1201</v>
      </c>
      <c r="I256" s="128">
        <v>27</v>
      </c>
      <c r="J256" s="122">
        <v>1</v>
      </c>
      <c r="K256" s="122" t="s">
        <v>837</v>
      </c>
    </row>
    <row r="257" spans="1:11">
      <c r="A257" s="5">
        <v>13</v>
      </c>
      <c r="B257" s="8">
        <v>11</v>
      </c>
      <c r="C257" s="8">
        <f t="shared" si="3"/>
        <v>256</v>
      </c>
      <c r="D257" s="3" t="s">
        <v>164</v>
      </c>
      <c r="E257" s="123" t="s">
        <v>354</v>
      </c>
      <c r="F257" s="123" t="s">
        <v>354</v>
      </c>
      <c r="G257" s="124" t="s">
        <v>1788</v>
      </c>
      <c r="H257" s="124" t="s">
        <v>1789</v>
      </c>
      <c r="I257" s="122">
        <v>27</v>
      </c>
      <c r="J257" s="125">
        <v>5</v>
      </c>
      <c r="K257" s="125" t="s">
        <v>46</v>
      </c>
    </row>
    <row r="258" spans="1:11">
      <c r="A258" s="5">
        <v>13</v>
      </c>
      <c r="B258" s="8">
        <v>12</v>
      </c>
      <c r="C258" s="8">
        <f t="shared" si="3"/>
        <v>257</v>
      </c>
      <c r="D258" s="3" t="s">
        <v>555</v>
      </c>
      <c r="E258" s="123" t="s">
        <v>354</v>
      </c>
      <c r="F258" s="123" t="s">
        <v>354</v>
      </c>
      <c r="G258" s="124" t="s">
        <v>1938</v>
      </c>
      <c r="H258" s="124" t="s">
        <v>539</v>
      </c>
      <c r="I258" s="122">
        <v>28</v>
      </c>
      <c r="J258" s="125">
        <v>1</v>
      </c>
      <c r="K258" s="125" t="s">
        <v>837</v>
      </c>
    </row>
    <row r="259" spans="1:11">
      <c r="A259" s="5">
        <v>13</v>
      </c>
      <c r="B259" s="8">
        <v>13</v>
      </c>
      <c r="C259" s="8">
        <f t="shared" si="3"/>
        <v>258</v>
      </c>
      <c r="D259" s="3" t="s">
        <v>18</v>
      </c>
      <c r="E259" s="121" t="s">
        <v>14</v>
      </c>
      <c r="F259" s="121" t="s">
        <v>14</v>
      </c>
      <c r="G259" s="126" t="s">
        <v>959</v>
      </c>
      <c r="H259" s="127" t="s">
        <v>960</v>
      </c>
      <c r="I259" s="128">
        <v>23</v>
      </c>
      <c r="J259" s="122">
        <v>1</v>
      </c>
      <c r="K259" s="122" t="s">
        <v>46</v>
      </c>
    </row>
    <row r="260" spans="1:11">
      <c r="A260" s="5">
        <v>13</v>
      </c>
      <c r="B260" s="8">
        <v>14</v>
      </c>
      <c r="C260" s="8">
        <f t="shared" ref="C260:C323" si="4">C259+1</f>
        <v>259</v>
      </c>
      <c r="D260" s="3" t="s">
        <v>480</v>
      </c>
      <c r="E260" s="121"/>
      <c r="F260" s="121" t="s">
        <v>567</v>
      </c>
      <c r="G260" s="126" t="s">
        <v>38</v>
      </c>
      <c r="H260" s="127" t="s">
        <v>247</v>
      </c>
      <c r="I260" s="128">
        <v>31</v>
      </c>
      <c r="J260" s="122">
        <v>1</v>
      </c>
      <c r="K260" s="122" t="s">
        <v>837</v>
      </c>
    </row>
    <row r="261" spans="1:11">
      <c r="A261" s="5">
        <v>13</v>
      </c>
      <c r="B261" s="8">
        <v>15</v>
      </c>
      <c r="C261" s="8">
        <f t="shared" si="4"/>
        <v>260</v>
      </c>
      <c r="D261" s="3" t="s">
        <v>470</v>
      </c>
      <c r="E261" s="121" t="s">
        <v>188</v>
      </c>
      <c r="F261" s="121" t="s">
        <v>188</v>
      </c>
      <c r="G261" s="126" t="s">
        <v>862</v>
      </c>
      <c r="H261" s="127" t="s">
        <v>547</v>
      </c>
      <c r="I261" s="128">
        <v>30</v>
      </c>
      <c r="J261" s="122">
        <v>6</v>
      </c>
      <c r="K261" s="122" t="s">
        <v>837</v>
      </c>
    </row>
    <row r="262" spans="1:11">
      <c r="A262" s="5">
        <v>13</v>
      </c>
      <c r="B262" s="8">
        <v>16</v>
      </c>
      <c r="C262" s="8">
        <f t="shared" si="4"/>
        <v>261</v>
      </c>
      <c r="D262" s="3" t="s">
        <v>239</v>
      </c>
      <c r="E262" s="121" t="s">
        <v>13</v>
      </c>
      <c r="F262" s="121" t="s">
        <v>13</v>
      </c>
      <c r="G262" s="126" t="s">
        <v>860</v>
      </c>
      <c r="H262" s="127" t="s">
        <v>342</v>
      </c>
      <c r="I262" s="128">
        <v>32</v>
      </c>
      <c r="J262" s="122">
        <v>1</v>
      </c>
      <c r="K262" s="122" t="s">
        <v>837</v>
      </c>
    </row>
    <row r="263" spans="1:11">
      <c r="A263" s="5">
        <v>13</v>
      </c>
      <c r="B263" s="8">
        <v>17</v>
      </c>
      <c r="C263" s="8">
        <f t="shared" si="4"/>
        <v>262</v>
      </c>
      <c r="D263" s="3" t="s">
        <v>129</v>
      </c>
      <c r="E263" s="121" t="s">
        <v>609</v>
      </c>
      <c r="F263" s="121" t="s">
        <v>609</v>
      </c>
      <c r="G263" s="126" t="s">
        <v>895</v>
      </c>
      <c r="H263" s="127" t="s">
        <v>596</v>
      </c>
      <c r="I263" s="128">
        <v>25</v>
      </c>
      <c r="J263" s="122">
        <v>3</v>
      </c>
      <c r="K263" s="122" t="s">
        <v>837</v>
      </c>
    </row>
    <row r="264" spans="1:11">
      <c r="A264" s="5">
        <v>13</v>
      </c>
      <c r="B264" s="8">
        <v>18</v>
      </c>
      <c r="C264" s="8">
        <f t="shared" si="4"/>
        <v>263</v>
      </c>
      <c r="D264" s="3" t="s">
        <v>438</v>
      </c>
      <c r="E264" s="121" t="s">
        <v>555</v>
      </c>
      <c r="F264" s="121" t="s">
        <v>555</v>
      </c>
      <c r="G264" s="126" t="s">
        <v>21</v>
      </c>
      <c r="H264" s="127" t="s">
        <v>533</v>
      </c>
      <c r="I264" s="128">
        <v>36</v>
      </c>
      <c r="J264" s="122">
        <v>1</v>
      </c>
      <c r="K264" s="122" t="s">
        <v>837</v>
      </c>
    </row>
    <row r="265" spans="1:11">
      <c r="A265" s="5">
        <v>13</v>
      </c>
      <c r="B265" s="8">
        <v>19</v>
      </c>
      <c r="C265" s="8">
        <f t="shared" si="4"/>
        <v>264</v>
      </c>
      <c r="D265" s="3" t="s">
        <v>563</v>
      </c>
      <c r="E265" s="121" t="s">
        <v>354</v>
      </c>
      <c r="F265" s="121" t="s">
        <v>14</v>
      </c>
      <c r="G265" s="126" t="s">
        <v>450</v>
      </c>
      <c r="H265" s="127" t="s">
        <v>451</v>
      </c>
      <c r="I265" s="128">
        <v>32</v>
      </c>
      <c r="J265" s="122">
        <v>6</v>
      </c>
      <c r="K265" s="122" t="s">
        <v>837</v>
      </c>
    </row>
    <row r="266" spans="1:11">
      <c r="A266" s="9">
        <v>13</v>
      </c>
      <c r="B266" s="10">
        <v>20</v>
      </c>
      <c r="C266" s="10">
        <f t="shared" si="4"/>
        <v>265</v>
      </c>
      <c r="D266" s="12" t="s">
        <v>29</v>
      </c>
      <c r="E266" s="143" t="s">
        <v>686</v>
      </c>
      <c r="F266" s="143" t="s">
        <v>686</v>
      </c>
      <c r="G266" s="144" t="s">
        <v>1829</v>
      </c>
      <c r="H266" s="144" t="s">
        <v>220</v>
      </c>
      <c r="I266" s="134">
        <v>24</v>
      </c>
      <c r="J266" s="145">
        <v>1</v>
      </c>
      <c r="K266" s="145" t="s">
        <v>837</v>
      </c>
    </row>
    <row r="267" spans="1:11">
      <c r="A267" s="5">
        <v>14</v>
      </c>
      <c r="B267" s="8">
        <v>1</v>
      </c>
      <c r="C267" s="8">
        <f t="shared" si="4"/>
        <v>266</v>
      </c>
      <c r="D267" s="3" t="s">
        <v>29</v>
      </c>
      <c r="E267" s="123" t="s">
        <v>14</v>
      </c>
      <c r="F267" s="123" t="s">
        <v>14</v>
      </c>
      <c r="G267" s="124" t="s">
        <v>1611</v>
      </c>
      <c r="H267" s="124" t="s">
        <v>1612</v>
      </c>
      <c r="I267" s="122">
        <v>22</v>
      </c>
      <c r="J267" s="125">
        <v>3</v>
      </c>
      <c r="K267" s="125" t="s">
        <v>837</v>
      </c>
    </row>
    <row r="268" spans="1:11">
      <c r="A268" s="5">
        <v>14</v>
      </c>
      <c r="B268" s="8">
        <v>2</v>
      </c>
      <c r="C268" s="8">
        <f t="shared" si="4"/>
        <v>267</v>
      </c>
      <c r="D268" s="3" t="s">
        <v>563</v>
      </c>
      <c r="E268" s="121" t="s">
        <v>18</v>
      </c>
      <c r="F268" s="121" t="s">
        <v>1121</v>
      </c>
      <c r="G268" s="126" t="s">
        <v>458</v>
      </c>
      <c r="H268" s="127" t="s">
        <v>381</v>
      </c>
      <c r="I268" s="128">
        <v>36</v>
      </c>
      <c r="J268" s="122">
        <v>1</v>
      </c>
      <c r="K268" s="122" t="s">
        <v>837</v>
      </c>
    </row>
    <row r="269" spans="1:11">
      <c r="A269" s="5">
        <v>14</v>
      </c>
      <c r="B269" s="8">
        <v>3</v>
      </c>
      <c r="C269" s="8">
        <f t="shared" si="4"/>
        <v>268</v>
      </c>
      <c r="D269" s="3" t="s">
        <v>438</v>
      </c>
      <c r="E269" s="123" t="s">
        <v>13</v>
      </c>
      <c r="F269" s="123" t="s">
        <v>13</v>
      </c>
      <c r="G269" s="124" t="s">
        <v>1822</v>
      </c>
      <c r="H269" s="124" t="s">
        <v>1823</v>
      </c>
      <c r="I269" s="122">
        <v>23</v>
      </c>
      <c r="J269" s="125">
        <v>7</v>
      </c>
      <c r="K269" s="125" t="s">
        <v>46</v>
      </c>
    </row>
    <row r="270" spans="1:11">
      <c r="A270" s="5">
        <v>14</v>
      </c>
      <c r="B270" s="8">
        <v>4</v>
      </c>
      <c r="C270" s="8">
        <f t="shared" si="4"/>
        <v>269</v>
      </c>
      <c r="D270" s="3" t="s">
        <v>129</v>
      </c>
      <c r="E270" s="123" t="s">
        <v>17</v>
      </c>
      <c r="F270" s="123" t="s">
        <v>17</v>
      </c>
      <c r="G270" s="124" t="s">
        <v>782</v>
      </c>
      <c r="H270" s="124" t="s">
        <v>147</v>
      </c>
      <c r="I270" s="122">
        <v>27</v>
      </c>
      <c r="J270" s="125">
        <v>6</v>
      </c>
      <c r="K270" s="125" t="s">
        <v>837</v>
      </c>
    </row>
    <row r="271" spans="1:11">
      <c r="A271" s="5">
        <v>14</v>
      </c>
      <c r="B271" s="8">
        <v>5</v>
      </c>
      <c r="C271" s="8">
        <f t="shared" si="4"/>
        <v>270</v>
      </c>
      <c r="D271" s="3" t="s">
        <v>239</v>
      </c>
      <c r="E271" s="121" t="s">
        <v>29</v>
      </c>
      <c r="F271" s="121" t="s">
        <v>29</v>
      </c>
      <c r="G271" s="126" t="s">
        <v>303</v>
      </c>
      <c r="H271" s="127" t="s">
        <v>197</v>
      </c>
      <c r="I271" s="128">
        <v>34</v>
      </c>
      <c r="J271" s="122">
        <v>1</v>
      </c>
      <c r="K271" s="122" t="s">
        <v>837</v>
      </c>
    </row>
    <row r="272" spans="1:11">
      <c r="A272" s="5">
        <v>14</v>
      </c>
      <c r="B272" s="8">
        <v>6</v>
      </c>
      <c r="C272" s="8">
        <f t="shared" si="4"/>
        <v>271</v>
      </c>
      <c r="D272" s="3" t="s">
        <v>470</v>
      </c>
      <c r="E272" s="121" t="s">
        <v>481</v>
      </c>
      <c r="F272" s="121" t="s">
        <v>555</v>
      </c>
      <c r="G272" s="126" t="s">
        <v>255</v>
      </c>
      <c r="H272" s="127" t="s">
        <v>168</v>
      </c>
      <c r="I272" s="128">
        <v>36</v>
      </c>
      <c r="J272" s="122">
        <v>1</v>
      </c>
      <c r="K272" s="122" t="s">
        <v>837</v>
      </c>
    </row>
    <row r="273" spans="1:11">
      <c r="A273" s="5">
        <v>14</v>
      </c>
      <c r="B273" s="8">
        <v>7</v>
      </c>
      <c r="C273" s="8">
        <f t="shared" si="4"/>
        <v>272</v>
      </c>
      <c r="D273" s="3" t="s">
        <v>480</v>
      </c>
      <c r="E273" s="121" t="s">
        <v>567</v>
      </c>
      <c r="F273" s="121" t="s">
        <v>18</v>
      </c>
      <c r="G273" s="126" t="s">
        <v>914</v>
      </c>
      <c r="H273" s="127" t="s">
        <v>915</v>
      </c>
      <c r="I273" s="128">
        <v>30</v>
      </c>
      <c r="J273" s="122">
        <v>1</v>
      </c>
      <c r="K273" s="122" t="s">
        <v>837</v>
      </c>
    </row>
    <row r="274" spans="1:11">
      <c r="A274" s="5">
        <v>14</v>
      </c>
      <c r="B274" s="8">
        <v>8</v>
      </c>
      <c r="C274" s="8">
        <f t="shared" si="4"/>
        <v>273</v>
      </c>
      <c r="D274" s="3" t="s">
        <v>18</v>
      </c>
      <c r="E274" s="121" t="s">
        <v>686</v>
      </c>
      <c r="F274" s="121" t="s">
        <v>686</v>
      </c>
      <c r="G274" s="126" t="s">
        <v>747</v>
      </c>
      <c r="H274" s="127" t="s">
        <v>530</v>
      </c>
      <c r="I274" s="128">
        <v>27</v>
      </c>
      <c r="J274" s="122">
        <v>9</v>
      </c>
      <c r="K274" s="122" t="s">
        <v>837</v>
      </c>
    </row>
    <row r="275" spans="1:11">
      <c r="A275" s="5">
        <v>14</v>
      </c>
      <c r="B275" s="8">
        <v>9</v>
      </c>
      <c r="C275" s="8">
        <f t="shared" si="4"/>
        <v>274</v>
      </c>
      <c r="D275" s="3" t="s">
        <v>555</v>
      </c>
      <c r="E275" s="121" t="s">
        <v>470</v>
      </c>
      <c r="F275" s="121" t="s">
        <v>470</v>
      </c>
      <c r="G275" s="126" t="s">
        <v>262</v>
      </c>
      <c r="H275" s="127" t="s">
        <v>616</v>
      </c>
      <c r="I275" s="128">
        <v>29</v>
      </c>
      <c r="J275" s="122">
        <v>9</v>
      </c>
      <c r="K275" s="122" t="s">
        <v>837</v>
      </c>
    </row>
    <row r="276" spans="1:11">
      <c r="A276" s="5">
        <v>14</v>
      </c>
      <c r="B276" s="8">
        <v>10</v>
      </c>
      <c r="C276" s="8">
        <f t="shared" si="4"/>
        <v>275</v>
      </c>
      <c r="D276" s="3" t="s">
        <v>164</v>
      </c>
      <c r="E276" s="121" t="s">
        <v>239</v>
      </c>
      <c r="F276" s="121" t="s">
        <v>239</v>
      </c>
      <c r="G276" s="126" t="s">
        <v>1148</v>
      </c>
      <c r="H276" s="127" t="s">
        <v>918</v>
      </c>
      <c r="I276" s="128">
        <v>28</v>
      </c>
      <c r="J276" s="122">
        <v>2</v>
      </c>
      <c r="K276" s="122" t="s">
        <v>837</v>
      </c>
    </row>
    <row r="277" spans="1:11">
      <c r="A277" s="5">
        <v>14</v>
      </c>
      <c r="B277" s="8">
        <v>11</v>
      </c>
      <c r="C277" s="8">
        <f t="shared" si="4"/>
        <v>276</v>
      </c>
      <c r="D277" s="3" t="s">
        <v>14</v>
      </c>
      <c r="E277" s="121" t="s">
        <v>481</v>
      </c>
      <c r="F277" s="121" t="s">
        <v>481</v>
      </c>
      <c r="G277" s="126" t="s">
        <v>74</v>
      </c>
      <c r="H277" s="127" t="s">
        <v>199</v>
      </c>
      <c r="I277" s="128">
        <v>37</v>
      </c>
      <c r="J277" s="122">
        <v>1</v>
      </c>
      <c r="K277" s="122" t="s">
        <v>837</v>
      </c>
    </row>
    <row r="278" spans="1:11">
      <c r="A278" s="5">
        <v>14</v>
      </c>
      <c r="B278" s="8">
        <v>12</v>
      </c>
      <c r="C278" s="8">
        <f t="shared" si="4"/>
        <v>277</v>
      </c>
      <c r="D278" s="3" t="s">
        <v>17</v>
      </c>
      <c r="E278" s="121" t="s">
        <v>13</v>
      </c>
      <c r="F278" s="121" t="s">
        <v>13</v>
      </c>
      <c r="G278" s="126" t="s">
        <v>1080</v>
      </c>
      <c r="H278" s="127" t="s">
        <v>524</v>
      </c>
      <c r="I278" s="128">
        <v>27</v>
      </c>
      <c r="J278" s="122">
        <v>4</v>
      </c>
      <c r="K278" s="122" t="s">
        <v>837</v>
      </c>
    </row>
    <row r="279" spans="1:11">
      <c r="A279" s="5">
        <v>14</v>
      </c>
      <c r="B279" s="8">
        <v>13</v>
      </c>
      <c r="C279" s="8">
        <f t="shared" si="4"/>
        <v>278</v>
      </c>
      <c r="D279" s="3" t="s">
        <v>345</v>
      </c>
      <c r="E279" s="121" t="s">
        <v>345</v>
      </c>
      <c r="F279" s="121" t="s">
        <v>470</v>
      </c>
      <c r="G279" s="126" t="s">
        <v>4</v>
      </c>
      <c r="H279" s="127" t="s">
        <v>616</v>
      </c>
      <c r="I279" s="128">
        <v>30</v>
      </c>
      <c r="J279" s="122">
        <v>4</v>
      </c>
      <c r="K279" s="122" t="s">
        <v>838</v>
      </c>
    </row>
    <row r="280" spans="1:11">
      <c r="A280" s="5">
        <v>14</v>
      </c>
      <c r="B280" s="8">
        <v>14</v>
      </c>
      <c r="C280" s="8">
        <f t="shared" si="4"/>
        <v>279</v>
      </c>
      <c r="D280" s="3" t="s">
        <v>567</v>
      </c>
      <c r="E280" s="121" t="s">
        <v>129</v>
      </c>
      <c r="F280" s="121" t="s">
        <v>129</v>
      </c>
      <c r="G280" s="126" t="s">
        <v>659</v>
      </c>
      <c r="H280" s="127" t="s">
        <v>562</v>
      </c>
      <c r="I280" s="128">
        <v>31</v>
      </c>
      <c r="J280" s="122">
        <v>1</v>
      </c>
      <c r="K280" s="122" t="s">
        <v>837</v>
      </c>
    </row>
    <row r="281" spans="1:11">
      <c r="A281" s="5">
        <v>14</v>
      </c>
      <c r="B281" s="8">
        <v>15</v>
      </c>
      <c r="C281" s="8">
        <f t="shared" si="4"/>
        <v>280</v>
      </c>
      <c r="D281" s="3" t="s">
        <v>15</v>
      </c>
      <c r="E281" s="121" t="s">
        <v>686</v>
      </c>
      <c r="F281" s="121" t="s">
        <v>164</v>
      </c>
      <c r="G281" s="126" t="s">
        <v>1122</v>
      </c>
      <c r="H281" s="127" t="s">
        <v>599</v>
      </c>
      <c r="I281" s="128">
        <v>35</v>
      </c>
      <c r="J281" s="122">
        <v>1</v>
      </c>
      <c r="K281" s="122" t="s">
        <v>46</v>
      </c>
    </row>
    <row r="282" spans="1:11">
      <c r="A282" s="5">
        <v>14</v>
      </c>
      <c r="B282" s="8">
        <v>16</v>
      </c>
      <c r="C282" s="8">
        <f t="shared" si="4"/>
        <v>281</v>
      </c>
      <c r="D282" s="3" t="s">
        <v>16</v>
      </c>
      <c r="E282" s="121" t="s">
        <v>188</v>
      </c>
      <c r="F282" s="121" t="s">
        <v>18</v>
      </c>
      <c r="G282" s="126" t="s">
        <v>534</v>
      </c>
      <c r="H282" s="127" t="s">
        <v>940</v>
      </c>
      <c r="I282" s="128">
        <v>31</v>
      </c>
      <c r="J282" s="122">
        <v>1</v>
      </c>
      <c r="K282" s="122" t="s">
        <v>837</v>
      </c>
    </row>
    <row r="283" spans="1:11">
      <c r="A283" s="5">
        <v>14</v>
      </c>
      <c r="B283" s="8">
        <v>17</v>
      </c>
      <c r="C283" s="8">
        <f t="shared" si="4"/>
        <v>282</v>
      </c>
      <c r="D283" s="3" t="s">
        <v>13</v>
      </c>
      <c r="E283" s="123" t="s">
        <v>470</v>
      </c>
      <c r="F283" s="123" t="s">
        <v>470</v>
      </c>
      <c r="G283" s="124" t="s">
        <v>1814</v>
      </c>
      <c r="H283" s="124" t="s">
        <v>1815</v>
      </c>
      <c r="I283" s="122">
        <v>29</v>
      </c>
      <c r="J283" s="125">
        <v>1</v>
      </c>
      <c r="K283" s="125" t="s">
        <v>837</v>
      </c>
    </row>
    <row r="284" spans="1:11">
      <c r="A284" s="5">
        <v>14</v>
      </c>
      <c r="B284" s="8">
        <v>18</v>
      </c>
      <c r="C284" s="8">
        <f t="shared" si="4"/>
        <v>283</v>
      </c>
      <c r="D284" s="3" t="s">
        <v>276</v>
      </c>
      <c r="E284" s="121" t="s">
        <v>18</v>
      </c>
      <c r="F284" s="121" t="s">
        <v>18</v>
      </c>
      <c r="G284" s="126" t="s">
        <v>158</v>
      </c>
      <c r="H284" s="127" t="s">
        <v>564</v>
      </c>
      <c r="I284" s="128">
        <v>33</v>
      </c>
      <c r="J284" s="122">
        <v>7</v>
      </c>
      <c r="K284" s="122" t="s">
        <v>837</v>
      </c>
    </row>
    <row r="285" spans="1:11">
      <c r="A285" s="5">
        <v>14</v>
      </c>
      <c r="B285" s="8">
        <v>19</v>
      </c>
      <c r="C285" s="8">
        <f t="shared" si="4"/>
        <v>284</v>
      </c>
      <c r="D285" s="3" t="s">
        <v>354</v>
      </c>
      <c r="E285" s="123" t="s">
        <v>354</v>
      </c>
      <c r="F285" s="123" t="s">
        <v>438</v>
      </c>
      <c r="G285" s="124" t="s">
        <v>1928</v>
      </c>
      <c r="H285" s="124" t="s">
        <v>1929</v>
      </c>
      <c r="I285" s="122">
        <v>31</v>
      </c>
      <c r="J285" s="123">
        <v>1</v>
      </c>
      <c r="K285" s="123" t="s">
        <v>46</v>
      </c>
    </row>
    <row r="286" spans="1:11">
      <c r="A286" s="9">
        <v>14</v>
      </c>
      <c r="B286" s="10">
        <v>20</v>
      </c>
      <c r="C286" s="10">
        <f t="shared" si="4"/>
        <v>285</v>
      </c>
      <c r="D286" s="12" t="s">
        <v>609</v>
      </c>
      <c r="E286" s="133" t="s">
        <v>438</v>
      </c>
      <c r="F286" s="133" t="s">
        <v>246</v>
      </c>
      <c r="G286" s="135" t="s">
        <v>419</v>
      </c>
      <c r="H286" s="136" t="s">
        <v>198</v>
      </c>
      <c r="I286" s="137">
        <v>29</v>
      </c>
      <c r="J286" s="134">
        <v>2</v>
      </c>
      <c r="K286" s="134" t="s">
        <v>46</v>
      </c>
    </row>
    <row r="287" spans="1:11">
      <c r="A287" s="5">
        <v>15</v>
      </c>
      <c r="B287" s="8">
        <v>1</v>
      </c>
      <c r="C287" s="8">
        <f t="shared" si="4"/>
        <v>286</v>
      </c>
      <c r="D287" s="3" t="s">
        <v>609</v>
      </c>
      <c r="E287" s="123" t="s">
        <v>276</v>
      </c>
      <c r="F287" s="123" t="s">
        <v>276</v>
      </c>
      <c r="G287" s="124" t="s">
        <v>251</v>
      </c>
      <c r="H287" s="124" t="s">
        <v>1919</v>
      </c>
      <c r="I287" s="122">
        <v>25</v>
      </c>
      <c r="J287" s="125">
        <v>9</v>
      </c>
      <c r="K287" s="125" t="s">
        <v>837</v>
      </c>
    </row>
    <row r="288" spans="1:11">
      <c r="A288" s="5">
        <v>15</v>
      </c>
      <c r="B288" s="8">
        <v>2</v>
      </c>
      <c r="C288" s="8">
        <f t="shared" si="4"/>
        <v>287</v>
      </c>
      <c r="D288" s="3" t="s">
        <v>354</v>
      </c>
      <c r="E288" s="121" t="s">
        <v>213</v>
      </c>
      <c r="F288" s="121" t="s">
        <v>563</v>
      </c>
      <c r="G288" s="126" t="s">
        <v>981</v>
      </c>
      <c r="H288" s="127" t="s">
        <v>607</v>
      </c>
      <c r="I288" s="128">
        <v>29</v>
      </c>
      <c r="J288" s="122">
        <v>9</v>
      </c>
      <c r="K288" s="122" t="s">
        <v>46</v>
      </c>
    </row>
    <row r="289" spans="1:11">
      <c r="A289" s="5">
        <v>15</v>
      </c>
      <c r="B289" s="8">
        <v>3</v>
      </c>
      <c r="C289" s="8">
        <f t="shared" si="4"/>
        <v>288</v>
      </c>
      <c r="D289" s="3" t="s">
        <v>276</v>
      </c>
      <c r="E289" s="121" t="s">
        <v>686</v>
      </c>
      <c r="F289" s="121" t="s">
        <v>686</v>
      </c>
      <c r="G289" s="126" t="s">
        <v>1114</v>
      </c>
      <c r="H289" s="127" t="s">
        <v>559</v>
      </c>
      <c r="I289" s="128">
        <v>29</v>
      </c>
      <c r="J289" s="122">
        <v>2</v>
      </c>
      <c r="K289" s="122" t="s">
        <v>837</v>
      </c>
    </row>
    <row r="290" spans="1:11">
      <c r="A290" s="5">
        <v>15</v>
      </c>
      <c r="B290" s="8">
        <v>4</v>
      </c>
      <c r="C290" s="8">
        <f t="shared" si="4"/>
        <v>289</v>
      </c>
      <c r="D290" s="3" t="s">
        <v>13</v>
      </c>
      <c r="E290" s="121" t="s">
        <v>246</v>
      </c>
      <c r="F290" s="121" t="s">
        <v>246</v>
      </c>
      <c r="G290" s="126" t="s">
        <v>1156</v>
      </c>
      <c r="H290" s="127" t="s">
        <v>225</v>
      </c>
      <c r="I290" s="128">
        <v>26</v>
      </c>
      <c r="J290" s="122">
        <v>1</v>
      </c>
      <c r="K290" s="122" t="s">
        <v>837</v>
      </c>
    </row>
    <row r="291" spans="1:11">
      <c r="A291" s="5">
        <v>15</v>
      </c>
      <c r="B291" s="8">
        <v>5</v>
      </c>
      <c r="C291" s="8">
        <f t="shared" si="4"/>
        <v>290</v>
      </c>
      <c r="D291" s="3" t="s">
        <v>16</v>
      </c>
      <c r="E291" s="121" t="s">
        <v>563</v>
      </c>
      <c r="F291" s="121" t="s">
        <v>563</v>
      </c>
      <c r="G291" s="126" t="s">
        <v>680</v>
      </c>
      <c r="H291" s="127" t="s">
        <v>681</v>
      </c>
      <c r="I291" s="128">
        <v>31</v>
      </c>
      <c r="J291" s="122">
        <v>9</v>
      </c>
      <c r="K291" s="122" t="s">
        <v>46</v>
      </c>
    </row>
    <row r="292" spans="1:11">
      <c r="A292" s="5">
        <v>15</v>
      </c>
      <c r="B292" s="8">
        <v>6</v>
      </c>
      <c r="C292" s="8">
        <f t="shared" si="4"/>
        <v>291</v>
      </c>
      <c r="D292" s="3" t="s">
        <v>15</v>
      </c>
      <c r="E292" s="121" t="s">
        <v>17</v>
      </c>
      <c r="F292" s="121" t="s">
        <v>17</v>
      </c>
      <c r="G292" s="126" t="s">
        <v>1066</v>
      </c>
      <c r="H292" s="127" t="s">
        <v>166</v>
      </c>
      <c r="I292" s="128">
        <v>28</v>
      </c>
      <c r="J292" s="122">
        <v>1</v>
      </c>
      <c r="K292" s="122" t="s">
        <v>46</v>
      </c>
    </row>
    <row r="293" spans="1:11">
      <c r="A293" s="5">
        <v>15</v>
      </c>
      <c r="B293" s="8">
        <v>7</v>
      </c>
      <c r="C293" s="8">
        <f t="shared" si="4"/>
        <v>292</v>
      </c>
      <c r="D293" s="3" t="s">
        <v>567</v>
      </c>
      <c r="E293" s="123" t="s">
        <v>300</v>
      </c>
      <c r="F293" s="123" t="s">
        <v>300</v>
      </c>
      <c r="G293" s="124" t="s">
        <v>1896</v>
      </c>
      <c r="H293" s="124" t="s">
        <v>549</v>
      </c>
      <c r="I293" s="122">
        <v>31</v>
      </c>
      <c r="J293" s="125">
        <v>1</v>
      </c>
      <c r="K293" s="125" t="s">
        <v>46</v>
      </c>
    </row>
    <row r="294" spans="1:11">
      <c r="A294" s="5">
        <v>15</v>
      </c>
      <c r="B294" s="8">
        <v>8</v>
      </c>
      <c r="C294" s="8">
        <f t="shared" si="4"/>
        <v>293</v>
      </c>
      <c r="D294" s="3" t="s">
        <v>345</v>
      </c>
      <c r="E294" s="121" t="s">
        <v>345</v>
      </c>
      <c r="F294" s="121" t="s">
        <v>470</v>
      </c>
      <c r="G294" s="126" t="s">
        <v>693</v>
      </c>
      <c r="H294" s="127" t="s">
        <v>544</v>
      </c>
      <c r="I294" s="128">
        <v>28</v>
      </c>
      <c r="J294" s="122">
        <v>5</v>
      </c>
      <c r="K294" s="122" t="s">
        <v>837</v>
      </c>
    </row>
    <row r="295" spans="1:11">
      <c r="A295" s="5">
        <v>15</v>
      </c>
      <c r="B295" s="8">
        <v>9</v>
      </c>
      <c r="C295" s="8">
        <f t="shared" si="4"/>
        <v>294</v>
      </c>
      <c r="D295" s="3" t="s">
        <v>17</v>
      </c>
      <c r="E295" s="123" t="s">
        <v>438</v>
      </c>
      <c r="F295" s="123" t="s">
        <v>438</v>
      </c>
      <c r="G295" s="124" t="s">
        <v>1606</v>
      </c>
      <c r="H295" s="124" t="s">
        <v>110</v>
      </c>
      <c r="I295" s="122">
        <v>26</v>
      </c>
      <c r="J295" s="125">
        <v>8</v>
      </c>
      <c r="K295" s="125" t="s">
        <v>837</v>
      </c>
    </row>
    <row r="296" spans="1:11">
      <c r="A296" s="5">
        <v>15</v>
      </c>
      <c r="B296" s="8">
        <v>10</v>
      </c>
      <c r="C296" s="8">
        <f t="shared" si="4"/>
        <v>295</v>
      </c>
      <c r="D296" s="3" t="s">
        <v>14</v>
      </c>
      <c r="E296" s="121" t="s">
        <v>300</v>
      </c>
      <c r="F296" s="121" t="s">
        <v>300</v>
      </c>
      <c r="G296" s="126" t="s">
        <v>807</v>
      </c>
      <c r="H296" s="127" t="s">
        <v>808</v>
      </c>
      <c r="I296" s="128">
        <v>34</v>
      </c>
      <c r="J296" s="122">
        <v>1</v>
      </c>
      <c r="K296" s="122" t="s">
        <v>837</v>
      </c>
    </row>
    <row r="297" spans="1:11">
      <c r="A297" s="5">
        <v>15</v>
      </c>
      <c r="B297" s="8">
        <v>11</v>
      </c>
      <c r="C297" s="8">
        <f t="shared" si="4"/>
        <v>296</v>
      </c>
      <c r="D297" s="3" t="s">
        <v>164</v>
      </c>
      <c r="E297" s="121" t="s">
        <v>16</v>
      </c>
      <c r="F297" s="121" t="s">
        <v>14</v>
      </c>
      <c r="G297" s="126" t="s">
        <v>404</v>
      </c>
      <c r="H297" s="127" t="s">
        <v>593</v>
      </c>
      <c r="I297" s="128">
        <v>31</v>
      </c>
      <c r="J297" s="122">
        <v>3</v>
      </c>
      <c r="K297" s="122" t="s">
        <v>46</v>
      </c>
    </row>
    <row r="298" spans="1:11">
      <c r="A298" s="5">
        <v>15</v>
      </c>
      <c r="B298" s="8">
        <v>12</v>
      </c>
      <c r="C298" s="8">
        <f t="shared" si="4"/>
        <v>297</v>
      </c>
      <c r="D298" s="3" t="s">
        <v>555</v>
      </c>
      <c r="E298" s="123" t="s">
        <v>598</v>
      </c>
      <c r="F298" s="123" t="s">
        <v>598</v>
      </c>
      <c r="G298" s="124" t="s">
        <v>534</v>
      </c>
      <c r="H298" s="124" t="s">
        <v>1865</v>
      </c>
      <c r="I298" s="122">
        <v>26</v>
      </c>
      <c r="J298" s="125">
        <v>1</v>
      </c>
      <c r="K298" s="125" t="s">
        <v>837</v>
      </c>
    </row>
    <row r="299" spans="1:11">
      <c r="A299" s="5">
        <v>15</v>
      </c>
      <c r="B299" s="8">
        <v>13</v>
      </c>
      <c r="C299" s="8">
        <f t="shared" si="4"/>
        <v>298</v>
      </c>
      <c r="D299" s="3" t="s">
        <v>18</v>
      </c>
      <c r="E299" s="121" t="s">
        <v>47</v>
      </c>
      <c r="F299" s="121" t="s">
        <v>47</v>
      </c>
      <c r="G299" s="126" t="s">
        <v>90</v>
      </c>
      <c r="H299" s="127" t="s">
        <v>628</v>
      </c>
      <c r="I299" s="128">
        <v>28</v>
      </c>
      <c r="J299" s="122">
        <v>8</v>
      </c>
      <c r="K299" s="122" t="s">
        <v>837</v>
      </c>
    </row>
    <row r="300" spans="1:11">
      <c r="A300" s="5">
        <v>15</v>
      </c>
      <c r="B300" s="8">
        <v>14</v>
      </c>
      <c r="C300" s="8">
        <f t="shared" si="4"/>
        <v>299</v>
      </c>
      <c r="D300" s="3" t="s">
        <v>480</v>
      </c>
      <c r="E300" s="123" t="s">
        <v>47</v>
      </c>
      <c r="F300" s="123" t="s">
        <v>29</v>
      </c>
      <c r="G300" s="124" t="s">
        <v>288</v>
      </c>
      <c r="H300" s="124" t="s">
        <v>1915</v>
      </c>
      <c r="I300" s="122">
        <v>30</v>
      </c>
      <c r="J300" s="125">
        <v>7</v>
      </c>
      <c r="K300" s="125" t="s">
        <v>837</v>
      </c>
    </row>
    <row r="301" spans="1:11">
      <c r="A301" s="5">
        <v>15</v>
      </c>
      <c r="B301" s="8">
        <v>15</v>
      </c>
      <c r="C301" s="8">
        <f t="shared" si="4"/>
        <v>300</v>
      </c>
      <c r="D301" s="3" t="s">
        <v>470</v>
      </c>
      <c r="E301" s="121" t="s">
        <v>18</v>
      </c>
      <c r="F301" s="121" t="s">
        <v>276</v>
      </c>
      <c r="G301" s="126" t="s">
        <v>283</v>
      </c>
      <c r="H301" s="127" t="s">
        <v>284</v>
      </c>
      <c r="I301" s="128">
        <v>35</v>
      </c>
      <c r="J301" s="122">
        <v>9</v>
      </c>
      <c r="K301" s="122" t="s">
        <v>838</v>
      </c>
    </row>
    <row r="302" spans="1:11">
      <c r="A302" s="5">
        <v>15</v>
      </c>
      <c r="B302" s="8">
        <v>16</v>
      </c>
      <c r="C302" s="8">
        <f t="shared" si="4"/>
        <v>301</v>
      </c>
      <c r="D302" s="3" t="s">
        <v>239</v>
      </c>
      <c r="E302" s="123" t="s">
        <v>300</v>
      </c>
      <c r="F302" s="123" t="s">
        <v>300</v>
      </c>
      <c r="G302" s="124" t="s">
        <v>1926</v>
      </c>
      <c r="H302" s="124" t="s">
        <v>1927</v>
      </c>
      <c r="I302" s="122">
        <v>29</v>
      </c>
      <c r="J302" s="125">
        <v>7</v>
      </c>
      <c r="K302" s="125" t="s">
        <v>46</v>
      </c>
    </row>
    <row r="303" spans="1:11">
      <c r="A303" s="5">
        <v>15</v>
      </c>
      <c r="B303" s="8">
        <v>17</v>
      </c>
      <c r="C303" s="8">
        <f t="shared" si="4"/>
        <v>302</v>
      </c>
      <c r="D303" s="3" t="s">
        <v>129</v>
      </c>
      <c r="E303" s="121" t="s">
        <v>686</v>
      </c>
      <c r="F303" s="121" t="s">
        <v>213</v>
      </c>
      <c r="G303" s="126" t="s">
        <v>391</v>
      </c>
      <c r="H303" s="127" t="s">
        <v>483</v>
      </c>
      <c r="I303" s="128">
        <v>32</v>
      </c>
      <c r="J303" s="122">
        <v>2</v>
      </c>
      <c r="K303" s="122" t="s">
        <v>838</v>
      </c>
    </row>
    <row r="304" spans="1:11">
      <c r="A304" s="5">
        <v>15</v>
      </c>
      <c r="B304" s="8">
        <v>18</v>
      </c>
      <c r="C304" s="8">
        <f t="shared" si="4"/>
        <v>303</v>
      </c>
      <c r="D304" s="3" t="s">
        <v>438</v>
      </c>
      <c r="E304" s="123" t="s">
        <v>213</v>
      </c>
      <c r="F304" s="123" t="s">
        <v>213</v>
      </c>
      <c r="G304" s="124" t="s">
        <v>736</v>
      </c>
      <c r="H304" s="124" t="s">
        <v>301</v>
      </c>
      <c r="I304" s="122">
        <v>28</v>
      </c>
      <c r="J304" s="125">
        <v>8</v>
      </c>
      <c r="K304" s="125" t="s">
        <v>46</v>
      </c>
    </row>
    <row r="305" spans="1:11">
      <c r="A305" s="5">
        <v>15</v>
      </c>
      <c r="B305" s="8">
        <v>19</v>
      </c>
      <c r="C305" s="8">
        <f t="shared" si="4"/>
        <v>304</v>
      </c>
      <c r="D305" s="3" t="s">
        <v>563</v>
      </c>
      <c r="E305" s="123" t="s">
        <v>239</v>
      </c>
      <c r="F305" s="123" t="s">
        <v>239</v>
      </c>
      <c r="G305" s="124" t="s">
        <v>938</v>
      </c>
      <c r="H305" s="124" t="s">
        <v>1634</v>
      </c>
      <c r="I305" s="122">
        <v>30</v>
      </c>
      <c r="J305" s="125">
        <v>1</v>
      </c>
      <c r="K305" s="125" t="s">
        <v>46</v>
      </c>
    </row>
    <row r="306" spans="1:11">
      <c r="A306" s="9">
        <v>15</v>
      </c>
      <c r="B306" s="10">
        <v>20</v>
      </c>
      <c r="C306" s="10">
        <f t="shared" si="4"/>
        <v>305</v>
      </c>
      <c r="D306" s="12" t="s">
        <v>29</v>
      </c>
      <c r="E306" s="143" t="s">
        <v>239</v>
      </c>
      <c r="F306" s="143" t="s">
        <v>239</v>
      </c>
      <c r="G306" s="144" t="s">
        <v>528</v>
      </c>
      <c r="H306" s="144" t="s">
        <v>1709</v>
      </c>
      <c r="I306" s="134">
        <v>23</v>
      </c>
      <c r="J306" s="145">
        <v>1</v>
      </c>
      <c r="K306" s="145" t="s">
        <v>837</v>
      </c>
    </row>
    <row r="307" spans="1:11">
      <c r="A307" s="5">
        <v>16</v>
      </c>
      <c r="B307" s="8">
        <v>1</v>
      </c>
      <c r="C307" s="8">
        <f t="shared" si="4"/>
        <v>306</v>
      </c>
      <c r="D307" s="3" t="s">
        <v>29</v>
      </c>
      <c r="E307" s="121" t="s">
        <v>129</v>
      </c>
      <c r="F307" s="121" t="s">
        <v>13</v>
      </c>
      <c r="G307" s="126" t="s">
        <v>349</v>
      </c>
      <c r="H307" s="127" t="s">
        <v>247</v>
      </c>
      <c r="I307" s="128">
        <v>35</v>
      </c>
      <c r="J307" s="122">
        <v>1</v>
      </c>
      <c r="K307" s="122" t="s">
        <v>837</v>
      </c>
    </row>
    <row r="308" spans="1:11">
      <c r="A308" s="5">
        <v>16</v>
      </c>
      <c r="B308" s="8">
        <v>2</v>
      </c>
      <c r="C308" s="8">
        <f t="shared" si="4"/>
        <v>307</v>
      </c>
      <c r="D308" s="3" t="s">
        <v>563</v>
      </c>
      <c r="E308" s="123" t="s">
        <v>563</v>
      </c>
      <c r="F308" s="123" t="s">
        <v>563</v>
      </c>
      <c r="G308" s="124" t="s">
        <v>1696</v>
      </c>
      <c r="H308" s="124" t="s">
        <v>1669</v>
      </c>
      <c r="I308" s="122">
        <v>28</v>
      </c>
      <c r="J308" s="125">
        <v>1</v>
      </c>
      <c r="K308" s="125" t="s">
        <v>837</v>
      </c>
    </row>
    <row r="309" spans="1:11">
      <c r="A309" s="5">
        <v>16</v>
      </c>
      <c r="B309" s="8">
        <v>3</v>
      </c>
      <c r="C309" s="8">
        <f t="shared" si="4"/>
        <v>308</v>
      </c>
      <c r="D309" s="3" t="s">
        <v>438</v>
      </c>
      <c r="E309" s="121" t="s">
        <v>1121</v>
      </c>
      <c r="F309" s="121" t="s">
        <v>1121</v>
      </c>
      <c r="G309" s="126" t="s">
        <v>852</v>
      </c>
      <c r="H309" s="127" t="s">
        <v>533</v>
      </c>
      <c r="I309" s="128">
        <v>27</v>
      </c>
      <c r="J309" s="122">
        <v>4</v>
      </c>
      <c r="K309" s="122" t="s">
        <v>46</v>
      </c>
    </row>
    <row r="310" spans="1:11">
      <c r="A310" s="5">
        <v>16</v>
      </c>
      <c r="B310" s="8">
        <v>4</v>
      </c>
      <c r="C310" s="8">
        <f t="shared" si="4"/>
        <v>309</v>
      </c>
      <c r="D310" s="3" t="s">
        <v>129</v>
      </c>
      <c r="E310" s="121" t="s">
        <v>345</v>
      </c>
      <c r="F310" s="121" t="s">
        <v>345</v>
      </c>
      <c r="G310" s="126" t="s">
        <v>396</v>
      </c>
      <c r="H310" s="127" t="s">
        <v>230</v>
      </c>
      <c r="I310" s="128">
        <v>31</v>
      </c>
      <c r="J310" s="122">
        <v>1</v>
      </c>
      <c r="K310" s="122" t="s">
        <v>837</v>
      </c>
    </row>
    <row r="311" spans="1:11">
      <c r="A311" s="5">
        <v>16</v>
      </c>
      <c r="B311" s="8">
        <v>5</v>
      </c>
      <c r="C311" s="8">
        <f t="shared" si="4"/>
        <v>310</v>
      </c>
      <c r="D311" s="3" t="s">
        <v>239</v>
      </c>
      <c r="E311" s="123" t="s">
        <v>563</v>
      </c>
      <c r="F311" s="123" t="s">
        <v>563</v>
      </c>
      <c r="G311" s="124" t="s">
        <v>682</v>
      </c>
      <c r="H311" s="124" t="s">
        <v>197</v>
      </c>
      <c r="I311" s="122">
        <v>28</v>
      </c>
      <c r="J311" s="125">
        <v>3</v>
      </c>
      <c r="K311" s="125" t="s">
        <v>46</v>
      </c>
    </row>
    <row r="312" spans="1:11">
      <c r="A312" s="5">
        <v>16</v>
      </c>
      <c r="B312" s="8">
        <v>6</v>
      </c>
      <c r="C312" s="8">
        <f t="shared" si="4"/>
        <v>311</v>
      </c>
      <c r="D312" s="3" t="s">
        <v>470</v>
      </c>
      <c r="E312" s="121"/>
      <c r="F312" s="121" t="s">
        <v>276</v>
      </c>
      <c r="G312" s="126" t="s">
        <v>459</v>
      </c>
      <c r="H312" s="127" t="s">
        <v>531</v>
      </c>
      <c r="I312" s="128">
        <v>35</v>
      </c>
      <c r="J312" s="122">
        <v>2</v>
      </c>
      <c r="K312" s="122" t="s">
        <v>838</v>
      </c>
    </row>
    <row r="313" spans="1:11">
      <c r="A313" s="5">
        <v>16</v>
      </c>
      <c r="B313" s="8">
        <v>7</v>
      </c>
      <c r="C313" s="8">
        <f t="shared" si="4"/>
        <v>312</v>
      </c>
      <c r="D313" s="3" t="s">
        <v>480</v>
      </c>
      <c r="E313" s="121" t="s">
        <v>555</v>
      </c>
      <c r="F313" s="121" t="s">
        <v>354</v>
      </c>
      <c r="G313" s="126" t="s">
        <v>351</v>
      </c>
      <c r="H313" s="127" t="s">
        <v>247</v>
      </c>
      <c r="I313" s="128">
        <v>30</v>
      </c>
      <c r="J313" s="122">
        <v>5</v>
      </c>
      <c r="K313" s="122" t="s">
        <v>46</v>
      </c>
    </row>
    <row r="314" spans="1:11">
      <c r="A314" s="5">
        <v>16</v>
      </c>
      <c r="B314" s="8">
        <v>8</v>
      </c>
      <c r="C314" s="8">
        <f t="shared" si="4"/>
        <v>313</v>
      </c>
      <c r="D314" s="3" t="s">
        <v>18</v>
      </c>
      <c r="E314" s="121" t="s">
        <v>609</v>
      </c>
      <c r="F314" s="121" t="s">
        <v>609</v>
      </c>
      <c r="G314" s="126" t="s">
        <v>702</v>
      </c>
      <c r="H314" s="127" t="s">
        <v>595</v>
      </c>
      <c r="I314" s="128">
        <v>29</v>
      </c>
      <c r="J314" s="122">
        <v>1</v>
      </c>
      <c r="K314" s="122" t="s">
        <v>837</v>
      </c>
    </row>
    <row r="315" spans="1:11">
      <c r="A315" s="5">
        <v>16</v>
      </c>
      <c r="B315" s="8">
        <v>9</v>
      </c>
      <c r="C315" s="8">
        <f t="shared" si="4"/>
        <v>314</v>
      </c>
      <c r="D315" s="3" t="s">
        <v>555</v>
      </c>
      <c r="E315" s="121" t="s">
        <v>300</v>
      </c>
      <c r="F315" s="121" t="s">
        <v>300</v>
      </c>
      <c r="G315" s="126" t="s">
        <v>601</v>
      </c>
      <c r="H315" s="127" t="s">
        <v>907</v>
      </c>
      <c r="I315" s="128">
        <v>33</v>
      </c>
      <c r="J315" s="122">
        <v>2</v>
      </c>
      <c r="K315" s="122" t="s">
        <v>837</v>
      </c>
    </row>
    <row r="316" spans="1:11">
      <c r="A316" s="5">
        <v>16</v>
      </c>
      <c r="B316" s="8">
        <v>10</v>
      </c>
      <c r="C316" s="8">
        <f t="shared" si="4"/>
        <v>315</v>
      </c>
      <c r="D316" s="3" t="s">
        <v>164</v>
      </c>
      <c r="E316" s="121" t="s">
        <v>213</v>
      </c>
      <c r="F316" s="121" t="s">
        <v>213</v>
      </c>
      <c r="G316" s="126" t="s">
        <v>1030</v>
      </c>
      <c r="H316" s="127" t="s">
        <v>613</v>
      </c>
      <c r="I316" s="128">
        <v>29</v>
      </c>
      <c r="J316" s="122">
        <v>1</v>
      </c>
      <c r="K316" s="122" t="s">
        <v>837</v>
      </c>
    </row>
    <row r="317" spans="1:11">
      <c r="A317" s="5">
        <v>16</v>
      </c>
      <c r="B317" s="8">
        <v>11</v>
      </c>
      <c r="C317" s="8">
        <f t="shared" si="4"/>
        <v>316</v>
      </c>
      <c r="D317" s="3" t="s">
        <v>14</v>
      </c>
      <c r="E317" s="121" t="s">
        <v>686</v>
      </c>
      <c r="F317" s="121" t="s">
        <v>686</v>
      </c>
      <c r="G317" s="126" t="s">
        <v>259</v>
      </c>
      <c r="H317" s="127" t="s">
        <v>1006</v>
      </c>
      <c r="I317" s="128">
        <v>25</v>
      </c>
      <c r="J317" s="122">
        <v>4</v>
      </c>
      <c r="K317" s="122" t="s">
        <v>46</v>
      </c>
    </row>
    <row r="318" spans="1:11">
      <c r="A318" s="5">
        <v>16</v>
      </c>
      <c r="B318" s="8">
        <v>12</v>
      </c>
      <c r="C318" s="8">
        <f t="shared" si="4"/>
        <v>317</v>
      </c>
      <c r="D318" s="3" t="s">
        <v>17</v>
      </c>
      <c r="E318" s="121" t="s">
        <v>213</v>
      </c>
      <c r="F318" s="121" t="s">
        <v>213</v>
      </c>
      <c r="G318" s="126" t="s">
        <v>1049</v>
      </c>
      <c r="H318" s="127" t="s">
        <v>1048</v>
      </c>
      <c r="I318" s="128">
        <v>25</v>
      </c>
      <c r="J318" s="122">
        <v>4</v>
      </c>
      <c r="K318" s="122" t="s">
        <v>837</v>
      </c>
    </row>
    <row r="319" spans="1:11">
      <c r="A319" s="5">
        <v>16</v>
      </c>
      <c r="B319" s="8">
        <v>13</v>
      </c>
      <c r="C319" s="8">
        <f t="shared" si="4"/>
        <v>318</v>
      </c>
      <c r="D319" s="3" t="s">
        <v>345</v>
      </c>
      <c r="E319" s="121" t="s">
        <v>15</v>
      </c>
      <c r="F319" s="121" t="s">
        <v>15</v>
      </c>
      <c r="G319" s="126" t="s">
        <v>275</v>
      </c>
      <c r="H319" s="127" t="s">
        <v>536</v>
      </c>
      <c r="I319" s="128">
        <v>33</v>
      </c>
      <c r="J319" s="122">
        <v>1</v>
      </c>
      <c r="K319" s="122" t="s">
        <v>837</v>
      </c>
    </row>
    <row r="320" spans="1:11">
      <c r="A320" s="5">
        <v>16</v>
      </c>
      <c r="B320" s="8">
        <v>14</v>
      </c>
      <c r="C320" s="8">
        <f t="shared" si="4"/>
        <v>319</v>
      </c>
      <c r="D320" s="3" t="s">
        <v>567</v>
      </c>
      <c r="E320" s="123" t="s">
        <v>14</v>
      </c>
      <c r="F320" s="123" t="s">
        <v>14</v>
      </c>
      <c r="G320" s="124" t="s">
        <v>1738</v>
      </c>
      <c r="H320" s="124" t="s">
        <v>217</v>
      </c>
      <c r="I320" s="122">
        <v>27</v>
      </c>
      <c r="J320" s="125">
        <v>1</v>
      </c>
      <c r="K320" s="125" t="s">
        <v>837</v>
      </c>
    </row>
    <row r="321" spans="1:11">
      <c r="A321" s="5">
        <v>16</v>
      </c>
      <c r="B321" s="8">
        <v>15</v>
      </c>
      <c r="C321" s="8">
        <f t="shared" si="4"/>
        <v>320</v>
      </c>
      <c r="D321" s="3" t="s">
        <v>15</v>
      </c>
      <c r="E321" s="121" t="s">
        <v>276</v>
      </c>
      <c r="F321" s="121" t="s">
        <v>276</v>
      </c>
      <c r="G321" s="126" t="s">
        <v>176</v>
      </c>
      <c r="H321" s="127" t="s">
        <v>597</v>
      </c>
      <c r="I321" s="128">
        <v>29</v>
      </c>
      <c r="J321" s="122">
        <v>1</v>
      </c>
      <c r="K321" s="122" t="s">
        <v>837</v>
      </c>
    </row>
    <row r="322" spans="1:11">
      <c r="A322" s="5">
        <v>16</v>
      </c>
      <c r="B322" s="8">
        <v>16</v>
      </c>
      <c r="C322" s="8">
        <f t="shared" si="4"/>
        <v>321</v>
      </c>
      <c r="D322" s="3" t="s">
        <v>16</v>
      </c>
      <c r="E322" s="121" t="s">
        <v>481</v>
      </c>
      <c r="F322" s="121" t="s">
        <v>481</v>
      </c>
      <c r="G322" s="126" t="s">
        <v>102</v>
      </c>
      <c r="H322" s="127" t="s">
        <v>288</v>
      </c>
      <c r="I322" s="128">
        <v>29</v>
      </c>
      <c r="J322" s="122">
        <v>1</v>
      </c>
      <c r="K322" s="122" t="s">
        <v>837</v>
      </c>
    </row>
    <row r="323" spans="1:11">
      <c r="A323" s="5">
        <v>16</v>
      </c>
      <c r="B323" s="8">
        <v>17</v>
      </c>
      <c r="C323" s="8">
        <f t="shared" si="4"/>
        <v>322</v>
      </c>
      <c r="D323" s="3" t="s">
        <v>13</v>
      </c>
      <c r="E323" s="123" t="s">
        <v>47</v>
      </c>
      <c r="F323" s="123" t="s">
        <v>47</v>
      </c>
      <c r="G323" s="124" t="s">
        <v>584</v>
      </c>
      <c r="H323" s="124" t="s">
        <v>597</v>
      </c>
      <c r="I323" s="122">
        <v>24</v>
      </c>
      <c r="J323" s="125">
        <v>1</v>
      </c>
      <c r="K323" s="125" t="s">
        <v>837</v>
      </c>
    </row>
    <row r="324" spans="1:11">
      <c r="A324" s="5">
        <v>16</v>
      </c>
      <c r="B324" s="8">
        <v>18</v>
      </c>
      <c r="C324" s="8">
        <f t="shared" ref="C324:C356" si="5">C323+1</f>
        <v>323</v>
      </c>
      <c r="D324" s="3" t="s">
        <v>276</v>
      </c>
      <c r="E324" s="121" t="s">
        <v>614</v>
      </c>
      <c r="F324" s="121" t="s">
        <v>614</v>
      </c>
      <c r="G324" s="126" t="s">
        <v>259</v>
      </c>
      <c r="H324" s="127" t="s">
        <v>845</v>
      </c>
      <c r="I324" s="128">
        <v>30</v>
      </c>
      <c r="J324" s="122">
        <v>4</v>
      </c>
      <c r="K324" s="122" t="s">
        <v>837</v>
      </c>
    </row>
    <row r="325" spans="1:11">
      <c r="A325" s="5">
        <v>16</v>
      </c>
      <c r="B325" s="8">
        <v>19</v>
      </c>
      <c r="C325" s="8">
        <f t="shared" si="5"/>
        <v>324</v>
      </c>
      <c r="D325" s="3" t="s">
        <v>354</v>
      </c>
      <c r="E325" s="121" t="s">
        <v>276</v>
      </c>
      <c r="F325" s="121" t="s">
        <v>276</v>
      </c>
      <c r="G325" s="126" t="s">
        <v>1209</v>
      </c>
      <c r="H325" s="127" t="s">
        <v>197</v>
      </c>
      <c r="I325" s="128">
        <v>29</v>
      </c>
      <c r="J325" s="122">
        <v>1</v>
      </c>
      <c r="K325" s="122" t="s">
        <v>837</v>
      </c>
    </row>
    <row r="326" spans="1:11">
      <c r="A326" s="9">
        <v>16</v>
      </c>
      <c r="B326" s="10">
        <v>20</v>
      </c>
      <c r="C326" s="10">
        <f t="shared" si="5"/>
        <v>325</v>
      </c>
      <c r="D326" s="12" t="s">
        <v>609</v>
      </c>
      <c r="E326" s="133" t="s">
        <v>246</v>
      </c>
      <c r="F326" s="133" t="s">
        <v>246</v>
      </c>
      <c r="G326" s="135" t="s">
        <v>654</v>
      </c>
      <c r="H326" s="136" t="s">
        <v>237</v>
      </c>
      <c r="I326" s="137">
        <v>29</v>
      </c>
      <c r="J326" s="134">
        <v>1</v>
      </c>
      <c r="K326" s="134" t="s">
        <v>837</v>
      </c>
    </row>
    <row r="327" spans="1:11">
      <c r="A327" s="5">
        <v>17</v>
      </c>
      <c r="B327" s="8">
        <v>1</v>
      </c>
      <c r="C327" s="8">
        <f t="shared" si="5"/>
        <v>326</v>
      </c>
      <c r="D327" s="3" t="s">
        <v>609</v>
      </c>
      <c r="E327" s="121" t="s">
        <v>1121</v>
      </c>
      <c r="F327" s="121" t="s">
        <v>1121</v>
      </c>
      <c r="G327" s="126" t="s">
        <v>610</v>
      </c>
      <c r="H327" s="127" t="s">
        <v>106</v>
      </c>
      <c r="I327" s="128">
        <v>27</v>
      </c>
      <c r="J327" s="122">
        <v>1</v>
      </c>
      <c r="K327" s="122" t="s">
        <v>837</v>
      </c>
    </row>
    <row r="328" spans="1:11">
      <c r="A328" s="5">
        <v>17</v>
      </c>
      <c r="B328" s="8">
        <v>2</v>
      </c>
      <c r="C328" s="8">
        <f t="shared" si="5"/>
        <v>327</v>
      </c>
      <c r="D328" s="3" t="s">
        <v>354</v>
      </c>
      <c r="E328" s="123" t="s">
        <v>438</v>
      </c>
      <c r="F328" s="123" t="s">
        <v>438</v>
      </c>
      <c r="G328" s="124" t="s">
        <v>1859</v>
      </c>
      <c r="H328" s="124" t="s">
        <v>600</v>
      </c>
      <c r="I328" s="122">
        <v>27</v>
      </c>
      <c r="J328" s="125">
        <v>1</v>
      </c>
      <c r="K328" s="125" t="s">
        <v>837</v>
      </c>
    </row>
    <row r="329" spans="1:11">
      <c r="A329" s="5">
        <v>17</v>
      </c>
      <c r="B329" s="8">
        <v>3</v>
      </c>
      <c r="C329" s="8">
        <f t="shared" si="5"/>
        <v>328</v>
      </c>
      <c r="D329" s="3" t="s">
        <v>276</v>
      </c>
      <c r="E329" s="121" t="s">
        <v>300</v>
      </c>
      <c r="F329" s="121" t="s">
        <v>345</v>
      </c>
      <c r="G329" s="126" t="s">
        <v>743</v>
      </c>
      <c r="H329" s="127" t="s">
        <v>596</v>
      </c>
      <c r="I329" s="128">
        <v>29</v>
      </c>
      <c r="J329" s="122">
        <v>1</v>
      </c>
      <c r="K329" s="122" t="s">
        <v>837</v>
      </c>
    </row>
    <row r="330" spans="1:11">
      <c r="A330" s="5">
        <v>17</v>
      </c>
      <c r="B330" s="8">
        <v>4</v>
      </c>
      <c r="C330" s="8">
        <f t="shared" si="5"/>
        <v>329</v>
      </c>
      <c r="D330" s="3" t="s">
        <v>13</v>
      </c>
      <c r="E330" s="123" t="s">
        <v>13</v>
      </c>
      <c r="F330" s="123" t="s">
        <v>13</v>
      </c>
      <c r="G330" s="124" t="s">
        <v>1792</v>
      </c>
      <c r="H330" s="124" t="s">
        <v>526</v>
      </c>
      <c r="I330" s="122">
        <v>22</v>
      </c>
      <c r="J330" s="125">
        <v>2</v>
      </c>
      <c r="K330" s="125" t="s">
        <v>838</v>
      </c>
    </row>
    <row r="331" spans="1:11">
      <c r="A331" s="5">
        <v>17</v>
      </c>
      <c r="B331" s="8">
        <v>5</v>
      </c>
      <c r="C331" s="8">
        <f t="shared" si="5"/>
        <v>330</v>
      </c>
      <c r="D331" s="3" t="s">
        <v>16</v>
      </c>
      <c r="E331" s="123" t="s">
        <v>598</v>
      </c>
      <c r="F331" s="123" t="s">
        <v>598</v>
      </c>
      <c r="G331" s="124" t="s">
        <v>1793</v>
      </c>
      <c r="H331" s="124" t="s">
        <v>565</v>
      </c>
      <c r="I331" s="122">
        <v>28</v>
      </c>
      <c r="J331" s="125">
        <v>7</v>
      </c>
      <c r="K331" s="125" t="s">
        <v>46</v>
      </c>
    </row>
    <row r="332" spans="1:11">
      <c r="A332" s="5">
        <v>17</v>
      </c>
      <c r="B332" s="8">
        <v>6</v>
      </c>
      <c r="C332" s="8">
        <f t="shared" si="5"/>
        <v>331</v>
      </c>
      <c r="D332" s="3" t="s">
        <v>15</v>
      </c>
      <c r="E332" s="123" t="s">
        <v>481</v>
      </c>
      <c r="F332" s="123" t="s">
        <v>276</v>
      </c>
      <c r="G332" s="124" t="s">
        <v>1670</v>
      </c>
      <c r="H332" s="124" t="s">
        <v>1671</v>
      </c>
      <c r="I332" s="122">
        <v>26</v>
      </c>
      <c r="J332" s="125">
        <v>1</v>
      </c>
      <c r="K332" s="125" t="s">
        <v>837</v>
      </c>
    </row>
    <row r="333" spans="1:11">
      <c r="A333" s="5">
        <v>17</v>
      </c>
      <c r="B333" s="8">
        <v>7</v>
      </c>
      <c r="C333" s="8">
        <f t="shared" si="5"/>
        <v>332</v>
      </c>
      <c r="D333" s="3" t="s">
        <v>567</v>
      </c>
      <c r="E333" s="121" t="s">
        <v>239</v>
      </c>
      <c r="F333" s="121" t="s">
        <v>239</v>
      </c>
      <c r="G333" s="126" t="s">
        <v>862</v>
      </c>
      <c r="H333" s="127" t="s">
        <v>437</v>
      </c>
      <c r="I333" s="128">
        <v>30</v>
      </c>
      <c r="J333" s="122">
        <v>1</v>
      </c>
      <c r="K333" s="122" t="s">
        <v>837</v>
      </c>
    </row>
    <row r="334" spans="1:11">
      <c r="A334" s="5">
        <v>17</v>
      </c>
      <c r="B334" s="8">
        <v>8</v>
      </c>
      <c r="C334" s="8">
        <f t="shared" si="5"/>
        <v>333</v>
      </c>
      <c r="D334" s="3" t="s">
        <v>345</v>
      </c>
      <c r="E334" s="121" t="s">
        <v>300</v>
      </c>
      <c r="F334" s="121" t="s">
        <v>300</v>
      </c>
      <c r="G334" s="126" t="s">
        <v>1108</v>
      </c>
      <c r="H334" s="127" t="s">
        <v>136</v>
      </c>
      <c r="I334" s="128">
        <v>31</v>
      </c>
      <c r="J334" s="122">
        <v>1</v>
      </c>
      <c r="K334" s="122" t="s">
        <v>837</v>
      </c>
    </row>
    <row r="335" spans="1:11">
      <c r="A335" s="5">
        <v>17</v>
      </c>
      <c r="B335" s="8">
        <v>9</v>
      </c>
      <c r="C335" s="8">
        <f t="shared" si="5"/>
        <v>334</v>
      </c>
      <c r="D335" s="3" t="s">
        <v>17</v>
      </c>
      <c r="E335" s="121" t="s">
        <v>14</v>
      </c>
      <c r="F335" s="121" t="s">
        <v>14</v>
      </c>
      <c r="G335" s="126" t="s">
        <v>70</v>
      </c>
      <c r="H335" s="127" t="s">
        <v>547</v>
      </c>
      <c r="I335" s="128">
        <v>33</v>
      </c>
      <c r="J335" s="122">
        <v>1</v>
      </c>
      <c r="K335" s="122" t="s">
        <v>837</v>
      </c>
    </row>
    <row r="336" spans="1:11">
      <c r="A336" s="5">
        <v>17</v>
      </c>
      <c r="B336" s="8">
        <v>10</v>
      </c>
      <c r="C336" s="8">
        <f t="shared" si="5"/>
        <v>335</v>
      </c>
      <c r="D336" s="3" t="s">
        <v>14</v>
      </c>
      <c r="E336" s="123" t="s">
        <v>598</v>
      </c>
      <c r="F336" s="123" t="s">
        <v>598</v>
      </c>
      <c r="G336" s="124" t="s">
        <v>1703</v>
      </c>
      <c r="H336" s="124" t="s">
        <v>247</v>
      </c>
      <c r="I336" s="122">
        <v>26</v>
      </c>
      <c r="J336" s="125">
        <v>9</v>
      </c>
      <c r="K336" s="125" t="s">
        <v>46</v>
      </c>
    </row>
    <row r="337" spans="1:11">
      <c r="A337" s="5">
        <v>17</v>
      </c>
      <c r="B337" s="8">
        <v>11</v>
      </c>
      <c r="C337" s="8">
        <f t="shared" si="5"/>
        <v>336</v>
      </c>
      <c r="D337" s="3" t="s">
        <v>164</v>
      </c>
      <c r="E337" s="123" t="s">
        <v>47</v>
      </c>
      <c r="F337" s="123" t="s">
        <v>47</v>
      </c>
      <c r="G337" s="124" t="s">
        <v>1057</v>
      </c>
      <c r="H337" s="124" t="s">
        <v>1756</v>
      </c>
      <c r="I337" s="122">
        <v>28</v>
      </c>
      <c r="J337" s="125">
        <v>1</v>
      </c>
      <c r="K337" s="125" t="s">
        <v>837</v>
      </c>
    </row>
    <row r="338" spans="1:11">
      <c r="A338" s="5">
        <v>17</v>
      </c>
      <c r="B338" s="8">
        <v>12</v>
      </c>
      <c r="C338" s="8">
        <f t="shared" si="5"/>
        <v>337</v>
      </c>
      <c r="D338" s="3" t="s">
        <v>555</v>
      </c>
      <c r="E338" s="121" t="s">
        <v>563</v>
      </c>
      <c r="F338" s="121" t="s">
        <v>480</v>
      </c>
      <c r="G338" s="126" t="s">
        <v>214</v>
      </c>
      <c r="H338" s="127" t="s">
        <v>197</v>
      </c>
      <c r="I338" s="128">
        <v>27</v>
      </c>
      <c r="J338" s="122">
        <v>6</v>
      </c>
      <c r="K338" s="122" t="s">
        <v>837</v>
      </c>
    </row>
    <row r="339" spans="1:11">
      <c r="A339" s="5">
        <v>17</v>
      </c>
      <c r="B339" s="8">
        <v>13</v>
      </c>
      <c r="C339" s="8">
        <f t="shared" si="5"/>
        <v>338</v>
      </c>
      <c r="D339" s="3" t="s">
        <v>18</v>
      </c>
      <c r="E339" s="123" t="s">
        <v>239</v>
      </c>
      <c r="F339" s="123" t="s">
        <v>239</v>
      </c>
      <c r="G339" s="124" t="s">
        <v>683</v>
      </c>
      <c r="H339" s="124" t="s">
        <v>596</v>
      </c>
      <c r="I339" s="122">
        <v>28</v>
      </c>
      <c r="J339" s="125">
        <v>1</v>
      </c>
      <c r="K339" s="125" t="s">
        <v>837</v>
      </c>
    </row>
    <row r="340" spans="1:11">
      <c r="A340" s="5">
        <v>17</v>
      </c>
      <c r="B340" s="8">
        <v>14</v>
      </c>
      <c r="C340" s="8">
        <f t="shared" si="5"/>
        <v>339</v>
      </c>
      <c r="D340" s="3" t="s">
        <v>480</v>
      </c>
      <c r="E340" s="121"/>
      <c r="F340" s="121" t="s">
        <v>164</v>
      </c>
      <c r="G340" s="126" t="s">
        <v>71</v>
      </c>
      <c r="H340" s="127" t="s">
        <v>558</v>
      </c>
      <c r="I340" s="128">
        <v>36</v>
      </c>
      <c r="J340" s="122">
        <v>8</v>
      </c>
      <c r="K340" s="122" t="s">
        <v>46</v>
      </c>
    </row>
    <row r="341" spans="1:11">
      <c r="A341" s="5">
        <v>17</v>
      </c>
      <c r="B341" s="8">
        <v>15</v>
      </c>
      <c r="C341" s="8">
        <f t="shared" si="5"/>
        <v>340</v>
      </c>
      <c r="D341" s="3" t="s">
        <v>470</v>
      </c>
      <c r="E341" s="123" t="s">
        <v>1121</v>
      </c>
      <c r="F341" s="123" t="s">
        <v>686</v>
      </c>
      <c r="G341" s="124" t="s">
        <v>508</v>
      </c>
      <c r="H341" s="124" t="s">
        <v>1284</v>
      </c>
      <c r="I341" s="122">
        <v>24</v>
      </c>
      <c r="J341" s="125">
        <v>1</v>
      </c>
      <c r="K341" s="125" t="s">
        <v>837</v>
      </c>
    </row>
    <row r="342" spans="1:11">
      <c r="A342" s="5">
        <v>17</v>
      </c>
      <c r="B342" s="8">
        <v>16</v>
      </c>
      <c r="C342" s="8">
        <f t="shared" si="5"/>
        <v>341</v>
      </c>
      <c r="D342" s="3" t="s">
        <v>239</v>
      </c>
      <c r="E342" s="121" t="s">
        <v>14</v>
      </c>
      <c r="F342" s="121" t="s">
        <v>14</v>
      </c>
      <c r="G342" s="126" t="s">
        <v>715</v>
      </c>
      <c r="H342" s="127" t="s">
        <v>716</v>
      </c>
      <c r="I342" s="128">
        <v>27</v>
      </c>
      <c r="J342" s="122">
        <v>4</v>
      </c>
      <c r="K342" s="122" t="s">
        <v>46</v>
      </c>
    </row>
    <row r="343" spans="1:11">
      <c r="A343" s="5">
        <v>17</v>
      </c>
      <c r="B343" s="8">
        <v>17</v>
      </c>
      <c r="C343" s="8">
        <f t="shared" si="5"/>
        <v>342</v>
      </c>
      <c r="D343" s="3" t="s">
        <v>129</v>
      </c>
      <c r="E343" s="121" t="s">
        <v>470</v>
      </c>
      <c r="F343" s="121" t="s">
        <v>470</v>
      </c>
      <c r="G343" s="126" t="s">
        <v>979</v>
      </c>
      <c r="H343" s="127" t="s">
        <v>599</v>
      </c>
      <c r="I343" s="128">
        <v>31</v>
      </c>
      <c r="J343" s="122">
        <v>1</v>
      </c>
      <c r="K343" s="122" t="s">
        <v>837</v>
      </c>
    </row>
    <row r="344" spans="1:11">
      <c r="A344" s="5">
        <v>17</v>
      </c>
      <c r="B344" s="8">
        <v>18</v>
      </c>
      <c r="C344" s="8">
        <f t="shared" si="5"/>
        <v>343</v>
      </c>
      <c r="D344" s="3" t="s">
        <v>438</v>
      </c>
      <c r="E344" s="123" t="s">
        <v>276</v>
      </c>
      <c r="F344" s="123" t="s">
        <v>276</v>
      </c>
      <c r="G344" s="124" t="s">
        <v>1949</v>
      </c>
      <c r="H344" s="124" t="s">
        <v>247</v>
      </c>
      <c r="I344" s="122">
        <v>24</v>
      </c>
      <c r="J344" s="125">
        <v>1</v>
      </c>
      <c r="K344" s="125" t="s">
        <v>837</v>
      </c>
    </row>
    <row r="345" spans="1:11">
      <c r="A345" s="5">
        <v>17</v>
      </c>
      <c r="B345" s="8">
        <v>19</v>
      </c>
      <c r="C345" s="8">
        <f t="shared" si="5"/>
        <v>344</v>
      </c>
      <c r="D345" s="3" t="s">
        <v>563</v>
      </c>
      <c r="E345" s="123" t="s">
        <v>686</v>
      </c>
      <c r="F345" s="123" t="s">
        <v>686</v>
      </c>
      <c r="G345" s="124" t="s">
        <v>350</v>
      </c>
      <c r="H345" s="124" t="s">
        <v>1729</v>
      </c>
      <c r="I345" s="122">
        <v>25</v>
      </c>
      <c r="J345" s="125">
        <v>8</v>
      </c>
      <c r="K345" s="125" t="s">
        <v>837</v>
      </c>
    </row>
    <row r="346" spans="1:11">
      <c r="A346" s="9">
        <v>17</v>
      </c>
      <c r="B346" s="10">
        <v>20</v>
      </c>
      <c r="C346" s="10">
        <f t="shared" si="5"/>
        <v>345</v>
      </c>
      <c r="D346" s="12" t="s">
        <v>29</v>
      </c>
      <c r="E346" s="133" t="s">
        <v>14</v>
      </c>
      <c r="F346" s="133" t="s">
        <v>14</v>
      </c>
      <c r="G346" s="135" t="s">
        <v>297</v>
      </c>
      <c r="H346" s="136" t="s">
        <v>570</v>
      </c>
      <c r="I346" s="137">
        <v>26</v>
      </c>
      <c r="J346" s="134">
        <v>1</v>
      </c>
      <c r="K346" s="134" t="s">
        <v>46</v>
      </c>
    </row>
    <row r="347" spans="1:11">
      <c r="A347" s="5">
        <v>18</v>
      </c>
      <c r="B347" s="8">
        <v>1</v>
      </c>
      <c r="C347" s="8">
        <f t="shared" si="5"/>
        <v>346</v>
      </c>
      <c r="D347" s="3" t="s">
        <v>29</v>
      </c>
      <c r="E347" s="123" t="s">
        <v>13</v>
      </c>
      <c r="F347" s="123" t="s">
        <v>13</v>
      </c>
      <c r="G347" s="124" t="s">
        <v>252</v>
      </c>
      <c r="H347" s="124" t="s">
        <v>1876</v>
      </c>
      <c r="I347" s="122">
        <v>24</v>
      </c>
      <c r="J347" s="125">
        <v>1</v>
      </c>
      <c r="K347" s="125" t="s">
        <v>46</v>
      </c>
    </row>
    <row r="348" spans="1:11">
      <c r="A348" s="5">
        <v>18</v>
      </c>
      <c r="B348" s="8">
        <v>2</v>
      </c>
      <c r="C348" s="8">
        <f t="shared" si="5"/>
        <v>347</v>
      </c>
      <c r="D348" s="3" t="s">
        <v>345</v>
      </c>
      <c r="E348" s="121" t="s">
        <v>239</v>
      </c>
      <c r="F348" s="121" t="s">
        <v>18</v>
      </c>
      <c r="G348" s="126" t="s">
        <v>432</v>
      </c>
      <c r="H348" s="127" t="s">
        <v>128</v>
      </c>
      <c r="I348" s="128">
        <v>30</v>
      </c>
      <c r="J348" s="122">
        <v>1</v>
      </c>
      <c r="K348" s="122" t="s">
        <v>837</v>
      </c>
    </row>
    <row r="349" spans="1:11">
      <c r="A349" s="5">
        <v>18</v>
      </c>
      <c r="B349" s="8">
        <v>3</v>
      </c>
      <c r="C349" s="8">
        <f t="shared" si="5"/>
        <v>348</v>
      </c>
      <c r="D349" s="3" t="s">
        <v>16</v>
      </c>
      <c r="E349" s="123" t="s">
        <v>555</v>
      </c>
      <c r="F349" s="123" t="s">
        <v>555</v>
      </c>
      <c r="G349" s="124" t="s">
        <v>279</v>
      </c>
      <c r="H349" s="124" t="s">
        <v>277</v>
      </c>
      <c r="I349" s="122">
        <v>25</v>
      </c>
      <c r="J349" s="125">
        <v>2</v>
      </c>
      <c r="K349" s="125" t="s">
        <v>837</v>
      </c>
    </row>
    <row r="350" spans="1:11">
      <c r="A350" s="9">
        <v>18</v>
      </c>
      <c r="B350" s="10">
        <v>4</v>
      </c>
      <c r="C350" s="10">
        <f t="shared" si="5"/>
        <v>349</v>
      </c>
      <c r="D350" s="12" t="s">
        <v>354</v>
      </c>
      <c r="E350" s="133" t="s">
        <v>18</v>
      </c>
      <c r="F350" s="133" t="s">
        <v>18</v>
      </c>
      <c r="G350" s="135" t="s">
        <v>1252</v>
      </c>
      <c r="H350" s="136" t="s">
        <v>589</v>
      </c>
      <c r="I350" s="137">
        <v>24</v>
      </c>
      <c r="J350" s="134">
        <v>4</v>
      </c>
      <c r="K350" s="134" t="s">
        <v>838</v>
      </c>
    </row>
    <row r="351" spans="1:11">
      <c r="A351" s="5">
        <v>19</v>
      </c>
      <c r="B351" s="8">
        <v>1</v>
      </c>
      <c r="C351" s="8">
        <f t="shared" si="5"/>
        <v>350</v>
      </c>
      <c r="D351" s="3" t="s">
        <v>354</v>
      </c>
      <c r="E351" s="123" t="s">
        <v>213</v>
      </c>
      <c r="F351" s="123" t="s">
        <v>213</v>
      </c>
      <c r="G351" s="124" t="s">
        <v>100</v>
      </c>
      <c r="H351" s="124" t="s">
        <v>282</v>
      </c>
      <c r="I351" s="122">
        <v>27</v>
      </c>
      <c r="J351" s="125">
        <v>1</v>
      </c>
      <c r="K351" s="125"/>
    </row>
    <row r="352" spans="1:11">
      <c r="A352" s="5">
        <v>19</v>
      </c>
      <c r="B352" s="8">
        <v>2</v>
      </c>
      <c r="C352" s="8">
        <f t="shared" si="5"/>
        <v>351</v>
      </c>
      <c r="D352" s="3" t="s">
        <v>16</v>
      </c>
      <c r="E352" s="121" t="s">
        <v>188</v>
      </c>
      <c r="F352" s="121" t="s">
        <v>598</v>
      </c>
      <c r="G352" s="126" t="s">
        <v>2046</v>
      </c>
      <c r="H352" s="127" t="s">
        <v>87</v>
      </c>
      <c r="I352" s="128">
        <v>33</v>
      </c>
      <c r="J352" s="122">
        <v>7</v>
      </c>
      <c r="K352" s="122" t="s">
        <v>46</v>
      </c>
    </row>
    <row r="353" spans="1:11">
      <c r="A353" s="5">
        <v>19</v>
      </c>
      <c r="B353" s="8">
        <v>3</v>
      </c>
      <c r="C353" s="8">
        <f t="shared" si="5"/>
        <v>352</v>
      </c>
      <c r="D353" s="3" t="s">
        <v>345</v>
      </c>
      <c r="E353" s="121" t="s">
        <v>15</v>
      </c>
      <c r="F353" s="121" t="s">
        <v>15</v>
      </c>
      <c r="G353" s="126" t="s">
        <v>1254</v>
      </c>
      <c r="H353" s="127" t="s">
        <v>531</v>
      </c>
      <c r="I353" s="128">
        <v>28</v>
      </c>
      <c r="J353" s="122">
        <v>3</v>
      </c>
      <c r="K353" s="122" t="s">
        <v>46</v>
      </c>
    </row>
    <row r="354" spans="1:11">
      <c r="A354" s="9">
        <v>19</v>
      </c>
      <c r="B354" s="10">
        <v>4</v>
      </c>
      <c r="C354" s="10">
        <f t="shared" si="5"/>
        <v>353</v>
      </c>
      <c r="D354" s="12" t="s">
        <v>29</v>
      </c>
      <c r="E354" s="143" t="s">
        <v>1121</v>
      </c>
      <c r="F354" s="143" t="s">
        <v>614</v>
      </c>
      <c r="G354" s="144" t="s">
        <v>364</v>
      </c>
      <c r="H354" s="144" t="s">
        <v>1284</v>
      </c>
      <c r="I354" s="134">
        <v>23</v>
      </c>
      <c r="J354" s="145">
        <v>1</v>
      </c>
      <c r="K354" s="145" t="s">
        <v>837</v>
      </c>
    </row>
    <row r="355" spans="1:11">
      <c r="A355" s="5">
        <v>20</v>
      </c>
      <c r="B355" s="8">
        <v>1</v>
      </c>
      <c r="C355" s="8">
        <f t="shared" si="5"/>
        <v>354</v>
      </c>
      <c r="D355" s="3" t="s">
        <v>29</v>
      </c>
      <c r="E355" s="121" t="s">
        <v>18</v>
      </c>
      <c r="F355" s="121" t="s">
        <v>18</v>
      </c>
      <c r="G355" s="126" t="s">
        <v>7</v>
      </c>
      <c r="H355" s="127" t="s">
        <v>645</v>
      </c>
      <c r="I355" s="128">
        <v>24</v>
      </c>
      <c r="J355" s="122">
        <v>1</v>
      </c>
      <c r="K355" s="122" t="s">
        <v>46</v>
      </c>
    </row>
    <row r="356" spans="1:11">
      <c r="A356" s="5">
        <v>20</v>
      </c>
      <c r="B356" s="8">
        <v>2</v>
      </c>
      <c r="C356" s="8">
        <f t="shared" si="5"/>
        <v>355</v>
      </c>
      <c r="D356" s="3" t="s">
        <v>345</v>
      </c>
      <c r="E356" s="123" t="s">
        <v>1121</v>
      </c>
      <c r="F356" s="123" t="s">
        <v>1121</v>
      </c>
      <c r="G356" s="124" t="s">
        <v>1809</v>
      </c>
      <c r="H356" s="124" t="s">
        <v>1810</v>
      </c>
      <c r="I356" s="122">
        <v>27</v>
      </c>
      <c r="J356" s="125">
        <v>1</v>
      </c>
      <c r="K356" s="125" t="s">
        <v>837</v>
      </c>
    </row>
    <row r="357" spans="1:11">
      <c r="A357" s="5">
        <v>20</v>
      </c>
      <c r="B357" s="8">
        <v>3</v>
      </c>
      <c r="C357" s="8">
        <f>C356+1</f>
        <v>356</v>
      </c>
      <c r="D357" s="3" t="s">
        <v>16</v>
      </c>
      <c r="E357" s="121" t="s">
        <v>14</v>
      </c>
      <c r="F357" s="121" t="s">
        <v>14</v>
      </c>
      <c r="G357" s="126" t="s">
        <v>513</v>
      </c>
      <c r="H357" s="127" t="s">
        <v>539</v>
      </c>
      <c r="I357" s="128">
        <v>30</v>
      </c>
      <c r="J357" s="122">
        <v>1</v>
      </c>
      <c r="K357" s="122" t="s">
        <v>837</v>
      </c>
    </row>
    <row r="358" spans="1:11">
      <c r="A358" s="9">
        <v>20</v>
      </c>
      <c r="B358" s="10">
        <v>4</v>
      </c>
      <c r="C358" s="10">
        <f t="shared" ref="C358:C369" si="6">C357+1</f>
        <v>357</v>
      </c>
      <c r="D358" s="12" t="s">
        <v>354</v>
      </c>
      <c r="E358" s="143" t="s">
        <v>1121</v>
      </c>
      <c r="F358" s="143" t="s">
        <v>1121</v>
      </c>
      <c r="G358" s="144" t="s">
        <v>1946</v>
      </c>
      <c r="H358" s="144" t="s">
        <v>288</v>
      </c>
      <c r="I358" s="134">
        <v>26</v>
      </c>
      <c r="J358" s="145">
        <v>1</v>
      </c>
      <c r="K358" s="145" t="s">
        <v>837</v>
      </c>
    </row>
    <row r="359" spans="1:11">
      <c r="A359" s="5">
        <v>21</v>
      </c>
      <c r="B359" s="8">
        <v>1</v>
      </c>
      <c r="C359" s="8">
        <f t="shared" si="6"/>
        <v>358</v>
      </c>
      <c r="D359" s="3" t="s">
        <v>354</v>
      </c>
      <c r="E359" s="121" t="s">
        <v>276</v>
      </c>
      <c r="F359" s="121" t="s">
        <v>276</v>
      </c>
      <c r="G359" s="126" t="s">
        <v>1131</v>
      </c>
      <c r="H359" s="127" t="s">
        <v>549</v>
      </c>
      <c r="I359" s="128">
        <v>26</v>
      </c>
      <c r="J359" s="122">
        <v>1</v>
      </c>
      <c r="K359" s="122" t="s">
        <v>837</v>
      </c>
    </row>
    <row r="360" spans="1:11">
      <c r="A360" s="5">
        <v>21</v>
      </c>
      <c r="B360" s="8">
        <v>2</v>
      </c>
      <c r="C360" s="8">
        <f t="shared" si="6"/>
        <v>359</v>
      </c>
      <c r="D360" s="3" t="s">
        <v>16</v>
      </c>
      <c r="E360" s="121" t="s">
        <v>129</v>
      </c>
      <c r="F360" s="121" t="s">
        <v>129</v>
      </c>
      <c r="G360" s="126" t="s">
        <v>511</v>
      </c>
      <c r="H360" s="127" t="s">
        <v>199</v>
      </c>
      <c r="I360" s="128">
        <v>33</v>
      </c>
      <c r="J360" s="122">
        <v>1</v>
      </c>
      <c r="K360" s="122" t="s">
        <v>837</v>
      </c>
    </row>
    <row r="361" spans="1:11">
      <c r="A361" s="5">
        <v>21</v>
      </c>
      <c r="B361" s="8">
        <v>2</v>
      </c>
      <c r="C361" s="8">
        <f t="shared" si="6"/>
        <v>360</v>
      </c>
      <c r="D361" s="3" t="s">
        <v>345</v>
      </c>
      <c r="E361" s="123" t="s">
        <v>300</v>
      </c>
      <c r="F361" s="123" t="s">
        <v>300</v>
      </c>
      <c r="G361" s="124" t="s">
        <v>1920</v>
      </c>
      <c r="H361" s="124" t="s">
        <v>549</v>
      </c>
      <c r="I361" s="122">
        <v>29</v>
      </c>
      <c r="J361" s="125">
        <v>1</v>
      </c>
      <c r="K361" s="125" t="s">
        <v>837</v>
      </c>
    </row>
    <row r="362" spans="1:11">
      <c r="A362" s="9">
        <v>21</v>
      </c>
      <c r="B362" s="10">
        <v>3</v>
      </c>
      <c r="C362" s="10">
        <f t="shared" si="6"/>
        <v>361</v>
      </c>
      <c r="D362" s="12" t="s">
        <v>29</v>
      </c>
      <c r="E362" s="133" t="s">
        <v>555</v>
      </c>
      <c r="F362" s="133" t="s">
        <v>555</v>
      </c>
      <c r="G362" s="135" t="s">
        <v>892</v>
      </c>
      <c r="H362" s="136" t="s">
        <v>104</v>
      </c>
      <c r="I362" s="137">
        <v>28</v>
      </c>
      <c r="J362" s="134">
        <v>1</v>
      </c>
      <c r="K362" s="134" t="s">
        <v>46</v>
      </c>
    </row>
    <row r="363" spans="1:11">
      <c r="A363" s="5">
        <v>22</v>
      </c>
      <c r="B363" s="8">
        <v>1</v>
      </c>
      <c r="C363" s="8">
        <f t="shared" si="6"/>
        <v>362</v>
      </c>
      <c r="D363" s="3" t="s">
        <v>29</v>
      </c>
      <c r="E363" s="121" t="s">
        <v>614</v>
      </c>
      <c r="F363" s="121" t="s">
        <v>614</v>
      </c>
      <c r="G363" s="126" t="s">
        <v>1308</v>
      </c>
      <c r="H363" s="127" t="s">
        <v>0</v>
      </c>
      <c r="I363" s="128">
        <v>24</v>
      </c>
      <c r="J363" s="122">
        <v>5</v>
      </c>
      <c r="K363" s="122" t="s">
        <v>838</v>
      </c>
    </row>
    <row r="364" spans="1:11">
      <c r="A364" s="5">
        <v>22</v>
      </c>
      <c r="B364" s="8">
        <v>2</v>
      </c>
      <c r="C364" s="8">
        <f t="shared" si="6"/>
        <v>363</v>
      </c>
      <c r="D364" s="3" t="s">
        <v>345</v>
      </c>
      <c r="E364" s="121"/>
      <c r="F364" s="121" t="s">
        <v>164</v>
      </c>
      <c r="G364" s="126" t="s">
        <v>327</v>
      </c>
      <c r="H364" s="127" t="s">
        <v>328</v>
      </c>
      <c r="I364" s="128">
        <v>38</v>
      </c>
      <c r="J364" s="122" t="s">
        <v>1958</v>
      </c>
      <c r="K364" s="122" t="s">
        <v>837</v>
      </c>
    </row>
    <row r="365" spans="1:11">
      <c r="A365" s="9">
        <v>22</v>
      </c>
      <c r="B365" s="10">
        <v>3</v>
      </c>
      <c r="C365" s="10">
        <f t="shared" si="6"/>
        <v>364</v>
      </c>
      <c r="D365" s="12" t="s">
        <v>354</v>
      </c>
      <c r="E365" s="133" t="s">
        <v>47</v>
      </c>
      <c r="F365" s="133" t="s">
        <v>47</v>
      </c>
      <c r="G365" s="135" t="s">
        <v>1219</v>
      </c>
      <c r="H365" s="136" t="s">
        <v>549</v>
      </c>
      <c r="I365" s="137">
        <v>27</v>
      </c>
      <c r="J365" s="134">
        <v>3</v>
      </c>
      <c r="K365" s="134" t="s">
        <v>46</v>
      </c>
    </row>
    <row r="366" spans="1:11">
      <c r="A366" s="97">
        <v>23</v>
      </c>
      <c r="B366" s="98">
        <v>1</v>
      </c>
      <c r="C366" s="98">
        <f t="shared" si="6"/>
        <v>365</v>
      </c>
      <c r="D366" s="46" t="s">
        <v>354</v>
      </c>
      <c r="E366" s="121" t="s">
        <v>598</v>
      </c>
      <c r="F366" s="121" t="s">
        <v>598</v>
      </c>
      <c r="G366" s="126" t="s">
        <v>1002</v>
      </c>
      <c r="H366" s="127" t="s">
        <v>1139</v>
      </c>
      <c r="I366" s="128">
        <v>25</v>
      </c>
      <c r="J366" s="122">
        <v>4</v>
      </c>
      <c r="K366" s="122" t="s">
        <v>46</v>
      </c>
    </row>
    <row r="367" spans="1:11">
      <c r="A367" s="9">
        <v>23</v>
      </c>
      <c r="B367" s="10">
        <v>2</v>
      </c>
      <c r="C367" s="10">
        <f t="shared" si="6"/>
        <v>366</v>
      </c>
      <c r="D367" s="12" t="s">
        <v>29</v>
      </c>
      <c r="E367" s="133" t="s">
        <v>614</v>
      </c>
      <c r="F367" s="133" t="s">
        <v>614</v>
      </c>
      <c r="G367" s="135" t="s">
        <v>138</v>
      </c>
      <c r="H367" s="136" t="s">
        <v>533</v>
      </c>
      <c r="I367" s="137">
        <v>28</v>
      </c>
      <c r="J367" s="134">
        <v>1</v>
      </c>
      <c r="K367" s="134" t="s">
        <v>837</v>
      </c>
    </row>
    <row r="368" spans="1:11">
      <c r="A368" s="5">
        <v>24</v>
      </c>
      <c r="B368" s="8">
        <v>1</v>
      </c>
      <c r="C368" s="8">
        <f t="shared" si="6"/>
        <v>367</v>
      </c>
      <c r="D368" s="3" t="s">
        <v>29</v>
      </c>
      <c r="E368" s="123" t="s">
        <v>246</v>
      </c>
      <c r="F368" s="123" t="s">
        <v>246</v>
      </c>
      <c r="G368" s="124" t="s">
        <v>1655</v>
      </c>
      <c r="H368" s="124" t="s">
        <v>549</v>
      </c>
      <c r="I368" s="122">
        <v>25</v>
      </c>
      <c r="J368" s="125">
        <v>1</v>
      </c>
      <c r="K368" s="125" t="s">
        <v>837</v>
      </c>
    </row>
    <row r="369" spans="1:12">
      <c r="A369" s="9">
        <v>24</v>
      </c>
      <c r="B369" s="10">
        <v>2</v>
      </c>
      <c r="C369" s="10">
        <f t="shared" si="6"/>
        <v>368</v>
      </c>
      <c r="D369" s="12" t="s">
        <v>354</v>
      </c>
      <c r="E369" s="133" t="s">
        <v>563</v>
      </c>
      <c r="F369" s="133" t="s">
        <v>598</v>
      </c>
      <c r="G369" s="135" t="s">
        <v>1298</v>
      </c>
      <c r="H369" s="136" t="s">
        <v>175</v>
      </c>
      <c r="I369" s="137">
        <v>27</v>
      </c>
      <c r="J369" s="134">
        <v>7</v>
      </c>
      <c r="K369" s="134" t="s">
        <v>837</v>
      </c>
    </row>
    <row r="370" spans="1:12" ht="8" customHeight="1">
      <c r="B370" s="2"/>
      <c r="C370" s="2"/>
      <c r="E370" s="121"/>
      <c r="F370" s="121"/>
      <c r="G370" s="126"/>
      <c r="H370" s="127"/>
      <c r="I370" s="128"/>
      <c r="J370" s="122"/>
      <c r="K370" s="122"/>
    </row>
    <row r="371" spans="1:12" ht="26" customHeight="1">
      <c r="A371" s="529" t="s">
        <v>2053</v>
      </c>
      <c r="B371" s="529"/>
      <c r="C371" s="529"/>
      <c r="D371" s="529"/>
      <c r="E371" s="529"/>
      <c r="F371" s="529"/>
      <c r="G371" s="529"/>
      <c r="H371" s="529"/>
      <c r="I371" s="529"/>
      <c r="J371" s="529"/>
      <c r="K371" s="529"/>
    </row>
    <row r="372" spans="1:12" ht="8" customHeight="1"/>
    <row r="373" spans="1:12">
      <c r="A373" s="5">
        <v>25</v>
      </c>
      <c r="B373" s="8">
        <v>1</v>
      </c>
      <c r="C373" s="8"/>
      <c r="D373" s="99" t="s">
        <v>29</v>
      </c>
      <c r="E373" s="105"/>
      <c r="F373" s="105"/>
      <c r="G373" s="107"/>
      <c r="H373" s="108"/>
      <c r="I373" s="109"/>
      <c r="J373" s="106"/>
      <c r="K373" s="106"/>
    </row>
    <row r="374" spans="1:12">
      <c r="A374" s="5">
        <v>25</v>
      </c>
      <c r="B374" s="8">
        <v>2</v>
      </c>
      <c r="C374" s="8"/>
      <c r="D374" s="99" t="s">
        <v>563</v>
      </c>
      <c r="E374" s="110"/>
      <c r="F374" s="110"/>
      <c r="G374" s="111"/>
      <c r="H374" s="111"/>
      <c r="I374" s="106"/>
      <c r="J374" s="112"/>
      <c r="K374" s="112"/>
    </row>
    <row r="375" spans="1:12">
      <c r="A375" s="5">
        <v>25</v>
      </c>
      <c r="B375" s="8">
        <v>3</v>
      </c>
      <c r="C375" s="8" t="s">
        <v>2054</v>
      </c>
      <c r="D375" s="99" t="s">
        <v>438</v>
      </c>
      <c r="E375" s="123" t="s">
        <v>614</v>
      </c>
      <c r="F375" s="123" t="s">
        <v>614</v>
      </c>
      <c r="G375" s="124" t="s">
        <v>1627</v>
      </c>
      <c r="H375" s="124" t="s">
        <v>544</v>
      </c>
      <c r="I375" s="122">
        <v>25</v>
      </c>
      <c r="J375" s="125">
        <v>1</v>
      </c>
      <c r="K375" s="125" t="s">
        <v>837</v>
      </c>
      <c r="L375" s="1"/>
    </row>
    <row r="376" spans="1:12">
      <c r="A376" s="5"/>
      <c r="B376" s="8"/>
      <c r="C376" s="8" t="s">
        <v>2055</v>
      </c>
      <c r="D376" s="99"/>
      <c r="E376" s="121" t="s">
        <v>29</v>
      </c>
      <c r="F376" s="121" t="s">
        <v>29</v>
      </c>
      <c r="G376" s="126" t="s">
        <v>1132</v>
      </c>
      <c r="H376" s="127" t="s">
        <v>1133</v>
      </c>
      <c r="I376" s="128">
        <v>29</v>
      </c>
      <c r="J376" s="122">
        <v>1</v>
      </c>
      <c r="K376" s="122" t="s">
        <v>837</v>
      </c>
      <c r="L376" s="1"/>
    </row>
    <row r="377" spans="1:12">
      <c r="A377" s="5">
        <v>25</v>
      </c>
      <c r="B377" s="8">
        <v>4</v>
      </c>
      <c r="C377" s="8"/>
      <c r="D377" s="99" t="s">
        <v>129</v>
      </c>
      <c r="E377" s="110"/>
      <c r="F377" s="110"/>
      <c r="G377" s="111"/>
      <c r="H377" s="111"/>
      <c r="I377" s="106"/>
      <c r="J377" s="112"/>
      <c r="K377" s="112"/>
    </row>
    <row r="378" spans="1:12">
      <c r="A378" s="5">
        <v>25</v>
      </c>
      <c r="B378" s="8">
        <v>5</v>
      </c>
      <c r="C378" s="8"/>
      <c r="D378" s="99" t="s">
        <v>239</v>
      </c>
      <c r="E378" s="110"/>
      <c r="F378" s="110"/>
      <c r="G378" s="111"/>
      <c r="H378" s="111"/>
      <c r="I378" s="106"/>
      <c r="J378" s="112"/>
      <c r="K378" s="112"/>
    </row>
    <row r="379" spans="1:12">
      <c r="A379" s="5">
        <v>25</v>
      </c>
      <c r="B379" s="8">
        <v>6</v>
      </c>
      <c r="C379" s="8"/>
      <c r="D379" s="99" t="s">
        <v>470</v>
      </c>
      <c r="E379" s="110"/>
      <c r="F379" s="110"/>
      <c r="G379" s="111"/>
      <c r="H379" s="111"/>
      <c r="I379" s="106"/>
      <c r="J379" s="112"/>
      <c r="K379" s="112"/>
    </row>
    <row r="380" spans="1:12">
      <c r="A380" s="5">
        <v>25</v>
      </c>
      <c r="B380" s="8">
        <v>7</v>
      </c>
      <c r="C380" s="8" t="s">
        <v>2054</v>
      </c>
      <c r="D380" s="99" t="s">
        <v>480</v>
      </c>
      <c r="E380" s="123" t="s">
        <v>438</v>
      </c>
      <c r="F380" s="123" t="s">
        <v>345</v>
      </c>
      <c r="G380" s="124" t="s">
        <v>1897</v>
      </c>
      <c r="H380" s="124" t="s">
        <v>859</v>
      </c>
      <c r="I380" s="122">
        <v>30</v>
      </c>
      <c r="J380" s="125">
        <v>1</v>
      </c>
      <c r="K380" s="125" t="s">
        <v>46</v>
      </c>
      <c r="L380" s="1"/>
    </row>
    <row r="381" spans="1:12">
      <c r="A381" s="5"/>
      <c r="B381" s="8"/>
      <c r="C381" s="8" t="s">
        <v>2055</v>
      </c>
      <c r="D381" s="99"/>
      <c r="E381" s="123" t="s">
        <v>686</v>
      </c>
      <c r="F381" s="123" t="s">
        <v>686</v>
      </c>
      <c r="G381" s="124" t="s">
        <v>615</v>
      </c>
      <c r="H381" s="124" t="s">
        <v>225</v>
      </c>
      <c r="I381" s="122">
        <v>23</v>
      </c>
      <c r="J381" s="125">
        <v>9</v>
      </c>
      <c r="K381" s="125" t="s">
        <v>46</v>
      </c>
      <c r="L381" s="1"/>
    </row>
    <row r="382" spans="1:12">
      <c r="A382" s="5">
        <v>25</v>
      </c>
      <c r="B382" s="8">
        <v>8</v>
      </c>
      <c r="C382" s="8"/>
      <c r="D382" s="99" t="s">
        <v>18</v>
      </c>
      <c r="E382" s="110"/>
      <c r="F382" s="110"/>
      <c r="G382" s="111"/>
      <c r="H382" s="111"/>
      <c r="I382" s="106"/>
      <c r="J382" s="112"/>
      <c r="K382" s="112"/>
    </row>
    <row r="383" spans="1:12">
      <c r="A383" s="5">
        <v>25</v>
      </c>
      <c r="B383" s="8">
        <v>9</v>
      </c>
      <c r="C383" s="8" t="s">
        <v>2054</v>
      </c>
      <c r="D383" s="99" t="s">
        <v>555</v>
      </c>
      <c r="E383" s="123" t="s">
        <v>14</v>
      </c>
      <c r="F383" s="123" t="s">
        <v>14</v>
      </c>
      <c r="G383" s="124" t="s">
        <v>1734</v>
      </c>
      <c r="H383" s="124" t="s">
        <v>288</v>
      </c>
      <c r="I383" s="122">
        <v>26</v>
      </c>
      <c r="J383" s="125">
        <v>1</v>
      </c>
      <c r="K383" s="125" t="s">
        <v>46</v>
      </c>
      <c r="L383" s="1"/>
    </row>
    <row r="384" spans="1:12">
      <c r="A384" s="5"/>
      <c r="B384" s="8"/>
      <c r="C384" s="8" t="s">
        <v>2055</v>
      </c>
      <c r="D384" s="99"/>
      <c r="E384" s="121" t="s">
        <v>164</v>
      </c>
      <c r="F384" s="121" t="s">
        <v>164</v>
      </c>
      <c r="G384" s="126" t="s">
        <v>835</v>
      </c>
      <c r="H384" s="127" t="s">
        <v>217</v>
      </c>
      <c r="I384" s="128">
        <v>29</v>
      </c>
      <c r="J384" s="122">
        <v>1</v>
      </c>
      <c r="K384" s="122" t="s">
        <v>837</v>
      </c>
    </row>
    <row r="385" spans="1:12">
      <c r="A385" s="5">
        <v>25</v>
      </c>
      <c r="B385" s="8">
        <v>10</v>
      </c>
      <c r="C385" s="8"/>
      <c r="D385" s="99" t="s">
        <v>164</v>
      </c>
      <c r="E385" s="110"/>
      <c r="F385" s="110"/>
      <c r="G385" s="111"/>
      <c r="H385" s="111"/>
      <c r="I385" s="106"/>
      <c r="J385" s="112"/>
      <c r="K385" s="112"/>
    </row>
    <row r="386" spans="1:12">
      <c r="A386" s="5">
        <v>25</v>
      </c>
      <c r="B386" s="8">
        <v>11</v>
      </c>
      <c r="C386" s="8"/>
      <c r="D386" s="99" t="s">
        <v>14</v>
      </c>
      <c r="E386" s="105"/>
      <c r="F386" s="105"/>
      <c r="G386" s="107"/>
      <c r="H386" s="108"/>
      <c r="I386" s="109"/>
      <c r="J386" s="106"/>
      <c r="K386" s="106"/>
    </row>
    <row r="387" spans="1:12">
      <c r="A387" s="5">
        <v>25</v>
      </c>
      <c r="B387" s="8">
        <v>12</v>
      </c>
      <c r="C387" s="8"/>
      <c r="D387" s="99" t="s">
        <v>17</v>
      </c>
      <c r="E387" s="110"/>
      <c r="F387" s="110"/>
      <c r="G387" s="111"/>
      <c r="H387" s="111"/>
      <c r="I387" s="106"/>
      <c r="J387" s="112"/>
      <c r="K387" s="112"/>
    </row>
    <row r="388" spans="1:12">
      <c r="A388" s="5">
        <v>25</v>
      </c>
      <c r="B388" s="8">
        <v>13</v>
      </c>
      <c r="C388" s="8"/>
      <c r="D388" s="99" t="s">
        <v>345</v>
      </c>
      <c r="E388" s="110"/>
      <c r="F388" s="110"/>
      <c r="G388" s="111"/>
      <c r="H388" s="111"/>
      <c r="I388" s="106"/>
      <c r="J388" s="112"/>
      <c r="K388" s="112"/>
    </row>
    <row r="389" spans="1:12">
      <c r="A389" s="5">
        <v>25</v>
      </c>
      <c r="B389" s="8">
        <v>14</v>
      </c>
      <c r="C389" s="8"/>
      <c r="D389" s="99" t="s">
        <v>567</v>
      </c>
      <c r="E389" s="105"/>
      <c r="F389" s="105"/>
      <c r="G389" s="107"/>
      <c r="H389" s="108"/>
      <c r="I389" s="109"/>
      <c r="J389" s="106"/>
      <c r="K389" s="106"/>
    </row>
    <row r="390" spans="1:12">
      <c r="A390" s="5">
        <v>25</v>
      </c>
      <c r="B390" s="8">
        <v>15</v>
      </c>
      <c r="C390" s="8"/>
      <c r="D390" s="99" t="s">
        <v>15</v>
      </c>
      <c r="E390" s="110"/>
      <c r="F390" s="110"/>
      <c r="G390" s="111"/>
      <c r="H390" s="111"/>
      <c r="I390" s="106"/>
      <c r="J390" s="112"/>
      <c r="K390" s="112"/>
    </row>
    <row r="391" spans="1:12">
      <c r="A391" s="5">
        <v>25</v>
      </c>
      <c r="B391" s="8">
        <v>16</v>
      </c>
      <c r="C391" s="8"/>
      <c r="D391" s="99" t="s">
        <v>16</v>
      </c>
      <c r="E391" s="110"/>
      <c r="F391" s="110"/>
      <c r="G391" s="111"/>
      <c r="H391" s="111"/>
      <c r="I391" s="106"/>
      <c r="J391" s="112"/>
      <c r="K391" s="112"/>
    </row>
    <row r="392" spans="1:12">
      <c r="A392" s="5">
        <v>25</v>
      </c>
      <c r="B392" s="8">
        <v>17</v>
      </c>
      <c r="C392" s="8"/>
      <c r="D392" s="99" t="s">
        <v>13</v>
      </c>
      <c r="E392" s="110"/>
      <c r="F392" s="110"/>
      <c r="G392" s="111"/>
      <c r="H392" s="111"/>
      <c r="I392" s="106"/>
      <c r="J392" s="112"/>
      <c r="K392" s="112"/>
    </row>
    <row r="393" spans="1:12">
      <c r="A393" s="5">
        <v>25</v>
      </c>
      <c r="B393" s="8">
        <v>18</v>
      </c>
      <c r="C393" s="8"/>
      <c r="D393" s="99" t="s">
        <v>276</v>
      </c>
      <c r="E393" s="110"/>
      <c r="F393" s="110"/>
      <c r="G393" s="111"/>
      <c r="H393" s="111"/>
      <c r="I393" s="106"/>
      <c r="J393" s="112"/>
      <c r="K393" s="112"/>
    </row>
    <row r="394" spans="1:12">
      <c r="A394" s="5">
        <v>25</v>
      </c>
      <c r="B394" s="8">
        <v>19</v>
      </c>
      <c r="C394" s="8" t="s">
        <v>2054</v>
      </c>
      <c r="D394" s="99" t="s">
        <v>354</v>
      </c>
      <c r="E394" s="121" t="s">
        <v>13</v>
      </c>
      <c r="F394" s="121" t="s">
        <v>14</v>
      </c>
      <c r="G394" s="126" t="s">
        <v>256</v>
      </c>
      <c r="H394" s="127" t="s">
        <v>581</v>
      </c>
      <c r="I394" s="128">
        <v>38</v>
      </c>
      <c r="J394" s="122">
        <v>2</v>
      </c>
      <c r="K394" s="122" t="s">
        <v>837</v>
      </c>
      <c r="L394" s="1"/>
    </row>
    <row r="395" spans="1:12">
      <c r="A395" s="5"/>
      <c r="B395" s="8"/>
      <c r="C395" s="8" t="s">
        <v>2055</v>
      </c>
      <c r="D395" s="99"/>
      <c r="E395" s="121" t="s">
        <v>598</v>
      </c>
      <c r="F395" s="121" t="s">
        <v>598</v>
      </c>
      <c r="G395" s="126" t="s">
        <v>1002</v>
      </c>
      <c r="H395" s="127" t="s">
        <v>1139</v>
      </c>
      <c r="I395" s="128">
        <v>25</v>
      </c>
      <c r="J395" s="122">
        <v>4</v>
      </c>
      <c r="K395" s="122" t="s">
        <v>46</v>
      </c>
    </row>
    <row r="396" spans="1:12">
      <c r="A396" s="5">
        <v>25</v>
      </c>
      <c r="B396" s="8">
        <v>20</v>
      </c>
      <c r="C396" s="8" t="s">
        <v>2054</v>
      </c>
      <c r="D396" s="99" t="s">
        <v>609</v>
      </c>
      <c r="E396" s="121" t="s">
        <v>276</v>
      </c>
      <c r="F396" s="121" t="s">
        <v>276</v>
      </c>
      <c r="G396" s="126" t="s">
        <v>113</v>
      </c>
      <c r="H396" s="127" t="s">
        <v>531</v>
      </c>
      <c r="I396" s="128">
        <v>35</v>
      </c>
      <c r="J396" s="122">
        <v>5</v>
      </c>
      <c r="K396" s="122" t="s">
        <v>46</v>
      </c>
    </row>
    <row r="397" spans="1:12">
      <c r="A397" s="9"/>
      <c r="B397" s="10"/>
      <c r="C397" s="10" t="s">
        <v>2055</v>
      </c>
      <c r="D397" s="100"/>
      <c r="E397" s="150" t="s">
        <v>1121</v>
      </c>
      <c r="F397" s="150" t="s">
        <v>1121</v>
      </c>
      <c r="G397" s="151" t="s">
        <v>610</v>
      </c>
      <c r="H397" s="152" t="s">
        <v>106</v>
      </c>
      <c r="I397" s="153">
        <v>27</v>
      </c>
      <c r="J397" s="154">
        <v>1</v>
      </c>
      <c r="K397" s="154" t="s">
        <v>837</v>
      </c>
    </row>
  </sheetData>
  <mergeCells count="1">
    <mergeCell ref="A371:K371"/>
  </mergeCells>
  <pageMargins left="0.7" right="0.7" top="0.75" bottom="0.75" header="0.3" footer="0.3"/>
  <pageSetup orientation="portrait" horizontalDpi="0" verticalDpi="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6E8A-5093-DF48-82E0-073E493FF0D2}">
  <sheetPr>
    <pageSetUpPr fitToPage="1"/>
  </sheetPr>
  <dimension ref="A1:S404"/>
  <sheetViews>
    <sheetView zoomScaleNormal="100" workbookViewId="0">
      <pane ySplit="1" topLeftCell="A2" activePane="bottomLeft" state="frozen"/>
      <selection pane="bottomLeft" activeCell="S29" sqref="S29"/>
    </sheetView>
  </sheetViews>
  <sheetFormatPr baseColWidth="10" defaultColWidth="10.83203125" defaultRowHeight="15"/>
  <cols>
    <col min="1" max="1" width="8.1640625" style="4" customWidth="1"/>
    <col min="2" max="3" width="5.1640625" style="4" customWidth="1"/>
    <col min="4" max="4" width="6.83203125" style="2" customWidth="1"/>
    <col min="5" max="5" width="6.5" style="2" customWidth="1"/>
    <col min="6" max="6" width="20.83203125" style="2" customWidth="1"/>
    <col min="7" max="7" width="23.83203125" style="2" customWidth="1"/>
    <col min="8" max="8" width="9.5" style="16" customWidth="1"/>
    <col min="9" max="9" width="5" style="3" customWidth="1"/>
    <col min="10" max="10" width="4.6640625" style="3" customWidth="1"/>
    <col min="11" max="11" width="5.1640625" style="3" customWidth="1"/>
    <col min="12" max="12" width="3.1640625" style="1" customWidth="1"/>
    <col min="13" max="13" width="4.6640625" style="1" customWidth="1"/>
    <col min="14" max="15" width="10.83203125" style="1"/>
    <col min="16" max="16" width="8.83203125" style="16" customWidth="1"/>
    <col min="17" max="17" width="5.33203125" style="51" customWidth="1"/>
    <col min="18" max="18" width="4.33203125" style="3" customWidth="1"/>
    <col min="19" max="19" width="4" style="3" customWidth="1"/>
    <col min="20" max="16384" width="10.83203125" style="1"/>
  </cols>
  <sheetData>
    <row r="1" spans="1:11" ht="30" customHeight="1" thickBot="1">
      <c r="A1" s="18" t="s">
        <v>1356</v>
      </c>
      <c r="B1" s="18" t="s">
        <v>1355</v>
      </c>
      <c r="C1" s="18" t="s">
        <v>1357</v>
      </c>
      <c r="D1" s="18" t="s">
        <v>1313</v>
      </c>
      <c r="E1" s="20" t="s">
        <v>229</v>
      </c>
      <c r="F1" s="20" t="s">
        <v>92</v>
      </c>
      <c r="G1" s="20" t="s">
        <v>93</v>
      </c>
      <c r="H1" s="21" t="s">
        <v>501</v>
      </c>
      <c r="I1" s="19" t="s">
        <v>228</v>
      </c>
      <c r="J1" s="19" t="s">
        <v>94</v>
      </c>
      <c r="K1" s="19" t="s">
        <v>836</v>
      </c>
    </row>
    <row r="2" spans="1:11">
      <c r="A2" s="5">
        <v>1</v>
      </c>
      <c r="B2" s="8">
        <v>1</v>
      </c>
      <c r="C2" s="8">
        <v>1</v>
      </c>
      <c r="D2" s="2" t="s">
        <v>29</v>
      </c>
      <c r="E2" s="2" t="s">
        <v>300</v>
      </c>
      <c r="F2" s="2" t="s">
        <v>556</v>
      </c>
      <c r="G2" s="2" t="s">
        <v>208</v>
      </c>
      <c r="H2" s="16">
        <v>33942</v>
      </c>
      <c r="I2" s="51">
        <v>27.671232876712327</v>
      </c>
      <c r="J2" s="3">
        <v>1</v>
      </c>
      <c r="K2" s="3" t="s">
        <v>46</v>
      </c>
    </row>
    <row r="3" spans="1:11">
      <c r="A3" s="5">
        <v>1</v>
      </c>
      <c r="B3" s="8">
        <v>2</v>
      </c>
      <c r="C3" s="8">
        <v>2</v>
      </c>
      <c r="D3" s="2" t="s">
        <v>129</v>
      </c>
      <c r="E3" s="2" t="s">
        <v>686</v>
      </c>
      <c r="F3" s="2" t="s">
        <v>4</v>
      </c>
      <c r="G3" s="2" t="s">
        <v>616</v>
      </c>
      <c r="H3" s="16">
        <v>33360</v>
      </c>
      <c r="I3" s="51">
        <v>29.265753424657536</v>
      </c>
      <c r="J3" s="3">
        <v>4</v>
      </c>
      <c r="K3" s="3" t="s">
        <v>838</v>
      </c>
    </row>
    <row r="4" spans="1:11">
      <c r="A4" s="5">
        <v>1</v>
      </c>
      <c r="B4" s="8">
        <v>3</v>
      </c>
      <c r="C4" s="8">
        <v>3</v>
      </c>
      <c r="D4" s="2" t="s">
        <v>16</v>
      </c>
      <c r="E4" s="2" t="s">
        <v>354</v>
      </c>
      <c r="F4" s="2" t="s">
        <v>1216</v>
      </c>
      <c r="G4" s="2" t="s">
        <v>785</v>
      </c>
      <c r="H4" s="16">
        <v>34052</v>
      </c>
      <c r="I4" s="51">
        <v>27.36986301369863</v>
      </c>
      <c r="J4" s="3">
        <v>1</v>
      </c>
      <c r="K4" s="3" t="s">
        <v>837</v>
      </c>
    </row>
    <row r="5" spans="1:11">
      <c r="A5" s="5">
        <v>1</v>
      </c>
      <c r="B5" s="8">
        <v>4</v>
      </c>
      <c r="C5" s="8">
        <v>4</v>
      </c>
      <c r="D5" s="2" t="s">
        <v>438</v>
      </c>
      <c r="E5" s="2" t="s">
        <v>188</v>
      </c>
      <c r="F5" s="2" t="s">
        <v>76</v>
      </c>
      <c r="G5" s="2" t="s">
        <v>855</v>
      </c>
      <c r="H5" s="16">
        <v>32964</v>
      </c>
      <c r="I5" s="51">
        <v>30.350684931506848</v>
      </c>
      <c r="J5" s="3">
        <v>1</v>
      </c>
      <c r="K5" s="3" t="s">
        <v>837</v>
      </c>
    </row>
    <row r="6" spans="1:11">
      <c r="A6" s="5">
        <v>1</v>
      </c>
      <c r="B6" s="8">
        <v>5</v>
      </c>
      <c r="C6" s="8">
        <v>5</v>
      </c>
      <c r="D6" s="2" t="s">
        <v>239</v>
      </c>
      <c r="E6" s="2" t="s">
        <v>16</v>
      </c>
      <c r="F6" s="2" t="s">
        <v>913</v>
      </c>
      <c r="G6" s="2" t="s">
        <v>82</v>
      </c>
      <c r="H6" s="16">
        <v>33820</v>
      </c>
      <c r="I6" s="51">
        <v>28.005479452054793</v>
      </c>
      <c r="J6" s="3">
        <v>1</v>
      </c>
      <c r="K6" s="3" t="s">
        <v>837</v>
      </c>
    </row>
    <row r="7" spans="1:11">
      <c r="A7" s="5">
        <v>1</v>
      </c>
      <c r="B7" s="8">
        <v>6</v>
      </c>
      <c r="C7" s="8">
        <v>6</v>
      </c>
      <c r="D7" s="2" t="s">
        <v>13</v>
      </c>
      <c r="E7" s="2" t="s">
        <v>15</v>
      </c>
      <c r="F7" s="2" t="s">
        <v>1261</v>
      </c>
      <c r="G7" s="2" t="s">
        <v>198</v>
      </c>
      <c r="H7" s="16">
        <v>34468</v>
      </c>
      <c r="I7" s="51">
        <v>26.230136986301371</v>
      </c>
      <c r="J7" s="3">
        <v>1</v>
      </c>
      <c r="K7" s="3" t="s">
        <v>837</v>
      </c>
    </row>
    <row r="8" spans="1:11">
      <c r="A8" s="5">
        <v>1</v>
      </c>
      <c r="B8" s="8">
        <v>7</v>
      </c>
      <c r="C8" s="8">
        <v>7</v>
      </c>
      <c r="D8" s="2" t="s">
        <v>563</v>
      </c>
      <c r="E8" s="2" t="s">
        <v>563</v>
      </c>
      <c r="F8" s="2" t="s">
        <v>950</v>
      </c>
      <c r="G8" s="2" t="s">
        <v>550</v>
      </c>
      <c r="H8" s="16">
        <v>34002</v>
      </c>
      <c r="I8" s="51">
        <v>27.506849315068493</v>
      </c>
      <c r="J8" s="3">
        <v>1</v>
      </c>
      <c r="K8" s="3" t="s">
        <v>837</v>
      </c>
    </row>
    <row r="9" spans="1:11">
      <c r="A9" s="5">
        <v>1</v>
      </c>
      <c r="B9" s="8">
        <v>8</v>
      </c>
      <c r="C9" s="8">
        <v>8</v>
      </c>
      <c r="D9" s="2" t="s">
        <v>18</v>
      </c>
      <c r="E9" s="2" t="s">
        <v>563</v>
      </c>
      <c r="F9" s="2" t="s">
        <v>512</v>
      </c>
      <c r="G9" s="2" t="s">
        <v>572</v>
      </c>
      <c r="H9" s="16">
        <v>31554</v>
      </c>
      <c r="I9" s="51">
        <v>34.213698630136989</v>
      </c>
      <c r="J9" s="3">
        <v>4</v>
      </c>
      <c r="K9" s="3" t="s">
        <v>46</v>
      </c>
    </row>
    <row r="10" spans="1:11">
      <c r="A10" s="5">
        <v>1</v>
      </c>
      <c r="B10" s="8">
        <v>9</v>
      </c>
      <c r="C10" s="8">
        <v>9</v>
      </c>
      <c r="D10" s="2" t="s">
        <v>555</v>
      </c>
      <c r="E10" s="2" t="s">
        <v>239</v>
      </c>
      <c r="F10" s="2" t="s">
        <v>193</v>
      </c>
      <c r="G10" s="2" t="s">
        <v>177</v>
      </c>
      <c r="H10" s="16">
        <v>34612</v>
      </c>
      <c r="I10" s="51">
        <v>25.835616438356166</v>
      </c>
      <c r="J10" s="3">
        <v>8</v>
      </c>
      <c r="K10" s="3" t="s">
        <v>838</v>
      </c>
    </row>
    <row r="11" spans="1:11">
      <c r="A11" s="5">
        <v>1</v>
      </c>
      <c r="B11" s="8">
        <v>10</v>
      </c>
      <c r="C11" s="8">
        <v>10</v>
      </c>
      <c r="D11" s="2" t="s">
        <v>164</v>
      </c>
      <c r="E11" s="2" t="s">
        <v>16</v>
      </c>
      <c r="F11" s="2" t="s">
        <v>828</v>
      </c>
      <c r="G11" s="2" t="s">
        <v>324</v>
      </c>
      <c r="H11" s="16">
        <v>32727</v>
      </c>
      <c r="I11" s="51">
        <v>31</v>
      </c>
      <c r="J11" s="3">
        <v>1</v>
      </c>
      <c r="K11" s="3" t="s">
        <v>837</v>
      </c>
    </row>
    <row r="12" spans="1:11">
      <c r="A12" s="5">
        <v>1</v>
      </c>
      <c r="B12" s="8">
        <v>11</v>
      </c>
      <c r="C12" s="8">
        <v>11</v>
      </c>
      <c r="D12" s="2" t="s">
        <v>480</v>
      </c>
      <c r="E12" s="2" t="s">
        <v>614</v>
      </c>
      <c r="F12" s="2" t="s">
        <v>259</v>
      </c>
      <c r="G12" s="2" t="s">
        <v>845</v>
      </c>
      <c r="H12" s="16">
        <v>33086</v>
      </c>
      <c r="I12" s="51">
        <v>30.016438356164382</v>
      </c>
      <c r="J12" s="3">
        <v>3</v>
      </c>
      <c r="K12" s="3" t="s">
        <v>837</v>
      </c>
    </row>
    <row r="13" spans="1:11">
      <c r="A13" s="5">
        <v>1</v>
      </c>
      <c r="B13" s="8">
        <v>12</v>
      </c>
      <c r="C13" s="8">
        <v>12</v>
      </c>
      <c r="D13" s="2" t="s">
        <v>470</v>
      </c>
      <c r="E13" s="84" t="s">
        <v>16</v>
      </c>
      <c r="F13" s="69" t="s">
        <v>1103</v>
      </c>
      <c r="G13" s="70" t="s">
        <v>106</v>
      </c>
      <c r="H13" s="71">
        <v>33282</v>
      </c>
      <c r="I13" s="87">
        <f t="shared" ref="I13:I44" ca="1" si="0">(TODAY()-H13)/365</f>
        <v>35.42739726027397</v>
      </c>
      <c r="J13" s="72">
        <v>3</v>
      </c>
      <c r="K13" s="72" t="s">
        <v>837</v>
      </c>
    </row>
    <row r="14" spans="1:11">
      <c r="A14" s="5">
        <v>1</v>
      </c>
      <c r="B14" s="8">
        <v>13</v>
      </c>
      <c r="C14" s="8">
        <v>13</v>
      </c>
      <c r="D14" s="2" t="s">
        <v>276</v>
      </c>
      <c r="E14" s="84" t="s">
        <v>239</v>
      </c>
      <c r="F14" s="69" t="s">
        <v>938</v>
      </c>
      <c r="G14" s="70" t="s">
        <v>531</v>
      </c>
      <c r="H14" s="71">
        <v>33271</v>
      </c>
      <c r="I14" s="87">
        <f t="shared" ca="1" si="0"/>
        <v>35.457534246575342</v>
      </c>
      <c r="J14" s="72">
        <v>1</v>
      </c>
      <c r="K14" s="72" t="s">
        <v>46</v>
      </c>
    </row>
    <row r="15" spans="1:11">
      <c r="A15" s="5">
        <v>1</v>
      </c>
      <c r="B15" s="8">
        <v>14</v>
      </c>
      <c r="C15" s="8">
        <v>14</v>
      </c>
      <c r="D15" s="2" t="s">
        <v>14</v>
      </c>
      <c r="E15" s="84" t="s">
        <v>686</v>
      </c>
      <c r="F15" s="69" t="s">
        <v>517</v>
      </c>
      <c r="G15" s="70" t="s">
        <v>156</v>
      </c>
      <c r="H15" s="71">
        <v>32650</v>
      </c>
      <c r="I15" s="87">
        <f t="shared" ca="1" si="0"/>
        <v>37.158904109589038</v>
      </c>
      <c r="J15" s="72">
        <v>7</v>
      </c>
      <c r="K15" s="72" t="s">
        <v>46</v>
      </c>
    </row>
    <row r="16" spans="1:11">
      <c r="A16" s="5">
        <v>1</v>
      </c>
      <c r="B16" s="8">
        <v>15</v>
      </c>
      <c r="C16" s="8">
        <v>15</v>
      </c>
      <c r="D16" s="2" t="s">
        <v>614</v>
      </c>
      <c r="E16" s="84" t="s">
        <v>188</v>
      </c>
      <c r="F16" s="69" t="s">
        <v>364</v>
      </c>
      <c r="G16" s="70" t="s">
        <v>220</v>
      </c>
      <c r="H16" s="71">
        <v>33667</v>
      </c>
      <c r="I16" s="87">
        <f t="shared" ca="1" si="0"/>
        <v>34.372602739726027</v>
      </c>
      <c r="J16" s="72">
        <v>9</v>
      </c>
      <c r="K16" s="72" t="s">
        <v>837</v>
      </c>
    </row>
    <row r="17" spans="1:11">
      <c r="A17" s="5">
        <v>1</v>
      </c>
      <c r="B17" s="8">
        <v>16</v>
      </c>
      <c r="C17" s="8">
        <v>16</v>
      </c>
      <c r="D17" s="2" t="s">
        <v>609</v>
      </c>
      <c r="E17" s="84" t="s">
        <v>480</v>
      </c>
      <c r="F17" s="69" t="s">
        <v>933</v>
      </c>
      <c r="G17" s="70" t="s">
        <v>551</v>
      </c>
      <c r="H17" s="71">
        <v>33842</v>
      </c>
      <c r="I17" s="87">
        <f t="shared" ca="1" si="0"/>
        <v>33.893150684931506</v>
      </c>
      <c r="J17" s="72">
        <v>1</v>
      </c>
      <c r="K17" s="72" t="s">
        <v>837</v>
      </c>
    </row>
    <row r="18" spans="1:11">
      <c r="A18" s="5">
        <v>1</v>
      </c>
      <c r="B18" s="8">
        <v>17</v>
      </c>
      <c r="C18" s="8">
        <v>17</v>
      </c>
      <c r="D18" s="2" t="s">
        <v>17</v>
      </c>
      <c r="E18" s="84" t="s">
        <v>686</v>
      </c>
      <c r="F18" s="69" t="s">
        <v>601</v>
      </c>
      <c r="G18" s="70" t="s">
        <v>393</v>
      </c>
      <c r="H18" s="71">
        <v>33447</v>
      </c>
      <c r="I18" s="87">
        <f t="shared" ca="1" si="0"/>
        <v>34.975342465753428</v>
      </c>
      <c r="J18" s="72">
        <v>1</v>
      </c>
      <c r="K18" s="72" t="s">
        <v>46</v>
      </c>
    </row>
    <row r="19" spans="1:11">
      <c r="A19" s="5">
        <v>1</v>
      </c>
      <c r="B19" s="8">
        <v>18</v>
      </c>
      <c r="C19" s="8">
        <v>18</v>
      </c>
      <c r="D19" s="2" t="s">
        <v>345</v>
      </c>
      <c r="E19" s="84" t="s">
        <v>345</v>
      </c>
      <c r="F19" s="69" t="s">
        <v>826</v>
      </c>
      <c r="G19" s="70" t="s">
        <v>56</v>
      </c>
      <c r="H19" s="71">
        <v>33387</v>
      </c>
      <c r="I19" s="87">
        <f t="shared" ca="1" si="0"/>
        <v>35.139726027397259</v>
      </c>
      <c r="J19" s="72">
        <v>1</v>
      </c>
      <c r="K19" s="72" t="s">
        <v>46</v>
      </c>
    </row>
    <row r="20" spans="1:11">
      <c r="A20" s="5">
        <v>1</v>
      </c>
      <c r="B20" s="8">
        <v>19</v>
      </c>
      <c r="C20" s="8">
        <v>19</v>
      </c>
      <c r="D20" s="2" t="s">
        <v>354</v>
      </c>
      <c r="E20" s="84" t="s">
        <v>567</v>
      </c>
      <c r="F20" s="69" t="s">
        <v>100</v>
      </c>
      <c r="G20" s="70" t="s">
        <v>101</v>
      </c>
      <c r="H20" s="71">
        <v>29291</v>
      </c>
      <c r="I20" s="87">
        <f t="shared" ca="1" si="0"/>
        <v>46.361643835616441</v>
      </c>
      <c r="J20" s="72">
        <v>1</v>
      </c>
      <c r="K20" s="72" t="s">
        <v>46</v>
      </c>
    </row>
    <row r="21" spans="1:11">
      <c r="A21" s="9">
        <v>1</v>
      </c>
      <c r="B21" s="10">
        <v>20</v>
      </c>
      <c r="C21" s="10">
        <v>20</v>
      </c>
      <c r="D21" s="11" t="s">
        <v>567</v>
      </c>
      <c r="E21" s="85" t="s">
        <v>17</v>
      </c>
      <c r="F21" s="73" t="s">
        <v>650</v>
      </c>
      <c r="G21" s="74" t="s">
        <v>324</v>
      </c>
      <c r="H21" s="75">
        <v>31824</v>
      </c>
      <c r="I21" s="88">
        <f t="shared" ca="1" si="0"/>
        <v>39.421917808219177</v>
      </c>
      <c r="J21" s="76">
        <v>1</v>
      </c>
      <c r="K21" s="76" t="s">
        <v>46</v>
      </c>
    </row>
    <row r="22" spans="1:11">
      <c r="A22" s="5">
        <v>2</v>
      </c>
      <c r="B22" s="8">
        <v>1</v>
      </c>
      <c r="C22" s="8">
        <v>21</v>
      </c>
      <c r="D22" s="2" t="s">
        <v>29</v>
      </c>
      <c r="E22" s="84" t="s">
        <v>129</v>
      </c>
      <c r="F22" s="69" t="s">
        <v>1234</v>
      </c>
      <c r="G22" s="70" t="s">
        <v>1235</v>
      </c>
      <c r="H22" s="71">
        <v>35563</v>
      </c>
      <c r="I22" s="87">
        <f t="shared" ca="1" si="0"/>
        <v>29.17808219178082</v>
      </c>
      <c r="J22" s="72">
        <v>6</v>
      </c>
      <c r="K22" s="72" t="s">
        <v>837</v>
      </c>
    </row>
    <row r="23" spans="1:11">
      <c r="A23" s="5">
        <v>2</v>
      </c>
      <c r="B23" s="8">
        <v>2</v>
      </c>
      <c r="C23" s="8">
        <v>22</v>
      </c>
      <c r="D23" s="2" t="s">
        <v>129</v>
      </c>
      <c r="E23" s="84" t="s">
        <v>14</v>
      </c>
      <c r="F23" s="69" t="s">
        <v>1043</v>
      </c>
      <c r="G23" s="70" t="s">
        <v>220</v>
      </c>
      <c r="H23" s="71">
        <v>34710</v>
      </c>
      <c r="I23" s="87">
        <f t="shared" ca="1" si="0"/>
        <v>31.515068493150686</v>
      </c>
      <c r="J23" s="72">
        <v>5</v>
      </c>
      <c r="K23" s="72" t="s">
        <v>837</v>
      </c>
    </row>
    <row r="24" spans="1:11">
      <c r="A24" s="5">
        <v>2</v>
      </c>
      <c r="B24" s="8">
        <v>3</v>
      </c>
      <c r="C24" s="8">
        <v>23</v>
      </c>
      <c r="D24" s="2" t="s">
        <v>16</v>
      </c>
      <c r="E24" s="84" t="s">
        <v>598</v>
      </c>
      <c r="F24" s="69" t="s">
        <v>159</v>
      </c>
      <c r="G24" s="70" t="s">
        <v>248</v>
      </c>
      <c r="H24" s="71">
        <v>33331</v>
      </c>
      <c r="I24" s="87">
        <f t="shared" ca="1" si="0"/>
        <v>35.293150684931504</v>
      </c>
      <c r="J24" s="72">
        <v>2</v>
      </c>
      <c r="K24" s="72" t="s">
        <v>837</v>
      </c>
    </row>
    <row r="25" spans="1:11">
      <c r="A25" s="5">
        <v>2</v>
      </c>
      <c r="B25" s="8">
        <v>4</v>
      </c>
      <c r="C25" s="8">
        <v>24</v>
      </c>
      <c r="D25" s="2" t="s">
        <v>438</v>
      </c>
      <c r="E25" s="84" t="s">
        <v>15</v>
      </c>
      <c r="F25" s="69" t="s">
        <v>288</v>
      </c>
      <c r="G25" s="70" t="s">
        <v>545</v>
      </c>
      <c r="H25" s="71">
        <v>33114</v>
      </c>
      <c r="I25" s="87">
        <f t="shared" ca="1" si="0"/>
        <v>35.887671232876713</v>
      </c>
      <c r="J25" s="72">
        <v>7</v>
      </c>
      <c r="K25" s="72" t="s">
        <v>837</v>
      </c>
    </row>
    <row r="26" spans="1:11">
      <c r="A26" s="5">
        <v>2</v>
      </c>
      <c r="B26" s="8">
        <v>5</v>
      </c>
      <c r="C26" s="8">
        <v>25</v>
      </c>
      <c r="D26" s="2" t="s">
        <v>239</v>
      </c>
      <c r="E26" s="84" t="s">
        <v>246</v>
      </c>
      <c r="F26" s="69" t="s">
        <v>419</v>
      </c>
      <c r="G26" s="70" t="s">
        <v>198</v>
      </c>
      <c r="H26" s="71">
        <v>33764</v>
      </c>
      <c r="I26" s="87">
        <f t="shared" ca="1" si="0"/>
        <v>34.106849315068494</v>
      </c>
      <c r="J26" s="72">
        <v>2</v>
      </c>
      <c r="K26" s="72" t="s">
        <v>46</v>
      </c>
    </row>
    <row r="27" spans="1:11">
      <c r="A27" s="5">
        <v>2</v>
      </c>
      <c r="B27" s="8">
        <v>6</v>
      </c>
      <c r="C27" s="8">
        <v>26</v>
      </c>
      <c r="D27" s="2" t="s">
        <v>13</v>
      </c>
      <c r="E27" s="84" t="s">
        <v>16</v>
      </c>
      <c r="F27" s="69" t="s">
        <v>139</v>
      </c>
      <c r="G27" s="70" t="s">
        <v>613</v>
      </c>
      <c r="H27" s="71">
        <v>31373</v>
      </c>
      <c r="I27" s="87">
        <f t="shared" ca="1" si="0"/>
        <v>40.657534246575345</v>
      </c>
      <c r="J27" s="72">
        <v>1</v>
      </c>
      <c r="K27" s="72" t="s">
        <v>837</v>
      </c>
    </row>
    <row r="28" spans="1:11">
      <c r="A28" s="5">
        <v>2</v>
      </c>
      <c r="B28" s="8">
        <v>7</v>
      </c>
      <c r="C28" s="8">
        <v>27</v>
      </c>
      <c r="D28" s="2" t="s">
        <v>563</v>
      </c>
      <c r="E28" s="84" t="s">
        <v>609</v>
      </c>
      <c r="F28" s="69" t="s">
        <v>769</v>
      </c>
      <c r="G28" s="70" t="s">
        <v>105</v>
      </c>
      <c r="H28" s="71">
        <v>32663</v>
      </c>
      <c r="I28" s="87">
        <f t="shared" ca="1" si="0"/>
        <v>37.123287671232873</v>
      </c>
      <c r="J28" s="72">
        <v>8</v>
      </c>
      <c r="K28" s="72" t="s">
        <v>837</v>
      </c>
    </row>
    <row r="29" spans="1:11">
      <c r="A29" s="5">
        <v>2</v>
      </c>
      <c r="B29" s="8">
        <v>8</v>
      </c>
      <c r="C29" s="8">
        <v>28</v>
      </c>
      <c r="D29" s="2" t="s">
        <v>18</v>
      </c>
      <c r="E29" s="84" t="s">
        <v>18</v>
      </c>
      <c r="F29" s="69" t="s">
        <v>667</v>
      </c>
      <c r="G29" s="70" t="s">
        <v>155</v>
      </c>
      <c r="H29" s="71">
        <v>33179</v>
      </c>
      <c r="I29" s="87">
        <f t="shared" ca="1" si="0"/>
        <v>35.709589041095889</v>
      </c>
      <c r="J29" s="72">
        <v>7</v>
      </c>
      <c r="K29" s="72" t="s">
        <v>46</v>
      </c>
    </row>
    <row r="30" spans="1:11">
      <c r="A30" s="5">
        <v>2</v>
      </c>
      <c r="B30" s="8">
        <v>9</v>
      </c>
      <c r="C30" s="8">
        <v>29</v>
      </c>
      <c r="D30" s="2" t="s">
        <v>555</v>
      </c>
      <c r="E30" s="84" t="s">
        <v>45</v>
      </c>
      <c r="F30" s="69" t="s">
        <v>1276</v>
      </c>
      <c r="G30" s="70" t="s">
        <v>1092</v>
      </c>
      <c r="H30" s="71">
        <v>33663</v>
      </c>
      <c r="I30" s="87">
        <f t="shared" ca="1" si="0"/>
        <v>34.38356164383562</v>
      </c>
      <c r="J30" s="72">
        <v>1</v>
      </c>
      <c r="K30" s="72" t="s">
        <v>837</v>
      </c>
    </row>
    <row r="31" spans="1:11">
      <c r="A31" s="5">
        <v>2</v>
      </c>
      <c r="B31" s="8">
        <v>10</v>
      </c>
      <c r="C31" s="8">
        <v>30</v>
      </c>
      <c r="D31" s="2" t="s">
        <v>164</v>
      </c>
      <c r="E31" s="84" t="s">
        <v>609</v>
      </c>
      <c r="F31" s="69" t="s">
        <v>895</v>
      </c>
      <c r="G31" s="70" t="s">
        <v>596</v>
      </c>
      <c r="H31" s="71">
        <v>34922</v>
      </c>
      <c r="I31" s="87">
        <f t="shared" ca="1" si="0"/>
        <v>30.934246575342467</v>
      </c>
      <c r="J31" s="72">
        <v>3</v>
      </c>
      <c r="K31" s="72" t="s">
        <v>837</v>
      </c>
    </row>
    <row r="32" spans="1:11">
      <c r="A32" s="5">
        <v>2</v>
      </c>
      <c r="B32" s="8">
        <v>11</v>
      </c>
      <c r="C32" s="8">
        <v>31</v>
      </c>
      <c r="D32" s="2" t="s">
        <v>480</v>
      </c>
      <c r="E32" s="84" t="s">
        <v>47</v>
      </c>
      <c r="F32" s="69" t="s">
        <v>329</v>
      </c>
      <c r="G32" s="70" t="s">
        <v>277</v>
      </c>
      <c r="H32" s="71">
        <v>30722</v>
      </c>
      <c r="I32" s="87">
        <f t="shared" ca="1" si="0"/>
        <v>42.441095890410956</v>
      </c>
      <c r="J32" s="72">
        <v>7</v>
      </c>
      <c r="K32" s="72" t="s">
        <v>46</v>
      </c>
    </row>
    <row r="33" spans="1:11">
      <c r="A33" s="5">
        <v>2</v>
      </c>
      <c r="B33" s="8">
        <v>12</v>
      </c>
      <c r="C33" s="8">
        <v>32</v>
      </c>
      <c r="D33" s="2" t="s">
        <v>470</v>
      </c>
      <c r="E33" s="84" t="s">
        <v>213</v>
      </c>
      <c r="F33" s="69" t="s">
        <v>1110</v>
      </c>
      <c r="G33" s="70" t="s">
        <v>539</v>
      </c>
      <c r="H33" s="71">
        <v>34238</v>
      </c>
      <c r="I33" s="87">
        <f t="shared" ca="1" si="0"/>
        <v>32.80821917808219</v>
      </c>
      <c r="J33" s="72">
        <v>9</v>
      </c>
      <c r="K33" s="72" t="s">
        <v>837</v>
      </c>
    </row>
    <row r="34" spans="1:11">
      <c r="A34" s="5">
        <v>2</v>
      </c>
      <c r="B34" s="8">
        <v>13</v>
      </c>
      <c r="C34" s="8">
        <v>33</v>
      </c>
      <c r="D34" s="2" t="s">
        <v>276</v>
      </c>
      <c r="E34" s="84" t="s">
        <v>16</v>
      </c>
      <c r="F34" s="69" t="s">
        <v>114</v>
      </c>
      <c r="G34" s="70" t="s">
        <v>559</v>
      </c>
      <c r="H34" s="71">
        <v>33382</v>
      </c>
      <c r="I34" s="87">
        <f t="shared" ca="1" si="0"/>
        <v>35.153424657534245</v>
      </c>
      <c r="J34" s="72">
        <v>1</v>
      </c>
      <c r="K34" s="72" t="s">
        <v>837</v>
      </c>
    </row>
    <row r="35" spans="1:11">
      <c r="A35" s="5">
        <v>2</v>
      </c>
      <c r="B35" s="8">
        <v>14</v>
      </c>
      <c r="C35" s="8">
        <v>34</v>
      </c>
      <c r="D35" s="2" t="s">
        <v>14</v>
      </c>
      <c r="E35" s="84" t="s">
        <v>29</v>
      </c>
      <c r="F35" s="69" t="s">
        <v>1072</v>
      </c>
      <c r="G35" s="70" t="s">
        <v>572</v>
      </c>
      <c r="H35" s="71">
        <v>31726</v>
      </c>
      <c r="I35" s="87">
        <f t="shared" ca="1" si="0"/>
        <v>39.69041095890411</v>
      </c>
      <c r="J35" s="72">
        <v>3</v>
      </c>
      <c r="K35" s="72" t="s">
        <v>46</v>
      </c>
    </row>
    <row r="36" spans="1:11">
      <c r="A36" s="5">
        <v>2</v>
      </c>
      <c r="B36" s="8">
        <v>15</v>
      </c>
      <c r="C36" s="8">
        <v>35</v>
      </c>
      <c r="D36" s="2" t="s">
        <v>614</v>
      </c>
      <c r="E36" s="84" t="s">
        <v>45</v>
      </c>
      <c r="F36" s="69" t="s">
        <v>608</v>
      </c>
      <c r="G36" s="70" t="s">
        <v>277</v>
      </c>
      <c r="H36" s="71">
        <v>34221</v>
      </c>
      <c r="I36" s="87">
        <f t="shared" ca="1" si="0"/>
        <v>32.854794520547948</v>
      </c>
      <c r="J36" s="72">
        <v>1</v>
      </c>
      <c r="K36" s="72" t="s">
        <v>46</v>
      </c>
    </row>
    <row r="37" spans="1:11">
      <c r="A37" s="5">
        <v>2</v>
      </c>
      <c r="B37" s="8">
        <v>16</v>
      </c>
      <c r="C37" s="8">
        <v>36</v>
      </c>
      <c r="D37" s="2" t="s">
        <v>609</v>
      </c>
      <c r="E37" s="84" t="s">
        <v>18</v>
      </c>
      <c r="F37" s="69" t="s">
        <v>378</v>
      </c>
      <c r="G37" s="70" t="s">
        <v>409</v>
      </c>
      <c r="H37" s="71">
        <v>33923</v>
      </c>
      <c r="I37" s="87">
        <f t="shared" ca="1" si="0"/>
        <v>33.671232876712331</v>
      </c>
      <c r="J37" s="72">
        <v>1</v>
      </c>
      <c r="K37" s="72" t="s">
        <v>837</v>
      </c>
    </row>
    <row r="38" spans="1:11">
      <c r="A38" s="5">
        <v>2</v>
      </c>
      <c r="B38" s="8">
        <v>17</v>
      </c>
      <c r="C38" s="8">
        <v>37</v>
      </c>
      <c r="D38" s="2" t="s">
        <v>17</v>
      </c>
      <c r="E38" s="84" t="s">
        <v>563</v>
      </c>
      <c r="F38" s="69" t="s">
        <v>123</v>
      </c>
      <c r="G38" s="70" t="s">
        <v>549</v>
      </c>
      <c r="H38" s="71">
        <v>30637</v>
      </c>
      <c r="I38" s="87">
        <f t="shared" ca="1" si="0"/>
        <v>42.673972602739724</v>
      </c>
      <c r="J38" s="72">
        <v>7</v>
      </c>
      <c r="K38" s="72" t="s">
        <v>837</v>
      </c>
    </row>
    <row r="39" spans="1:11">
      <c r="A39" s="5">
        <v>2</v>
      </c>
      <c r="B39" s="8">
        <v>18</v>
      </c>
      <c r="C39" s="8">
        <v>38</v>
      </c>
      <c r="D39" s="2" t="s">
        <v>345</v>
      </c>
      <c r="E39" s="84" t="s">
        <v>188</v>
      </c>
      <c r="F39" s="69" t="s">
        <v>1371</v>
      </c>
      <c r="G39" s="70" t="s">
        <v>554</v>
      </c>
      <c r="H39" s="71">
        <v>30569</v>
      </c>
      <c r="I39" s="89">
        <f t="shared" ca="1" si="0"/>
        <v>42.860273972602741</v>
      </c>
      <c r="J39" s="72">
        <v>3</v>
      </c>
      <c r="K39" s="72" t="s">
        <v>46</v>
      </c>
    </row>
    <row r="40" spans="1:11">
      <c r="A40" s="5">
        <v>2</v>
      </c>
      <c r="B40" s="8">
        <v>19</v>
      </c>
      <c r="C40" s="8">
        <v>39</v>
      </c>
      <c r="D40" s="2" t="s">
        <v>354</v>
      </c>
      <c r="E40" s="84" t="s">
        <v>480</v>
      </c>
      <c r="F40" s="69" t="s">
        <v>445</v>
      </c>
      <c r="G40" s="70" t="s">
        <v>325</v>
      </c>
      <c r="H40" s="71">
        <v>33456</v>
      </c>
      <c r="I40" s="87">
        <f t="shared" ca="1" si="0"/>
        <v>34.950684931506849</v>
      </c>
      <c r="J40" s="72">
        <v>4</v>
      </c>
      <c r="K40" s="72" t="s">
        <v>837</v>
      </c>
    </row>
    <row r="41" spans="1:11">
      <c r="A41" s="9">
        <v>2</v>
      </c>
      <c r="B41" s="10">
        <v>20</v>
      </c>
      <c r="C41" s="10">
        <v>40</v>
      </c>
      <c r="D41" s="11" t="s">
        <v>567</v>
      </c>
      <c r="E41" s="85" t="s">
        <v>598</v>
      </c>
      <c r="F41" s="73" t="s">
        <v>889</v>
      </c>
      <c r="G41" s="74" t="s">
        <v>595</v>
      </c>
      <c r="H41" s="75">
        <v>32870</v>
      </c>
      <c r="I41" s="88">
        <f t="shared" ca="1" si="0"/>
        <v>36.556164383561644</v>
      </c>
      <c r="J41" s="76">
        <v>3</v>
      </c>
      <c r="K41" s="76" t="s">
        <v>837</v>
      </c>
    </row>
    <row r="42" spans="1:11">
      <c r="A42" s="5">
        <v>3</v>
      </c>
      <c r="B42" s="8">
        <v>1</v>
      </c>
      <c r="C42" s="8">
        <v>41</v>
      </c>
      <c r="D42" s="2" t="s">
        <v>567</v>
      </c>
      <c r="E42" s="84" t="s">
        <v>438</v>
      </c>
      <c r="F42" s="69" t="s">
        <v>871</v>
      </c>
      <c r="G42" s="70" t="s">
        <v>872</v>
      </c>
      <c r="H42" s="71">
        <v>34075</v>
      </c>
      <c r="I42" s="87">
        <f t="shared" ca="1" si="0"/>
        <v>33.254794520547946</v>
      </c>
      <c r="J42" s="72">
        <v>1</v>
      </c>
      <c r="K42" s="72" t="s">
        <v>837</v>
      </c>
    </row>
    <row r="43" spans="1:11">
      <c r="A43" s="5">
        <v>3</v>
      </c>
      <c r="B43" s="8">
        <v>2</v>
      </c>
      <c r="C43" s="8">
        <v>42</v>
      </c>
      <c r="D43" s="2" t="s">
        <v>354</v>
      </c>
      <c r="E43" s="84" t="s">
        <v>567</v>
      </c>
      <c r="F43" s="69" t="s">
        <v>566</v>
      </c>
      <c r="G43" s="70" t="s">
        <v>211</v>
      </c>
      <c r="H43" s="71">
        <v>29403</v>
      </c>
      <c r="I43" s="87">
        <f t="shared" ca="1" si="0"/>
        <v>46.054794520547944</v>
      </c>
      <c r="J43" s="72">
        <v>9</v>
      </c>
      <c r="K43" s="72" t="s">
        <v>837</v>
      </c>
    </row>
    <row r="44" spans="1:11">
      <c r="A44" s="5">
        <v>3</v>
      </c>
      <c r="B44" s="8">
        <v>3</v>
      </c>
      <c r="C44" s="8">
        <v>43</v>
      </c>
      <c r="D44" s="2" t="s">
        <v>345</v>
      </c>
      <c r="E44" s="84" t="s">
        <v>563</v>
      </c>
      <c r="F44" s="69" t="s">
        <v>423</v>
      </c>
      <c r="G44" s="70" t="s">
        <v>183</v>
      </c>
      <c r="H44" s="71">
        <v>34550</v>
      </c>
      <c r="I44" s="87">
        <f t="shared" ca="1" si="0"/>
        <v>31.953424657534246</v>
      </c>
      <c r="J44" s="72">
        <v>6</v>
      </c>
      <c r="K44" s="72" t="s">
        <v>837</v>
      </c>
    </row>
    <row r="45" spans="1:11">
      <c r="A45" s="5">
        <v>3</v>
      </c>
      <c r="B45" s="8">
        <v>4</v>
      </c>
      <c r="C45" s="8">
        <v>44</v>
      </c>
      <c r="D45" s="2" t="s">
        <v>17</v>
      </c>
      <c r="E45" s="84" t="s">
        <v>300</v>
      </c>
      <c r="F45" s="69" t="s">
        <v>588</v>
      </c>
      <c r="G45" s="70" t="s">
        <v>1094</v>
      </c>
      <c r="H45" s="71">
        <v>34352</v>
      </c>
      <c r="I45" s="87">
        <f t="shared" ref="I45:I76" ca="1" si="1">(TODAY()-H45)/365</f>
        <v>32.495890410958907</v>
      </c>
      <c r="J45" s="72">
        <v>1</v>
      </c>
      <c r="K45" s="72" t="s">
        <v>837</v>
      </c>
    </row>
    <row r="46" spans="1:11">
      <c r="A46" s="5">
        <v>3</v>
      </c>
      <c r="B46" s="8">
        <v>5</v>
      </c>
      <c r="C46" s="8">
        <v>45</v>
      </c>
      <c r="D46" s="2" t="s">
        <v>609</v>
      </c>
      <c r="E46" s="84" t="s">
        <v>470</v>
      </c>
      <c r="F46" s="69" t="s">
        <v>1095</v>
      </c>
      <c r="G46" s="70" t="s">
        <v>72</v>
      </c>
      <c r="H46" s="71">
        <v>33015</v>
      </c>
      <c r="I46" s="87">
        <f t="shared" ca="1" si="1"/>
        <v>36.158904109589038</v>
      </c>
      <c r="J46" s="72">
        <v>1</v>
      </c>
      <c r="K46" s="72" t="s">
        <v>837</v>
      </c>
    </row>
    <row r="47" spans="1:11">
      <c r="A47" s="5">
        <v>3</v>
      </c>
      <c r="B47" s="8">
        <v>6</v>
      </c>
      <c r="C47" s="8">
        <v>46</v>
      </c>
      <c r="D47" s="2" t="s">
        <v>614</v>
      </c>
      <c r="E47" s="84" t="s">
        <v>129</v>
      </c>
      <c r="F47" s="69" t="s">
        <v>1217</v>
      </c>
      <c r="G47" s="70" t="s">
        <v>209</v>
      </c>
      <c r="H47" s="71">
        <v>33067</v>
      </c>
      <c r="I47" s="87">
        <f t="shared" ca="1" si="1"/>
        <v>36.016438356164386</v>
      </c>
      <c r="J47" s="72">
        <v>1</v>
      </c>
      <c r="K47" s="72" t="s">
        <v>837</v>
      </c>
    </row>
    <row r="48" spans="1:11">
      <c r="A48" s="5">
        <v>3</v>
      </c>
      <c r="B48" s="8">
        <v>7</v>
      </c>
      <c r="C48" s="8">
        <v>47</v>
      </c>
      <c r="D48" s="2" t="s">
        <v>14</v>
      </c>
      <c r="E48" s="84" t="s">
        <v>609</v>
      </c>
      <c r="F48" s="69" t="s">
        <v>649</v>
      </c>
      <c r="G48" s="70" t="s">
        <v>201</v>
      </c>
      <c r="H48" s="71">
        <v>32917</v>
      </c>
      <c r="I48" s="87">
        <f t="shared" ca="1" si="1"/>
        <v>36.42739726027397</v>
      </c>
      <c r="J48" s="72">
        <v>1</v>
      </c>
      <c r="K48" s="72" t="s">
        <v>837</v>
      </c>
    </row>
    <row r="49" spans="1:11">
      <c r="A49" s="5">
        <v>3</v>
      </c>
      <c r="B49" s="8">
        <v>8</v>
      </c>
      <c r="C49" s="8">
        <v>48</v>
      </c>
      <c r="D49" s="2" t="s">
        <v>276</v>
      </c>
      <c r="E49" s="84" t="s">
        <v>129</v>
      </c>
      <c r="F49" s="69" t="s">
        <v>730</v>
      </c>
      <c r="G49" s="70" t="s">
        <v>565</v>
      </c>
      <c r="H49" s="71">
        <v>32532</v>
      </c>
      <c r="I49" s="87">
        <f t="shared" ca="1" si="1"/>
        <v>37.482191780821921</v>
      </c>
      <c r="J49" s="72">
        <v>1</v>
      </c>
      <c r="K49" s="72" t="s">
        <v>46</v>
      </c>
    </row>
    <row r="50" spans="1:11">
      <c r="A50" s="5">
        <v>3</v>
      </c>
      <c r="B50" s="8">
        <v>9</v>
      </c>
      <c r="C50" s="8">
        <v>49</v>
      </c>
      <c r="D50" s="2" t="s">
        <v>470</v>
      </c>
      <c r="E50" s="84" t="s">
        <v>213</v>
      </c>
      <c r="F50" s="69" t="s">
        <v>1030</v>
      </c>
      <c r="G50" s="70" t="s">
        <v>613</v>
      </c>
      <c r="H50" s="71">
        <v>33514</v>
      </c>
      <c r="I50" s="87">
        <f t="shared" ca="1" si="1"/>
        <v>34.791780821917811</v>
      </c>
      <c r="J50" s="72">
        <v>1</v>
      </c>
      <c r="K50" s="72" t="s">
        <v>837</v>
      </c>
    </row>
    <row r="51" spans="1:11">
      <c r="A51" s="5">
        <v>3</v>
      </c>
      <c r="B51" s="8">
        <v>10</v>
      </c>
      <c r="C51" s="8">
        <v>50</v>
      </c>
      <c r="D51" s="2" t="s">
        <v>480</v>
      </c>
      <c r="E51" s="84" t="s">
        <v>598</v>
      </c>
      <c r="F51" s="69" t="s">
        <v>601</v>
      </c>
      <c r="G51" s="70" t="s">
        <v>927</v>
      </c>
      <c r="H51" s="71">
        <v>34095</v>
      </c>
      <c r="I51" s="87">
        <f t="shared" ca="1" si="1"/>
        <v>33.200000000000003</v>
      </c>
      <c r="J51" s="72">
        <v>8</v>
      </c>
      <c r="K51" s="72" t="s">
        <v>46</v>
      </c>
    </row>
    <row r="52" spans="1:11">
      <c r="A52" s="5">
        <v>3</v>
      </c>
      <c r="B52" s="8">
        <v>11</v>
      </c>
      <c r="C52" s="8">
        <v>51</v>
      </c>
      <c r="D52" s="2" t="s">
        <v>164</v>
      </c>
      <c r="E52" s="84" t="s">
        <v>470</v>
      </c>
      <c r="F52" s="69" t="s">
        <v>268</v>
      </c>
      <c r="G52" s="70" t="s">
        <v>961</v>
      </c>
      <c r="H52" s="71">
        <v>34242</v>
      </c>
      <c r="I52" s="87">
        <f t="shared" ca="1" si="1"/>
        <v>32.797260273972604</v>
      </c>
      <c r="J52" s="72">
        <v>1</v>
      </c>
      <c r="K52" s="72" t="s">
        <v>837</v>
      </c>
    </row>
    <row r="53" spans="1:11">
      <c r="A53" s="5">
        <v>3</v>
      </c>
      <c r="B53" s="8">
        <v>12</v>
      </c>
      <c r="C53" s="8">
        <v>52</v>
      </c>
      <c r="D53" s="2" t="s">
        <v>555</v>
      </c>
      <c r="E53" s="84" t="s">
        <v>129</v>
      </c>
      <c r="F53" s="69" t="s">
        <v>1062</v>
      </c>
      <c r="G53" s="70" t="s">
        <v>1063</v>
      </c>
      <c r="H53" s="71">
        <v>33917</v>
      </c>
      <c r="I53" s="87">
        <f t="shared" ca="1" si="1"/>
        <v>33.68767123287671</v>
      </c>
      <c r="J53" s="72">
        <v>1</v>
      </c>
      <c r="K53" s="72" t="s">
        <v>837</v>
      </c>
    </row>
    <row r="54" spans="1:11">
      <c r="A54" s="5">
        <v>3</v>
      </c>
      <c r="B54" s="8">
        <v>13</v>
      </c>
      <c r="C54" s="8">
        <v>53</v>
      </c>
      <c r="D54" s="2" t="s">
        <v>18</v>
      </c>
      <c r="E54" s="84" t="s">
        <v>13</v>
      </c>
      <c r="F54" s="69" t="s">
        <v>425</v>
      </c>
      <c r="G54" s="70" t="s">
        <v>426</v>
      </c>
      <c r="H54" s="71">
        <v>32949</v>
      </c>
      <c r="I54" s="87">
        <f t="shared" ca="1" si="1"/>
        <v>36.339726027397262</v>
      </c>
      <c r="J54" s="72">
        <v>6</v>
      </c>
      <c r="K54" s="72" t="s">
        <v>837</v>
      </c>
    </row>
    <row r="55" spans="1:11">
      <c r="A55" s="5">
        <v>3</v>
      </c>
      <c r="B55" s="8">
        <v>14</v>
      </c>
      <c r="C55" s="8">
        <v>54</v>
      </c>
      <c r="D55" s="2" t="s">
        <v>563</v>
      </c>
      <c r="E55" s="84" t="s">
        <v>563</v>
      </c>
      <c r="F55" s="69" t="s">
        <v>981</v>
      </c>
      <c r="G55" s="70" t="s">
        <v>607</v>
      </c>
      <c r="H55" s="71">
        <v>33741</v>
      </c>
      <c r="I55" s="87">
        <f t="shared" ca="1" si="1"/>
        <v>34.169863013698631</v>
      </c>
      <c r="J55" s="72">
        <v>7</v>
      </c>
      <c r="K55" s="72" t="s">
        <v>46</v>
      </c>
    </row>
    <row r="56" spans="1:11">
      <c r="A56" s="5">
        <v>3</v>
      </c>
      <c r="B56" s="8">
        <v>15</v>
      </c>
      <c r="C56" s="8">
        <v>55</v>
      </c>
      <c r="D56" s="2" t="s">
        <v>13</v>
      </c>
      <c r="E56" s="84" t="s">
        <v>276</v>
      </c>
      <c r="F56" s="69" t="s">
        <v>1209</v>
      </c>
      <c r="G56" s="70" t="s">
        <v>197</v>
      </c>
      <c r="H56" s="71">
        <v>33619</v>
      </c>
      <c r="I56" s="87">
        <f t="shared" ca="1" si="1"/>
        <v>34.504109589041093</v>
      </c>
      <c r="J56" s="72">
        <v>1</v>
      </c>
      <c r="K56" s="72" t="s">
        <v>837</v>
      </c>
    </row>
    <row r="57" spans="1:11">
      <c r="A57" s="5">
        <v>3</v>
      </c>
      <c r="B57" s="8">
        <v>16</v>
      </c>
      <c r="C57" s="8">
        <v>56</v>
      </c>
      <c r="D57" s="2" t="s">
        <v>239</v>
      </c>
      <c r="E57" s="84" t="s">
        <v>14</v>
      </c>
      <c r="F57" s="69" t="s">
        <v>450</v>
      </c>
      <c r="G57" s="70" t="s">
        <v>451</v>
      </c>
      <c r="H57" s="71">
        <v>32381</v>
      </c>
      <c r="I57" s="87">
        <f t="shared" ca="1" si="1"/>
        <v>37.895890410958906</v>
      </c>
      <c r="J57" s="72">
        <v>6</v>
      </c>
      <c r="K57" s="72" t="s">
        <v>837</v>
      </c>
    </row>
    <row r="58" spans="1:11">
      <c r="A58" s="5">
        <v>3</v>
      </c>
      <c r="B58" s="8">
        <v>17</v>
      </c>
      <c r="C58" s="8">
        <v>57</v>
      </c>
      <c r="D58" s="2" t="s">
        <v>438</v>
      </c>
      <c r="E58" s="84" t="s">
        <v>18</v>
      </c>
      <c r="F58" s="69" t="s">
        <v>119</v>
      </c>
      <c r="G58" s="70" t="s">
        <v>285</v>
      </c>
      <c r="H58" s="71">
        <v>32929</v>
      </c>
      <c r="I58" s="87">
        <f t="shared" ca="1" si="1"/>
        <v>36.394520547945206</v>
      </c>
      <c r="J58" s="72">
        <v>1</v>
      </c>
      <c r="K58" s="72" t="s">
        <v>837</v>
      </c>
    </row>
    <row r="59" spans="1:11">
      <c r="A59" s="5">
        <v>3</v>
      </c>
      <c r="B59" s="8">
        <v>18</v>
      </c>
      <c r="C59" s="8">
        <v>58</v>
      </c>
      <c r="D59" s="2" t="s">
        <v>16</v>
      </c>
      <c r="E59" s="84" t="s">
        <v>45</v>
      </c>
      <c r="F59" s="69" t="s">
        <v>1303</v>
      </c>
      <c r="G59" s="70" t="s">
        <v>105</v>
      </c>
      <c r="H59" s="71">
        <v>34417</v>
      </c>
      <c r="I59" s="87">
        <f t="shared" ca="1" si="1"/>
        <v>32.317808219178083</v>
      </c>
      <c r="J59" s="72">
        <v>1</v>
      </c>
      <c r="K59" s="72" t="s">
        <v>837</v>
      </c>
    </row>
    <row r="60" spans="1:11">
      <c r="A60" s="5">
        <v>3</v>
      </c>
      <c r="B60" s="8">
        <v>19</v>
      </c>
      <c r="C60" s="8">
        <v>59</v>
      </c>
      <c r="D60" s="2" t="s">
        <v>129</v>
      </c>
      <c r="E60" s="84" t="s">
        <v>470</v>
      </c>
      <c r="F60" s="69" t="s">
        <v>370</v>
      </c>
      <c r="G60" s="70" t="s">
        <v>5</v>
      </c>
      <c r="H60" s="71">
        <v>34760</v>
      </c>
      <c r="I60" s="87">
        <f t="shared" ca="1" si="1"/>
        <v>31.378082191780823</v>
      </c>
      <c r="J60" s="72">
        <v>2</v>
      </c>
      <c r="K60" s="72" t="s">
        <v>46</v>
      </c>
    </row>
    <row r="61" spans="1:11">
      <c r="A61" s="9">
        <v>3</v>
      </c>
      <c r="B61" s="10">
        <v>20</v>
      </c>
      <c r="C61" s="10">
        <v>60</v>
      </c>
      <c r="D61" s="11" t="s">
        <v>29</v>
      </c>
      <c r="E61" s="84" t="s">
        <v>438</v>
      </c>
      <c r="F61" s="69" t="s">
        <v>1015</v>
      </c>
      <c r="G61" s="70" t="s">
        <v>576</v>
      </c>
      <c r="H61" s="71">
        <v>32864</v>
      </c>
      <c r="I61" s="87">
        <f t="shared" ca="1" si="1"/>
        <v>36.57260273972603</v>
      </c>
      <c r="J61" s="72">
        <v>2</v>
      </c>
      <c r="K61" s="72" t="s">
        <v>837</v>
      </c>
    </row>
    <row r="62" spans="1:11">
      <c r="A62" s="9" t="s">
        <v>1546</v>
      </c>
      <c r="B62" s="10">
        <v>1</v>
      </c>
      <c r="C62" s="10">
        <v>61</v>
      </c>
      <c r="D62" s="11" t="s">
        <v>29</v>
      </c>
      <c r="E62" s="86" t="s">
        <v>239</v>
      </c>
      <c r="F62" s="77" t="s">
        <v>346</v>
      </c>
      <c r="G62" s="78" t="s">
        <v>536</v>
      </c>
      <c r="H62" s="79">
        <v>34716</v>
      </c>
      <c r="I62" s="90">
        <f t="shared" ca="1" si="1"/>
        <v>31.4986301369863</v>
      </c>
      <c r="J62" s="80">
        <v>1</v>
      </c>
      <c r="K62" s="80" t="s">
        <v>837</v>
      </c>
    </row>
    <row r="63" spans="1:11">
      <c r="A63" s="5">
        <v>4</v>
      </c>
      <c r="B63" s="8">
        <v>1</v>
      </c>
      <c r="C63" s="8">
        <v>62</v>
      </c>
      <c r="D63" s="2" t="s">
        <v>29</v>
      </c>
      <c r="E63" s="84" t="s">
        <v>609</v>
      </c>
      <c r="F63" s="69" t="s">
        <v>759</v>
      </c>
      <c r="G63" s="70" t="s">
        <v>565</v>
      </c>
      <c r="H63" s="71">
        <v>34454</v>
      </c>
      <c r="I63" s="87">
        <f t="shared" ca="1" si="1"/>
        <v>32.216438356164382</v>
      </c>
      <c r="J63" s="72">
        <v>4</v>
      </c>
      <c r="K63" s="72" t="s">
        <v>837</v>
      </c>
    </row>
    <row r="64" spans="1:11">
      <c r="A64" s="5">
        <v>4</v>
      </c>
      <c r="B64" s="8">
        <v>2</v>
      </c>
      <c r="C64" s="8">
        <v>63</v>
      </c>
      <c r="D64" s="2" t="s">
        <v>129</v>
      </c>
      <c r="E64" s="84" t="s">
        <v>438</v>
      </c>
      <c r="F64" s="69" t="s">
        <v>708</v>
      </c>
      <c r="G64" s="70" t="s">
        <v>565</v>
      </c>
      <c r="H64" s="71">
        <v>33950</v>
      </c>
      <c r="I64" s="87">
        <f t="shared" ca="1" si="1"/>
        <v>33.597260273972601</v>
      </c>
      <c r="J64" s="72">
        <v>3</v>
      </c>
      <c r="K64" s="72" t="s">
        <v>837</v>
      </c>
    </row>
    <row r="65" spans="1:11">
      <c r="A65" s="5">
        <v>4</v>
      </c>
      <c r="B65" s="8">
        <v>3</v>
      </c>
      <c r="C65" s="8">
        <v>64</v>
      </c>
      <c r="D65" s="2" t="s">
        <v>16</v>
      </c>
      <c r="E65" s="84" t="s">
        <v>480</v>
      </c>
      <c r="F65" s="69" t="s">
        <v>1294</v>
      </c>
      <c r="G65" s="70" t="s">
        <v>1295</v>
      </c>
      <c r="H65" s="71">
        <v>33889</v>
      </c>
      <c r="I65" s="87">
        <f t="shared" ca="1" si="1"/>
        <v>33.764383561643832</v>
      </c>
      <c r="J65" s="72">
        <v>1</v>
      </c>
      <c r="K65" s="72" t="s">
        <v>837</v>
      </c>
    </row>
    <row r="66" spans="1:11">
      <c r="A66" s="5">
        <v>4</v>
      </c>
      <c r="B66" s="8">
        <v>4</v>
      </c>
      <c r="C66" s="8">
        <v>65</v>
      </c>
      <c r="D66" s="2" t="s">
        <v>438</v>
      </c>
      <c r="E66" s="84" t="s">
        <v>438</v>
      </c>
      <c r="F66" s="69" t="s">
        <v>71</v>
      </c>
      <c r="G66" s="70" t="s">
        <v>558</v>
      </c>
      <c r="H66" s="71">
        <v>30909</v>
      </c>
      <c r="I66" s="87">
        <f t="shared" ca="1" si="1"/>
        <v>41.92876712328767</v>
      </c>
      <c r="J66" s="72">
        <v>8</v>
      </c>
      <c r="K66" s="72" t="s">
        <v>46</v>
      </c>
    </row>
    <row r="67" spans="1:11">
      <c r="A67" s="5">
        <v>4</v>
      </c>
      <c r="B67" s="8">
        <v>5</v>
      </c>
      <c r="C67" s="8">
        <v>66</v>
      </c>
      <c r="D67" s="2" t="s">
        <v>239</v>
      </c>
      <c r="E67" s="84" t="s">
        <v>480</v>
      </c>
      <c r="F67" s="69" t="s">
        <v>543</v>
      </c>
      <c r="G67" s="70" t="s">
        <v>568</v>
      </c>
      <c r="H67" s="71">
        <v>33125</v>
      </c>
      <c r="I67" s="87">
        <f t="shared" ca="1" si="1"/>
        <v>35.857534246575341</v>
      </c>
      <c r="J67" s="72">
        <v>8</v>
      </c>
      <c r="K67" s="72" t="s">
        <v>838</v>
      </c>
    </row>
    <row r="68" spans="1:11">
      <c r="A68" s="5">
        <v>4</v>
      </c>
      <c r="B68" s="8">
        <v>6</v>
      </c>
      <c r="C68" s="8">
        <v>67</v>
      </c>
      <c r="D68" s="2" t="s">
        <v>13</v>
      </c>
      <c r="E68" s="84" t="s">
        <v>614</v>
      </c>
      <c r="F68" s="69" t="s">
        <v>1230</v>
      </c>
      <c r="G68" s="70" t="s">
        <v>1231</v>
      </c>
      <c r="H68" s="71">
        <v>34624</v>
      </c>
      <c r="I68" s="87">
        <f t="shared" ca="1" si="1"/>
        <v>31.75068493150685</v>
      </c>
      <c r="J68" s="72">
        <v>6</v>
      </c>
      <c r="K68" s="72" t="s">
        <v>837</v>
      </c>
    </row>
    <row r="69" spans="1:11">
      <c r="A69" s="5">
        <v>4</v>
      </c>
      <c r="B69" s="8">
        <v>7</v>
      </c>
      <c r="C69" s="8">
        <v>68</v>
      </c>
      <c r="D69" s="2" t="s">
        <v>563</v>
      </c>
      <c r="E69" s="84" t="s">
        <v>17</v>
      </c>
      <c r="F69" s="69" t="s">
        <v>1077</v>
      </c>
      <c r="G69" s="70" t="s">
        <v>110</v>
      </c>
      <c r="H69" s="71">
        <v>34626</v>
      </c>
      <c r="I69" s="87">
        <f t="shared" ca="1" si="1"/>
        <v>31.745205479452054</v>
      </c>
      <c r="J69" s="72">
        <v>9</v>
      </c>
      <c r="K69" s="72" t="s">
        <v>838</v>
      </c>
    </row>
    <row r="70" spans="1:11">
      <c r="A70" s="5">
        <v>4</v>
      </c>
      <c r="B70" s="8">
        <v>8</v>
      </c>
      <c r="C70" s="8">
        <v>69</v>
      </c>
      <c r="D70" s="2" t="s">
        <v>18</v>
      </c>
      <c r="E70" s="84" t="s">
        <v>14</v>
      </c>
      <c r="F70" s="69" t="s">
        <v>1164</v>
      </c>
      <c r="G70" s="70" t="s">
        <v>565</v>
      </c>
      <c r="H70" s="71">
        <v>33936</v>
      </c>
      <c r="I70" s="87">
        <f t="shared" ca="1" si="1"/>
        <v>33.635616438356166</v>
      </c>
      <c r="J70" s="72">
        <v>2</v>
      </c>
      <c r="K70" s="72" t="s">
        <v>837</v>
      </c>
    </row>
    <row r="71" spans="1:11">
      <c r="A71" s="5">
        <v>4</v>
      </c>
      <c r="B71" s="8">
        <v>9</v>
      </c>
      <c r="C71" s="8">
        <v>70</v>
      </c>
      <c r="D71" s="2" t="s">
        <v>555</v>
      </c>
      <c r="E71" s="84" t="s">
        <v>17</v>
      </c>
      <c r="F71" s="69" t="s">
        <v>727</v>
      </c>
      <c r="G71" s="70" t="s">
        <v>577</v>
      </c>
      <c r="H71" s="71">
        <v>32100</v>
      </c>
      <c r="I71" s="87">
        <f t="shared" ca="1" si="1"/>
        <v>38.665753424657531</v>
      </c>
      <c r="J71" s="72">
        <v>2</v>
      </c>
      <c r="K71" s="72" t="s">
        <v>837</v>
      </c>
    </row>
    <row r="72" spans="1:11">
      <c r="A72" s="5">
        <v>4</v>
      </c>
      <c r="B72" s="8">
        <v>10</v>
      </c>
      <c r="C72" s="8">
        <v>71</v>
      </c>
      <c r="D72" s="2" t="s">
        <v>164</v>
      </c>
      <c r="E72" s="84" t="s">
        <v>481</v>
      </c>
      <c r="F72" s="69" t="s">
        <v>528</v>
      </c>
      <c r="G72" s="70" t="s">
        <v>592</v>
      </c>
      <c r="H72" s="71">
        <v>32728</v>
      </c>
      <c r="I72" s="87">
        <f t="shared" ca="1" si="1"/>
        <v>36.945205479452056</v>
      </c>
      <c r="J72" s="72">
        <v>4</v>
      </c>
      <c r="K72" s="72" t="s">
        <v>46</v>
      </c>
    </row>
    <row r="73" spans="1:11">
      <c r="A73" s="5">
        <v>4</v>
      </c>
      <c r="B73" s="8">
        <v>11</v>
      </c>
      <c r="C73" s="8">
        <v>72</v>
      </c>
      <c r="D73" s="2" t="s">
        <v>480</v>
      </c>
      <c r="E73" s="84" t="s">
        <v>567</v>
      </c>
      <c r="F73" s="69" t="s">
        <v>75</v>
      </c>
      <c r="G73" s="70" t="s">
        <v>277</v>
      </c>
      <c r="H73" s="71">
        <v>31806</v>
      </c>
      <c r="I73" s="87">
        <f t="shared" ca="1" si="1"/>
        <v>39.471232876712328</v>
      </c>
      <c r="J73" s="72">
        <v>2</v>
      </c>
      <c r="K73" s="72" t="s">
        <v>46</v>
      </c>
    </row>
    <row r="74" spans="1:11">
      <c r="A74" s="5">
        <v>4</v>
      </c>
      <c r="B74" s="8">
        <v>12</v>
      </c>
      <c r="C74" s="8">
        <v>73</v>
      </c>
      <c r="D74" s="2" t="s">
        <v>470</v>
      </c>
      <c r="E74" s="84" t="s">
        <v>188</v>
      </c>
      <c r="F74" s="69" t="s">
        <v>745</v>
      </c>
      <c r="G74" s="70" t="s">
        <v>24</v>
      </c>
      <c r="H74" s="71">
        <v>34464</v>
      </c>
      <c r="I74" s="87">
        <f t="shared" ca="1" si="1"/>
        <v>32.18904109589041</v>
      </c>
      <c r="J74" s="72">
        <v>1</v>
      </c>
      <c r="K74" s="72" t="s">
        <v>837</v>
      </c>
    </row>
    <row r="75" spans="1:11">
      <c r="A75" s="5">
        <v>4</v>
      </c>
      <c r="B75" s="8">
        <v>13</v>
      </c>
      <c r="C75" s="8">
        <v>74</v>
      </c>
      <c r="D75" s="2" t="s">
        <v>276</v>
      </c>
      <c r="E75" s="84" t="s">
        <v>213</v>
      </c>
      <c r="F75" s="69" t="s">
        <v>633</v>
      </c>
      <c r="G75" s="70" t="s">
        <v>546</v>
      </c>
      <c r="H75" s="71">
        <v>31993</v>
      </c>
      <c r="I75" s="87">
        <f t="shared" ca="1" si="1"/>
        <v>38.958904109589042</v>
      </c>
      <c r="J75" s="72">
        <v>4</v>
      </c>
      <c r="K75" s="72" t="s">
        <v>46</v>
      </c>
    </row>
    <row r="76" spans="1:11">
      <c r="A76" s="5">
        <v>4</v>
      </c>
      <c r="B76" s="8">
        <v>14</v>
      </c>
      <c r="C76" s="8">
        <v>75</v>
      </c>
      <c r="D76" s="2" t="s">
        <v>14</v>
      </c>
      <c r="E76" s="84" t="s">
        <v>614</v>
      </c>
      <c r="F76" s="69" t="s">
        <v>578</v>
      </c>
      <c r="G76" s="70" t="s">
        <v>547</v>
      </c>
      <c r="H76" s="71">
        <v>35447</v>
      </c>
      <c r="I76" s="87">
        <f t="shared" ca="1" si="1"/>
        <v>29.495890410958904</v>
      </c>
      <c r="J76" s="72">
        <v>7</v>
      </c>
      <c r="K76" s="72" t="s">
        <v>46</v>
      </c>
    </row>
    <row r="77" spans="1:11">
      <c r="A77" s="5">
        <v>4</v>
      </c>
      <c r="B77" s="8">
        <v>15</v>
      </c>
      <c r="C77" s="8">
        <v>76</v>
      </c>
      <c r="D77" s="2" t="s">
        <v>614</v>
      </c>
      <c r="E77" s="84" t="s">
        <v>45</v>
      </c>
      <c r="F77" s="69" t="s">
        <v>121</v>
      </c>
      <c r="G77" s="70" t="s">
        <v>930</v>
      </c>
      <c r="H77" s="71">
        <v>33971</v>
      </c>
      <c r="I77" s="87">
        <f t="shared" ref="I77:I102" ca="1" si="2">(TODAY()-H77)/365</f>
        <v>33.539726027397258</v>
      </c>
      <c r="J77" s="72">
        <v>1</v>
      </c>
      <c r="K77" s="72" t="s">
        <v>837</v>
      </c>
    </row>
    <row r="78" spans="1:11">
      <c r="A78" s="5">
        <v>4</v>
      </c>
      <c r="B78" s="8">
        <v>16</v>
      </c>
      <c r="C78" s="8">
        <v>77</v>
      </c>
      <c r="D78" s="2" t="s">
        <v>609</v>
      </c>
      <c r="E78" s="84" t="s">
        <v>45</v>
      </c>
      <c r="F78" s="69" t="s">
        <v>722</v>
      </c>
      <c r="G78" s="70" t="s">
        <v>532</v>
      </c>
      <c r="H78" s="71">
        <v>30987</v>
      </c>
      <c r="I78" s="87">
        <f t="shared" ca="1" si="2"/>
        <v>41.715068493150682</v>
      </c>
      <c r="J78" s="72">
        <v>2</v>
      </c>
      <c r="K78" s="72" t="s">
        <v>46</v>
      </c>
    </row>
    <row r="79" spans="1:11">
      <c r="A79" s="5">
        <v>4</v>
      </c>
      <c r="B79" s="8">
        <v>17</v>
      </c>
      <c r="C79" s="8">
        <v>78</v>
      </c>
      <c r="D79" s="2" t="s">
        <v>17</v>
      </c>
      <c r="E79" s="84" t="s">
        <v>609</v>
      </c>
      <c r="F79" s="69" t="s">
        <v>77</v>
      </c>
      <c r="G79" s="70" t="s">
        <v>144</v>
      </c>
      <c r="H79" s="71">
        <v>31296</v>
      </c>
      <c r="I79" s="87">
        <f t="shared" ca="1" si="2"/>
        <v>40.868493150684934</v>
      </c>
      <c r="J79" s="72">
        <v>3</v>
      </c>
      <c r="K79" s="72" t="s">
        <v>46</v>
      </c>
    </row>
    <row r="80" spans="1:11">
      <c r="A80" s="5">
        <v>4</v>
      </c>
      <c r="B80" s="8">
        <v>18</v>
      </c>
      <c r="C80" s="8">
        <v>79</v>
      </c>
      <c r="D80" s="2" t="s">
        <v>345</v>
      </c>
      <c r="E80" s="84" t="s">
        <v>555</v>
      </c>
      <c r="F80" s="69" t="s">
        <v>892</v>
      </c>
      <c r="G80" s="70" t="s">
        <v>104</v>
      </c>
      <c r="H80" s="71">
        <v>34132</v>
      </c>
      <c r="I80" s="87">
        <f t="shared" ca="1" si="2"/>
        <v>33.098630136986301</v>
      </c>
      <c r="J80" s="72">
        <v>1</v>
      </c>
      <c r="K80" s="72" t="s">
        <v>46</v>
      </c>
    </row>
    <row r="81" spans="1:11">
      <c r="A81" s="5">
        <v>4</v>
      </c>
      <c r="B81" s="8">
        <v>19</v>
      </c>
      <c r="C81" s="8">
        <v>80</v>
      </c>
      <c r="D81" s="2" t="s">
        <v>354</v>
      </c>
      <c r="E81" s="84" t="s">
        <v>614</v>
      </c>
      <c r="F81" s="69" t="s">
        <v>601</v>
      </c>
      <c r="G81" s="70" t="s">
        <v>536</v>
      </c>
      <c r="H81" s="71">
        <v>30763</v>
      </c>
      <c r="I81" s="87">
        <f t="shared" ca="1" si="2"/>
        <v>42.328767123287669</v>
      </c>
      <c r="J81" s="72">
        <v>1</v>
      </c>
      <c r="K81" s="72" t="s">
        <v>837</v>
      </c>
    </row>
    <row r="82" spans="1:11">
      <c r="A82" s="9">
        <v>4</v>
      </c>
      <c r="B82" s="10">
        <v>20</v>
      </c>
      <c r="C82" s="10">
        <v>81</v>
      </c>
      <c r="D82" s="11" t="s">
        <v>567</v>
      </c>
      <c r="E82" s="85" t="s">
        <v>470</v>
      </c>
      <c r="F82" s="73" t="s">
        <v>1247</v>
      </c>
      <c r="G82" s="74" t="s">
        <v>576</v>
      </c>
      <c r="H82" s="75">
        <v>34278</v>
      </c>
      <c r="I82" s="88">
        <f t="shared" ca="1" si="2"/>
        <v>32.698630136986303</v>
      </c>
      <c r="J82" s="76">
        <v>1</v>
      </c>
      <c r="K82" s="76" t="s">
        <v>837</v>
      </c>
    </row>
    <row r="83" spans="1:11">
      <c r="A83" s="5">
        <v>5</v>
      </c>
      <c r="B83" s="8">
        <v>1</v>
      </c>
      <c r="C83" s="8">
        <v>82</v>
      </c>
      <c r="D83" s="2" t="s">
        <v>567</v>
      </c>
      <c r="E83" s="84" t="s">
        <v>239</v>
      </c>
      <c r="F83" s="69" t="s">
        <v>663</v>
      </c>
      <c r="G83" s="70" t="s">
        <v>270</v>
      </c>
      <c r="H83" s="71">
        <v>32878</v>
      </c>
      <c r="I83" s="87">
        <f t="shared" ca="1" si="2"/>
        <v>36.534246575342465</v>
      </c>
      <c r="J83" s="72">
        <v>3</v>
      </c>
      <c r="K83" s="72" t="s">
        <v>837</v>
      </c>
    </row>
    <row r="84" spans="1:11">
      <c r="A84" s="5">
        <v>5</v>
      </c>
      <c r="B84" s="8">
        <v>2</v>
      </c>
      <c r="C84" s="8">
        <v>83</v>
      </c>
      <c r="D84" s="2" t="s">
        <v>354</v>
      </c>
      <c r="E84" s="84" t="s">
        <v>480</v>
      </c>
      <c r="F84" s="69" t="s">
        <v>162</v>
      </c>
      <c r="G84" s="70" t="s">
        <v>163</v>
      </c>
      <c r="H84" s="71">
        <v>30419</v>
      </c>
      <c r="I84" s="87">
        <f t="shared" ca="1" si="2"/>
        <v>43.271232876712325</v>
      </c>
      <c r="J84" s="72">
        <v>7</v>
      </c>
      <c r="K84" s="72" t="s">
        <v>837</v>
      </c>
    </row>
    <row r="85" spans="1:11">
      <c r="A85" s="5">
        <v>5</v>
      </c>
      <c r="B85" s="8">
        <v>3</v>
      </c>
      <c r="C85" s="8">
        <v>84</v>
      </c>
      <c r="D85" s="2" t="s">
        <v>345</v>
      </c>
      <c r="E85" s="84" t="s">
        <v>29</v>
      </c>
      <c r="F85" s="69" t="s">
        <v>726</v>
      </c>
      <c r="G85" s="70" t="s">
        <v>104</v>
      </c>
      <c r="H85" s="71">
        <v>31681</v>
      </c>
      <c r="I85" s="87">
        <f t="shared" ca="1" si="2"/>
        <v>39.813698630136983</v>
      </c>
      <c r="J85" s="72">
        <v>1</v>
      </c>
      <c r="K85" s="72" t="s">
        <v>46</v>
      </c>
    </row>
    <row r="86" spans="1:11">
      <c r="A86" s="5">
        <v>5</v>
      </c>
      <c r="B86" s="8">
        <v>4</v>
      </c>
      <c r="C86" s="8">
        <v>85</v>
      </c>
      <c r="D86" s="2" t="s">
        <v>17</v>
      </c>
      <c r="E86" s="84" t="s">
        <v>188</v>
      </c>
      <c r="F86" s="69" t="s">
        <v>153</v>
      </c>
      <c r="G86" s="70" t="s">
        <v>154</v>
      </c>
      <c r="H86" s="71">
        <v>32826</v>
      </c>
      <c r="I86" s="87">
        <f t="shared" ca="1" si="2"/>
        <v>36.676712328767124</v>
      </c>
      <c r="J86" s="72">
        <v>6</v>
      </c>
      <c r="K86" s="72" t="s">
        <v>838</v>
      </c>
    </row>
    <row r="87" spans="1:11">
      <c r="A87" s="5">
        <v>5</v>
      </c>
      <c r="B87" s="8">
        <v>5</v>
      </c>
      <c r="C87" s="8">
        <v>86</v>
      </c>
      <c r="D87" s="2" t="s">
        <v>609</v>
      </c>
      <c r="E87" s="84" t="s">
        <v>354</v>
      </c>
      <c r="F87" s="69" t="s">
        <v>751</v>
      </c>
      <c r="G87" s="70" t="s">
        <v>532</v>
      </c>
      <c r="H87" s="71">
        <v>33252</v>
      </c>
      <c r="I87" s="87">
        <f t="shared" ca="1" si="2"/>
        <v>35.509589041095893</v>
      </c>
      <c r="J87" s="72">
        <v>9</v>
      </c>
      <c r="K87" s="72" t="s">
        <v>837</v>
      </c>
    </row>
    <row r="88" spans="1:11">
      <c r="A88" s="5">
        <v>5</v>
      </c>
      <c r="B88" s="8">
        <v>6</v>
      </c>
      <c r="C88" s="8">
        <v>87</v>
      </c>
      <c r="D88" s="2" t="s">
        <v>614</v>
      </c>
      <c r="E88" s="84" t="s">
        <v>239</v>
      </c>
      <c r="F88" s="69" t="s">
        <v>415</v>
      </c>
      <c r="G88" s="70" t="s">
        <v>616</v>
      </c>
      <c r="H88" s="71">
        <v>33517</v>
      </c>
      <c r="I88" s="87">
        <f t="shared" ca="1" si="2"/>
        <v>34.783561643835618</v>
      </c>
      <c r="J88" s="72">
        <v>4</v>
      </c>
      <c r="K88" s="72" t="s">
        <v>837</v>
      </c>
    </row>
    <row r="89" spans="1:11">
      <c r="A89" s="5">
        <v>5</v>
      </c>
      <c r="B89" s="8">
        <v>7</v>
      </c>
      <c r="C89" s="8">
        <v>88</v>
      </c>
      <c r="D89" s="2" t="s">
        <v>14</v>
      </c>
      <c r="E89" s="84" t="s">
        <v>567</v>
      </c>
      <c r="F89" s="69" t="s">
        <v>1304</v>
      </c>
      <c r="G89" s="70" t="s">
        <v>157</v>
      </c>
      <c r="H89" s="71">
        <v>34716</v>
      </c>
      <c r="I89" s="87">
        <f t="shared" ca="1" si="2"/>
        <v>31.4986301369863</v>
      </c>
      <c r="J89" s="72">
        <v>1</v>
      </c>
      <c r="K89" s="72" t="s">
        <v>837</v>
      </c>
    </row>
    <row r="90" spans="1:11">
      <c r="A90" s="5">
        <v>5</v>
      </c>
      <c r="B90" s="8">
        <v>8</v>
      </c>
      <c r="C90" s="8">
        <v>89</v>
      </c>
      <c r="D90" s="2" t="s">
        <v>276</v>
      </c>
      <c r="E90" s="84" t="s">
        <v>555</v>
      </c>
      <c r="F90" s="69" t="s">
        <v>279</v>
      </c>
      <c r="G90" s="70" t="s">
        <v>106</v>
      </c>
      <c r="H90" s="71">
        <v>33474</v>
      </c>
      <c r="I90" s="87">
        <f t="shared" ca="1" si="2"/>
        <v>34.901369863013699</v>
      </c>
      <c r="J90" s="72">
        <v>1</v>
      </c>
      <c r="K90" s="72" t="s">
        <v>837</v>
      </c>
    </row>
    <row r="91" spans="1:11">
      <c r="A91" s="5">
        <v>5</v>
      </c>
      <c r="B91" s="8">
        <v>9</v>
      </c>
      <c r="C91" s="8">
        <v>90</v>
      </c>
      <c r="D91" s="2" t="s">
        <v>470</v>
      </c>
      <c r="E91" s="84" t="s">
        <v>598</v>
      </c>
      <c r="F91" s="69" t="s">
        <v>55</v>
      </c>
      <c r="G91" s="70" t="s">
        <v>547</v>
      </c>
      <c r="H91" s="71">
        <v>32084</v>
      </c>
      <c r="I91" s="87">
        <f t="shared" ca="1" si="2"/>
        <v>38.709589041095889</v>
      </c>
      <c r="J91" s="72">
        <v>5</v>
      </c>
      <c r="K91" s="72" t="s">
        <v>46</v>
      </c>
    </row>
    <row r="92" spans="1:11">
      <c r="A92" s="5">
        <v>5</v>
      </c>
      <c r="B92" s="8">
        <v>10</v>
      </c>
      <c r="C92" s="8">
        <v>91</v>
      </c>
      <c r="D92" s="2" t="s">
        <v>480</v>
      </c>
      <c r="E92" s="84" t="s">
        <v>354</v>
      </c>
      <c r="F92" s="69" t="s">
        <v>792</v>
      </c>
      <c r="G92" s="70" t="s">
        <v>104</v>
      </c>
      <c r="H92" s="71">
        <v>33635</v>
      </c>
      <c r="I92" s="87">
        <f t="shared" ca="1" si="2"/>
        <v>34.460273972602742</v>
      </c>
      <c r="J92" s="72">
        <v>1</v>
      </c>
      <c r="K92" s="72" t="s">
        <v>46</v>
      </c>
    </row>
    <row r="93" spans="1:11">
      <c r="A93" s="5">
        <v>5</v>
      </c>
      <c r="B93" s="8">
        <v>11</v>
      </c>
      <c r="C93" s="8">
        <v>92</v>
      </c>
      <c r="D93" s="2" t="s">
        <v>164</v>
      </c>
      <c r="E93" s="84" t="s">
        <v>47</v>
      </c>
      <c r="F93" s="69" t="s">
        <v>100</v>
      </c>
      <c r="G93" s="70" t="s">
        <v>175</v>
      </c>
      <c r="H93" s="71">
        <v>32914</v>
      </c>
      <c r="I93" s="87">
        <f t="shared" ca="1" si="2"/>
        <v>36.435616438356163</v>
      </c>
      <c r="J93" s="72">
        <v>1</v>
      </c>
      <c r="K93" s="72" t="s">
        <v>46</v>
      </c>
    </row>
    <row r="94" spans="1:11">
      <c r="A94" s="5">
        <v>5</v>
      </c>
      <c r="B94" s="8">
        <v>12</v>
      </c>
      <c r="C94" s="8">
        <v>93</v>
      </c>
      <c r="D94" s="2" t="s">
        <v>555</v>
      </c>
      <c r="E94" s="84" t="s">
        <v>492</v>
      </c>
      <c r="F94" s="69" t="s">
        <v>870</v>
      </c>
      <c r="G94" s="70" t="s">
        <v>72</v>
      </c>
      <c r="H94" s="71">
        <v>33896</v>
      </c>
      <c r="I94" s="87">
        <f t="shared" ca="1" si="2"/>
        <v>33.745205479452054</v>
      </c>
      <c r="J94" s="72">
        <v>1</v>
      </c>
      <c r="K94" s="72" t="s">
        <v>837</v>
      </c>
    </row>
    <row r="95" spans="1:11">
      <c r="A95" s="5">
        <v>5</v>
      </c>
      <c r="B95" s="8">
        <v>13</v>
      </c>
      <c r="C95" s="8">
        <v>94</v>
      </c>
      <c r="D95" s="2" t="s">
        <v>18</v>
      </c>
      <c r="E95" s="84" t="s">
        <v>246</v>
      </c>
      <c r="F95" s="69" t="s">
        <v>711</v>
      </c>
      <c r="G95" s="70" t="s">
        <v>827</v>
      </c>
      <c r="H95" s="71">
        <v>34369</v>
      </c>
      <c r="I95" s="87">
        <f t="shared" ca="1" si="2"/>
        <v>32.449315068493149</v>
      </c>
      <c r="J95" s="72">
        <v>7</v>
      </c>
      <c r="K95" s="72" t="s">
        <v>46</v>
      </c>
    </row>
    <row r="96" spans="1:11">
      <c r="A96" s="5">
        <v>5</v>
      </c>
      <c r="B96" s="8">
        <v>14</v>
      </c>
      <c r="C96" s="8">
        <v>95</v>
      </c>
      <c r="D96" s="2" t="s">
        <v>563</v>
      </c>
      <c r="E96" s="84" t="s">
        <v>354</v>
      </c>
      <c r="F96" s="69" t="s">
        <v>800</v>
      </c>
      <c r="G96" s="70" t="s">
        <v>559</v>
      </c>
      <c r="H96" s="71">
        <v>33692</v>
      </c>
      <c r="I96" s="87">
        <f t="shared" ca="1" si="2"/>
        <v>34.304109589041097</v>
      </c>
      <c r="J96" s="72">
        <v>7</v>
      </c>
      <c r="K96" s="72" t="s">
        <v>837</v>
      </c>
    </row>
    <row r="97" spans="1:11">
      <c r="A97" s="5">
        <v>5</v>
      </c>
      <c r="B97" s="8">
        <v>15</v>
      </c>
      <c r="C97" s="8">
        <v>96</v>
      </c>
      <c r="D97" s="2" t="s">
        <v>13</v>
      </c>
      <c r="E97" s="84" t="s">
        <v>276</v>
      </c>
      <c r="F97" s="69" t="s">
        <v>459</v>
      </c>
      <c r="G97" s="70" t="s">
        <v>531</v>
      </c>
      <c r="H97" s="71">
        <v>31553</v>
      </c>
      <c r="I97" s="87">
        <f t="shared" ca="1" si="2"/>
        <v>40.164383561643838</v>
      </c>
      <c r="J97" s="72">
        <v>2</v>
      </c>
      <c r="K97" s="72" t="s">
        <v>838</v>
      </c>
    </row>
    <row r="98" spans="1:11">
      <c r="A98" s="5">
        <v>5</v>
      </c>
      <c r="B98" s="8">
        <v>16</v>
      </c>
      <c r="C98" s="8">
        <v>97</v>
      </c>
      <c r="D98" s="2" t="s">
        <v>239</v>
      </c>
      <c r="E98" s="84" t="s">
        <v>480</v>
      </c>
      <c r="F98" s="69" t="s">
        <v>7</v>
      </c>
      <c r="G98" s="70" t="s">
        <v>2</v>
      </c>
      <c r="H98" s="71">
        <v>31635</v>
      </c>
      <c r="I98" s="87">
        <f t="shared" ca="1" si="2"/>
        <v>39.939726027397263</v>
      </c>
      <c r="J98" s="72">
        <v>5</v>
      </c>
      <c r="K98" s="72" t="s">
        <v>838</v>
      </c>
    </row>
    <row r="99" spans="1:11">
      <c r="A99" s="5">
        <v>5</v>
      </c>
      <c r="B99" s="8">
        <v>17</v>
      </c>
      <c r="C99" s="8">
        <v>98</v>
      </c>
      <c r="D99" s="2" t="s">
        <v>438</v>
      </c>
      <c r="E99" s="84" t="s">
        <v>29</v>
      </c>
      <c r="F99" s="69" t="s">
        <v>127</v>
      </c>
      <c r="G99" s="70" t="s">
        <v>12</v>
      </c>
      <c r="H99" s="71">
        <v>31977</v>
      </c>
      <c r="I99" s="87">
        <f t="shared" ca="1" si="2"/>
        <v>39.0027397260274</v>
      </c>
      <c r="J99" s="72">
        <v>2</v>
      </c>
      <c r="K99" s="72" t="s">
        <v>837</v>
      </c>
    </row>
    <row r="100" spans="1:11">
      <c r="A100" s="5">
        <v>5</v>
      </c>
      <c r="B100" s="8">
        <v>18</v>
      </c>
      <c r="C100" s="8">
        <v>99</v>
      </c>
      <c r="D100" s="2" t="s">
        <v>16</v>
      </c>
      <c r="E100" s="84" t="s">
        <v>567</v>
      </c>
      <c r="F100" s="69" t="s">
        <v>843</v>
      </c>
      <c r="G100" s="70" t="s">
        <v>247</v>
      </c>
      <c r="H100" s="71">
        <v>33945</v>
      </c>
      <c r="I100" s="87">
        <f t="shared" ca="1" si="2"/>
        <v>33.610958904109587</v>
      </c>
      <c r="J100" s="72">
        <v>9</v>
      </c>
      <c r="K100" s="72" t="s">
        <v>46</v>
      </c>
    </row>
    <row r="101" spans="1:11">
      <c r="A101" s="5">
        <v>5</v>
      </c>
      <c r="B101" s="8">
        <v>19</v>
      </c>
      <c r="C101" s="8">
        <v>100</v>
      </c>
      <c r="D101" s="2" t="s">
        <v>129</v>
      </c>
      <c r="E101" s="84" t="s">
        <v>188</v>
      </c>
      <c r="F101" s="69" t="s">
        <v>307</v>
      </c>
      <c r="G101" s="70" t="s">
        <v>720</v>
      </c>
      <c r="H101" s="71">
        <v>33727</v>
      </c>
      <c r="I101" s="87">
        <f t="shared" ca="1" si="2"/>
        <v>34.208219178082189</v>
      </c>
      <c r="J101" s="72">
        <v>1</v>
      </c>
      <c r="K101" s="72" t="s">
        <v>46</v>
      </c>
    </row>
    <row r="102" spans="1:11">
      <c r="A102" s="9">
        <v>5</v>
      </c>
      <c r="B102" s="10">
        <v>20</v>
      </c>
      <c r="C102" s="10">
        <v>101</v>
      </c>
      <c r="D102" s="11" t="s">
        <v>29</v>
      </c>
      <c r="E102" s="85" t="s">
        <v>345</v>
      </c>
      <c r="F102" s="73" t="s">
        <v>673</v>
      </c>
      <c r="G102" s="74" t="s">
        <v>544</v>
      </c>
      <c r="H102" s="75">
        <v>34055</v>
      </c>
      <c r="I102" s="88">
        <f t="shared" ca="1" si="2"/>
        <v>33.30958904109589</v>
      </c>
      <c r="J102" s="76">
        <v>8</v>
      </c>
      <c r="K102" s="76" t="s">
        <v>46</v>
      </c>
    </row>
    <row r="103" spans="1:11">
      <c r="A103" s="81" t="s">
        <v>1548</v>
      </c>
      <c r="B103" s="82">
        <v>1</v>
      </c>
      <c r="C103" s="82">
        <v>102</v>
      </c>
      <c r="D103" s="83" t="s">
        <v>164</v>
      </c>
      <c r="E103" s="86" t="s">
        <v>29</v>
      </c>
      <c r="F103" s="77" t="s">
        <v>637</v>
      </c>
      <c r="G103" s="78" t="s">
        <v>804</v>
      </c>
      <c r="H103" s="79">
        <v>32594</v>
      </c>
      <c r="I103" s="90">
        <v>31.383561643835616</v>
      </c>
      <c r="J103" s="80">
        <v>1</v>
      </c>
      <c r="K103" s="80" t="s">
        <v>837</v>
      </c>
    </row>
    <row r="104" spans="1:11">
      <c r="A104" s="5">
        <v>6</v>
      </c>
      <c r="B104" s="8">
        <v>1</v>
      </c>
      <c r="C104" s="8">
        <f>C103+1</f>
        <v>103</v>
      </c>
      <c r="D104" s="84" t="s">
        <v>29</v>
      </c>
      <c r="E104" s="84" t="s">
        <v>276</v>
      </c>
      <c r="F104" s="69" t="s">
        <v>1004</v>
      </c>
      <c r="G104" s="70" t="s">
        <v>571</v>
      </c>
      <c r="H104" s="71">
        <v>34872</v>
      </c>
      <c r="I104" s="87">
        <f t="shared" ref="I104:I117" ca="1" si="3">(TODAY()-H104)/365</f>
        <v>31.07123287671233</v>
      </c>
      <c r="J104" s="72">
        <v>7</v>
      </c>
      <c r="K104" s="72" t="s">
        <v>837</v>
      </c>
    </row>
    <row r="105" spans="1:11">
      <c r="A105" s="5">
        <v>6</v>
      </c>
      <c r="B105" s="8">
        <v>2</v>
      </c>
      <c r="C105" s="8">
        <v>104</v>
      </c>
      <c r="D105" s="84" t="s">
        <v>129</v>
      </c>
      <c r="E105" s="84" t="s">
        <v>17</v>
      </c>
      <c r="F105" s="69" t="s">
        <v>313</v>
      </c>
      <c r="G105" s="70" t="s">
        <v>490</v>
      </c>
      <c r="H105" s="71">
        <v>34428</v>
      </c>
      <c r="I105" s="87">
        <f t="shared" ca="1" si="3"/>
        <v>32.287671232876711</v>
      </c>
      <c r="J105" s="72">
        <v>3</v>
      </c>
      <c r="K105" s="72" t="s">
        <v>837</v>
      </c>
    </row>
    <row r="106" spans="1:11">
      <c r="A106" s="5">
        <v>6</v>
      </c>
      <c r="B106" s="8">
        <v>3</v>
      </c>
      <c r="C106" s="8">
        <v>105</v>
      </c>
      <c r="D106" s="84" t="s">
        <v>16</v>
      </c>
      <c r="E106" s="84" t="s">
        <v>567</v>
      </c>
      <c r="F106" s="69" t="s">
        <v>1162</v>
      </c>
      <c r="G106" s="70" t="s">
        <v>287</v>
      </c>
      <c r="H106" s="71">
        <v>34977</v>
      </c>
      <c r="I106" s="87">
        <f t="shared" ca="1" si="3"/>
        <v>30.783561643835615</v>
      </c>
      <c r="J106" s="72">
        <v>1</v>
      </c>
      <c r="K106" s="72" t="s">
        <v>837</v>
      </c>
    </row>
    <row r="107" spans="1:11">
      <c r="A107" s="5">
        <v>6</v>
      </c>
      <c r="B107" s="8">
        <v>4</v>
      </c>
      <c r="C107" s="8">
        <v>106</v>
      </c>
      <c r="D107" s="84" t="s">
        <v>438</v>
      </c>
      <c r="E107" s="84" t="s">
        <v>164</v>
      </c>
      <c r="F107" s="69" t="s">
        <v>586</v>
      </c>
      <c r="G107" s="70" t="s">
        <v>312</v>
      </c>
      <c r="H107" s="71">
        <v>31309</v>
      </c>
      <c r="I107" s="87">
        <f t="shared" ca="1" si="3"/>
        <v>40.832876712328769</v>
      </c>
      <c r="J107" s="72">
        <v>1</v>
      </c>
      <c r="K107" s="72" t="s">
        <v>46</v>
      </c>
    </row>
    <row r="108" spans="1:11">
      <c r="A108" s="5">
        <v>6</v>
      </c>
      <c r="B108" s="8">
        <v>5</v>
      </c>
      <c r="C108" s="8">
        <v>107</v>
      </c>
      <c r="D108" s="84" t="s">
        <v>239</v>
      </c>
      <c r="E108" s="84" t="s">
        <v>45</v>
      </c>
      <c r="F108" s="69" t="s">
        <v>677</v>
      </c>
      <c r="G108" s="70" t="s">
        <v>136</v>
      </c>
      <c r="H108" s="71">
        <v>33041</v>
      </c>
      <c r="I108" s="87">
        <f t="shared" ca="1" si="3"/>
        <v>36.087671232876716</v>
      </c>
      <c r="J108" s="72">
        <v>1</v>
      </c>
      <c r="K108" s="72" t="s">
        <v>46</v>
      </c>
    </row>
    <row r="109" spans="1:11">
      <c r="A109" s="5">
        <v>6</v>
      </c>
      <c r="B109" s="8">
        <v>6</v>
      </c>
      <c r="C109" s="8">
        <v>108</v>
      </c>
      <c r="D109" s="84" t="s">
        <v>13</v>
      </c>
      <c r="E109" s="84" t="s">
        <v>129</v>
      </c>
      <c r="F109" s="69" t="s">
        <v>424</v>
      </c>
      <c r="G109" s="70" t="s">
        <v>571</v>
      </c>
      <c r="H109" s="71">
        <v>32858</v>
      </c>
      <c r="I109" s="87">
        <f t="shared" ca="1" si="3"/>
        <v>36.589041095890408</v>
      </c>
      <c r="J109" s="72">
        <v>1</v>
      </c>
      <c r="K109" s="72" t="s">
        <v>837</v>
      </c>
    </row>
    <row r="110" spans="1:11">
      <c r="A110" s="5">
        <v>6</v>
      </c>
      <c r="B110" s="8">
        <v>7</v>
      </c>
      <c r="C110" s="8">
        <v>109</v>
      </c>
      <c r="D110" s="84" t="s">
        <v>563</v>
      </c>
      <c r="E110" s="84" t="s">
        <v>239</v>
      </c>
      <c r="F110" s="69" t="s">
        <v>292</v>
      </c>
      <c r="G110" s="70" t="s">
        <v>666</v>
      </c>
      <c r="H110" s="71">
        <v>34303</v>
      </c>
      <c r="I110" s="87">
        <f t="shared" ca="1" si="3"/>
        <v>32.630136986301373</v>
      </c>
      <c r="J110" s="72">
        <v>4</v>
      </c>
      <c r="K110" s="72" t="s">
        <v>46</v>
      </c>
    </row>
    <row r="111" spans="1:11">
      <c r="A111" s="5">
        <v>6</v>
      </c>
      <c r="B111" s="8">
        <v>8</v>
      </c>
      <c r="C111" s="8">
        <v>110</v>
      </c>
      <c r="D111" s="84" t="s">
        <v>18</v>
      </c>
      <c r="E111" s="84" t="s">
        <v>614</v>
      </c>
      <c r="F111" s="69" t="s">
        <v>643</v>
      </c>
      <c r="G111" s="70" t="s">
        <v>293</v>
      </c>
      <c r="H111" s="71">
        <v>32175</v>
      </c>
      <c r="I111" s="87">
        <f t="shared" ca="1" si="3"/>
        <v>38.460273972602742</v>
      </c>
      <c r="J111" s="72">
        <v>1</v>
      </c>
      <c r="K111" s="72" t="s">
        <v>837</v>
      </c>
    </row>
    <row r="112" spans="1:11">
      <c r="A112" s="5">
        <v>6</v>
      </c>
      <c r="B112" s="8">
        <v>9</v>
      </c>
      <c r="C112" s="8">
        <v>111</v>
      </c>
      <c r="D112" s="84" t="s">
        <v>555</v>
      </c>
      <c r="E112" s="84" t="s">
        <v>129</v>
      </c>
      <c r="F112" s="69" t="s">
        <v>613</v>
      </c>
      <c r="G112" s="70" t="s">
        <v>523</v>
      </c>
      <c r="H112" s="71">
        <v>33454</v>
      </c>
      <c r="I112" s="87">
        <f t="shared" ca="1" si="3"/>
        <v>34.956164383561642</v>
      </c>
      <c r="J112" s="72">
        <v>1</v>
      </c>
      <c r="K112" s="72" t="s">
        <v>837</v>
      </c>
    </row>
    <row r="113" spans="1:11">
      <c r="A113" s="5">
        <v>6</v>
      </c>
      <c r="B113" s="8">
        <v>10</v>
      </c>
      <c r="C113" s="8">
        <v>112</v>
      </c>
      <c r="D113" s="84" t="s">
        <v>164</v>
      </c>
      <c r="E113" s="84" t="s">
        <v>47</v>
      </c>
      <c r="F113" s="69" t="s">
        <v>314</v>
      </c>
      <c r="G113" s="70" t="s">
        <v>146</v>
      </c>
      <c r="H113" s="71">
        <v>32498</v>
      </c>
      <c r="I113" s="87">
        <f t="shared" ca="1" si="3"/>
        <v>37.575342465753423</v>
      </c>
      <c r="J113" s="72">
        <v>1</v>
      </c>
      <c r="K113" s="72" t="s">
        <v>46</v>
      </c>
    </row>
    <row r="114" spans="1:11">
      <c r="A114" s="5">
        <v>6</v>
      </c>
      <c r="B114" s="8">
        <v>11</v>
      </c>
      <c r="C114" s="8">
        <v>113</v>
      </c>
      <c r="D114" s="84" t="s">
        <v>480</v>
      </c>
      <c r="E114" s="84" t="s">
        <v>18</v>
      </c>
      <c r="F114" s="69" t="s">
        <v>298</v>
      </c>
      <c r="G114" s="70" t="s">
        <v>299</v>
      </c>
      <c r="H114" s="71">
        <v>29236</v>
      </c>
      <c r="I114" s="87">
        <f t="shared" ca="1" si="3"/>
        <v>46.512328767123286</v>
      </c>
      <c r="J114" s="72">
        <v>3</v>
      </c>
      <c r="K114" s="72" t="s">
        <v>837</v>
      </c>
    </row>
    <row r="115" spans="1:11">
      <c r="A115" s="5">
        <v>6</v>
      </c>
      <c r="B115" s="8">
        <v>12</v>
      </c>
      <c r="C115" s="8">
        <v>114</v>
      </c>
      <c r="D115" s="84" t="s">
        <v>470</v>
      </c>
      <c r="E115" s="84" t="s">
        <v>481</v>
      </c>
      <c r="F115" s="69" t="s">
        <v>1222</v>
      </c>
      <c r="G115" s="70" t="s">
        <v>418</v>
      </c>
      <c r="H115" s="71">
        <v>34439</v>
      </c>
      <c r="I115" s="87">
        <f t="shared" ca="1" si="3"/>
        <v>32.257534246575339</v>
      </c>
      <c r="J115" s="72">
        <v>1</v>
      </c>
      <c r="K115" s="72" t="s">
        <v>837</v>
      </c>
    </row>
    <row r="116" spans="1:11">
      <c r="A116" s="5">
        <v>6</v>
      </c>
      <c r="B116" s="8">
        <v>13</v>
      </c>
      <c r="C116" s="8">
        <v>115</v>
      </c>
      <c r="D116" s="84" t="s">
        <v>276</v>
      </c>
      <c r="E116" s="84" t="s">
        <v>14</v>
      </c>
      <c r="F116" s="69" t="s">
        <v>983</v>
      </c>
      <c r="G116" s="70" t="s">
        <v>565</v>
      </c>
      <c r="H116" s="71">
        <v>34322</v>
      </c>
      <c r="I116" s="87">
        <f t="shared" ca="1" si="3"/>
        <v>32.578082191780823</v>
      </c>
      <c r="J116" s="72">
        <v>1</v>
      </c>
      <c r="K116" s="72" t="s">
        <v>837</v>
      </c>
    </row>
    <row r="117" spans="1:11">
      <c r="A117" s="5">
        <v>6</v>
      </c>
      <c r="B117" s="8">
        <v>14</v>
      </c>
      <c r="C117" s="8">
        <v>116</v>
      </c>
      <c r="D117" s="84" t="s">
        <v>14</v>
      </c>
      <c r="E117" s="84" t="s">
        <v>609</v>
      </c>
      <c r="F117" s="69" t="s">
        <v>939</v>
      </c>
      <c r="G117" s="70" t="s">
        <v>533</v>
      </c>
      <c r="H117" s="71">
        <v>32389</v>
      </c>
      <c r="I117" s="87">
        <f t="shared" ca="1" si="3"/>
        <v>37.873972602739727</v>
      </c>
      <c r="J117" s="72">
        <v>1</v>
      </c>
      <c r="K117" s="72" t="s">
        <v>46</v>
      </c>
    </row>
    <row r="118" spans="1:11">
      <c r="A118" s="5">
        <v>6</v>
      </c>
      <c r="B118" s="8">
        <v>15</v>
      </c>
      <c r="C118" s="8">
        <v>117</v>
      </c>
      <c r="D118" s="84" t="s">
        <v>614</v>
      </c>
      <c r="E118" s="84" t="s">
        <v>345</v>
      </c>
      <c r="F118" s="69" t="s">
        <v>407</v>
      </c>
      <c r="G118" s="70" t="s">
        <v>247</v>
      </c>
      <c r="H118" s="71">
        <v>33327</v>
      </c>
      <c r="I118" s="87">
        <f t="shared" ref="I118:I124" ca="1" si="4">(TODAY()-H118)/365</f>
        <v>35.304109589041097</v>
      </c>
      <c r="J118" s="72">
        <v>8</v>
      </c>
      <c r="K118" s="72" t="s">
        <v>837</v>
      </c>
    </row>
    <row r="119" spans="1:11">
      <c r="A119" s="5">
        <v>6</v>
      </c>
      <c r="B119" s="8">
        <v>16</v>
      </c>
      <c r="C119" s="8">
        <v>118</v>
      </c>
      <c r="D119" s="84" t="s">
        <v>609</v>
      </c>
      <c r="E119" s="84" t="s">
        <v>239</v>
      </c>
      <c r="F119" s="69" t="s">
        <v>1115</v>
      </c>
      <c r="G119" s="70" t="s">
        <v>1116</v>
      </c>
      <c r="H119" s="71">
        <v>33662</v>
      </c>
      <c r="I119" s="87">
        <f t="shared" ca="1" si="4"/>
        <v>34.386301369863013</v>
      </c>
      <c r="J119" s="72">
        <v>6</v>
      </c>
      <c r="K119" s="72" t="s">
        <v>838</v>
      </c>
    </row>
    <row r="120" spans="1:11">
      <c r="A120" s="5">
        <v>6</v>
      </c>
      <c r="B120" s="8">
        <v>17</v>
      </c>
      <c r="C120" s="8">
        <v>119</v>
      </c>
      <c r="D120" s="84" t="s">
        <v>17</v>
      </c>
      <c r="E120" s="84" t="s">
        <v>481</v>
      </c>
      <c r="F120" s="69" t="s">
        <v>978</v>
      </c>
      <c r="G120" s="70" t="s">
        <v>531</v>
      </c>
      <c r="H120" s="71">
        <v>33554</v>
      </c>
      <c r="I120" s="87">
        <f t="shared" ca="1" si="4"/>
        <v>34.682191780821917</v>
      </c>
      <c r="J120" s="72">
        <v>1</v>
      </c>
      <c r="K120" s="72" t="s">
        <v>46</v>
      </c>
    </row>
    <row r="121" spans="1:11">
      <c r="A121" s="5">
        <v>6</v>
      </c>
      <c r="B121" s="8">
        <v>18</v>
      </c>
      <c r="C121" s="8">
        <v>120</v>
      </c>
      <c r="D121" s="84" t="s">
        <v>345</v>
      </c>
      <c r="E121" s="84" t="s">
        <v>14</v>
      </c>
      <c r="F121" s="69" t="s">
        <v>70</v>
      </c>
      <c r="G121" s="70" t="s">
        <v>547</v>
      </c>
      <c r="H121" s="71">
        <v>32073</v>
      </c>
      <c r="I121" s="87">
        <f t="shared" ca="1" si="4"/>
        <v>38.739726027397261</v>
      </c>
      <c r="J121" s="72">
        <v>1</v>
      </c>
      <c r="K121" s="72" t="s">
        <v>837</v>
      </c>
    </row>
    <row r="122" spans="1:11">
      <c r="A122" s="5">
        <v>6</v>
      </c>
      <c r="B122" s="8">
        <v>19</v>
      </c>
      <c r="C122" s="8">
        <v>121</v>
      </c>
      <c r="D122" s="84" t="s">
        <v>354</v>
      </c>
      <c r="E122" s="84" t="s">
        <v>598</v>
      </c>
      <c r="F122" s="69" t="s">
        <v>1002</v>
      </c>
      <c r="G122" s="70" t="s">
        <v>1139</v>
      </c>
      <c r="H122" s="71">
        <v>34933</v>
      </c>
      <c r="I122" s="87">
        <f t="shared" ca="1" si="4"/>
        <v>30.904109589041095</v>
      </c>
      <c r="J122" s="72">
        <v>4</v>
      </c>
      <c r="K122" s="72" t="s">
        <v>46</v>
      </c>
    </row>
    <row r="123" spans="1:11">
      <c r="A123" s="9">
        <v>6</v>
      </c>
      <c r="B123" s="10">
        <v>20</v>
      </c>
      <c r="C123" s="10">
        <v>122</v>
      </c>
      <c r="D123" s="85" t="s">
        <v>567</v>
      </c>
      <c r="E123" s="85" t="s">
        <v>567</v>
      </c>
      <c r="F123" s="73" t="s">
        <v>1275</v>
      </c>
      <c r="G123" s="74" t="s">
        <v>315</v>
      </c>
      <c r="H123" s="75">
        <v>34949</v>
      </c>
      <c r="I123" s="88">
        <f t="shared" ca="1" si="4"/>
        <v>30.860273972602741</v>
      </c>
      <c r="J123" s="76">
        <v>1</v>
      </c>
      <c r="K123" s="76" t="s">
        <v>46</v>
      </c>
    </row>
    <row r="124" spans="1:11">
      <c r="A124" s="5">
        <v>7</v>
      </c>
      <c r="B124" s="8">
        <v>1</v>
      </c>
      <c r="C124" s="8">
        <v>123</v>
      </c>
      <c r="D124" s="84" t="s">
        <v>567</v>
      </c>
      <c r="E124" s="84" t="s">
        <v>16</v>
      </c>
      <c r="F124" s="69" t="s">
        <v>1265</v>
      </c>
      <c r="G124" s="70" t="s">
        <v>546</v>
      </c>
      <c r="H124" s="71">
        <v>33789</v>
      </c>
      <c r="I124" s="87">
        <f t="shared" ca="1" si="4"/>
        <v>34.038356164383565</v>
      </c>
      <c r="J124" s="72">
        <v>3</v>
      </c>
      <c r="K124" s="72" t="s">
        <v>46</v>
      </c>
    </row>
    <row r="125" spans="1:11">
      <c r="A125" s="5">
        <v>7</v>
      </c>
      <c r="B125" s="8">
        <v>2</v>
      </c>
      <c r="C125" s="8">
        <v>124</v>
      </c>
      <c r="D125" s="84" t="s">
        <v>354</v>
      </c>
      <c r="E125" s="84" t="s">
        <v>188</v>
      </c>
      <c r="F125" s="69" t="s">
        <v>991</v>
      </c>
      <c r="G125" s="70" t="s">
        <v>531</v>
      </c>
      <c r="H125" s="71">
        <v>33389</v>
      </c>
      <c r="I125" s="87">
        <f ca="1">(TODAY()-H125)/365</f>
        <v>35.134246575342466</v>
      </c>
      <c r="J125" s="72">
        <v>1</v>
      </c>
      <c r="K125" s="72" t="s">
        <v>837</v>
      </c>
    </row>
    <row r="126" spans="1:11">
      <c r="A126" s="5">
        <v>7</v>
      </c>
      <c r="B126" s="8">
        <v>3</v>
      </c>
      <c r="C126" s="8">
        <v>125</v>
      </c>
      <c r="D126" s="84" t="s">
        <v>345</v>
      </c>
      <c r="E126" s="84" t="s">
        <v>18</v>
      </c>
      <c r="F126" s="69" t="s">
        <v>1252</v>
      </c>
      <c r="G126" s="70" t="s">
        <v>589</v>
      </c>
      <c r="H126" s="71">
        <v>35487</v>
      </c>
      <c r="I126" s="87">
        <f t="shared" ref="I126:I157" ca="1" si="5">(TODAY()-H126)/365</f>
        <v>29.386301369863013</v>
      </c>
      <c r="J126" s="72">
        <v>4</v>
      </c>
      <c r="K126" s="72" t="s">
        <v>838</v>
      </c>
    </row>
    <row r="127" spans="1:11">
      <c r="A127" s="5">
        <v>7</v>
      </c>
      <c r="B127" s="8">
        <v>4</v>
      </c>
      <c r="C127" s="8">
        <v>126</v>
      </c>
      <c r="D127" s="84" t="s">
        <v>17</v>
      </c>
      <c r="E127" s="84" t="s">
        <v>480</v>
      </c>
      <c r="F127" s="69" t="s">
        <v>735</v>
      </c>
      <c r="G127" s="70" t="s">
        <v>105</v>
      </c>
      <c r="H127" s="71">
        <v>33244</v>
      </c>
      <c r="I127" s="87">
        <f t="shared" ca="1" si="5"/>
        <v>35.531506849315072</v>
      </c>
      <c r="J127" s="72">
        <v>1</v>
      </c>
      <c r="K127" s="72" t="s">
        <v>837</v>
      </c>
    </row>
    <row r="128" spans="1:11">
      <c r="A128" s="5">
        <v>7</v>
      </c>
      <c r="B128" s="8">
        <v>5</v>
      </c>
      <c r="C128" s="8">
        <v>127</v>
      </c>
      <c r="D128" s="84" t="s">
        <v>609</v>
      </c>
      <c r="E128" s="84" t="s">
        <v>567</v>
      </c>
      <c r="F128" s="69" t="s">
        <v>505</v>
      </c>
      <c r="G128" s="70" t="s">
        <v>506</v>
      </c>
      <c r="H128" s="71">
        <v>32741</v>
      </c>
      <c r="I128" s="87">
        <f t="shared" ca="1" si="5"/>
        <v>36.909589041095892</v>
      </c>
      <c r="J128" s="72">
        <v>6</v>
      </c>
      <c r="K128" s="72" t="s">
        <v>838</v>
      </c>
    </row>
    <row r="129" spans="1:11">
      <c r="A129" s="5">
        <v>7</v>
      </c>
      <c r="B129" s="8">
        <v>6</v>
      </c>
      <c r="C129" s="8">
        <v>128</v>
      </c>
      <c r="D129" s="84" t="s">
        <v>614</v>
      </c>
      <c r="E129" s="84" t="s">
        <v>18</v>
      </c>
      <c r="F129" s="69" t="s">
        <v>739</v>
      </c>
      <c r="G129" s="70" t="s">
        <v>136</v>
      </c>
      <c r="H129" s="71">
        <v>33394</v>
      </c>
      <c r="I129" s="87">
        <f t="shared" ca="1" si="5"/>
        <v>35.12054794520548</v>
      </c>
      <c r="J129" s="72">
        <v>1</v>
      </c>
      <c r="K129" s="72" t="s">
        <v>46</v>
      </c>
    </row>
    <row r="130" spans="1:11">
      <c r="A130" s="5">
        <v>7</v>
      </c>
      <c r="B130" s="8">
        <v>7</v>
      </c>
      <c r="C130" s="8">
        <v>129</v>
      </c>
      <c r="D130" s="84" t="s">
        <v>14</v>
      </c>
      <c r="E130" s="84" t="s">
        <v>129</v>
      </c>
      <c r="F130" s="69" t="s">
        <v>468</v>
      </c>
      <c r="G130" s="70" t="s">
        <v>560</v>
      </c>
      <c r="H130" s="71">
        <v>32041</v>
      </c>
      <c r="I130" s="87">
        <f t="shared" ca="1" si="5"/>
        <v>38.827397260273976</v>
      </c>
      <c r="J130" s="72">
        <v>1</v>
      </c>
      <c r="K130" s="72" t="s">
        <v>837</v>
      </c>
    </row>
    <row r="131" spans="1:11">
      <c r="A131" s="5">
        <v>7</v>
      </c>
      <c r="B131" s="8">
        <v>8</v>
      </c>
      <c r="C131" s="8">
        <v>130</v>
      </c>
      <c r="D131" s="84" t="s">
        <v>276</v>
      </c>
      <c r="E131" s="84" t="s">
        <v>598</v>
      </c>
      <c r="F131" s="69" t="s">
        <v>752</v>
      </c>
      <c r="G131" s="70" t="s">
        <v>144</v>
      </c>
      <c r="H131" s="71">
        <v>33230</v>
      </c>
      <c r="I131" s="87">
        <f t="shared" ca="1" si="5"/>
        <v>35.56986301369863</v>
      </c>
      <c r="J131" s="72">
        <v>9</v>
      </c>
      <c r="K131" s="72" t="s">
        <v>837</v>
      </c>
    </row>
    <row r="132" spans="1:11">
      <c r="A132" s="5">
        <v>7</v>
      </c>
      <c r="B132" s="8">
        <v>9</v>
      </c>
      <c r="C132" s="8">
        <v>131</v>
      </c>
      <c r="D132" s="84" t="s">
        <v>470</v>
      </c>
      <c r="E132" s="84" t="s">
        <v>239</v>
      </c>
      <c r="F132" s="69" t="s">
        <v>320</v>
      </c>
      <c r="G132" s="70" t="s">
        <v>282</v>
      </c>
      <c r="H132" s="71">
        <v>31871</v>
      </c>
      <c r="I132" s="87">
        <f t="shared" ca="1" si="5"/>
        <v>39.293150684931504</v>
      </c>
      <c r="J132" s="72">
        <v>7</v>
      </c>
      <c r="K132" s="72" t="s">
        <v>837</v>
      </c>
    </row>
    <row r="133" spans="1:11">
      <c r="A133" s="5">
        <v>7</v>
      </c>
      <c r="B133" s="8">
        <v>10</v>
      </c>
      <c r="C133" s="8">
        <v>132</v>
      </c>
      <c r="D133" s="84" t="s">
        <v>480</v>
      </c>
      <c r="E133" s="84" t="s">
        <v>14</v>
      </c>
      <c r="F133" s="69" t="s">
        <v>942</v>
      </c>
      <c r="G133" s="70" t="s">
        <v>220</v>
      </c>
      <c r="H133" s="71">
        <v>33425</v>
      </c>
      <c r="I133" s="87">
        <f t="shared" ca="1" si="5"/>
        <v>35.035616438356165</v>
      </c>
      <c r="J133" s="72">
        <v>1</v>
      </c>
      <c r="K133" s="72" t="s">
        <v>837</v>
      </c>
    </row>
    <row r="134" spans="1:11">
      <c r="A134" s="5">
        <v>7</v>
      </c>
      <c r="B134" s="8">
        <v>11</v>
      </c>
      <c r="C134" s="8">
        <v>133</v>
      </c>
      <c r="D134" s="84" t="s">
        <v>164</v>
      </c>
      <c r="E134" s="84" t="s">
        <v>480</v>
      </c>
      <c r="F134" s="69" t="s">
        <v>1099</v>
      </c>
      <c r="G134" s="70" t="s">
        <v>595</v>
      </c>
      <c r="H134" s="71">
        <v>33951</v>
      </c>
      <c r="I134" s="87">
        <f t="shared" ca="1" si="5"/>
        <v>33.594520547945208</v>
      </c>
      <c r="J134" s="72">
        <v>9</v>
      </c>
      <c r="K134" s="72" t="s">
        <v>837</v>
      </c>
    </row>
    <row r="135" spans="1:11">
      <c r="A135" s="5">
        <v>7</v>
      </c>
      <c r="B135" s="8">
        <v>12</v>
      </c>
      <c r="C135" s="8">
        <v>134</v>
      </c>
      <c r="D135" s="84" t="s">
        <v>555</v>
      </c>
      <c r="E135" s="84" t="s">
        <v>609</v>
      </c>
      <c r="F135" s="69" t="s">
        <v>702</v>
      </c>
      <c r="G135" s="70" t="s">
        <v>595</v>
      </c>
      <c r="H135" s="71">
        <v>33774</v>
      </c>
      <c r="I135" s="87">
        <f t="shared" ca="1" si="5"/>
        <v>34.079452054794523</v>
      </c>
      <c r="J135" s="72">
        <v>1</v>
      </c>
      <c r="K135" s="72" t="s">
        <v>837</v>
      </c>
    </row>
    <row r="136" spans="1:11">
      <c r="A136" s="5">
        <v>7</v>
      </c>
      <c r="B136" s="8">
        <v>13</v>
      </c>
      <c r="C136" s="8">
        <v>135</v>
      </c>
      <c r="D136" s="84" t="s">
        <v>18</v>
      </c>
      <c r="E136" s="84" t="s">
        <v>609</v>
      </c>
      <c r="F136" s="69" t="s">
        <v>383</v>
      </c>
      <c r="G136" s="70" t="s">
        <v>531</v>
      </c>
      <c r="H136" s="71">
        <v>33041</v>
      </c>
      <c r="I136" s="87">
        <f t="shared" ca="1" si="5"/>
        <v>36.087671232876716</v>
      </c>
      <c r="J136" s="72">
        <v>1</v>
      </c>
      <c r="K136" s="72" t="s">
        <v>837</v>
      </c>
    </row>
    <row r="137" spans="1:11">
      <c r="A137" s="5">
        <v>7</v>
      </c>
      <c r="B137" s="8">
        <v>14</v>
      </c>
      <c r="C137" s="8">
        <v>136</v>
      </c>
      <c r="D137" s="84" t="s">
        <v>563</v>
      </c>
      <c r="E137" s="84" t="s">
        <v>300</v>
      </c>
      <c r="F137" s="69" t="s">
        <v>932</v>
      </c>
      <c r="G137" s="70" t="s">
        <v>554</v>
      </c>
      <c r="H137" s="71">
        <v>32989</v>
      </c>
      <c r="I137" s="87">
        <f t="shared" ca="1" si="5"/>
        <v>36.230136986301368</v>
      </c>
      <c r="J137" s="72">
        <v>4</v>
      </c>
      <c r="K137" s="72" t="s">
        <v>46</v>
      </c>
    </row>
    <row r="138" spans="1:11">
      <c r="A138" s="5">
        <v>7</v>
      </c>
      <c r="B138" s="8">
        <v>15</v>
      </c>
      <c r="C138" s="8">
        <v>137</v>
      </c>
      <c r="D138" s="84" t="s">
        <v>13</v>
      </c>
      <c r="E138" s="84" t="s">
        <v>15</v>
      </c>
      <c r="F138" s="69" t="s">
        <v>1105</v>
      </c>
      <c r="G138" s="70" t="s">
        <v>613</v>
      </c>
      <c r="H138" s="71">
        <v>32522</v>
      </c>
      <c r="I138" s="87">
        <f t="shared" ca="1" si="5"/>
        <v>37.509589041095893</v>
      </c>
      <c r="J138" s="72">
        <v>1</v>
      </c>
      <c r="K138" s="72" t="s">
        <v>46</v>
      </c>
    </row>
    <row r="139" spans="1:11">
      <c r="A139" s="5">
        <v>7</v>
      </c>
      <c r="B139" s="8">
        <v>16</v>
      </c>
      <c r="C139" s="8">
        <v>138</v>
      </c>
      <c r="D139" s="84" t="s">
        <v>239</v>
      </c>
      <c r="E139" s="84" t="s">
        <v>16</v>
      </c>
      <c r="F139" s="69" t="s">
        <v>330</v>
      </c>
      <c r="G139" s="70" t="s">
        <v>216</v>
      </c>
      <c r="H139" s="71">
        <v>32783</v>
      </c>
      <c r="I139" s="87">
        <f t="shared" ca="1" si="5"/>
        <v>36.794520547945204</v>
      </c>
      <c r="J139" s="72">
        <v>8</v>
      </c>
      <c r="K139" s="72" t="s">
        <v>838</v>
      </c>
    </row>
    <row r="140" spans="1:11">
      <c r="A140" s="5">
        <v>7</v>
      </c>
      <c r="B140" s="8">
        <v>17</v>
      </c>
      <c r="C140" s="8">
        <v>139</v>
      </c>
      <c r="D140" s="84" t="s">
        <v>438</v>
      </c>
      <c r="E140" s="84" t="s">
        <v>29</v>
      </c>
      <c r="F140" s="69" t="s">
        <v>1132</v>
      </c>
      <c r="G140" s="70" t="s">
        <v>1133</v>
      </c>
      <c r="H140" s="71">
        <v>33496</v>
      </c>
      <c r="I140" s="87">
        <f t="shared" ca="1" si="5"/>
        <v>34.841095890410962</v>
      </c>
      <c r="J140" s="72">
        <v>1</v>
      </c>
      <c r="K140" s="72" t="s">
        <v>837</v>
      </c>
    </row>
    <row r="141" spans="1:11">
      <c r="A141" s="5">
        <v>7</v>
      </c>
      <c r="B141" s="8">
        <v>18</v>
      </c>
      <c r="C141" s="8">
        <v>140</v>
      </c>
      <c r="D141" s="84" t="s">
        <v>16</v>
      </c>
      <c r="E141" s="84" t="s">
        <v>14</v>
      </c>
      <c r="F141" s="69" t="s">
        <v>224</v>
      </c>
      <c r="G141" s="70" t="s">
        <v>526</v>
      </c>
      <c r="H141" s="71">
        <v>33163</v>
      </c>
      <c r="I141" s="87">
        <f t="shared" ca="1" si="5"/>
        <v>35.753424657534246</v>
      </c>
      <c r="J141" s="72">
        <v>1</v>
      </c>
      <c r="K141" s="72" t="s">
        <v>837</v>
      </c>
    </row>
    <row r="142" spans="1:11">
      <c r="A142" s="5">
        <v>7</v>
      </c>
      <c r="B142" s="8">
        <v>19</v>
      </c>
      <c r="C142" s="8">
        <v>141</v>
      </c>
      <c r="D142" s="84" t="s">
        <v>129</v>
      </c>
      <c r="E142" s="84" t="s">
        <v>345</v>
      </c>
      <c r="F142" s="69" t="s">
        <v>259</v>
      </c>
      <c r="G142" s="70" t="s">
        <v>328</v>
      </c>
      <c r="H142" s="71">
        <v>34415</v>
      </c>
      <c r="I142" s="87">
        <f t="shared" ca="1" si="5"/>
        <v>32.323287671232876</v>
      </c>
      <c r="J142" s="72">
        <v>1</v>
      </c>
      <c r="K142" s="72" t="s">
        <v>837</v>
      </c>
    </row>
    <row r="143" spans="1:11">
      <c r="A143" s="9">
        <v>7</v>
      </c>
      <c r="B143" s="10">
        <v>20</v>
      </c>
      <c r="C143" s="10">
        <v>142</v>
      </c>
      <c r="D143" s="85" t="s">
        <v>29</v>
      </c>
      <c r="E143" s="85" t="s">
        <v>47</v>
      </c>
      <c r="F143" s="73" t="s">
        <v>632</v>
      </c>
      <c r="G143" s="74" t="s">
        <v>653</v>
      </c>
      <c r="H143" s="75">
        <v>33842</v>
      </c>
      <c r="I143" s="88">
        <f t="shared" ca="1" si="5"/>
        <v>33.893150684931506</v>
      </c>
      <c r="J143" s="76">
        <v>5</v>
      </c>
      <c r="K143" s="76" t="s">
        <v>837</v>
      </c>
    </row>
    <row r="144" spans="1:11">
      <c r="A144" s="5">
        <v>8</v>
      </c>
      <c r="B144" s="8">
        <v>1</v>
      </c>
      <c r="C144" s="8">
        <v>143</v>
      </c>
      <c r="D144" s="84" t="s">
        <v>29</v>
      </c>
      <c r="E144" s="84" t="s">
        <v>563</v>
      </c>
      <c r="F144" s="69" t="s">
        <v>102</v>
      </c>
      <c r="G144" s="70" t="s">
        <v>315</v>
      </c>
      <c r="H144" s="71">
        <v>34598</v>
      </c>
      <c r="I144" s="87">
        <f t="shared" ca="1" si="5"/>
        <v>31.82191780821918</v>
      </c>
      <c r="J144" s="72">
        <v>1</v>
      </c>
      <c r="K144" s="72" t="s">
        <v>837</v>
      </c>
    </row>
    <row r="145" spans="1:11">
      <c r="A145" s="5">
        <v>8</v>
      </c>
      <c r="B145" s="8">
        <v>2</v>
      </c>
      <c r="C145" s="8">
        <v>144</v>
      </c>
      <c r="D145" s="84" t="s">
        <v>129</v>
      </c>
      <c r="E145" s="84" t="s">
        <v>16</v>
      </c>
      <c r="F145" s="69" t="s">
        <v>465</v>
      </c>
      <c r="G145" s="70" t="s">
        <v>618</v>
      </c>
      <c r="H145" s="71">
        <v>34583</v>
      </c>
      <c r="I145" s="87">
        <f t="shared" ca="1" si="5"/>
        <v>31.863013698630137</v>
      </c>
      <c r="J145" s="72">
        <v>9</v>
      </c>
      <c r="K145" s="72" t="s">
        <v>837</v>
      </c>
    </row>
    <row r="146" spans="1:11">
      <c r="A146" s="5">
        <v>8</v>
      </c>
      <c r="B146" s="8">
        <v>3</v>
      </c>
      <c r="C146" s="8">
        <v>145</v>
      </c>
      <c r="D146" s="84" t="s">
        <v>16</v>
      </c>
      <c r="E146" s="84" t="s">
        <v>17</v>
      </c>
      <c r="F146" s="69" t="s">
        <v>936</v>
      </c>
      <c r="G146" s="70" t="s">
        <v>937</v>
      </c>
      <c r="H146" s="71">
        <v>33006</v>
      </c>
      <c r="I146" s="87">
        <f t="shared" ca="1" si="5"/>
        <v>36.183561643835617</v>
      </c>
      <c r="J146" s="72">
        <v>1</v>
      </c>
      <c r="K146" s="72" t="s">
        <v>837</v>
      </c>
    </row>
    <row r="147" spans="1:11">
      <c r="A147" s="5">
        <v>8</v>
      </c>
      <c r="B147" s="8">
        <v>4</v>
      </c>
      <c r="C147" s="8">
        <v>146</v>
      </c>
      <c r="D147" s="84" t="s">
        <v>438</v>
      </c>
      <c r="E147" s="84" t="s">
        <v>555</v>
      </c>
      <c r="F147" s="69" t="s">
        <v>405</v>
      </c>
      <c r="G147" s="70" t="s">
        <v>406</v>
      </c>
      <c r="H147" s="71">
        <v>32613</v>
      </c>
      <c r="I147" s="87">
        <f t="shared" ca="1" si="5"/>
        <v>37.260273972602739</v>
      </c>
      <c r="J147" s="72">
        <v>4</v>
      </c>
      <c r="K147" s="72" t="s">
        <v>837</v>
      </c>
    </row>
    <row r="148" spans="1:11">
      <c r="A148" s="5">
        <v>8</v>
      </c>
      <c r="B148" s="8">
        <v>5</v>
      </c>
      <c r="C148" s="8">
        <v>147</v>
      </c>
      <c r="D148" s="84" t="s">
        <v>239</v>
      </c>
      <c r="E148" s="84" t="s">
        <v>480</v>
      </c>
      <c r="F148" s="69" t="s">
        <v>43</v>
      </c>
      <c r="G148" s="70" t="s">
        <v>544</v>
      </c>
      <c r="H148" s="71">
        <v>32253</v>
      </c>
      <c r="I148" s="87">
        <f t="shared" ca="1" si="5"/>
        <v>38.246575342465754</v>
      </c>
      <c r="J148" s="72">
        <v>3</v>
      </c>
      <c r="K148" s="72" t="s">
        <v>46</v>
      </c>
    </row>
    <row r="149" spans="1:11">
      <c r="A149" s="5">
        <v>8</v>
      </c>
      <c r="B149" s="8">
        <v>6</v>
      </c>
      <c r="C149" s="8">
        <v>148</v>
      </c>
      <c r="D149" s="84" t="s">
        <v>13</v>
      </c>
      <c r="E149" s="84" t="s">
        <v>15</v>
      </c>
      <c r="F149" s="69" t="s">
        <v>60</v>
      </c>
      <c r="G149" s="70" t="s">
        <v>271</v>
      </c>
      <c r="H149" s="71">
        <v>32116</v>
      </c>
      <c r="I149" s="87">
        <f t="shared" ca="1" si="5"/>
        <v>38.62191780821918</v>
      </c>
      <c r="J149" s="72">
        <v>8</v>
      </c>
      <c r="K149" s="72" t="s">
        <v>837</v>
      </c>
    </row>
    <row r="150" spans="1:11">
      <c r="A150" s="5">
        <v>8</v>
      </c>
      <c r="B150" s="8">
        <v>7</v>
      </c>
      <c r="C150" s="8">
        <v>149</v>
      </c>
      <c r="D150" s="84" t="s">
        <v>563</v>
      </c>
      <c r="E150" s="84" t="s">
        <v>470</v>
      </c>
      <c r="F150" s="69" t="s">
        <v>1042</v>
      </c>
      <c r="G150" s="70" t="s">
        <v>110</v>
      </c>
      <c r="H150" s="71">
        <v>34779</v>
      </c>
      <c r="I150" s="87">
        <f t="shared" ca="1" si="5"/>
        <v>31.326027397260273</v>
      </c>
      <c r="J150" s="72">
        <v>1</v>
      </c>
      <c r="K150" s="72" t="s">
        <v>46</v>
      </c>
    </row>
    <row r="151" spans="1:11">
      <c r="A151" s="5">
        <v>8</v>
      </c>
      <c r="B151" s="8">
        <v>8</v>
      </c>
      <c r="C151" s="8">
        <v>150</v>
      </c>
      <c r="D151" s="84" t="s">
        <v>18</v>
      </c>
      <c r="E151" s="84" t="s">
        <v>129</v>
      </c>
      <c r="F151" s="69" t="s">
        <v>120</v>
      </c>
      <c r="G151" s="70" t="s">
        <v>904</v>
      </c>
      <c r="H151" s="71">
        <v>33572</v>
      </c>
      <c r="I151" s="87">
        <f t="shared" ca="1" si="5"/>
        <v>34.632876712328766</v>
      </c>
      <c r="J151" s="72">
        <v>1</v>
      </c>
      <c r="K151" s="72" t="s">
        <v>837</v>
      </c>
    </row>
    <row r="152" spans="1:11">
      <c r="A152" s="5">
        <v>8</v>
      </c>
      <c r="B152" s="8">
        <v>9</v>
      </c>
      <c r="C152" s="8">
        <v>151</v>
      </c>
      <c r="D152" s="84" t="s">
        <v>555</v>
      </c>
      <c r="E152" s="84" t="s">
        <v>598</v>
      </c>
      <c r="F152" s="69" t="s">
        <v>1199</v>
      </c>
      <c r="G152" s="70" t="s">
        <v>544</v>
      </c>
      <c r="H152" s="71">
        <v>33445</v>
      </c>
      <c r="I152" s="87">
        <f t="shared" ca="1" si="5"/>
        <v>34.980821917808221</v>
      </c>
      <c r="J152" s="72">
        <v>1</v>
      </c>
      <c r="K152" s="72" t="s">
        <v>837</v>
      </c>
    </row>
    <row r="153" spans="1:11">
      <c r="A153" s="5">
        <v>8</v>
      </c>
      <c r="B153" s="8">
        <v>10</v>
      </c>
      <c r="C153" s="8">
        <v>152</v>
      </c>
      <c r="D153" s="84" t="s">
        <v>164</v>
      </c>
      <c r="E153" s="84" t="s">
        <v>188</v>
      </c>
      <c r="F153" s="69" t="s">
        <v>857</v>
      </c>
      <c r="G153" s="70" t="s">
        <v>858</v>
      </c>
      <c r="H153" s="71">
        <v>32456</v>
      </c>
      <c r="I153" s="87">
        <f t="shared" ca="1" si="5"/>
        <v>37.69041095890411</v>
      </c>
      <c r="J153" s="72">
        <v>2</v>
      </c>
      <c r="K153" s="72" t="s">
        <v>837</v>
      </c>
    </row>
    <row r="154" spans="1:11">
      <c r="A154" s="5">
        <v>8</v>
      </c>
      <c r="B154" s="8">
        <v>11</v>
      </c>
      <c r="C154" s="8">
        <v>153</v>
      </c>
      <c r="D154" s="84" t="s">
        <v>480</v>
      </c>
      <c r="E154" s="84" t="s">
        <v>29</v>
      </c>
      <c r="F154" s="69" t="s">
        <v>1204</v>
      </c>
      <c r="G154" s="70" t="s">
        <v>502</v>
      </c>
      <c r="H154" s="71">
        <v>33943</v>
      </c>
      <c r="I154" s="87">
        <f t="shared" ca="1" si="5"/>
        <v>33.61643835616438</v>
      </c>
      <c r="J154" s="72">
        <v>1</v>
      </c>
      <c r="K154" s="72" t="s">
        <v>837</v>
      </c>
    </row>
    <row r="155" spans="1:11">
      <c r="A155" s="5">
        <v>8</v>
      </c>
      <c r="B155" s="8">
        <v>12</v>
      </c>
      <c r="C155" s="8">
        <v>154</v>
      </c>
      <c r="D155" s="84" t="s">
        <v>470</v>
      </c>
      <c r="E155" s="84" t="s">
        <v>188</v>
      </c>
      <c r="F155" s="69" t="s">
        <v>706</v>
      </c>
      <c r="G155" s="70" t="s">
        <v>578</v>
      </c>
      <c r="H155" s="71">
        <v>33245</v>
      </c>
      <c r="I155" s="87">
        <f t="shared" ca="1" si="5"/>
        <v>35.528767123287672</v>
      </c>
      <c r="J155" s="72">
        <v>2</v>
      </c>
      <c r="K155" s="72" t="s">
        <v>46</v>
      </c>
    </row>
    <row r="156" spans="1:11">
      <c r="A156" s="5">
        <v>8</v>
      </c>
      <c r="B156" s="8">
        <v>13</v>
      </c>
      <c r="C156" s="8">
        <v>155</v>
      </c>
      <c r="D156" s="84" t="s">
        <v>276</v>
      </c>
      <c r="E156" s="84" t="s">
        <v>16</v>
      </c>
      <c r="F156" s="69" t="s">
        <v>818</v>
      </c>
      <c r="G156" s="70" t="s">
        <v>589</v>
      </c>
      <c r="H156" s="71">
        <v>34385</v>
      </c>
      <c r="I156" s="87">
        <f t="shared" ca="1" si="5"/>
        <v>32.405479452054792</v>
      </c>
      <c r="J156" s="72">
        <v>1</v>
      </c>
      <c r="K156" s="72" t="s">
        <v>837</v>
      </c>
    </row>
    <row r="157" spans="1:11">
      <c r="A157" s="5">
        <v>8</v>
      </c>
      <c r="B157" s="8">
        <v>14</v>
      </c>
      <c r="C157" s="8">
        <v>156</v>
      </c>
      <c r="D157" s="84" t="s">
        <v>14</v>
      </c>
      <c r="E157" s="84" t="s">
        <v>555</v>
      </c>
      <c r="F157" s="69" t="s">
        <v>805</v>
      </c>
      <c r="G157" s="70" t="s">
        <v>595</v>
      </c>
      <c r="H157" s="71">
        <v>35522</v>
      </c>
      <c r="I157" s="87">
        <f t="shared" ca="1" si="5"/>
        <v>29.290410958904111</v>
      </c>
      <c r="J157" s="72">
        <v>7</v>
      </c>
      <c r="K157" s="72" t="s">
        <v>837</v>
      </c>
    </row>
    <row r="158" spans="1:11">
      <c r="A158" s="5">
        <v>8</v>
      </c>
      <c r="B158" s="8">
        <v>15</v>
      </c>
      <c r="C158" s="8">
        <v>157</v>
      </c>
      <c r="D158" s="84" t="s">
        <v>614</v>
      </c>
      <c r="E158" s="84" t="s">
        <v>614</v>
      </c>
      <c r="F158" s="69" t="s">
        <v>642</v>
      </c>
      <c r="G158" s="70" t="s">
        <v>297</v>
      </c>
      <c r="H158" s="71">
        <v>31640</v>
      </c>
      <c r="I158" s="87">
        <f t="shared" ref="I158:I189" ca="1" si="6">(TODAY()-H158)/365</f>
        <v>39.926027397260277</v>
      </c>
      <c r="J158" s="72">
        <v>2</v>
      </c>
      <c r="K158" s="72" t="s">
        <v>837</v>
      </c>
    </row>
    <row r="159" spans="1:11">
      <c r="A159" s="5">
        <v>8</v>
      </c>
      <c r="B159" s="8">
        <v>16</v>
      </c>
      <c r="C159" s="8">
        <v>158</v>
      </c>
      <c r="D159" s="84" t="s">
        <v>609</v>
      </c>
      <c r="E159" s="84" t="s">
        <v>480</v>
      </c>
      <c r="F159" s="69" t="s">
        <v>517</v>
      </c>
      <c r="G159" s="70" t="s">
        <v>277</v>
      </c>
      <c r="H159" s="71">
        <v>33019</v>
      </c>
      <c r="I159" s="87">
        <f t="shared" ca="1" si="6"/>
        <v>36.147945205479452</v>
      </c>
      <c r="J159" s="72">
        <v>7</v>
      </c>
      <c r="K159" s="72" t="s">
        <v>46</v>
      </c>
    </row>
    <row r="160" spans="1:11">
      <c r="A160" s="5">
        <v>8</v>
      </c>
      <c r="B160" s="8">
        <v>17</v>
      </c>
      <c r="C160" s="8">
        <v>159</v>
      </c>
      <c r="D160" s="84" t="s">
        <v>17</v>
      </c>
      <c r="E160" s="84" t="s">
        <v>213</v>
      </c>
      <c r="F160" s="69" t="s">
        <v>1301</v>
      </c>
      <c r="G160" s="70" t="s">
        <v>1200</v>
      </c>
      <c r="H160" s="71">
        <v>35872</v>
      </c>
      <c r="I160" s="87">
        <f t="shared" ca="1" si="6"/>
        <v>28.331506849315069</v>
      </c>
      <c r="J160" s="72">
        <v>1</v>
      </c>
      <c r="K160" s="72" t="s">
        <v>837</v>
      </c>
    </row>
    <row r="161" spans="1:11">
      <c r="A161" s="5">
        <v>8</v>
      </c>
      <c r="B161" s="8">
        <v>18</v>
      </c>
      <c r="C161" s="8">
        <v>160</v>
      </c>
      <c r="D161" s="84" t="s">
        <v>345</v>
      </c>
      <c r="E161" s="84" t="s">
        <v>164</v>
      </c>
      <c r="F161" s="69" t="s">
        <v>103</v>
      </c>
      <c r="G161" s="70" t="s">
        <v>236</v>
      </c>
      <c r="H161" s="71">
        <v>32981</v>
      </c>
      <c r="I161" s="87">
        <f t="shared" ca="1" si="6"/>
        <v>36.252054794520546</v>
      </c>
      <c r="J161" s="72">
        <v>1</v>
      </c>
      <c r="K161" s="72" t="s">
        <v>837</v>
      </c>
    </row>
    <row r="162" spans="1:11">
      <c r="A162" s="5">
        <v>8</v>
      </c>
      <c r="B162" s="8">
        <v>19</v>
      </c>
      <c r="C162" s="8">
        <v>161</v>
      </c>
      <c r="D162" s="84" t="s">
        <v>354</v>
      </c>
      <c r="E162" s="84" t="s">
        <v>470</v>
      </c>
      <c r="F162" s="69" t="s">
        <v>1118</v>
      </c>
      <c r="G162" s="70" t="s">
        <v>325</v>
      </c>
      <c r="H162" s="71">
        <v>33017</v>
      </c>
      <c r="I162" s="87">
        <f t="shared" ca="1" si="6"/>
        <v>36.153424657534245</v>
      </c>
      <c r="J162" s="72">
        <v>1</v>
      </c>
      <c r="K162" s="72" t="s">
        <v>837</v>
      </c>
    </row>
    <row r="163" spans="1:11">
      <c r="A163" s="9">
        <v>8</v>
      </c>
      <c r="B163" s="10">
        <v>20</v>
      </c>
      <c r="C163" s="10">
        <v>162</v>
      </c>
      <c r="D163" s="85" t="s">
        <v>567</v>
      </c>
      <c r="E163" s="85" t="s">
        <v>213</v>
      </c>
      <c r="F163" s="73" t="s">
        <v>107</v>
      </c>
      <c r="G163" s="74" t="s">
        <v>597</v>
      </c>
      <c r="H163" s="75">
        <v>31857</v>
      </c>
      <c r="I163" s="88">
        <f t="shared" ca="1" si="6"/>
        <v>39.331506849315069</v>
      </c>
      <c r="J163" s="76">
        <v>1</v>
      </c>
      <c r="K163" s="76" t="s">
        <v>837</v>
      </c>
    </row>
    <row r="164" spans="1:11">
      <c r="A164" s="5">
        <v>9</v>
      </c>
      <c r="B164" s="8">
        <v>1</v>
      </c>
      <c r="C164" s="8">
        <v>163</v>
      </c>
      <c r="D164" s="84" t="s">
        <v>567</v>
      </c>
      <c r="E164" s="84" t="s">
        <v>276</v>
      </c>
      <c r="F164" s="69" t="s">
        <v>195</v>
      </c>
      <c r="G164" s="70" t="s">
        <v>293</v>
      </c>
      <c r="H164" s="71">
        <v>32799</v>
      </c>
      <c r="I164" s="87">
        <f t="shared" ca="1" si="6"/>
        <v>36.750684931506846</v>
      </c>
      <c r="J164" s="72">
        <v>5</v>
      </c>
      <c r="K164" s="72" t="s">
        <v>46</v>
      </c>
    </row>
    <row r="165" spans="1:11">
      <c r="A165" s="5">
        <v>9</v>
      </c>
      <c r="B165" s="8">
        <v>2</v>
      </c>
      <c r="C165" s="8">
        <v>164</v>
      </c>
      <c r="D165" s="84" t="s">
        <v>354</v>
      </c>
      <c r="E165" s="84" t="s">
        <v>276</v>
      </c>
      <c r="F165" s="69" t="s">
        <v>1131</v>
      </c>
      <c r="G165" s="70" t="s">
        <v>549</v>
      </c>
      <c r="H165" s="71">
        <v>34533</v>
      </c>
      <c r="I165" s="87">
        <f t="shared" ca="1" si="6"/>
        <v>32</v>
      </c>
      <c r="J165" s="72">
        <v>1</v>
      </c>
      <c r="K165" s="72" t="s">
        <v>837</v>
      </c>
    </row>
    <row r="166" spans="1:11">
      <c r="A166" s="5">
        <v>9</v>
      </c>
      <c r="B166" s="8">
        <v>3</v>
      </c>
      <c r="C166" s="8">
        <v>165</v>
      </c>
      <c r="D166" s="84" t="s">
        <v>345</v>
      </c>
      <c r="E166" s="84" t="s">
        <v>276</v>
      </c>
      <c r="F166" s="69" t="s">
        <v>283</v>
      </c>
      <c r="G166" s="70" t="s">
        <v>284</v>
      </c>
      <c r="H166" s="71">
        <v>31493</v>
      </c>
      <c r="I166" s="87">
        <f t="shared" ca="1" si="6"/>
        <v>40.328767123287669</v>
      </c>
      <c r="J166" s="72">
        <v>9</v>
      </c>
      <c r="K166" s="72" t="s">
        <v>838</v>
      </c>
    </row>
    <row r="167" spans="1:11">
      <c r="A167" s="5">
        <v>9</v>
      </c>
      <c r="B167" s="8">
        <v>4</v>
      </c>
      <c r="C167" s="8">
        <v>166</v>
      </c>
      <c r="D167" s="84" t="s">
        <v>17</v>
      </c>
      <c r="E167" s="84" t="s">
        <v>563</v>
      </c>
      <c r="F167" s="69" t="s">
        <v>782</v>
      </c>
      <c r="G167" s="70" t="s">
        <v>589</v>
      </c>
      <c r="H167" s="71">
        <v>35584</v>
      </c>
      <c r="I167" s="87">
        <f t="shared" ca="1" si="6"/>
        <v>29.12054794520548</v>
      </c>
      <c r="J167" s="72">
        <v>6</v>
      </c>
      <c r="K167" s="72" t="s">
        <v>837</v>
      </c>
    </row>
    <row r="168" spans="1:11">
      <c r="A168" s="5">
        <v>9</v>
      </c>
      <c r="B168" s="8">
        <v>5</v>
      </c>
      <c r="C168" s="8">
        <v>167</v>
      </c>
      <c r="D168" s="84" t="s">
        <v>609</v>
      </c>
      <c r="E168" s="84" t="s">
        <v>239</v>
      </c>
      <c r="F168" s="69" t="s">
        <v>862</v>
      </c>
      <c r="G168" s="70" t="s">
        <v>437</v>
      </c>
      <c r="H168" s="71">
        <v>33289</v>
      </c>
      <c r="I168" s="87">
        <f t="shared" ca="1" si="6"/>
        <v>35.408219178082192</v>
      </c>
      <c r="J168" s="72">
        <v>1</v>
      </c>
      <c r="K168" s="72" t="s">
        <v>837</v>
      </c>
    </row>
    <row r="169" spans="1:11">
      <c r="A169" s="5">
        <v>9</v>
      </c>
      <c r="B169" s="8">
        <v>6</v>
      </c>
      <c r="C169" s="8">
        <v>168</v>
      </c>
      <c r="D169" s="84" t="s">
        <v>614</v>
      </c>
      <c r="E169" s="84" t="s">
        <v>13</v>
      </c>
      <c r="F169" s="69" t="s">
        <v>338</v>
      </c>
      <c r="G169" s="70" t="s">
        <v>585</v>
      </c>
      <c r="H169" s="71">
        <v>30615</v>
      </c>
      <c r="I169" s="87">
        <f t="shared" ca="1" si="6"/>
        <v>42.734246575342468</v>
      </c>
      <c r="J169" s="72">
        <v>1</v>
      </c>
      <c r="K169" s="72" t="s">
        <v>46</v>
      </c>
    </row>
    <row r="170" spans="1:11">
      <c r="A170" s="5">
        <v>9</v>
      </c>
      <c r="B170" s="8">
        <v>7</v>
      </c>
      <c r="C170" s="8">
        <v>169</v>
      </c>
      <c r="D170" s="84" t="s">
        <v>14</v>
      </c>
      <c r="E170" s="84" t="s">
        <v>213</v>
      </c>
      <c r="F170" s="69" t="s">
        <v>191</v>
      </c>
      <c r="G170" s="70" t="s">
        <v>82</v>
      </c>
      <c r="H170" s="71">
        <v>33821</v>
      </c>
      <c r="I170" s="87">
        <f t="shared" ca="1" si="6"/>
        <v>33.950684931506849</v>
      </c>
      <c r="J170" s="72">
        <v>7</v>
      </c>
      <c r="K170" s="72" t="s">
        <v>837</v>
      </c>
    </row>
    <row r="171" spans="1:11">
      <c r="A171" s="5">
        <v>9</v>
      </c>
      <c r="B171" s="8">
        <v>8</v>
      </c>
      <c r="C171" s="8">
        <v>170</v>
      </c>
      <c r="D171" s="84" t="s">
        <v>276</v>
      </c>
      <c r="E171" s="84" t="s">
        <v>555</v>
      </c>
      <c r="F171" s="69" t="s">
        <v>1</v>
      </c>
      <c r="G171" s="70" t="s">
        <v>53</v>
      </c>
      <c r="H171" s="71">
        <v>33189</v>
      </c>
      <c r="I171" s="87">
        <f t="shared" ca="1" si="6"/>
        <v>35.682191780821917</v>
      </c>
      <c r="J171" s="72">
        <v>7</v>
      </c>
      <c r="K171" s="72" t="s">
        <v>837</v>
      </c>
    </row>
    <row r="172" spans="1:11">
      <c r="A172" s="5">
        <v>9</v>
      </c>
      <c r="B172" s="8">
        <v>9</v>
      </c>
      <c r="C172" s="8">
        <v>171</v>
      </c>
      <c r="D172" s="84" t="s">
        <v>470</v>
      </c>
      <c r="E172" s="84" t="s">
        <v>246</v>
      </c>
      <c r="F172" s="69" t="s">
        <v>984</v>
      </c>
      <c r="G172" s="70" t="s">
        <v>597</v>
      </c>
      <c r="H172" s="71">
        <v>33966</v>
      </c>
      <c r="I172" s="87">
        <f t="shared" ca="1" si="6"/>
        <v>33.553424657534244</v>
      </c>
      <c r="J172" s="72">
        <v>1</v>
      </c>
      <c r="K172" s="72" t="s">
        <v>837</v>
      </c>
    </row>
    <row r="173" spans="1:11">
      <c r="A173" s="5">
        <v>9</v>
      </c>
      <c r="B173" s="8">
        <v>10</v>
      </c>
      <c r="C173" s="8">
        <v>172</v>
      </c>
      <c r="D173" s="84" t="s">
        <v>480</v>
      </c>
      <c r="E173" s="84" t="s">
        <v>555</v>
      </c>
      <c r="F173" s="69" t="s">
        <v>434</v>
      </c>
      <c r="G173" s="70" t="s">
        <v>571</v>
      </c>
      <c r="H173" s="71">
        <v>31436</v>
      </c>
      <c r="I173" s="87">
        <f t="shared" ca="1" si="6"/>
        <v>40.484931506849314</v>
      </c>
      <c r="J173" s="72">
        <v>2</v>
      </c>
      <c r="K173" s="72" t="s">
        <v>837</v>
      </c>
    </row>
    <row r="174" spans="1:11">
      <c r="A174" s="5">
        <v>9</v>
      </c>
      <c r="B174" s="8">
        <v>11</v>
      </c>
      <c r="C174" s="8">
        <v>173</v>
      </c>
      <c r="D174" s="84" t="s">
        <v>164</v>
      </c>
      <c r="E174" s="84" t="s">
        <v>29</v>
      </c>
      <c r="F174" s="69" t="s">
        <v>458</v>
      </c>
      <c r="G174" s="70" t="s">
        <v>641</v>
      </c>
      <c r="H174" s="71">
        <v>31351</v>
      </c>
      <c r="I174" s="87">
        <f t="shared" ca="1" si="6"/>
        <v>40.717808219178082</v>
      </c>
      <c r="J174" s="72">
        <v>1</v>
      </c>
      <c r="K174" s="72" t="s">
        <v>837</v>
      </c>
    </row>
    <row r="175" spans="1:11">
      <c r="A175" s="5">
        <v>9</v>
      </c>
      <c r="B175" s="8">
        <v>12</v>
      </c>
      <c r="C175" s="8">
        <v>174</v>
      </c>
      <c r="D175" s="84" t="s">
        <v>555</v>
      </c>
      <c r="E175" s="84" t="s">
        <v>345</v>
      </c>
      <c r="F175" s="69" t="s">
        <v>601</v>
      </c>
      <c r="G175" s="70" t="s">
        <v>801</v>
      </c>
      <c r="H175" s="71">
        <v>34865</v>
      </c>
      <c r="I175" s="87">
        <f t="shared" ca="1" si="6"/>
        <v>31.090410958904108</v>
      </c>
      <c r="J175" s="72">
        <v>7</v>
      </c>
      <c r="K175" s="72" t="s">
        <v>46</v>
      </c>
    </row>
    <row r="176" spans="1:11">
      <c r="A176" s="5">
        <v>9</v>
      </c>
      <c r="B176" s="8">
        <v>13</v>
      </c>
      <c r="C176" s="8">
        <v>175</v>
      </c>
      <c r="D176" s="84" t="s">
        <v>18</v>
      </c>
      <c r="E176" s="84" t="s">
        <v>563</v>
      </c>
      <c r="F176" s="69" t="s">
        <v>1025</v>
      </c>
      <c r="G176" s="70" t="s">
        <v>250</v>
      </c>
      <c r="H176" s="71">
        <v>31933</v>
      </c>
      <c r="I176" s="87">
        <f t="shared" ca="1" si="6"/>
        <v>39.123287671232873</v>
      </c>
      <c r="J176" s="72">
        <v>2</v>
      </c>
      <c r="K176" s="72" t="s">
        <v>837</v>
      </c>
    </row>
    <row r="177" spans="1:11">
      <c r="A177" s="5">
        <v>9</v>
      </c>
      <c r="B177" s="8">
        <v>14</v>
      </c>
      <c r="C177" s="8">
        <v>176</v>
      </c>
      <c r="D177" s="84" t="s">
        <v>563</v>
      </c>
      <c r="E177" s="84" t="s">
        <v>563</v>
      </c>
      <c r="F177" s="69" t="s">
        <v>1026</v>
      </c>
      <c r="G177" s="70" t="s">
        <v>243</v>
      </c>
      <c r="H177" s="71">
        <v>32749</v>
      </c>
      <c r="I177" s="87">
        <f t="shared" ca="1" si="6"/>
        <v>36.887671232876713</v>
      </c>
      <c r="J177" s="72">
        <v>1</v>
      </c>
      <c r="K177" s="72" t="s">
        <v>46</v>
      </c>
    </row>
    <row r="178" spans="1:11">
      <c r="A178" s="5">
        <v>9</v>
      </c>
      <c r="B178" s="8">
        <v>15</v>
      </c>
      <c r="C178" s="8">
        <v>177</v>
      </c>
      <c r="D178" s="84" t="s">
        <v>13</v>
      </c>
      <c r="E178" s="84" t="s">
        <v>246</v>
      </c>
      <c r="F178" s="69" t="s">
        <v>575</v>
      </c>
      <c r="G178" s="70" t="s">
        <v>247</v>
      </c>
      <c r="H178" s="71">
        <v>31630</v>
      </c>
      <c r="I178" s="87">
        <f t="shared" ca="1" si="6"/>
        <v>39.953424657534249</v>
      </c>
      <c r="J178" s="72">
        <v>1</v>
      </c>
      <c r="K178" s="72" t="s">
        <v>46</v>
      </c>
    </row>
    <row r="179" spans="1:11">
      <c r="A179" s="5">
        <v>9</v>
      </c>
      <c r="B179" s="8">
        <v>16</v>
      </c>
      <c r="C179" s="8">
        <v>178</v>
      </c>
      <c r="D179" s="84" t="s">
        <v>239</v>
      </c>
      <c r="E179" s="84" t="s">
        <v>598</v>
      </c>
      <c r="F179" s="69" t="s">
        <v>329</v>
      </c>
      <c r="G179" s="70" t="s">
        <v>87</v>
      </c>
      <c r="H179" s="71">
        <v>32255</v>
      </c>
      <c r="I179" s="87">
        <f t="shared" ca="1" si="6"/>
        <v>38.241095890410961</v>
      </c>
      <c r="J179" s="72">
        <v>4</v>
      </c>
      <c r="K179" s="72" t="s">
        <v>46</v>
      </c>
    </row>
    <row r="180" spans="1:11">
      <c r="A180" s="5">
        <v>9</v>
      </c>
      <c r="B180" s="8">
        <v>17</v>
      </c>
      <c r="C180" s="8">
        <v>179</v>
      </c>
      <c r="D180" s="84" t="s">
        <v>438</v>
      </c>
      <c r="E180" s="84" t="s">
        <v>239</v>
      </c>
      <c r="F180" s="69" t="s">
        <v>341</v>
      </c>
      <c r="G180" s="70" t="s">
        <v>803</v>
      </c>
      <c r="H180" s="71">
        <v>33734</v>
      </c>
      <c r="I180" s="87">
        <f t="shared" ca="1" si="6"/>
        <v>34.18904109589041</v>
      </c>
      <c r="J180" s="72">
        <v>8</v>
      </c>
      <c r="K180" s="72" t="s">
        <v>837</v>
      </c>
    </row>
    <row r="181" spans="1:11">
      <c r="A181" s="5">
        <v>9</v>
      </c>
      <c r="B181" s="8">
        <v>18</v>
      </c>
      <c r="C181" s="8">
        <v>180</v>
      </c>
      <c r="D181" s="84" t="s">
        <v>16</v>
      </c>
      <c r="E181" s="84" t="s">
        <v>555</v>
      </c>
      <c r="F181" s="69" t="s">
        <v>765</v>
      </c>
      <c r="G181" s="70" t="s">
        <v>613</v>
      </c>
      <c r="H181" s="71">
        <v>32390</v>
      </c>
      <c r="I181" s="87">
        <f t="shared" ca="1" si="6"/>
        <v>37.871232876712327</v>
      </c>
      <c r="J181" s="72">
        <v>7</v>
      </c>
      <c r="K181" s="72" t="s">
        <v>837</v>
      </c>
    </row>
    <row r="182" spans="1:11">
      <c r="A182" s="5">
        <v>9</v>
      </c>
      <c r="B182" s="8">
        <v>19</v>
      </c>
      <c r="C182" s="8">
        <v>181</v>
      </c>
      <c r="D182" s="84" t="s">
        <v>129</v>
      </c>
      <c r="E182" s="84" t="s">
        <v>686</v>
      </c>
      <c r="F182" s="69" t="s">
        <v>534</v>
      </c>
      <c r="G182" s="70" t="s">
        <v>666</v>
      </c>
      <c r="H182" s="71">
        <v>34583</v>
      </c>
      <c r="I182" s="87">
        <f t="shared" ca="1" si="6"/>
        <v>31.863013698630137</v>
      </c>
      <c r="J182" s="72">
        <v>7</v>
      </c>
      <c r="K182" s="72" t="s">
        <v>837</v>
      </c>
    </row>
    <row r="183" spans="1:11">
      <c r="A183" s="9">
        <v>9</v>
      </c>
      <c r="B183" s="10">
        <v>20</v>
      </c>
      <c r="C183" s="10">
        <v>182</v>
      </c>
      <c r="D183" s="85" t="s">
        <v>29</v>
      </c>
      <c r="E183" s="85" t="s">
        <v>686</v>
      </c>
      <c r="F183" s="73" t="s">
        <v>747</v>
      </c>
      <c r="G183" s="74" t="s">
        <v>530</v>
      </c>
      <c r="H183" s="75">
        <v>34462</v>
      </c>
      <c r="I183" s="88">
        <f t="shared" ca="1" si="6"/>
        <v>32.194520547945203</v>
      </c>
      <c r="J183" s="76">
        <v>8</v>
      </c>
      <c r="K183" s="76" t="s">
        <v>837</v>
      </c>
    </row>
    <row r="184" spans="1:11">
      <c r="A184" s="5">
        <v>10</v>
      </c>
      <c r="B184" s="8">
        <v>1</v>
      </c>
      <c r="C184" s="8">
        <v>183</v>
      </c>
      <c r="D184" s="84" t="s">
        <v>29</v>
      </c>
      <c r="E184" s="84" t="s">
        <v>598</v>
      </c>
      <c r="F184" s="69" t="s">
        <v>240</v>
      </c>
      <c r="G184" s="70" t="s">
        <v>223</v>
      </c>
      <c r="H184" s="71">
        <v>34710</v>
      </c>
      <c r="I184" s="87">
        <f t="shared" ca="1" si="6"/>
        <v>31.515068493150686</v>
      </c>
      <c r="J184" s="72">
        <v>6</v>
      </c>
      <c r="K184" s="72" t="s">
        <v>46</v>
      </c>
    </row>
    <row r="185" spans="1:11">
      <c r="A185" s="5">
        <v>10</v>
      </c>
      <c r="B185" s="8">
        <v>2</v>
      </c>
      <c r="C185" s="8">
        <v>184</v>
      </c>
      <c r="D185" s="84" t="s">
        <v>129</v>
      </c>
      <c r="E185" s="84" t="s">
        <v>239</v>
      </c>
      <c r="F185" s="69" t="s">
        <v>542</v>
      </c>
      <c r="G185" s="70" t="s">
        <v>197</v>
      </c>
      <c r="H185" s="71">
        <v>34084</v>
      </c>
      <c r="I185" s="87">
        <f t="shared" ca="1" si="6"/>
        <v>33.230136986301368</v>
      </c>
      <c r="J185" s="72">
        <v>1</v>
      </c>
      <c r="K185" s="72" t="s">
        <v>46</v>
      </c>
    </row>
    <row r="186" spans="1:11">
      <c r="A186" s="5">
        <v>10</v>
      </c>
      <c r="B186" s="8">
        <v>3</v>
      </c>
      <c r="C186" s="8">
        <v>185</v>
      </c>
      <c r="D186" s="84" t="s">
        <v>16</v>
      </c>
      <c r="E186" s="84" t="s">
        <v>686</v>
      </c>
      <c r="F186" s="69" t="s">
        <v>584</v>
      </c>
      <c r="G186" s="70" t="s">
        <v>1182</v>
      </c>
      <c r="H186" s="71">
        <v>34822</v>
      </c>
      <c r="I186" s="87">
        <f t="shared" ca="1" si="6"/>
        <v>31.208219178082192</v>
      </c>
      <c r="J186" s="72">
        <v>1</v>
      </c>
      <c r="K186" s="72" t="s">
        <v>837</v>
      </c>
    </row>
    <row r="187" spans="1:11">
      <c r="A187" s="5">
        <v>10</v>
      </c>
      <c r="B187" s="8">
        <v>4</v>
      </c>
      <c r="C187" s="8">
        <v>186</v>
      </c>
      <c r="D187" s="84" t="s">
        <v>438</v>
      </c>
      <c r="E187" s="84" t="s">
        <v>16</v>
      </c>
      <c r="F187" s="69" t="s">
        <v>972</v>
      </c>
      <c r="G187" s="70" t="s">
        <v>589</v>
      </c>
      <c r="H187" s="71">
        <v>33719</v>
      </c>
      <c r="I187" s="87">
        <f t="shared" ca="1" si="6"/>
        <v>34.230136986301368</v>
      </c>
      <c r="J187" s="72">
        <v>1</v>
      </c>
      <c r="K187" s="72" t="s">
        <v>837</v>
      </c>
    </row>
    <row r="188" spans="1:11">
      <c r="A188" s="5">
        <v>10</v>
      </c>
      <c r="B188" s="8">
        <v>5</v>
      </c>
      <c r="C188" s="8">
        <v>187</v>
      </c>
      <c r="D188" s="84" t="s">
        <v>239</v>
      </c>
      <c r="E188" s="84" t="s">
        <v>354</v>
      </c>
      <c r="F188" s="69" t="s">
        <v>507</v>
      </c>
      <c r="G188" s="70" t="s">
        <v>35</v>
      </c>
      <c r="H188" s="71">
        <v>32767</v>
      </c>
      <c r="I188" s="87">
        <f t="shared" ca="1" si="6"/>
        <v>36.838356164383562</v>
      </c>
      <c r="J188" s="72">
        <v>7</v>
      </c>
      <c r="K188" s="72" t="s">
        <v>838</v>
      </c>
    </row>
    <row r="189" spans="1:11">
      <c r="A189" s="5">
        <v>10</v>
      </c>
      <c r="B189" s="8">
        <v>6</v>
      </c>
      <c r="C189" s="8">
        <v>188</v>
      </c>
      <c r="D189" s="84" t="s">
        <v>13</v>
      </c>
      <c r="E189" s="84" t="s">
        <v>16</v>
      </c>
      <c r="F189" s="69" t="s">
        <v>723</v>
      </c>
      <c r="G189" s="70" t="s">
        <v>589</v>
      </c>
      <c r="H189" s="71">
        <v>32708</v>
      </c>
      <c r="I189" s="87">
        <f t="shared" ca="1" si="6"/>
        <v>37</v>
      </c>
      <c r="J189" s="72">
        <v>1</v>
      </c>
      <c r="K189" s="72" t="s">
        <v>46</v>
      </c>
    </row>
    <row r="190" spans="1:11">
      <c r="A190" s="5">
        <v>10</v>
      </c>
      <c r="B190" s="8">
        <v>7</v>
      </c>
      <c r="C190" s="8">
        <v>189</v>
      </c>
      <c r="D190" s="84" t="s">
        <v>563</v>
      </c>
      <c r="E190" s="84" t="s">
        <v>129</v>
      </c>
      <c r="F190" s="69" t="s">
        <v>347</v>
      </c>
      <c r="G190" s="70" t="s">
        <v>237</v>
      </c>
      <c r="H190" s="71">
        <v>30688</v>
      </c>
      <c r="I190" s="87">
        <f t="shared" ref="I190:I221" ca="1" si="7">(TODAY()-H190)/365</f>
        <v>42.534246575342465</v>
      </c>
      <c r="J190" s="72">
        <v>1</v>
      </c>
      <c r="K190" s="72" t="s">
        <v>46</v>
      </c>
    </row>
    <row r="191" spans="1:11">
      <c r="A191" s="5">
        <v>10</v>
      </c>
      <c r="B191" s="8">
        <v>8</v>
      </c>
      <c r="C191" s="8">
        <v>190</v>
      </c>
      <c r="D191" s="84" t="s">
        <v>18</v>
      </c>
      <c r="E191" s="84" t="s">
        <v>246</v>
      </c>
      <c r="F191" s="69" t="s">
        <v>1171</v>
      </c>
      <c r="G191" s="70" t="s">
        <v>307</v>
      </c>
      <c r="H191" s="71">
        <v>34617</v>
      </c>
      <c r="I191" s="87">
        <f t="shared" ca="1" si="7"/>
        <v>31.769863013698629</v>
      </c>
      <c r="J191" s="72">
        <v>4</v>
      </c>
      <c r="K191" s="72" t="s">
        <v>837</v>
      </c>
    </row>
    <row r="192" spans="1:11">
      <c r="A192" s="5">
        <v>10</v>
      </c>
      <c r="B192" s="8">
        <v>9</v>
      </c>
      <c r="C192" s="8">
        <v>191</v>
      </c>
      <c r="D192" s="84" t="s">
        <v>555</v>
      </c>
      <c r="E192" s="84" t="s">
        <v>438</v>
      </c>
      <c r="F192" s="69" t="s">
        <v>357</v>
      </c>
      <c r="G192" s="70" t="s">
        <v>358</v>
      </c>
      <c r="H192" s="71">
        <v>33560</v>
      </c>
      <c r="I192" s="87">
        <f t="shared" ca="1" si="7"/>
        <v>34.665753424657531</v>
      </c>
      <c r="J192" s="72">
        <v>1</v>
      </c>
      <c r="K192" s="72" t="s">
        <v>837</v>
      </c>
    </row>
    <row r="193" spans="1:11">
      <c r="A193" s="5">
        <v>10</v>
      </c>
      <c r="B193" s="8">
        <v>10</v>
      </c>
      <c r="C193" s="8">
        <v>192</v>
      </c>
      <c r="D193" s="84" t="s">
        <v>164</v>
      </c>
      <c r="E193" s="84" t="s">
        <v>16</v>
      </c>
      <c r="F193" s="69" t="s">
        <v>218</v>
      </c>
      <c r="G193" s="70" t="s">
        <v>571</v>
      </c>
      <c r="H193" s="71">
        <v>34661</v>
      </c>
      <c r="I193" s="87">
        <f t="shared" ca="1" si="7"/>
        <v>31.649315068493152</v>
      </c>
      <c r="J193" s="72">
        <v>4</v>
      </c>
      <c r="K193" s="72" t="s">
        <v>46</v>
      </c>
    </row>
    <row r="194" spans="1:11">
      <c r="A194" s="5">
        <v>10</v>
      </c>
      <c r="B194" s="8">
        <v>11</v>
      </c>
      <c r="C194" s="8">
        <v>193</v>
      </c>
      <c r="D194" s="84" t="s">
        <v>480</v>
      </c>
      <c r="E194" s="84" t="s">
        <v>686</v>
      </c>
      <c r="F194" s="69" t="s">
        <v>89</v>
      </c>
      <c r="G194" s="70" t="s">
        <v>531</v>
      </c>
      <c r="H194" s="71">
        <v>30897</v>
      </c>
      <c r="I194" s="87">
        <f t="shared" ca="1" si="7"/>
        <v>41.961643835616435</v>
      </c>
      <c r="J194" s="72">
        <v>9</v>
      </c>
      <c r="K194" s="72" t="s">
        <v>46</v>
      </c>
    </row>
    <row r="195" spans="1:11">
      <c r="A195" s="5">
        <v>10</v>
      </c>
      <c r="B195" s="8">
        <v>12</v>
      </c>
      <c r="C195" s="8">
        <v>194</v>
      </c>
      <c r="D195" s="84" t="s">
        <v>470</v>
      </c>
      <c r="E195" s="84" t="s">
        <v>18</v>
      </c>
      <c r="F195" s="69" t="s">
        <v>917</v>
      </c>
      <c r="G195" s="70" t="s">
        <v>531</v>
      </c>
      <c r="H195" s="71">
        <v>32748</v>
      </c>
      <c r="I195" s="87">
        <f t="shared" ca="1" si="7"/>
        <v>36.890410958904113</v>
      </c>
      <c r="J195" s="72">
        <v>1</v>
      </c>
      <c r="K195" s="72" t="s">
        <v>837</v>
      </c>
    </row>
    <row r="196" spans="1:11">
      <c r="A196" s="5">
        <v>10</v>
      </c>
      <c r="B196" s="8">
        <v>13</v>
      </c>
      <c r="C196" s="8">
        <v>195</v>
      </c>
      <c r="D196" s="84" t="s">
        <v>276</v>
      </c>
      <c r="E196" s="84" t="s">
        <v>129</v>
      </c>
      <c r="F196" s="69" t="s">
        <v>30</v>
      </c>
      <c r="G196" s="70" t="s">
        <v>533</v>
      </c>
      <c r="H196" s="71">
        <v>32185</v>
      </c>
      <c r="I196" s="87">
        <f t="shared" ca="1" si="7"/>
        <v>38.43287671232877</v>
      </c>
      <c r="J196" s="72">
        <v>2</v>
      </c>
      <c r="K196" s="72" t="s">
        <v>837</v>
      </c>
    </row>
    <row r="197" spans="1:11">
      <c r="A197" s="5">
        <v>10</v>
      </c>
      <c r="B197" s="8">
        <v>14</v>
      </c>
      <c r="C197" s="8">
        <v>196</v>
      </c>
      <c r="D197" s="84" t="s">
        <v>14</v>
      </c>
      <c r="E197" s="84" t="s">
        <v>14</v>
      </c>
      <c r="F197" s="69" t="s">
        <v>1165</v>
      </c>
      <c r="G197" s="70" t="s">
        <v>1166</v>
      </c>
      <c r="H197" s="71">
        <v>34781</v>
      </c>
      <c r="I197" s="87">
        <f t="shared" ca="1" si="7"/>
        <v>31.32054794520548</v>
      </c>
      <c r="J197" s="72">
        <v>2</v>
      </c>
      <c r="K197" s="72" t="s">
        <v>837</v>
      </c>
    </row>
    <row r="198" spans="1:11">
      <c r="A198" s="5">
        <v>10</v>
      </c>
      <c r="B198" s="8">
        <v>15</v>
      </c>
      <c r="C198" s="8">
        <v>197</v>
      </c>
      <c r="D198" s="84" t="s">
        <v>614</v>
      </c>
      <c r="E198" s="84" t="s">
        <v>470</v>
      </c>
      <c r="F198" s="69" t="s">
        <v>693</v>
      </c>
      <c r="G198" s="70" t="s">
        <v>544</v>
      </c>
      <c r="H198" s="71">
        <v>33837</v>
      </c>
      <c r="I198" s="87">
        <f t="shared" ca="1" si="7"/>
        <v>33.906849315068492</v>
      </c>
      <c r="J198" s="72">
        <v>5</v>
      </c>
      <c r="K198" s="72" t="s">
        <v>837</v>
      </c>
    </row>
    <row r="199" spans="1:11">
      <c r="A199" s="5">
        <v>10</v>
      </c>
      <c r="B199" s="8">
        <v>16</v>
      </c>
      <c r="C199" s="8">
        <v>198</v>
      </c>
      <c r="D199" s="84" t="s">
        <v>609</v>
      </c>
      <c r="E199" s="84" t="s">
        <v>16</v>
      </c>
      <c r="F199" s="69" t="s">
        <v>968</v>
      </c>
      <c r="G199" s="70" t="s">
        <v>616</v>
      </c>
      <c r="H199" s="71">
        <v>34129</v>
      </c>
      <c r="I199" s="87">
        <f t="shared" ca="1" si="7"/>
        <v>33.106849315068494</v>
      </c>
      <c r="J199" s="72">
        <v>1</v>
      </c>
      <c r="K199" s="72" t="s">
        <v>837</v>
      </c>
    </row>
    <row r="200" spans="1:11">
      <c r="A200" s="5">
        <v>10</v>
      </c>
      <c r="B200" s="8">
        <v>17</v>
      </c>
      <c r="C200" s="8">
        <v>199</v>
      </c>
      <c r="D200" s="84" t="s">
        <v>17</v>
      </c>
      <c r="E200" s="84" t="s">
        <v>481</v>
      </c>
      <c r="F200" s="69" t="s">
        <v>81</v>
      </c>
      <c r="G200" s="70" t="s">
        <v>717</v>
      </c>
      <c r="H200" s="71">
        <v>34020</v>
      </c>
      <c r="I200" s="87">
        <f t="shared" ca="1" si="7"/>
        <v>33.405479452054792</v>
      </c>
      <c r="J200" s="72">
        <v>4</v>
      </c>
      <c r="K200" s="72" t="s">
        <v>838</v>
      </c>
    </row>
    <row r="201" spans="1:11">
      <c r="A201" s="5">
        <v>10</v>
      </c>
      <c r="B201" s="8">
        <v>18</v>
      </c>
      <c r="C201" s="8">
        <v>200</v>
      </c>
      <c r="D201" s="84" t="s">
        <v>345</v>
      </c>
      <c r="E201" s="84" t="s">
        <v>492</v>
      </c>
      <c r="F201" s="69" t="s">
        <v>928</v>
      </c>
      <c r="G201" s="70" t="s">
        <v>929</v>
      </c>
      <c r="H201" s="71">
        <v>34722</v>
      </c>
      <c r="I201" s="87">
        <f t="shared" ca="1" si="7"/>
        <v>31.482191780821918</v>
      </c>
      <c r="J201" s="72">
        <v>5</v>
      </c>
      <c r="K201" s="72" t="s">
        <v>837</v>
      </c>
    </row>
    <row r="202" spans="1:11">
      <c r="A202" s="5">
        <v>10</v>
      </c>
      <c r="B202" s="8">
        <v>19</v>
      </c>
      <c r="C202" s="8">
        <v>201</v>
      </c>
      <c r="D202" s="84" t="s">
        <v>354</v>
      </c>
      <c r="E202" s="84" t="s">
        <v>13</v>
      </c>
      <c r="F202" s="69" t="s">
        <v>206</v>
      </c>
      <c r="G202" s="70" t="s">
        <v>535</v>
      </c>
      <c r="H202" s="71">
        <v>31300</v>
      </c>
      <c r="I202" s="87">
        <f t="shared" ca="1" si="7"/>
        <v>40.857534246575341</v>
      </c>
      <c r="J202" s="72">
        <v>3</v>
      </c>
      <c r="K202" s="72" t="s">
        <v>838</v>
      </c>
    </row>
    <row r="203" spans="1:11">
      <c r="A203" s="9">
        <v>10</v>
      </c>
      <c r="B203" s="10">
        <v>20</v>
      </c>
      <c r="C203" s="10">
        <v>202</v>
      </c>
      <c r="D203" s="85" t="s">
        <v>567</v>
      </c>
      <c r="E203" s="85" t="s">
        <v>492</v>
      </c>
      <c r="F203" s="73" t="s">
        <v>34</v>
      </c>
      <c r="G203" s="74" t="s">
        <v>136</v>
      </c>
      <c r="H203" s="75">
        <v>31666</v>
      </c>
      <c r="I203" s="88">
        <f t="shared" ca="1" si="7"/>
        <v>39.854794520547948</v>
      </c>
      <c r="J203" s="76">
        <v>1</v>
      </c>
      <c r="K203" s="76" t="s">
        <v>837</v>
      </c>
    </row>
    <row r="204" spans="1:11">
      <c r="A204" s="5">
        <v>11</v>
      </c>
      <c r="B204" s="8">
        <v>1</v>
      </c>
      <c r="C204" s="8">
        <v>203</v>
      </c>
      <c r="D204" s="84" t="s">
        <v>567</v>
      </c>
      <c r="E204" s="84" t="s">
        <v>438</v>
      </c>
      <c r="F204" s="69" t="s">
        <v>578</v>
      </c>
      <c r="G204" s="70" t="s">
        <v>244</v>
      </c>
      <c r="H204" s="71">
        <v>35249</v>
      </c>
      <c r="I204" s="87">
        <f t="shared" ca="1" si="7"/>
        <v>30.038356164383561</v>
      </c>
      <c r="J204" s="72">
        <v>6</v>
      </c>
      <c r="K204" s="72" t="s">
        <v>838</v>
      </c>
    </row>
    <row r="205" spans="1:11">
      <c r="A205" s="5">
        <v>11</v>
      </c>
      <c r="B205" s="8">
        <v>2</v>
      </c>
      <c r="C205" s="8">
        <v>204</v>
      </c>
      <c r="D205" s="84" t="s">
        <v>354</v>
      </c>
      <c r="E205" s="84" t="s">
        <v>129</v>
      </c>
      <c r="F205" s="69" t="s">
        <v>78</v>
      </c>
      <c r="G205" s="70" t="s">
        <v>523</v>
      </c>
      <c r="H205" s="71">
        <v>31870</v>
      </c>
      <c r="I205" s="87">
        <f t="shared" ca="1" si="7"/>
        <v>39.295890410958904</v>
      </c>
      <c r="J205" s="72">
        <v>4</v>
      </c>
      <c r="K205" s="72" t="s">
        <v>46</v>
      </c>
    </row>
    <row r="206" spans="1:11">
      <c r="A206" s="5">
        <v>11</v>
      </c>
      <c r="B206" s="8">
        <v>3</v>
      </c>
      <c r="C206" s="8">
        <v>205</v>
      </c>
      <c r="D206" s="84" t="s">
        <v>345</v>
      </c>
      <c r="E206" s="84" t="s">
        <v>246</v>
      </c>
      <c r="F206" s="69" t="s">
        <v>126</v>
      </c>
      <c r="G206" s="70" t="s">
        <v>557</v>
      </c>
      <c r="H206" s="71">
        <v>31310</v>
      </c>
      <c r="I206" s="87">
        <f t="shared" ca="1" si="7"/>
        <v>40.830136986301369</v>
      </c>
      <c r="J206" s="72">
        <v>8</v>
      </c>
      <c r="K206" s="72" t="s">
        <v>837</v>
      </c>
    </row>
    <row r="207" spans="1:11">
      <c r="A207" s="5">
        <v>11</v>
      </c>
      <c r="B207" s="8">
        <v>4</v>
      </c>
      <c r="C207" s="8">
        <v>206</v>
      </c>
      <c r="D207" s="84" t="s">
        <v>17</v>
      </c>
      <c r="E207" s="84" t="s">
        <v>480</v>
      </c>
      <c r="F207" s="69" t="s">
        <v>200</v>
      </c>
      <c r="G207" s="70" t="s">
        <v>571</v>
      </c>
      <c r="H207" s="71">
        <v>33224</v>
      </c>
      <c r="I207" s="87">
        <f t="shared" ca="1" si="7"/>
        <v>35.586301369863016</v>
      </c>
      <c r="J207" s="72">
        <v>1</v>
      </c>
      <c r="K207" s="72" t="s">
        <v>837</v>
      </c>
    </row>
    <row r="208" spans="1:11">
      <c r="A208" s="5">
        <v>11</v>
      </c>
      <c r="B208" s="8">
        <v>5</v>
      </c>
      <c r="C208" s="8">
        <v>207</v>
      </c>
      <c r="D208" s="84" t="s">
        <v>609</v>
      </c>
      <c r="E208" s="84" t="s">
        <v>47</v>
      </c>
      <c r="F208" s="69" t="s">
        <v>587</v>
      </c>
      <c r="G208" s="70" t="s">
        <v>570</v>
      </c>
      <c r="H208" s="71">
        <v>34484</v>
      </c>
      <c r="I208" s="87">
        <f t="shared" ca="1" si="7"/>
        <v>32.134246575342466</v>
      </c>
      <c r="J208" s="72">
        <v>8</v>
      </c>
      <c r="K208" s="72" t="s">
        <v>46</v>
      </c>
    </row>
    <row r="209" spans="1:11">
      <c r="A209" s="5">
        <v>11</v>
      </c>
      <c r="B209" s="8">
        <v>6</v>
      </c>
      <c r="C209" s="8">
        <v>208</v>
      </c>
      <c r="D209" s="84" t="s">
        <v>614</v>
      </c>
      <c r="E209" s="84" t="s">
        <v>18</v>
      </c>
      <c r="F209" s="69" t="s">
        <v>196</v>
      </c>
      <c r="G209" s="70" t="s">
        <v>106</v>
      </c>
      <c r="H209" s="71">
        <v>33190</v>
      </c>
      <c r="I209" s="87">
        <f t="shared" ca="1" si="7"/>
        <v>35.679452054794524</v>
      </c>
      <c r="J209" s="72">
        <v>1</v>
      </c>
      <c r="K209" s="72" t="s">
        <v>837</v>
      </c>
    </row>
    <row r="210" spans="1:11">
      <c r="A210" s="5">
        <v>11</v>
      </c>
      <c r="B210" s="8">
        <v>7</v>
      </c>
      <c r="C210" s="8">
        <v>209</v>
      </c>
      <c r="D210" s="84" t="s">
        <v>14</v>
      </c>
      <c r="E210" s="84" t="s">
        <v>563</v>
      </c>
      <c r="F210" s="69" t="s">
        <v>861</v>
      </c>
      <c r="G210" s="70" t="s">
        <v>277</v>
      </c>
      <c r="H210" s="71">
        <v>33634</v>
      </c>
      <c r="I210" s="87">
        <f t="shared" ca="1" si="7"/>
        <v>34.463013698630135</v>
      </c>
      <c r="J210" s="72">
        <v>1</v>
      </c>
      <c r="K210" s="72" t="s">
        <v>46</v>
      </c>
    </row>
    <row r="211" spans="1:11">
      <c r="A211" s="5">
        <v>11</v>
      </c>
      <c r="B211" s="8">
        <v>8</v>
      </c>
      <c r="C211" s="8">
        <v>210</v>
      </c>
      <c r="D211" s="84" t="s">
        <v>276</v>
      </c>
      <c r="E211" s="84" t="s">
        <v>29</v>
      </c>
      <c r="F211" s="69" t="s">
        <v>111</v>
      </c>
      <c r="G211" s="70" t="s">
        <v>549</v>
      </c>
      <c r="H211" s="71">
        <v>30953</v>
      </c>
      <c r="I211" s="87">
        <f t="shared" ca="1" si="7"/>
        <v>41.80821917808219</v>
      </c>
      <c r="J211" s="72">
        <v>3</v>
      </c>
      <c r="K211" s="72" t="s">
        <v>837</v>
      </c>
    </row>
    <row r="212" spans="1:11">
      <c r="A212" s="5">
        <v>11</v>
      </c>
      <c r="B212" s="8">
        <v>9</v>
      </c>
      <c r="C212" s="8">
        <v>211</v>
      </c>
      <c r="D212" s="84" t="s">
        <v>470</v>
      </c>
      <c r="E212" s="84" t="s">
        <v>13</v>
      </c>
      <c r="F212" s="69" t="s">
        <v>295</v>
      </c>
      <c r="G212" s="70" t="s">
        <v>1145</v>
      </c>
      <c r="H212" s="71">
        <v>34937</v>
      </c>
      <c r="I212" s="87">
        <f t="shared" ca="1" si="7"/>
        <v>30.893150684931506</v>
      </c>
      <c r="J212" s="72">
        <v>1</v>
      </c>
      <c r="K212" s="72" t="s">
        <v>46</v>
      </c>
    </row>
    <row r="213" spans="1:11">
      <c r="A213" s="5">
        <v>11</v>
      </c>
      <c r="B213" s="8">
        <v>10</v>
      </c>
      <c r="C213" s="8">
        <v>212</v>
      </c>
      <c r="D213" s="84" t="s">
        <v>480</v>
      </c>
      <c r="E213" s="84" t="s">
        <v>246</v>
      </c>
      <c r="F213" s="69" t="s">
        <v>259</v>
      </c>
      <c r="G213" s="70" t="s">
        <v>655</v>
      </c>
      <c r="H213" s="71">
        <v>33385</v>
      </c>
      <c r="I213" s="87">
        <f t="shared" ca="1" si="7"/>
        <v>35.145205479452052</v>
      </c>
      <c r="J213" s="72">
        <v>1</v>
      </c>
      <c r="K213" s="72" t="s">
        <v>837</v>
      </c>
    </row>
    <row r="214" spans="1:11">
      <c r="A214" s="5">
        <v>11</v>
      </c>
      <c r="B214" s="8">
        <v>11</v>
      </c>
      <c r="C214" s="8">
        <v>213</v>
      </c>
      <c r="D214" s="84" t="s">
        <v>164</v>
      </c>
      <c r="E214" s="84" t="s">
        <v>13</v>
      </c>
      <c r="F214" s="69" t="s">
        <v>261</v>
      </c>
      <c r="G214" s="70" t="s">
        <v>613</v>
      </c>
      <c r="H214" s="71">
        <v>32931</v>
      </c>
      <c r="I214" s="87">
        <f t="shared" ca="1" si="7"/>
        <v>36.389041095890413</v>
      </c>
      <c r="J214" s="72">
        <v>1</v>
      </c>
      <c r="K214" s="72" t="s">
        <v>46</v>
      </c>
    </row>
    <row r="215" spans="1:11">
      <c r="A215" s="5">
        <v>11</v>
      </c>
      <c r="B215" s="8">
        <v>12</v>
      </c>
      <c r="C215" s="8">
        <v>214</v>
      </c>
      <c r="D215" s="84" t="s">
        <v>555</v>
      </c>
      <c r="E215" s="84" t="s">
        <v>1291</v>
      </c>
      <c r="F215" s="69" t="s">
        <v>68</v>
      </c>
      <c r="G215" s="70" t="s">
        <v>571</v>
      </c>
      <c r="H215" s="71">
        <v>33432</v>
      </c>
      <c r="I215" s="87">
        <f t="shared" ca="1" si="7"/>
        <v>35.016438356164386</v>
      </c>
      <c r="J215" s="72">
        <v>1</v>
      </c>
      <c r="K215" s="72" t="s">
        <v>46</v>
      </c>
    </row>
    <row r="216" spans="1:11">
      <c r="A216" s="5">
        <v>11</v>
      </c>
      <c r="B216" s="8">
        <v>13</v>
      </c>
      <c r="C216" s="8">
        <v>215</v>
      </c>
      <c r="D216" s="84" t="s">
        <v>18</v>
      </c>
      <c r="E216" s="84" t="s">
        <v>598</v>
      </c>
      <c r="F216" s="69" t="s">
        <v>682</v>
      </c>
      <c r="G216" s="70" t="s">
        <v>562</v>
      </c>
      <c r="H216" s="71">
        <v>33955</v>
      </c>
      <c r="I216" s="87">
        <f t="shared" ca="1" si="7"/>
        <v>33.583561643835615</v>
      </c>
      <c r="J216" s="72">
        <v>3</v>
      </c>
      <c r="K216" s="72" t="s">
        <v>46</v>
      </c>
    </row>
    <row r="217" spans="1:11">
      <c r="A217" s="5">
        <v>11</v>
      </c>
      <c r="B217" s="8">
        <v>14</v>
      </c>
      <c r="C217" s="8">
        <v>216</v>
      </c>
      <c r="D217" s="84" t="s">
        <v>563</v>
      </c>
      <c r="E217" s="84" t="s">
        <v>598</v>
      </c>
      <c r="F217" s="69" t="s">
        <v>955</v>
      </c>
      <c r="G217" s="70" t="s">
        <v>333</v>
      </c>
      <c r="H217" s="71">
        <v>34216</v>
      </c>
      <c r="I217" s="87">
        <f t="shared" ca="1" si="7"/>
        <v>32.868493150684934</v>
      </c>
      <c r="J217" s="72">
        <v>1</v>
      </c>
      <c r="K217" s="72" t="s">
        <v>837</v>
      </c>
    </row>
    <row r="218" spans="1:11">
      <c r="A218" s="5">
        <v>11</v>
      </c>
      <c r="B218" s="8">
        <v>15</v>
      </c>
      <c r="C218" s="8">
        <v>217</v>
      </c>
      <c r="D218" s="84" t="s">
        <v>13</v>
      </c>
      <c r="E218" s="84" t="s">
        <v>470</v>
      </c>
      <c r="F218" s="69" t="s">
        <v>812</v>
      </c>
      <c r="G218" s="70" t="s">
        <v>531</v>
      </c>
      <c r="H218" s="71">
        <v>31682</v>
      </c>
      <c r="I218" s="87">
        <f t="shared" ca="1" si="7"/>
        <v>39.81095890410959</v>
      </c>
      <c r="J218" s="72">
        <v>1</v>
      </c>
      <c r="K218" s="72" t="s">
        <v>837</v>
      </c>
    </row>
    <row r="219" spans="1:11">
      <c r="A219" s="5">
        <v>11</v>
      </c>
      <c r="B219" s="8">
        <v>16</v>
      </c>
      <c r="C219" s="8">
        <v>218</v>
      </c>
      <c r="D219" s="84" t="s">
        <v>239</v>
      </c>
      <c r="E219" s="84" t="s">
        <v>239</v>
      </c>
      <c r="F219" s="69" t="s">
        <v>22</v>
      </c>
      <c r="G219" s="70" t="s">
        <v>184</v>
      </c>
      <c r="H219" s="71">
        <v>31789</v>
      </c>
      <c r="I219" s="87">
        <f t="shared" ca="1" si="7"/>
        <v>39.517808219178079</v>
      </c>
      <c r="J219" s="72">
        <v>1</v>
      </c>
      <c r="K219" s="72" t="s">
        <v>837</v>
      </c>
    </row>
    <row r="220" spans="1:11">
      <c r="A220" s="5">
        <v>11</v>
      </c>
      <c r="B220" s="8">
        <v>17</v>
      </c>
      <c r="C220" s="8">
        <v>219</v>
      </c>
      <c r="D220" s="84" t="s">
        <v>438</v>
      </c>
      <c r="E220" s="84" t="s">
        <v>45</v>
      </c>
      <c r="F220" s="69" t="s">
        <v>522</v>
      </c>
      <c r="G220" s="70" t="s">
        <v>1065</v>
      </c>
      <c r="H220" s="71">
        <v>33435</v>
      </c>
      <c r="I220" s="87">
        <f t="shared" ca="1" si="7"/>
        <v>35.008219178082193</v>
      </c>
      <c r="J220" s="72">
        <v>4</v>
      </c>
      <c r="K220" s="72" t="s">
        <v>838</v>
      </c>
    </row>
    <row r="221" spans="1:11">
      <c r="A221" s="5">
        <v>11</v>
      </c>
      <c r="B221" s="8">
        <v>18</v>
      </c>
      <c r="C221" s="8">
        <v>220</v>
      </c>
      <c r="D221" s="84" t="s">
        <v>16</v>
      </c>
      <c r="E221" s="84" t="s">
        <v>345</v>
      </c>
      <c r="F221" s="69" t="s">
        <v>181</v>
      </c>
      <c r="G221" s="70" t="s">
        <v>531</v>
      </c>
      <c r="H221" s="71">
        <v>32386</v>
      </c>
      <c r="I221" s="87">
        <f t="shared" ca="1" si="7"/>
        <v>37.88219178082192</v>
      </c>
      <c r="J221" s="72">
        <v>3</v>
      </c>
      <c r="K221" s="72" t="s">
        <v>46</v>
      </c>
    </row>
    <row r="222" spans="1:11">
      <c r="A222" s="5">
        <v>11</v>
      </c>
      <c r="B222" s="8">
        <v>19</v>
      </c>
      <c r="C222" s="8">
        <v>221</v>
      </c>
      <c r="D222" s="84" t="s">
        <v>129</v>
      </c>
      <c r="E222" s="84" t="s">
        <v>13</v>
      </c>
      <c r="F222" s="69" t="s">
        <v>349</v>
      </c>
      <c r="G222" s="70" t="s">
        <v>247</v>
      </c>
      <c r="H222" s="71">
        <v>31477</v>
      </c>
      <c r="I222" s="87">
        <f ca="1">(TODAY()-H222)/365</f>
        <v>40.372602739726027</v>
      </c>
      <c r="J222" s="72">
        <v>1</v>
      </c>
      <c r="K222" s="72" t="s">
        <v>837</v>
      </c>
    </row>
    <row r="223" spans="1:11">
      <c r="A223" s="9">
        <v>11</v>
      </c>
      <c r="B223" s="10">
        <v>20</v>
      </c>
      <c r="C223" s="10">
        <v>222</v>
      </c>
      <c r="D223" s="85" t="s">
        <v>29</v>
      </c>
      <c r="E223" s="85" t="s">
        <v>438</v>
      </c>
      <c r="F223" s="73" t="s">
        <v>102</v>
      </c>
      <c r="G223" s="74" t="s">
        <v>551</v>
      </c>
      <c r="H223" s="75">
        <v>33719</v>
      </c>
      <c r="I223" s="88">
        <f ca="1">(TODAY()-H223)/365</f>
        <v>34.230136986301368</v>
      </c>
      <c r="J223" s="76">
        <v>1</v>
      </c>
      <c r="K223" s="76" t="s">
        <v>837</v>
      </c>
    </row>
    <row r="224" spans="1:11">
      <c r="A224" s="5">
        <v>12</v>
      </c>
      <c r="B224" s="8">
        <v>1</v>
      </c>
      <c r="C224" s="8">
        <v>223</v>
      </c>
      <c r="D224" s="2" t="s">
        <v>29</v>
      </c>
      <c r="E224" s="2" t="s">
        <v>15</v>
      </c>
      <c r="F224" s="2" t="s">
        <v>1019</v>
      </c>
      <c r="G224" s="2" t="s">
        <v>409</v>
      </c>
      <c r="H224" s="16">
        <v>33234</v>
      </c>
      <c r="I224" s="30">
        <v>29.632876712328766</v>
      </c>
      <c r="J224" s="3">
        <v>1</v>
      </c>
      <c r="K224" s="3" t="s">
        <v>837</v>
      </c>
    </row>
    <row r="225" spans="1:11">
      <c r="A225" s="5">
        <v>12</v>
      </c>
      <c r="B225" s="8">
        <v>2</v>
      </c>
      <c r="C225" s="8">
        <v>224</v>
      </c>
      <c r="D225" s="2" t="s">
        <v>129</v>
      </c>
      <c r="E225" s="2" t="s">
        <v>18</v>
      </c>
      <c r="F225" s="2" t="s">
        <v>59</v>
      </c>
      <c r="G225" s="2" t="s">
        <v>273</v>
      </c>
      <c r="H225" s="16">
        <v>33312</v>
      </c>
      <c r="I225" s="30">
        <v>29.419178082191781</v>
      </c>
      <c r="J225" s="3">
        <v>2</v>
      </c>
      <c r="K225" s="3" t="s">
        <v>837</v>
      </c>
    </row>
    <row r="226" spans="1:11">
      <c r="A226" s="5">
        <v>12</v>
      </c>
      <c r="B226" s="8">
        <v>3</v>
      </c>
      <c r="C226" s="8">
        <v>225</v>
      </c>
      <c r="D226" s="2" t="s">
        <v>16</v>
      </c>
      <c r="E226" s="2" t="s">
        <v>555</v>
      </c>
      <c r="F226" s="2" t="s">
        <v>1053</v>
      </c>
      <c r="G226" s="2" t="s">
        <v>1054</v>
      </c>
      <c r="H226" s="16">
        <v>34316</v>
      </c>
      <c r="I226" s="30">
        <v>26.668493150684931</v>
      </c>
      <c r="J226" s="3">
        <v>6</v>
      </c>
      <c r="K226" s="3" t="s">
        <v>838</v>
      </c>
    </row>
    <row r="227" spans="1:11">
      <c r="A227" s="5">
        <v>12</v>
      </c>
      <c r="B227" s="8">
        <v>4</v>
      </c>
      <c r="C227" s="8">
        <v>226</v>
      </c>
      <c r="D227" s="2" t="s">
        <v>438</v>
      </c>
      <c r="E227" s="2" t="s">
        <v>480</v>
      </c>
      <c r="F227" s="2" t="s">
        <v>240</v>
      </c>
      <c r="G227" s="2" t="s">
        <v>544</v>
      </c>
      <c r="H227" s="16">
        <v>31798</v>
      </c>
      <c r="I227" s="30">
        <v>33.56712328767123</v>
      </c>
      <c r="J227" s="3">
        <v>6</v>
      </c>
      <c r="K227" s="3" t="s">
        <v>46</v>
      </c>
    </row>
    <row r="228" spans="1:11">
      <c r="A228" s="5">
        <v>12</v>
      </c>
      <c r="B228" s="8">
        <v>5</v>
      </c>
      <c r="C228" s="8">
        <v>227</v>
      </c>
      <c r="D228" s="2" t="s">
        <v>239</v>
      </c>
      <c r="E228" s="2" t="s">
        <v>300</v>
      </c>
      <c r="F228" s="2" t="s">
        <v>1108</v>
      </c>
      <c r="G228" s="2" t="s">
        <v>136</v>
      </c>
      <c r="H228" s="16">
        <v>32949</v>
      </c>
      <c r="I228" s="30">
        <v>30.413698630136988</v>
      </c>
      <c r="J228" s="3">
        <v>1</v>
      </c>
      <c r="K228" s="3" t="s">
        <v>837</v>
      </c>
    </row>
    <row r="229" spans="1:11">
      <c r="A229" s="5">
        <v>12</v>
      </c>
      <c r="B229" s="8">
        <v>6</v>
      </c>
      <c r="C229" s="8">
        <v>228</v>
      </c>
      <c r="D229" s="2" t="s">
        <v>13</v>
      </c>
      <c r="E229" s="2" t="s">
        <v>598</v>
      </c>
      <c r="F229" s="2" t="s">
        <v>178</v>
      </c>
      <c r="G229" s="2" t="s">
        <v>409</v>
      </c>
      <c r="H229" s="16">
        <v>33818</v>
      </c>
      <c r="I229" s="30">
        <v>28.032876712328768</v>
      </c>
      <c r="J229" s="3">
        <v>6</v>
      </c>
      <c r="K229" s="3" t="s">
        <v>837</v>
      </c>
    </row>
    <row r="230" spans="1:11">
      <c r="A230" s="5">
        <v>12</v>
      </c>
      <c r="B230" s="8">
        <v>7</v>
      </c>
      <c r="C230" s="8">
        <v>229</v>
      </c>
      <c r="D230" s="2" t="s">
        <v>563</v>
      </c>
      <c r="E230" s="2" t="s">
        <v>239</v>
      </c>
      <c r="F230" s="2" t="s">
        <v>200</v>
      </c>
      <c r="G230" s="2" t="s">
        <v>247</v>
      </c>
      <c r="H230" s="16">
        <v>34807</v>
      </c>
      <c r="I230" s="30">
        <v>25.323287671232876</v>
      </c>
      <c r="J230" s="3">
        <v>2</v>
      </c>
      <c r="K230" s="3" t="s">
        <v>837</v>
      </c>
    </row>
    <row r="231" spans="1:11">
      <c r="A231" s="5">
        <v>12</v>
      </c>
      <c r="B231" s="8">
        <v>8</v>
      </c>
      <c r="C231" s="8">
        <v>230</v>
      </c>
      <c r="D231" s="2" t="s">
        <v>18</v>
      </c>
      <c r="E231" s="2" t="s">
        <v>47</v>
      </c>
      <c r="F231" s="2" t="s">
        <v>1057</v>
      </c>
      <c r="G231" s="2" t="s">
        <v>247</v>
      </c>
      <c r="H231" s="16">
        <v>33863</v>
      </c>
      <c r="I231" s="30">
        <v>27.909589041095892</v>
      </c>
      <c r="J231" s="3">
        <v>1</v>
      </c>
      <c r="K231" s="3" t="s">
        <v>837</v>
      </c>
    </row>
    <row r="232" spans="1:11">
      <c r="A232" s="5">
        <v>12</v>
      </c>
      <c r="B232" s="8">
        <v>9</v>
      </c>
      <c r="C232" s="8">
        <v>231</v>
      </c>
      <c r="D232" s="2" t="s">
        <v>555</v>
      </c>
      <c r="E232" s="2" t="s">
        <v>345</v>
      </c>
      <c r="F232" s="2" t="s">
        <v>143</v>
      </c>
      <c r="G232" s="2" t="s">
        <v>564</v>
      </c>
      <c r="H232" s="16">
        <v>32007</v>
      </c>
      <c r="I232" s="30">
        <v>32.994520547945207</v>
      </c>
      <c r="J232" s="3">
        <v>1</v>
      </c>
      <c r="K232" s="3" t="s">
        <v>46</v>
      </c>
    </row>
    <row r="233" spans="1:11">
      <c r="A233" s="5">
        <v>12</v>
      </c>
      <c r="B233" s="8">
        <v>10</v>
      </c>
      <c r="C233" s="8">
        <v>232</v>
      </c>
      <c r="D233" s="2" t="s">
        <v>164</v>
      </c>
      <c r="E233" s="2" t="s">
        <v>188</v>
      </c>
      <c r="F233" s="2" t="s">
        <v>140</v>
      </c>
      <c r="G233" s="2" t="s">
        <v>591</v>
      </c>
      <c r="H233" s="16">
        <v>31211</v>
      </c>
      <c r="I233" s="30">
        <v>35.175342465753424</v>
      </c>
      <c r="J233" s="3">
        <v>1</v>
      </c>
      <c r="K233" s="3" t="s">
        <v>837</v>
      </c>
    </row>
    <row r="234" spans="1:11">
      <c r="A234" s="5">
        <v>12</v>
      </c>
      <c r="B234" s="8">
        <v>11</v>
      </c>
      <c r="C234" s="8">
        <v>233</v>
      </c>
      <c r="D234" s="2" t="s">
        <v>480</v>
      </c>
      <c r="E234" s="2" t="s">
        <v>481</v>
      </c>
      <c r="F234" s="2" t="s">
        <v>361</v>
      </c>
      <c r="G234" s="2" t="s">
        <v>260</v>
      </c>
      <c r="H234" s="16">
        <v>32469</v>
      </c>
      <c r="I234" s="30">
        <v>31.728767123287671</v>
      </c>
      <c r="J234" s="3">
        <v>1</v>
      </c>
      <c r="K234" s="3" t="s">
        <v>46</v>
      </c>
    </row>
    <row r="235" spans="1:11">
      <c r="A235" s="5">
        <v>12</v>
      </c>
      <c r="B235" s="8">
        <v>12</v>
      </c>
      <c r="C235" s="8">
        <v>234</v>
      </c>
      <c r="D235" s="2" t="s">
        <v>470</v>
      </c>
      <c r="E235" s="2" t="s">
        <v>555</v>
      </c>
      <c r="F235" s="2" t="s">
        <v>876</v>
      </c>
      <c r="G235" s="2" t="s">
        <v>877</v>
      </c>
      <c r="H235" s="16">
        <v>35236</v>
      </c>
      <c r="I235" s="30">
        <v>24.147945205479452</v>
      </c>
      <c r="J235" s="3">
        <v>1</v>
      </c>
      <c r="K235" s="3" t="s">
        <v>837</v>
      </c>
    </row>
    <row r="236" spans="1:11">
      <c r="A236" s="5">
        <v>12</v>
      </c>
      <c r="B236" s="8">
        <v>13</v>
      </c>
      <c r="C236" s="8">
        <v>235</v>
      </c>
      <c r="D236" s="2" t="s">
        <v>29</v>
      </c>
      <c r="E236" s="2" t="s">
        <v>345</v>
      </c>
      <c r="F236" s="2" t="s">
        <v>980</v>
      </c>
      <c r="G236" s="2" t="s">
        <v>221</v>
      </c>
      <c r="H236" s="16">
        <v>34168</v>
      </c>
      <c r="I236" s="30">
        <v>27.073972602739726</v>
      </c>
      <c r="J236" s="3">
        <v>1</v>
      </c>
      <c r="K236" s="3" t="s">
        <v>837</v>
      </c>
    </row>
    <row r="237" spans="1:11">
      <c r="A237" s="5">
        <v>12</v>
      </c>
      <c r="B237" s="8">
        <v>14</v>
      </c>
      <c r="C237" s="8">
        <v>236</v>
      </c>
      <c r="D237" s="2" t="s">
        <v>14</v>
      </c>
      <c r="E237" s="2" t="s">
        <v>47</v>
      </c>
      <c r="F237" s="2" t="s">
        <v>398</v>
      </c>
      <c r="G237" s="2" t="s">
        <v>551</v>
      </c>
      <c r="H237" s="16">
        <v>33022</v>
      </c>
      <c r="I237" s="30">
        <v>30.213698630136985</v>
      </c>
      <c r="J237" s="3">
        <v>1</v>
      </c>
      <c r="K237" s="3" t="s">
        <v>837</v>
      </c>
    </row>
    <row r="238" spans="1:11">
      <c r="A238" s="5">
        <v>12</v>
      </c>
      <c r="B238" s="8">
        <v>15</v>
      </c>
      <c r="C238" s="8">
        <v>237</v>
      </c>
      <c r="D238" s="2" t="s">
        <v>614</v>
      </c>
      <c r="E238" s="2" t="s">
        <v>563</v>
      </c>
      <c r="F238" s="2" t="s">
        <v>37</v>
      </c>
      <c r="G238" s="2" t="s">
        <v>564</v>
      </c>
      <c r="H238" s="16">
        <v>31751</v>
      </c>
      <c r="I238" s="30">
        <v>33.695890410958903</v>
      </c>
      <c r="J238" s="3">
        <v>3</v>
      </c>
      <c r="K238" s="3" t="s">
        <v>838</v>
      </c>
    </row>
    <row r="239" spans="1:11">
      <c r="A239" s="5">
        <v>12</v>
      </c>
      <c r="B239" s="8">
        <v>16</v>
      </c>
      <c r="C239" s="8">
        <v>238</v>
      </c>
      <c r="D239" s="2" t="s">
        <v>609</v>
      </c>
      <c r="E239" s="2" t="s">
        <v>567</v>
      </c>
      <c r="F239" s="2" t="s">
        <v>1212</v>
      </c>
      <c r="G239" s="2" t="s">
        <v>1213</v>
      </c>
      <c r="H239" s="16">
        <v>33525</v>
      </c>
      <c r="I239" s="30">
        <v>28.835616438356166</v>
      </c>
      <c r="J239" s="3">
        <v>2</v>
      </c>
      <c r="K239" s="3" t="s">
        <v>837</v>
      </c>
    </row>
    <row r="240" spans="1:11">
      <c r="A240" s="5">
        <v>12</v>
      </c>
      <c r="B240" s="8">
        <v>17</v>
      </c>
      <c r="C240" s="8">
        <v>239</v>
      </c>
      <c r="D240" s="2" t="s">
        <v>17</v>
      </c>
      <c r="E240" s="2" t="s">
        <v>246</v>
      </c>
      <c r="F240" s="2" t="s">
        <v>875</v>
      </c>
      <c r="G240" s="2" t="s">
        <v>547</v>
      </c>
      <c r="H240" s="16">
        <v>34103</v>
      </c>
      <c r="I240" s="30">
        <v>27.252054794520546</v>
      </c>
      <c r="J240" s="3">
        <v>1</v>
      </c>
      <c r="K240" s="3" t="s">
        <v>46</v>
      </c>
    </row>
    <row r="241" spans="1:11">
      <c r="A241" s="5">
        <v>12</v>
      </c>
      <c r="B241" s="8">
        <v>18</v>
      </c>
      <c r="C241" s="8">
        <v>240</v>
      </c>
      <c r="D241" s="2" t="s">
        <v>345</v>
      </c>
      <c r="E241" s="2" t="s">
        <v>300</v>
      </c>
      <c r="F241" s="2" t="s">
        <v>734</v>
      </c>
      <c r="G241" s="2" t="s">
        <v>546</v>
      </c>
      <c r="H241" s="16">
        <v>33322</v>
      </c>
      <c r="I241" s="30">
        <v>29.391780821917809</v>
      </c>
      <c r="J241" s="3">
        <v>2</v>
      </c>
      <c r="K241" s="3" t="s">
        <v>837</v>
      </c>
    </row>
    <row r="242" spans="1:11">
      <c r="A242" s="5">
        <v>12</v>
      </c>
      <c r="B242" s="8">
        <v>19</v>
      </c>
      <c r="C242" s="8">
        <v>241</v>
      </c>
      <c r="D242" s="2" t="s">
        <v>354</v>
      </c>
      <c r="E242" s="2" t="s">
        <v>609</v>
      </c>
      <c r="F242" s="2" t="s">
        <v>1215</v>
      </c>
      <c r="G242" s="2" t="s">
        <v>549</v>
      </c>
      <c r="H242" s="16">
        <v>32015</v>
      </c>
      <c r="I242" s="30">
        <v>32.972602739726028</v>
      </c>
      <c r="J242" s="3">
        <v>1</v>
      </c>
      <c r="K242" s="3" t="s">
        <v>837</v>
      </c>
    </row>
    <row r="243" spans="1:11">
      <c r="A243" s="9">
        <v>12</v>
      </c>
      <c r="B243" s="10">
        <v>20</v>
      </c>
      <c r="C243" s="10">
        <v>242</v>
      </c>
      <c r="D243" s="11" t="s">
        <v>567</v>
      </c>
      <c r="E243" s="11" t="s">
        <v>17</v>
      </c>
      <c r="F243" s="11" t="s">
        <v>9</v>
      </c>
      <c r="G243" s="11" t="s">
        <v>375</v>
      </c>
      <c r="H243" s="17">
        <v>34754</v>
      </c>
      <c r="I243" s="31">
        <v>25.468493150684932</v>
      </c>
      <c r="J243" s="12">
        <v>2</v>
      </c>
      <c r="K243" s="12" t="s">
        <v>46</v>
      </c>
    </row>
    <row r="244" spans="1:11">
      <c r="A244" s="5">
        <v>13</v>
      </c>
      <c r="B244" s="8">
        <v>1</v>
      </c>
      <c r="C244" s="8">
        <v>243</v>
      </c>
      <c r="D244" s="2" t="s">
        <v>567</v>
      </c>
      <c r="E244" s="2" t="s">
        <v>686</v>
      </c>
      <c r="F244" s="2" t="s">
        <v>453</v>
      </c>
      <c r="G244" s="2" t="s">
        <v>531</v>
      </c>
      <c r="H244" s="16">
        <v>30948</v>
      </c>
      <c r="I244" s="30">
        <v>35.895890410958906</v>
      </c>
      <c r="J244" s="3">
        <v>7</v>
      </c>
      <c r="K244" s="3" t="s">
        <v>837</v>
      </c>
    </row>
    <row r="245" spans="1:11">
      <c r="A245" s="5">
        <v>13</v>
      </c>
      <c r="B245" s="8">
        <v>2</v>
      </c>
      <c r="C245" s="8">
        <v>244</v>
      </c>
      <c r="D245" s="2" t="s">
        <v>354</v>
      </c>
      <c r="E245" s="2" t="s">
        <v>14</v>
      </c>
      <c r="F245" s="2" t="s">
        <v>1064</v>
      </c>
      <c r="G245" s="2" t="s">
        <v>20</v>
      </c>
      <c r="H245" s="16">
        <v>34627</v>
      </c>
      <c r="I245" s="30">
        <v>25.816438356164383</v>
      </c>
      <c r="J245" s="3">
        <v>3</v>
      </c>
      <c r="K245" s="3" t="s">
        <v>46</v>
      </c>
    </row>
    <row r="246" spans="1:11">
      <c r="A246" s="5">
        <v>13</v>
      </c>
      <c r="B246" s="8">
        <v>3</v>
      </c>
      <c r="C246" s="8">
        <v>245</v>
      </c>
      <c r="D246" s="2" t="s">
        <v>345</v>
      </c>
      <c r="E246" s="2" t="s">
        <v>438</v>
      </c>
      <c r="F246" s="2" t="s">
        <v>165</v>
      </c>
      <c r="G246" s="2" t="s">
        <v>900</v>
      </c>
      <c r="H246" s="16">
        <v>32936</v>
      </c>
      <c r="I246" s="30">
        <v>30.449315068493149</v>
      </c>
      <c r="J246" s="3">
        <v>1</v>
      </c>
      <c r="K246" s="3" t="s">
        <v>837</v>
      </c>
    </row>
    <row r="247" spans="1:11">
      <c r="A247" s="5">
        <v>13</v>
      </c>
      <c r="B247" s="8">
        <v>4</v>
      </c>
      <c r="C247" s="8">
        <v>246</v>
      </c>
      <c r="D247" s="2" t="s">
        <v>17</v>
      </c>
      <c r="E247" s="2" t="s">
        <v>47</v>
      </c>
      <c r="F247" s="2" t="s">
        <v>1052</v>
      </c>
      <c r="G247" s="2" t="s">
        <v>533</v>
      </c>
      <c r="H247" s="16">
        <v>34324</v>
      </c>
      <c r="I247" s="30">
        <v>26.646575342465752</v>
      </c>
      <c r="J247" s="3">
        <v>1</v>
      </c>
      <c r="K247" s="3" t="s">
        <v>837</v>
      </c>
    </row>
    <row r="248" spans="1:11">
      <c r="A248" s="5">
        <v>13</v>
      </c>
      <c r="B248" s="8">
        <v>5</v>
      </c>
      <c r="C248" s="8">
        <v>247</v>
      </c>
      <c r="D248" s="2" t="s">
        <v>609</v>
      </c>
      <c r="E248" s="2" t="s">
        <v>15</v>
      </c>
      <c r="F248" s="2" t="s">
        <v>275</v>
      </c>
      <c r="G248" s="2" t="s">
        <v>536</v>
      </c>
      <c r="H248" s="16">
        <v>32303</v>
      </c>
      <c r="I248" s="30">
        <v>32.183561643835617</v>
      </c>
      <c r="J248" s="3">
        <v>1</v>
      </c>
      <c r="K248" s="3" t="s">
        <v>837</v>
      </c>
    </row>
    <row r="249" spans="1:11">
      <c r="A249" s="5">
        <v>13</v>
      </c>
      <c r="B249" s="8">
        <v>6</v>
      </c>
      <c r="C249" s="8">
        <v>248</v>
      </c>
      <c r="D249" s="2" t="s">
        <v>614</v>
      </c>
      <c r="E249" s="2" t="s">
        <v>354</v>
      </c>
      <c r="F249" s="2" t="s">
        <v>453</v>
      </c>
      <c r="G249" s="2" t="s">
        <v>198</v>
      </c>
      <c r="H249" s="16">
        <v>33542</v>
      </c>
      <c r="I249" s="30">
        <v>28.789041095890411</v>
      </c>
      <c r="J249" s="3">
        <v>4</v>
      </c>
      <c r="K249" s="3" t="s">
        <v>46</v>
      </c>
    </row>
    <row r="250" spans="1:11">
      <c r="A250" s="5">
        <v>13</v>
      </c>
      <c r="B250" s="8">
        <v>7</v>
      </c>
      <c r="C250" s="8">
        <v>249</v>
      </c>
      <c r="D250" s="2" t="s">
        <v>14</v>
      </c>
      <c r="E250" s="2" t="s">
        <v>188</v>
      </c>
      <c r="F250" s="2" t="s">
        <v>404</v>
      </c>
      <c r="G250" s="2" t="s">
        <v>593</v>
      </c>
      <c r="H250" s="16">
        <v>32707</v>
      </c>
      <c r="I250" s="30">
        <v>31.076712328767123</v>
      </c>
      <c r="J250" s="3">
        <v>4</v>
      </c>
      <c r="K250" s="3" t="s">
        <v>46</v>
      </c>
    </row>
    <row r="251" spans="1:11">
      <c r="A251" s="5">
        <v>13</v>
      </c>
      <c r="B251" s="8">
        <v>8</v>
      </c>
      <c r="C251" s="8">
        <v>250</v>
      </c>
      <c r="D251" s="2" t="s">
        <v>276</v>
      </c>
      <c r="E251" s="2" t="s">
        <v>16</v>
      </c>
      <c r="F251" s="2" t="s">
        <v>442</v>
      </c>
      <c r="G251" s="2" t="s">
        <v>443</v>
      </c>
      <c r="H251" s="16">
        <v>30243</v>
      </c>
      <c r="I251" s="30">
        <v>37.827397260273976</v>
      </c>
      <c r="J251" s="3">
        <v>1</v>
      </c>
      <c r="K251" s="3" t="s">
        <v>46</v>
      </c>
    </row>
    <row r="252" spans="1:11">
      <c r="A252" s="5">
        <v>13</v>
      </c>
      <c r="B252" s="8">
        <v>9</v>
      </c>
      <c r="C252" s="8">
        <v>251</v>
      </c>
      <c r="D252" s="2" t="s">
        <v>470</v>
      </c>
      <c r="E252" s="2" t="s">
        <v>598</v>
      </c>
      <c r="F252" s="2" t="s">
        <v>1298</v>
      </c>
      <c r="G252" s="2" t="s">
        <v>175</v>
      </c>
      <c r="H252" s="16">
        <v>34509</v>
      </c>
      <c r="I252" s="30">
        <v>26.139726027397259</v>
      </c>
      <c r="J252" s="3">
        <v>7</v>
      </c>
      <c r="K252" s="3" t="s">
        <v>837</v>
      </c>
    </row>
    <row r="253" spans="1:11">
      <c r="A253" s="5">
        <v>13</v>
      </c>
      <c r="B253" s="8">
        <v>10</v>
      </c>
      <c r="C253" s="8">
        <v>252</v>
      </c>
      <c r="D253" s="2" t="s">
        <v>480</v>
      </c>
      <c r="E253" s="2" t="s">
        <v>480</v>
      </c>
      <c r="F253" s="2" t="s">
        <v>579</v>
      </c>
      <c r="G253" s="2" t="s">
        <v>198</v>
      </c>
      <c r="H253" s="16">
        <v>31197</v>
      </c>
      <c r="I253" s="30">
        <v>35.213698630136989</v>
      </c>
      <c r="J253" s="3">
        <v>1</v>
      </c>
      <c r="K253" s="3" t="s">
        <v>46</v>
      </c>
    </row>
    <row r="254" spans="1:11">
      <c r="A254" s="5">
        <v>13</v>
      </c>
      <c r="B254" s="8">
        <v>11</v>
      </c>
      <c r="C254" s="8">
        <v>253</v>
      </c>
      <c r="D254" s="2" t="s">
        <v>164</v>
      </c>
      <c r="E254" s="2" t="s">
        <v>213</v>
      </c>
      <c r="F254" s="2" t="s">
        <v>460</v>
      </c>
      <c r="G254" s="2" t="s">
        <v>592</v>
      </c>
      <c r="H254" s="16">
        <v>34043</v>
      </c>
      <c r="I254" s="30">
        <v>27.416438356164385</v>
      </c>
      <c r="J254" s="3">
        <v>7</v>
      </c>
      <c r="K254" s="3" t="s">
        <v>838</v>
      </c>
    </row>
    <row r="255" spans="1:11">
      <c r="A255" s="5">
        <v>13</v>
      </c>
      <c r="B255" s="8">
        <v>12</v>
      </c>
      <c r="C255" s="8">
        <v>254</v>
      </c>
      <c r="D255" s="2" t="s">
        <v>555</v>
      </c>
      <c r="E255" s="2" t="s">
        <v>354</v>
      </c>
      <c r="F255" s="2" t="s">
        <v>606</v>
      </c>
      <c r="G255" s="2" t="s">
        <v>602</v>
      </c>
      <c r="H255" s="16">
        <v>33798</v>
      </c>
      <c r="I255" s="30">
        <v>28.087671232876712</v>
      </c>
      <c r="J255" s="3">
        <v>7</v>
      </c>
      <c r="K255" s="3" t="s">
        <v>46</v>
      </c>
    </row>
    <row r="256" spans="1:11">
      <c r="A256" s="5">
        <v>13</v>
      </c>
      <c r="B256" s="8">
        <v>13</v>
      </c>
      <c r="C256" s="8">
        <v>255</v>
      </c>
      <c r="D256" s="2" t="s">
        <v>18</v>
      </c>
      <c r="E256" s="2" t="s">
        <v>480</v>
      </c>
      <c r="F256" s="2" t="s">
        <v>462</v>
      </c>
      <c r="G256" s="2" t="s">
        <v>264</v>
      </c>
      <c r="H256" s="16">
        <v>30565</v>
      </c>
      <c r="I256" s="30">
        <v>36.945205479452056</v>
      </c>
      <c r="J256" s="3">
        <v>1</v>
      </c>
      <c r="K256" s="3" t="s">
        <v>46</v>
      </c>
    </row>
    <row r="257" spans="1:11">
      <c r="A257" s="5">
        <v>13</v>
      </c>
      <c r="B257" s="8">
        <v>14</v>
      </c>
      <c r="C257" s="8">
        <v>256</v>
      </c>
      <c r="D257" s="2" t="s">
        <v>563</v>
      </c>
      <c r="E257" s="2" t="s">
        <v>555</v>
      </c>
      <c r="F257" s="2" t="s">
        <v>44</v>
      </c>
      <c r="G257" s="2" t="s">
        <v>636</v>
      </c>
      <c r="H257" s="16">
        <v>32608</v>
      </c>
      <c r="I257" s="30">
        <v>31.347945205479451</v>
      </c>
      <c r="J257" s="3">
        <v>7</v>
      </c>
      <c r="K257" s="3" t="s">
        <v>837</v>
      </c>
    </row>
    <row r="258" spans="1:11">
      <c r="A258" s="5">
        <v>13</v>
      </c>
      <c r="B258" s="8">
        <v>15</v>
      </c>
      <c r="C258" s="8">
        <v>257</v>
      </c>
      <c r="D258" s="2" t="s">
        <v>13</v>
      </c>
      <c r="E258" s="2" t="s">
        <v>15</v>
      </c>
      <c r="F258" s="2" t="s">
        <v>1071</v>
      </c>
      <c r="G258" s="2" t="s">
        <v>328</v>
      </c>
      <c r="H258" s="16">
        <v>34445</v>
      </c>
      <c r="I258" s="30">
        <v>26.315068493150687</v>
      </c>
      <c r="J258" s="3">
        <v>3</v>
      </c>
      <c r="K258" s="3" t="s">
        <v>46</v>
      </c>
    </row>
    <row r="259" spans="1:11">
      <c r="A259" s="5">
        <v>13</v>
      </c>
      <c r="B259" s="8">
        <v>16</v>
      </c>
      <c r="C259" s="8">
        <v>258</v>
      </c>
      <c r="D259" s="2" t="s">
        <v>239</v>
      </c>
      <c r="E259" s="2" t="s">
        <v>239</v>
      </c>
      <c r="F259" s="2" t="s">
        <v>317</v>
      </c>
      <c r="G259" s="2" t="s">
        <v>969</v>
      </c>
      <c r="H259" s="16">
        <v>34313</v>
      </c>
      <c r="I259" s="30">
        <v>26.676712328767124</v>
      </c>
      <c r="J259" s="3">
        <v>7</v>
      </c>
      <c r="K259" s="3" t="s">
        <v>46</v>
      </c>
    </row>
    <row r="260" spans="1:11">
      <c r="A260" s="5">
        <v>13</v>
      </c>
      <c r="B260" s="8">
        <v>17</v>
      </c>
      <c r="C260" s="8">
        <v>259</v>
      </c>
      <c r="D260" s="2" t="s">
        <v>438</v>
      </c>
      <c r="E260" s="2" t="s">
        <v>29</v>
      </c>
      <c r="F260" s="2" t="s">
        <v>894</v>
      </c>
      <c r="G260" s="2" t="s">
        <v>238</v>
      </c>
      <c r="H260" s="16">
        <v>34025</v>
      </c>
      <c r="I260" s="30">
        <v>27.465753424657535</v>
      </c>
      <c r="J260" s="3">
        <v>1</v>
      </c>
      <c r="K260" s="3" t="s">
        <v>837</v>
      </c>
    </row>
    <row r="261" spans="1:11">
      <c r="A261" s="5">
        <v>13</v>
      </c>
      <c r="B261" s="8">
        <v>18</v>
      </c>
      <c r="C261" s="8">
        <v>260</v>
      </c>
      <c r="D261" s="2" t="s">
        <v>16</v>
      </c>
      <c r="E261" s="2" t="s">
        <v>345</v>
      </c>
      <c r="F261" s="2" t="s">
        <v>179</v>
      </c>
      <c r="G261" s="2" t="s">
        <v>180</v>
      </c>
      <c r="H261" s="16">
        <v>30246</v>
      </c>
      <c r="I261" s="30">
        <v>37.819178082191783</v>
      </c>
      <c r="J261" s="3">
        <v>4</v>
      </c>
      <c r="K261" s="3" t="s">
        <v>46</v>
      </c>
    </row>
    <row r="262" spans="1:11">
      <c r="A262" s="5">
        <v>13</v>
      </c>
      <c r="B262" s="8">
        <v>19</v>
      </c>
      <c r="C262" s="8">
        <v>261</v>
      </c>
      <c r="D262" s="2" t="s">
        <v>129</v>
      </c>
      <c r="E262" s="2" t="s">
        <v>47</v>
      </c>
      <c r="F262" s="2" t="s">
        <v>1224</v>
      </c>
      <c r="G262" s="2" t="s">
        <v>247</v>
      </c>
      <c r="H262" s="16">
        <v>34658</v>
      </c>
      <c r="I262" s="30">
        <v>25.731506849315068</v>
      </c>
      <c r="J262" s="3">
        <v>1</v>
      </c>
      <c r="K262" s="3" t="s">
        <v>837</v>
      </c>
    </row>
    <row r="263" spans="1:11">
      <c r="A263" s="9">
        <v>13</v>
      </c>
      <c r="B263" s="10">
        <v>20</v>
      </c>
      <c r="C263" s="10">
        <v>262</v>
      </c>
      <c r="D263" s="11" t="s">
        <v>29</v>
      </c>
      <c r="E263" s="11" t="s">
        <v>276</v>
      </c>
      <c r="F263" s="11" t="s">
        <v>1191</v>
      </c>
      <c r="G263" s="11" t="s">
        <v>136</v>
      </c>
      <c r="H263" s="17">
        <v>34733</v>
      </c>
      <c r="I263" s="31">
        <v>25.526027397260275</v>
      </c>
      <c r="J263" s="12">
        <v>2</v>
      </c>
      <c r="K263" s="12" t="s">
        <v>837</v>
      </c>
    </row>
    <row r="264" spans="1:11">
      <c r="A264" s="5">
        <v>14</v>
      </c>
      <c r="B264" s="8">
        <v>1</v>
      </c>
      <c r="C264" s="8">
        <v>263</v>
      </c>
      <c r="D264" s="2" t="s">
        <v>29</v>
      </c>
      <c r="E264" s="2" t="s">
        <v>614</v>
      </c>
      <c r="F264" s="2" t="s">
        <v>1009</v>
      </c>
      <c r="G264" s="2" t="s">
        <v>545</v>
      </c>
      <c r="H264" s="16">
        <v>33190</v>
      </c>
      <c r="I264" s="30">
        <v>29.753424657534246</v>
      </c>
      <c r="J264" s="3">
        <v>1</v>
      </c>
      <c r="K264" s="3" t="s">
        <v>837</v>
      </c>
    </row>
    <row r="265" spans="1:11">
      <c r="A265" s="5">
        <v>14</v>
      </c>
      <c r="B265" s="8">
        <v>2</v>
      </c>
      <c r="C265" s="8">
        <v>264</v>
      </c>
      <c r="D265" s="2" t="s">
        <v>129</v>
      </c>
      <c r="E265" s="2" t="s">
        <v>16</v>
      </c>
      <c r="F265" s="2" t="s">
        <v>1154</v>
      </c>
      <c r="G265" s="2" t="s">
        <v>616</v>
      </c>
      <c r="H265" s="16">
        <v>34640</v>
      </c>
      <c r="I265" s="30">
        <v>25.780821917808218</v>
      </c>
      <c r="J265" s="3">
        <v>1</v>
      </c>
      <c r="K265" s="3" t="s">
        <v>837</v>
      </c>
    </row>
    <row r="266" spans="1:11">
      <c r="A266" s="5">
        <v>14</v>
      </c>
      <c r="B266" s="8">
        <v>3</v>
      </c>
      <c r="C266" s="8">
        <v>265</v>
      </c>
      <c r="D266" s="2" t="s">
        <v>16</v>
      </c>
      <c r="E266" s="2" t="s">
        <v>213</v>
      </c>
      <c r="F266" s="2" t="s">
        <v>1102</v>
      </c>
      <c r="G266" s="2" t="s">
        <v>619</v>
      </c>
      <c r="H266" s="16">
        <v>34053</v>
      </c>
      <c r="I266" s="30">
        <v>27.413698630136988</v>
      </c>
      <c r="J266" s="3">
        <v>1</v>
      </c>
      <c r="K266" s="3" t="s">
        <v>837</v>
      </c>
    </row>
    <row r="267" spans="1:11">
      <c r="A267" s="5">
        <v>14</v>
      </c>
      <c r="B267" s="8">
        <v>4</v>
      </c>
      <c r="C267" s="8">
        <v>266</v>
      </c>
      <c r="D267" s="2" t="s">
        <v>438</v>
      </c>
      <c r="E267" s="2" t="s">
        <v>598</v>
      </c>
      <c r="F267" s="2" t="s">
        <v>392</v>
      </c>
      <c r="G267" s="2" t="s">
        <v>531</v>
      </c>
      <c r="H267" s="16">
        <v>32822</v>
      </c>
      <c r="I267" s="30">
        <v>30.761643835616439</v>
      </c>
      <c r="J267" s="3">
        <v>1</v>
      </c>
      <c r="K267" s="3" t="s">
        <v>837</v>
      </c>
    </row>
    <row r="268" spans="1:11">
      <c r="A268" s="5">
        <v>14</v>
      </c>
      <c r="B268" s="8">
        <v>5</v>
      </c>
      <c r="C268" s="8">
        <v>267</v>
      </c>
      <c r="D268" s="2" t="s">
        <v>239</v>
      </c>
      <c r="E268" s="2" t="s">
        <v>239</v>
      </c>
      <c r="F268" s="2" t="s">
        <v>292</v>
      </c>
      <c r="G268" s="2" t="s">
        <v>1143</v>
      </c>
      <c r="H268" s="16">
        <v>35544</v>
      </c>
      <c r="I268" s="30">
        <v>23.304109589041097</v>
      </c>
      <c r="J268" s="3">
        <v>6</v>
      </c>
      <c r="K268" s="3" t="s">
        <v>838</v>
      </c>
    </row>
    <row r="269" spans="1:11">
      <c r="A269" s="5">
        <v>14</v>
      </c>
      <c r="B269" s="8">
        <v>6</v>
      </c>
      <c r="C269" s="8">
        <v>268</v>
      </c>
      <c r="D269" s="2" t="s">
        <v>13</v>
      </c>
      <c r="E269" s="2" t="s">
        <v>188</v>
      </c>
      <c r="F269" s="2" t="s">
        <v>862</v>
      </c>
      <c r="G269" s="2" t="s">
        <v>547</v>
      </c>
      <c r="H269" s="16">
        <v>33102</v>
      </c>
      <c r="I269" s="30">
        <v>29.994520547945207</v>
      </c>
      <c r="J269" s="3">
        <v>4</v>
      </c>
      <c r="K269" s="3" t="s">
        <v>837</v>
      </c>
    </row>
    <row r="270" spans="1:11">
      <c r="A270" s="5">
        <v>14</v>
      </c>
      <c r="B270" s="8">
        <v>7</v>
      </c>
      <c r="C270" s="8">
        <v>269</v>
      </c>
      <c r="D270" s="2" t="s">
        <v>563</v>
      </c>
      <c r="E270" s="2" t="s">
        <v>129</v>
      </c>
      <c r="F270" s="2" t="s">
        <v>549</v>
      </c>
      <c r="G270" s="2" t="s">
        <v>547</v>
      </c>
      <c r="H270" s="16">
        <v>33506</v>
      </c>
      <c r="I270" s="30">
        <v>28.887671232876713</v>
      </c>
      <c r="J270" s="3">
        <v>1</v>
      </c>
      <c r="K270" s="3" t="s">
        <v>46</v>
      </c>
    </row>
    <row r="271" spans="1:11">
      <c r="A271" s="5">
        <v>14</v>
      </c>
      <c r="B271" s="8">
        <v>8</v>
      </c>
      <c r="C271" s="8">
        <v>270</v>
      </c>
      <c r="D271" s="2" t="s">
        <v>18</v>
      </c>
      <c r="E271" s="2" t="s">
        <v>239</v>
      </c>
      <c r="F271" s="2" t="s">
        <v>729</v>
      </c>
      <c r="G271" s="2" t="s">
        <v>731</v>
      </c>
      <c r="H271" s="16">
        <v>31651</v>
      </c>
      <c r="I271" s="30">
        <v>33.969863013698628</v>
      </c>
      <c r="J271" s="3">
        <v>6</v>
      </c>
      <c r="K271" s="3" t="s">
        <v>837</v>
      </c>
    </row>
    <row r="272" spans="1:11">
      <c r="A272" s="5">
        <v>14</v>
      </c>
      <c r="B272" s="8">
        <v>9</v>
      </c>
      <c r="C272" s="8">
        <v>271</v>
      </c>
      <c r="D272" s="2" t="s">
        <v>555</v>
      </c>
      <c r="E272" s="2" t="s">
        <v>47</v>
      </c>
      <c r="F272" s="2" t="s">
        <v>500</v>
      </c>
      <c r="G272" s="2" t="s">
        <v>592</v>
      </c>
      <c r="H272" s="16">
        <v>31371</v>
      </c>
      <c r="I272" s="30">
        <v>34.736986301369861</v>
      </c>
      <c r="J272" s="3">
        <v>1</v>
      </c>
      <c r="K272" s="3" t="s">
        <v>837</v>
      </c>
    </row>
    <row r="273" spans="1:11">
      <c r="A273" s="5">
        <v>14</v>
      </c>
      <c r="B273" s="8">
        <v>10</v>
      </c>
      <c r="C273" s="8">
        <v>272</v>
      </c>
      <c r="D273" s="2" t="s">
        <v>164</v>
      </c>
      <c r="E273" s="2" t="s">
        <v>47</v>
      </c>
      <c r="F273" s="2" t="s">
        <v>1311</v>
      </c>
      <c r="G273" s="2" t="s">
        <v>549</v>
      </c>
      <c r="H273" s="16">
        <v>33703</v>
      </c>
      <c r="I273" s="30">
        <v>28.347945205479451</v>
      </c>
      <c r="J273" s="3">
        <v>9</v>
      </c>
      <c r="K273" s="3" t="s">
        <v>837</v>
      </c>
    </row>
    <row r="274" spans="1:11">
      <c r="A274" s="5">
        <v>14</v>
      </c>
      <c r="B274" s="8">
        <v>11</v>
      </c>
      <c r="C274" s="8">
        <v>273</v>
      </c>
      <c r="D274" s="2" t="s">
        <v>480</v>
      </c>
      <c r="E274" s="2" t="s">
        <v>480</v>
      </c>
      <c r="F274" s="2" t="s">
        <v>454</v>
      </c>
      <c r="G274" s="2" t="s">
        <v>145</v>
      </c>
      <c r="H274" s="16">
        <v>35387</v>
      </c>
      <c r="I274" s="30">
        <v>23.734246575342464</v>
      </c>
      <c r="J274" s="3">
        <v>1</v>
      </c>
      <c r="K274" s="3" t="s">
        <v>837</v>
      </c>
    </row>
    <row r="275" spans="1:11">
      <c r="A275" s="5">
        <v>14</v>
      </c>
      <c r="B275" s="8">
        <v>12</v>
      </c>
      <c r="C275" s="8">
        <v>274</v>
      </c>
      <c r="D275" s="2" t="s">
        <v>470</v>
      </c>
      <c r="E275" s="2" t="s">
        <v>470</v>
      </c>
      <c r="F275" s="2" t="s">
        <v>923</v>
      </c>
      <c r="G275" s="2" t="s">
        <v>539</v>
      </c>
      <c r="H275" s="16">
        <v>34080</v>
      </c>
      <c r="I275" s="30">
        <v>27.315068493150687</v>
      </c>
      <c r="J275" s="3">
        <v>1</v>
      </c>
      <c r="K275" s="3" t="s">
        <v>837</v>
      </c>
    </row>
    <row r="276" spans="1:11">
      <c r="A276" s="5">
        <v>14</v>
      </c>
      <c r="B276" s="8">
        <v>13</v>
      </c>
      <c r="C276" s="8">
        <v>275</v>
      </c>
      <c r="D276" s="2" t="s">
        <v>276</v>
      </c>
      <c r="E276" s="2" t="s">
        <v>481</v>
      </c>
      <c r="F276" s="2" t="s">
        <v>436</v>
      </c>
      <c r="G276" s="2" t="s">
        <v>1169</v>
      </c>
      <c r="H276" s="16">
        <v>35085</v>
      </c>
      <c r="I276" s="30">
        <v>24.561643835616437</v>
      </c>
      <c r="J276" s="3">
        <v>1</v>
      </c>
      <c r="K276" s="3" t="s">
        <v>837</v>
      </c>
    </row>
    <row r="277" spans="1:11">
      <c r="A277" s="5">
        <v>14</v>
      </c>
      <c r="B277" s="8">
        <v>14</v>
      </c>
      <c r="C277" s="8">
        <v>276</v>
      </c>
      <c r="D277" s="2" t="s">
        <v>14</v>
      </c>
      <c r="E277" s="2" t="s">
        <v>686</v>
      </c>
      <c r="F277" s="2" t="s">
        <v>259</v>
      </c>
      <c r="G277" s="2" t="s">
        <v>1006</v>
      </c>
      <c r="H277" s="16">
        <v>35212</v>
      </c>
      <c r="I277" s="30">
        <v>24.213698630136985</v>
      </c>
      <c r="J277" s="3">
        <v>4</v>
      </c>
      <c r="K277" s="3" t="s">
        <v>46</v>
      </c>
    </row>
    <row r="278" spans="1:11">
      <c r="A278" s="5">
        <v>14</v>
      </c>
      <c r="B278" s="8">
        <v>15</v>
      </c>
      <c r="C278" s="8">
        <v>277</v>
      </c>
      <c r="D278" s="2" t="s">
        <v>614</v>
      </c>
      <c r="E278" s="2" t="s">
        <v>567</v>
      </c>
      <c r="F278" s="2" t="s">
        <v>784</v>
      </c>
      <c r="G278" s="2" t="s">
        <v>530</v>
      </c>
      <c r="H278" s="16">
        <v>35026</v>
      </c>
      <c r="I278" s="30">
        <v>24.723287671232878</v>
      </c>
      <c r="J278" s="3">
        <v>1</v>
      </c>
      <c r="K278" s="3" t="s">
        <v>46</v>
      </c>
    </row>
    <row r="279" spans="1:11">
      <c r="A279" s="5">
        <v>14</v>
      </c>
      <c r="B279" s="8">
        <v>16</v>
      </c>
      <c r="C279" s="8">
        <v>278</v>
      </c>
      <c r="D279" s="2" t="s">
        <v>609</v>
      </c>
      <c r="E279" s="2" t="s">
        <v>17</v>
      </c>
      <c r="F279" s="2" t="s">
        <v>475</v>
      </c>
      <c r="G279" s="2" t="s">
        <v>756</v>
      </c>
      <c r="H279" s="16">
        <v>34476</v>
      </c>
      <c r="I279" s="30">
        <v>26.230136986301371</v>
      </c>
      <c r="J279" s="3">
        <v>5</v>
      </c>
      <c r="K279" s="3" t="s">
        <v>46</v>
      </c>
    </row>
    <row r="280" spans="1:11">
      <c r="A280" s="5">
        <v>14</v>
      </c>
      <c r="B280" s="8">
        <v>17</v>
      </c>
      <c r="C280" s="8">
        <v>279</v>
      </c>
      <c r="D280" s="2" t="s">
        <v>17</v>
      </c>
      <c r="E280" s="2" t="s">
        <v>1547</v>
      </c>
      <c r="F280" s="2" t="s">
        <v>340</v>
      </c>
      <c r="G280" s="2" t="s">
        <v>155</v>
      </c>
      <c r="H280" s="16">
        <v>30732</v>
      </c>
      <c r="I280" s="30">
        <v>36.487671232876714</v>
      </c>
      <c r="J280" s="3">
        <v>2</v>
      </c>
      <c r="K280" s="3" t="s">
        <v>46</v>
      </c>
    </row>
    <row r="281" spans="1:11">
      <c r="A281" s="5">
        <v>14</v>
      </c>
      <c r="B281" s="8">
        <v>18</v>
      </c>
      <c r="C281" s="8">
        <v>280</v>
      </c>
      <c r="D281" s="2" t="s">
        <v>345</v>
      </c>
      <c r="E281" s="2" t="s">
        <v>686</v>
      </c>
      <c r="F281" s="2" t="s">
        <v>707</v>
      </c>
      <c r="G281" s="2" t="s">
        <v>225</v>
      </c>
      <c r="H281" s="16">
        <v>33054</v>
      </c>
      <c r="I281" s="30">
        <v>30.126027397260273</v>
      </c>
      <c r="J281" s="3">
        <v>3</v>
      </c>
      <c r="K281" s="3" t="s">
        <v>837</v>
      </c>
    </row>
    <row r="282" spans="1:11">
      <c r="A282" s="5">
        <v>14</v>
      </c>
      <c r="B282" s="8">
        <v>19</v>
      </c>
      <c r="C282" s="8">
        <v>281</v>
      </c>
      <c r="D282" s="2" t="s">
        <v>354</v>
      </c>
      <c r="E282" s="2" t="s">
        <v>492</v>
      </c>
      <c r="F282" s="2" t="s">
        <v>777</v>
      </c>
      <c r="G282" s="2" t="s">
        <v>163</v>
      </c>
      <c r="H282" s="16">
        <v>32410</v>
      </c>
      <c r="I282" s="30">
        <v>31.890410958904109</v>
      </c>
      <c r="J282" s="3">
        <v>1</v>
      </c>
      <c r="K282" s="3" t="s">
        <v>837</v>
      </c>
    </row>
    <row r="283" spans="1:11">
      <c r="A283" s="9">
        <v>14</v>
      </c>
      <c r="B283" s="10">
        <v>20</v>
      </c>
      <c r="C283" s="10">
        <v>282</v>
      </c>
      <c r="D283" s="11" t="s">
        <v>567</v>
      </c>
      <c r="E283" s="11" t="s">
        <v>481</v>
      </c>
      <c r="F283" s="11" t="s">
        <v>1250</v>
      </c>
      <c r="G283" s="11" t="s">
        <v>448</v>
      </c>
      <c r="H283" s="17">
        <v>34528</v>
      </c>
      <c r="I283" s="31">
        <v>26.087671232876712</v>
      </c>
      <c r="J283" s="12">
        <v>5</v>
      </c>
      <c r="K283" s="12" t="s">
        <v>837</v>
      </c>
    </row>
    <row r="284" spans="1:11">
      <c r="A284" s="5">
        <v>15</v>
      </c>
      <c r="B284" s="8">
        <v>1</v>
      </c>
      <c r="C284" s="8">
        <v>283</v>
      </c>
      <c r="D284" s="2" t="s">
        <v>567</v>
      </c>
      <c r="E284" s="2" t="s">
        <v>45</v>
      </c>
      <c r="F284" s="2" t="s">
        <v>663</v>
      </c>
      <c r="G284" s="2" t="s">
        <v>105</v>
      </c>
      <c r="H284" s="16">
        <v>34017</v>
      </c>
      <c r="I284" s="30">
        <v>27.487671232876714</v>
      </c>
      <c r="J284" s="3">
        <v>3</v>
      </c>
      <c r="K284" s="3" t="s">
        <v>837</v>
      </c>
    </row>
    <row r="285" spans="1:11">
      <c r="A285" s="5">
        <v>15</v>
      </c>
      <c r="B285" s="8">
        <v>2</v>
      </c>
      <c r="C285" s="8">
        <v>284</v>
      </c>
      <c r="D285" s="2" t="s">
        <v>354</v>
      </c>
      <c r="E285" s="2" t="s">
        <v>239</v>
      </c>
      <c r="F285" s="2" t="s">
        <v>911</v>
      </c>
      <c r="G285" s="2" t="s">
        <v>544</v>
      </c>
      <c r="H285" s="16">
        <v>33632</v>
      </c>
      <c r="I285" s="30">
        <v>28.542465753424658</v>
      </c>
      <c r="J285" s="3">
        <v>3</v>
      </c>
      <c r="K285" s="3" t="s">
        <v>837</v>
      </c>
    </row>
    <row r="286" spans="1:11">
      <c r="A286" s="5">
        <v>15</v>
      </c>
      <c r="B286" s="8">
        <v>3</v>
      </c>
      <c r="C286" s="8">
        <v>285</v>
      </c>
      <c r="D286" s="2" t="s">
        <v>345</v>
      </c>
      <c r="E286" s="2" t="s">
        <v>239</v>
      </c>
      <c r="F286" s="2" t="s">
        <v>534</v>
      </c>
      <c r="G286" s="2" t="s">
        <v>220</v>
      </c>
      <c r="H286" s="16">
        <v>32721</v>
      </c>
      <c r="I286" s="30">
        <v>31.038356164383561</v>
      </c>
      <c r="J286" s="3">
        <v>1</v>
      </c>
      <c r="K286" s="3" t="s">
        <v>46</v>
      </c>
    </row>
    <row r="287" spans="1:11">
      <c r="A287" s="5">
        <v>15</v>
      </c>
      <c r="B287" s="8">
        <v>4</v>
      </c>
      <c r="C287" s="8">
        <v>286</v>
      </c>
      <c r="D287" s="2" t="s">
        <v>17</v>
      </c>
      <c r="E287" s="2" t="s">
        <v>14</v>
      </c>
      <c r="F287" s="2" t="s">
        <v>715</v>
      </c>
      <c r="G287" s="2" t="s">
        <v>716</v>
      </c>
      <c r="H287" s="16">
        <v>34368</v>
      </c>
      <c r="I287" s="30">
        <v>26.526027397260275</v>
      </c>
      <c r="J287" s="3">
        <v>4</v>
      </c>
      <c r="K287" s="3" t="s">
        <v>46</v>
      </c>
    </row>
    <row r="288" spans="1:11">
      <c r="A288" s="5">
        <v>15</v>
      </c>
      <c r="B288" s="8">
        <v>5</v>
      </c>
      <c r="C288" s="8">
        <v>287</v>
      </c>
      <c r="D288" s="2" t="s">
        <v>609</v>
      </c>
      <c r="E288" s="2" t="s">
        <v>300</v>
      </c>
      <c r="F288" s="2" t="s">
        <v>176</v>
      </c>
      <c r="G288" s="2" t="s">
        <v>565</v>
      </c>
      <c r="H288" s="16">
        <v>32349</v>
      </c>
      <c r="I288" s="30">
        <v>32.057534246575344</v>
      </c>
      <c r="J288" s="3">
        <v>9</v>
      </c>
      <c r="K288" s="3" t="s">
        <v>837</v>
      </c>
    </row>
    <row r="289" spans="1:11">
      <c r="A289" s="5">
        <v>15</v>
      </c>
      <c r="B289" s="8">
        <v>6</v>
      </c>
      <c r="C289" s="8">
        <v>288</v>
      </c>
      <c r="D289" s="2" t="s">
        <v>614</v>
      </c>
      <c r="E289" s="2" t="s">
        <v>345</v>
      </c>
      <c r="F289" s="2" t="s">
        <v>294</v>
      </c>
      <c r="G289" s="2" t="s">
        <v>133</v>
      </c>
      <c r="H289" s="16">
        <v>32504</v>
      </c>
      <c r="I289" s="30">
        <v>31.632876712328766</v>
      </c>
      <c r="J289" s="3">
        <v>1</v>
      </c>
      <c r="K289" s="3" t="s">
        <v>837</v>
      </c>
    </row>
    <row r="290" spans="1:11">
      <c r="A290" s="5">
        <v>15</v>
      </c>
      <c r="B290" s="8">
        <v>7</v>
      </c>
      <c r="C290" s="8">
        <v>289</v>
      </c>
      <c r="D290" s="2" t="s">
        <v>14</v>
      </c>
      <c r="E290" s="2" t="s">
        <v>164</v>
      </c>
      <c r="F290" s="2" t="s">
        <v>389</v>
      </c>
      <c r="G290" s="2" t="s">
        <v>390</v>
      </c>
      <c r="H290" s="16">
        <v>33924</v>
      </c>
      <c r="I290" s="30">
        <v>27.742465753424657</v>
      </c>
      <c r="J290" s="3">
        <v>3</v>
      </c>
      <c r="K290" s="3" t="s">
        <v>837</v>
      </c>
    </row>
    <row r="291" spans="1:11">
      <c r="A291" s="5">
        <v>15</v>
      </c>
      <c r="B291" s="8">
        <v>8</v>
      </c>
      <c r="C291" s="8">
        <v>290</v>
      </c>
      <c r="D291" s="2" t="s">
        <v>276</v>
      </c>
      <c r="E291" s="2" t="s">
        <v>438</v>
      </c>
      <c r="F291" s="2" t="s">
        <v>417</v>
      </c>
      <c r="G291" s="2" t="s">
        <v>545</v>
      </c>
      <c r="H291" s="16">
        <v>32412</v>
      </c>
      <c r="I291" s="30">
        <v>31.884931506849316</v>
      </c>
      <c r="J291" s="3">
        <v>1</v>
      </c>
      <c r="K291" s="3" t="s">
        <v>837</v>
      </c>
    </row>
    <row r="292" spans="1:11">
      <c r="A292" s="5">
        <v>15</v>
      </c>
      <c r="B292" s="8">
        <v>9</v>
      </c>
      <c r="C292" s="8">
        <v>291</v>
      </c>
      <c r="D292" s="2" t="s">
        <v>470</v>
      </c>
      <c r="E292" s="2" t="s">
        <v>686</v>
      </c>
      <c r="F292" s="2" t="s">
        <v>165</v>
      </c>
      <c r="G292" s="2" t="s">
        <v>104</v>
      </c>
      <c r="H292" s="16">
        <v>31163</v>
      </c>
      <c r="I292" s="30">
        <v>35.30684931506849</v>
      </c>
      <c r="J292" s="3">
        <v>5</v>
      </c>
      <c r="K292" s="3" t="s">
        <v>837</v>
      </c>
    </row>
    <row r="293" spans="1:11">
      <c r="A293" s="5">
        <v>15</v>
      </c>
      <c r="B293" s="8">
        <v>10</v>
      </c>
      <c r="C293" s="8">
        <v>292</v>
      </c>
      <c r="D293" s="2" t="s">
        <v>480</v>
      </c>
      <c r="E293" s="2" t="s">
        <v>300</v>
      </c>
      <c r="F293" s="2" t="s">
        <v>1068</v>
      </c>
      <c r="G293" s="2" t="s">
        <v>565</v>
      </c>
      <c r="H293" s="16">
        <v>34840</v>
      </c>
      <c r="I293" s="30">
        <v>25.232876712328768</v>
      </c>
      <c r="J293" s="3">
        <v>1</v>
      </c>
      <c r="K293" s="3" t="s">
        <v>46</v>
      </c>
    </row>
    <row r="294" spans="1:11">
      <c r="A294" s="5">
        <v>15</v>
      </c>
      <c r="B294" s="8">
        <v>11</v>
      </c>
      <c r="C294" s="8">
        <v>293</v>
      </c>
      <c r="D294" s="2" t="s">
        <v>164</v>
      </c>
      <c r="E294" s="2" t="s">
        <v>480</v>
      </c>
      <c r="F294" s="2" t="s">
        <v>32</v>
      </c>
      <c r="G294" s="2" t="s">
        <v>220</v>
      </c>
      <c r="H294" s="16">
        <v>31605</v>
      </c>
      <c r="I294" s="30">
        <v>34.095890410958901</v>
      </c>
      <c r="J294" s="3">
        <v>1</v>
      </c>
      <c r="K294" s="3" t="s">
        <v>837</v>
      </c>
    </row>
    <row r="295" spans="1:11">
      <c r="A295" s="5">
        <v>15</v>
      </c>
      <c r="B295" s="8">
        <v>12</v>
      </c>
      <c r="C295" s="8">
        <v>294</v>
      </c>
      <c r="D295" s="2" t="s">
        <v>555</v>
      </c>
      <c r="E295" s="2" t="s">
        <v>480</v>
      </c>
      <c r="F295" s="2" t="s">
        <v>1086</v>
      </c>
      <c r="G295" s="2" t="s">
        <v>56</v>
      </c>
      <c r="H295" s="16">
        <v>34277</v>
      </c>
      <c r="I295" s="30">
        <v>26.775342465753425</v>
      </c>
      <c r="J295" s="3">
        <v>8</v>
      </c>
      <c r="K295" s="3" t="s">
        <v>46</v>
      </c>
    </row>
    <row r="296" spans="1:11">
      <c r="A296" s="5">
        <v>15</v>
      </c>
      <c r="B296" s="8">
        <v>13</v>
      </c>
      <c r="C296" s="8">
        <v>295</v>
      </c>
      <c r="D296" s="2" t="s">
        <v>18</v>
      </c>
      <c r="E296" s="2" t="s">
        <v>213</v>
      </c>
      <c r="F296" s="2" t="s">
        <v>525</v>
      </c>
      <c r="G296" s="2" t="s">
        <v>304</v>
      </c>
      <c r="H296" s="16">
        <v>29813</v>
      </c>
      <c r="I296" s="30">
        <v>39.005479452054793</v>
      </c>
      <c r="J296" s="3">
        <v>1</v>
      </c>
      <c r="K296" s="3" t="s">
        <v>46</v>
      </c>
    </row>
    <row r="297" spans="1:11">
      <c r="A297" s="5">
        <v>15</v>
      </c>
      <c r="B297" s="8">
        <v>14</v>
      </c>
      <c r="C297" s="8">
        <v>296</v>
      </c>
      <c r="D297" s="2" t="s">
        <v>563</v>
      </c>
      <c r="E297" s="2" t="s">
        <v>300</v>
      </c>
      <c r="F297" s="2" t="s">
        <v>1286</v>
      </c>
      <c r="G297" s="2" t="s">
        <v>546</v>
      </c>
      <c r="H297" s="16">
        <v>34408</v>
      </c>
      <c r="I297" s="30">
        <v>26.416438356164385</v>
      </c>
      <c r="J297" s="3">
        <v>4</v>
      </c>
      <c r="K297" s="3" t="s">
        <v>837</v>
      </c>
    </row>
    <row r="298" spans="1:11">
      <c r="A298" s="5">
        <v>15</v>
      </c>
      <c r="B298" s="8">
        <v>15</v>
      </c>
      <c r="C298" s="8">
        <v>297</v>
      </c>
      <c r="D298" s="2" t="s">
        <v>13</v>
      </c>
      <c r="E298" s="2" t="s">
        <v>246</v>
      </c>
      <c r="F298" s="2" t="s">
        <v>467</v>
      </c>
      <c r="G298" s="2" t="s">
        <v>533</v>
      </c>
      <c r="H298" s="16">
        <v>34019</v>
      </c>
      <c r="I298" s="30">
        <v>27.482191780821918</v>
      </c>
      <c r="J298" s="3">
        <v>3</v>
      </c>
      <c r="K298" s="3" t="s">
        <v>837</v>
      </c>
    </row>
    <row r="299" spans="1:11">
      <c r="A299" s="5">
        <v>15</v>
      </c>
      <c r="B299" s="8">
        <v>16</v>
      </c>
      <c r="C299" s="8">
        <v>298</v>
      </c>
      <c r="D299" s="2" t="s">
        <v>239</v>
      </c>
      <c r="E299" s="2" t="s">
        <v>15</v>
      </c>
      <c r="F299" s="2" t="s">
        <v>1208</v>
      </c>
      <c r="G299" s="2" t="s">
        <v>393</v>
      </c>
      <c r="H299" s="16">
        <v>35248</v>
      </c>
      <c r="I299" s="30">
        <v>24.115068493150684</v>
      </c>
      <c r="J299" s="3">
        <v>1</v>
      </c>
      <c r="K299" s="3" t="s">
        <v>46</v>
      </c>
    </row>
    <row r="300" spans="1:11">
      <c r="A300" s="5">
        <v>15</v>
      </c>
      <c r="B300" s="8">
        <v>17</v>
      </c>
      <c r="C300" s="8">
        <v>299</v>
      </c>
      <c r="D300" s="2" t="s">
        <v>438</v>
      </c>
      <c r="E300" s="2" t="s">
        <v>609</v>
      </c>
      <c r="F300" s="2" t="s">
        <v>1111</v>
      </c>
      <c r="G300" s="2" t="s">
        <v>527</v>
      </c>
      <c r="H300" s="16">
        <v>33329</v>
      </c>
      <c r="I300" s="30">
        <v>29.372602739726027</v>
      </c>
      <c r="J300" s="3">
        <v>8</v>
      </c>
      <c r="K300" s="3" t="s">
        <v>837</v>
      </c>
    </row>
    <row r="301" spans="1:11">
      <c r="A301" s="5">
        <v>15</v>
      </c>
      <c r="B301" s="8">
        <v>18</v>
      </c>
      <c r="C301" s="8">
        <v>300</v>
      </c>
      <c r="D301" s="2" t="s">
        <v>16</v>
      </c>
      <c r="E301" s="2" t="s">
        <v>598</v>
      </c>
      <c r="F301" s="2" t="s">
        <v>1259</v>
      </c>
      <c r="G301" s="2" t="s">
        <v>1260</v>
      </c>
      <c r="H301" s="16">
        <v>33406</v>
      </c>
      <c r="I301" s="30">
        <v>29.161643835616438</v>
      </c>
      <c r="J301" s="3">
        <v>1</v>
      </c>
      <c r="K301" s="3" t="s">
        <v>46</v>
      </c>
    </row>
    <row r="302" spans="1:11">
      <c r="A302" s="5">
        <v>15</v>
      </c>
      <c r="B302" s="8">
        <v>19</v>
      </c>
      <c r="C302" s="8">
        <v>301</v>
      </c>
      <c r="D302" s="2" t="s">
        <v>129</v>
      </c>
      <c r="E302" s="2" t="s">
        <v>129</v>
      </c>
      <c r="F302" s="2" t="s">
        <v>737</v>
      </c>
      <c r="G302" s="2" t="s">
        <v>299</v>
      </c>
      <c r="H302" s="16">
        <v>34440</v>
      </c>
      <c r="I302" s="30">
        <v>26.328767123287673</v>
      </c>
      <c r="J302" s="3">
        <v>8</v>
      </c>
      <c r="K302" s="3" t="s">
        <v>837</v>
      </c>
    </row>
    <row r="303" spans="1:11">
      <c r="A303" s="9">
        <v>15</v>
      </c>
      <c r="B303" s="10">
        <v>20</v>
      </c>
      <c r="C303" s="10">
        <v>302</v>
      </c>
      <c r="D303" s="11" t="s">
        <v>29</v>
      </c>
      <c r="E303" s="11" t="s">
        <v>29</v>
      </c>
      <c r="F303" s="11" t="s">
        <v>906</v>
      </c>
      <c r="G303" s="11" t="s">
        <v>325</v>
      </c>
      <c r="H303" s="17">
        <v>33696</v>
      </c>
      <c r="I303" s="31">
        <v>28.367123287671234</v>
      </c>
      <c r="J303" s="12">
        <v>6</v>
      </c>
      <c r="K303" s="12" t="s">
        <v>838</v>
      </c>
    </row>
    <row r="304" spans="1:11">
      <c r="A304" s="5">
        <v>16</v>
      </c>
      <c r="B304" s="8">
        <v>1</v>
      </c>
      <c r="C304" s="8">
        <v>303</v>
      </c>
      <c r="D304" s="2" t="s">
        <v>29</v>
      </c>
      <c r="E304" s="2" t="s">
        <v>14</v>
      </c>
      <c r="F304" s="2" t="s">
        <v>297</v>
      </c>
      <c r="G304" s="2" t="s">
        <v>570</v>
      </c>
      <c r="H304" s="16">
        <v>34817</v>
      </c>
      <c r="I304" s="30">
        <v>25.295890410958904</v>
      </c>
      <c r="J304" s="3">
        <v>1</v>
      </c>
      <c r="K304" s="3" t="s">
        <v>46</v>
      </c>
    </row>
    <row r="305" spans="1:11">
      <c r="A305" s="5">
        <v>16</v>
      </c>
      <c r="B305" s="8">
        <v>2</v>
      </c>
      <c r="C305" s="8">
        <v>304</v>
      </c>
      <c r="D305" s="2" t="s">
        <v>129</v>
      </c>
      <c r="E305" s="2" t="s">
        <v>17</v>
      </c>
      <c r="F305" s="2" t="s">
        <v>297</v>
      </c>
      <c r="G305" s="2" t="s">
        <v>8</v>
      </c>
      <c r="H305" s="16">
        <v>34690</v>
      </c>
      <c r="I305" s="30">
        <v>25.643835616438356</v>
      </c>
      <c r="J305" s="3">
        <v>6</v>
      </c>
      <c r="K305" s="3" t="s">
        <v>837</v>
      </c>
    </row>
    <row r="306" spans="1:11">
      <c r="A306" s="5">
        <v>16</v>
      </c>
      <c r="B306" s="8">
        <v>3</v>
      </c>
      <c r="C306" s="8">
        <v>305</v>
      </c>
      <c r="D306" s="2" t="s">
        <v>16</v>
      </c>
      <c r="E306" s="2" t="s">
        <v>14</v>
      </c>
      <c r="F306" s="2" t="s">
        <v>959</v>
      </c>
      <c r="G306" s="2" t="s">
        <v>960</v>
      </c>
      <c r="H306" s="16">
        <v>35655</v>
      </c>
      <c r="I306" s="30">
        <v>23</v>
      </c>
      <c r="J306" s="3">
        <v>1</v>
      </c>
      <c r="K306" s="3" t="s">
        <v>46</v>
      </c>
    </row>
    <row r="307" spans="1:11">
      <c r="A307" s="5">
        <v>16</v>
      </c>
      <c r="B307" s="8">
        <v>4</v>
      </c>
      <c r="C307" s="8">
        <v>306</v>
      </c>
      <c r="D307" s="2" t="s">
        <v>438</v>
      </c>
      <c r="E307" s="2" t="s">
        <v>470</v>
      </c>
      <c r="F307" s="2" t="s">
        <v>679</v>
      </c>
      <c r="G307" s="2" t="s">
        <v>536</v>
      </c>
      <c r="H307" s="16">
        <v>33176</v>
      </c>
      <c r="I307" s="30">
        <v>29.791780821917808</v>
      </c>
      <c r="J307" s="3">
        <v>4</v>
      </c>
      <c r="K307" s="3" t="s">
        <v>46</v>
      </c>
    </row>
    <row r="308" spans="1:11">
      <c r="A308" s="5">
        <v>16</v>
      </c>
      <c r="B308" s="8">
        <v>5</v>
      </c>
      <c r="C308" s="8">
        <v>307</v>
      </c>
      <c r="D308" s="2" t="s">
        <v>239</v>
      </c>
      <c r="E308" s="2" t="s">
        <v>47</v>
      </c>
      <c r="F308" s="2" t="s">
        <v>1160</v>
      </c>
      <c r="G308" s="2" t="s">
        <v>1161</v>
      </c>
      <c r="H308" s="16">
        <v>35476</v>
      </c>
      <c r="I308" s="30">
        <v>23.490410958904111</v>
      </c>
      <c r="J308" s="3">
        <v>2</v>
      </c>
      <c r="K308" s="3" t="s">
        <v>46</v>
      </c>
    </row>
    <row r="309" spans="1:11">
      <c r="A309" s="5">
        <v>16</v>
      </c>
      <c r="B309" s="8">
        <v>6</v>
      </c>
      <c r="C309" s="8">
        <v>308</v>
      </c>
      <c r="D309" s="2" t="s">
        <v>13</v>
      </c>
      <c r="E309" s="2" t="s">
        <v>14</v>
      </c>
      <c r="F309" s="2" t="s">
        <v>384</v>
      </c>
      <c r="G309" s="2" t="s">
        <v>156</v>
      </c>
      <c r="H309" s="16">
        <v>31512</v>
      </c>
      <c r="I309" s="30">
        <v>34.350684931506848</v>
      </c>
      <c r="J309" s="3">
        <v>1</v>
      </c>
      <c r="K309" s="3" t="s">
        <v>837</v>
      </c>
    </row>
    <row r="310" spans="1:11">
      <c r="A310" s="5">
        <v>16</v>
      </c>
      <c r="B310" s="8">
        <v>7</v>
      </c>
      <c r="C310" s="8">
        <v>309</v>
      </c>
      <c r="D310" s="2" t="s">
        <v>563</v>
      </c>
      <c r="E310" s="2" t="s">
        <v>470</v>
      </c>
      <c r="F310" s="2" t="s">
        <v>656</v>
      </c>
      <c r="G310" s="2" t="s">
        <v>118</v>
      </c>
      <c r="H310" s="16">
        <v>32979</v>
      </c>
      <c r="I310" s="30">
        <v>30.331506849315069</v>
      </c>
      <c r="J310" s="3">
        <v>5</v>
      </c>
      <c r="K310" s="3" t="s">
        <v>46</v>
      </c>
    </row>
    <row r="311" spans="1:11">
      <c r="A311" s="5">
        <v>16</v>
      </c>
      <c r="B311" s="8">
        <v>8</v>
      </c>
      <c r="C311" s="8">
        <v>310</v>
      </c>
      <c r="D311" s="2" t="s">
        <v>18</v>
      </c>
      <c r="E311" s="2" t="s">
        <v>609</v>
      </c>
      <c r="F311" s="2" t="s">
        <v>476</v>
      </c>
      <c r="G311" s="2" t="s">
        <v>616</v>
      </c>
      <c r="H311" s="16">
        <v>31576</v>
      </c>
      <c r="I311" s="30">
        <v>34.175342465753424</v>
      </c>
      <c r="J311" s="3">
        <v>2</v>
      </c>
      <c r="K311" s="3" t="s">
        <v>837</v>
      </c>
    </row>
    <row r="312" spans="1:11">
      <c r="A312" s="5">
        <v>16</v>
      </c>
      <c r="B312" s="8">
        <v>9</v>
      </c>
      <c r="C312" s="8">
        <v>311</v>
      </c>
      <c r="D312" s="2" t="s">
        <v>555</v>
      </c>
      <c r="E312" s="2" t="s">
        <v>686</v>
      </c>
      <c r="F312" s="2" t="s">
        <v>26</v>
      </c>
      <c r="G312" s="2" t="s">
        <v>585</v>
      </c>
      <c r="H312" s="16">
        <v>31477</v>
      </c>
      <c r="I312" s="30">
        <v>34.446575342465756</v>
      </c>
      <c r="J312" s="3">
        <v>2</v>
      </c>
      <c r="K312" s="3" t="s">
        <v>837</v>
      </c>
    </row>
    <row r="313" spans="1:11">
      <c r="A313" s="5">
        <v>16</v>
      </c>
      <c r="B313" s="8">
        <v>10</v>
      </c>
      <c r="C313" s="8">
        <v>312</v>
      </c>
      <c r="D313" s="2" t="s">
        <v>164</v>
      </c>
      <c r="E313" s="2" t="s">
        <v>567</v>
      </c>
      <c r="F313" s="2" t="s">
        <v>1297</v>
      </c>
      <c r="G313" s="2" t="s">
        <v>600</v>
      </c>
      <c r="H313" s="16">
        <v>34489</v>
      </c>
      <c r="I313" s="30">
        <v>26.194520547945206</v>
      </c>
      <c r="J313" s="3">
        <v>1</v>
      </c>
      <c r="K313" s="3" t="s">
        <v>837</v>
      </c>
    </row>
    <row r="314" spans="1:11">
      <c r="A314" s="5">
        <v>16</v>
      </c>
      <c r="B314" s="8">
        <v>11</v>
      </c>
      <c r="C314" s="8">
        <v>313</v>
      </c>
      <c r="D314" s="2" t="s">
        <v>480</v>
      </c>
      <c r="E314" s="2" t="s">
        <v>246</v>
      </c>
      <c r="F314" s="2" t="s">
        <v>611</v>
      </c>
      <c r="G314" s="2" t="s">
        <v>545</v>
      </c>
      <c r="H314" s="16">
        <v>33462</v>
      </c>
      <c r="I314" s="30">
        <v>29.008219178082193</v>
      </c>
      <c r="J314" s="3">
        <v>4</v>
      </c>
      <c r="K314" s="3" t="s">
        <v>837</v>
      </c>
    </row>
    <row r="315" spans="1:11">
      <c r="A315" s="5">
        <v>16</v>
      </c>
      <c r="B315" s="8">
        <v>12</v>
      </c>
      <c r="C315" s="8">
        <v>314</v>
      </c>
      <c r="D315" s="2" t="s">
        <v>470</v>
      </c>
      <c r="E315" s="2" t="s">
        <v>492</v>
      </c>
      <c r="F315" s="2" t="s">
        <v>297</v>
      </c>
      <c r="G315" s="2" t="s">
        <v>253</v>
      </c>
      <c r="H315" s="16">
        <v>30362</v>
      </c>
      <c r="I315" s="30">
        <v>37.5013698630137</v>
      </c>
      <c r="J315" s="3">
        <v>2</v>
      </c>
      <c r="K315" s="3" t="s">
        <v>837</v>
      </c>
    </row>
    <row r="316" spans="1:11">
      <c r="A316" s="5">
        <v>16</v>
      </c>
      <c r="B316" s="8">
        <v>13</v>
      </c>
      <c r="C316" s="8">
        <v>315</v>
      </c>
      <c r="D316" s="2" t="s">
        <v>276</v>
      </c>
      <c r="E316" s="2" t="s">
        <v>492</v>
      </c>
      <c r="F316" s="2" t="s">
        <v>522</v>
      </c>
      <c r="G316" s="2" t="s">
        <v>523</v>
      </c>
      <c r="H316" s="16">
        <v>30349</v>
      </c>
      <c r="I316" s="30">
        <v>37.536986301369865</v>
      </c>
      <c r="J316" s="3">
        <v>1</v>
      </c>
      <c r="K316" s="3" t="s">
        <v>46</v>
      </c>
    </row>
    <row r="317" spans="1:11">
      <c r="A317" s="5">
        <v>16</v>
      </c>
      <c r="B317" s="8">
        <v>14</v>
      </c>
      <c r="C317" s="8">
        <v>316</v>
      </c>
      <c r="D317" s="2" t="s">
        <v>14</v>
      </c>
      <c r="E317" s="2" t="s">
        <v>15</v>
      </c>
      <c r="F317" s="2" t="s">
        <v>849</v>
      </c>
      <c r="G317" s="2" t="s">
        <v>208</v>
      </c>
      <c r="H317" s="16">
        <v>32324</v>
      </c>
      <c r="I317" s="30">
        <v>32.126027397260273</v>
      </c>
      <c r="J317" s="3">
        <v>1</v>
      </c>
      <c r="K317" s="3" t="s">
        <v>837</v>
      </c>
    </row>
    <row r="318" spans="1:11">
      <c r="A318" s="5">
        <v>16</v>
      </c>
      <c r="B318" s="8">
        <v>15</v>
      </c>
      <c r="C318" s="8">
        <v>317</v>
      </c>
      <c r="D318" s="2" t="s">
        <v>614</v>
      </c>
      <c r="E318" s="2" t="s">
        <v>276</v>
      </c>
      <c r="F318" s="2" t="s">
        <v>113</v>
      </c>
      <c r="G318" s="2" t="s">
        <v>531</v>
      </c>
      <c r="H318" s="16">
        <v>31377</v>
      </c>
      <c r="I318" s="30">
        <v>34.720547945205482</v>
      </c>
      <c r="J318" s="3">
        <v>5</v>
      </c>
      <c r="K318" s="3" t="s">
        <v>46</v>
      </c>
    </row>
    <row r="319" spans="1:11">
      <c r="A319" s="5">
        <v>16</v>
      </c>
      <c r="B319" s="8">
        <v>16</v>
      </c>
      <c r="C319" s="8">
        <v>318</v>
      </c>
      <c r="D319" s="2" t="s">
        <v>609</v>
      </c>
      <c r="E319" s="2" t="s">
        <v>300</v>
      </c>
      <c r="F319" s="2" t="s">
        <v>1278</v>
      </c>
      <c r="G319" s="2" t="s">
        <v>265</v>
      </c>
      <c r="H319" s="16">
        <v>34319</v>
      </c>
      <c r="I319" s="30">
        <v>26.665753424657535</v>
      </c>
      <c r="J319" s="3">
        <v>1</v>
      </c>
      <c r="K319" s="3" t="s">
        <v>837</v>
      </c>
    </row>
    <row r="320" spans="1:11">
      <c r="A320" s="5">
        <v>16</v>
      </c>
      <c r="B320" s="8">
        <v>17</v>
      </c>
      <c r="C320" s="8">
        <v>319</v>
      </c>
      <c r="D320" s="2" t="s">
        <v>17</v>
      </c>
      <c r="E320" s="2" t="s">
        <v>354</v>
      </c>
      <c r="F320" s="2" t="s">
        <v>262</v>
      </c>
      <c r="G320" s="2" t="s">
        <v>776</v>
      </c>
      <c r="H320" s="16">
        <v>32132</v>
      </c>
      <c r="I320" s="30">
        <v>32.652054794520545</v>
      </c>
      <c r="J320" s="3">
        <v>7</v>
      </c>
      <c r="K320" s="3" t="s">
        <v>837</v>
      </c>
    </row>
    <row r="321" spans="1:11">
      <c r="A321" s="5">
        <v>16</v>
      </c>
      <c r="B321" s="8">
        <v>18</v>
      </c>
      <c r="C321" s="8">
        <v>320</v>
      </c>
      <c r="D321" s="2" t="s">
        <v>345</v>
      </c>
      <c r="E321" s="2" t="s">
        <v>13</v>
      </c>
      <c r="F321" s="2" t="s">
        <v>31</v>
      </c>
      <c r="G321" s="2" t="s">
        <v>1090</v>
      </c>
      <c r="H321" s="16">
        <v>33762</v>
      </c>
      <c r="I321" s="30">
        <v>28.186301369863013</v>
      </c>
      <c r="J321" s="3">
        <v>1</v>
      </c>
      <c r="K321" s="3" t="s">
        <v>837</v>
      </c>
    </row>
    <row r="322" spans="1:11">
      <c r="A322" s="5">
        <v>16</v>
      </c>
      <c r="B322" s="8">
        <v>19</v>
      </c>
      <c r="C322" s="8">
        <v>321</v>
      </c>
      <c r="D322" s="2" t="s">
        <v>354</v>
      </c>
      <c r="E322" s="2" t="s">
        <v>213</v>
      </c>
      <c r="F322" s="2" t="s">
        <v>1203</v>
      </c>
      <c r="G322" s="2" t="s">
        <v>613</v>
      </c>
      <c r="H322" s="16">
        <v>33100</v>
      </c>
      <c r="I322" s="30">
        <v>30.005479452054793</v>
      </c>
      <c r="J322" s="3">
        <v>1</v>
      </c>
      <c r="K322" s="3" t="s">
        <v>837</v>
      </c>
    </row>
    <row r="323" spans="1:11">
      <c r="A323" s="9">
        <v>16</v>
      </c>
      <c r="B323" s="10">
        <v>20</v>
      </c>
      <c r="C323" s="10">
        <v>322</v>
      </c>
      <c r="D323" s="11" t="s">
        <v>567</v>
      </c>
      <c r="E323" s="11" t="s">
        <v>470</v>
      </c>
      <c r="F323" s="11" t="s">
        <v>814</v>
      </c>
      <c r="G323" s="11" t="s">
        <v>815</v>
      </c>
      <c r="H323" s="17">
        <v>34774</v>
      </c>
      <c r="I323" s="31">
        <v>25.413698630136988</v>
      </c>
      <c r="J323" s="12">
        <v>3</v>
      </c>
      <c r="K323" s="12" t="s">
        <v>46</v>
      </c>
    </row>
    <row r="324" spans="1:11">
      <c r="A324" s="5">
        <v>17</v>
      </c>
      <c r="B324" s="8">
        <v>1</v>
      </c>
      <c r="C324" s="8">
        <v>323</v>
      </c>
      <c r="D324" s="2" t="s">
        <v>567</v>
      </c>
      <c r="E324" s="2" t="s">
        <v>354</v>
      </c>
      <c r="F324" s="2" t="s">
        <v>770</v>
      </c>
      <c r="G324" s="2" t="s">
        <v>289</v>
      </c>
      <c r="H324" s="16">
        <v>35122</v>
      </c>
      <c r="I324" s="30">
        <v>24.460273972602739</v>
      </c>
      <c r="J324" s="3">
        <v>4</v>
      </c>
      <c r="K324" s="3" t="s">
        <v>837</v>
      </c>
    </row>
    <row r="325" spans="1:11">
      <c r="A325" s="5">
        <v>17</v>
      </c>
      <c r="B325" s="8">
        <v>2</v>
      </c>
      <c r="C325" s="8">
        <v>324</v>
      </c>
      <c r="D325" s="2" t="s">
        <v>354</v>
      </c>
      <c r="E325" s="2" t="s">
        <v>15</v>
      </c>
      <c r="F325" s="2" t="s">
        <v>865</v>
      </c>
      <c r="G325" s="2" t="s">
        <v>866</v>
      </c>
      <c r="H325" s="16">
        <v>33397</v>
      </c>
      <c r="I325" s="30">
        <v>29.186301369863013</v>
      </c>
      <c r="J325" s="3">
        <v>7</v>
      </c>
      <c r="K325" s="3" t="s">
        <v>837</v>
      </c>
    </row>
    <row r="326" spans="1:11">
      <c r="A326" s="5">
        <v>17</v>
      </c>
      <c r="B326" s="8">
        <v>3</v>
      </c>
      <c r="C326" s="8">
        <v>325</v>
      </c>
      <c r="D326" s="2" t="s">
        <v>345</v>
      </c>
      <c r="E326" s="2" t="s">
        <v>481</v>
      </c>
      <c r="F326" s="2" t="s">
        <v>704</v>
      </c>
      <c r="G326" s="2" t="s">
        <v>540</v>
      </c>
      <c r="H326" s="16">
        <v>32584</v>
      </c>
      <c r="I326" s="30">
        <v>31.413698630136988</v>
      </c>
      <c r="J326" s="3">
        <v>8</v>
      </c>
      <c r="K326" s="3" t="s">
        <v>837</v>
      </c>
    </row>
    <row r="327" spans="1:11">
      <c r="A327" s="5">
        <v>17</v>
      </c>
      <c r="B327" s="8">
        <v>4</v>
      </c>
      <c r="C327" s="8">
        <v>326</v>
      </c>
      <c r="D327" s="2" t="s">
        <v>17</v>
      </c>
      <c r="E327" s="2" t="s">
        <v>15</v>
      </c>
      <c r="F327" s="2" t="s">
        <v>274</v>
      </c>
      <c r="G327" s="2" t="s">
        <v>277</v>
      </c>
      <c r="H327" s="16">
        <v>33250</v>
      </c>
      <c r="I327" s="30">
        <v>29.589041095890412</v>
      </c>
      <c r="J327" s="3">
        <v>1</v>
      </c>
      <c r="K327" s="3" t="s">
        <v>46</v>
      </c>
    </row>
    <row r="328" spans="1:11">
      <c r="A328" s="5">
        <v>17</v>
      </c>
      <c r="B328" s="8">
        <v>5</v>
      </c>
      <c r="C328" s="8">
        <v>327</v>
      </c>
      <c r="D328" s="2" t="s">
        <v>609</v>
      </c>
      <c r="E328" s="2" t="s">
        <v>345</v>
      </c>
      <c r="F328" s="2" t="s">
        <v>743</v>
      </c>
      <c r="G328" s="2" t="s">
        <v>596</v>
      </c>
      <c r="H328" s="16">
        <v>33420</v>
      </c>
      <c r="I328" s="30">
        <v>29.123287671232877</v>
      </c>
      <c r="J328" s="3">
        <v>1</v>
      </c>
      <c r="K328" s="3" t="s">
        <v>837</v>
      </c>
    </row>
    <row r="329" spans="1:11">
      <c r="A329" s="5">
        <v>17</v>
      </c>
      <c r="B329" s="8">
        <v>6</v>
      </c>
      <c r="C329" s="8">
        <v>328</v>
      </c>
      <c r="D329" s="2" t="s">
        <v>614</v>
      </c>
      <c r="E329" s="2" t="s">
        <v>14</v>
      </c>
      <c r="F329" s="2" t="s">
        <v>1073</v>
      </c>
      <c r="G329" s="2" t="s">
        <v>947</v>
      </c>
      <c r="H329" s="16">
        <v>35094</v>
      </c>
      <c r="I329" s="30">
        <v>24.536986301369861</v>
      </c>
      <c r="J329" s="3">
        <v>1</v>
      </c>
      <c r="K329" s="3" t="s">
        <v>837</v>
      </c>
    </row>
    <row r="330" spans="1:11">
      <c r="A330" s="5">
        <v>17</v>
      </c>
      <c r="B330" s="8">
        <v>7</v>
      </c>
      <c r="C330" s="8">
        <v>329</v>
      </c>
      <c r="D330" s="2" t="s">
        <v>14</v>
      </c>
      <c r="E330" s="2" t="s">
        <v>567</v>
      </c>
      <c r="F330" s="2" t="s">
        <v>207</v>
      </c>
      <c r="G330" s="2" t="s">
        <v>851</v>
      </c>
      <c r="H330" s="16">
        <v>31850</v>
      </c>
      <c r="I330" s="30">
        <v>33.424657534246577</v>
      </c>
      <c r="J330" s="3">
        <v>1</v>
      </c>
      <c r="K330" s="3" t="s">
        <v>46</v>
      </c>
    </row>
    <row r="331" spans="1:11">
      <c r="A331" s="5">
        <v>17</v>
      </c>
      <c r="B331" s="8">
        <v>8</v>
      </c>
      <c r="C331" s="8">
        <v>330</v>
      </c>
      <c r="D331" s="2" t="s">
        <v>276</v>
      </c>
      <c r="E331" s="2" t="s">
        <v>555</v>
      </c>
      <c r="F331" s="2" t="s">
        <v>258</v>
      </c>
      <c r="G331" s="2" t="s">
        <v>547</v>
      </c>
      <c r="H331" s="16">
        <v>34974</v>
      </c>
      <c r="I331" s="30">
        <v>24.865753424657534</v>
      </c>
      <c r="J331" s="3">
        <v>1</v>
      </c>
      <c r="K331" s="3" t="s">
        <v>837</v>
      </c>
    </row>
    <row r="332" spans="1:11">
      <c r="A332" s="5">
        <v>17</v>
      </c>
      <c r="B332" s="8">
        <v>9</v>
      </c>
      <c r="C332" s="8">
        <v>331</v>
      </c>
      <c r="D332" s="2" t="s">
        <v>470</v>
      </c>
      <c r="E332" s="2" t="s">
        <v>354</v>
      </c>
      <c r="F332" s="2" t="s">
        <v>772</v>
      </c>
      <c r="G332" s="2" t="s">
        <v>549</v>
      </c>
      <c r="H332" s="16">
        <v>32186</v>
      </c>
      <c r="I332" s="30">
        <v>32.504109589041093</v>
      </c>
      <c r="J332" s="3">
        <v>5</v>
      </c>
      <c r="K332" s="3" t="s">
        <v>46</v>
      </c>
    </row>
    <row r="333" spans="1:11">
      <c r="A333" s="5">
        <v>17</v>
      </c>
      <c r="B333" s="8">
        <v>10</v>
      </c>
      <c r="C333" s="8">
        <v>332</v>
      </c>
      <c r="D333" s="2" t="s">
        <v>480</v>
      </c>
      <c r="E333" s="2" t="s">
        <v>480</v>
      </c>
      <c r="F333" s="2" t="s">
        <v>444</v>
      </c>
      <c r="G333" s="2" t="s">
        <v>583</v>
      </c>
      <c r="H333" s="16">
        <v>31458</v>
      </c>
      <c r="I333" s="30">
        <v>34.4986301369863</v>
      </c>
      <c r="J333" s="3">
        <v>1</v>
      </c>
      <c r="K333" s="3" t="s">
        <v>837</v>
      </c>
    </row>
    <row r="334" spans="1:11">
      <c r="A334" s="5">
        <v>17</v>
      </c>
      <c r="B334" s="8">
        <v>11</v>
      </c>
      <c r="C334" s="8">
        <v>333</v>
      </c>
      <c r="D334" s="2" t="s">
        <v>164</v>
      </c>
      <c r="E334" s="2" t="s">
        <v>47</v>
      </c>
      <c r="F334" s="2" t="s">
        <v>1056</v>
      </c>
      <c r="G334" s="2" t="s">
        <v>372</v>
      </c>
      <c r="H334" s="16">
        <v>33944</v>
      </c>
      <c r="I334" s="30">
        <v>27.687671232876713</v>
      </c>
      <c r="J334" s="3">
        <v>2</v>
      </c>
      <c r="K334" s="3" t="s">
        <v>837</v>
      </c>
    </row>
    <row r="335" spans="1:11">
      <c r="A335" s="5">
        <v>17</v>
      </c>
      <c r="B335" s="8">
        <v>12</v>
      </c>
      <c r="C335" s="8">
        <v>334</v>
      </c>
      <c r="D335" s="2" t="s">
        <v>555</v>
      </c>
      <c r="E335" s="2" t="s">
        <v>614</v>
      </c>
      <c r="F335" s="2" t="s">
        <v>944</v>
      </c>
      <c r="G335" s="2" t="s">
        <v>612</v>
      </c>
      <c r="H335" s="16">
        <v>32002</v>
      </c>
      <c r="I335" s="30">
        <v>33.008219178082193</v>
      </c>
      <c r="J335" s="3">
        <v>2</v>
      </c>
      <c r="K335" s="3" t="s">
        <v>837</v>
      </c>
    </row>
    <row r="336" spans="1:11">
      <c r="A336" s="5">
        <v>17</v>
      </c>
      <c r="B336" s="8">
        <v>13</v>
      </c>
      <c r="C336" s="8">
        <v>335</v>
      </c>
      <c r="D336" s="2" t="s">
        <v>18</v>
      </c>
      <c r="E336" s="2" t="s">
        <v>213</v>
      </c>
      <c r="F336" s="2" t="s">
        <v>994</v>
      </c>
      <c r="G336" s="2" t="s">
        <v>247</v>
      </c>
      <c r="H336" s="16">
        <v>34978</v>
      </c>
      <c r="I336" s="30">
        <v>24.854794520547944</v>
      </c>
      <c r="J336" s="3">
        <v>7</v>
      </c>
      <c r="K336" s="3" t="s">
        <v>46</v>
      </c>
    </row>
    <row r="337" spans="1:11">
      <c r="A337" s="5">
        <v>17</v>
      </c>
      <c r="B337" s="8">
        <v>14</v>
      </c>
      <c r="C337" s="8">
        <v>336</v>
      </c>
      <c r="D337" s="2" t="s">
        <v>563</v>
      </c>
      <c r="E337" s="2" t="s">
        <v>164</v>
      </c>
      <c r="F337" s="2" t="s">
        <v>888</v>
      </c>
      <c r="G337" s="2" t="s">
        <v>597</v>
      </c>
      <c r="H337" s="16">
        <v>33948</v>
      </c>
      <c r="I337" s="30">
        <v>27.676712328767124</v>
      </c>
      <c r="J337" s="3">
        <v>1</v>
      </c>
      <c r="K337" s="3" t="s">
        <v>46</v>
      </c>
    </row>
    <row r="338" spans="1:11">
      <c r="A338" s="5">
        <v>17</v>
      </c>
      <c r="B338" s="8">
        <v>15</v>
      </c>
      <c r="C338" s="8">
        <v>337</v>
      </c>
      <c r="D338" s="2" t="s">
        <v>13</v>
      </c>
      <c r="E338" s="2" t="s">
        <v>480</v>
      </c>
      <c r="F338" s="2" t="s">
        <v>117</v>
      </c>
      <c r="G338" s="2" t="s">
        <v>1192</v>
      </c>
      <c r="H338" s="16">
        <v>34636</v>
      </c>
      <c r="I338" s="30">
        <v>25.791780821917808</v>
      </c>
      <c r="J338" s="3">
        <v>1</v>
      </c>
      <c r="K338" s="3" t="s">
        <v>837</v>
      </c>
    </row>
    <row r="339" spans="1:11">
      <c r="A339" s="5">
        <v>17</v>
      </c>
      <c r="B339" s="8">
        <v>16</v>
      </c>
      <c r="C339" s="8">
        <v>338</v>
      </c>
      <c r="D339" s="2" t="s">
        <v>239</v>
      </c>
      <c r="E339" s="2" t="s">
        <v>129</v>
      </c>
      <c r="F339" s="2" t="s">
        <v>920</v>
      </c>
      <c r="G339" s="2" t="s">
        <v>549</v>
      </c>
      <c r="H339" s="16">
        <v>32084</v>
      </c>
      <c r="I339" s="30">
        <v>32.783561643835618</v>
      </c>
      <c r="J339" s="3">
        <v>1</v>
      </c>
      <c r="K339" s="3" t="s">
        <v>837</v>
      </c>
    </row>
    <row r="340" spans="1:11">
      <c r="A340" s="5">
        <v>17</v>
      </c>
      <c r="B340" s="8">
        <v>17</v>
      </c>
      <c r="C340" s="8">
        <v>339</v>
      </c>
      <c r="D340" s="2" t="s">
        <v>438</v>
      </c>
      <c r="E340" s="2" t="s">
        <v>13</v>
      </c>
      <c r="F340" s="2" t="s">
        <v>233</v>
      </c>
      <c r="G340" s="2" t="s">
        <v>1144</v>
      </c>
      <c r="H340" s="16">
        <v>34663</v>
      </c>
      <c r="I340" s="30">
        <v>25.717808219178082</v>
      </c>
      <c r="J340" s="3">
        <v>1</v>
      </c>
      <c r="K340" s="3" t="s">
        <v>837</v>
      </c>
    </row>
    <row r="341" spans="1:11">
      <c r="A341" s="5">
        <v>17</v>
      </c>
      <c r="B341" s="8">
        <v>18</v>
      </c>
      <c r="C341" s="8">
        <v>340</v>
      </c>
      <c r="D341" s="2" t="s">
        <v>16</v>
      </c>
      <c r="E341" s="2" t="s">
        <v>438</v>
      </c>
      <c r="F341" s="2" t="s">
        <v>586</v>
      </c>
      <c r="G341" s="2" t="s">
        <v>333</v>
      </c>
      <c r="H341" s="16">
        <v>33481</v>
      </c>
      <c r="I341" s="30">
        <v>28.956164383561642</v>
      </c>
      <c r="J341" s="3">
        <v>6</v>
      </c>
      <c r="K341" s="3" t="s">
        <v>837</v>
      </c>
    </row>
    <row r="342" spans="1:11">
      <c r="A342" s="5">
        <v>17</v>
      </c>
      <c r="B342" s="8">
        <v>19</v>
      </c>
      <c r="C342" s="8">
        <v>341</v>
      </c>
      <c r="D342" s="2" t="s">
        <v>129</v>
      </c>
      <c r="E342" s="2" t="s">
        <v>213</v>
      </c>
      <c r="F342" s="2" t="s">
        <v>274</v>
      </c>
      <c r="G342" s="2" t="s">
        <v>163</v>
      </c>
      <c r="H342" s="16">
        <v>34193</v>
      </c>
      <c r="I342" s="30">
        <v>27.005479452054793</v>
      </c>
      <c r="J342" s="3">
        <v>1</v>
      </c>
      <c r="K342" s="3" t="s">
        <v>837</v>
      </c>
    </row>
    <row r="343" spans="1:11">
      <c r="A343" s="9">
        <v>17</v>
      </c>
      <c r="B343" s="10">
        <v>20</v>
      </c>
      <c r="C343" s="10">
        <v>342</v>
      </c>
      <c r="D343" s="11" t="s">
        <v>29</v>
      </c>
      <c r="E343" s="11" t="s">
        <v>47</v>
      </c>
      <c r="F343" s="11" t="s">
        <v>1219</v>
      </c>
      <c r="G343" s="11" t="s">
        <v>549</v>
      </c>
      <c r="H343" s="17">
        <v>34176</v>
      </c>
      <c r="I343" s="31">
        <v>27.052054794520547</v>
      </c>
      <c r="J343" s="12">
        <v>3</v>
      </c>
      <c r="K343" s="12" t="s">
        <v>46</v>
      </c>
    </row>
    <row r="344" spans="1:11">
      <c r="A344" s="5">
        <v>18</v>
      </c>
      <c r="B344" s="8">
        <v>1</v>
      </c>
      <c r="C344" s="8">
        <v>343</v>
      </c>
      <c r="D344" s="2" t="s">
        <v>29</v>
      </c>
      <c r="E344" s="2" t="s">
        <v>438</v>
      </c>
      <c r="F344" s="2" t="s">
        <v>1007</v>
      </c>
      <c r="G344" s="2" t="s">
        <v>257</v>
      </c>
      <c r="H344" s="16">
        <v>33269</v>
      </c>
      <c r="I344" s="30">
        <v>29.536986301369861</v>
      </c>
      <c r="J344" s="3">
        <v>8</v>
      </c>
      <c r="K344" s="3" t="s">
        <v>837</v>
      </c>
    </row>
    <row r="345" spans="1:11">
      <c r="A345" s="5">
        <v>18</v>
      </c>
      <c r="B345" s="8">
        <v>2</v>
      </c>
      <c r="C345" s="8">
        <v>344</v>
      </c>
      <c r="D345" s="2" t="s">
        <v>129</v>
      </c>
      <c r="E345" s="2" t="s">
        <v>239</v>
      </c>
      <c r="F345" s="2" t="s">
        <v>1280</v>
      </c>
      <c r="G345" s="2" t="s">
        <v>1281</v>
      </c>
      <c r="H345" s="16">
        <v>34696</v>
      </c>
      <c r="I345" s="30">
        <v>25.627397260273973</v>
      </c>
      <c r="J345" s="3">
        <v>1</v>
      </c>
      <c r="K345" s="3" t="s">
        <v>837</v>
      </c>
    </row>
    <row r="346" spans="1:11">
      <c r="A346" s="5">
        <v>18</v>
      </c>
      <c r="B346" s="8">
        <v>3</v>
      </c>
      <c r="C346" s="8">
        <v>345</v>
      </c>
      <c r="D346" s="2" t="s">
        <v>16</v>
      </c>
      <c r="E346" s="2" t="s">
        <v>239</v>
      </c>
      <c r="F346" s="2" t="s">
        <v>222</v>
      </c>
      <c r="G346" s="2" t="s">
        <v>379</v>
      </c>
      <c r="H346" s="16">
        <v>34741</v>
      </c>
      <c r="I346" s="30">
        <v>25.504109589041096</v>
      </c>
      <c r="J346" s="3">
        <v>1</v>
      </c>
      <c r="K346" s="3" t="s">
        <v>46</v>
      </c>
    </row>
    <row r="347" spans="1:11">
      <c r="A347" s="5">
        <v>18</v>
      </c>
      <c r="B347" s="8">
        <v>4</v>
      </c>
      <c r="C347" s="8">
        <v>346</v>
      </c>
      <c r="D347" s="2" t="s">
        <v>438</v>
      </c>
      <c r="E347" s="2" t="s">
        <v>29</v>
      </c>
      <c r="F347" s="2" t="s">
        <v>846</v>
      </c>
      <c r="G347" s="2" t="s">
        <v>847</v>
      </c>
      <c r="H347" s="16">
        <v>32356</v>
      </c>
      <c r="I347" s="30">
        <v>32.038356164383565</v>
      </c>
      <c r="J347" s="3">
        <v>1</v>
      </c>
      <c r="K347" s="3" t="s">
        <v>46</v>
      </c>
    </row>
    <row r="348" spans="1:11">
      <c r="A348" s="5">
        <v>18</v>
      </c>
      <c r="B348" s="8">
        <v>5</v>
      </c>
      <c r="C348" s="8">
        <v>347</v>
      </c>
      <c r="D348" s="2" t="s">
        <v>239</v>
      </c>
      <c r="E348" s="2" t="s">
        <v>13</v>
      </c>
      <c r="F348" s="2" t="s">
        <v>350</v>
      </c>
      <c r="G348" s="2" t="s">
        <v>533</v>
      </c>
      <c r="H348" s="16">
        <v>31966</v>
      </c>
      <c r="I348" s="30">
        <v>33.106849315068494</v>
      </c>
      <c r="J348" s="3">
        <v>4</v>
      </c>
      <c r="K348" s="3" t="s">
        <v>837</v>
      </c>
    </row>
    <row r="349" spans="1:11">
      <c r="A349" s="5">
        <v>18</v>
      </c>
      <c r="B349" s="8">
        <v>6</v>
      </c>
      <c r="C349" s="8">
        <v>348</v>
      </c>
      <c r="D349" s="2" t="s">
        <v>13</v>
      </c>
      <c r="E349" s="2" t="s">
        <v>164</v>
      </c>
      <c r="F349" s="2" t="s">
        <v>388</v>
      </c>
      <c r="G349" s="2" t="s">
        <v>287</v>
      </c>
      <c r="H349" s="16">
        <v>34736</v>
      </c>
      <c r="I349" s="30">
        <v>25.517808219178082</v>
      </c>
      <c r="J349" s="3">
        <v>2</v>
      </c>
      <c r="K349" s="3" t="s">
        <v>46</v>
      </c>
    </row>
    <row r="350" spans="1:11">
      <c r="A350" s="5">
        <v>18</v>
      </c>
      <c r="B350" s="8">
        <v>7</v>
      </c>
      <c r="C350" s="8">
        <v>349</v>
      </c>
      <c r="D350" s="2" t="s">
        <v>563</v>
      </c>
      <c r="E350" s="2" t="s">
        <v>1017</v>
      </c>
      <c r="F350" s="2" t="s">
        <v>337</v>
      </c>
      <c r="G350" s="2" t="s">
        <v>478</v>
      </c>
      <c r="H350" s="16">
        <v>31903</v>
      </c>
      <c r="I350" s="30">
        <v>33.279452054794518</v>
      </c>
      <c r="J350" s="3">
        <v>9</v>
      </c>
      <c r="K350" s="3" t="s">
        <v>46</v>
      </c>
    </row>
    <row r="351" spans="1:11">
      <c r="A351" s="5">
        <v>18</v>
      </c>
      <c r="B351" s="8">
        <v>8</v>
      </c>
      <c r="C351" s="8">
        <v>350</v>
      </c>
      <c r="D351" s="2" t="s">
        <v>18</v>
      </c>
      <c r="E351" s="2" t="s">
        <v>18</v>
      </c>
      <c r="F351" s="2" t="s">
        <v>1001</v>
      </c>
      <c r="G351" s="2" t="s">
        <v>549</v>
      </c>
      <c r="H351" s="16">
        <v>31821</v>
      </c>
      <c r="I351" s="30">
        <v>33.504109589041093</v>
      </c>
      <c r="J351" s="3">
        <v>1</v>
      </c>
      <c r="K351" s="3" t="s">
        <v>46</v>
      </c>
    </row>
    <row r="352" spans="1:11">
      <c r="A352" s="5">
        <v>18</v>
      </c>
      <c r="B352" s="8">
        <v>9</v>
      </c>
      <c r="C352" s="8">
        <v>351</v>
      </c>
      <c r="D352" s="2" t="s">
        <v>555</v>
      </c>
      <c r="E352" s="2" t="s">
        <v>492</v>
      </c>
      <c r="F352" s="2" t="s">
        <v>253</v>
      </c>
      <c r="G352" s="2" t="s">
        <v>380</v>
      </c>
      <c r="H352" s="16">
        <v>34357</v>
      </c>
      <c r="I352" s="30">
        <v>26.556164383561644</v>
      </c>
      <c r="J352" s="3">
        <v>4</v>
      </c>
      <c r="K352" s="3" t="s">
        <v>837</v>
      </c>
    </row>
    <row r="353" spans="1:11">
      <c r="A353" s="5">
        <v>18</v>
      </c>
      <c r="B353" s="8">
        <v>10</v>
      </c>
      <c r="C353" s="8">
        <v>352</v>
      </c>
      <c r="D353" s="2" t="s">
        <v>164</v>
      </c>
      <c r="E353" s="2" t="s">
        <v>480</v>
      </c>
      <c r="F353" s="2" t="s">
        <v>420</v>
      </c>
      <c r="G353" s="2" t="s">
        <v>260</v>
      </c>
      <c r="H353" s="16">
        <v>32672</v>
      </c>
      <c r="I353" s="30">
        <v>31.172602739726027</v>
      </c>
      <c r="J353" s="3">
        <v>1</v>
      </c>
      <c r="K353" s="3" t="s">
        <v>46</v>
      </c>
    </row>
    <row r="354" spans="1:11">
      <c r="A354" s="5">
        <v>18</v>
      </c>
      <c r="B354" s="8">
        <v>11</v>
      </c>
      <c r="C354" s="8">
        <v>353</v>
      </c>
      <c r="D354" s="2" t="s">
        <v>480</v>
      </c>
      <c r="E354" s="2" t="s">
        <v>13</v>
      </c>
      <c r="F354" s="2" t="s">
        <v>684</v>
      </c>
      <c r="G354" s="2" t="s">
        <v>625</v>
      </c>
      <c r="H354" s="16">
        <v>34103</v>
      </c>
      <c r="I354" s="30">
        <v>27.252054794520546</v>
      </c>
      <c r="J354" s="3">
        <v>8</v>
      </c>
      <c r="K354" s="3" t="s">
        <v>837</v>
      </c>
    </row>
    <row r="355" spans="1:11">
      <c r="A355" s="5">
        <v>18</v>
      </c>
      <c r="B355" s="8">
        <v>12</v>
      </c>
      <c r="C355" s="8">
        <v>354</v>
      </c>
      <c r="D355" s="2" t="s">
        <v>470</v>
      </c>
      <c r="E355" s="2" t="s">
        <v>480</v>
      </c>
      <c r="F355" s="2" t="s">
        <v>1296</v>
      </c>
      <c r="G355" s="2" t="s">
        <v>996</v>
      </c>
      <c r="H355" s="16">
        <v>34848</v>
      </c>
      <c r="I355" s="30">
        <v>25.210958904109589</v>
      </c>
      <c r="J355" s="3">
        <v>1</v>
      </c>
      <c r="K355" s="3" t="s">
        <v>46</v>
      </c>
    </row>
    <row r="356" spans="1:11">
      <c r="A356" s="5">
        <v>18</v>
      </c>
      <c r="B356" s="8">
        <v>13</v>
      </c>
      <c r="C356" s="8">
        <v>355</v>
      </c>
      <c r="D356" s="2" t="s">
        <v>276</v>
      </c>
      <c r="E356" s="2" t="s">
        <v>598</v>
      </c>
      <c r="F356" s="2" t="s">
        <v>1184</v>
      </c>
      <c r="G356" s="2" t="s">
        <v>1185</v>
      </c>
      <c r="H356" s="16">
        <v>30749</v>
      </c>
      <c r="I356" s="30">
        <v>36.441095890410956</v>
      </c>
      <c r="J356" s="3">
        <v>1</v>
      </c>
      <c r="K356" s="3" t="s">
        <v>837</v>
      </c>
    </row>
    <row r="357" spans="1:11">
      <c r="A357" s="5">
        <v>18</v>
      </c>
      <c r="B357" s="8">
        <v>14</v>
      </c>
      <c r="C357" s="8">
        <v>356</v>
      </c>
      <c r="D357" s="2" t="s">
        <v>14</v>
      </c>
      <c r="E357" s="2" t="s">
        <v>213</v>
      </c>
      <c r="F357" s="2" t="s">
        <v>391</v>
      </c>
      <c r="G357" s="2" t="s">
        <v>483</v>
      </c>
      <c r="H357" s="16">
        <v>32580</v>
      </c>
      <c r="I357" s="30">
        <v>31.424657534246574</v>
      </c>
      <c r="J357" s="3">
        <v>2</v>
      </c>
      <c r="K357" s="3" t="s">
        <v>838</v>
      </c>
    </row>
    <row r="358" spans="1:11">
      <c r="A358" s="5">
        <v>18</v>
      </c>
      <c r="B358" s="8">
        <v>15</v>
      </c>
      <c r="C358" s="8">
        <v>357</v>
      </c>
      <c r="D358" s="2" t="s">
        <v>614</v>
      </c>
      <c r="E358" s="2" t="s">
        <v>29</v>
      </c>
      <c r="F358" s="2" t="s">
        <v>588</v>
      </c>
      <c r="G358" s="2" t="s">
        <v>496</v>
      </c>
      <c r="H358" s="16">
        <v>31891</v>
      </c>
      <c r="I358" s="30">
        <v>33.31232876712329</v>
      </c>
      <c r="J358" s="3">
        <v>2</v>
      </c>
      <c r="K358" s="3" t="s">
        <v>837</v>
      </c>
    </row>
    <row r="359" spans="1:11">
      <c r="A359" s="5">
        <v>18</v>
      </c>
      <c r="B359" s="8">
        <v>16</v>
      </c>
      <c r="C359" s="8">
        <v>358</v>
      </c>
      <c r="D359" s="2" t="s">
        <v>609</v>
      </c>
      <c r="E359" s="2" t="s">
        <v>567</v>
      </c>
      <c r="F359" s="2" t="s">
        <v>781</v>
      </c>
      <c r="G359" s="2" t="s">
        <v>531</v>
      </c>
      <c r="H359" s="16">
        <v>33859</v>
      </c>
      <c r="I359" s="30">
        <v>27.9</v>
      </c>
      <c r="J359" s="3">
        <v>1</v>
      </c>
      <c r="K359" s="3" t="s">
        <v>837</v>
      </c>
    </row>
    <row r="360" spans="1:11">
      <c r="A360" s="5">
        <v>18</v>
      </c>
      <c r="B360" s="8">
        <v>17</v>
      </c>
      <c r="C360" s="8">
        <v>359</v>
      </c>
      <c r="D360" s="2" t="s">
        <v>17</v>
      </c>
      <c r="E360" s="2" t="s">
        <v>47</v>
      </c>
      <c r="F360" s="2" t="s">
        <v>121</v>
      </c>
      <c r="G360" s="2" t="s">
        <v>1124</v>
      </c>
      <c r="H360" s="16">
        <v>34771</v>
      </c>
      <c r="I360" s="30">
        <v>25.421917808219177</v>
      </c>
      <c r="J360" s="3">
        <v>4</v>
      </c>
      <c r="K360" s="3" t="s">
        <v>46</v>
      </c>
    </row>
    <row r="361" spans="1:11">
      <c r="A361" s="5">
        <v>18</v>
      </c>
      <c r="B361" s="8">
        <v>18</v>
      </c>
      <c r="C361" s="8">
        <v>360</v>
      </c>
      <c r="D361" s="2" t="s">
        <v>345</v>
      </c>
      <c r="E361" s="2" t="s">
        <v>567</v>
      </c>
      <c r="F361" s="2" t="s">
        <v>949</v>
      </c>
      <c r="G361" s="2" t="s">
        <v>640</v>
      </c>
      <c r="H361" s="16">
        <v>31516</v>
      </c>
      <c r="I361" s="30">
        <v>34.339726027397262</v>
      </c>
      <c r="J361" s="3">
        <v>1</v>
      </c>
      <c r="K361" s="3" t="s">
        <v>837</v>
      </c>
    </row>
    <row r="362" spans="1:11">
      <c r="A362" s="5">
        <v>18</v>
      </c>
      <c r="B362" s="8">
        <v>19</v>
      </c>
      <c r="C362" s="8">
        <v>361</v>
      </c>
      <c r="D362" s="2" t="s">
        <v>354</v>
      </c>
      <c r="E362" s="2" t="s">
        <v>29</v>
      </c>
      <c r="F362" s="2" t="s">
        <v>288</v>
      </c>
      <c r="G362" s="2" t="s">
        <v>596</v>
      </c>
      <c r="H362" s="16">
        <v>33323</v>
      </c>
      <c r="I362" s="30">
        <v>29.389041095890413</v>
      </c>
      <c r="J362" s="3">
        <v>8</v>
      </c>
      <c r="K362" s="3" t="s">
        <v>837</v>
      </c>
    </row>
    <row r="363" spans="1:11">
      <c r="A363" s="9">
        <v>18</v>
      </c>
      <c r="B363" s="10">
        <v>20</v>
      </c>
      <c r="C363" s="10">
        <v>362</v>
      </c>
      <c r="D363" s="11" t="s">
        <v>567</v>
      </c>
      <c r="E363" s="11" t="s">
        <v>13</v>
      </c>
      <c r="F363" s="11" t="s">
        <v>343</v>
      </c>
      <c r="G363" s="11" t="s">
        <v>344</v>
      </c>
      <c r="H363" s="17">
        <v>31870</v>
      </c>
      <c r="I363" s="31">
        <v>33.369863013698627</v>
      </c>
      <c r="J363" s="12">
        <v>7</v>
      </c>
      <c r="K363" s="12" t="s">
        <v>46</v>
      </c>
    </row>
    <row r="364" spans="1:11">
      <c r="A364" s="5">
        <v>19</v>
      </c>
      <c r="B364" s="8">
        <v>1</v>
      </c>
      <c r="C364" s="8">
        <v>363</v>
      </c>
      <c r="D364" s="2" t="s">
        <v>567</v>
      </c>
      <c r="E364" s="2" t="s">
        <v>609</v>
      </c>
      <c r="F364" s="2" t="s">
        <v>401</v>
      </c>
      <c r="G364" s="2" t="s">
        <v>170</v>
      </c>
      <c r="H364" s="16">
        <v>32521</v>
      </c>
      <c r="I364" s="30">
        <v>31.586301369863012</v>
      </c>
      <c r="J364" s="3">
        <v>1</v>
      </c>
      <c r="K364" s="3" t="s">
        <v>837</v>
      </c>
    </row>
    <row r="365" spans="1:11">
      <c r="A365" s="5">
        <v>19</v>
      </c>
      <c r="B365" s="8">
        <v>2</v>
      </c>
      <c r="C365" s="8">
        <v>364</v>
      </c>
      <c r="D365" s="2" t="s">
        <v>354</v>
      </c>
      <c r="E365" s="2" t="s">
        <v>13</v>
      </c>
      <c r="F365" s="2" t="s">
        <v>973</v>
      </c>
      <c r="G365" s="2" t="s">
        <v>136</v>
      </c>
      <c r="H365" s="16">
        <v>33551</v>
      </c>
      <c r="I365" s="30">
        <v>28.764383561643836</v>
      </c>
      <c r="J365" s="3">
        <v>2</v>
      </c>
      <c r="K365" s="3" t="s">
        <v>838</v>
      </c>
    </row>
    <row r="366" spans="1:11">
      <c r="A366" s="5">
        <v>19</v>
      </c>
      <c r="B366" s="8">
        <v>3</v>
      </c>
      <c r="C366" s="8">
        <v>365</v>
      </c>
      <c r="D366" s="2" t="s">
        <v>345</v>
      </c>
      <c r="E366" s="2" t="s">
        <v>188</v>
      </c>
      <c r="F366" s="2" t="s">
        <v>1266</v>
      </c>
      <c r="G366" s="2" t="s">
        <v>533</v>
      </c>
      <c r="H366" s="16">
        <v>34768</v>
      </c>
      <c r="I366" s="30">
        <v>25.43013698630137</v>
      </c>
      <c r="J366" s="3">
        <v>7</v>
      </c>
      <c r="K366" s="3" t="s">
        <v>46</v>
      </c>
    </row>
    <row r="367" spans="1:11">
      <c r="A367" s="5">
        <v>19</v>
      </c>
      <c r="B367" s="8">
        <v>4</v>
      </c>
      <c r="C367" s="8">
        <v>366</v>
      </c>
      <c r="D367" s="2" t="s">
        <v>17</v>
      </c>
      <c r="E367" s="2" t="s">
        <v>45</v>
      </c>
      <c r="F367" s="2" t="s">
        <v>1083</v>
      </c>
      <c r="G367" s="2" t="s">
        <v>237</v>
      </c>
      <c r="H367" s="16">
        <v>34526</v>
      </c>
      <c r="I367" s="30">
        <v>26.093150684931508</v>
      </c>
      <c r="J367" s="3">
        <v>1</v>
      </c>
      <c r="K367" s="3" t="s">
        <v>837</v>
      </c>
    </row>
    <row r="368" spans="1:11">
      <c r="A368" s="5">
        <v>19</v>
      </c>
      <c r="B368" s="8">
        <v>5</v>
      </c>
      <c r="C368" s="8">
        <v>367</v>
      </c>
      <c r="D368" s="2" t="s">
        <v>609</v>
      </c>
      <c r="E368" s="2" t="s">
        <v>614</v>
      </c>
      <c r="F368" s="2" t="s">
        <v>497</v>
      </c>
      <c r="G368" s="2" t="s">
        <v>1226</v>
      </c>
      <c r="H368" s="16">
        <v>34292</v>
      </c>
      <c r="I368" s="30">
        <v>26.734246575342464</v>
      </c>
      <c r="J368" s="3">
        <v>1</v>
      </c>
      <c r="K368" s="3" t="s">
        <v>46</v>
      </c>
    </row>
    <row r="369" spans="1:11">
      <c r="A369" s="5">
        <v>19</v>
      </c>
      <c r="B369" s="8">
        <v>6</v>
      </c>
      <c r="C369" s="8">
        <v>368</v>
      </c>
      <c r="D369" s="2" t="s">
        <v>614</v>
      </c>
      <c r="E369" s="2" t="s">
        <v>129</v>
      </c>
      <c r="F369" s="2" t="s">
        <v>511</v>
      </c>
      <c r="G369" s="2" t="s">
        <v>199</v>
      </c>
      <c r="H369" s="16">
        <v>32291</v>
      </c>
      <c r="I369" s="30">
        <v>32.216438356164382</v>
      </c>
      <c r="J369" s="3">
        <v>1</v>
      </c>
      <c r="K369" s="3" t="s">
        <v>837</v>
      </c>
    </row>
    <row r="370" spans="1:11">
      <c r="A370" s="5">
        <v>19</v>
      </c>
      <c r="B370" s="8">
        <v>7</v>
      </c>
      <c r="C370" s="8">
        <v>369</v>
      </c>
      <c r="D370" s="2" t="s">
        <v>14</v>
      </c>
      <c r="E370" s="2" t="s">
        <v>614</v>
      </c>
      <c r="F370" s="2" t="s">
        <v>1289</v>
      </c>
      <c r="G370" s="2" t="s">
        <v>1290</v>
      </c>
      <c r="H370" s="16">
        <v>33878</v>
      </c>
      <c r="I370" s="30">
        <v>27.86849315068493</v>
      </c>
      <c r="J370" s="3">
        <v>1</v>
      </c>
      <c r="K370" s="3" t="s">
        <v>837</v>
      </c>
    </row>
    <row r="371" spans="1:11">
      <c r="A371" s="5">
        <v>19</v>
      </c>
      <c r="B371" s="8">
        <v>8</v>
      </c>
      <c r="C371" s="8">
        <v>370</v>
      </c>
      <c r="D371" s="2" t="s">
        <v>276</v>
      </c>
      <c r="E371" s="2" t="s">
        <v>609</v>
      </c>
      <c r="F371" s="2" t="s">
        <v>584</v>
      </c>
      <c r="G371" s="2" t="s">
        <v>1183</v>
      </c>
      <c r="H371" s="16">
        <v>35416</v>
      </c>
      <c r="I371" s="30">
        <v>23.654794520547945</v>
      </c>
      <c r="J371" s="3">
        <v>1</v>
      </c>
      <c r="K371" s="3" t="s">
        <v>46</v>
      </c>
    </row>
    <row r="372" spans="1:11">
      <c r="A372" s="5">
        <v>19</v>
      </c>
      <c r="B372" s="8">
        <v>9</v>
      </c>
      <c r="C372" s="8">
        <v>371</v>
      </c>
      <c r="D372" s="2" t="s">
        <v>470</v>
      </c>
      <c r="E372" s="2" t="s">
        <v>246</v>
      </c>
      <c r="F372" s="2" t="s">
        <v>647</v>
      </c>
      <c r="G372" s="2" t="s">
        <v>1055</v>
      </c>
      <c r="H372" s="16">
        <v>34489</v>
      </c>
      <c r="I372" s="30">
        <v>26.194520547945206</v>
      </c>
      <c r="J372" s="3">
        <v>1</v>
      </c>
      <c r="K372" s="3" t="s">
        <v>837</v>
      </c>
    </row>
    <row r="373" spans="1:11">
      <c r="A373" s="5">
        <v>19</v>
      </c>
      <c r="B373" s="8">
        <v>10</v>
      </c>
      <c r="C373" s="8">
        <v>372</v>
      </c>
      <c r="D373" s="2" t="s">
        <v>480</v>
      </c>
      <c r="E373" s="2" t="s">
        <v>563</v>
      </c>
      <c r="F373" s="2" t="s">
        <v>399</v>
      </c>
      <c r="G373" s="2" t="s">
        <v>400</v>
      </c>
      <c r="H373" s="16">
        <v>32409</v>
      </c>
      <c r="I373" s="30">
        <v>31.893150684931506</v>
      </c>
      <c r="J373" s="3">
        <v>5</v>
      </c>
      <c r="K373" s="3" t="s">
        <v>837</v>
      </c>
    </row>
    <row r="374" spans="1:11">
      <c r="A374" s="5">
        <v>19</v>
      </c>
      <c r="B374" s="8">
        <v>11</v>
      </c>
      <c r="C374" s="8">
        <v>373</v>
      </c>
      <c r="D374" s="2" t="s">
        <v>164</v>
      </c>
      <c r="E374" s="2" t="s">
        <v>16</v>
      </c>
      <c r="F374" s="2" t="s">
        <v>582</v>
      </c>
      <c r="G374" s="2" t="s">
        <v>1155</v>
      </c>
      <c r="H374" s="16">
        <v>35117</v>
      </c>
      <c r="I374" s="30">
        <v>24.473972602739725</v>
      </c>
      <c r="J374" s="3">
        <v>4</v>
      </c>
      <c r="K374" s="3" t="s">
        <v>837</v>
      </c>
    </row>
    <row r="375" spans="1:11">
      <c r="A375" s="5">
        <v>19</v>
      </c>
      <c r="B375" s="8">
        <v>12</v>
      </c>
      <c r="C375" s="8">
        <v>374</v>
      </c>
      <c r="D375" s="2" t="s">
        <v>555</v>
      </c>
      <c r="E375" s="2" t="s">
        <v>598</v>
      </c>
      <c r="F375" s="2" t="s">
        <v>1553</v>
      </c>
      <c r="G375" s="2" t="s">
        <v>1554</v>
      </c>
      <c r="I375" s="30"/>
      <c r="J375" s="3">
        <v>8</v>
      </c>
      <c r="K375" s="3" t="s">
        <v>46</v>
      </c>
    </row>
    <row r="376" spans="1:11">
      <c r="A376" s="5">
        <v>19</v>
      </c>
      <c r="B376" s="8">
        <v>13</v>
      </c>
      <c r="C376" s="8">
        <v>375</v>
      </c>
      <c r="D376" s="2" t="s">
        <v>18</v>
      </c>
      <c r="E376" s="2" t="s">
        <v>164</v>
      </c>
      <c r="F376" s="2" t="s">
        <v>683</v>
      </c>
      <c r="G376" s="2" t="s">
        <v>724</v>
      </c>
      <c r="H376" s="16">
        <v>34316</v>
      </c>
      <c r="I376" s="30">
        <v>26.668493150684931</v>
      </c>
      <c r="J376" s="3">
        <v>1</v>
      </c>
      <c r="K376" s="3" t="s">
        <v>837</v>
      </c>
    </row>
    <row r="377" spans="1:11">
      <c r="A377" s="5">
        <v>19</v>
      </c>
      <c r="B377" s="8">
        <v>14</v>
      </c>
      <c r="C377" s="8">
        <v>376</v>
      </c>
      <c r="D377" s="2" t="s">
        <v>563</v>
      </c>
      <c r="E377" s="2" t="s">
        <v>239</v>
      </c>
      <c r="F377" s="2" t="s">
        <v>689</v>
      </c>
      <c r="G377" s="2" t="s">
        <v>690</v>
      </c>
      <c r="H377" s="16">
        <v>34297</v>
      </c>
      <c r="I377" s="30">
        <v>26.720547945205478</v>
      </c>
      <c r="J377" s="3">
        <v>5</v>
      </c>
      <c r="K377" s="3" t="s">
        <v>838</v>
      </c>
    </row>
    <row r="378" spans="1:11">
      <c r="A378" s="5">
        <v>19</v>
      </c>
      <c r="B378" s="8">
        <v>15</v>
      </c>
      <c r="C378" s="8">
        <v>377</v>
      </c>
      <c r="D378" s="2" t="s">
        <v>13</v>
      </c>
      <c r="E378" s="2" t="s">
        <v>276</v>
      </c>
      <c r="F378" s="2" t="s">
        <v>631</v>
      </c>
      <c r="G378" s="2" t="s">
        <v>381</v>
      </c>
      <c r="H378" s="16">
        <v>35491</v>
      </c>
      <c r="I378" s="30">
        <v>23.449315068493149</v>
      </c>
      <c r="J378" s="3">
        <v>1</v>
      </c>
      <c r="K378" s="3" t="s">
        <v>837</v>
      </c>
    </row>
    <row r="379" spans="1:11">
      <c r="A379" s="5">
        <v>19</v>
      </c>
      <c r="B379" s="8">
        <v>16</v>
      </c>
      <c r="C379" s="8">
        <v>378</v>
      </c>
      <c r="D379" s="2" t="s">
        <v>239</v>
      </c>
      <c r="E379" s="2" t="s">
        <v>16</v>
      </c>
      <c r="F379" s="2" t="s">
        <v>1194</v>
      </c>
      <c r="G379" s="2" t="s">
        <v>617</v>
      </c>
      <c r="H379" s="16">
        <v>32047</v>
      </c>
      <c r="I379" s="30">
        <v>32.909589041095892</v>
      </c>
      <c r="J379" s="3">
        <v>1</v>
      </c>
      <c r="K379" s="3" t="s">
        <v>837</v>
      </c>
    </row>
    <row r="380" spans="1:11">
      <c r="A380" s="5">
        <v>19</v>
      </c>
      <c r="B380" s="8">
        <v>17</v>
      </c>
      <c r="C380" s="8">
        <v>379</v>
      </c>
      <c r="D380" s="2" t="s">
        <v>438</v>
      </c>
      <c r="E380" s="2" t="s">
        <v>45</v>
      </c>
      <c r="F380" s="2" t="s">
        <v>344</v>
      </c>
      <c r="G380" s="2" t="s">
        <v>237</v>
      </c>
      <c r="H380" s="16">
        <v>31121</v>
      </c>
      <c r="I380" s="30">
        <v>35.421917808219177</v>
      </c>
      <c r="J380" s="3">
        <v>9</v>
      </c>
      <c r="K380" s="3" t="s">
        <v>46</v>
      </c>
    </row>
    <row r="381" spans="1:11">
      <c r="A381" s="5">
        <v>19</v>
      </c>
      <c r="B381" s="8">
        <v>18</v>
      </c>
      <c r="C381" s="8">
        <v>380</v>
      </c>
      <c r="D381" s="2" t="s">
        <v>16</v>
      </c>
      <c r="E381" s="2" t="s">
        <v>555</v>
      </c>
      <c r="F381" s="2" t="s">
        <v>1223</v>
      </c>
      <c r="G381" s="2" t="s">
        <v>559</v>
      </c>
      <c r="H381" s="16">
        <v>34160</v>
      </c>
      <c r="I381" s="30">
        <v>27.095890410958905</v>
      </c>
      <c r="J381" s="3">
        <v>1</v>
      </c>
      <c r="K381" s="3" t="s">
        <v>837</v>
      </c>
    </row>
    <row r="382" spans="1:11">
      <c r="A382" s="5">
        <v>19</v>
      </c>
      <c r="B382" s="8">
        <v>19</v>
      </c>
      <c r="C382" s="8">
        <v>381</v>
      </c>
      <c r="D382" s="2" t="s">
        <v>129</v>
      </c>
      <c r="E382" s="2" t="s">
        <v>239</v>
      </c>
      <c r="F382" s="2" t="s">
        <v>829</v>
      </c>
      <c r="G382" s="2" t="s">
        <v>830</v>
      </c>
      <c r="H382" s="16">
        <v>34681</v>
      </c>
      <c r="I382" s="30">
        <v>25.668493150684931</v>
      </c>
      <c r="J382" s="3">
        <v>5</v>
      </c>
      <c r="K382" s="3" t="s">
        <v>837</v>
      </c>
    </row>
    <row r="383" spans="1:11">
      <c r="A383" s="9">
        <v>19</v>
      </c>
      <c r="B383" s="10">
        <v>20</v>
      </c>
      <c r="C383" s="10">
        <v>382</v>
      </c>
      <c r="D383" s="11" t="s">
        <v>29</v>
      </c>
      <c r="E383" s="11" t="s">
        <v>555</v>
      </c>
      <c r="F383" s="11" t="s">
        <v>143</v>
      </c>
      <c r="G383" s="11" t="s">
        <v>1045</v>
      </c>
      <c r="H383" s="17">
        <v>35784</v>
      </c>
      <c r="I383" s="31">
        <v>22.646575342465752</v>
      </c>
      <c r="J383" s="12">
        <v>1</v>
      </c>
      <c r="K383" s="12" t="s">
        <v>837</v>
      </c>
    </row>
    <row r="384" spans="1:11">
      <c r="A384" s="5">
        <v>20</v>
      </c>
      <c r="B384" s="8">
        <v>1</v>
      </c>
      <c r="C384" s="8">
        <v>383</v>
      </c>
      <c r="D384" s="2" t="s">
        <v>29</v>
      </c>
      <c r="E384" s="2" t="s">
        <v>239</v>
      </c>
      <c r="F384" s="2" t="s">
        <v>798</v>
      </c>
      <c r="G384" s="2" t="s">
        <v>118</v>
      </c>
      <c r="H384" s="16">
        <v>34607</v>
      </c>
      <c r="I384" s="30">
        <v>25.87123287671233</v>
      </c>
      <c r="J384" s="3">
        <v>9</v>
      </c>
      <c r="K384" s="3" t="s">
        <v>837</v>
      </c>
    </row>
    <row r="385" spans="1:11">
      <c r="A385" s="5">
        <v>20</v>
      </c>
      <c r="B385" s="8">
        <v>2</v>
      </c>
      <c r="C385" s="8">
        <v>384</v>
      </c>
      <c r="D385" s="2" t="s">
        <v>129</v>
      </c>
      <c r="E385" s="2" t="s">
        <v>609</v>
      </c>
      <c r="F385" s="2" t="s">
        <v>750</v>
      </c>
      <c r="G385" s="2" t="s">
        <v>105</v>
      </c>
      <c r="H385" s="16">
        <v>33295</v>
      </c>
      <c r="I385" s="30">
        <v>29.465753424657535</v>
      </c>
      <c r="J385" s="3">
        <v>2</v>
      </c>
      <c r="K385" s="3" t="s">
        <v>837</v>
      </c>
    </row>
    <row r="386" spans="1:11">
      <c r="A386" s="5">
        <v>20</v>
      </c>
      <c r="B386" s="8">
        <v>3</v>
      </c>
      <c r="C386" s="8">
        <v>385</v>
      </c>
      <c r="D386" s="2" t="s">
        <v>16</v>
      </c>
      <c r="E386" s="2" t="s">
        <v>14</v>
      </c>
      <c r="F386" s="2" t="s">
        <v>256</v>
      </c>
      <c r="G386" s="2" t="s">
        <v>581</v>
      </c>
      <c r="H386" s="16">
        <v>30406</v>
      </c>
      <c r="I386" s="30">
        <v>37.38082191780822</v>
      </c>
      <c r="J386" s="3">
        <v>2</v>
      </c>
      <c r="K386" s="3" t="s">
        <v>837</v>
      </c>
    </row>
    <row r="387" spans="1:11">
      <c r="A387" s="5">
        <v>20</v>
      </c>
      <c r="B387" s="8">
        <v>4</v>
      </c>
      <c r="C387" s="8">
        <v>386</v>
      </c>
      <c r="D387" s="2" t="s">
        <v>438</v>
      </c>
      <c r="E387" s="2" t="s">
        <v>686</v>
      </c>
      <c r="F387" s="2" t="s">
        <v>1228</v>
      </c>
      <c r="G387" s="2" t="s">
        <v>581</v>
      </c>
      <c r="H387" s="16">
        <v>33650</v>
      </c>
      <c r="I387" s="30">
        <v>28.493150684931507</v>
      </c>
      <c r="J387" s="3">
        <v>1</v>
      </c>
      <c r="K387" s="3" t="s">
        <v>837</v>
      </c>
    </row>
    <row r="388" spans="1:11">
      <c r="A388" s="5">
        <v>20</v>
      </c>
      <c r="B388" s="8">
        <v>5</v>
      </c>
      <c r="C388" s="8">
        <v>387</v>
      </c>
      <c r="D388" s="2" t="s">
        <v>239</v>
      </c>
      <c r="E388" s="2" t="s">
        <v>470</v>
      </c>
      <c r="F388" s="2" t="s">
        <v>884</v>
      </c>
      <c r="G388" s="2" t="s">
        <v>593</v>
      </c>
      <c r="H388" s="16">
        <v>34202</v>
      </c>
      <c r="I388" s="30">
        <v>26.980821917808218</v>
      </c>
      <c r="J388" s="3">
        <v>7</v>
      </c>
      <c r="K388" s="3" t="s">
        <v>46</v>
      </c>
    </row>
    <row r="389" spans="1:11">
      <c r="A389" s="5">
        <v>20</v>
      </c>
      <c r="B389" s="8">
        <v>6</v>
      </c>
      <c r="C389" s="8">
        <v>388</v>
      </c>
      <c r="D389" s="2" t="s">
        <v>13</v>
      </c>
      <c r="E389" s="2" t="s">
        <v>164</v>
      </c>
      <c r="F389" s="2" t="s">
        <v>1122</v>
      </c>
      <c r="G389" s="2" t="s">
        <v>599</v>
      </c>
      <c r="H389" s="16">
        <v>31477</v>
      </c>
      <c r="I389" s="30">
        <v>34.446575342465756</v>
      </c>
      <c r="J389" s="3">
        <v>1</v>
      </c>
      <c r="K389" s="3" t="s">
        <v>46</v>
      </c>
    </row>
    <row r="390" spans="1:11">
      <c r="A390" s="5">
        <v>20</v>
      </c>
      <c r="B390" s="8">
        <v>7</v>
      </c>
      <c r="C390" s="8">
        <v>389</v>
      </c>
      <c r="D390" s="2" t="s">
        <v>563</v>
      </c>
      <c r="E390" s="2" t="s">
        <v>14</v>
      </c>
      <c r="F390" s="2" t="s">
        <v>280</v>
      </c>
      <c r="G390" s="2" t="s">
        <v>135</v>
      </c>
      <c r="H390" s="16">
        <v>30549</v>
      </c>
      <c r="I390" s="30">
        <v>36.989041095890414</v>
      </c>
      <c r="J390" s="3">
        <v>1</v>
      </c>
      <c r="K390" s="3" t="s">
        <v>837</v>
      </c>
    </row>
    <row r="391" spans="1:11">
      <c r="A391" s="5">
        <v>20</v>
      </c>
      <c r="B391" s="8">
        <v>8</v>
      </c>
      <c r="C391" s="8">
        <v>390</v>
      </c>
      <c r="D391" s="2" t="s">
        <v>18</v>
      </c>
      <c r="E391" s="2" t="s">
        <v>276</v>
      </c>
      <c r="F391" s="2" t="s">
        <v>182</v>
      </c>
      <c r="G391" s="2" t="s">
        <v>1241</v>
      </c>
      <c r="H391" s="16">
        <v>35348</v>
      </c>
      <c r="I391" s="30">
        <v>23.841095890410958</v>
      </c>
      <c r="J391" s="3">
        <v>1</v>
      </c>
      <c r="K391" s="3" t="s">
        <v>46</v>
      </c>
    </row>
    <row r="392" spans="1:11">
      <c r="A392" s="5">
        <v>20</v>
      </c>
      <c r="B392" s="8">
        <v>9</v>
      </c>
      <c r="C392" s="8">
        <v>391</v>
      </c>
      <c r="D392" s="2" t="s">
        <v>555</v>
      </c>
      <c r="E392" s="2" t="s">
        <v>686</v>
      </c>
      <c r="F392" s="2" t="s">
        <v>1114</v>
      </c>
      <c r="G392" s="2" t="s">
        <v>559</v>
      </c>
      <c r="H392" s="16">
        <v>33546</v>
      </c>
      <c r="I392" s="30">
        <v>28.778082191780822</v>
      </c>
      <c r="J392" s="3">
        <v>2</v>
      </c>
      <c r="K392" s="3" t="s">
        <v>837</v>
      </c>
    </row>
    <row r="393" spans="1:11">
      <c r="A393" s="5">
        <v>20</v>
      </c>
      <c r="B393" s="8">
        <v>10</v>
      </c>
      <c r="C393" s="8">
        <v>392</v>
      </c>
      <c r="D393" s="2" t="s">
        <v>480</v>
      </c>
      <c r="E393" s="2" t="s">
        <v>480</v>
      </c>
      <c r="F393" s="2" t="s">
        <v>117</v>
      </c>
      <c r="G393" s="2" t="s">
        <v>571</v>
      </c>
      <c r="H393" s="16">
        <v>32872</v>
      </c>
      <c r="I393" s="30">
        <v>30.624657534246577</v>
      </c>
      <c r="J393" s="3">
        <v>1</v>
      </c>
      <c r="K393" s="3" t="s">
        <v>46</v>
      </c>
    </row>
    <row r="394" spans="1:11">
      <c r="A394" s="5">
        <v>20</v>
      </c>
      <c r="B394" s="8">
        <v>11</v>
      </c>
      <c r="C394" s="8">
        <v>393</v>
      </c>
      <c r="D394" s="2" t="s">
        <v>470</v>
      </c>
      <c r="E394" s="2" t="s">
        <v>18</v>
      </c>
      <c r="F394" s="2" t="s">
        <v>7</v>
      </c>
      <c r="G394" s="2" t="s">
        <v>645</v>
      </c>
      <c r="H394" s="16">
        <v>35356</v>
      </c>
      <c r="I394" s="30">
        <v>23.81917808219178</v>
      </c>
      <c r="J394" s="3">
        <v>1</v>
      </c>
      <c r="K394" s="3" t="s">
        <v>46</v>
      </c>
    </row>
    <row r="395" spans="1:11">
      <c r="A395" s="5">
        <v>20</v>
      </c>
      <c r="B395" s="8">
        <v>12</v>
      </c>
      <c r="C395" s="8">
        <v>394</v>
      </c>
      <c r="D395" s="2" t="s">
        <v>276</v>
      </c>
      <c r="E395" s="2" t="s">
        <v>164</v>
      </c>
      <c r="F395" s="2" t="s">
        <v>121</v>
      </c>
      <c r="G395" s="2" t="s">
        <v>905</v>
      </c>
      <c r="H395" s="16">
        <v>34338</v>
      </c>
      <c r="I395" s="30">
        <v>26.608219178082191</v>
      </c>
      <c r="J395" s="3">
        <v>1</v>
      </c>
      <c r="K395" s="3" t="s">
        <v>837</v>
      </c>
    </row>
    <row r="396" spans="1:11">
      <c r="A396" s="5">
        <v>20</v>
      </c>
      <c r="B396" s="8">
        <v>13</v>
      </c>
      <c r="C396" s="8">
        <v>395</v>
      </c>
      <c r="D396" s="2" t="s">
        <v>14</v>
      </c>
      <c r="E396" s="2" t="s">
        <v>481</v>
      </c>
      <c r="F396" s="2" t="s">
        <v>964</v>
      </c>
      <c r="G396" s="2" t="s">
        <v>533</v>
      </c>
      <c r="H396" s="16">
        <v>35603</v>
      </c>
      <c r="I396" s="30">
        <v>23.142465753424659</v>
      </c>
      <c r="J396" s="3">
        <v>7</v>
      </c>
      <c r="K396" s="3" t="s">
        <v>46</v>
      </c>
    </row>
    <row r="397" spans="1:11">
      <c r="A397" s="5">
        <v>20</v>
      </c>
      <c r="B397" s="8">
        <v>14</v>
      </c>
      <c r="C397" s="8">
        <v>396</v>
      </c>
      <c r="D397" s="2" t="s">
        <v>614</v>
      </c>
      <c r="E397" s="2" t="s">
        <v>18</v>
      </c>
      <c r="F397" s="2" t="s">
        <v>158</v>
      </c>
      <c r="G397" s="2" t="s">
        <v>564</v>
      </c>
      <c r="H397" s="16">
        <v>32014</v>
      </c>
      <c r="I397" s="30">
        <v>32.975342465753428</v>
      </c>
      <c r="J397" s="3">
        <v>7</v>
      </c>
      <c r="K397" s="3" t="s">
        <v>837</v>
      </c>
    </row>
    <row r="398" spans="1:11">
      <c r="A398" s="5">
        <v>20</v>
      </c>
      <c r="B398" s="8">
        <v>15</v>
      </c>
      <c r="C398" s="8">
        <v>397</v>
      </c>
      <c r="D398" s="2" t="s">
        <v>609</v>
      </c>
      <c r="E398" s="2" t="s">
        <v>354</v>
      </c>
      <c r="F398" s="2" t="s">
        <v>1151</v>
      </c>
      <c r="G398" s="2" t="s">
        <v>1152</v>
      </c>
      <c r="H398" s="16">
        <v>33512</v>
      </c>
      <c r="I398" s="30">
        <v>28.87123287671233</v>
      </c>
      <c r="J398" s="3">
        <v>1</v>
      </c>
      <c r="K398" s="3" t="s">
        <v>837</v>
      </c>
    </row>
    <row r="399" spans="1:11">
      <c r="A399" s="5">
        <v>20</v>
      </c>
      <c r="B399" s="8">
        <v>16</v>
      </c>
      <c r="C399" s="8">
        <v>398</v>
      </c>
      <c r="D399" s="2" t="s">
        <v>17</v>
      </c>
      <c r="E399" s="2" t="s">
        <v>17</v>
      </c>
      <c r="F399" s="2" t="s">
        <v>1249</v>
      </c>
      <c r="G399" s="2" t="s">
        <v>118</v>
      </c>
      <c r="H399" s="16">
        <v>34514</v>
      </c>
      <c r="I399" s="30">
        <v>26.126027397260273</v>
      </c>
      <c r="J399" s="3">
        <v>1</v>
      </c>
      <c r="K399" s="3" t="s">
        <v>837</v>
      </c>
    </row>
    <row r="400" spans="1:11">
      <c r="A400" s="5">
        <v>20</v>
      </c>
      <c r="B400" s="8">
        <v>17</v>
      </c>
      <c r="C400" s="8">
        <v>399</v>
      </c>
      <c r="D400" s="2" t="s">
        <v>345</v>
      </c>
      <c r="E400" s="2" t="s">
        <v>300</v>
      </c>
      <c r="F400" s="2" t="s">
        <v>807</v>
      </c>
      <c r="G400" s="2" t="s">
        <v>808</v>
      </c>
      <c r="H400" s="16">
        <v>31694</v>
      </c>
      <c r="I400" s="30">
        <v>33.852054794520548</v>
      </c>
      <c r="J400" s="3">
        <v>1</v>
      </c>
      <c r="K400" s="3" t="s">
        <v>837</v>
      </c>
    </row>
    <row r="401" spans="1:11">
      <c r="A401" s="5">
        <v>20</v>
      </c>
      <c r="B401" s="8">
        <v>18</v>
      </c>
      <c r="C401" s="8">
        <v>400</v>
      </c>
      <c r="D401" s="2" t="s">
        <v>354</v>
      </c>
      <c r="E401" s="2" t="s">
        <v>246</v>
      </c>
      <c r="F401" s="2" t="s">
        <v>586</v>
      </c>
      <c r="G401" s="2" t="s">
        <v>1292</v>
      </c>
      <c r="H401" s="16">
        <v>33618</v>
      </c>
      <c r="I401" s="30">
        <v>28.580821917808219</v>
      </c>
      <c r="J401" s="3">
        <v>1</v>
      </c>
      <c r="K401" s="3" t="s">
        <v>837</v>
      </c>
    </row>
    <row r="402" spans="1:11">
      <c r="A402" s="9">
        <v>20</v>
      </c>
      <c r="B402" s="10">
        <v>19</v>
      </c>
      <c r="C402" s="10">
        <v>401</v>
      </c>
      <c r="D402" s="11" t="s">
        <v>567</v>
      </c>
      <c r="E402" s="11" t="s">
        <v>45</v>
      </c>
      <c r="F402" s="11" t="s">
        <v>351</v>
      </c>
      <c r="G402" s="11" t="s">
        <v>247</v>
      </c>
      <c r="H402" s="17">
        <v>33155</v>
      </c>
      <c r="I402" s="31">
        <v>29.849315068493151</v>
      </c>
      <c r="J402" s="12">
        <v>5</v>
      </c>
      <c r="K402" s="12" t="s">
        <v>46</v>
      </c>
    </row>
    <row r="403" spans="1:11">
      <c r="A403" s="9">
        <v>21</v>
      </c>
      <c r="B403" s="10">
        <v>1</v>
      </c>
      <c r="C403" s="10">
        <v>402</v>
      </c>
      <c r="D403" s="11" t="s">
        <v>29</v>
      </c>
      <c r="E403" s="11" t="s">
        <v>246</v>
      </c>
      <c r="F403" s="11" t="s">
        <v>926</v>
      </c>
      <c r="G403" s="11" t="s">
        <v>482</v>
      </c>
      <c r="H403" s="17">
        <v>34720</v>
      </c>
      <c r="I403" s="31">
        <v>25.561643835616437</v>
      </c>
      <c r="J403" s="12">
        <v>1</v>
      </c>
      <c r="K403" s="12" t="s">
        <v>837</v>
      </c>
    </row>
    <row r="404" spans="1:11">
      <c r="A404" s="9">
        <v>22</v>
      </c>
      <c r="B404" s="10">
        <v>1</v>
      </c>
      <c r="C404" s="10">
        <v>403</v>
      </c>
      <c r="D404" s="11" t="s">
        <v>29</v>
      </c>
      <c r="E404" s="11" t="s">
        <v>17</v>
      </c>
      <c r="F404" s="11" t="s">
        <v>524</v>
      </c>
      <c r="G404" s="11" t="s">
        <v>502</v>
      </c>
      <c r="H404" s="17">
        <v>34537</v>
      </c>
      <c r="I404" s="31">
        <v>26.063013698630137</v>
      </c>
      <c r="J404" s="12">
        <v>1</v>
      </c>
      <c r="K404" s="12" t="s">
        <v>46</v>
      </c>
    </row>
  </sheetData>
  <pageMargins left="0.7" right="0.7" top="0.75" bottom="0.75" header="0.3" footer="0.3"/>
  <pageSetup scale="86" fitToHeight="15" orientation="portrait" horizontalDpi="0" verticalDpi="0"/>
  <ignoredErrors>
    <ignoredError sqref="I13:I223" unlockedFormula="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42A75-415D-A14B-B31D-0CF28368213D}">
  <dimension ref="A1:S745"/>
  <sheetViews>
    <sheetView topLeftCell="D1" zoomScaleNormal="100" workbookViewId="0">
      <pane ySplit="1" topLeftCell="A2" activePane="bottomLeft" state="frozen"/>
      <selection pane="bottomLeft" activeCell="AB57" sqref="AB57"/>
    </sheetView>
  </sheetViews>
  <sheetFormatPr baseColWidth="10" defaultColWidth="10.83203125" defaultRowHeight="15"/>
  <cols>
    <col min="1" max="1" width="4.83203125" style="4" customWidth="1"/>
    <col min="2" max="3" width="5.1640625" style="4" customWidth="1"/>
    <col min="4" max="4" width="6.83203125" style="2" customWidth="1"/>
    <col min="5" max="5" width="6.5" style="2" customWidth="1"/>
    <col min="6" max="6" width="20.83203125" style="2" customWidth="1"/>
    <col min="7" max="7" width="23.83203125" style="2" customWidth="1"/>
    <col min="8" max="8" width="9.5" style="16" customWidth="1"/>
    <col min="9" max="9" width="5" style="3" customWidth="1"/>
    <col min="10" max="10" width="4.6640625" style="3" customWidth="1"/>
    <col min="11" max="11" width="5.1640625" style="3" customWidth="1"/>
    <col min="12" max="12" width="3.1640625" style="1" customWidth="1"/>
    <col min="13" max="13" width="4.6640625" style="1" customWidth="1"/>
    <col min="14" max="15" width="10.83203125" style="1"/>
    <col min="16" max="16" width="8.83203125" style="16" customWidth="1"/>
    <col min="17" max="17" width="5.33203125" style="51" customWidth="1"/>
    <col min="18" max="18" width="4.33203125" style="3" customWidth="1"/>
    <col min="19" max="19" width="4" style="3" customWidth="1"/>
    <col min="20" max="16384" width="10.83203125" style="1"/>
  </cols>
  <sheetData>
    <row r="1" spans="1:11" ht="30" customHeight="1" thickBot="1">
      <c r="A1" s="18" t="s">
        <v>1356</v>
      </c>
      <c r="B1" s="18" t="s">
        <v>1355</v>
      </c>
      <c r="C1" s="18" t="s">
        <v>1357</v>
      </c>
      <c r="D1" s="18" t="s">
        <v>1313</v>
      </c>
      <c r="E1" s="20" t="s">
        <v>229</v>
      </c>
      <c r="F1" s="20" t="s">
        <v>92</v>
      </c>
      <c r="G1" s="20" t="s">
        <v>93</v>
      </c>
      <c r="H1" s="21" t="s">
        <v>501</v>
      </c>
      <c r="I1" s="19" t="s">
        <v>228</v>
      </c>
      <c r="J1" s="19" t="s">
        <v>94</v>
      </c>
      <c r="K1" s="19" t="s">
        <v>836</v>
      </c>
    </row>
    <row r="2" spans="1:11">
      <c r="A2" s="5">
        <v>1</v>
      </c>
      <c r="B2" s="8">
        <v>1</v>
      </c>
      <c r="C2" s="8">
        <v>1</v>
      </c>
      <c r="D2" s="2" t="s">
        <v>354</v>
      </c>
      <c r="E2" s="2" t="s">
        <v>18</v>
      </c>
      <c r="F2" s="2" t="s">
        <v>662</v>
      </c>
      <c r="G2" s="2" t="s">
        <v>110</v>
      </c>
      <c r="H2" s="16">
        <v>33030</v>
      </c>
      <c r="I2" s="30">
        <v>29.843835616438355</v>
      </c>
      <c r="J2" s="3">
        <v>5</v>
      </c>
      <c r="K2" s="3" t="s">
        <v>837</v>
      </c>
    </row>
    <row r="3" spans="1:11">
      <c r="A3" s="5">
        <v>1</v>
      </c>
      <c r="B3" s="8">
        <v>2</v>
      </c>
      <c r="C3" s="8">
        <v>2</v>
      </c>
      <c r="D3" s="2" t="s">
        <v>345</v>
      </c>
      <c r="E3" s="2" t="s">
        <v>13</v>
      </c>
      <c r="F3" s="2" t="s">
        <v>889</v>
      </c>
      <c r="G3" s="2" t="s">
        <v>216</v>
      </c>
      <c r="H3" s="16">
        <v>34124</v>
      </c>
      <c r="I3" s="30">
        <v>26.846575342465755</v>
      </c>
      <c r="J3" s="3">
        <v>1</v>
      </c>
      <c r="K3" s="3" t="s">
        <v>837</v>
      </c>
    </row>
    <row r="4" spans="1:11">
      <c r="A4" s="5">
        <v>1</v>
      </c>
      <c r="B4" s="8">
        <v>3</v>
      </c>
      <c r="C4" s="8">
        <v>3</v>
      </c>
      <c r="D4" s="2" t="s">
        <v>614</v>
      </c>
      <c r="E4" s="2" t="s">
        <v>129</v>
      </c>
      <c r="F4" s="2" t="s">
        <v>469</v>
      </c>
      <c r="G4" s="2" t="s">
        <v>110</v>
      </c>
      <c r="H4" s="16">
        <v>32728</v>
      </c>
      <c r="I4" s="30">
        <v>30.671232876712327</v>
      </c>
      <c r="J4" s="3">
        <v>3</v>
      </c>
      <c r="K4" s="3" t="s">
        <v>46</v>
      </c>
    </row>
    <row r="5" spans="1:11">
      <c r="A5" s="5">
        <v>1</v>
      </c>
      <c r="B5" s="8">
        <v>4</v>
      </c>
      <c r="C5" s="8">
        <v>4</v>
      </c>
      <c r="D5" s="2" t="s">
        <v>16</v>
      </c>
      <c r="E5" s="2" t="s">
        <v>555</v>
      </c>
      <c r="F5" s="2" t="s">
        <v>971</v>
      </c>
      <c r="G5" s="2" t="s">
        <v>546</v>
      </c>
      <c r="H5" s="16">
        <v>35646</v>
      </c>
      <c r="I5" s="30">
        <v>22.676712328767124</v>
      </c>
      <c r="J5" s="3">
        <v>1</v>
      </c>
      <c r="K5" s="3" t="s">
        <v>837</v>
      </c>
    </row>
    <row r="6" spans="1:11">
      <c r="A6" s="5">
        <v>1</v>
      </c>
      <c r="B6" s="8">
        <v>5</v>
      </c>
      <c r="C6" s="8">
        <v>5</v>
      </c>
      <c r="D6" s="2" t="s">
        <v>18</v>
      </c>
      <c r="E6" s="2" t="s">
        <v>614</v>
      </c>
      <c r="F6" s="2" t="s">
        <v>484</v>
      </c>
      <c r="G6" s="2" t="s">
        <v>1189</v>
      </c>
      <c r="H6" s="16">
        <v>35608</v>
      </c>
      <c r="I6" s="30">
        <v>22.780821917808218</v>
      </c>
      <c r="J6" s="3">
        <v>7</v>
      </c>
      <c r="K6" s="3" t="s">
        <v>46</v>
      </c>
    </row>
    <row r="7" spans="1:11">
      <c r="A7" s="5">
        <v>1</v>
      </c>
      <c r="B7" s="8">
        <v>6</v>
      </c>
      <c r="C7" s="8">
        <v>6</v>
      </c>
      <c r="D7" s="2" t="s">
        <v>14</v>
      </c>
      <c r="E7" s="2" t="s">
        <v>164</v>
      </c>
      <c r="F7" s="2" t="s">
        <v>362</v>
      </c>
      <c r="G7" s="2" t="s">
        <v>363</v>
      </c>
      <c r="H7" s="16">
        <v>32455</v>
      </c>
      <c r="I7" s="30">
        <v>31.419178082191781</v>
      </c>
      <c r="J7" s="3">
        <v>2</v>
      </c>
      <c r="K7" s="3" t="s">
        <v>838</v>
      </c>
    </row>
    <row r="8" spans="1:11">
      <c r="A8" s="5">
        <v>1</v>
      </c>
      <c r="B8" s="8">
        <v>7</v>
      </c>
      <c r="C8" s="8">
        <v>7</v>
      </c>
      <c r="D8" s="2" t="s">
        <v>276</v>
      </c>
      <c r="E8" s="2" t="s">
        <v>354</v>
      </c>
      <c r="F8" s="2" t="s">
        <v>306</v>
      </c>
      <c r="G8" s="2" t="s">
        <v>531</v>
      </c>
      <c r="H8" s="16">
        <v>34422</v>
      </c>
      <c r="I8" s="30">
        <v>26.030136986301368</v>
      </c>
      <c r="J8" s="3">
        <v>3</v>
      </c>
      <c r="K8" s="3" t="s">
        <v>46</v>
      </c>
    </row>
    <row r="9" spans="1:11">
      <c r="A9" s="5">
        <v>1</v>
      </c>
      <c r="B9" s="8">
        <v>8</v>
      </c>
      <c r="C9" s="8">
        <v>8</v>
      </c>
      <c r="D9" s="2" t="s">
        <v>246</v>
      </c>
      <c r="E9" s="2" t="s">
        <v>609</v>
      </c>
      <c r="F9" s="2" t="s">
        <v>834</v>
      </c>
      <c r="G9" s="2" t="s">
        <v>526</v>
      </c>
      <c r="H9" s="16">
        <v>35362</v>
      </c>
      <c r="I9" s="30">
        <v>23.454794520547946</v>
      </c>
      <c r="J9" s="3">
        <v>5</v>
      </c>
      <c r="K9" s="3" t="s">
        <v>46</v>
      </c>
    </row>
    <row r="10" spans="1:11">
      <c r="A10" s="5">
        <v>1</v>
      </c>
      <c r="B10" s="8">
        <v>9</v>
      </c>
      <c r="C10" s="8">
        <v>9</v>
      </c>
      <c r="D10" s="2" t="s">
        <v>15</v>
      </c>
      <c r="E10" s="2" t="s">
        <v>14</v>
      </c>
      <c r="F10" s="2" t="s">
        <v>69</v>
      </c>
      <c r="G10" s="2" t="s">
        <v>546</v>
      </c>
      <c r="H10" s="16">
        <v>32137</v>
      </c>
      <c r="I10" s="30">
        <v>32.290410958904111</v>
      </c>
      <c r="J10" s="3">
        <v>1</v>
      </c>
      <c r="K10" s="3" t="s">
        <v>46</v>
      </c>
    </row>
    <row r="11" spans="1:11">
      <c r="A11" s="5">
        <v>1</v>
      </c>
      <c r="B11" s="8">
        <v>10</v>
      </c>
      <c r="C11" s="8">
        <v>10</v>
      </c>
      <c r="D11" s="2" t="s">
        <v>470</v>
      </c>
      <c r="E11" s="2" t="s">
        <v>470</v>
      </c>
      <c r="F11" s="2" t="s">
        <v>452</v>
      </c>
      <c r="G11" s="2" t="s">
        <v>997</v>
      </c>
      <c r="H11" s="16">
        <v>36235</v>
      </c>
      <c r="I11" s="30">
        <v>21.063013698630137</v>
      </c>
      <c r="J11" s="3">
        <v>5</v>
      </c>
      <c r="K11" s="3" t="s">
        <v>837</v>
      </c>
    </row>
    <row r="12" spans="1:11">
      <c r="A12" s="5">
        <v>1</v>
      </c>
      <c r="B12" s="8">
        <v>11</v>
      </c>
      <c r="C12" s="8">
        <v>11</v>
      </c>
      <c r="D12" s="2" t="s">
        <v>555</v>
      </c>
      <c r="E12" s="2" t="s">
        <v>276</v>
      </c>
      <c r="F12" s="2" t="s">
        <v>376</v>
      </c>
      <c r="G12" s="2" t="s">
        <v>166</v>
      </c>
      <c r="H12" s="16">
        <v>32030</v>
      </c>
      <c r="I12" s="30">
        <v>32.583561643835615</v>
      </c>
      <c r="J12" s="3">
        <v>3</v>
      </c>
      <c r="K12" s="3" t="s">
        <v>837</v>
      </c>
    </row>
    <row r="13" spans="1:11">
      <c r="A13" s="5">
        <v>1</v>
      </c>
      <c r="B13" s="8">
        <v>12</v>
      </c>
      <c r="C13" s="8">
        <v>12</v>
      </c>
      <c r="D13" s="2" t="s">
        <v>13</v>
      </c>
      <c r="E13" s="2" t="s">
        <v>45</v>
      </c>
      <c r="F13" s="2" t="s">
        <v>206</v>
      </c>
      <c r="G13" s="2" t="s">
        <v>331</v>
      </c>
      <c r="H13" s="16">
        <v>33325</v>
      </c>
      <c r="I13" s="30">
        <v>29.035616438356165</v>
      </c>
      <c r="J13" s="3">
        <v>3</v>
      </c>
      <c r="K13" s="3" t="s">
        <v>837</v>
      </c>
    </row>
    <row r="14" spans="1:11">
      <c r="A14" s="5">
        <v>1</v>
      </c>
      <c r="B14" s="8">
        <v>13</v>
      </c>
      <c r="C14" s="8">
        <v>13</v>
      </c>
      <c r="D14" s="2" t="s">
        <v>300</v>
      </c>
      <c r="E14" s="2" t="s">
        <v>609</v>
      </c>
      <c r="F14" s="2" t="s">
        <v>231</v>
      </c>
      <c r="G14" s="2" t="s">
        <v>232</v>
      </c>
      <c r="H14" s="16">
        <v>33878</v>
      </c>
      <c r="I14" s="30">
        <v>27.520547945205479</v>
      </c>
      <c r="J14" s="3">
        <v>6</v>
      </c>
      <c r="K14" s="3" t="s">
        <v>837</v>
      </c>
    </row>
    <row r="15" spans="1:11">
      <c r="A15" s="5">
        <v>1</v>
      </c>
      <c r="B15" s="8">
        <v>14</v>
      </c>
      <c r="C15" s="8">
        <v>14</v>
      </c>
      <c r="D15" s="2" t="s">
        <v>129</v>
      </c>
      <c r="E15" s="2" t="s">
        <v>567</v>
      </c>
      <c r="F15" s="2" t="s">
        <v>748</v>
      </c>
      <c r="G15" s="2" t="s">
        <v>565</v>
      </c>
      <c r="H15" s="16">
        <v>34481</v>
      </c>
      <c r="I15" s="30">
        <v>25.86849315068493</v>
      </c>
      <c r="J15" s="3">
        <v>1</v>
      </c>
      <c r="K15" s="3" t="s">
        <v>837</v>
      </c>
    </row>
    <row r="16" spans="1:11">
      <c r="A16" s="5">
        <v>1</v>
      </c>
      <c r="B16" s="8">
        <v>15</v>
      </c>
      <c r="C16" s="8">
        <v>15</v>
      </c>
      <c r="D16" s="2" t="s">
        <v>239</v>
      </c>
      <c r="E16" s="2" t="s">
        <v>129</v>
      </c>
      <c r="F16" s="2" t="s">
        <v>626</v>
      </c>
      <c r="G16" s="2" t="s">
        <v>1005</v>
      </c>
      <c r="H16" s="16">
        <v>33737</v>
      </c>
      <c r="I16" s="30">
        <v>27.906849315068492</v>
      </c>
      <c r="J16" s="3">
        <v>2</v>
      </c>
      <c r="K16" s="3" t="s">
        <v>837</v>
      </c>
    </row>
    <row r="17" spans="1:11">
      <c r="A17" s="5">
        <v>1</v>
      </c>
      <c r="B17" s="8">
        <v>16</v>
      </c>
      <c r="C17" s="8">
        <v>16</v>
      </c>
      <c r="D17" s="2" t="s">
        <v>29</v>
      </c>
      <c r="E17" s="2" t="s">
        <v>345</v>
      </c>
      <c r="F17" s="2" t="s">
        <v>746</v>
      </c>
      <c r="G17" s="2" t="s">
        <v>173</v>
      </c>
      <c r="H17" s="16">
        <v>33359</v>
      </c>
      <c r="I17" s="30">
        <v>28.942465753424656</v>
      </c>
      <c r="J17" s="3">
        <v>1</v>
      </c>
      <c r="K17" s="3" t="s">
        <v>837</v>
      </c>
    </row>
    <row r="18" spans="1:11">
      <c r="A18" s="5">
        <v>1</v>
      </c>
      <c r="B18" s="8">
        <v>17</v>
      </c>
      <c r="C18" s="8">
        <v>17</v>
      </c>
      <c r="D18" s="2" t="s">
        <v>1121</v>
      </c>
      <c r="E18" s="2" t="s">
        <v>45</v>
      </c>
      <c r="F18" s="2" t="s">
        <v>309</v>
      </c>
      <c r="G18" s="2" t="s">
        <v>90</v>
      </c>
      <c r="H18" s="16">
        <v>32425</v>
      </c>
      <c r="I18" s="30">
        <v>31.5013698630137</v>
      </c>
      <c r="J18" s="3">
        <v>8</v>
      </c>
      <c r="K18" s="3" t="s">
        <v>837</v>
      </c>
    </row>
    <row r="19" spans="1:11">
      <c r="A19" s="5">
        <v>1</v>
      </c>
      <c r="B19" s="8">
        <v>18</v>
      </c>
      <c r="C19" s="8">
        <v>18</v>
      </c>
      <c r="D19" s="2" t="s">
        <v>609</v>
      </c>
      <c r="E19" s="2" t="s">
        <v>47</v>
      </c>
      <c r="F19" s="2" t="s">
        <v>1011</v>
      </c>
      <c r="G19" s="2" t="s">
        <v>1012</v>
      </c>
      <c r="H19" s="16">
        <v>32532</v>
      </c>
      <c r="I19" s="30">
        <v>31.208219178082192</v>
      </c>
      <c r="J19" s="3">
        <v>4</v>
      </c>
      <c r="K19" s="3" t="s">
        <v>837</v>
      </c>
    </row>
    <row r="20" spans="1:11">
      <c r="A20" s="5">
        <v>1</v>
      </c>
      <c r="B20" s="8">
        <v>19</v>
      </c>
      <c r="C20" s="8">
        <v>19</v>
      </c>
      <c r="D20" s="2" t="s">
        <v>563</v>
      </c>
      <c r="E20" s="2" t="s">
        <v>164</v>
      </c>
      <c r="F20" s="2" t="s">
        <v>934</v>
      </c>
      <c r="G20" s="2" t="s">
        <v>930</v>
      </c>
      <c r="H20" s="16">
        <v>34846</v>
      </c>
      <c r="I20" s="30">
        <v>24.86849315068493</v>
      </c>
      <c r="J20" s="3">
        <v>5</v>
      </c>
      <c r="K20" s="3" t="s">
        <v>838</v>
      </c>
    </row>
    <row r="21" spans="1:11">
      <c r="A21" s="9">
        <v>1</v>
      </c>
      <c r="B21" s="10">
        <v>20</v>
      </c>
      <c r="C21" s="10">
        <v>20</v>
      </c>
      <c r="D21" s="11" t="s">
        <v>567</v>
      </c>
      <c r="E21" s="11" t="s">
        <v>213</v>
      </c>
      <c r="F21" s="11" t="s">
        <v>976</v>
      </c>
      <c r="G21" s="11" t="s">
        <v>546</v>
      </c>
      <c r="H21" s="17">
        <v>33228</v>
      </c>
      <c r="I21" s="31">
        <v>29.301369863013697</v>
      </c>
      <c r="J21" s="12">
        <v>1</v>
      </c>
      <c r="K21" s="12" t="s">
        <v>837</v>
      </c>
    </row>
    <row r="22" spans="1:11">
      <c r="A22" s="5">
        <v>2</v>
      </c>
      <c r="B22" s="8">
        <v>1</v>
      </c>
      <c r="C22" s="8">
        <v>21</v>
      </c>
      <c r="D22" s="2" t="s">
        <v>567</v>
      </c>
      <c r="E22" s="2" t="s">
        <v>480</v>
      </c>
      <c r="F22" s="2" t="s">
        <v>1272</v>
      </c>
      <c r="G22" s="2" t="s">
        <v>546</v>
      </c>
      <c r="H22" s="16">
        <v>33108</v>
      </c>
      <c r="I22" s="30">
        <v>29.63013698630137</v>
      </c>
      <c r="J22" s="3">
        <v>7</v>
      </c>
      <c r="K22" s="3" t="s">
        <v>46</v>
      </c>
    </row>
    <row r="23" spans="1:11">
      <c r="A23" s="5">
        <v>2</v>
      </c>
      <c r="B23" s="8">
        <v>2</v>
      </c>
      <c r="C23" s="8">
        <v>22</v>
      </c>
      <c r="D23" s="2" t="s">
        <v>563</v>
      </c>
      <c r="E23" s="2" t="s">
        <v>129</v>
      </c>
      <c r="F23" s="2" t="s">
        <v>820</v>
      </c>
      <c r="G23" s="2" t="s">
        <v>547</v>
      </c>
      <c r="H23" s="16">
        <v>32849</v>
      </c>
      <c r="I23" s="30">
        <v>30.339726027397262</v>
      </c>
      <c r="J23" s="3">
        <v>1</v>
      </c>
      <c r="K23" s="3" t="s">
        <v>837</v>
      </c>
    </row>
    <row r="24" spans="1:11">
      <c r="A24" s="5">
        <v>2</v>
      </c>
      <c r="B24" s="8">
        <v>3</v>
      </c>
      <c r="C24" s="8">
        <v>23</v>
      </c>
      <c r="D24" s="2" t="s">
        <v>609</v>
      </c>
      <c r="E24" s="2" t="s">
        <v>246</v>
      </c>
      <c r="F24" s="2" t="s">
        <v>982</v>
      </c>
      <c r="G24" s="2" t="s">
        <v>913</v>
      </c>
      <c r="H24" s="16">
        <v>34752</v>
      </c>
      <c r="I24" s="30">
        <v>25.126027397260273</v>
      </c>
      <c r="J24" s="3">
        <v>1</v>
      </c>
      <c r="K24" s="3" t="s">
        <v>837</v>
      </c>
    </row>
    <row r="25" spans="1:11">
      <c r="A25" s="5">
        <v>2</v>
      </c>
      <c r="B25" s="8">
        <v>4</v>
      </c>
      <c r="C25" s="8">
        <v>24</v>
      </c>
      <c r="D25" s="2" t="s">
        <v>1121</v>
      </c>
      <c r="E25" s="2" t="s">
        <v>13</v>
      </c>
      <c r="F25" s="2" t="s">
        <v>561</v>
      </c>
      <c r="G25" s="2" t="s">
        <v>287</v>
      </c>
      <c r="H25" s="16">
        <v>33023</v>
      </c>
      <c r="I25" s="30">
        <v>29.863013698630137</v>
      </c>
      <c r="J25" s="3">
        <v>1</v>
      </c>
      <c r="K25" s="3" t="s">
        <v>837</v>
      </c>
    </row>
    <row r="26" spans="1:11">
      <c r="A26" s="5">
        <v>2</v>
      </c>
      <c r="B26" s="8">
        <v>5</v>
      </c>
      <c r="C26" s="8">
        <v>25</v>
      </c>
      <c r="D26" s="2" t="s">
        <v>29</v>
      </c>
      <c r="E26" s="2" t="s">
        <v>45</v>
      </c>
      <c r="F26" s="2" t="s">
        <v>64</v>
      </c>
      <c r="G26" s="2" t="s">
        <v>546</v>
      </c>
      <c r="H26" s="16">
        <v>32093</v>
      </c>
      <c r="I26" s="30">
        <v>32.410958904109592</v>
      </c>
      <c r="J26" s="3">
        <v>1</v>
      </c>
      <c r="K26" s="3" t="s">
        <v>837</v>
      </c>
    </row>
    <row r="27" spans="1:11">
      <c r="A27" s="5">
        <v>2</v>
      </c>
      <c r="B27" s="8">
        <v>6</v>
      </c>
      <c r="C27" s="8">
        <v>26</v>
      </c>
      <c r="D27" s="2" t="s">
        <v>239</v>
      </c>
      <c r="E27" s="2" t="s">
        <v>45</v>
      </c>
      <c r="F27" s="2" t="s">
        <v>429</v>
      </c>
      <c r="G27" s="2" t="s">
        <v>430</v>
      </c>
      <c r="H27" s="16">
        <v>32721</v>
      </c>
      <c r="I27" s="30">
        <v>30.69041095890411</v>
      </c>
      <c r="J27" s="3">
        <v>1</v>
      </c>
      <c r="K27" s="3" t="s">
        <v>46</v>
      </c>
    </row>
    <row r="28" spans="1:11">
      <c r="A28" s="5">
        <v>2</v>
      </c>
      <c r="B28" s="8">
        <v>7</v>
      </c>
      <c r="C28" s="8">
        <v>27</v>
      </c>
      <c r="D28" s="2" t="s">
        <v>129</v>
      </c>
      <c r="E28" s="2" t="s">
        <v>16</v>
      </c>
      <c r="F28" s="2" t="s">
        <v>688</v>
      </c>
      <c r="G28" s="2" t="s">
        <v>138</v>
      </c>
      <c r="H28" s="16">
        <v>32453</v>
      </c>
      <c r="I28" s="30">
        <v>31.424657534246574</v>
      </c>
      <c r="J28" s="3">
        <v>1</v>
      </c>
      <c r="K28" s="3" t="s">
        <v>46</v>
      </c>
    </row>
    <row r="29" spans="1:11">
      <c r="A29" s="5">
        <v>2</v>
      </c>
      <c r="B29" s="8">
        <v>8</v>
      </c>
      <c r="C29" s="8">
        <v>28</v>
      </c>
      <c r="D29" s="2" t="s">
        <v>300</v>
      </c>
      <c r="E29" s="2" t="s">
        <v>213</v>
      </c>
      <c r="F29" s="2" t="s">
        <v>191</v>
      </c>
      <c r="G29" s="2" t="s">
        <v>597</v>
      </c>
      <c r="H29" s="16">
        <v>31510</v>
      </c>
      <c r="I29" s="30">
        <v>34.008219178082193</v>
      </c>
      <c r="J29" s="3">
        <v>3</v>
      </c>
      <c r="K29" s="3" t="s">
        <v>838</v>
      </c>
    </row>
    <row r="30" spans="1:11">
      <c r="A30" s="5">
        <v>2</v>
      </c>
      <c r="B30" s="8">
        <v>9</v>
      </c>
      <c r="C30" s="8">
        <v>29</v>
      </c>
      <c r="D30" s="2" t="s">
        <v>13</v>
      </c>
      <c r="E30" s="2" t="s">
        <v>686</v>
      </c>
      <c r="F30" s="2" t="s">
        <v>117</v>
      </c>
      <c r="G30" s="2" t="s">
        <v>155</v>
      </c>
      <c r="H30" s="16">
        <v>34108</v>
      </c>
      <c r="I30" s="30">
        <v>26.890410958904109</v>
      </c>
      <c r="J30" s="3">
        <v>5</v>
      </c>
      <c r="K30" s="3" t="s">
        <v>837</v>
      </c>
    </row>
    <row r="31" spans="1:11">
      <c r="A31" s="5">
        <v>2</v>
      </c>
      <c r="B31" s="8">
        <v>10</v>
      </c>
      <c r="C31" s="8">
        <v>30</v>
      </c>
      <c r="D31" s="2" t="s">
        <v>555</v>
      </c>
      <c r="E31" s="2" t="s">
        <v>300</v>
      </c>
      <c r="F31" s="2" t="s">
        <v>766</v>
      </c>
      <c r="G31" s="2" t="s">
        <v>549</v>
      </c>
      <c r="H31" s="16">
        <v>33603</v>
      </c>
      <c r="I31" s="30">
        <v>28.273972602739725</v>
      </c>
      <c r="J31" s="3">
        <v>1</v>
      </c>
      <c r="K31" s="3" t="s">
        <v>46</v>
      </c>
    </row>
    <row r="32" spans="1:11">
      <c r="A32" s="5">
        <v>2</v>
      </c>
      <c r="B32" s="8">
        <v>11</v>
      </c>
      <c r="C32" s="8">
        <v>31</v>
      </c>
      <c r="D32" s="2" t="s">
        <v>470</v>
      </c>
      <c r="E32" s="2" t="s">
        <v>15</v>
      </c>
      <c r="F32" s="2" t="s">
        <v>1205</v>
      </c>
      <c r="G32" s="2" t="s">
        <v>273</v>
      </c>
      <c r="H32" s="16">
        <v>33110</v>
      </c>
      <c r="I32" s="30">
        <v>29.624657534246577</v>
      </c>
      <c r="J32" s="3">
        <v>4</v>
      </c>
      <c r="K32" s="3" t="s">
        <v>46</v>
      </c>
    </row>
    <row r="33" spans="1:11">
      <c r="A33" s="5">
        <v>2</v>
      </c>
      <c r="B33" s="8">
        <v>12</v>
      </c>
      <c r="C33" s="8">
        <v>32</v>
      </c>
      <c r="D33" s="2" t="s">
        <v>15</v>
      </c>
      <c r="E33" s="2" t="s">
        <v>14</v>
      </c>
      <c r="F33" s="2" t="s">
        <v>191</v>
      </c>
      <c r="G33" s="2" t="s">
        <v>146</v>
      </c>
      <c r="H33" s="16">
        <v>33184</v>
      </c>
      <c r="I33" s="30">
        <v>29.421917808219177</v>
      </c>
      <c r="J33" s="3">
        <v>3</v>
      </c>
      <c r="K33" s="3" t="s">
        <v>838</v>
      </c>
    </row>
    <row r="34" spans="1:11">
      <c r="A34" s="5">
        <v>2</v>
      </c>
      <c r="B34" s="8">
        <v>13</v>
      </c>
      <c r="C34" s="8">
        <v>33</v>
      </c>
      <c r="D34" s="2" t="s">
        <v>246</v>
      </c>
      <c r="E34" s="2" t="s">
        <v>16</v>
      </c>
      <c r="F34" s="2" t="s">
        <v>83</v>
      </c>
      <c r="G34" s="2" t="s">
        <v>84</v>
      </c>
      <c r="H34" s="16">
        <v>32201</v>
      </c>
      <c r="I34" s="30">
        <v>32.115068493150687</v>
      </c>
      <c r="J34" s="3">
        <v>1</v>
      </c>
      <c r="K34" s="3" t="s">
        <v>46</v>
      </c>
    </row>
    <row r="35" spans="1:11">
      <c r="A35" s="5">
        <v>2</v>
      </c>
      <c r="B35" s="8">
        <v>14</v>
      </c>
      <c r="C35" s="8">
        <v>34</v>
      </c>
      <c r="D35" s="2" t="s">
        <v>276</v>
      </c>
      <c r="E35" s="2" t="s">
        <v>481</v>
      </c>
      <c r="F35" s="2" t="s">
        <v>359</v>
      </c>
      <c r="G35" s="2" t="s">
        <v>250</v>
      </c>
      <c r="H35" s="16">
        <v>33791</v>
      </c>
      <c r="I35" s="30">
        <v>27.758904109589039</v>
      </c>
      <c r="J35" s="3">
        <v>5</v>
      </c>
      <c r="K35" s="3" t="s">
        <v>837</v>
      </c>
    </row>
    <row r="36" spans="1:11">
      <c r="A36" s="5">
        <v>2</v>
      </c>
      <c r="B36" s="8">
        <v>15</v>
      </c>
      <c r="C36" s="8">
        <v>35</v>
      </c>
      <c r="D36" s="2" t="s">
        <v>14</v>
      </c>
      <c r="E36" s="2" t="s">
        <v>15</v>
      </c>
      <c r="F36" s="2" t="s">
        <v>57</v>
      </c>
      <c r="G36" s="2" t="s">
        <v>564</v>
      </c>
      <c r="H36" s="16">
        <v>31009</v>
      </c>
      <c r="I36" s="30">
        <v>35.38082191780822</v>
      </c>
      <c r="J36" s="3">
        <v>5</v>
      </c>
      <c r="K36" s="3" t="s">
        <v>837</v>
      </c>
    </row>
    <row r="37" spans="1:11">
      <c r="A37" s="5">
        <v>2</v>
      </c>
      <c r="B37" s="8">
        <v>16</v>
      </c>
      <c r="C37" s="8">
        <v>36</v>
      </c>
      <c r="D37" s="2" t="s">
        <v>18</v>
      </c>
      <c r="E37" s="2" t="s">
        <v>567</v>
      </c>
      <c r="F37" s="2" t="s">
        <v>1059</v>
      </c>
      <c r="G37" s="2" t="s">
        <v>144</v>
      </c>
      <c r="H37" s="16">
        <v>33253</v>
      </c>
      <c r="I37" s="30">
        <v>29.232876712328768</v>
      </c>
      <c r="J37" s="3">
        <v>2</v>
      </c>
      <c r="K37" s="3" t="s">
        <v>837</v>
      </c>
    </row>
    <row r="38" spans="1:11">
      <c r="A38" s="5">
        <v>2</v>
      </c>
      <c r="B38" s="8">
        <v>17</v>
      </c>
      <c r="C38" s="8">
        <v>37</v>
      </c>
      <c r="D38" s="2" t="s">
        <v>16</v>
      </c>
      <c r="E38" s="2" t="s">
        <v>213</v>
      </c>
      <c r="F38" s="2" t="s">
        <v>525</v>
      </c>
      <c r="G38" s="2" t="s">
        <v>638</v>
      </c>
      <c r="H38" s="16">
        <v>32500</v>
      </c>
      <c r="I38" s="30">
        <v>31.295890410958904</v>
      </c>
      <c r="J38" s="3">
        <v>2</v>
      </c>
      <c r="K38" s="3" t="s">
        <v>837</v>
      </c>
    </row>
    <row r="39" spans="1:11">
      <c r="A39" s="5">
        <v>2</v>
      </c>
      <c r="B39" s="8">
        <v>18</v>
      </c>
      <c r="C39" s="8">
        <v>38</v>
      </c>
      <c r="D39" s="2" t="s">
        <v>614</v>
      </c>
      <c r="E39" s="2" t="s">
        <v>480</v>
      </c>
      <c r="F39" s="2" t="s">
        <v>646</v>
      </c>
      <c r="G39" s="2" t="s">
        <v>581</v>
      </c>
      <c r="H39" s="16">
        <v>31070</v>
      </c>
      <c r="I39" s="30">
        <v>35.213698630136989</v>
      </c>
      <c r="J39" s="3">
        <v>1</v>
      </c>
      <c r="K39" s="3" t="s">
        <v>837</v>
      </c>
    </row>
    <row r="40" spans="1:11">
      <c r="A40" s="5">
        <v>2</v>
      </c>
      <c r="B40" s="8">
        <v>19</v>
      </c>
      <c r="C40" s="8">
        <v>39</v>
      </c>
      <c r="D40" s="2" t="s">
        <v>345</v>
      </c>
      <c r="E40" s="2" t="s">
        <v>614</v>
      </c>
      <c r="F40" s="2" t="s">
        <v>516</v>
      </c>
      <c r="G40" s="2" t="s">
        <v>596</v>
      </c>
      <c r="H40" s="16">
        <v>31912</v>
      </c>
      <c r="I40" s="30">
        <v>32.906849315068492</v>
      </c>
      <c r="J40" s="3">
        <v>7</v>
      </c>
      <c r="K40" s="3" t="s">
        <v>46</v>
      </c>
    </row>
    <row r="41" spans="1:11">
      <c r="A41" s="9">
        <v>2</v>
      </c>
      <c r="B41" s="10">
        <v>20</v>
      </c>
      <c r="C41" s="10">
        <v>40</v>
      </c>
      <c r="D41" s="11" t="s">
        <v>354</v>
      </c>
      <c r="E41" s="11" t="s">
        <v>16</v>
      </c>
      <c r="F41" s="11" t="s">
        <v>441</v>
      </c>
      <c r="G41" s="11" t="s">
        <v>570</v>
      </c>
      <c r="H41" s="17">
        <v>30552</v>
      </c>
      <c r="I41" s="31">
        <v>36.632876712328766</v>
      </c>
      <c r="J41" s="12">
        <v>8</v>
      </c>
      <c r="K41" s="12" t="s">
        <v>46</v>
      </c>
    </row>
    <row r="42" spans="1:11">
      <c r="A42" s="5">
        <v>3</v>
      </c>
      <c r="B42" s="8">
        <v>1</v>
      </c>
      <c r="C42" s="8">
        <v>41</v>
      </c>
      <c r="D42" s="2" t="s">
        <v>354</v>
      </c>
      <c r="E42" s="2" t="s">
        <v>276</v>
      </c>
      <c r="F42" s="2" t="s">
        <v>202</v>
      </c>
      <c r="G42" s="2" t="s">
        <v>203</v>
      </c>
      <c r="H42" s="16">
        <v>30145</v>
      </c>
      <c r="I42" s="30">
        <v>37.747945205479454</v>
      </c>
      <c r="J42" s="3">
        <v>2</v>
      </c>
      <c r="K42" s="3" t="s">
        <v>837</v>
      </c>
    </row>
    <row r="43" spans="1:11">
      <c r="A43" s="5">
        <v>3</v>
      </c>
      <c r="B43" s="8">
        <v>2</v>
      </c>
      <c r="C43" s="8">
        <v>42</v>
      </c>
      <c r="D43" s="2" t="s">
        <v>345</v>
      </c>
      <c r="E43" s="2" t="s">
        <v>354</v>
      </c>
      <c r="F43" s="2" t="s">
        <v>1163</v>
      </c>
      <c r="G43" s="2" t="s">
        <v>147</v>
      </c>
      <c r="H43" s="16">
        <v>34530</v>
      </c>
      <c r="I43" s="30">
        <v>25.734246575342464</v>
      </c>
      <c r="J43" s="3">
        <v>8</v>
      </c>
      <c r="K43" s="3" t="s">
        <v>837</v>
      </c>
    </row>
    <row r="44" spans="1:11">
      <c r="A44" s="5">
        <v>3</v>
      </c>
      <c r="B44" s="8">
        <v>3</v>
      </c>
      <c r="C44" s="8">
        <v>43</v>
      </c>
      <c r="D44" s="2" t="s">
        <v>614</v>
      </c>
      <c r="E44" s="2" t="s">
        <v>164</v>
      </c>
      <c r="F44" s="2" t="s">
        <v>340</v>
      </c>
      <c r="G44" s="2" t="s">
        <v>138</v>
      </c>
      <c r="H44" s="16">
        <v>33037</v>
      </c>
      <c r="I44" s="30">
        <v>29.824657534246576</v>
      </c>
      <c r="J44" s="3">
        <v>2</v>
      </c>
      <c r="K44" s="3" t="s">
        <v>837</v>
      </c>
    </row>
    <row r="45" spans="1:11">
      <c r="A45" s="5">
        <v>3</v>
      </c>
      <c r="B45" s="8">
        <v>4</v>
      </c>
      <c r="C45" s="8">
        <v>44</v>
      </c>
      <c r="D45" s="2" t="s">
        <v>16</v>
      </c>
      <c r="E45" s="2" t="s">
        <v>345</v>
      </c>
      <c r="F45" s="2" t="s">
        <v>698</v>
      </c>
      <c r="G45" s="2" t="s">
        <v>249</v>
      </c>
      <c r="H45" s="16">
        <v>33845</v>
      </c>
      <c r="I45" s="30">
        <v>27.610958904109587</v>
      </c>
      <c r="J45" s="3">
        <v>1</v>
      </c>
      <c r="K45" s="3" t="s">
        <v>837</v>
      </c>
    </row>
    <row r="46" spans="1:11">
      <c r="A46" s="5">
        <v>3</v>
      </c>
      <c r="B46" s="8">
        <v>5</v>
      </c>
      <c r="C46" s="8">
        <v>45</v>
      </c>
      <c r="D46" s="2" t="s">
        <v>18</v>
      </c>
      <c r="E46" s="2" t="s">
        <v>563</v>
      </c>
      <c r="F46" s="2" t="s">
        <v>1081</v>
      </c>
      <c r="G46" s="2" t="s">
        <v>544</v>
      </c>
      <c r="H46" s="16">
        <v>34010</v>
      </c>
      <c r="I46" s="30">
        <v>27.158904109589042</v>
      </c>
      <c r="J46" s="3">
        <v>1</v>
      </c>
      <c r="K46" s="3" t="s">
        <v>837</v>
      </c>
    </row>
    <row r="47" spans="1:11">
      <c r="A47" s="5">
        <v>3</v>
      </c>
      <c r="B47" s="8">
        <v>6</v>
      </c>
      <c r="C47" s="8">
        <v>46</v>
      </c>
      <c r="D47" s="2" t="s">
        <v>14</v>
      </c>
      <c r="E47" s="2" t="s">
        <v>345</v>
      </c>
      <c r="F47" s="2" t="s">
        <v>890</v>
      </c>
      <c r="G47" s="2" t="s">
        <v>596</v>
      </c>
      <c r="H47" s="16">
        <v>34029</v>
      </c>
      <c r="I47" s="30">
        <v>27.106849315068494</v>
      </c>
      <c r="J47" s="3">
        <v>9</v>
      </c>
      <c r="K47" s="3" t="s">
        <v>46</v>
      </c>
    </row>
    <row r="48" spans="1:11">
      <c r="A48" s="5">
        <v>3</v>
      </c>
      <c r="B48" s="8">
        <v>7</v>
      </c>
      <c r="C48" s="8">
        <v>47</v>
      </c>
      <c r="D48" s="2" t="s">
        <v>276</v>
      </c>
      <c r="E48" s="2" t="s">
        <v>276</v>
      </c>
      <c r="F48" s="2" t="s">
        <v>768</v>
      </c>
      <c r="G48" s="2" t="s">
        <v>166</v>
      </c>
      <c r="H48" s="16">
        <v>34183</v>
      </c>
      <c r="I48" s="30">
        <v>26.684931506849313</v>
      </c>
      <c r="J48" s="3">
        <v>6</v>
      </c>
      <c r="K48" s="3" t="s">
        <v>837</v>
      </c>
    </row>
    <row r="49" spans="1:11">
      <c r="A49" s="5">
        <v>3</v>
      </c>
      <c r="B49" s="8">
        <v>8</v>
      </c>
      <c r="C49" s="8">
        <v>48</v>
      </c>
      <c r="D49" s="2" t="s">
        <v>246</v>
      </c>
      <c r="E49" s="2" t="s">
        <v>563</v>
      </c>
      <c r="F49" s="2" t="s">
        <v>1137</v>
      </c>
      <c r="G49" s="2" t="s">
        <v>1126</v>
      </c>
      <c r="H49" s="16">
        <v>35279</v>
      </c>
      <c r="I49" s="30">
        <v>23.682191780821917</v>
      </c>
      <c r="J49" s="3">
        <v>4</v>
      </c>
      <c r="K49" s="3" t="s">
        <v>837</v>
      </c>
    </row>
    <row r="50" spans="1:11">
      <c r="A50" s="5">
        <v>3</v>
      </c>
      <c r="B50" s="8">
        <v>9</v>
      </c>
      <c r="C50" s="8">
        <v>49</v>
      </c>
      <c r="D50" s="2" t="s">
        <v>15</v>
      </c>
      <c r="E50" s="2" t="s">
        <v>29</v>
      </c>
      <c r="F50" s="2" t="s">
        <v>167</v>
      </c>
      <c r="G50" s="2" t="s">
        <v>447</v>
      </c>
      <c r="H50" s="16">
        <v>30509</v>
      </c>
      <c r="I50" s="30">
        <v>36.750684931506846</v>
      </c>
      <c r="J50" s="3">
        <v>3</v>
      </c>
      <c r="K50" s="3" t="s">
        <v>837</v>
      </c>
    </row>
    <row r="51" spans="1:11">
      <c r="A51" s="5">
        <v>3</v>
      </c>
      <c r="B51" s="8">
        <v>10</v>
      </c>
      <c r="C51" s="8">
        <v>50</v>
      </c>
      <c r="D51" s="2" t="s">
        <v>470</v>
      </c>
      <c r="E51" s="2" t="s">
        <v>609</v>
      </c>
      <c r="F51" s="2" t="s">
        <v>958</v>
      </c>
      <c r="G51" s="2" t="s">
        <v>136</v>
      </c>
      <c r="H51" s="16">
        <v>34521</v>
      </c>
      <c r="I51" s="30">
        <v>25.758904109589039</v>
      </c>
      <c r="J51" s="3">
        <v>7</v>
      </c>
      <c r="K51" s="3" t="s">
        <v>46</v>
      </c>
    </row>
    <row r="52" spans="1:11">
      <c r="A52" s="5">
        <v>3</v>
      </c>
      <c r="B52" s="8">
        <v>11</v>
      </c>
      <c r="C52" s="8">
        <v>51</v>
      </c>
      <c r="D52" s="2" t="s">
        <v>555</v>
      </c>
      <c r="E52" s="2" t="s">
        <v>17</v>
      </c>
      <c r="F52" s="2" t="s">
        <v>76</v>
      </c>
      <c r="G52" s="2" t="s">
        <v>565</v>
      </c>
      <c r="H52" s="16">
        <v>32878</v>
      </c>
      <c r="I52" s="30">
        <v>30.260273972602739</v>
      </c>
      <c r="J52" s="3">
        <v>6</v>
      </c>
      <c r="K52" s="3" t="s">
        <v>837</v>
      </c>
    </row>
    <row r="53" spans="1:11">
      <c r="A53" s="5">
        <v>3</v>
      </c>
      <c r="B53" s="8">
        <v>12</v>
      </c>
      <c r="C53" s="8">
        <v>52</v>
      </c>
      <c r="D53" s="2" t="s">
        <v>13</v>
      </c>
      <c r="E53" s="2" t="s">
        <v>45</v>
      </c>
      <c r="F53" s="2" t="s">
        <v>125</v>
      </c>
      <c r="G53" s="2" t="s">
        <v>617</v>
      </c>
      <c r="H53" s="16">
        <v>32003</v>
      </c>
      <c r="I53" s="30">
        <v>32.657534246575345</v>
      </c>
      <c r="J53" s="3">
        <v>7</v>
      </c>
      <c r="K53" s="3" t="s">
        <v>46</v>
      </c>
    </row>
    <row r="54" spans="1:11">
      <c r="A54" s="5">
        <v>3</v>
      </c>
      <c r="B54" s="8">
        <v>13</v>
      </c>
      <c r="C54" s="8">
        <v>53</v>
      </c>
      <c r="D54" s="2" t="s">
        <v>300</v>
      </c>
      <c r="E54" s="2" t="s">
        <v>213</v>
      </c>
      <c r="F54" s="2" t="s">
        <v>534</v>
      </c>
      <c r="G54" s="2" t="s">
        <v>565</v>
      </c>
      <c r="H54" s="16">
        <v>33864</v>
      </c>
      <c r="I54" s="30">
        <v>27.55890410958904</v>
      </c>
      <c r="J54" s="3">
        <v>5</v>
      </c>
      <c r="K54" s="3" t="s">
        <v>838</v>
      </c>
    </row>
    <row r="55" spans="1:11">
      <c r="A55" s="5">
        <v>3</v>
      </c>
      <c r="B55" s="8">
        <v>14</v>
      </c>
      <c r="C55" s="8">
        <v>54</v>
      </c>
      <c r="D55" s="2" t="s">
        <v>129</v>
      </c>
      <c r="E55" s="2" t="s">
        <v>188</v>
      </c>
      <c r="F55" s="2" t="s">
        <v>364</v>
      </c>
      <c r="G55" s="2" t="s">
        <v>220</v>
      </c>
      <c r="H55" s="16">
        <v>33667</v>
      </c>
      <c r="I55" s="30">
        <v>28.098630136986301</v>
      </c>
      <c r="J55" s="3">
        <v>9</v>
      </c>
      <c r="K55" s="3" t="s">
        <v>837</v>
      </c>
    </row>
    <row r="56" spans="1:11">
      <c r="A56" s="5">
        <v>3</v>
      </c>
      <c r="B56" s="8">
        <v>15</v>
      </c>
      <c r="C56" s="8">
        <v>55</v>
      </c>
      <c r="D56" s="2" t="s">
        <v>239</v>
      </c>
      <c r="E56" s="2" t="s">
        <v>47</v>
      </c>
      <c r="F56" s="2" t="s">
        <v>687</v>
      </c>
      <c r="G56" s="2" t="s">
        <v>163</v>
      </c>
      <c r="H56" s="16">
        <v>33472</v>
      </c>
      <c r="I56" s="30">
        <v>28.632876712328766</v>
      </c>
      <c r="J56" s="3">
        <v>5</v>
      </c>
      <c r="K56" s="3" t="s">
        <v>837</v>
      </c>
    </row>
    <row r="57" spans="1:11">
      <c r="A57" s="5">
        <v>3</v>
      </c>
      <c r="B57" s="8">
        <v>16</v>
      </c>
      <c r="C57" s="8">
        <v>56</v>
      </c>
      <c r="D57" s="2" t="s">
        <v>29</v>
      </c>
      <c r="E57" s="2" t="s">
        <v>555</v>
      </c>
      <c r="F57" s="2" t="s">
        <v>504</v>
      </c>
      <c r="G57" s="2" t="s">
        <v>118</v>
      </c>
      <c r="H57" s="16">
        <v>32549</v>
      </c>
      <c r="I57" s="30">
        <v>31.161643835616438</v>
      </c>
      <c r="J57" s="3">
        <v>2</v>
      </c>
      <c r="K57" s="3" t="s">
        <v>837</v>
      </c>
    </row>
    <row r="58" spans="1:11">
      <c r="A58" s="5">
        <v>3</v>
      </c>
      <c r="B58" s="8">
        <v>17</v>
      </c>
      <c r="C58" s="8">
        <v>57</v>
      </c>
      <c r="D58" s="2" t="s">
        <v>1121</v>
      </c>
      <c r="E58" s="2" t="s">
        <v>614</v>
      </c>
      <c r="F58" s="2" t="s">
        <v>1031</v>
      </c>
      <c r="G58" s="2" t="s">
        <v>1136</v>
      </c>
      <c r="H58" s="16">
        <v>30842</v>
      </c>
      <c r="I58" s="30">
        <v>35.838356164383562</v>
      </c>
      <c r="J58" s="3">
        <v>3</v>
      </c>
      <c r="K58" s="3" t="s">
        <v>837</v>
      </c>
    </row>
    <row r="59" spans="1:11">
      <c r="A59" s="5">
        <v>3</v>
      </c>
      <c r="B59" s="8">
        <v>18</v>
      </c>
      <c r="C59" s="8">
        <v>58</v>
      </c>
      <c r="D59" s="2" t="s">
        <v>609</v>
      </c>
      <c r="E59" s="2" t="s">
        <v>246</v>
      </c>
      <c r="F59" s="2" t="s">
        <v>654</v>
      </c>
      <c r="G59" s="2" t="s">
        <v>237</v>
      </c>
      <c r="H59" s="16">
        <v>33547</v>
      </c>
      <c r="I59" s="30">
        <v>28.427397260273974</v>
      </c>
      <c r="J59" s="3">
        <v>1</v>
      </c>
      <c r="K59" s="3" t="s">
        <v>837</v>
      </c>
    </row>
    <row r="60" spans="1:11">
      <c r="A60" s="5">
        <v>3</v>
      </c>
      <c r="B60" s="8">
        <v>19</v>
      </c>
      <c r="C60" s="8">
        <v>59</v>
      </c>
      <c r="D60" s="2" t="s">
        <v>563</v>
      </c>
      <c r="E60" s="2" t="s">
        <v>13</v>
      </c>
      <c r="F60" s="2" t="s">
        <v>1080</v>
      </c>
      <c r="G60" s="2" t="s">
        <v>524</v>
      </c>
      <c r="H60" s="16">
        <v>34453</v>
      </c>
      <c r="I60" s="30">
        <v>25.945205479452056</v>
      </c>
      <c r="J60" s="3">
        <v>8</v>
      </c>
      <c r="K60" s="3" t="s">
        <v>837</v>
      </c>
    </row>
    <row r="61" spans="1:11">
      <c r="A61" s="9">
        <v>3</v>
      </c>
      <c r="B61" s="10">
        <v>20</v>
      </c>
      <c r="C61" s="10">
        <v>60</v>
      </c>
      <c r="D61" s="11" t="s">
        <v>567</v>
      </c>
      <c r="E61" s="11" t="s">
        <v>567</v>
      </c>
      <c r="F61" s="11" t="s">
        <v>1244</v>
      </c>
      <c r="G61" s="11" t="s">
        <v>589</v>
      </c>
      <c r="H61" s="17">
        <v>35529</v>
      </c>
      <c r="I61" s="31">
        <v>22.997260273972604</v>
      </c>
      <c r="J61" s="12">
        <v>4</v>
      </c>
      <c r="K61" s="12" t="s">
        <v>46</v>
      </c>
    </row>
    <row r="62" spans="1:11">
      <c r="A62" s="5">
        <v>4</v>
      </c>
      <c r="B62" s="8">
        <v>1</v>
      </c>
      <c r="C62" s="8">
        <v>61</v>
      </c>
      <c r="D62" s="2" t="s">
        <v>567</v>
      </c>
      <c r="E62" s="2" t="s">
        <v>567</v>
      </c>
      <c r="F62" s="2" t="s">
        <v>733</v>
      </c>
      <c r="G62" s="2" t="s">
        <v>755</v>
      </c>
      <c r="H62" s="16">
        <v>34321</v>
      </c>
      <c r="I62" s="30">
        <v>26.306849315068494</v>
      </c>
      <c r="J62" s="3">
        <v>8</v>
      </c>
      <c r="K62" s="3" t="s">
        <v>837</v>
      </c>
    </row>
    <row r="63" spans="1:11">
      <c r="A63" s="5">
        <v>4</v>
      </c>
      <c r="B63" s="8">
        <v>2</v>
      </c>
      <c r="C63" s="8">
        <v>62</v>
      </c>
      <c r="D63" s="2" t="s">
        <v>563</v>
      </c>
      <c r="E63" s="2" t="s">
        <v>470</v>
      </c>
      <c r="F63" s="2" t="s">
        <v>853</v>
      </c>
      <c r="G63" s="2" t="s">
        <v>854</v>
      </c>
      <c r="H63" s="16">
        <v>33136</v>
      </c>
      <c r="I63" s="30">
        <v>29.553424657534247</v>
      </c>
      <c r="J63" s="3">
        <v>1</v>
      </c>
      <c r="K63" s="3" t="s">
        <v>837</v>
      </c>
    </row>
    <row r="64" spans="1:11">
      <c r="A64" s="5">
        <v>4</v>
      </c>
      <c r="B64" s="8">
        <v>3</v>
      </c>
      <c r="C64" s="8">
        <v>63</v>
      </c>
      <c r="D64" s="2" t="s">
        <v>609</v>
      </c>
      <c r="E64" s="2" t="s">
        <v>354</v>
      </c>
      <c r="F64" s="2" t="s">
        <v>925</v>
      </c>
      <c r="G64" s="2" t="s">
        <v>168</v>
      </c>
      <c r="H64" s="16">
        <v>32554</v>
      </c>
      <c r="I64" s="30">
        <v>31.147945205479452</v>
      </c>
      <c r="J64" s="3">
        <v>8</v>
      </c>
      <c r="K64" s="3" t="s">
        <v>837</v>
      </c>
    </row>
    <row r="65" spans="1:11">
      <c r="A65" s="5">
        <v>4</v>
      </c>
      <c r="B65" s="8">
        <v>4</v>
      </c>
      <c r="C65" s="8">
        <v>64</v>
      </c>
      <c r="D65" s="2" t="s">
        <v>1121</v>
      </c>
      <c r="E65" s="2" t="s">
        <v>481</v>
      </c>
      <c r="F65" s="2" t="s">
        <v>869</v>
      </c>
      <c r="G65" s="2" t="s">
        <v>324</v>
      </c>
      <c r="H65" s="16">
        <v>32210</v>
      </c>
      <c r="I65" s="30">
        <v>32.090410958904108</v>
      </c>
      <c r="J65" s="3">
        <v>7</v>
      </c>
      <c r="K65" s="3" t="s">
        <v>837</v>
      </c>
    </row>
    <row r="66" spans="1:11">
      <c r="A66" s="5">
        <v>4</v>
      </c>
      <c r="B66" s="8">
        <v>5</v>
      </c>
      <c r="C66" s="8">
        <v>65</v>
      </c>
      <c r="D66" s="2" t="s">
        <v>29</v>
      </c>
      <c r="E66" s="2" t="s">
        <v>563</v>
      </c>
      <c r="F66" s="2" t="s">
        <v>603</v>
      </c>
      <c r="G66" s="2" t="s">
        <v>604</v>
      </c>
      <c r="H66" s="16">
        <v>31515</v>
      </c>
      <c r="I66" s="30">
        <v>33.994520547945207</v>
      </c>
      <c r="J66" s="3">
        <v>8</v>
      </c>
      <c r="K66" s="3" t="s">
        <v>837</v>
      </c>
    </row>
    <row r="67" spans="1:11">
      <c r="A67" s="5">
        <v>4</v>
      </c>
      <c r="B67" s="8">
        <v>6</v>
      </c>
      <c r="C67" s="8">
        <v>66</v>
      </c>
      <c r="D67" s="2" t="s">
        <v>239</v>
      </c>
      <c r="E67" s="2" t="s">
        <v>563</v>
      </c>
      <c r="F67" s="2" t="s">
        <v>783</v>
      </c>
      <c r="G67" s="2" t="s">
        <v>533</v>
      </c>
      <c r="H67" s="16">
        <v>34431</v>
      </c>
      <c r="I67" s="30">
        <v>26.005479452054793</v>
      </c>
      <c r="J67" s="3">
        <v>1</v>
      </c>
      <c r="K67" s="3" t="s">
        <v>46</v>
      </c>
    </row>
    <row r="68" spans="1:11">
      <c r="A68" s="5">
        <v>4</v>
      </c>
      <c r="B68" s="8">
        <v>7</v>
      </c>
      <c r="C68" s="8">
        <v>67</v>
      </c>
      <c r="D68" s="2" t="s">
        <v>129</v>
      </c>
      <c r="E68" s="2" t="s">
        <v>567</v>
      </c>
      <c r="F68" s="2" t="s">
        <v>200</v>
      </c>
      <c r="G68" s="2" t="s">
        <v>288</v>
      </c>
      <c r="H68" s="16">
        <v>33224</v>
      </c>
      <c r="I68" s="30">
        <v>29.312328767123287</v>
      </c>
      <c r="J68" s="3">
        <v>1</v>
      </c>
      <c r="K68" s="3" t="s">
        <v>46</v>
      </c>
    </row>
    <row r="69" spans="1:11">
      <c r="A69" s="5">
        <v>4</v>
      </c>
      <c r="B69" s="8">
        <v>8</v>
      </c>
      <c r="C69" s="8">
        <v>68</v>
      </c>
      <c r="D69" s="2" t="s">
        <v>300</v>
      </c>
      <c r="E69" s="2" t="s">
        <v>164</v>
      </c>
      <c r="F69" s="2" t="s">
        <v>205</v>
      </c>
      <c r="G69" s="2" t="s">
        <v>565</v>
      </c>
      <c r="H69" s="16">
        <v>31806</v>
      </c>
      <c r="I69" s="30">
        <v>33.197260273972603</v>
      </c>
      <c r="J69" s="3">
        <v>3</v>
      </c>
      <c r="K69" s="3" t="s">
        <v>837</v>
      </c>
    </row>
    <row r="70" spans="1:11">
      <c r="A70" s="5">
        <v>4</v>
      </c>
      <c r="B70" s="8">
        <v>9</v>
      </c>
      <c r="C70" s="8">
        <v>69</v>
      </c>
      <c r="D70" s="2" t="s">
        <v>13</v>
      </c>
      <c r="E70" s="2" t="s">
        <v>16</v>
      </c>
      <c r="F70" s="2" t="s">
        <v>1104</v>
      </c>
      <c r="G70" s="2" t="s">
        <v>546</v>
      </c>
      <c r="H70" s="16">
        <v>33210</v>
      </c>
      <c r="I70" s="30">
        <v>29.350684931506848</v>
      </c>
      <c r="J70" s="3">
        <v>7</v>
      </c>
      <c r="K70" s="3" t="s">
        <v>46</v>
      </c>
    </row>
    <row r="71" spans="1:11">
      <c r="A71" s="5">
        <v>4</v>
      </c>
      <c r="B71" s="8">
        <v>10</v>
      </c>
      <c r="C71" s="8">
        <v>70</v>
      </c>
      <c r="D71" s="2" t="s">
        <v>555</v>
      </c>
      <c r="E71" s="2" t="s">
        <v>438</v>
      </c>
      <c r="F71" s="2" t="s">
        <v>465</v>
      </c>
      <c r="G71" s="2" t="s">
        <v>613</v>
      </c>
      <c r="H71" s="16">
        <v>33586</v>
      </c>
      <c r="I71" s="30">
        <v>28.32054794520548</v>
      </c>
      <c r="J71" s="3">
        <v>4</v>
      </c>
      <c r="K71" s="3" t="s">
        <v>46</v>
      </c>
    </row>
    <row r="72" spans="1:11">
      <c r="A72" s="5">
        <v>4</v>
      </c>
      <c r="B72" s="8">
        <v>11</v>
      </c>
      <c r="C72" s="8">
        <v>71</v>
      </c>
      <c r="D72" s="2" t="s">
        <v>470</v>
      </c>
      <c r="E72" s="2" t="s">
        <v>300</v>
      </c>
      <c r="F72" s="2" t="s">
        <v>117</v>
      </c>
      <c r="G72" s="2" t="s">
        <v>220</v>
      </c>
      <c r="H72" s="16">
        <v>33059</v>
      </c>
      <c r="I72" s="30">
        <v>29.764383561643836</v>
      </c>
      <c r="J72" s="3">
        <v>1</v>
      </c>
      <c r="K72" s="3" t="s">
        <v>837</v>
      </c>
    </row>
    <row r="73" spans="1:11">
      <c r="A73" s="5">
        <v>4</v>
      </c>
      <c r="B73" s="8">
        <v>12</v>
      </c>
      <c r="C73" s="8">
        <v>72</v>
      </c>
      <c r="D73" s="2" t="s">
        <v>15</v>
      </c>
      <c r="E73" s="2" t="s">
        <v>686</v>
      </c>
      <c r="F73" s="2" t="s">
        <v>852</v>
      </c>
      <c r="G73" s="2" t="s">
        <v>151</v>
      </c>
      <c r="H73" s="16">
        <v>32563</v>
      </c>
      <c r="I73" s="30">
        <v>31.123287671232877</v>
      </c>
      <c r="J73" s="3">
        <v>6</v>
      </c>
      <c r="K73" s="3" t="s">
        <v>837</v>
      </c>
    </row>
    <row r="74" spans="1:11">
      <c r="A74" s="5">
        <v>4</v>
      </c>
      <c r="B74" s="8">
        <v>13</v>
      </c>
      <c r="C74" s="8">
        <v>73</v>
      </c>
      <c r="D74" s="2" t="s">
        <v>246</v>
      </c>
      <c r="E74" s="2" t="s">
        <v>188</v>
      </c>
      <c r="F74" s="2" t="s">
        <v>620</v>
      </c>
      <c r="G74" s="2" t="s">
        <v>551</v>
      </c>
      <c r="H74" s="16">
        <v>33255</v>
      </c>
      <c r="I74" s="30">
        <v>29.227397260273971</v>
      </c>
      <c r="J74" s="3">
        <v>1</v>
      </c>
      <c r="K74" s="3" t="s">
        <v>837</v>
      </c>
    </row>
    <row r="75" spans="1:11">
      <c r="A75" s="5">
        <v>4</v>
      </c>
      <c r="B75" s="8">
        <v>14</v>
      </c>
      <c r="C75" s="8">
        <v>74</v>
      </c>
      <c r="D75" s="2" t="s">
        <v>276</v>
      </c>
      <c r="E75" s="2" t="s">
        <v>481</v>
      </c>
      <c r="F75" s="2" t="s">
        <v>3</v>
      </c>
      <c r="G75" s="2" t="s">
        <v>122</v>
      </c>
      <c r="H75" s="16">
        <v>33365</v>
      </c>
      <c r="I75" s="30">
        <v>28.926027397260274</v>
      </c>
      <c r="J75" s="3">
        <v>1</v>
      </c>
      <c r="K75" s="3" t="s">
        <v>837</v>
      </c>
    </row>
    <row r="76" spans="1:11">
      <c r="A76" s="5">
        <v>4</v>
      </c>
      <c r="B76" s="8">
        <v>15</v>
      </c>
      <c r="C76" s="8">
        <v>75</v>
      </c>
      <c r="D76" s="2" t="s">
        <v>14</v>
      </c>
      <c r="E76" s="2" t="s">
        <v>16</v>
      </c>
      <c r="F76" s="2" t="s">
        <v>1103</v>
      </c>
      <c r="G76" s="2" t="s">
        <v>106</v>
      </c>
      <c r="H76" s="16">
        <v>33282</v>
      </c>
      <c r="I76" s="30">
        <v>29.153424657534245</v>
      </c>
      <c r="J76" s="3">
        <v>3</v>
      </c>
      <c r="K76" s="3" t="s">
        <v>837</v>
      </c>
    </row>
    <row r="77" spans="1:11">
      <c r="A77" s="5">
        <v>4</v>
      </c>
      <c r="B77" s="8">
        <v>16</v>
      </c>
      <c r="C77" s="8">
        <v>76</v>
      </c>
      <c r="D77" s="2" t="s">
        <v>18</v>
      </c>
      <c r="E77" s="2" t="s">
        <v>614</v>
      </c>
      <c r="F77" s="2" t="s">
        <v>708</v>
      </c>
      <c r="G77" s="2" t="s">
        <v>638</v>
      </c>
      <c r="H77" s="16">
        <v>34737</v>
      </c>
      <c r="I77" s="30">
        <v>25.167123287671235</v>
      </c>
      <c r="J77" s="3">
        <v>1</v>
      </c>
      <c r="K77" s="3" t="s">
        <v>837</v>
      </c>
    </row>
    <row r="78" spans="1:11">
      <c r="A78" s="5">
        <v>4</v>
      </c>
      <c r="B78" s="8">
        <v>17</v>
      </c>
      <c r="C78" s="8">
        <v>77</v>
      </c>
      <c r="D78" s="2" t="s">
        <v>16</v>
      </c>
      <c r="E78" s="2" t="s">
        <v>188</v>
      </c>
      <c r="F78" s="2" t="s">
        <v>153</v>
      </c>
      <c r="G78" s="2" t="s">
        <v>154</v>
      </c>
      <c r="H78" s="16">
        <v>32826</v>
      </c>
      <c r="I78" s="30">
        <v>30.402739726027399</v>
      </c>
      <c r="J78" s="3">
        <v>6</v>
      </c>
      <c r="K78" s="3" t="s">
        <v>838</v>
      </c>
    </row>
    <row r="79" spans="1:11">
      <c r="A79" s="5">
        <v>4</v>
      </c>
      <c r="B79" s="8">
        <v>18</v>
      </c>
      <c r="C79" s="8">
        <v>78</v>
      </c>
      <c r="D79" s="2" t="s">
        <v>614</v>
      </c>
      <c r="E79" s="2" t="s">
        <v>563</v>
      </c>
      <c r="F79" s="2" t="s">
        <v>123</v>
      </c>
      <c r="G79" s="2" t="s">
        <v>549</v>
      </c>
      <c r="H79" s="16">
        <v>30637</v>
      </c>
      <c r="I79" s="30">
        <v>36.4</v>
      </c>
      <c r="J79" s="3">
        <v>7</v>
      </c>
      <c r="K79" s="3" t="s">
        <v>837</v>
      </c>
    </row>
    <row r="80" spans="1:11">
      <c r="A80" s="5">
        <v>4</v>
      </c>
      <c r="B80" s="8">
        <v>19</v>
      </c>
      <c r="C80" s="8">
        <v>79</v>
      </c>
      <c r="D80" s="2" t="s">
        <v>345</v>
      </c>
      <c r="E80" s="2" t="s">
        <v>345</v>
      </c>
      <c r="F80" s="2" t="s">
        <v>142</v>
      </c>
      <c r="G80" s="2" t="s">
        <v>143</v>
      </c>
      <c r="H80" s="16">
        <v>31999</v>
      </c>
      <c r="I80" s="30">
        <v>32.668493150684931</v>
      </c>
      <c r="J80" s="3">
        <v>2</v>
      </c>
      <c r="K80" s="3" t="s">
        <v>837</v>
      </c>
    </row>
    <row r="81" spans="1:11">
      <c r="A81" s="9">
        <v>4</v>
      </c>
      <c r="B81" s="10">
        <v>20</v>
      </c>
      <c r="C81" s="10">
        <v>80</v>
      </c>
      <c r="D81" s="11" t="s">
        <v>354</v>
      </c>
      <c r="E81" s="11" t="s">
        <v>213</v>
      </c>
      <c r="F81" s="11" t="s">
        <v>799</v>
      </c>
      <c r="G81" s="11" t="s">
        <v>171</v>
      </c>
      <c r="H81" s="17">
        <v>34684</v>
      </c>
      <c r="I81" s="31">
        <v>25.312328767123287</v>
      </c>
      <c r="J81" s="12">
        <v>8</v>
      </c>
      <c r="K81" s="12" t="s">
        <v>837</v>
      </c>
    </row>
    <row r="82" spans="1:11">
      <c r="A82" s="5">
        <v>5</v>
      </c>
      <c r="B82" s="8">
        <v>1</v>
      </c>
      <c r="C82" s="8">
        <v>81</v>
      </c>
      <c r="D82" s="2" t="s">
        <v>354</v>
      </c>
      <c r="E82" s="2" t="s">
        <v>481</v>
      </c>
      <c r="F82" s="2" t="s">
        <v>50</v>
      </c>
      <c r="G82" s="2" t="s">
        <v>572</v>
      </c>
      <c r="H82" s="16">
        <v>32805</v>
      </c>
      <c r="I82" s="30">
        <v>30.460273972602739</v>
      </c>
      <c r="J82" s="3">
        <v>3</v>
      </c>
      <c r="K82" s="3" t="s">
        <v>46</v>
      </c>
    </row>
    <row r="83" spans="1:11">
      <c r="A83" s="5">
        <v>5</v>
      </c>
      <c r="B83" s="8">
        <v>2</v>
      </c>
      <c r="C83" s="8">
        <v>82</v>
      </c>
      <c r="D83" s="2" t="s">
        <v>345</v>
      </c>
      <c r="E83" s="2" t="s">
        <v>16</v>
      </c>
      <c r="F83" s="2" t="s">
        <v>809</v>
      </c>
      <c r="G83" s="2" t="s">
        <v>839</v>
      </c>
      <c r="H83" s="16">
        <v>32448</v>
      </c>
      <c r="I83" s="30">
        <v>31.438356164383563</v>
      </c>
      <c r="J83" s="3">
        <v>1</v>
      </c>
      <c r="K83" s="3" t="s">
        <v>837</v>
      </c>
    </row>
    <row r="84" spans="1:11">
      <c r="A84" s="5">
        <v>5</v>
      </c>
      <c r="B84" s="8">
        <v>3</v>
      </c>
      <c r="C84" s="8">
        <v>83</v>
      </c>
      <c r="D84" s="2" t="s">
        <v>614</v>
      </c>
      <c r="E84" s="2" t="s">
        <v>555</v>
      </c>
      <c r="F84" s="2" t="s">
        <v>601</v>
      </c>
      <c r="G84" s="2" t="s">
        <v>108</v>
      </c>
      <c r="H84" s="16">
        <v>32699</v>
      </c>
      <c r="I84" s="30">
        <v>30.75068493150685</v>
      </c>
      <c r="J84" s="3">
        <v>1</v>
      </c>
      <c r="K84" s="3" t="s">
        <v>46</v>
      </c>
    </row>
    <row r="85" spans="1:11">
      <c r="A85" s="5">
        <v>5</v>
      </c>
      <c r="B85" s="8">
        <v>4</v>
      </c>
      <c r="C85" s="8">
        <v>84</v>
      </c>
      <c r="D85" s="2" t="s">
        <v>16</v>
      </c>
      <c r="E85" s="2" t="s">
        <v>15</v>
      </c>
      <c r="F85" s="2" t="s">
        <v>488</v>
      </c>
      <c r="G85" s="2" t="s">
        <v>489</v>
      </c>
      <c r="H85" s="16">
        <v>33715</v>
      </c>
      <c r="I85" s="30">
        <v>27.967123287671232</v>
      </c>
      <c r="J85" s="3">
        <v>7</v>
      </c>
      <c r="K85" s="3" t="s">
        <v>46</v>
      </c>
    </row>
    <row r="86" spans="1:11">
      <c r="A86" s="5">
        <v>5</v>
      </c>
      <c r="B86" s="8">
        <v>5</v>
      </c>
      <c r="C86" s="8">
        <v>85</v>
      </c>
      <c r="D86" s="2" t="s">
        <v>18</v>
      </c>
      <c r="E86" s="2" t="s">
        <v>276</v>
      </c>
      <c r="F86" s="2" t="s">
        <v>1277</v>
      </c>
      <c r="G86" s="2" t="s">
        <v>324</v>
      </c>
      <c r="H86" s="16">
        <v>34828</v>
      </c>
      <c r="I86" s="30">
        <v>24.917808219178081</v>
      </c>
      <c r="J86" s="3">
        <v>5</v>
      </c>
      <c r="K86" s="3" t="s">
        <v>838</v>
      </c>
    </row>
    <row r="87" spans="1:11">
      <c r="A87" s="5">
        <v>5</v>
      </c>
      <c r="B87" s="8">
        <v>6</v>
      </c>
      <c r="C87" s="8">
        <v>86</v>
      </c>
      <c r="D87" s="2" t="s">
        <v>14</v>
      </c>
      <c r="E87" s="2" t="s">
        <v>614</v>
      </c>
      <c r="F87" s="2" t="s">
        <v>382</v>
      </c>
      <c r="G87" s="2" t="s">
        <v>597</v>
      </c>
      <c r="H87" s="16">
        <v>34599</v>
      </c>
      <c r="I87" s="30">
        <v>25.545205479452054</v>
      </c>
      <c r="J87" s="3">
        <v>6</v>
      </c>
      <c r="K87" s="3" t="s">
        <v>837</v>
      </c>
    </row>
    <row r="88" spans="1:11">
      <c r="A88" s="5">
        <v>5</v>
      </c>
      <c r="B88" s="8">
        <v>7</v>
      </c>
      <c r="C88" s="8">
        <v>87</v>
      </c>
      <c r="D88" s="2" t="s">
        <v>276</v>
      </c>
      <c r="E88" s="2" t="s">
        <v>276</v>
      </c>
      <c r="F88" s="2" t="s">
        <v>1067</v>
      </c>
      <c r="G88" s="2" t="s">
        <v>909</v>
      </c>
      <c r="H88" s="16">
        <v>33464</v>
      </c>
      <c r="I88" s="30">
        <v>28.654794520547945</v>
      </c>
      <c r="J88" s="3">
        <v>1</v>
      </c>
      <c r="K88" s="3" t="s">
        <v>837</v>
      </c>
    </row>
    <row r="89" spans="1:11">
      <c r="A89" s="5">
        <v>5</v>
      </c>
      <c r="B89" s="8">
        <v>8</v>
      </c>
      <c r="C89" s="8">
        <v>88</v>
      </c>
      <c r="D89" s="2" t="s">
        <v>246</v>
      </c>
      <c r="E89" s="2" t="s">
        <v>480</v>
      </c>
      <c r="F89" s="2" t="s">
        <v>43</v>
      </c>
      <c r="G89" s="2" t="s">
        <v>544</v>
      </c>
      <c r="H89" s="16">
        <v>32253</v>
      </c>
      <c r="I89" s="30">
        <v>31.972602739726028</v>
      </c>
      <c r="J89" s="3">
        <v>3</v>
      </c>
      <c r="K89" s="3" t="s">
        <v>46</v>
      </c>
    </row>
    <row r="90" spans="1:11">
      <c r="A90" s="5">
        <v>5</v>
      </c>
      <c r="B90" s="8">
        <v>9</v>
      </c>
      <c r="C90" s="8">
        <v>89</v>
      </c>
      <c r="D90" s="2" t="s">
        <v>15</v>
      </c>
      <c r="E90" s="2" t="s">
        <v>29</v>
      </c>
      <c r="F90" s="2" t="s">
        <v>149</v>
      </c>
      <c r="G90" s="2" t="s">
        <v>108</v>
      </c>
      <c r="H90" s="16">
        <v>30922</v>
      </c>
      <c r="I90" s="30">
        <v>35.61917808219178</v>
      </c>
      <c r="J90" s="3">
        <v>1</v>
      </c>
      <c r="K90" s="3" t="s">
        <v>837</v>
      </c>
    </row>
    <row r="91" spans="1:11">
      <c r="A91" s="5">
        <v>5</v>
      </c>
      <c r="B91" s="8">
        <v>10</v>
      </c>
      <c r="C91" s="8">
        <v>90</v>
      </c>
      <c r="D91" s="2" t="s">
        <v>470</v>
      </c>
      <c r="E91" s="2" t="s">
        <v>555</v>
      </c>
      <c r="F91" s="2" t="s">
        <v>738</v>
      </c>
      <c r="G91" s="2" t="s">
        <v>273</v>
      </c>
      <c r="H91" s="16">
        <v>34352</v>
      </c>
      <c r="I91" s="30">
        <v>26.221917808219178</v>
      </c>
      <c r="J91" s="3">
        <v>1</v>
      </c>
      <c r="K91" s="3" t="s">
        <v>46</v>
      </c>
    </row>
    <row r="92" spans="1:11">
      <c r="A92" s="5">
        <v>5</v>
      </c>
      <c r="B92" s="8">
        <v>11</v>
      </c>
      <c r="C92" s="8">
        <v>91</v>
      </c>
      <c r="D92" s="2" t="s">
        <v>555</v>
      </c>
      <c r="E92" s="2" t="s">
        <v>129</v>
      </c>
      <c r="F92" s="2" t="s">
        <v>605</v>
      </c>
      <c r="G92" s="2" t="s">
        <v>523</v>
      </c>
      <c r="H92" s="16">
        <v>32729</v>
      </c>
      <c r="I92" s="30">
        <v>30.668493150684931</v>
      </c>
      <c r="J92" s="3">
        <v>9</v>
      </c>
      <c r="K92" s="3" t="s">
        <v>46</v>
      </c>
    </row>
    <row r="93" spans="1:11">
      <c r="A93" s="5">
        <v>5</v>
      </c>
      <c r="B93" s="8">
        <v>12</v>
      </c>
      <c r="C93" s="8">
        <v>92</v>
      </c>
      <c r="D93" s="2" t="s">
        <v>13</v>
      </c>
      <c r="E93" s="2" t="s">
        <v>567</v>
      </c>
      <c r="F93" s="2" t="s">
        <v>943</v>
      </c>
      <c r="G93" s="2" t="s">
        <v>571</v>
      </c>
      <c r="H93" s="16">
        <v>33234</v>
      </c>
      <c r="I93" s="30">
        <v>29.284931506849315</v>
      </c>
      <c r="J93" s="3">
        <v>1</v>
      </c>
      <c r="K93" s="3" t="s">
        <v>837</v>
      </c>
    </row>
    <row r="94" spans="1:11">
      <c r="A94" s="5">
        <v>5</v>
      </c>
      <c r="B94" s="8">
        <v>13</v>
      </c>
      <c r="C94" s="8">
        <v>93</v>
      </c>
      <c r="D94" s="2" t="s">
        <v>300</v>
      </c>
      <c r="E94" s="2" t="s">
        <v>609</v>
      </c>
      <c r="F94" s="2" t="s">
        <v>301</v>
      </c>
      <c r="G94" s="2" t="s">
        <v>661</v>
      </c>
      <c r="H94" s="16">
        <v>32982</v>
      </c>
      <c r="I94" s="30">
        <v>29.975342465753425</v>
      </c>
      <c r="J94" s="3">
        <v>8</v>
      </c>
      <c r="K94" s="3" t="s">
        <v>46</v>
      </c>
    </row>
    <row r="95" spans="1:11">
      <c r="A95" s="5">
        <v>5</v>
      </c>
      <c r="B95" s="8">
        <v>14</v>
      </c>
      <c r="C95" s="8">
        <v>94</v>
      </c>
      <c r="D95" s="2" t="s">
        <v>129</v>
      </c>
      <c r="E95" s="2" t="s">
        <v>29</v>
      </c>
      <c r="F95" s="2" t="s">
        <v>187</v>
      </c>
      <c r="G95" s="2" t="s">
        <v>463</v>
      </c>
      <c r="H95" s="16">
        <v>30593</v>
      </c>
      <c r="I95" s="30">
        <v>36.520547945205479</v>
      </c>
      <c r="J95" s="3">
        <v>2</v>
      </c>
      <c r="K95" s="3" t="s">
        <v>837</v>
      </c>
    </row>
    <row r="96" spans="1:11">
      <c r="A96" s="5">
        <v>5</v>
      </c>
      <c r="B96" s="8">
        <v>15</v>
      </c>
      <c r="C96" s="8">
        <v>95</v>
      </c>
      <c r="D96" s="2" t="s">
        <v>239</v>
      </c>
      <c r="E96" s="2" t="s">
        <v>164</v>
      </c>
      <c r="F96" s="2" t="s">
        <v>117</v>
      </c>
      <c r="G96" s="2" t="s">
        <v>175</v>
      </c>
      <c r="H96" s="16">
        <v>34143</v>
      </c>
      <c r="I96" s="30">
        <v>26.794520547945204</v>
      </c>
      <c r="J96" s="3">
        <v>6</v>
      </c>
      <c r="K96" s="3" t="s">
        <v>837</v>
      </c>
    </row>
    <row r="97" spans="1:11">
      <c r="A97" s="5">
        <v>5</v>
      </c>
      <c r="B97" s="8">
        <v>16</v>
      </c>
      <c r="C97" s="8">
        <v>96</v>
      </c>
      <c r="D97" s="2" t="s">
        <v>29</v>
      </c>
      <c r="E97" s="2" t="s">
        <v>555</v>
      </c>
      <c r="F97" s="2" t="s">
        <v>955</v>
      </c>
      <c r="G97" s="2" t="s">
        <v>956</v>
      </c>
      <c r="H97" s="16">
        <v>34376</v>
      </c>
      <c r="I97" s="30">
        <v>26.156164383561645</v>
      </c>
      <c r="J97" s="3">
        <v>6</v>
      </c>
      <c r="K97" s="3" t="s">
        <v>837</v>
      </c>
    </row>
    <row r="98" spans="1:11">
      <c r="A98" s="5">
        <v>5</v>
      </c>
      <c r="B98" s="8">
        <v>17</v>
      </c>
      <c r="C98" s="8">
        <v>97</v>
      </c>
      <c r="D98" s="2" t="s">
        <v>1121</v>
      </c>
      <c r="E98" s="2" t="s">
        <v>686</v>
      </c>
      <c r="F98" s="2" t="s">
        <v>4</v>
      </c>
      <c r="G98" s="2" t="s">
        <v>616</v>
      </c>
      <c r="H98" s="16">
        <v>33360</v>
      </c>
      <c r="I98" s="30">
        <v>28.93972602739726</v>
      </c>
      <c r="J98" s="3">
        <v>4</v>
      </c>
      <c r="K98" s="3" t="s">
        <v>838</v>
      </c>
    </row>
    <row r="99" spans="1:11">
      <c r="A99" s="5">
        <v>5</v>
      </c>
      <c r="B99" s="8">
        <v>18</v>
      </c>
      <c r="C99" s="8">
        <v>98</v>
      </c>
      <c r="D99" s="2" t="s">
        <v>609</v>
      </c>
      <c r="E99" s="2" t="s">
        <v>686</v>
      </c>
      <c r="F99" s="2" t="s">
        <v>491</v>
      </c>
      <c r="G99" s="2" t="s">
        <v>548</v>
      </c>
      <c r="H99" s="16">
        <v>34131</v>
      </c>
      <c r="I99" s="30">
        <v>26.827397260273973</v>
      </c>
      <c r="J99" s="3">
        <v>2</v>
      </c>
      <c r="K99" s="3" t="s">
        <v>837</v>
      </c>
    </row>
    <row r="100" spans="1:11">
      <c r="A100" s="5">
        <v>5</v>
      </c>
      <c r="B100" s="8">
        <v>19</v>
      </c>
      <c r="C100" s="8">
        <v>99</v>
      </c>
      <c r="D100" s="2" t="s">
        <v>563</v>
      </c>
      <c r="E100" s="2" t="s">
        <v>354</v>
      </c>
      <c r="F100" s="2" t="s">
        <v>821</v>
      </c>
      <c r="G100" s="2" t="s">
        <v>952</v>
      </c>
      <c r="H100" s="16">
        <v>34049</v>
      </c>
      <c r="I100" s="30">
        <v>27.052054794520547</v>
      </c>
      <c r="J100" s="3">
        <v>1</v>
      </c>
      <c r="K100" s="3" t="s">
        <v>837</v>
      </c>
    </row>
    <row r="101" spans="1:11">
      <c r="A101" s="9">
        <v>5</v>
      </c>
      <c r="B101" s="10">
        <v>20</v>
      </c>
      <c r="C101" s="10">
        <v>100</v>
      </c>
      <c r="D101" s="11" t="s">
        <v>567</v>
      </c>
      <c r="E101" s="11" t="s">
        <v>15</v>
      </c>
      <c r="F101" s="11" t="s">
        <v>601</v>
      </c>
      <c r="G101" s="11" t="s">
        <v>108</v>
      </c>
      <c r="H101" s="17">
        <v>34786</v>
      </c>
      <c r="I101" s="31">
        <v>25.032876712328768</v>
      </c>
      <c r="J101" s="12">
        <v>2</v>
      </c>
      <c r="K101" s="12" t="s">
        <v>837</v>
      </c>
    </row>
    <row r="102" spans="1:11">
      <c r="A102" s="5">
        <v>6</v>
      </c>
      <c r="B102" s="8">
        <v>1</v>
      </c>
      <c r="C102" s="8">
        <v>101</v>
      </c>
      <c r="D102" s="2" t="s">
        <v>567</v>
      </c>
      <c r="E102" s="2" t="s">
        <v>345</v>
      </c>
      <c r="F102" s="2" t="s">
        <v>829</v>
      </c>
      <c r="G102" s="2" t="s">
        <v>602</v>
      </c>
      <c r="H102" s="16">
        <v>32829</v>
      </c>
      <c r="I102" s="30">
        <v>30.394520547945206</v>
      </c>
      <c r="J102" s="3">
        <v>1</v>
      </c>
      <c r="K102" s="3" t="s">
        <v>837</v>
      </c>
    </row>
    <row r="103" spans="1:11">
      <c r="A103" s="5">
        <v>6</v>
      </c>
      <c r="B103" s="8">
        <v>2</v>
      </c>
      <c r="C103" s="8">
        <v>102</v>
      </c>
      <c r="D103" s="2" t="s">
        <v>563</v>
      </c>
      <c r="E103" s="2" t="s">
        <v>609</v>
      </c>
      <c r="F103" s="2" t="s">
        <v>373</v>
      </c>
      <c r="G103" s="2" t="s">
        <v>544</v>
      </c>
      <c r="H103" s="16">
        <v>32368</v>
      </c>
      <c r="I103" s="30">
        <v>31.657534246575342</v>
      </c>
      <c r="J103" s="3">
        <v>1</v>
      </c>
      <c r="K103" s="3" t="s">
        <v>837</v>
      </c>
    </row>
    <row r="104" spans="1:11">
      <c r="A104" s="5">
        <v>6</v>
      </c>
      <c r="B104" s="8">
        <v>3</v>
      </c>
      <c r="C104" s="8">
        <v>103</v>
      </c>
      <c r="D104" s="2" t="s">
        <v>609</v>
      </c>
      <c r="E104" s="2" t="s">
        <v>609</v>
      </c>
      <c r="F104" s="2" t="s">
        <v>897</v>
      </c>
      <c r="G104" s="2" t="s">
        <v>277</v>
      </c>
      <c r="H104" s="16">
        <v>35200</v>
      </c>
      <c r="I104" s="30">
        <v>23.898630136986302</v>
      </c>
      <c r="J104" s="3">
        <v>8</v>
      </c>
      <c r="K104" s="3" t="s">
        <v>46</v>
      </c>
    </row>
    <row r="105" spans="1:11">
      <c r="A105" s="5">
        <v>6</v>
      </c>
      <c r="B105" s="8">
        <v>4</v>
      </c>
      <c r="C105" s="8">
        <v>104</v>
      </c>
      <c r="D105" s="2" t="s">
        <v>1121</v>
      </c>
      <c r="E105" s="2" t="s">
        <v>13</v>
      </c>
      <c r="F105" s="2" t="s">
        <v>860</v>
      </c>
      <c r="G105" s="2" t="s">
        <v>342</v>
      </c>
      <c r="H105" s="16">
        <v>32673</v>
      </c>
      <c r="I105" s="30">
        <v>30.82191780821918</v>
      </c>
      <c r="J105" s="3">
        <v>1</v>
      </c>
      <c r="K105" s="3" t="s">
        <v>837</v>
      </c>
    </row>
    <row r="106" spans="1:11">
      <c r="A106" s="5">
        <v>6</v>
      </c>
      <c r="B106" s="8">
        <v>5</v>
      </c>
      <c r="C106" s="8">
        <v>105</v>
      </c>
      <c r="D106" s="2" t="s">
        <v>29</v>
      </c>
      <c r="E106" s="2" t="s">
        <v>276</v>
      </c>
      <c r="F106" s="2" t="s">
        <v>1172</v>
      </c>
      <c r="G106" s="2" t="s">
        <v>435</v>
      </c>
      <c r="H106" s="16">
        <v>32378</v>
      </c>
      <c r="I106" s="30">
        <v>31.63013698630137</v>
      </c>
      <c r="J106" s="3">
        <v>1</v>
      </c>
      <c r="K106" s="3" t="s">
        <v>837</v>
      </c>
    </row>
    <row r="107" spans="1:11">
      <c r="A107" s="5">
        <v>6</v>
      </c>
      <c r="B107" s="8">
        <v>6</v>
      </c>
      <c r="C107" s="8">
        <v>106</v>
      </c>
      <c r="D107" s="2" t="s">
        <v>239</v>
      </c>
      <c r="E107" s="2" t="s">
        <v>609</v>
      </c>
      <c r="F107" s="2" t="s">
        <v>165</v>
      </c>
      <c r="G107" s="2" t="s">
        <v>296</v>
      </c>
      <c r="H107" s="16">
        <v>34066</v>
      </c>
      <c r="I107" s="30">
        <v>27.005479452054793</v>
      </c>
      <c r="J107" s="3">
        <v>1</v>
      </c>
      <c r="K107" s="3" t="s">
        <v>46</v>
      </c>
    </row>
    <row r="108" spans="1:11">
      <c r="A108" s="5">
        <v>6</v>
      </c>
      <c r="B108" s="8">
        <v>7</v>
      </c>
      <c r="C108" s="8">
        <v>107</v>
      </c>
      <c r="D108" s="2" t="s">
        <v>129</v>
      </c>
      <c r="E108" s="2" t="s">
        <v>18</v>
      </c>
      <c r="F108" s="2" t="s">
        <v>914</v>
      </c>
      <c r="G108" s="2" t="s">
        <v>915</v>
      </c>
      <c r="H108" s="16">
        <v>33098</v>
      </c>
      <c r="I108" s="30">
        <v>29.657534246575342</v>
      </c>
      <c r="J108" s="3">
        <v>1</v>
      </c>
      <c r="K108" s="3" t="s">
        <v>837</v>
      </c>
    </row>
    <row r="109" spans="1:11">
      <c r="A109" s="5">
        <v>6</v>
      </c>
      <c r="B109" s="8">
        <v>8</v>
      </c>
      <c r="C109" s="8">
        <v>108</v>
      </c>
      <c r="D109" s="2" t="s">
        <v>300</v>
      </c>
      <c r="E109" s="2" t="s">
        <v>18</v>
      </c>
      <c r="F109" s="2" t="s">
        <v>432</v>
      </c>
      <c r="G109" s="2" t="s">
        <v>128</v>
      </c>
      <c r="H109" s="16">
        <v>33265</v>
      </c>
      <c r="I109" s="30">
        <v>29.2</v>
      </c>
      <c r="J109" s="3">
        <v>1</v>
      </c>
      <c r="K109" s="3" t="s">
        <v>837</v>
      </c>
    </row>
    <row r="110" spans="1:11">
      <c r="A110" s="5">
        <v>6</v>
      </c>
      <c r="B110" s="8">
        <v>9</v>
      </c>
      <c r="C110" s="8">
        <v>109</v>
      </c>
      <c r="D110" s="2" t="s">
        <v>13</v>
      </c>
      <c r="E110" s="2" t="s">
        <v>16</v>
      </c>
      <c r="F110" s="2" t="s">
        <v>457</v>
      </c>
      <c r="G110" s="2" t="s">
        <v>287</v>
      </c>
      <c r="H110" s="16">
        <v>32133</v>
      </c>
      <c r="I110" s="30">
        <v>32.301369863013697</v>
      </c>
      <c r="J110" s="3">
        <v>1</v>
      </c>
      <c r="K110" s="3" t="s">
        <v>46</v>
      </c>
    </row>
    <row r="111" spans="1:11">
      <c r="A111" s="5">
        <v>6</v>
      </c>
      <c r="B111" s="8">
        <v>10</v>
      </c>
      <c r="C111" s="8">
        <v>110</v>
      </c>
      <c r="D111" s="2" t="s">
        <v>555</v>
      </c>
      <c r="E111" s="2" t="s">
        <v>18</v>
      </c>
      <c r="F111" s="2" t="s">
        <v>292</v>
      </c>
      <c r="G111" s="2" t="s">
        <v>523</v>
      </c>
      <c r="H111" s="16">
        <v>31946</v>
      </c>
      <c r="I111" s="30">
        <v>32.813698630136983</v>
      </c>
      <c r="J111" s="3">
        <v>2</v>
      </c>
      <c r="K111" s="3" t="s">
        <v>46</v>
      </c>
    </row>
    <row r="112" spans="1:11">
      <c r="A112" s="5">
        <v>6</v>
      </c>
      <c r="B112" s="8">
        <v>11</v>
      </c>
      <c r="C112" s="8">
        <v>111</v>
      </c>
      <c r="D112" s="2" t="s">
        <v>470</v>
      </c>
      <c r="E112" s="2" t="s">
        <v>300</v>
      </c>
      <c r="F112" s="2" t="s">
        <v>402</v>
      </c>
      <c r="G112" s="2" t="s">
        <v>1147</v>
      </c>
      <c r="H112" s="16">
        <v>34329</v>
      </c>
      <c r="I112" s="30">
        <v>26.284931506849315</v>
      </c>
      <c r="J112" s="3">
        <v>1</v>
      </c>
      <c r="K112" s="3" t="s">
        <v>837</v>
      </c>
    </row>
    <row r="113" spans="1:11">
      <c r="A113" s="5">
        <v>6</v>
      </c>
      <c r="B113" s="8">
        <v>12</v>
      </c>
      <c r="C113" s="8">
        <v>112</v>
      </c>
      <c r="D113" s="2" t="s">
        <v>15</v>
      </c>
      <c r="E113" s="2" t="s">
        <v>16</v>
      </c>
      <c r="F113" s="2" t="s">
        <v>913</v>
      </c>
      <c r="G113" s="2" t="s">
        <v>82</v>
      </c>
      <c r="H113" s="16">
        <v>33820</v>
      </c>
      <c r="I113" s="30">
        <v>27.67945205479452</v>
      </c>
      <c r="J113" s="3">
        <v>1</v>
      </c>
      <c r="K113" s="3" t="s">
        <v>837</v>
      </c>
    </row>
    <row r="114" spans="1:11">
      <c r="A114" s="5">
        <v>6</v>
      </c>
      <c r="B114" s="8">
        <v>13</v>
      </c>
      <c r="C114" s="8">
        <v>113</v>
      </c>
      <c r="D114" s="2" t="s">
        <v>246</v>
      </c>
      <c r="E114" s="2" t="s">
        <v>345</v>
      </c>
      <c r="F114" s="2" t="s">
        <v>262</v>
      </c>
      <c r="G114" s="2" t="s">
        <v>623</v>
      </c>
      <c r="H114" s="16">
        <v>34086</v>
      </c>
      <c r="I114" s="30">
        <v>26.950684931506849</v>
      </c>
      <c r="J114" s="3">
        <v>7</v>
      </c>
      <c r="K114" s="3" t="s">
        <v>837</v>
      </c>
    </row>
    <row r="115" spans="1:11">
      <c r="A115" s="5">
        <v>6</v>
      </c>
      <c r="B115" s="8">
        <v>14</v>
      </c>
      <c r="C115" s="8">
        <v>114</v>
      </c>
      <c r="D115" s="2" t="s">
        <v>276</v>
      </c>
      <c r="E115" s="2" t="s">
        <v>213</v>
      </c>
      <c r="F115" s="2" t="s">
        <v>52</v>
      </c>
      <c r="G115" s="2" t="s">
        <v>293</v>
      </c>
      <c r="H115" s="16">
        <v>32952</v>
      </c>
      <c r="I115" s="30">
        <v>30.057534246575344</v>
      </c>
      <c r="J115" s="3">
        <v>1</v>
      </c>
      <c r="K115" s="3" t="s">
        <v>46</v>
      </c>
    </row>
    <row r="116" spans="1:11">
      <c r="A116" s="5">
        <v>6</v>
      </c>
      <c r="B116" s="8">
        <v>15</v>
      </c>
      <c r="C116" s="8">
        <v>115</v>
      </c>
      <c r="D116" s="2" t="s">
        <v>14</v>
      </c>
      <c r="E116" s="2" t="s">
        <v>14</v>
      </c>
      <c r="F116" s="2" t="s">
        <v>634</v>
      </c>
      <c r="G116" s="2" t="s">
        <v>554</v>
      </c>
      <c r="H116" s="16">
        <v>34292</v>
      </c>
      <c r="I116" s="30">
        <v>26.386301369863013</v>
      </c>
      <c r="J116" s="3">
        <v>8</v>
      </c>
      <c r="K116" s="3" t="s">
        <v>46</v>
      </c>
    </row>
    <row r="117" spans="1:11">
      <c r="A117" s="5">
        <v>6</v>
      </c>
      <c r="B117" s="8">
        <v>16</v>
      </c>
      <c r="C117" s="8">
        <v>116</v>
      </c>
      <c r="D117" s="2" t="s">
        <v>18</v>
      </c>
      <c r="E117" s="2" t="s">
        <v>563</v>
      </c>
      <c r="F117" s="2" t="s">
        <v>512</v>
      </c>
      <c r="G117" s="2" t="s">
        <v>572</v>
      </c>
      <c r="H117" s="16">
        <v>31554</v>
      </c>
      <c r="I117" s="30">
        <v>33.887671232876713</v>
      </c>
      <c r="J117" s="3">
        <v>4</v>
      </c>
      <c r="K117" s="3" t="s">
        <v>46</v>
      </c>
    </row>
    <row r="118" spans="1:11">
      <c r="A118" s="5">
        <v>6</v>
      </c>
      <c r="B118" s="8">
        <v>17</v>
      </c>
      <c r="C118" s="8">
        <v>117</v>
      </c>
      <c r="D118" s="2" t="s">
        <v>16</v>
      </c>
      <c r="E118" s="2" t="s">
        <v>15</v>
      </c>
      <c r="F118" s="2" t="s">
        <v>584</v>
      </c>
      <c r="G118" s="2" t="s">
        <v>856</v>
      </c>
      <c r="H118" s="16">
        <v>33474</v>
      </c>
      <c r="I118" s="30">
        <v>28.627397260273973</v>
      </c>
      <c r="J118" s="3">
        <v>4</v>
      </c>
      <c r="K118" s="3" t="s">
        <v>837</v>
      </c>
    </row>
    <row r="119" spans="1:11">
      <c r="A119" s="5">
        <v>6</v>
      </c>
      <c r="B119" s="8">
        <v>18</v>
      </c>
      <c r="C119" s="8">
        <v>118</v>
      </c>
      <c r="D119" s="2" t="s">
        <v>614</v>
      </c>
      <c r="E119" s="2" t="s">
        <v>47</v>
      </c>
      <c r="F119" s="2" t="s">
        <v>761</v>
      </c>
      <c r="G119" s="2" t="s">
        <v>762</v>
      </c>
      <c r="H119" s="16">
        <v>34907</v>
      </c>
      <c r="I119" s="30">
        <v>24.701369863013699</v>
      </c>
      <c r="J119" s="3">
        <v>6</v>
      </c>
      <c r="K119" s="3" t="s">
        <v>838</v>
      </c>
    </row>
    <row r="120" spans="1:11">
      <c r="A120" s="5">
        <v>6</v>
      </c>
      <c r="B120" s="8">
        <v>19</v>
      </c>
      <c r="C120" s="8">
        <v>119</v>
      </c>
      <c r="D120" s="2" t="s">
        <v>345</v>
      </c>
      <c r="E120" s="2" t="s">
        <v>470</v>
      </c>
      <c r="F120" s="2" t="s">
        <v>1237</v>
      </c>
      <c r="G120" s="2" t="s">
        <v>1238</v>
      </c>
      <c r="H120" s="16">
        <v>34800</v>
      </c>
      <c r="I120" s="30">
        <v>24.994520547945207</v>
      </c>
      <c r="J120" s="3">
        <v>4</v>
      </c>
      <c r="K120" s="3" t="s">
        <v>46</v>
      </c>
    </row>
    <row r="121" spans="1:11">
      <c r="A121" s="9">
        <v>6</v>
      </c>
      <c r="B121" s="10">
        <v>20</v>
      </c>
      <c r="C121" s="10">
        <v>120</v>
      </c>
      <c r="D121" s="11" t="s">
        <v>354</v>
      </c>
      <c r="E121" s="11" t="s">
        <v>354</v>
      </c>
      <c r="F121" s="11" t="s">
        <v>455</v>
      </c>
      <c r="G121" s="11" t="s">
        <v>456</v>
      </c>
      <c r="H121" s="17">
        <v>31008</v>
      </c>
      <c r="I121" s="31">
        <v>35.38356164383562</v>
      </c>
      <c r="J121" s="12">
        <v>1</v>
      </c>
      <c r="K121" s="12" t="s">
        <v>837</v>
      </c>
    </row>
    <row r="122" spans="1:11">
      <c r="A122" s="5">
        <v>7</v>
      </c>
      <c r="B122" s="8">
        <v>1</v>
      </c>
      <c r="C122" s="8">
        <v>121</v>
      </c>
      <c r="D122" s="2" t="s">
        <v>354</v>
      </c>
      <c r="E122" s="2" t="s">
        <v>15</v>
      </c>
      <c r="F122" s="2" t="s">
        <v>782</v>
      </c>
      <c r="G122" s="2" t="s">
        <v>128</v>
      </c>
      <c r="H122" s="16">
        <v>35289</v>
      </c>
      <c r="I122" s="30">
        <v>23.654794520547945</v>
      </c>
      <c r="J122" s="3">
        <v>1</v>
      </c>
      <c r="K122" s="3" t="s">
        <v>46</v>
      </c>
    </row>
    <row r="123" spans="1:11">
      <c r="A123" s="5">
        <v>7</v>
      </c>
      <c r="B123" s="8">
        <v>2</v>
      </c>
      <c r="C123" s="8">
        <v>122</v>
      </c>
      <c r="D123" s="2" t="s">
        <v>345</v>
      </c>
      <c r="E123" s="2" t="s">
        <v>567</v>
      </c>
      <c r="F123" s="2" t="s">
        <v>498</v>
      </c>
      <c r="G123" s="2" t="s">
        <v>132</v>
      </c>
      <c r="H123" s="16">
        <v>30379</v>
      </c>
      <c r="I123" s="30">
        <v>37.106849315068494</v>
      </c>
      <c r="J123" s="3">
        <v>1</v>
      </c>
      <c r="K123" s="3" t="s">
        <v>837</v>
      </c>
    </row>
    <row r="124" spans="1:11">
      <c r="A124" s="5">
        <v>7</v>
      </c>
      <c r="B124" s="8">
        <v>3</v>
      </c>
      <c r="C124" s="8">
        <v>123</v>
      </c>
      <c r="D124" s="2" t="s">
        <v>614</v>
      </c>
      <c r="E124" s="2" t="s">
        <v>129</v>
      </c>
      <c r="F124" s="2" t="s">
        <v>730</v>
      </c>
      <c r="G124" s="2" t="s">
        <v>565</v>
      </c>
      <c r="H124" s="16">
        <v>32532</v>
      </c>
      <c r="I124" s="30">
        <v>31.208219178082192</v>
      </c>
      <c r="J124" s="3">
        <v>1</v>
      </c>
      <c r="K124" s="3" t="s">
        <v>46</v>
      </c>
    </row>
    <row r="125" spans="1:11">
      <c r="A125" s="5">
        <v>7</v>
      </c>
      <c r="B125" s="8">
        <v>4</v>
      </c>
      <c r="C125" s="8">
        <v>124</v>
      </c>
      <c r="D125" s="2" t="s">
        <v>16</v>
      </c>
      <c r="E125" s="2" t="s">
        <v>354</v>
      </c>
      <c r="F125" s="2" t="s">
        <v>652</v>
      </c>
      <c r="G125" s="2" t="s">
        <v>546</v>
      </c>
      <c r="H125" s="16">
        <v>31213</v>
      </c>
      <c r="I125" s="30">
        <v>34.821917808219176</v>
      </c>
      <c r="J125" s="3">
        <v>1</v>
      </c>
      <c r="K125" s="3" t="s">
        <v>837</v>
      </c>
    </row>
    <row r="126" spans="1:11">
      <c r="A126" s="5">
        <v>7</v>
      </c>
      <c r="B126" s="8">
        <v>5</v>
      </c>
      <c r="C126" s="8">
        <v>125</v>
      </c>
      <c r="D126" s="2" t="s">
        <v>18</v>
      </c>
      <c r="E126" s="2" t="s">
        <v>45</v>
      </c>
      <c r="F126" s="2" t="s">
        <v>1282</v>
      </c>
      <c r="G126" s="2" t="s">
        <v>951</v>
      </c>
      <c r="H126" s="16">
        <v>34914</v>
      </c>
      <c r="I126" s="30">
        <v>24.682191780821917</v>
      </c>
      <c r="J126" s="3">
        <v>1</v>
      </c>
      <c r="K126" s="3" t="s">
        <v>837</v>
      </c>
    </row>
    <row r="127" spans="1:11">
      <c r="A127" s="5">
        <v>7</v>
      </c>
      <c r="B127" s="8">
        <v>6</v>
      </c>
      <c r="C127" s="8">
        <v>126</v>
      </c>
      <c r="D127" s="2" t="s">
        <v>14</v>
      </c>
      <c r="E127" s="2" t="s">
        <v>598</v>
      </c>
      <c r="F127" s="2" t="s">
        <v>754</v>
      </c>
      <c r="G127" s="2" t="s">
        <v>461</v>
      </c>
      <c r="H127" s="16">
        <v>33650</v>
      </c>
      <c r="I127" s="30">
        <v>28.145205479452056</v>
      </c>
      <c r="J127" s="3">
        <v>1</v>
      </c>
      <c r="K127" s="3" t="s">
        <v>46</v>
      </c>
    </row>
    <row r="128" spans="1:11">
      <c r="A128" s="5">
        <v>7</v>
      </c>
      <c r="B128" s="8">
        <v>7</v>
      </c>
      <c r="C128" s="8">
        <v>127</v>
      </c>
      <c r="D128" s="2" t="s">
        <v>276</v>
      </c>
      <c r="E128" s="2" t="s">
        <v>300</v>
      </c>
      <c r="F128" s="2" t="s">
        <v>767</v>
      </c>
      <c r="G128" s="2" t="s">
        <v>627</v>
      </c>
      <c r="H128" s="16">
        <v>34605</v>
      </c>
      <c r="I128" s="30">
        <v>25.528767123287672</v>
      </c>
      <c r="J128" s="3">
        <v>8</v>
      </c>
      <c r="K128" s="3" t="s">
        <v>837</v>
      </c>
    </row>
    <row r="129" spans="1:11">
      <c r="A129" s="5">
        <v>7</v>
      </c>
      <c r="B129" s="8">
        <v>8</v>
      </c>
      <c r="C129" s="8">
        <v>128</v>
      </c>
      <c r="D129" s="2" t="s">
        <v>246</v>
      </c>
      <c r="E129" s="2" t="s">
        <v>470</v>
      </c>
      <c r="F129" s="2" t="s">
        <v>1031</v>
      </c>
      <c r="G129" s="2" t="s">
        <v>1051</v>
      </c>
      <c r="H129" s="16">
        <v>34261</v>
      </c>
      <c r="I129" s="30">
        <v>26.471232876712328</v>
      </c>
      <c r="J129" s="3">
        <v>7</v>
      </c>
      <c r="K129" s="3" t="s">
        <v>837</v>
      </c>
    </row>
    <row r="130" spans="1:11">
      <c r="A130" s="5">
        <v>7</v>
      </c>
      <c r="B130" s="8">
        <v>9</v>
      </c>
      <c r="C130" s="8">
        <v>129</v>
      </c>
      <c r="D130" s="2" t="s">
        <v>15</v>
      </c>
      <c r="E130" s="2" t="s">
        <v>213</v>
      </c>
      <c r="F130" s="2" t="s">
        <v>1273</v>
      </c>
      <c r="G130" s="2" t="s">
        <v>174</v>
      </c>
      <c r="H130" s="16">
        <v>34720</v>
      </c>
      <c r="I130" s="30">
        <v>25.213698630136985</v>
      </c>
      <c r="J130" s="3">
        <v>1</v>
      </c>
      <c r="K130" s="3" t="s">
        <v>837</v>
      </c>
    </row>
    <row r="131" spans="1:11">
      <c r="A131" s="5">
        <v>7</v>
      </c>
      <c r="B131" s="8">
        <v>10</v>
      </c>
      <c r="C131" s="8">
        <v>130</v>
      </c>
      <c r="D131" s="2" t="s">
        <v>470</v>
      </c>
      <c r="E131" s="2" t="s">
        <v>563</v>
      </c>
      <c r="F131" s="2" t="s">
        <v>117</v>
      </c>
      <c r="G131" s="2" t="s">
        <v>570</v>
      </c>
      <c r="H131" s="16">
        <v>32174</v>
      </c>
      <c r="I131" s="30">
        <v>32.18904109589041</v>
      </c>
      <c r="J131" s="3">
        <v>1</v>
      </c>
      <c r="K131" s="3" t="s">
        <v>46</v>
      </c>
    </row>
    <row r="132" spans="1:11">
      <c r="A132" s="5">
        <v>7</v>
      </c>
      <c r="B132" s="8">
        <v>11</v>
      </c>
      <c r="C132" s="8">
        <v>131</v>
      </c>
      <c r="D132" s="2" t="s">
        <v>555</v>
      </c>
      <c r="E132" s="2" t="s">
        <v>45</v>
      </c>
      <c r="F132" s="2" t="s">
        <v>275</v>
      </c>
      <c r="G132" s="2" t="s">
        <v>724</v>
      </c>
      <c r="H132" s="16">
        <v>34529</v>
      </c>
      <c r="I132" s="30">
        <v>25.736986301369864</v>
      </c>
      <c r="J132" s="3">
        <v>2</v>
      </c>
      <c r="K132" s="3" t="s">
        <v>837</v>
      </c>
    </row>
    <row r="133" spans="1:11">
      <c r="A133" s="5">
        <v>7</v>
      </c>
      <c r="B133" s="8">
        <v>12</v>
      </c>
      <c r="C133" s="8">
        <v>132</v>
      </c>
      <c r="D133" s="2" t="s">
        <v>13</v>
      </c>
      <c r="E133" s="2" t="s">
        <v>47</v>
      </c>
      <c r="F133" s="2" t="s">
        <v>899</v>
      </c>
      <c r="G133" s="2" t="s">
        <v>293</v>
      </c>
      <c r="H133" s="16">
        <v>34907</v>
      </c>
      <c r="I133" s="30">
        <v>24.701369863013699</v>
      </c>
      <c r="J133" s="3">
        <v>1</v>
      </c>
      <c r="K133" s="3" t="s">
        <v>837</v>
      </c>
    </row>
    <row r="134" spans="1:11">
      <c r="A134" s="5">
        <v>7</v>
      </c>
      <c r="B134" s="8">
        <v>13</v>
      </c>
      <c r="C134" s="8">
        <v>133</v>
      </c>
      <c r="D134" s="2" t="s">
        <v>300</v>
      </c>
      <c r="E134" s="2" t="s">
        <v>14</v>
      </c>
      <c r="F134" s="2" t="s">
        <v>160</v>
      </c>
      <c r="G134" s="2" t="s">
        <v>161</v>
      </c>
      <c r="H134" s="16">
        <v>30145</v>
      </c>
      <c r="I134" s="30">
        <v>37.747945205479454</v>
      </c>
      <c r="J134" s="3">
        <v>9</v>
      </c>
      <c r="K134" s="3" t="s">
        <v>46</v>
      </c>
    </row>
    <row r="135" spans="1:11">
      <c r="A135" s="5">
        <v>7</v>
      </c>
      <c r="B135" s="8">
        <v>14</v>
      </c>
      <c r="C135" s="8">
        <v>134</v>
      </c>
      <c r="D135" s="2" t="s">
        <v>129</v>
      </c>
      <c r="E135" s="2" t="s">
        <v>129</v>
      </c>
      <c r="F135" s="2" t="s">
        <v>1150</v>
      </c>
      <c r="G135" s="2" t="s">
        <v>617</v>
      </c>
      <c r="H135" s="16">
        <v>34066</v>
      </c>
      <c r="I135" s="30">
        <v>27.005479452054793</v>
      </c>
      <c r="J135" s="3">
        <v>5</v>
      </c>
      <c r="K135" s="3" t="s">
        <v>837</v>
      </c>
    </row>
    <row r="136" spans="1:11">
      <c r="A136" s="5">
        <v>7</v>
      </c>
      <c r="B136" s="8">
        <v>15</v>
      </c>
      <c r="C136" s="8">
        <v>135</v>
      </c>
      <c r="D136" s="2" t="s">
        <v>239</v>
      </c>
      <c r="E136" s="2" t="s">
        <v>567</v>
      </c>
      <c r="F136" s="2" t="s">
        <v>6</v>
      </c>
      <c r="G136" s="2" t="s">
        <v>541</v>
      </c>
      <c r="H136" s="16">
        <v>33509</v>
      </c>
      <c r="I136" s="30">
        <v>28.531506849315068</v>
      </c>
      <c r="J136" s="3">
        <v>7</v>
      </c>
      <c r="K136" s="3" t="s">
        <v>46</v>
      </c>
    </row>
    <row r="137" spans="1:11">
      <c r="A137" s="5">
        <v>7</v>
      </c>
      <c r="B137" s="8">
        <v>16</v>
      </c>
      <c r="C137" s="8">
        <v>136</v>
      </c>
      <c r="D137" s="2" t="s">
        <v>29</v>
      </c>
      <c r="E137" s="2" t="s">
        <v>29</v>
      </c>
      <c r="F137" s="2" t="s">
        <v>615</v>
      </c>
      <c r="G137" s="2" t="s">
        <v>194</v>
      </c>
      <c r="H137" s="16">
        <v>30739</v>
      </c>
      <c r="I137" s="30">
        <v>36.12054794520548</v>
      </c>
      <c r="J137" s="3">
        <v>1</v>
      </c>
      <c r="K137" s="3" t="s">
        <v>837</v>
      </c>
    </row>
    <row r="138" spans="1:11">
      <c r="A138" s="5">
        <v>7</v>
      </c>
      <c r="B138" s="8">
        <v>17</v>
      </c>
      <c r="C138" s="8">
        <v>137</v>
      </c>
      <c r="D138" s="2" t="s">
        <v>1121</v>
      </c>
      <c r="E138" s="2" t="s">
        <v>354</v>
      </c>
      <c r="F138" s="2" t="s">
        <v>864</v>
      </c>
      <c r="G138" s="2" t="s">
        <v>545</v>
      </c>
      <c r="H138" s="16">
        <v>32561</v>
      </c>
      <c r="I138" s="30">
        <v>31.12876712328767</v>
      </c>
      <c r="J138" s="3">
        <v>1</v>
      </c>
      <c r="K138" s="3" t="s">
        <v>837</v>
      </c>
    </row>
    <row r="139" spans="1:11">
      <c r="A139" s="5">
        <v>7</v>
      </c>
      <c r="B139" s="8">
        <v>18</v>
      </c>
      <c r="C139" s="8">
        <v>138</v>
      </c>
      <c r="D139" s="2" t="s">
        <v>609</v>
      </c>
      <c r="E139" s="2" t="s">
        <v>239</v>
      </c>
      <c r="F139" s="2" t="s">
        <v>938</v>
      </c>
      <c r="G139" s="2" t="s">
        <v>531</v>
      </c>
      <c r="H139" s="16">
        <v>33271</v>
      </c>
      <c r="I139" s="30">
        <v>29.183561643835617</v>
      </c>
      <c r="J139" s="3">
        <v>1</v>
      </c>
      <c r="K139" s="3" t="s">
        <v>46</v>
      </c>
    </row>
    <row r="140" spans="1:11">
      <c r="A140" s="5">
        <v>7</v>
      </c>
      <c r="B140" s="8">
        <v>19</v>
      </c>
      <c r="C140" s="8">
        <v>139</v>
      </c>
      <c r="D140" s="2" t="s">
        <v>563</v>
      </c>
      <c r="E140" s="2" t="s">
        <v>598</v>
      </c>
      <c r="F140" s="2" t="s">
        <v>159</v>
      </c>
      <c r="G140" s="2" t="s">
        <v>248</v>
      </c>
      <c r="H140" s="16">
        <v>33331</v>
      </c>
      <c r="I140" s="30">
        <v>29.019178082191782</v>
      </c>
      <c r="J140" s="3">
        <v>2</v>
      </c>
      <c r="K140" s="3" t="s">
        <v>837</v>
      </c>
    </row>
    <row r="141" spans="1:11">
      <c r="A141" s="9">
        <v>7</v>
      </c>
      <c r="B141" s="10">
        <v>20</v>
      </c>
      <c r="C141" s="10">
        <v>140</v>
      </c>
      <c r="D141" s="11" t="s">
        <v>567</v>
      </c>
      <c r="E141" s="11" t="s">
        <v>686</v>
      </c>
      <c r="F141" s="11" t="s">
        <v>1242</v>
      </c>
      <c r="G141" s="11" t="s">
        <v>539</v>
      </c>
      <c r="H141" s="17">
        <v>35196</v>
      </c>
      <c r="I141" s="31">
        <v>23.909589041095892</v>
      </c>
      <c r="J141" s="12">
        <v>1</v>
      </c>
      <c r="K141" s="12" t="s">
        <v>837</v>
      </c>
    </row>
    <row r="142" spans="1:11">
      <c r="A142" s="5">
        <v>8</v>
      </c>
      <c r="B142" s="8">
        <v>1</v>
      </c>
      <c r="C142" s="8">
        <v>141</v>
      </c>
      <c r="D142" s="2" t="s">
        <v>567</v>
      </c>
      <c r="E142" s="2" t="s">
        <v>45</v>
      </c>
      <c r="F142" s="2" t="s">
        <v>610</v>
      </c>
      <c r="G142" s="2" t="s">
        <v>106</v>
      </c>
      <c r="H142" s="16">
        <v>34202</v>
      </c>
      <c r="I142" s="30">
        <v>26.635616438356163</v>
      </c>
      <c r="J142" s="3">
        <v>1</v>
      </c>
      <c r="K142" s="3" t="s">
        <v>837</v>
      </c>
    </row>
    <row r="143" spans="1:11">
      <c r="A143" s="5">
        <v>8</v>
      </c>
      <c r="B143" s="8">
        <v>2</v>
      </c>
      <c r="C143" s="8">
        <v>142</v>
      </c>
      <c r="D143" s="2" t="s">
        <v>563</v>
      </c>
      <c r="E143" s="2" t="s">
        <v>15</v>
      </c>
      <c r="F143" s="2" t="s">
        <v>979</v>
      </c>
      <c r="G143" s="2" t="s">
        <v>599</v>
      </c>
      <c r="H143" s="16">
        <v>32835</v>
      </c>
      <c r="I143" s="30">
        <v>30.38082191780822</v>
      </c>
      <c r="J143" s="3">
        <v>1</v>
      </c>
      <c r="K143" s="3" t="s">
        <v>837</v>
      </c>
    </row>
    <row r="144" spans="1:11">
      <c r="A144" s="5">
        <v>8</v>
      </c>
      <c r="B144" s="8">
        <v>3</v>
      </c>
      <c r="C144" s="8">
        <v>143</v>
      </c>
      <c r="D144" s="2" t="s">
        <v>609</v>
      </c>
      <c r="E144" s="2" t="s">
        <v>300</v>
      </c>
      <c r="F144" s="2" t="s">
        <v>386</v>
      </c>
      <c r="G144" s="2" t="s">
        <v>885</v>
      </c>
      <c r="H144" s="16">
        <v>34944</v>
      </c>
      <c r="I144" s="30">
        <v>24.602739726027398</v>
      </c>
      <c r="J144" s="3">
        <v>6</v>
      </c>
      <c r="K144" s="3" t="s">
        <v>837</v>
      </c>
    </row>
    <row r="145" spans="1:11">
      <c r="A145" s="5">
        <v>8</v>
      </c>
      <c r="B145" s="8">
        <v>4</v>
      </c>
      <c r="C145" s="8">
        <v>144</v>
      </c>
      <c r="D145" s="2" t="s">
        <v>1121</v>
      </c>
      <c r="E145" s="2" t="s">
        <v>246</v>
      </c>
      <c r="F145" s="2" t="s">
        <v>419</v>
      </c>
      <c r="G145" s="2" t="s">
        <v>198</v>
      </c>
      <c r="H145" s="16">
        <v>33764</v>
      </c>
      <c r="I145" s="30">
        <v>27.835616438356166</v>
      </c>
      <c r="J145" s="3">
        <v>2</v>
      </c>
      <c r="K145" s="3" t="s">
        <v>46</v>
      </c>
    </row>
    <row r="146" spans="1:11">
      <c r="A146" s="5">
        <v>8</v>
      </c>
      <c r="B146" s="8">
        <v>5</v>
      </c>
      <c r="C146" s="8">
        <v>145</v>
      </c>
      <c r="D146" s="2" t="s">
        <v>29</v>
      </c>
      <c r="E146" s="2" t="s">
        <v>164</v>
      </c>
      <c r="F146" s="2" t="s">
        <v>1109</v>
      </c>
      <c r="G146" s="2" t="s">
        <v>216</v>
      </c>
      <c r="H146" s="16">
        <v>34233</v>
      </c>
      <c r="I146" s="30">
        <v>26.550684931506851</v>
      </c>
      <c r="J146" s="3">
        <v>1</v>
      </c>
      <c r="K146" s="3" t="s">
        <v>46</v>
      </c>
    </row>
    <row r="147" spans="1:11">
      <c r="A147" s="5">
        <v>8</v>
      </c>
      <c r="B147" s="8">
        <v>6</v>
      </c>
      <c r="C147" s="8">
        <v>146</v>
      </c>
      <c r="D147" s="2" t="s">
        <v>239</v>
      </c>
      <c r="E147" s="2" t="s">
        <v>555</v>
      </c>
      <c r="F147" s="2" t="s">
        <v>267</v>
      </c>
      <c r="G147" s="2" t="s">
        <v>244</v>
      </c>
      <c r="H147" s="16">
        <v>30677</v>
      </c>
      <c r="I147" s="30">
        <v>36.293150684931504</v>
      </c>
      <c r="J147" s="3">
        <v>1</v>
      </c>
      <c r="K147" s="3" t="s">
        <v>46</v>
      </c>
    </row>
    <row r="148" spans="1:11">
      <c r="A148" s="5">
        <v>8</v>
      </c>
      <c r="B148" s="8">
        <v>7</v>
      </c>
      <c r="C148" s="8">
        <v>147</v>
      </c>
      <c r="D148" s="2" t="s">
        <v>129</v>
      </c>
      <c r="E148" s="2" t="s">
        <v>480</v>
      </c>
      <c r="F148" s="2" t="s">
        <v>486</v>
      </c>
      <c r="G148" s="2" t="s">
        <v>487</v>
      </c>
      <c r="H148" s="16">
        <v>31863</v>
      </c>
      <c r="I148" s="30">
        <v>33.043835616438358</v>
      </c>
      <c r="J148" s="3">
        <v>2</v>
      </c>
      <c r="K148" s="3" t="s">
        <v>837</v>
      </c>
    </row>
    <row r="149" spans="1:11">
      <c r="A149" s="5">
        <v>8</v>
      </c>
      <c r="B149" s="8">
        <v>8</v>
      </c>
      <c r="C149" s="8">
        <v>148</v>
      </c>
      <c r="D149" s="2" t="s">
        <v>300</v>
      </c>
      <c r="E149" s="2" t="s">
        <v>14</v>
      </c>
      <c r="F149" s="2" t="s">
        <v>402</v>
      </c>
      <c r="G149" s="2" t="s">
        <v>180</v>
      </c>
      <c r="H149" s="16">
        <v>30838</v>
      </c>
      <c r="I149" s="30">
        <v>35.852054794520548</v>
      </c>
      <c r="J149" s="3">
        <v>2</v>
      </c>
      <c r="K149" s="3" t="s">
        <v>837</v>
      </c>
    </row>
    <row r="150" spans="1:11">
      <c r="A150" s="5">
        <v>8</v>
      </c>
      <c r="B150" s="8">
        <v>9</v>
      </c>
      <c r="C150" s="8">
        <v>149</v>
      </c>
      <c r="D150" s="2" t="s">
        <v>13</v>
      </c>
      <c r="E150" s="2" t="s">
        <v>567</v>
      </c>
      <c r="F150" s="2" t="s">
        <v>336</v>
      </c>
      <c r="G150" s="2" t="s">
        <v>571</v>
      </c>
      <c r="H150" s="16">
        <v>31092</v>
      </c>
      <c r="I150" s="30">
        <v>35.156164383561645</v>
      </c>
      <c r="J150" s="3">
        <v>1</v>
      </c>
      <c r="K150" s="3" t="s">
        <v>837</v>
      </c>
    </row>
    <row r="151" spans="1:11">
      <c r="A151" s="5">
        <v>8</v>
      </c>
      <c r="B151" s="8">
        <v>10</v>
      </c>
      <c r="C151" s="8">
        <v>150</v>
      </c>
      <c r="D151" s="2" t="s">
        <v>555</v>
      </c>
      <c r="E151" s="2" t="s">
        <v>1291</v>
      </c>
      <c r="F151" s="2" t="s">
        <v>68</v>
      </c>
      <c r="G151" s="2" t="s">
        <v>571</v>
      </c>
      <c r="H151" s="16">
        <v>33432</v>
      </c>
      <c r="I151" s="30">
        <v>28.745205479452054</v>
      </c>
      <c r="J151" s="3">
        <v>1</v>
      </c>
      <c r="K151" s="3" t="s">
        <v>46</v>
      </c>
    </row>
    <row r="152" spans="1:11">
      <c r="A152" s="5">
        <v>8</v>
      </c>
      <c r="B152" s="8">
        <v>11</v>
      </c>
      <c r="C152" s="8">
        <v>151</v>
      </c>
      <c r="D152" s="2" t="s">
        <v>470</v>
      </c>
      <c r="E152" s="2" t="s">
        <v>300</v>
      </c>
      <c r="F152" s="2" t="s">
        <v>190</v>
      </c>
      <c r="G152" s="2" t="s">
        <v>544</v>
      </c>
      <c r="H152" s="16">
        <v>34521</v>
      </c>
      <c r="I152" s="30">
        <v>25.761643835616439</v>
      </c>
      <c r="J152" s="3">
        <v>4</v>
      </c>
      <c r="K152" s="3" t="s">
        <v>46</v>
      </c>
    </row>
    <row r="153" spans="1:11">
      <c r="A153" s="5">
        <v>8</v>
      </c>
      <c r="B153" s="8">
        <v>12</v>
      </c>
      <c r="C153" s="8">
        <v>152</v>
      </c>
      <c r="D153" s="2" t="s">
        <v>15</v>
      </c>
      <c r="E153" s="2" t="s">
        <v>567</v>
      </c>
      <c r="F153" s="2" t="s">
        <v>586</v>
      </c>
      <c r="G153" s="2" t="s">
        <v>692</v>
      </c>
      <c r="H153" s="16">
        <v>32581</v>
      </c>
      <c r="I153" s="30">
        <v>31.076712328767123</v>
      </c>
      <c r="J153" s="3">
        <v>9</v>
      </c>
      <c r="K153" s="3" t="s">
        <v>838</v>
      </c>
    </row>
    <row r="154" spans="1:11">
      <c r="A154" s="5">
        <v>8</v>
      </c>
      <c r="B154" s="8">
        <v>13</v>
      </c>
      <c r="C154" s="8">
        <v>153</v>
      </c>
      <c r="D154" s="2" t="s">
        <v>246</v>
      </c>
      <c r="E154" s="2" t="s">
        <v>686</v>
      </c>
      <c r="F154" s="2" t="s">
        <v>703</v>
      </c>
      <c r="G154" s="2" t="s">
        <v>483</v>
      </c>
      <c r="H154" s="16">
        <v>34949</v>
      </c>
      <c r="I154" s="30">
        <v>24.589041095890412</v>
      </c>
      <c r="J154" s="3">
        <v>1</v>
      </c>
      <c r="K154" s="3" t="s">
        <v>837</v>
      </c>
    </row>
    <row r="155" spans="1:11">
      <c r="A155" s="5">
        <v>8</v>
      </c>
      <c r="B155" s="8">
        <v>14</v>
      </c>
      <c r="C155" s="8">
        <v>154</v>
      </c>
      <c r="D155" s="2" t="s">
        <v>276</v>
      </c>
      <c r="E155" s="2" t="s">
        <v>16</v>
      </c>
      <c r="F155" s="2" t="s">
        <v>114</v>
      </c>
      <c r="G155" s="2" t="s">
        <v>559</v>
      </c>
      <c r="H155" s="16">
        <v>33382</v>
      </c>
      <c r="I155" s="30">
        <v>28.882191780821916</v>
      </c>
      <c r="J155" s="3">
        <v>1</v>
      </c>
      <c r="K155" s="3" t="s">
        <v>837</v>
      </c>
    </row>
    <row r="156" spans="1:11">
      <c r="A156" s="5">
        <v>8</v>
      </c>
      <c r="B156" s="8">
        <v>15</v>
      </c>
      <c r="C156" s="8">
        <v>155</v>
      </c>
      <c r="D156" s="2" t="s">
        <v>14</v>
      </c>
      <c r="E156" s="2" t="s">
        <v>686</v>
      </c>
      <c r="F156" s="2" t="s">
        <v>648</v>
      </c>
      <c r="G156" s="2" t="s">
        <v>544</v>
      </c>
      <c r="H156" s="16">
        <v>30895</v>
      </c>
      <c r="I156" s="30">
        <v>35.695890410958903</v>
      </c>
      <c r="J156" s="3">
        <v>1</v>
      </c>
      <c r="K156" s="3" t="s">
        <v>837</v>
      </c>
    </row>
    <row r="157" spans="1:11">
      <c r="A157" s="5">
        <v>8</v>
      </c>
      <c r="B157" s="8">
        <v>16</v>
      </c>
      <c r="C157" s="8">
        <v>156</v>
      </c>
      <c r="D157" s="2" t="s">
        <v>18</v>
      </c>
      <c r="E157" s="2" t="s">
        <v>15</v>
      </c>
      <c r="F157" s="2" t="s">
        <v>60</v>
      </c>
      <c r="G157" s="2" t="s">
        <v>271</v>
      </c>
      <c r="H157" s="16">
        <v>32116</v>
      </c>
      <c r="I157" s="30">
        <v>32.350684931506848</v>
      </c>
      <c r="J157" s="3">
        <v>8</v>
      </c>
      <c r="K157" s="3" t="s">
        <v>837</v>
      </c>
    </row>
    <row r="158" spans="1:11">
      <c r="A158" s="5">
        <v>8</v>
      </c>
      <c r="B158" s="8">
        <v>17</v>
      </c>
      <c r="C158" s="8">
        <v>157</v>
      </c>
      <c r="D158" s="2" t="s">
        <v>16</v>
      </c>
      <c r="E158" s="2" t="s">
        <v>567</v>
      </c>
      <c r="F158" s="2" t="s">
        <v>334</v>
      </c>
      <c r="G158" s="2" t="s">
        <v>335</v>
      </c>
      <c r="H158" s="16">
        <v>31535</v>
      </c>
      <c r="I158" s="30">
        <v>33.942465753424656</v>
      </c>
      <c r="J158" s="3">
        <v>1</v>
      </c>
      <c r="K158" s="3" t="s">
        <v>837</v>
      </c>
    </row>
    <row r="159" spans="1:11">
      <c r="A159" s="5">
        <v>8</v>
      </c>
      <c r="B159" s="8">
        <v>18</v>
      </c>
      <c r="C159" s="8">
        <v>158</v>
      </c>
      <c r="D159" s="2" t="s">
        <v>614</v>
      </c>
      <c r="E159" s="2" t="s">
        <v>555</v>
      </c>
      <c r="F159" s="2" t="s">
        <v>318</v>
      </c>
      <c r="G159" s="2" t="s">
        <v>242</v>
      </c>
      <c r="H159" s="16">
        <v>32464</v>
      </c>
      <c r="I159" s="30">
        <v>31.397260273972602</v>
      </c>
      <c r="J159" s="3">
        <v>1</v>
      </c>
      <c r="K159" s="3" t="s">
        <v>837</v>
      </c>
    </row>
    <row r="160" spans="1:11">
      <c r="A160" s="5">
        <v>8</v>
      </c>
      <c r="B160" s="8">
        <v>19</v>
      </c>
      <c r="C160" s="8">
        <v>159</v>
      </c>
      <c r="D160" s="2" t="s">
        <v>345</v>
      </c>
      <c r="E160" s="2" t="s">
        <v>45</v>
      </c>
      <c r="F160" s="2" t="s">
        <v>1120</v>
      </c>
      <c r="G160" s="2" t="s">
        <v>175</v>
      </c>
      <c r="H160" s="16">
        <v>33799</v>
      </c>
      <c r="I160" s="30">
        <v>27.739726027397261</v>
      </c>
      <c r="J160" s="3">
        <v>7</v>
      </c>
      <c r="K160" s="3" t="s">
        <v>837</v>
      </c>
    </row>
    <row r="161" spans="1:11">
      <c r="A161" s="9">
        <v>8</v>
      </c>
      <c r="B161" s="10">
        <v>20</v>
      </c>
      <c r="C161" s="10">
        <v>160</v>
      </c>
      <c r="D161" s="11" t="s">
        <v>354</v>
      </c>
      <c r="E161" s="11" t="s">
        <v>17</v>
      </c>
      <c r="F161" s="11" t="s">
        <v>477</v>
      </c>
      <c r="G161" s="11" t="s">
        <v>919</v>
      </c>
      <c r="H161" s="17">
        <v>33894</v>
      </c>
      <c r="I161" s="31">
        <v>27.479452054794521</v>
      </c>
      <c r="J161" s="12">
        <v>4</v>
      </c>
      <c r="K161" s="12" t="s">
        <v>837</v>
      </c>
    </row>
    <row r="162" spans="1:11">
      <c r="A162" s="5">
        <v>9</v>
      </c>
      <c r="B162" s="8">
        <v>1</v>
      </c>
      <c r="C162" s="8">
        <v>161</v>
      </c>
      <c r="D162" s="2" t="s">
        <v>354</v>
      </c>
      <c r="E162" s="2" t="s">
        <v>555</v>
      </c>
      <c r="F162" s="2" t="s">
        <v>297</v>
      </c>
      <c r="G162" s="2" t="s">
        <v>545</v>
      </c>
      <c r="H162" s="16">
        <v>31565</v>
      </c>
      <c r="I162" s="30">
        <v>33.860273972602741</v>
      </c>
      <c r="J162" s="3">
        <v>1</v>
      </c>
      <c r="K162" s="3" t="s">
        <v>837</v>
      </c>
    </row>
    <row r="163" spans="1:11">
      <c r="A163" s="5">
        <v>9</v>
      </c>
      <c r="B163" s="8">
        <v>2</v>
      </c>
      <c r="C163" s="8">
        <v>162</v>
      </c>
      <c r="D163" s="2" t="s">
        <v>345</v>
      </c>
      <c r="E163" s="2" t="s">
        <v>481</v>
      </c>
      <c r="F163" s="2" t="s">
        <v>1170</v>
      </c>
      <c r="G163" s="2" t="s">
        <v>554</v>
      </c>
      <c r="H163" s="16">
        <v>34126</v>
      </c>
      <c r="I163" s="30">
        <v>26.843835616438355</v>
      </c>
      <c r="J163" s="3">
        <v>1</v>
      </c>
      <c r="K163" s="3" t="s">
        <v>46</v>
      </c>
    </row>
    <row r="164" spans="1:11">
      <c r="A164" s="5">
        <v>9</v>
      </c>
      <c r="B164" s="8">
        <v>3</v>
      </c>
      <c r="C164" s="8">
        <v>163</v>
      </c>
      <c r="D164" s="2" t="s">
        <v>614</v>
      </c>
      <c r="E164" s="2" t="s">
        <v>13</v>
      </c>
      <c r="F164" s="2" t="s">
        <v>749</v>
      </c>
      <c r="G164" s="2" t="s">
        <v>174</v>
      </c>
      <c r="H164" s="16">
        <v>34432</v>
      </c>
      <c r="I164" s="30">
        <v>26.005479452054793</v>
      </c>
      <c r="J164" s="3">
        <v>1</v>
      </c>
      <c r="K164" s="3" t="s">
        <v>837</v>
      </c>
    </row>
    <row r="165" spans="1:11">
      <c r="A165" s="5">
        <v>9</v>
      </c>
      <c r="B165" s="8">
        <v>4</v>
      </c>
      <c r="C165" s="8">
        <v>164</v>
      </c>
      <c r="D165" s="2" t="s">
        <v>16</v>
      </c>
      <c r="E165" s="2" t="s">
        <v>129</v>
      </c>
      <c r="F165" s="2" t="s">
        <v>789</v>
      </c>
      <c r="G165" s="2" t="s">
        <v>177</v>
      </c>
      <c r="H165" s="16">
        <v>34198</v>
      </c>
      <c r="I165" s="30">
        <v>26.646575342465752</v>
      </c>
      <c r="J165" s="3">
        <v>2</v>
      </c>
      <c r="K165" s="3" t="s">
        <v>838</v>
      </c>
    </row>
    <row r="166" spans="1:11">
      <c r="A166" s="5">
        <v>9</v>
      </c>
      <c r="B166" s="8">
        <v>5</v>
      </c>
      <c r="C166" s="8">
        <v>165</v>
      </c>
      <c r="D166" s="2" t="s">
        <v>18</v>
      </c>
      <c r="E166" s="2" t="s">
        <v>188</v>
      </c>
      <c r="F166" s="2" t="s">
        <v>671</v>
      </c>
      <c r="G166" s="2" t="s">
        <v>221</v>
      </c>
      <c r="H166" s="16">
        <v>34024</v>
      </c>
      <c r="I166" s="30">
        <v>27.123287671232877</v>
      </c>
      <c r="J166" s="3">
        <v>1</v>
      </c>
      <c r="K166" s="3" t="s">
        <v>837</v>
      </c>
    </row>
    <row r="167" spans="1:11">
      <c r="A167" s="5">
        <v>9</v>
      </c>
      <c r="B167" s="8">
        <v>6</v>
      </c>
      <c r="C167" s="8">
        <v>166</v>
      </c>
      <c r="D167" s="2" t="s">
        <v>14</v>
      </c>
      <c r="E167" s="2" t="s">
        <v>15</v>
      </c>
      <c r="F167" s="2" t="s">
        <v>436</v>
      </c>
      <c r="G167" s="2" t="s">
        <v>591</v>
      </c>
      <c r="H167" s="16">
        <v>32213</v>
      </c>
      <c r="I167" s="30">
        <v>32.084931506849315</v>
      </c>
      <c r="J167" s="3">
        <v>1</v>
      </c>
      <c r="K167" s="3" t="s">
        <v>837</v>
      </c>
    </row>
    <row r="168" spans="1:11">
      <c r="A168" s="5">
        <v>9</v>
      </c>
      <c r="B168" s="8">
        <v>7</v>
      </c>
      <c r="C168" s="8">
        <v>167</v>
      </c>
      <c r="D168" s="2" t="s">
        <v>276</v>
      </c>
      <c r="E168" s="2" t="s">
        <v>567</v>
      </c>
      <c r="F168" s="2" t="s">
        <v>510</v>
      </c>
      <c r="G168" s="2" t="s">
        <v>596</v>
      </c>
      <c r="H168" s="16">
        <v>32526</v>
      </c>
      <c r="I168" s="30">
        <v>31.227397260273971</v>
      </c>
      <c r="J168" s="3">
        <v>1</v>
      </c>
      <c r="K168" s="3" t="s">
        <v>837</v>
      </c>
    </row>
    <row r="169" spans="1:11">
      <c r="A169" s="5">
        <v>9</v>
      </c>
      <c r="B169" s="8">
        <v>8</v>
      </c>
      <c r="C169" s="8">
        <v>168</v>
      </c>
      <c r="D169" s="2" t="s">
        <v>246</v>
      </c>
      <c r="E169" s="2" t="s">
        <v>239</v>
      </c>
      <c r="F169" s="2" t="s">
        <v>1149</v>
      </c>
      <c r="G169" s="2" t="s">
        <v>867</v>
      </c>
      <c r="H169" s="16">
        <v>33865</v>
      </c>
      <c r="I169" s="30">
        <v>27.55890410958904</v>
      </c>
      <c r="J169" s="3">
        <v>1</v>
      </c>
      <c r="K169" s="3" t="s">
        <v>837</v>
      </c>
    </row>
    <row r="170" spans="1:11">
      <c r="A170" s="5">
        <v>9</v>
      </c>
      <c r="B170" s="8">
        <v>9</v>
      </c>
      <c r="C170" s="8">
        <v>169</v>
      </c>
      <c r="D170" s="2" t="s">
        <v>15</v>
      </c>
      <c r="E170" s="2" t="s">
        <v>246</v>
      </c>
      <c r="F170" s="2" t="s">
        <v>159</v>
      </c>
      <c r="G170" s="2" t="s">
        <v>197</v>
      </c>
      <c r="H170" s="16">
        <v>31138</v>
      </c>
      <c r="I170" s="30">
        <v>35.030136986301372</v>
      </c>
      <c r="J170" s="3">
        <v>3</v>
      </c>
      <c r="K170" s="3" t="s">
        <v>46</v>
      </c>
    </row>
    <row r="171" spans="1:11">
      <c r="A171" s="5">
        <v>9</v>
      </c>
      <c r="B171" s="8">
        <v>10</v>
      </c>
      <c r="C171" s="8">
        <v>170</v>
      </c>
      <c r="D171" s="2" t="s">
        <v>470</v>
      </c>
      <c r="E171" s="2" t="s">
        <v>555</v>
      </c>
      <c r="F171" s="2" t="s">
        <v>366</v>
      </c>
      <c r="G171" s="2" t="s">
        <v>546</v>
      </c>
      <c r="H171" s="16">
        <v>33518</v>
      </c>
      <c r="I171" s="30">
        <v>28.509589041095889</v>
      </c>
      <c r="J171" s="3">
        <v>1</v>
      </c>
      <c r="K171" s="3" t="s">
        <v>837</v>
      </c>
    </row>
    <row r="172" spans="1:11">
      <c r="A172" s="5">
        <v>9</v>
      </c>
      <c r="B172" s="8">
        <v>11</v>
      </c>
      <c r="C172" s="8">
        <v>171</v>
      </c>
      <c r="D172" s="2" t="s">
        <v>555</v>
      </c>
      <c r="E172" s="2" t="s">
        <v>470</v>
      </c>
      <c r="F172" s="2" t="s">
        <v>1093</v>
      </c>
      <c r="G172" s="2" t="s">
        <v>110</v>
      </c>
      <c r="H172" s="16">
        <v>32082</v>
      </c>
      <c r="I172" s="30">
        <v>32.443835616438356</v>
      </c>
      <c r="J172" s="3">
        <v>1</v>
      </c>
      <c r="K172" s="3" t="s">
        <v>837</v>
      </c>
    </row>
    <row r="173" spans="1:11">
      <c r="A173" s="5">
        <v>9</v>
      </c>
      <c r="B173" s="8">
        <v>12</v>
      </c>
      <c r="C173" s="8">
        <v>172</v>
      </c>
      <c r="D173" s="2" t="s">
        <v>13</v>
      </c>
      <c r="E173" s="2" t="s">
        <v>480</v>
      </c>
      <c r="F173" s="2" t="s">
        <v>528</v>
      </c>
      <c r="G173" s="2" t="s">
        <v>840</v>
      </c>
      <c r="H173" s="16">
        <v>33987</v>
      </c>
      <c r="I173" s="30">
        <v>27.224657534246575</v>
      </c>
      <c r="J173" s="3">
        <v>1</v>
      </c>
      <c r="K173" s="3" t="s">
        <v>46</v>
      </c>
    </row>
    <row r="174" spans="1:11">
      <c r="A174" s="5">
        <v>9</v>
      </c>
      <c r="B174" s="8">
        <v>13</v>
      </c>
      <c r="C174" s="8">
        <v>173</v>
      </c>
      <c r="D174" s="2" t="s">
        <v>300</v>
      </c>
      <c r="E174" s="2" t="s">
        <v>555</v>
      </c>
      <c r="F174" s="2" t="s">
        <v>1</v>
      </c>
      <c r="G174" s="2" t="s">
        <v>53</v>
      </c>
      <c r="H174" s="16">
        <v>33189</v>
      </c>
      <c r="I174" s="30">
        <v>29.410958904109588</v>
      </c>
      <c r="J174" s="3">
        <v>7</v>
      </c>
      <c r="K174" s="3" t="s">
        <v>837</v>
      </c>
    </row>
    <row r="175" spans="1:11">
      <c r="A175" s="5">
        <v>9</v>
      </c>
      <c r="B175" s="8">
        <v>14</v>
      </c>
      <c r="C175" s="8">
        <v>174</v>
      </c>
      <c r="D175" s="2" t="s">
        <v>129</v>
      </c>
      <c r="E175" s="2" t="s">
        <v>239</v>
      </c>
      <c r="F175" s="2" t="s">
        <v>182</v>
      </c>
      <c r="G175" s="2" t="s">
        <v>151</v>
      </c>
      <c r="H175" s="16">
        <v>30424</v>
      </c>
      <c r="I175" s="30">
        <v>36.986301369863014</v>
      </c>
      <c r="J175" s="3">
        <v>3</v>
      </c>
      <c r="K175" s="3" t="s">
        <v>837</v>
      </c>
    </row>
    <row r="176" spans="1:11">
      <c r="A176" s="5">
        <v>9</v>
      </c>
      <c r="B176" s="8">
        <v>15</v>
      </c>
      <c r="C176" s="8">
        <v>175</v>
      </c>
      <c r="D176" s="2" t="s">
        <v>239</v>
      </c>
      <c r="E176" s="2" t="s">
        <v>29</v>
      </c>
      <c r="F176" s="2" t="s">
        <v>303</v>
      </c>
      <c r="G176" s="2" t="s">
        <v>197</v>
      </c>
      <c r="H176" s="16">
        <v>31845</v>
      </c>
      <c r="I176" s="30">
        <v>33.093150684931508</v>
      </c>
      <c r="J176" s="3">
        <v>1</v>
      </c>
      <c r="K176" s="3" t="s">
        <v>837</v>
      </c>
    </row>
    <row r="177" spans="1:11">
      <c r="A177" s="5">
        <v>9</v>
      </c>
      <c r="B177" s="8">
        <v>16</v>
      </c>
      <c r="C177" s="8">
        <v>176</v>
      </c>
      <c r="D177" s="2" t="s">
        <v>29</v>
      </c>
      <c r="E177" s="2" t="s">
        <v>45</v>
      </c>
      <c r="F177" s="2" t="s">
        <v>121</v>
      </c>
      <c r="G177" s="2" t="s">
        <v>930</v>
      </c>
      <c r="H177" s="16">
        <v>33971</v>
      </c>
      <c r="I177" s="30">
        <v>27.268493150684932</v>
      </c>
      <c r="J177" s="3">
        <v>1</v>
      </c>
      <c r="K177" s="3" t="s">
        <v>837</v>
      </c>
    </row>
    <row r="178" spans="1:11">
      <c r="A178" s="5">
        <v>9</v>
      </c>
      <c r="B178" s="8">
        <v>17</v>
      </c>
      <c r="C178" s="8">
        <v>177</v>
      </c>
      <c r="D178" s="2" t="s">
        <v>1121</v>
      </c>
      <c r="E178" s="2" t="s">
        <v>276</v>
      </c>
      <c r="F178" s="2" t="s">
        <v>176</v>
      </c>
      <c r="G178" s="2" t="s">
        <v>597</v>
      </c>
      <c r="H178" s="16">
        <v>33502</v>
      </c>
      <c r="I178" s="30">
        <v>28.553424657534247</v>
      </c>
      <c r="J178" s="3">
        <v>1</v>
      </c>
      <c r="K178" s="3" t="s">
        <v>837</v>
      </c>
    </row>
    <row r="179" spans="1:11">
      <c r="A179" s="5">
        <v>9</v>
      </c>
      <c r="B179" s="8">
        <v>18</v>
      </c>
      <c r="C179" s="8">
        <v>178</v>
      </c>
      <c r="D179" s="2" t="s">
        <v>609</v>
      </c>
      <c r="E179" s="2" t="s">
        <v>614</v>
      </c>
      <c r="F179" s="2" t="s">
        <v>771</v>
      </c>
      <c r="G179" s="2" t="s">
        <v>549</v>
      </c>
      <c r="H179" s="16">
        <v>32492</v>
      </c>
      <c r="I179" s="30">
        <v>31.32054794520548</v>
      </c>
      <c r="J179" s="3">
        <v>1</v>
      </c>
      <c r="K179" s="3" t="s">
        <v>837</v>
      </c>
    </row>
    <row r="180" spans="1:11">
      <c r="A180" s="5">
        <v>9</v>
      </c>
      <c r="B180" s="8">
        <v>19</v>
      </c>
      <c r="C180" s="8">
        <v>179</v>
      </c>
      <c r="D180" s="2" t="s">
        <v>563</v>
      </c>
      <c r="E180" s="2" t="s">
        <v>213</v>
      </c>
      <c r="F180" s="2" t="s">
        <v>1285</v>
      </c>
      <c r="G180" s="2" t="s">
        <v>216</v>
      </c>
      <c r="H180" s="16">
        <v>34862</v>
      </c>
      <c r="I180" s="30">
        <v>24.827397260273973</v>
      </c>
      <c r="J180" s="3">
        <v>1</v>
      </c>
      <c r="K180" s="3" t="s">
        <v>837</v>
      </c>
    </row>
    <row r="181" spans="1:11">
      <c r="A181" s="9">
        <v>9</v>
      </c>
      <c r="B181" s="10">
        <v>20</v>
      </c>
      <c r="C181" s="10">
        <v>180</v>
      </c>
      <c r="D181" s="11" t="s">
        <v>567</v>
      </c>
      <c r="E181" s="11" t="s">
        <v>300</v>
      </c>
      <c r="F181" s="11" t="s">
        <v>992</v>
      </c>
      <c r="G181" s="11" t="s">
        <v>993</v>
      </c>
      <c r="H181" s="17">
        <v>33377</v>
      </c>
      <c r="I181" s="31">
        <v>28.895890410958906</v>
      </c>
      <c r="J181" s="12">
        <v>3</v>
      </c>
      <c r="K181" s="12" t="s">
        <v>46</v>
      </c>
    </row>
    <row r="182" spans="1:11">
      <c r="A182" s="5">
        <v>10</v>
      </c>
      <c r="B182" s="8">
        <v>1</v>
      </c>
      <c r="C182" s="8">
        <v>181</v>
      </c>
      <c r="D182" s="2" t="s">
        <v>567</v>
      </c>
      <c r="E182" s="2" t="s">
        <v>129</v>
      </c>
      <c r="F182" s="2" t="s">
        <v>886</v>
      </c>
      <c r="G182" s="2" t="s">
        <v>547</v>
      </c>
      <c r="H182" s="16">
        <v>34033</v>
      </c>
      <c r="I182" s="30">
        <v>27.098630136986301</v>
      </c>
      <c r="J182" s="3">
        <v>7</v>
      </c>
      <c r="K182" s="3" t="s">
        <v>46</v>
      </c>
    </row>
    <row r="183" spans="1:11">
      <c r="A183" s="5">
        <v>10</v>
      </c>
      <c r="B183" s="8">
        <v>2</v>
      </c>
      <c r="C183" s="8">
        <v>182</v>
      </c>
      <c r="D183" s="2" t="s">
        <v>563</v>
      </c>
      <c r="E183" s="2" t="s">
        <v>300</v>
      </c>
      <c r="F183" s="2" t="s">
        <v>793</v>
      </c>
      <c r="G183" s="2" t="s">
        <v>163</v>
      </c>
      <c r="H183" s="16">
        <v>33631</v>
      </c>
      <c r="I183" s="30">
        <v>28.2</v>
      </c>
      <c r="J183" s="3">
        <v>9</v>
      </c>
      <c r="K183" s="3" t="s">
        <v>837</v>
      </c>
    </row>
    <row r="184" spans="1:11">
      <c r="A184" s="5">
        <v>10</v>
      </c>
      <c r="B184" s="8">
        <v>3</v>
      </c>
      <c r="C184" s="8">
        <v>183</v>
      </c>
      <c r="D184" s="2" t="s">
        <v>609</v>
      </c>
      <c r="E184" s="2" t="s">
        <v>15</v>
      </c>
      <c r="F184" s="2" t="s">
        <v>1035</v>
      </c>
      <c r="G184" s="2" t="s">
        <v>305</v>
      </c>
      <c r="H184" s="16">
        <v>35757</v>
      </c>
      <c r="I184" s="30">
        <v>22.375342465753423</v>
      </c>
      <c r="J184" s="3">
        <v>4</v>
      </c>
      <c r="K184" s="3" t="s">
        <v>46</v>
      </c>
    </row>
    <row r="185" spans="1:11">
      <c r="A185" s="5">
        <v>10</v>
      </c>
      <c r="B185" s="8">
        <v>4</v>
      </c>
      <c r="C185" s="8">
        <v>184</v>
      </c>
      <c r="D185" s="2" t="s">
        <v>1121</v>
      </c>
      <c r="E185" s="2" t="s">
        <v>567</v>
      </c>
      <c r="F185" s="2" t="s">
        <v>88</v>
      </c>
      <c r="G185" s="2" t="s">
        <v>551</v>
      </c>
      <c r="H185" s="16">
        <v>32774</v>
      </c>
      <c r="I185" s="30">
        <v>30.547945205479451</v>
      </c>
      <c r="J185" s="3">
        <v>1</v>
      </c>
      <c r="K185" s="3" t="s">
        <v>837</v>
      </c>
    </row>
    <row r="186" spans="1:11">
      <c r="A186" s="5">
        <v>10</v>
      </c>
      <c r="B186" s="8">
        <v>5</v>
      </c>
      <c r="C186" s="8">
        <v>185</v>
      </c>
      <c r="D186" s="2" t="s">
        <v>29</v>
      </c>
      <c r="E186" s="2" t="s">
        <v>686</v>
      </c>
      <c r="F186" s="2" t="s">
        <v>121</v>
      </c>
      <c r="G186" s="2" t="s">
        <v>2</v>
      </c>
      <c r="H186" s="16">
        <v>35131</v>
      </c>
      <c r="I186" s="30">
        <v>24.090410958904108</v>
      </c>
      <c r="J186" s="3">
        <v>1</v>
      </c>
      <c r="K186" s="3" t="s">
        <v>837</v>
      </c>
    </row>
    <row r="187" spans="1:11">
      <c r="A187" s="5">
        <v>10</v>
      </c>
      <c r="B187" s="8">
        <v>6</v>
      </c>
      <c r="C187" s="8">
        <v>186</v>
      </c>
      <c r="D187" s="2" t="s">
        <v>239</v>
      </c>
      <c r="E187" s="2" t="s">
        <v>164</v>
      </c>
      <c r="F187" s="2" t="s">
        <v>528</v>
      </c>
      <c r="G187" s="2" t="s">
        <v>718</v>
      </c>
      <c r="H187" s="16">
        <v>33315</v>
      </c>
      <c r="I187" s="30">
        <v>29.065753424657533</v>
      </c>
      <c r="J187" s="3">
        <v>8</v>
      </c>
      <c r="K187" s="3" t="s">
        <v>838</v>
      </c>
    </row>
    <row r="188" spans="1:11">
      <c r="A188" s="5">
        <v>10</v>
      </c>
      <c r="B188" s="8">
        <v>7</v>
      </c>
      <c r="C188" s="8">
        <v>187</v>
      </c>
      <c r="D188" s="2" t="s">
        <v>129</v>
      </c>
      <c r="E188" s="2" t="s">
        <v>18</v>
      </c>
      <c r="F188" s="2" t="s">
        <v>298</v>
      </c>
      <c r="G188" s="2" t="s">
        <v>299</v>
      </c>
      <c r="H188" s="16">
        <v>29236</v>
      </c>
      <c r="I188" s="30">
        <v>40.241095890410961</v>
      </c>
      <c r="J188" s="3">
        <v>3</v>
      </c>
      <c r="K188" s="3" t="s">
        <v>837</v>
      </c>
    </row>
    <row r="189" spans="1:11">
      <c r="A189" s="5">
        <v>10</v>
      </c>
      <c r="B189" s="8">
        <v>8</v>
      </c>
      <c r="C189" s="8">
        <v>188</v>
      </c>
      <c r="D189" s="2" t="s">
        <v>300</v>
      </c>
      <c r="E189" s="2" t="s">
        <v>45</v>
      </c>
      <c r="F189" s="2" t="s">
        <v>458</v>
      </c>
      <c r="G189" s="2" t="s">
        <v>381</v>
      </c>
      <c r="H189" s="16">
        <v>31063</v>
      </c>
      <c r="I189" s="30">
        <v>35.235616438356168</v>
      </c>
      <c r="J189" s="3">
        <v>1</v>
      </c>
      <c r="K189" s="3" t="s">
        <v>837</v>
      </c>
    </row>
    <row r="190" spans="1:11">
      <c r="A190" s="5">
        <v>10</v>
      </c>
      <c r="B190" s="8">
        <v>9</v>
      </c>
      <c r="C190" s="8">
        <v>189</v>
      </c>
      <c r="D190" s="2" t="s">
        <v>13</v>
      </c>
      <c r="E190" s="2" t="s">
        <v>300</v>
      </c>
      <c r="F190" s="2" t="s">
        <v>813</v>
      </c>
      <c r="G190" s="2" t="s">
        <v>105</v>
      </c>
      <c r="H190" s="16">
        <v>32985</v>
      </c>
      <c r="I190" s="30">
        <v>29.969863013698632</v>
      </c>
      <c r="J190" s="3">
        <v>8</v>
      </c>
      <c r="K190" s="3" t="s">
        <v>46</v>
      </c>
    </row>
    <row r="191" spans="1:11">
      <c r="A191" s="5">
        <v>10</v>
      </c>
      <c r="B191" s="8">
        <v>10</v>
      </c>
      <c r="C191" s="8">
        <v>190</v>
      </c>
      <c r="D191" s="2" t="s">
        <v>555</v>
      </c>
      <c r="E191" s="2" t="s">
        <v>164</v>
      </c>
      <c r="F191" s="2" t="s">
        <v>835</v>
      </c>
      <c r="G191" s="2" t="s">
        <v>217</v>
      </c>
      <c r="H191" s="16">
        <v>33530</v>
      </c>
      <c r="I191" s="30">
        <v>28.476712328767125</v>
      </c>
      <c r="J191" s="3">
        <v>1</v>
      </c>
      <c r="K191" s="3" t="s">
        <v>837</v>
      </c>
    </row>
    <row r="192" spans="1:11">
      <c r="A192" s="5">
        <v>10</v>
      </c>
      <c r="B192" s="8">
        <v>11</v>
      </c>
      <c r="C192" s="8">
        <v>191</v>
      </c>
      <c r="D192" s="2" t="s">
        <v>470</v>
      </c>
      <c r="E192" s="2" t="s">
        <v>300</v>
      </c>
      <c r="F192" s="2" t="s">
        <v>1279</v>
      </c>
      <c r="G192" s="2" t="s">
        <v>802</v>
      </c>
      <c r="H192" s="16">
        <v>34351</v>
      </c>
      <c r="I192" s="30">
        <v>26.227397260273971</v>
      </c>
      <c r="J192" s="3">
        <v>1</v>
      </c>
      <c r="K192" s="3" t="s">
        <v>46</v>
      </c>
    </row>
    <row r="193" spans="1:11">
      <c r="A193" s="5">
        <v>10</v>
      </c>
      <c r="B193" s="8">
        <v>12</v>
      </c>
      <c r="C193" s="8">
        <v>192</v>
      </c>
      <c r="D193" s="2" t="s">
        <v>15</v>
      </c>
      <c r="E193" s="2" t="s">
        <v>164</v>
      </c>
      <c r="F193" s="2" t="s">
        <v>586</v>
      </c>
      <c r="G193" s="2" t="s">
        <v>312</v>
      </c>
      <c r="H193" s="16">
        <v>31309</v>
      </c>
      <c r="I193" s="30">
        <v>34.561643835616437</v>
      </c>
      <c r="J193" s="3">
        <v>1</v>
      </c>
      <c r="K193" s="3" t="s">
        <v>46</v>
      </c>
    </row>
    <row r="194" spans="1:11">
      <c r="A194" s="5">
        <v>10</v>
      </c>
      <c r="B194" s="8">
        <v>13</v>
      </c>
      <c r="C194" s="8">
        <v>193</v>
      </c>
      <c r="D194" s="2" t="s">
        <v>246</v>
      </c>
      <c r="E194" s="2" t="s">
        <v>276</v>
      </c>
      <c r="F194" s="2" t="s">
        <v>1098</v>
      </c>
      <c r="G194" s="2" t="s">
        <v>553</v>
      </c>
      <c r="H194" s="16">
        <v>33023</v>
      </c>
      <c r="I194" s="30">
        <v>29.865753424657534</v>
      </c>
      <c r="J194" s="3">
        <v>1</v>
      </c>
      <c r="K194" s="3" t="s">
        <v>837</v>
      </c>
    </row>
    <row r="195" spans="1:11">
      <c r="A195" s="5">
        <v>10</v>
      </c>
      <c r="B195" s="8">
        <v>14</v>
      </c>
      <c r="C195" s="8">
        <v>194</v>
      </c>
      <c r="D195" s="2" t="s">
        <v>276</v>
      </c>
      <c r="E195" s="2" t="s">
        <v>345</v>
      </c>
      <c r="F195" s="2" t="s">
        <v>294</v>
      </c>
      <c r="G195" s="2" t="s">
        <v>133</v>
      </c>
      <c r="H195" s="16">
        <v>32504</v>
      </c>
      <c r="I195" s="30">
        <v>31.287671232876711</v>
      </c>
      <c r="J195" s="3">
        <v>1</v>
      </c>
      <c r="K195" s="3" t="s">
        <v>837</v>
      </c>
    </row>
    <row r="196" spans="1:11">
      <c r="A196" s="5">
        <v>10</v>
      </c>
      <c r="B196" s="8">
        <v>15</v>
      </c>
      <c r="C196" s="8">
        <v>195</v>
      </c>
      <c r="D196" s="2" t="s">
        <v>14</v>
      </c>
      <c r="E196" s="2" t="s">
        <v>246</v>
      </c>
      <c r="F196" s="2" t="s">
        <v>935</v>
      </c>
      <c r="G196" s="2" t="s">
        <v>524</v>
      </c>
      <c r="H196" s="16">
        <v>32945</v>
      </c>
      <c r="I196" s="30">
        <v>30.079452054794519</v>
      </c>
      <c r="J196" s="3">
        <v>1</v>
      </c>
      <c r="K196" s="3" t="s">
        <v>837</v>
      </c>
    </row>
    <row r="197" spans="1:11">
      <c r="A197" s="5">
        <v>10</v>
      </c>
      <c r="B197" s="8">
        <v>16</v>
      </c>
      <c r="C197" s="8">
        <v>196</v>
      </c>
      <c r="D197" s="2" t="s">
        <v>18</v>
      </c>
      <c r="E197" s="2" t="s">
        <v>15</v>
      </c>
      <c r="F197" s="2" t="s">
        <v>1261</v>
      </c>
      <c r="G197" s="2" t="s">
        <v>198</v>
      </c>
      <c r="H197" s="16">
        <v>34468</v>
      </c>
      <c r="I197" s="30">
        <v>25.906849315068492</v>
      </c>
      <c r="J197" s="3">
        <v>1</v>
      </c>
      <c r="K197" s="3" t="s">
        <v>837</v>
      </c>
    </row>
    <row r="198" spans="1:11">
      <c r="A198" s="5">
        <v>10</v>
      </c>
      <c r="B198" s="8">
        <v>17</v>
      </c>
      <c r="C198" s="8">
        <v>197</v>
      </c>
      <c r="D198" s="2" t="s">
        <v>16</v>
      </c>
      <c r="E198" s="2" t="s">
        <v>29</v>
      </c>
      <c r="F198" s="2" t="s">
        <v>182</v>
      </c>
      <c r="G198" s="2" t="s">
        <v>464</v>
      </c>
      <c r="H198" s="16">
        <v>31364</v>
      </c>
      <c r="I198" s="30">
        <v>34.410958904109592</v>
      </c>
      <c r="J198" s="3">
        <v>5</v>
      </c>
      <c r="K198" s="3" t="s">
        <v>838</v>
      </c>
    </row>
    <row r="199" spans="1:11">
      <c r="A199" s="5">
        <v>10</v>
      </c>
      <c r="B199" s="8">
        <v>18</v>
      </c>
      <c r="C199" s="8">
        <v>198</v>
      </c>
      <c r="D199" s="2" t="s">
        <v>614</v>
      </c>
      <c r="E199" s="2" t="s">
        <v>470</v>
      </c>
      <c r="F199" s="2" t="s">
        <v>584</v>
      </c>
      <c r="G199" s="2" t="s">
        <v>760</v>
      </c>
      <c r="H199" s="16">
        <v>33892</v>
      </c>
      <c r="I199" s="30">
        <v>27.484931506849314</v>
      </c>
      <c r="J199" s="3">
        <v>8</v>
      </c>
      <c r="K199" s="3" t="s">
        <v>837</v>
      </c>
    </row>
    <row r="200" spans="1:11">
      <c r="A200" s="5">
        <v>10</v>
      </c>
      <c r="B200" s="8">
        <v>19</v>
      </c>
      <c r="C200" s="8">
        <v>199</v>
      </c>
      <c r="D200" s="2" t="s">
        <v>345</v>
      </c>
      <c r="E200" s="2" t="s">
        <v>563</v>
      </c>
      <c r="F200" s="2" t="s">
        <v>528</v>
      </c>
      <c r="G200" s="2" t="s">
        <v>421</v>
      </c>
      <c r="H200" s="16">
        <v>33401</v>
      </c>
      <c r="I200" s="30">
        <v>28.830136986301369</v>
      </c>
      <c r="J200" s="3">
        <v>9</v>
      </c>
      <c r="K200" s="3" t="s">
        <v>837</v>
      </c>
    </row>
    <row r="201" spans="1:11">
      <c r="A201" s="9">
        <v>10</v>
      </c>
      <c r="B201" s="10">
        <v>20</v>
      </c>
      <c r="C201" s="10">
        <v>200</v>
      </c>
      <c r="D201" s="11" t="s">
        <v>354</v>
      </c>
      <c r="E201" s="11" t="s">
        <v>213</v>
      </c>
      <c r="F201" s="11" t="s">
        <v>1110</v>
      </c>
      <c r="G201" s="11" t="s">
        <v>539</v>
      </c>
      <c r="H201" s="17">
        <v>34238</v>
      </c>
      <c r="I201" s="31">
        <v>26.536986301369861</v>
      </c>
      <c r="J201" s="12">
        <v>9</v>
      </c>
      <c r="K201" s="12" t="s">
        <v>837</v>
      </c>
    </row>
    <row r="202" spans="1:11">
      <c r="A202" s="5">
        <v>11</v>
      </c>
      <c r="B202" s="8">
        <v>1</v>
      </c>
      <c r="C202" s="8">
        <v>201</v>
      </c>
      <c r="D202" s="2" t="s">
        <v>354</v>
      </c>
      <c r="E202" s="2" t="s">
        <v>164</v>
      </c>
      <c r="F202" s="2" t="s">
        <v>714</v>
      </c>
      <c r="G202" s="2" t="s">
        <v>635</v>
      </c>
      <c r="H202" s="16">
        <v>34815</v>
      </c>
      <c r="I202" s="30">
        <v>24.956164383561642</v>
      </c>
      <c r="J202" s="3">
        <v>9</v>
      </c>
      <c r="K202" s="3" t="s">
        <v>46</v>
      </c>
    </row>
    <row r="203" spans="1:11">
      <c r="A203" s="5">
        <v>11</v>
      </c>
      <c r="B203" s="8">
        <v>2</v>
      </c>
      <c r="C203" s="8">
        <v>202</v>
      </c>
      <c r="D203" s="2" t="s">
        <v>345</v>
      </c>
      <c r="E203" s="2" t="s">
        <v>188</v>
      </c>
      <c r="F203" s="2" t="s">
        <v>795</v>
      </c>
      <c r="G203" s="2" t="s">
        <v>596</v>
      </c>
      <c r="H203" s="16">
        <v>33607</v>
      </c>
      <c r="I203" s="30">
        <v>28.265753424657536</v>
      </c>
      <c r="J203" s="3">
        <v>1</v>
      </c>
      <c r="K203" s="3" t="s">
        <v>837</v>
      </c>
    </row>
    <row r="204" spans="1:11">
      <c r="A204" s="5">
        <v>11</v>
      </c>
      <c r="B204" s="8">
        <v>3</v>
      </c>
      <c r="C204" s="8">
        <v>203</v>
      </c>
      <c r="D204" s="2" t="s">
        <v>614</v>
      </c>
      <c r="E204" s="2" t="s">
        <v>563</v>
      </c>
      <c r="F204" s="2" t="s">
        <v>950</v>
      </c>
      <c r="G204" s="2" t="s">
        <v>550</v>
      </c>
      <c r="H204" s="16">
        <v>34002</v>
      </c>
      <c r="I204" s="30">
        <v>27.183561643835617</v>
      </c>
      <c r="J204" s="3">
        <v>1</v>
      </c>
      <c r="K204" s="3" t="s">
        <v>837</v>
      </c>
    </row>
    <row r="205" spans="1:11">
      <c r="A205" s="5">
        <v>11</v>
      </c>
      <c r="B205" s="8">
        <v>4</v>
      </c>
      <c r="C205" s="8">
        <v>204</v>
      </c>
      <c r="D205" s="2" t="s">
        <v>16</v>
      </c>
      <c r="E205" s="2" t="s">
        <v>300</v>
      </c>
      <c r="F205" s="2" t="s">
        <v>416</v>
      </c>
      <c r="G205" s="2" t="s">
        <v>304</v>
      </c>
      <c r="H205" s="16">
        <v>31790</v>
      </c>
      <c r="I205" s="30">
        <v>33.243835616438353</v>
      </c>
      <c r="J205" s="3">
        <v>1</v>
      </c>
      <c r="K205" s="3" t="s">
        <v>837</v>
      </c>
    </row>
    <row r="206" spans="1:11">
      <c r="A206" s="5">
        <v>11</v>
      </c>
      <c r="B206" s="8">
        <v>5</v>
      </c>
      <c r="C206" s="8">
        <v>205</v>
      </c>
      <c r="D206" s="2" t="s">
        <v>18</v>
      </c>
      <c r="E206" s="2" t="s">
        <v>686</v>
      </c>
      <c r="F206" s="2" t="s">
        <v>517</v>
      </c>
      <c r="G206" s="2" t="s">
        <v>156</v>
      </c>
      <c r="H206" s="16">
        <v>32650</v>
      </c>
      <c r="I206" s="30">
        <v>30.887671232876713</v>
      </c>
      <c r="J206" s="3">
        <v>7</v>
      </c>
      <c r="K206" s="3" t="s">
        <v>46</v>
      </c>
    </row>
    <row r="207" spans="1:11">
      <c r="A207" s="5">
        <v>11</v>
      </c>
      <c r="B207" s="8">
        <v>6</v>
      </c>
      <c r="C207" s="8">
        <v>206</v>
      </c>
      <c r="D207" s="2" t="s">
        <v>14</v>
      </c>
      <c r="E207" s="2" t="s">
        <v>492</v>
      </c>
      <c r="F207" s="2" t="s">
        <v>34</v>
      </c>
      <c r="G207" s="2" t="s">
        <v>136</v>
      </c>
      <c r="H207" s="16">
        <v>31666</v>
      </c>
      <c r="I207" s="30">
        <v>33.583561643835615</v>
      </c>
      <c r="J207" s="3">
        <v>1</v>
      </c>
      <c r="K207" s="3" t="s">
        <v>837</v>
      </c>
    </row>
    <row r="208" spans="1:11">
      <c r="A208" s="5">
        <v>11</v>
      </c>
      <c r="B208" s="8">
        <v>7</v>
      </c>
      <c r="C208" s="8">
        <v>207</v>
      </c>
      <c r="D208" s="2" t="s">
        <v>276</v>
      </c>
      <c r="E208" s="2" t="s">
        <v>45</v>
      </c>
      <c r="F208" s="2" t="s">
        <v>275</v>
      </c>
      <c r="G208" s="2" t="s">
        <v>1255</v>
      </c>
      <c r="H208" s="16">
        <v>32430</v>
      </c>
      <c r="I208" s="30">
        <v>31.490410958904111</v>
      </c>
      <c r="J208" s="3">
        <v>1</v>
      </c>
      <c r="K208" s="3" t="s">
        <v>837</v>
      </c>
    </row>
    <row r="209" spans="1:11">
      <c r="A209" s="5">
        <v>11</v>
      </c>
      <c r="B209" s="8">
        <v>8</v>
      </c>
      <c r="C209" s="8">
        <v>208</v>
      </c>
      <c r="D209" s="2" t="s">
        <v>246</v>
      </c>
      <c r="E209" s="2" t="s">
        <v>213</v>
      </c>
      <c r="F209" s="2" t="s">
        <v>193</v>
      </c>
      <c r="G209" s="2" t="s">
        <v>1206</v>
      </c>
      <c r="H209" s="16">
        <v>34885</v>
      </c>
      <c r="I209" s="30">
        <v>24.764383561643836</v>
      </c>
      <c r="J209" s="3">
        <v>9</v>
      </c>
      <c r="K209" s="3" t="s">
        <v>837</v>
      </c>
    </row>
    <row r="210" spans="1:11">
      <c r="A210" s="5">
        <v>11</v>
      </c>
      <c r="B210" s="8">
        <v>9</v>
      </c>
      <c r="C210" s="8">
        <v>209</v>
      </c>
      <c r="D210" s="2" t="s">
        <v>15</v>
      </c>
      <c r="E210" s="2" t="s">
        <v>354</v>
      </c>
      <c r="F210" s="2" t="s">
        <v>290</v>
      </c>
      <c r="G210" s="2" t="s">
        <v>291</v>
      </c>
      <c r="H210" s="16">
        <v>30820</v>
      </c>
      <c r="I210" s="30">
        <v>35.901369863013699</v>
      </c>
      <c r="J210" s="3">
        <v>1</v>
      </c>
      <c r="K210" s="3" t="s">
        <v>837</v>
      </c>
    </row>
    <row r="211" spans="1:11">
      <c r="A211" s="5">
        <v>11</v>
      </c>
      <c r="B211" s="8">
        <v>10</v>
      </c>
      <c r="C211" s="8">
        <v>210</v>
      </c>
      <c r="D211" s="2" t="s">
        <v>470</v>
      </c>
      <c r="E211" s="2" t="s">
        <v>188</v>
      </c>
      <c r="F211" s="2" t="s">
        <v>1034</v>
      </c>
      <c r="G211" s="2" t="s">
        <v>220</v>
      </c>
      <c r="H211" s="16">
        <v>34879</v>
      </c>
      <c r="I211" s="30">
        <v>24.780821917808218</v>
      </c>
      <c r="J211" s="3">
        <v>8</v>
      </c>
      <c r="K211" s="3" t="s">
        <v>837</v>
      </c>
    </row>
    <row r="212" spans="1:11">
      <c r="A212" s="5">
        <v>11</v>
      </c>
      <c r="B212" s="8">
        <v>11</v>
      </c>
      <c r="C212" s="8">
        <v>211</v>
      </c>
      <c r="D212" s="2" t="s">
        <v>555</v>
      </c>
      <c r="E212" s="2" t="s">
        <v>686</v>
      </c>
      <c r="F212" s="2" t="s">
        <v>528</v>
      </c>
      <c r="G212" s="2" t="s">
        <v>825</v>
      </c>
      <c r="H212" s="16">
        <v>33103</v>
      </c>
      <c r="I212" s="30">
        <v>29.646575342465752</v>
      </c>
      <c r="J212" s="3">
        <v>1</v>
      </c>
      <c r="K212" s="3" t="s">
        <v>837</v>
      </c>
    </row>
    <row r="213" spans="1:11">
      <c r="A213" s="5">
        <v>11</v>
      </c>
      <c r="B213" s="8">
        <v>12</v>
      </c>
      <c r="C213" s="8">
        <v>212</v>
      </c>
      <c r="D213" s="2" t="s">
        <v>13</v>
      </c>
      <c r="E213" s="2" t="s">
        <v>164</v>
      </c>
      <c r="F213" s="2" t="s">
        <v>728</v>
      </c>
      <c r="G213" s="2" t="s">
        <v>537</v>
      </c>
      <c r="H213" s="16">
        <v>32143</v>
      </c>
      <c r="I213" s="30">
        <v>32.276712328767125</v>
      </c>
      <c r="J213" s="3">
        <v>1</v>
      </c>
      <c r="K213" s="3" t="s">
        <v>46</v>
      </c>
    </row>
    <row r="214" spans="1:11">
      <c r="A214" s="5">
        <v>11</v>
      </c>
      <c r="B214" s="8">
        <v>13</v>
      </c>
      <c r="C214" s="8">
        <v>213</v>
      </c>
      <c r="D214" s="2" t="s">
        <v>300</v>
      </c>
      <c r="E214" s="2" t="s">
        <v>481</v>
      </c>
      <c r="F214" s="2" t="s">
        <v>81</v>
      </c>
      <c r="G214" s="2" t="s">
        <v>717</v>
      </c>
      <c r="H214" s="16">
        <v>34020</v>
      </c>
      <c r="I214" s="30">
        <v>27.134246575342466</v>
      </c>
      <c r="J214" s="3">
        <v>4</v>
      </c>
      <c r="K214" s="3" t="s">
        <v>838</v>
      </c>
    </row>
    <row r="215" spans="1:11">
      <c r="A215" s="5">
        <v>11</v>
      </c>
      <c r="B215" s="8">
        <v>14</v>
      </c>
      <c r="C215" s="8">
        <v>214</v>
      </c>
      <c r="D215" s="2" t="s">
        <v>129</v>
      </c>
      <c r="E215" s="2" t="s">
        <v>563</v>
      </c>
      <c r="F215" s="2" t="s">
        <v>1041</v>
      </c>
      <c r="G215" s="2" t="s">
        <v>572</v>
      </c>
      <c r="H215" s="16">
        <v>34853</v>
      </c>
      <c r="I215" s="30">
        <v>24.852054794520548</v>
      </c>
      <c r="J215" s="3">
        <v>1</v>
      </c>
      <c r="K215" s="3" t="s">
        <v>46</v>
      </c>
    </row>
    <row r="216" spans="1:11">
      <c r="A216" s="5">
        <v>11</v>
      </c>
      <c r="B216" s="8">
        <v>15</v>
      </c>
      <c r="C216" s="8">
        <v>215</v>
      </c>
      <c r="D216" s="2" t="s">
        <v>239</v>
      </c>
      <c r="E216" s="2" t="s">
        <v>15</v>
      </c>
      <c r="F216" s="2" t="s">
        <v>474</v>
      </c>
      <c r="G216" s="2" t="s">
        <v>617</v>
      </c>
      <c r="H216" s="16">
        <v>31285</v>
      </c>
      <c r="I216" s="30">
        <v>34.627397260273973</v>
      </c>
      <c r="J216" s="3">
        <v>1</v>
      </c>
      <c r="K216" s="3" t="s">
        <v>46</v>
      </c>
    </row>
    <row r="217" spans="1:11">
      <c r="A217" s="5">
        <v>11</v>
      </c>
      <c r="B217" s="8">
        <v>16</v>
      </c>
      <c r="C217" s="8">
        <v>216</v>
      </c>
      <c r="D217" s="2" t="s">
        <v>29</v>
      </c>
      <c r="E217" s="2" t="s">
        <v>481</v>
      </c>
      <c r="F217" s="2" t="s">
        <v>687</v>
      </c>
      <c r="G217" s="2" t="s">
        <v>155</v>
      </c>
      <c r="H217" s="16">
        <v>31902</v>
      </c>
      <c r="I217" s="30">
        <v>32.936986301369863</v>
      </c>
      <c r="J217" s="3">
        <v>4</v>
      </c>
      <c r="K217" s="3" t="s">
        <v>837</v>
      </c>
    </row>
    <row r="218" spans="1:11">
      <c r="A218" s="5">
        <v>11</v>
      </c>
      <c r="B218" s="8">
        <v>17</v>
      </c>
      <c r="C218" s="8">
        <v>217</v>
      </c>
      <c r="D218" s="2" t="s">
        <v>1121</v>
      </c>
      <c r="E218" s="2" t="s">
        <v>16</v>
      </c>
      <c r="F218" s="2" t="s">
        <v>828</v>
      </c>
      <c r="G218" s="2" t="s">
        <v>324</v>
      </c>
      <c r="H218" s="16">
        <v>32727</v>
      </c>
      <c r="I218" s="30">
        <v>30.676712328767124</v>
      </c>
      <c r="J218" s="3">
        <v>1</v>
      </c>
      <c r="K218" s="3" t="s">
        <v>837</v>
      </c>
    </row>
    <row r="219" spans="1:11">
      <c r="A219" s="5">
        <v>11</v>
      </c>
      <c r="B219" s="8">
        <v>18</v>
      </c>
      <c r="C219" s="8">
        <v>218</v>
      </c>
      <c r="D219" s="2" t="s">
        <v>609</v>
      </c>
      <c r="E219" s="2" t="s">
        <v>481</v>
      </c>
      <c r="F219" s="2" t="s">
        <v>1084</v>
      </c>
      <c r="G219" s="2" t="s">
        <v>1085</v>
      </c>
      <c r="H219" s="16">
        <v>33803</v>
      </c>
      <c r="I219" s="30">
        <v>27.728767123287671</v>
      </c>
      <c r="J219" s="3">
        <v>1</v>
      </c>
      <c r="K219" s="3" t="s">
        <v>837</v>
      </c>
    </row>
    <row r="220" spans="1:11">
      <c r="A220" s="5">
        <v>11</v>
      </c>
      <c r="B220" s="8">
        <v>19</v>
      </c>
      <c r="C220" s="8">
        <v>219</v>
      </c>
      <c r="D220" s="2" t="s">
        <v>563</v>
      </c>
      <c r="E220" s="2" t="s">
        <v>29</v>
      </c>
      <c r="F220" s="2" t="s">
        <v>1072</v>
      </c>
      <c r="G220" s="2" t="s">
        <v>572</v>
      </c>
      <c r="H220" s="16">
        <v>31726</v>
      </c>
      <c r="I220" s="30">
        <v>33.419178082191777</v>
      </c>
      <c r="J220" s="3">
        <v>3</v>
      </c>
      <c r="K220" s="3" t="s">
        <v>46</v>
      </c>
    </row>
    <row r="221" spans="1:11">
      <c r="A221" s="9">
        <v>11</v>
      </c>
      <c r="B221" s="10">
        <v>20</v>
      </c>
      <c r="C221" s="10">
        <v>220</v>
      </c>
      <c r="D221" s="11" t="s">
        <v>567</v>
      </c>
      <c r="E221" s="11" t="s">
        <v>45</v>
      </c>
      <c r="F221" s="11" t="s">
        <v>608</v>
      </c>
      <c r="G221" s="11" t="s">
        <v>277</v>
      </c>
      <c r="H221" s="17">
        <v>34221</v>
      </c>
      <c r="I221" s="31">
        <v>26.583561643835615</v>
      </c>
      <c r="J221" s="12">
        <v>1</v>
      </c>
      <c r="K221" s="12" t="s">
        <v>46</v>
      </c>
    </row>
    <row r="222" spans="1:11">
      <c r="A222" s="5">
        <v>12</v>
      </c>
      <c r="B222" s="8">
        <v>1</v>
      </c>
      <c r="C222" s="8">
        <v>221</v>
      </c>
      <c r="D222" s="2" t="s">
        <v>567</v>
      </c>
      <c r="E222" s="2" t="s">
        <v>470</v>
      </c>
      <c r="F222" s="2" t="s">
        <v>1247</v>
      </c>
      <c r="G222" s="2" t="s">
        <v>576</v>
      </c>
      <c r="H222" s="16">
        <v>34278</v>
      </c>
      <c r="I222" s="30">
        <v>26.427397260273974</v>
      </c>
      <c r="J222" s="3">
        <v>1</v>
      </c>
      <c r="K222" s="3" t="s">
        <v>837</v>
      </c>
    </row>
    <row r="223" spans="1:11">
      <c r="A223" s="5">
        <v>12</v>
      </c>
      <c r="B223" s="8">
        <v>2</v>
      </c>
      <c r="C223" s="8">
        <v>222</v>
      </c>
      <c r="D223" s="2" t="s">
        <v>563</v>
      </c>
      <c r="E223" s="2" t="s">
        <v>563</v>
      </c>
      <c r="F223" s="2" t="s">
        <v>1020</v>
      </c>
      <c r="G223" s="2" t="s">
        <v>227</v>
      </c>
      <c r="H223" s="16">
        <v>33644</v>
      </c>
      <c r="I223" s="30">
        <v>28.164383561643834</v>
      </c>
      <c r="J223" s="3">
        <v>2</v>
      </c>
      <c r="K223" s="3" t="s">
        <v>46</v>
      </c>
    </row>
    <row r="224" spans="1:11">
      <c r="A224" s="5">
        <v>12</v>
      </c>
      <c r="B224" s="8">
        <v>3</v>
      </c>
      <c r="C224" s="8">
        <v>223</v>
      </c>
      <c r="D224" s="2" t="s">
        <v>609</v>
      </c>
      <c r="E224" s="2" t="s">
        <v>300</v>
      </c>
      <c r="F224" s="2" t="s">
        <v>190</v>
      </c>
      <c r="G224" s="2" t="s">
        <v>552</v>
      </c>
      <c r="H224" s="16">
        <v>34887</v>
      </c>
      <c r="I224" s="30">
        <v>24.758904109589039</v>
      </c>
      <c r="J224" s="3">
        <v>3</v>
      </c>
      <c r="K224" s="3" t="s">
        <v>46</v>
      </c>
    </row>
    <row r="225" spans="1:11">
      <c r="A225" s="5">
        <v>12</v>
      </c>
      <c r="B225" s="8">
        <v>4</v>
      </c>
      <c r="C225" s="8">
        <v>224</v>
      </c>
      <c r="D225" s="2" t="s">
        <v>1121</v>
      </c>
      <c r="E225" s="2" t="s">
        <v>686</v>
      </c>
      <c r="F225" s="2" t="s">
        <v>1107</v>
      </c>
      <c r="G225" s="2" t="s">
        <v>307</v>
      </c>
      <c r="H225" s="16">
        <v>33232</v>
      </c>
      <c r="I225" s="30">
        <v>29.293150684931508</v>
      </c>
      <c r="J225" s="3">
        <v>3</v>
      </c>
      <c r="K225" s="3" t="s">
        <v>837</v>
      </c>
    </row>
    <row r="226" spans="1:11">
      <c r="A226" s="5">
        <v>12</v>
      </c>
      <c r="B226" s="8">
        <v>5</v>
      </c>
      <c r="C226" s="8">
        <v>225</v>
      </c>
      <c r="D226" s="2" t="s">
        <v>29</v>
      </c>
      <c r="E226" s="2" t="s">
        <v>129</v>
      </c>
      <c r="F226" s="2" t="s">
        <v>78</v>
      </c>
      <c r="G226" s="2" t="s">
        <v>523</v>
      </c>
      <c r="H226" s="16">
        <v>31870</v>
      </c>
      <c r="I226" s="30">
        <v>33.024657534246572</v>
      </c>
      <c r="J226" s="3">
        <v>4</v>
      </c>
      <c r="K226" s="3" t="s">
        <v>46</v>
      </c>
    </row>
    <row r="227" spans="1:11">
      <c r="A227" s="5">
        <v>12</v>
      </c>
      <c r="B227" s="8">
        <v>6</v>
      </c>
      <c r="C227" s="8">
        <v>226</v>
      </c>
      <c r="D227" s="2" t="s">
        <v>239</v>
      </c>
      <c r="E227" s="2" t="s">
        <v>13</v>
      </c>
      <c r="F227" s="2" t="s">
        <v>338</v>
      </c>
      <c r="G227" s="2" t="s">
        <v>585</v>
      </c>
      <c r="H227" s="16">
        <v>30615</v>
      </c>
      <c r="I227" s="30">
        <v>36.463013698630135</v>
      </c>
      <c r="J227" s="3">
        <v>1</v>
      </c>
      <c r="K227" s="3" t="s">
        <v>46</v>
      </c>
    </row>
    <row r="228" spans="1:11">
      <c r="A228" s="5">
        <v>12</v>
      </c>
      <c r="B228" s="8">
        <v>7</v>
      </c>
      <c r="C228" s="8">
        <v>227</v>
      </c>
      <c r="D228" s="2" t="s">
        <v>129</v>
      </c>
      <c r="E228" s="2" t="s">
        <v>18</v>
      </c>
      <c r="F228" s="2" t="s">
        <v>371</v>
      </c>
      <c r="G228" s="2" t="s">
        <v>372</v>
      </c>
      <c r="H228" s="16">
        <v>33513</v>
      </c>
      <c r="I228" s="30">
        <v>28.523287671232875</v>
      </c>
      <c r="J228" s="3">
        <v>1</v>
      </c>
      <c r="K228" s="3" t="s">
        <v>837</v>
      </c>
    </row>
    <row r="229" spans="1:11">
      <c r="A229" s="5">
        <v>12</v>
      </c>
      <c r="B229" s="8">
        <v>8</v>
      </c>
      <c r="C229" s="8">
        <v>228</v>
      </c>
      <c r="D229" s="2" t="s">
        <v>300</v>
      </c>
      <c r="E229" s="2" t="s">
        <v>492</v>
      </c>
      <c r="F229" s="2" t="s">
        <v>71</v>
      </c>
      <c r="G229" s="2" t="s">
        <v>72</v>
      </c>
      <c r="H229" s="16">
        <v>32209</v>
      </c>
      <c r="I229" s="30">
        <v>32.095890410958901</v>
      </c>
      <c r="J229" s="3">
        <v>1</v>
      </c>
      <c r="K229" s="3" t="s">
        <v>837</v>
      </c>
    </row>
    <row r="230" spans="1:11">
      <c r="A230" s="5">
        <v>12</v>
      </c>
      <c r="B230" s="8">
        <v>9</v>
      </c>
      <c r="C230" s="8">
        <v>229</v>
      </c>
      <c r="D230" s="2" t="s">
        <v>13</v>
      </c>
      <c r="E230" s="2" t="s">
        <v>47</v>
      </c>
      <c r="F230" s="2" t="s">
        <v>311</v>
      </c>
      <c r="G230" s="2" t="s">
        <v>557</v>
      </c>
      <c r="H230" s="16">
        <v>31035</v>
      </c>
      <c r="I230" s="30">
        <v>35.31232876712329</v>
      </c>
      <c r="J230" s="3">
        <v>1</v>
      </c>
      <c r="K230" s="3" t="s">
        <v>837</v>
      </c>
    </row>
    <row r="231" spans="1:11">
      <c r="A231" s="5">
        <v>12</v>
      </c>
      <c r="B231" s="8">
        <v>10</v>
      </c>
      <c r="C231" s="8">
        <v>230</v>
      </c>
      <c r="D231" s="2" t="s">
        <v>555</v>
      </c>
      <c r="E231" s="2" t="s">
        <v>164</v>
      </c>
      <c r="F231" s="2" t="s">
        <v>888</v>
      </c>
      <c r="G231" s="2" t="s">
        <v>597</v>
      </c>
      <c r="H231" s="16">
        <v>33948</v>
      </c>
      <c r="I231" s="30">
        <v>27.331506849315069</v>
      </c>
      <c r="J231" s="3">
        <v>1</v>
      </c>
      <c r="K231" s="3" t="s">
        <v>46</v>
      </c>
    </row>
    <row r="232" spans="1:11">
      <c r="A232" s="5">
        <v>12</v>
      </c>
      <c r="B232" s="8">
        <v>11</v>
      </c>
      <c r="C232" s="8">
        <v>231</v>
      </c>
      <c r="D232" s="2" t="s">
        <v>470</v>
      </c>
      <c r="E232" s="2" t="s">
        <v>354</v>
      </c>
      <c r="F232" s="2" t="s">
        <v>1188</v>
      </c>
      <c r="G232" s="2" t="s">
        <v>225</v>
      </c>
      <c r="H232" s="16">
        <v>35703</v>
      </c>
      <c r="I232" s="30">
        <v>22.523287671232875</v>
      </c>
      <c r="J232" s="3">
        <v>1</v>
      </c>
      <c r="K232" s="3" t="s">
        <v>46</v>
      </c>
    </row>
    <row r="233" spans="1:11">
      <c r="A233" s="5">
        <v>12</v>
      </c>
      <c r="B233" s="8">
        <v>12</v>
      </c>
      <c r="C233" s="8">
        <v>232</v>
      </c>
      <c r="D233" s="2" t="s">
        <v>15</v>
      </c>
      <c r="E233" s="2" t="s">
        <v>18</v>
      </c>
      <c r="F233" s="2" t="s">
        <v>667</v>
      </c>
      <c r="G233" s="2" t="s">
        <v>155</v>
      </c>
      <c r="H233" s="16">
        <v>33179</v>
      </c>
      <c r="I233" s="30">
        <v>29.438356164383563</v>
      </c>
      <c r="J233" s="3">
        <v>7</v>
      </c>
      <c r="K233" s="3" t="s">
        <v>46</v>
      </c>
    </row>
    <row r="234" spans="1:11">
      <c r="A234" s="5">
        <v>12</v>
      </c>
      <c r="B234" s="8">
        <v>13</v>
      </c>
      <c r="C234" s="8">
        <v>233</v>
      </c>
      <c r="D234" s="2" t="s">
        <v>246</v>
      </c>
      <c r="E234" s="2" t="s">
        <v>18</v>
      </c>
      <c r="F234" s="2" t="s">
        <v>433</v>
      </c>
      <c r="G234" s="2" t="s">
        <v>377</v>
      </c>
      <c r="H234" s="16">
        <v>32755</v>
      </c>
      <c r="I234" s="30">
        <v>30.6</v>
      </c>
      <c r="J234" s="3">
        <v>6</v>
      </c>
      <c r="K234" s="3" t="s">
        <v>837</v>
      </c>
    </row>
    <row r="235" spans="1:11">
      <c r="A235" s="5">
        <v>12</v>
      </c>
      <c r="B235" s="8">
        <v>14</v>
      </c>
      <c r="C235" s="8">
        <v>234</v>
      </c>
      <c r="D235" s="2" t="s">
        <v>276</v>
      </c>
      <c r="E235" s="2" t="s">
        <v>14</v>
      </c>
      <c r="F235" s="2" t="s">
        <v>70</v>
      </c>
      <c r="G235" s="2" t="s">
        <v>547</v>
      </c>
      <c r="H235" s="16">
        <v>32073</v>
      </c>
      <c r="I235" s="30">
        <v>32.468493150684928</v>
      </c>
      <c r="J235" s="3">
        <v>1</v>
      </c>
      <c r="K235" s="3" t="s">
        <v>837</v>
      </c>
    </row>
    <row r="236" spans="1:11">
      <c r="A236" s="5">
        <v>12</v>
      </c>
      <c r="B236" s="8">
        <v>15</v>
      </c>
      <c r="C236" s="8">
        <v>235</v>
      </c>
      <c r="D236" s="2" t="s">
        <v>14</v>
      </c>
      <c r="E236" s="2" t="s">
        <v>13</v>
      </c>
      <c r="F236" s="2" t="s">
        <v>302</v>
      </c>
      <c r="G236" s="2" t="s">
        <v>136</v>
      </c>
      <c r="H236" s="16">
        <v>31695</v>
      </c>
      <c r="I236" s="30">
        <v>33.504109589041093</v>
      </c>
      <c r="J236" s="3">
        <v>7</v>
      </c>
      <c r="K236" s="3" t="s">
        <v>837</v>
      </c>
    </row>
    <row r="237" spans="1:11">
      <c r="A237" s="5">
        <v>12</v>
      </c>
      <c r="B237" s="8">
        <v>16</v>
      </c>
      <c r="C237" s="8">
        <v>236</v>
      </c>
      <c r="D237" s="2" t="s">
        <v>18</v>
      </c>
      <c r="E237" s="2" t="s">
        <v>14</v>
      </c>
      <c r="F237" s="2" t="s">
        <v>513</v>
      </c>
      <c r="G237" s="2" t="s">
        <v>539</v>
      </c>
      <c r="H237" s="16">
        <v>33165</v>
      </c>
      <c r="I237" s="30">
        <v>29.476712328767125</v>
      </c>
      <c r="J237" s="3">
        <v>1</v>
      </c>
      <c r="K237" s="3" t="s">
        <v>837</v>
      </c>
    </row>
    <row r="238" spans="1:11">
      <c r="A238" s="5">
        <v>12</v>
      </c>
      <c r="B238" s="8">
        <v>17</v>
      </c>
      <c r="C238" s="8">
        <v>237</v>
      </c>
      <c r="D238" s="2" t="s">
        <v>16</v>
      </c>
      <c r="E238" s="2" t="s">
        <v>18</v>
      </c>
      <c r="F238" s="2" t="s">
        <v>1001</v>
      </c>
      <c r="G238" s="2" t="s">
        <v>549</v>
      </c>
      <c r="H238" s="16">
        <v>31821</v>
      </c>
      <c r="I238" s="30">
        <v>33.158904109589038</v>
      </c>
      <c r="J238" s="3">
        <v>1</v>
      </c>
      <c r="K238" s="3" t="s">
        <v>46</v>
      </c>
    </row>
    <row r="239" spans="1:11">
      <c r="A239" s="5">
        <v>12</v>
      </c>
      <c r="B239" s="8">
        <v>18</v>
      </c>
      <c r="C239" s="8">
        <v>238</v>
      </c>
      <c r="D239" s="2" t="s">
        <v>614</v>
      </c>
      <c r="E239" s="2" t="s">
        <v>16</v>
      </c>
      <c r="F239" s="2" t="s">
        <v>139</v>
      </c>
      <c r="G239" s="2" t="s">
        <v>613</v>
      </c>
      <c r="H239" s="16">
        <v>31373</v>
      </c>
      <c r="I239" s="30">
        <v>34.386301369863013</v>
      </c>
      <c r="J239" s="3">
        <v>1</v>
      </c>
      <c r="K239" s="3" t="s">
        <v>837</v>
      </c>
    </row>
    <row r="240" spans="1:11">
      <c r="A240" s="5">
        <v>12</v>
      </c>
      <c r="B240" s="8">
        <v>19</v>
      </c>
      <c r="C240" s="8">
        <v>239</v>
      </c>
      <c r="D240" s="2" t="s">
        <v>345</v>
      </c>
      <c r="E240" s="2" t="s">
        <v>609</v>
      </c>
      <c r="F240" s="2" t="s">
        <v>538</v>
      </c>
      <c r="G240" s="2" t="s">
        <v>173</v>
      </c>
      <c r="H240" s="16">
        <v>32399</v>
      </c>
      <c r="I240" s="30">
        <v>31.575342465753426</v>
      </c>
      <c r="J240" s="3">
        <v>1</v>
      </c>
      <c r="K240" s="3" t="s">
        <v>837</v>
      </c>
    </row>
    <row r="241" spans="1:11">
      <c r="A241" s="9">
        <v>12</v>
      </c>
      <c r="B241" s="10">
        <v>20</v>
      </c>
      <c r="C241" s="10">
        <v>240</v>
      </c>
      <c r="D241" s="11" t="s">
        <v>354</v>
      </c>
      <c r="E241" s="11" t="s">
        <v>438</v>
      </c>
      <c r="F241" s="11" t="s">
        <v>962</v>
      </c>
      <c r="G241" s="11" t="s">
        <v>105</v>
      </c>
      <c r="H241" s="17">
        <v>34185</v>
      </c>
      <c r="I241" s="31">
        <v>26.682191780821917</v>
      </c>
      <c r="J241" s="12">
        <v>6</v>
      </c>
      <c r="K241" s="12" t="s">
        <v>837</v>
      </c>
    </row>
    <row r="242" spans="1:11">
      <c r="A242" s="5">
        <v>13</v>
      </c>
      <c r="B242" s="8">
        <v>1</v>
      </c>
      <c r="C242" s="8">
        <v>241</v>
      </c>
      <c r="D242" s="2" t="s">
        <v>354</v>
      </c>
      <c r="E242" s="2" t="s">
        <v>164</v>
      </c>
      <c r="F242" s="2" t="s">
        <v>327</v>
      </c>
      <c r="G242" s="2" t="s">
        <v>328</v>
      </c>
      <c r="H242" s="16">
        <v>30323</v>
      </c>
      <c r="I242" s="30">
        <v>37.263013698630139</v>
      </c>
      <c r="J242" s="3">
        <v>3</v>
      </c>
      <c r="K242" s="3" t="s">
        <v>837</v>
      </c>
    </row>
    <row r="243" spans="1:11">
      <c r="A243" s="5">
        <v>13</v>
      </c>
      <c r="B243" s="8">
        <v>2</v>
      </c>
      <c r="C243" s="8">
        <v>242</v>
      </c>
      <c r="D243" s="2" t="s">
        <v>345</v>
      </c>
      <c r="E243" s="2" t="s">
        <v>345</v>
      </c>
      <c r="F243" s="2" t="s">
        <v>826</v>
      </c>
      <c r="G243" s="2" t="s">
        <v>56</v>
      </c>
      <c r="H243" s="16">
        <v>33387</v>
      </c>
      <c r="I243" s="30">
        <v>28.86849315068493</v>
      </c>
      <c r="J243" s="3">
        <v>1</v>
      </c>
      <c r="K243" s="3" t="s">
        <v>46</v>
      </c>
    </row>
    <row r="244" spans="1:11">
      <c r="A244" s="5">
        <v>13</v>
      </c>
      <c r="B244" s="8">
        <v>3</v>
      </c>
      <c r="C244" s="8">
        <v>243</v>
      </c>
      <c r="D244" s="2" t="s">
        <v>614</v>
      </c>
      <c r="E244" s="2" t="s">
        <v>555</v>
      </c>
      <c r="F244" s="2" t="s">
        <v>892</v>
      </c>
      <c r="G244" s="2" t="s">
        <v>104</v>
      </c>
      <c r="H244" s="16">
        <v>34132</v>
      </c>
      <c r="I244" s="30">
        <v>26.827397260273973</v>
      </c>
      <c r="J244" s="3">
        <v>1</v>
      </c>
      <c r="K244" s="3" t="s">
        <v>46</v>
      </c>
    </row>
    <row r="245" spans="1:11">
      <c r="A245" s="5">
        <v>13</v>
      </c>
      <c r="B245" s="8">
        <v>4</v>
      </c>
      <c r="C245" s="8">
        <v>244</v>
      </c>
      <c r="D245" s="2" t="s">
        <v>16</v>
      </c>
      <c r="E245" s="2" t="s">
        <v>16</v>
      </c>
      <c r="F245" s="2" t="s">
        <v>972</v>
      </c>
      <c r="G245" s="2" t="s">
        <v>589</v>
      </c>
      <c r="H245" s="16">
        <v>33719</v>
      </c>
      <c r="I245" s="30">
        <v>27.958904109589042</v>
      </c>
      <c r="J245" s="3">
        <v>1</v>
      </c>
      <c r="K245" s="3" t="s">
        <v>837</v>
      </c>
    </row>
    <row r="246" spans="1:11">
      <c r="A246" s="5">
        <v>13</v>
      </c>
      <c r="B246" s="8">
        <v>5</v>
      </c>
      <c r="C246" s="8">
        <v>245</v>
      </c>
      <c r="D246" s="2" t="s">
        <v>18</v>
      </c>
      <c r="E246" s="2" t="s">
        <v>354</v>
      </c>
      <c r="F246" s="2" t="s">
        <v>792</v>
      </c>
      <c r="G246" s="2" t="s">
        <v>104</v>
      </c>
      <c r="H246" s="16">
        <v>33635</v>
      </c>
      <c r="I246" s="30">
        <v>28.18904109589041</v>
      </c>
      <c r="J246" s="3">
        <v>1</v>
      </c>
      <c r="K246" s="3" t="s">
        <v>46</v>
      </c>
    </row>
    <row r="247" spans="1:11">
      <c r="A247" s="5">
        <v>13</v>
      </c>
      <c r="B247" s="8">
        <v>6</v>
      </c>
      <c r="C247" s="8">
        <v>246</v>
      </c>
      <c r="D247" s="2" t="s">
        <v>14</v>
      </c>
      <c r="E247" s="2" t="s">
        <v>188</v>
      </c>
      <c r="F247" s="2" t="s">
        <v>753</v>
      </c>
      <c r="G247" s="2" t="s">
        <v>135</v>
      </c>
      <c r="H247" s="16">
        <v>34198</v>
      </c>
      <c r="I247" s="30">
        <v>26.646575342465752</v>
      </c>
      <c r="J247" s="3">
        <v>7</v>
      </c>
      <c r="K247" s="3" t="s">
        <v>46</v>
      </c>
    </row>
    <row r="248" spans="1:11">
      <c r="A248" s="5">
        <v>13</v>
      </c>
      <c r="B248" s="8">
        <v>7</v>
      </c>
      <c r="C248" s="8">
        <v>247</v>
      </c>
      <c r="D248" s="2" t="s">
        <v>276</v>
      </c>
      <c r="E248" s="2" t="s">
        <v>129</v>
      </c>
      <c r="F248" s="2" t="s">
        <v>347</v>
      </c>
      <c r="G248" s="2" t="s">
        <v>237</v>
      </c>
      <c r="H248" s="16">
        <v>30688</v>
      </c>
      <c r="I248" s="30">
        <v>36.263013698630139</v>
      </c>
      <c r="J248" s="3">
        <v>1</v>
      </c>
      <c r="K248" s="3" t="s">
        <v>46</v>
      </c>
    </row>
    <row r="249" spans="1:11">
      <c r="A249" s="5">
        <v>13</v>
      </c>
      <c r="B249" s="8">
        <v>8</v>
      </c>
      <c r="C249" s="8">
        <v>248</v>
      </c>
      <c r="D249" s="2" t="s">
        <v>246</v>
      </c>
      <c r="E249" s="2" t="s">
        <v>45</v>
      </c>
      <c r="F249" s="2" t="s">
        <v>301</v>
      </c>
      <c r="G249" s="2" t="s">
        <v>678</v>
      </c>
      <c r="H249" s="16">
        <v>33826</v>
      </c>
      <c r="I249" s="30">
        <v>27.665753424657535</v>
      </c>
      <c r="J249" s="3">
        <v>1</v>
      </c>
      <c r="K249" s="3" t="s">
        <v>837</v>
      </c>
    </row>
    <row r="250" spans="1:11">
      <c r="A250" s="5">
        <v>13</v>
      </c>
      <c r="B250" s="8">
        <v>9</v>
      </c>
      <c r="C250" s="8">
        <v>249</v>
      </c>
      <c r="D250" s="2" t="s">
        <v>15</v>
      </c>
      <c r="E250" s="2" t="s">
        <v>354</v>
      </c>
      <c r="F250" s="2" t="s">
        <v>725</v>
      </c>
      <c r="G250" s="2" t="s">
        <v>247</v>
      </c>
      <c r="H250" s="16">
        <v>31798</v>
      </c>
      <c r="I250" s="30">
        <v>33.221917808219175</v>
      </c>
      <c r="J250" s="3">
        <v>1</v>
      </c>
      <c r="K250" s="3" t="s">
        <v>46</v>
      </c>
    </row>
    <row r="251" spans="1:11">
      <c r="A251" s="5">
        <v>13</v>
      </c>
      <c r="B251" s="8">
        <v>10</v>
      </c>
      <c r="C251" s="8">
        <v>250</v>
      </c>
      <c r="D251" s="2" t="s">
        <v>470</v>
      </c>
      <c r="E251" s="2" t="s">
        <v>345</v>
      </c>
      <c r="F251" s="2" t="s">
        <v>259</v>
      </c>
      <c r="G251" s="2" t="s">
        <v>328</v>
      </c>
      <c r="H251" s="16">
        <v>34415</v>
      </c>
      <c r="I251" s="30">
        <v>26.052054794520547</v>
      </c>
      <c r="J251" s="3">
        <v>1</v>
      </c>
      <c r="K251" s="3" t="s">
        <v>837</v>
      </c>
    </row>
    <row r="252" spans="1:11">
      <c r="A252" s="5">
        <v>13</v>
      </c>
      <c r="B252" s="8">
        <v>11</v>
      </c>
      <c r="C252" s="8">
        <v>251</v>
      </c>
      <c r="D252" s="2" t="s">
        <v>555</v>
      </c>
      <c r="E252" s="2" t="s">
        <v>45</v>
      </c>
      <c r="F252" s="2" t="s">
        <v>712</v>
      </c>
      <c r="G252" s="2" t="s">
        <v>713</v>
      </c>
      <c r="H252" s="16">
        <v>32064</v>
      </c>
      <c r="I252" s="30">
        <v>32.493150684931507</v>
      </c>
      <c r="J252" s="3">
        <v>9</v>
      </c>
      <c r="K252" s="3" t="s">
        <v>46</v>
      </c>
    </row>
    <row r="253" spans="1:11">
      <c r="A253" s="5">
        <v>13</v>
      </c>
      <c r="B253" s="8">
        <v>12</v>
      </c>
      <c r="C253" s="8">
        <v>252</v>
      </c>
      <c r="D253" s="2" t="s">
        <v>13</v>
      </c>
      <c r="E253" s="2" t="s">
        <v>480</v>
      </c>
      <c r="F253" s="2" t="s">
        <v>235</v>
      </c>
      <c r="G253" s="2" t="s">
        <v>236</v>
      </c>
      <c r="H253" s="16">
        <v>31327</v>
      </c>
      <c r="I253" s="30">
        <v>34.512328767123286</v>
      </c>
      <c r="J253" s="3">
        <v>5</v>
      </c>
      <c r="K253" s="3" t="s">
        <v>837</v>
      </c>
    </row>
    <row r="254" spans="1:11">
      <c r="A254" s="5">
        <v>13</v>
      </c>
      <c r="B254" s="8">
        <v>13</v>
      </c>
      <c r="C254" s="8">
        <v>253</v>
      </c>
      <c r="D254" s="2" t="s">
        <v>300</v>
      </c>
      <c r="E254" s="2" t="s">
        <v>354</v>
      </c>
      <c r="F254" s="2" t="s">
        <v>262</v>
      </c>
      <c r="G254" s="2" t="s">
        <v>776</v>
      </c>
      <c r="H254" s="16">
        <v>32132</v>
      </c>
      <c r="I254" s="30">
        <v>32.30684931506849</v>
      </c>
      <c r="J254" s="3">
        <v>7</v>
      </c>
      <c r="K254" s="3" t="s">
        <v>837</v>
      </c>
    </row>
    <row r="255" spans="1:11">
      <c r="A255" s="5">
        <v>13</v>
      </c>
      <c r="B255" s="8">
        <v>14</v>
      </c>
      <c r="C255" s="8">
        <v>254</v>
      </c>
      <c r="D255" s="2" t="s">
        <v>129</v>
      </c>
      <c r="E255" s="2" t="s">
        <v>470</v>
      </c>
      <c r="F255" s="2" t="s">
        <v>61</v>
      </c>
      <c r="G255" s="2" t="s">
        <v>62</v>
      </c>
      <c r="H255" s="16">
        <v>33463</v>
      </c>
      <c r="I255" s="30">
        <v>28.660273972602738</v>
      </c>
      <c r="J255" s="3">
        <v>9</v>
      </c>
      <c r="K255" s="3" t="s">
        <v>837</v>
      </c>
    </row>
    <row r="256" spans="1:11">
      <c r="A256" s="5">
        <v>13</v>
      </c>
      <c r="B256" s="8">
        <v>15</v>
      </c>
      <c r="C256" s="8">
        <v>255</v>
      </c>
      <c r="D256" s="2" t="s">
        <v>239</v>
      </c>
      <c r="E256" s="2" t="s">
        <v>239</v>
      </c>
      <c r="F256" s="2" t="s">
        <v>320</v>
      </c>
      <c r="G256" s="2" t="s">
        <v>282</v>
      </c>
      <c r="H256" s="16">
        <v>31871</v>
      </c>
      <c r="I256" s="30">
        <v>33.021917808219179</v>
      </c>
      <c r="J256" s="3">
        <v>7</v>
      </c>
      <c r="K256" s="3" t="s">
        <v>837</v>
      </c>
    </row>
    <row r="257" spans="1:11">
      <c r="A257" s="5">
        <v>13</v>
      </c>
      <c r="B257" s="8">
        <v>16</v>
      </c>
      <c r="C257" s="8">
        <v>256</v>
      </c>
      <c r="D257" s="2" t="s">
        <v>29</v>
      </c>
      <c r="E257" s="2" t="s">
        <v>14</v>
      </c>
      <c r="F257" s="2" t="s">
        <v>465</v>
      </c>
      <c r="G257" s="2" t="s">
        <v>580</v>
      </c>
      <c r="H257" s="16">
        <v>31455</v>
      </c>
      <c r="I257" s="30">
        <v>34.161643835616438</v>
      </c>
      <c r="J257" s="3">
        <v>5</v>
      </c>
      <c r="K257" s="3" t="s">
        <v>837</v>
      </c>
    </row>
    <row r="258" spans="1:11">
      <c r="A258" s="5">
        <v>13</v>
      </c>
      <c r="B258" s="8">
        <v>17</v>
      </c>
      <c r="C258" s="8">
        <v>257</v>
      </c>
      <c r="D258" s="2" t="s">
        <v>1121</v>
      </c>
      <c r="E258" s="2" t="s">
        <v>15</v>
      </c>
      <c r="F258" s="2" t="s">
        <v>1105</v>
      </c>
      <c r="G258" s="2" t="s">
        <v>613</v>
      </c>
      <c r="H258" s="16">
        <v>32522</v>
      </c>
      <c r="I258" s="30">
        <v>31.238356164383561</v>
      </c>
      <c r="J258" s="3">
        <v>1</v>
      </c>
      <c r="K258" s="3" t="s">
        <v>46</v>
      </c>
    </row>
    <row r="259" spans="1:11">
      <c r="A259" s="5">
        <v>13</v>
      </c>
      <c r="B259" s="8">
        <v>18</v>
      </c>
      <c r="C259" s="8">
        <v>258</v>
      </c>
      <c r="D259" s="2" t="s">
        <v>609</v>
      </c>
      <c r="E259" s="2" t="s">
        <v>438</v>
      </c>
      <c r="F259" s="2" t="s">
        <v>417</v>
      </c>
      <c r="G259" s="2" t="s">
        <v>545</v>
      </c>
      <c r="H259" s="16">
        <v>32412</v>
      </c>
      <c r="I259" s="30">
        <v>31.539726027397261</v>
      </c>
      <c r="J259" s="3">
        <v>1</v>
      </c>
      <c r="K259" s="3" t="s">
        <v>837</v>
      </c>
    </row>
    <row r="260" spans="1:11">
      <c r="A260" s="5">
        <v>13</v>
      </c>
      <c r="B260" s="8">
        <v>19</v>
      </c>
      <c r="C260" s="8">
        <v>259</v>
      </c>
      <c r="D260" s="2" t="s">
        <v>563</v>
      </c>
      <c r="E260" s="2" t="s">
        <v>18</v>
      </c>
      <c r="F260" s="2" t="s">
        <v>1176</v>
      </c>
      <c r="G260" s="2" t="s">
        <v>1177</v>
      </c>
      <c r="H260" s="16">
        <v>34520</v>
      </c>
      <c r="I260" s="30">
        <v>25.764383561643836</v>
      </c>
      <c r="J260" s="3">
        <v>3</v>
      </c>
      <c r="K260" s="3" t="s">
        <v>1263</v>
      </c>
    </row>
    <row r="261" spans="1:11">
      <c r="A261" s="9">
        <v>13</v>
      </c>
      <c r="B261" s="10">
        <v>20</v>
      </c>
      <c r="C261" s="10">
        <v>260</v>
      </c>
      <c r="D261" s="11" t="s">
        <v>567</v>
      </c>
      <c r="E261" s="11" t="s">
        <v>567</v>
      </c>
      <c r="F261" s="11" t="s">
        <v>1275</v>
      </c>
      <c r="G261" s="11" t="s">
        <v>315</v>
      </c>
      <c r="H261" s="17">
        <v>34949</v>
      </c>
      <c r="I261" s="31">
        <v>24.589041095890412</v>
      </c>
      <c r="J261" s="12">
        <v>1</v>
      </c>
      <c r="K261" s="12" t="s">
        <v>46</v>
      </c>
    </row>
    <row r="262" spans="1:11">
      <c r="A262" s="5">
        <v>14</v>
      </c>
      <c r="B262" s="8">
        <v>1</v>
      </c>
      <c r="C262" s="8">
        <v>261</v>
      </c>
      <c r="D262" s="2" t="s">
        <v>567</v>
      </c>
      <c r="E262" s="2" t="s">
        <v>480</v>
      </c>
      <c r="F262" s="2" t="s">
        <v>1195</v>
      </c>
      <c r="G262" s="2" t="s">
        <v>1196</v>
      </c>
      <c r="H262" s="16">
        <v>32128</v>
      </c>
      <c r="I262" s="30">
        <v>32.317808219178083</v>
      </c>
      <c r="J262" s="3">
        <v>4</v>
      </c>
      <c r="K262" s="3" t="s">
        <v>837</v>
      </c>
    </row>
    <row r="263" spans="1:11">
      <c r="A263" s="5">
        <v>14</v>
      </c>
      <c r="B263" s="8">
        <v>2</v>
      </c>
      <c r="C263" s="8">
        <v>262</v>
      </c>
      <c r="D263" s="2" t="s">
        <v>563</v>
      </c>
      <c r="E263" s="2" t="s">
        <v>567</v>
      </c>
      <c r="F263" s="2" t="s">
        <v>85</v>
      </c>
      <c r="G263" s="2" t="s">
        <v>151</v>
      </c>
      <c r="H263" s="16">
        <v>34100</v>
      </c>
      <c r="I263" s="30">
        <v>26.915068493150685</v>
      </c>
      <c r="J263" s="3">
        <v>5</v>
      </c>
      <c r="K263" s="3" t="s">
        <v>837</v>
      </c>
    </row>
    <row r="264" spans="1:11">
      <c r="A264" s="5">
        <v>14</v>
      </c>
      <c r="B264" s="8">
        <v>3</v>
      </c>
      <c r="C264" s="8">
        <v>263</v>
      </c>
      <c r="D264" s="2" t="s">
        <v>609</v>
      </c>
      <c r="E264" s="2" t="s">
        <v>300</v>
      </c>
      <c r="F264" s="2" t="s">
        <v>588</v>
      </c>
      <c r="G264" s="2" t="s">
        <v>1094</v>
      </c>
      <c r="H264" s="16">
        <v>34352</v>
      </c>
      <c r="I264" s="30">
        <v>26.224657534246575</v>
      </c>
      <c r="J264" s="3">
        <v>1</v>
      </c>
      <c r="K264" s="3" t="s">
        <v>837</v>
      </c>
    </row>
    <row r="265" spans="1:11">
      <c r="A265" s="5">
        <v>14</v>
      </c>
      <c r="B265" s="8">
        <v>4</v>
      </c>
      <c r="C265" s="8">
        <v>264</v>
      </c>
      <c r="D265" s="2" t="s">
        <v>1121</v>
      </c>
      <c r="E265" s="2" t="s">
        <v>614</v>
      </c>
      <c r="F265" s="2" t="s">
        <v>1293</v>
      </c>
      <c r="G265" s="2" t="s">
        <v>565</v>
      </c>
      <c r="H265" s="16">
        <v>34820</v>
      </c>
      <c r="I265" s="30">
        <v>24.942465753424656</v>
      </c>
      <c r="J265" s="3">
        <v>1</v>
      </c>
      <c r="K265" s="3" t="s">
        <v>837</v>
      </c>
    </row>
    <row r="266" spans="1:11">
      <c r="A266" s="5">
        <v>14</v>
      </c>
      <c r="B266" s="8">
        <v>5</v>
      </c>
      <c r="C266" s="8">
        <v>265</v>
      </c>
      <c r="D266" s="2" t="s">
        <v>29</v>
      </c>
      <c r="E266" s="2" t="s">
        <v>598</v>
      </c>
      <c r="F266" s="2" t="s">
        <v>55</v>
      </c>
      <c r="G266" s="2" t="s">
        <v>547</v>
      </c>
      <c r="H266" s="16">
        <v>32084</v>
      </c>
      <c r="I266" s="30">
        <v>32.438356164383563</v>
      </c>
      <c r="J266" s="3">
        <v>5</v>
      </c>
      <c r="K266" s="3" t="s">
        <v>46</v>
      </c>
    </row>
    <row r="267" spans="1:11">
      <c r="A267" s="5">
        <v>14</v>
      </c>
      <c r="B267" s="8">
        <v>6</v>
      </c>
      <c r="C267" s="8">
        <v>266</v>
      </c>
      <c r="D267" s="2" t="s">
        <v>239</v>
      </c>
      <c r="E267" s="2" t="s">
        <v>567</v>
      </c>
      <c r="F267" s="2" t="s">
        <v>505</v>
      </c>
      <c r="G267" s="2" t="s">
        <v>506</v>
      </c>
      <c r="H267" s="16">
        <v>32741</v>
      </c>
      <c r="I267" s="30">
        <v>30.638356164383563</v>
      </c>
      <c r="J267" s="3">
        <v>6</v>
      </c>
      <c r="K267" s="3" t="s">
        <v>838</v>
      </c>
    </row>
    <row r="268" spans="1:11">
      <c r="A268" s="5">
        <v>14</v>
      </c>
      <c r="B268" s="8">
        <v>7</v>
      </c>
      <c r="C268" s="8">
        <v>267</v>
      </c>
      <c r="D268" s="2" t="s">
        <v>129</v>
      </c>
      <c r="E268" s="2" t="s">
        <v>239</v>
      </c>
      <c r="F268" s="2" t="s">
        <v>415</v>
      </c>
      <c r="G268" s="2" t="s">
        <v>616</v>
      </c>
      <c r="H268" s="16">
        <v>33517</v>
      </c>
      <c r="I268" s="30">
        <v>28.512328767123286</v>
      </c>
      <c r="J268" s="3">
        <v>4</v>
      </c>
      <c r="K268" s="3" t="s">
        <v>837</v>
      </c>
    </row>
    <row r="269" spans="1:11">
      <c r="A269" s="5">
        <v>14</v>
      </c>
      <c r="B269" s="8">
        <v>8</v>
      </c>
      <c r="C269" s="8">
        <v>268</v>
      </c>
      <c r="D269" s="2" t="s">
        <v>300</v>
      </c>
      <c r="E269" s="2" t="s">
        <v>686</v>
      </c>
      <c r="F269" s="2" t="s">
        <v>794</v>
      </c>
      <c r="G269" s="2" t="s">
        <v>804</v>
      </c>
      <c r="H269" s="16">
        <v>33445</v>
      </c>
      <c r="I269" s="30">
        <v>28.709589041095889</v>
      </c>
      <c r="J269" s="3">
        <v>1</v>
      </c>
      <c r="K269" s="3" t="s">
        <v>837</v>
      </c>
    </row>
    <row r="270" spans="1:11">
      <c r="A270" s="5">
        <v>14</v>
      </c>
      <c r="B270" s="8">
        <v>9</v>
      </c>
      <c r="C270" s="8">
        <v>269</v>
      </c>
      <c r="D270" s="2" t="s">
        <v>13</v>
      </c>
      <c r="E270" s="2" t="s">
        <v>276</v>
      </c>
      <c r="F270" s="2" t="s">
        <v>1209</v>
      </c>
      <c r="G270" s="2" t="s">
        <v>197</v>
      </c>
      <c r="H270" s="16">
        <v>33619</v>
      </c>
      <c r="I270" s="30">
        <v>28.232876712328768</v>
      </c>
      <c r="J270" s="3">
        <v>1</v>
      </c>
      <c r="K270" s="3" t="s">
        <v>837</v>
      </c>
    </row>
    <row r="271" spans="1:11">
      <c r="A271" s="5">
        <v>14</v>
      </c>
      <c r="B271" s="8">
        <v>10</v>
      </c>
      <c r="C271" s="8">
        <v>270</v>
      </c>
      <c r="D271" s="2" t="s">
        <v>555</v>
      </c>
      <c r="E271" s="2" t="s">
        <v>213</v>
      </c>
      <c r="F271" s="2" t="s">
        <v>633</v>
      </c>
      <c r="G271" s="2" t="s">
        <v>546</v>
      </c>
      <c r="H271" s="16">
        <v>31993</v>
      </c>
      <c r="I271" s="30">
        <v>32.68767123287671</v>
      </c>
      <c r="J271" s="3">
        <v>4</v>
      </c>
      <c r="K271" s="3" t="s">
        <v>46</v>
      </c>
    </row>
    <row r="272" spans="1:11">
      <c r="A272" s="5">
        <v>14</v>
      </c>
      <c r="B272" s="8">
        <v>11</v>
      </c>
      <c r="C272" s="8">
        <v>271</v>
      </c>
      <c r="D272" s="2" t="s">
        <v>470</v>
      </c>
      <c r="E272" s="2" t="s">
        <v>480</v>
      </c>
      <c r="F272" s="2" t="s">
        <v>445</v>
      </c>
      <c r="G272" s="2" t="s">
        <v>325</v>
      </c>
      <c r="H272" s="16">
        <v>33456</v>
      </c>
      <c r="I272" s="30">
        <v>28.67945205479452</v>
      </c>
      <c r="J272" s="3">
        <v>4</v>
      </c>
      <c r="K272" s="3" t="s">
        <v>837</v>
      </c>
    </row>
    <row r="273" spans="1:11">
      <c r="A273" s="5">
        <v>14</v>
      </c>
      <c r="B273" s="8">
        <v>12</v>
      </c>
      <c r="C273" s="8">
        <v>272</v>
      </c>
      <c r="D273" s="2" t="s">
        <v>15</v>
      </c>
      <c r="E273" s="2" t="s">
        <v>480</v>
      </c>
      <c r="F273" s="2" t="s">
        <v>1294</v>
      </c>
      <c r="G273" s="2" t="s">
        <v>1295</v>
      </c>
      <c r="H273" s="16">
        <v>33889</v>
      </c>
      <c r="I273" s="30">
        <v>27.493150684931507</v>
      </c>
      <c r="J273" s="3">
        <v>1</v>
      </c>
      <c r="K273" s="3" t="s">
        <v>837</v>
      </c>
    </row>
    <row r="274" spans="1:11">
      <c r="A274" s="5">
        <v>14</v>
      </c>
      <c r="B274" s="8">
        <v>13</v>
      </c>
      <c r="C274" s="8">
        <v>273</v>
      </c>
      <c r="D274" s="2" t="s">
        <v>246</v>
      </c>
      <c r="E274" s="2" t="s">
        <v>16</v>
      </c>
      <c r="F274" s="2" t="s">
        <v>442</v>
      </c>
      <c r="G274" s="2" t="s">
        <v>443</v>
      </c>
      <c r="H274" s="16">
        <v>30243</v>
      </c>
      <c r="I274" s="30">
        <v>37.482191780821921</v>
      </c>
      <c r="J274" s="3">
        <v>1</v>
      </c>
      <c r="K274" s="3" t="s">
        <v>46</v>
      </c>
    </row>
    <row r="275" spans="1:11">
      <c r="A275" s="5">
        <v>14</v>
      </c>
      <c r="B275" s="8">
        <v>14</v>
      </c>
      <c r="C275" s="8">
        <v>274</v>
      </c>
      <c r="D275" s="2" t="s">
        <v>276</v>
      </c>
      <c r="E275" s="2" t="s">
        <v>481</v>
      </c>
      <c r="F275" s="2" t="s">
        <v>74</v>
      </c>
      <c r="G275" s="2" t="s">
        <v>199</v>
      </c>
      <c r="H275" s="16">
        <v>30549</v>
      </c>
      <c r="I275" s="30">
        <v>36.643835616438359</v>
      </c>
      <c r="J275" s="3">
        <v>1</v>
      </c>
      <c r="K275" s="3" t="s">
        <v>837</v>
      </c>
    </row>
    <row r="276" spans="1:11">
      <c r="A276" s="5">
        <v>14</v>
      </c>
      <c r="B276" s="8">
        <v>15</v>
      </c>
      <c r="C276" s="8">
        <v>275</v>
      </c>
      <c r="D276" s="2" t="s">
        <v>14</v>
      </c>
      <c r="E276" s="2" t="s">
        <v>686</v>
      </c>
      <c r="F276" s="2" t="s">
        <v>1233</v>
      </c>
      <c r="G276" s="2" t="s">
        <v>237</v>
      </c>
      <c r="H276" s="16">
        <v>32895</v>
      </c>
      <c r="I276" s="30">
        <v>30.216438356164385</v>
      </c>
      <c r="J276" s="3">
        <v>6</v>
      </c>
      <c r="K276" s="3" t="s">
        <v>837</v>
      </c>
    </row>
    <row r="277" spans="1:11">
      <c r="A277" s="5">
        <v>14</v>
      </c>
      <c r="B277" s="8">
        <v>16</v>
      </c>
      <c r="C277" s="8">
        <v>276</v>
      </c>
      <c r="D277" s="2" t="s">
        <v>18</v>
      </c>
      <c r="E277" s="2" t="s">
        <v>129</v>
      </c>
      <c r="F277" s="2" t="s">
        <v>442</v>
      </c>
      <c r="G277" s="2" t="s">
        <v>557</v>
      </c>
      <c r="H277" s="16">
        <v>34558</v>
      </c>
      <c r="I277" s="30">
        <v>25.660273972602738</v>
      </c>
      <c r="J277" s="3">
        <v>4</v>
      </c>
      <c r="K277" s="3" t="s">
        <v>838</v>
      </c>
    </row>
    <row r="278" spans="1:11">
      <c r="A278" s="5">
        <v>14</v>
      </c>
      <c r="B278" s="8">
        <v>17</v>
      </c>
      <c r="C278" s="8">
        <v>277</v>
      </c>
      <c r="D278" s="2" t="s">
        <v>16</v>
      </c>
      <c r="E278" s="2" t="s">
        <v>276</v>
      </c>
      <c r="F278" s="2" t="s">
        <v>283</v>
      </c>
      <c r="G278" s="2" t="s">
        <v>284</v>
      </c>
      <c r="H278" s="16">
        <v>31493</v>
      </c>
      <c r="I278" s="30">
        <v>34.057534246575344</v>
      </c>
      <c r="J278" s="3">
        <v>9</v>
      </c>
      <c r="K278" s="3" t="s">
        <v>838</v>
      </c>
    </row>
    <row r="279" spans="1:11">
      <c r="A279" s="5">
        <v>14</v>
      </c>
      <c r="B279" s="8">
        <v>18</v>
      </c>
      <c r="C279" s="8">
        <v>278</v>
      </c>
      <c r="D279" s="2" t="s">
        <v>614</v>
      </c>
      <c r="E279" s="2" t="s">
        <v>13</v>
      </c>
      <c r="F279" s="2" t="s">
        <v>695</v>
      </c>
      <c r="G279" s="2" t="s">
        <v>696</v>
      </c>
      <c r="H279" s="16">
        <v>32922</v>
      </c>
      <c r="I279" s="30">
        <v>30.142465753424659</v>
      </c>
      <c r="J279" s="3">
        <v>6</v>
      </c>
      <c r="K279" s="3" t="s">
        <v>46</v>
      </c>
    </row>
    <row r="280" spans="1:11">
      <c r="A280" s="5">
        <v>14</v>
      </c>
      <c r="B280" s="8">
        <v>19</v>
      </c>
      <c r="C280" s="8">
        <v>279</v>
      </c>
      <c r="D280" s="2" t="s">
        <v>345</v>
      </c>
      <c r="E280" s="2" t="s">
        <v>345</v>
      </c>
      <c r="F280" s="2" t="s">
        <v>601</v>
      </c>
      <c r="G280" s="2" t="s">
        <v>801</v>
      </c>
      <c r="H280" s="16">
        <v>34865</v>
      </c>
      <c r="I280" s="30">
        <v>24.81917808219178</v>
      </c>
      <c r="J280" s="3">
        <v>7</v>
      </c>
      <c r="K280" s="3" t="s">
        <v>46</v>
      </c>
    </row>
    <row r="281" spans="1:11">
      <c r="A281" s="9">
        <v>14</v>
      </c>
      <c r="B281" s="10">
        <v>20</v>
      </c>
      <c r="C281" s="10">
        <v>280</v>
      </c>
      <c r="D281" s="11" t="s">
        <v>354</v>
      </c>
      <c r="E281" s="11" t="s">
        <v>567</v>
      </c>
      <c r="F281" s="11" t="s">
        <v>100</v>
      </c>
      <c r="G281" s="11" t="s">
        <v>101</v>
      </c>
      <c r="H281" s="17">
        <v>29291</v>
      </c>
      <c r="I281" s="31">
        <v>40.090410958904108</v>
      </c>
      <c r="J281" s="12">
        <v>1</v>
      </c>
      <c r="K281" s="12" t="s">
        <v>46</v>
      </c>
    </row>
    <row r="282" spans="1:11">
      <c r="A282" s="5">
        <v>15</v>
      </c>
      <c r="B282" s="8">
        <v>1</v>
      </c>
      <c r="C282" s="8">
        <v>281</v>
      </c>
      <c r="D282" s="2" t="s">
        <v>354</v>
      </c>
      <c r="E282" s="2" t="s">
        <v>17</v>
      </c>
      <c r="F282" s="2" t="s">
        <v>650</v>
      </c>
      <c r="G282" s="2" t="s">
        <v>324</v>
      </c>
      <c r="H282" s="16">
        <v>31824</v>
      </c>
      <c r="I282" s="30">
        <v>33.150684931506852</v>
      </c>
      <c r="J282" s="3">
        <v>1</v>
      </c>
      <c r="K282" s="3" t="s">
        <v>46</v>
      </c>
    </row>
    <row r="283" spans="1:11">
      <c r="A283" s="5">
        <v>15</v>
      </c>
      <c r="B283" s="8">
        <v>2</v>
      </c>
      <c r="C283" s="8">
        <v>282</v>
      </c>
      <c r="D283" s="2" t="s">
        <v>345</v>
      </c>
      <c r="E283" s="2" t="s">
        <v>15</v>
      </c>
      <c r="F283" s="2" t="s">
        <v>288</v>
      </c>
      <c r="G283" s="2" t="s">
        <v>545</v>
      </c>
      <c r="H283" s="16">
        <v>33114</v>
      </c>
      <c r="I283" s="30">
        <v>29.616438356164384</v>
      </c>
      <c r="J283" s="3">
        <v>7</v>
      </c>
      <c r="K283" s="3" t="s">
        <v>837</v>
      </c>
    </row>
    <row r="284" spans="1:11">
      <c r="A284" s="5">
        <v>15</v>
      </c>
      <c r="B284" s="8">
        <v>3</v>
      </c>
      <c r="C284" s="8">
        <v>283</v>
      </c>
      <c r="D284" s="2" t="s">
        <v>614</v>
      </c>
      <c r="E284" s="2" t="s">
        <v>239</v>
      </c>
      <c r="F284" s="2" t="s">
        <v>542</v>
      </c>
      <c r="G284" s="2" t="s">
        <v>197</v>
      </c>
      <c r="H284" s="16">
        <v>34084</v>
      </c>
      <c r="I284" s="30">
        <v>26.958904109589042</v>
      </c>
      <c r="J284" s="3">
        <v>1</v>
      </c>
      <c r="K284" s="3" t="s">
        <v>46</v>
      </c>
    </row>
    <row r="285" spans="1:11">
      <c r="A285" s="5">
        <v>15</v>
      </c>
      <c r="B285" s="8">
        <v>4</v>
      </c>
      <c r="C285" s="8">
        <v>284</v>
      </c>
      <c r="D285" s="2" t="s">
        <v>16</v>
      </c>
      <c r="E285" s="2" t="s">
        <v>563</v>
      </c>
      <c r="F285" s="2" t="s">
        <v>49</v>
      </c>
      <c r="G285" s="2" t="s">
        <v>397</v>
      </c>
      <c r="H285" s="16">
        <v>32305</v>
      </c>
      <c r="I285" s="30">
        <v>31.832876712328765</v>
      </c>
      <c r="J285" s="3">
        <v>4</v>
      </c>
      <c r="K285" s="3" t="s">
        <v>46</v>
      </c>
    </row>
    <row r="286" spans="1:11">
      <c r="A286" s="5">
        <v>15</v>
      </c>
      <c r="B286" s="8">
        <v>5</v>
      </c>
      <c r="C286" s="8">
        <v>285</v>
      </c>
      <c r="D286" s="2" t="s">
        <v>18</v>
      </c>
      <c r="E286" s="2" t="s">
        <v>276</v>
      </c>
      <c r="F286" s="2" t="s">
        <v>975</v>
      </c>
      <c r="G286" s="2" t="s">
        <v>553</v>
      </c>
      <c r="H286" s="16">
        <v>33822</v>
      </c>
      <c r="I286" s="30">
        <v>27.676712328767124</v>
      </c>
      <c r="J286" s="3">
        <v>1</v>
      </c>
      <c r="K286" s="3" t="s">
        <v>837</v>
      </c>
    </row>
    <row r="287" spans="1:11">
      <c r="A287" s="5">
        <v>15</v>
      </c>
      <c r="B287" s="8">
        <v>6</v>
      </c>
      <c r="C287" s="8">
        <v>286</v>
      </c>
      <c r="D287" s="2" t="s">
        <v>14</v>
      </c>
      <c r="E287" s="2" t="s">
        <v>18</v>
      </c>
      <c r="F287" s="2" t="s">
        <v>119</v>
      </c>
      <c r="G287" s="2" t="s">
        <v>285</v>
      </c>
      <c r="H287" s="16">
        <v>32929</v>
      </c>
      <c r="I287" s="30">
        <v>30.123287671232877</v>
      </c>
      <c r="J287" s="3">
        <v>1</v>
      </c>
      <c r="K287" s="3" t="s">
        <v>837</v>
      </c>
    </row>
    <row r="288" spans="1:11">
      <c r="A288" s="5">
        <v>15</v>
      </c>
      <c r="B288" s="8">
        <v>7</v>
      </c>
      <c r="C288" s="8">
        <v>287</v>
      </c>
      <c r="D288" s="2" t="s">
        <v>276</v>
      </c>
      <c r="E288" s="2" t="s">
        <v>18</v>
      </c>
      <c r="F288" s="2" t="s">
        <v>757</v>
      </c>
      <c r="G288" s="2" t="s">
        <v>448</v>
      </c>
      <c r="H288" s="16">
        <v>34059</v>
      </c>
      <c r="I288" s="30">
        <v>27.027397260273972</v>
      </c>
      <c r="J288" s="3">
        <v>1</v>
      </c>
      <c r="K288" s="3" t="s">
        <v>837</v>
      </c>
    </row>
    <row r="289" spans="1:11">
      <c r="A289" s="5">
        <v>15</v>
      </c>
      <c r="B289" s="8">
        <v>8</v>
      </c>
      <c r="C289" s="8">
        <v>288</v>
      </c>
      <c r="D289" s="2" t="s">
        <v>246</v>
      </c>
      <c r="E289" s="2" t="s">
        <v>246</v>
      </c>
      <c r="F289" s="2" t="s">
        <v>806</v>
      </c>
      <c r="G289" s="2" t="s">
        <v>549</v>
      </c>
      <c r="H289" s="16">
        <v>34682</v>
      </c>
      <c r="I289" s="30">
        <v>25.32054794520548</v>
      </c>
      <c r="J289" s="3">
        <v>4</v>
      </c>
      <c r="K289" s="3" t="s">
        <v>46</v>
      </c>
    </row>
    <row r="290" spans="1:11">
      <c r="A290" s="5">
        <v>15</v>
      </c>
      <c r="B290" s="8">
        <v>9</v>
      </c>
      <c r="C290" s="8">
        <v>289</v>
      </c>
      <c r="D290" s="2" t="s">
        <v>15</v>
      </c>
      <c r="E290" s="2" t="s">
        <v>567</v>
      </c>
      <c r="F290" s="2" t="s">
        <v>75</v>
      </c>
      <c r="G290" s="2" t="s">
        <v>277</v>
      </c>
      <c r="H290" s="16">
        <v>31806</v>
      </c>
      <c r="I290" s="30">
        <v>33.200000000000003</v>
      </c>
      <c r="J290" s="3">
        <v>2</v>
      </c>
      <c r="K290" s="3" t="s">
        <v>46</v>
      </c>
    </row>
    <row r="291" spans="1:11">
      <c r="A291" s="5">
        <v>15</v>
      </c>
      <c r="B291" s="8">
        <v>10</v>
      </c>
      <c r="C291" s="8">
        <v>290</v>
      </c>
      <c r="D291" s="2" t="s">
        <v>470</v>
      </c>
      <c r="E291" s="2" t="s">
        <v>470</v>
      </c>
      <c r="F291" s="2" t="s">
        <v>268</v>
      </c>
      <c r="G291" s="2" t="s">
        <v>961</v>
      </c>
      <c r="H291" s="16">
        <v>34242</v>
      </c>
      <c r="I291" s="30">
        <v>26.526027397260275</v>
      </c>
      <c r="J291" s="3">
        <v>1</v>
      </c>
      <c r="K291" s="3" t="s">
        <v>837</v>
      </c>
    </row>
    <row r="292" spans="1:11">
      <c r="A292" s="5">
        <v>15</v>
      </c>
      <c r="B292" s="8">
        <v>11</v>
      </c>
      <c r="C292" s="8">
        <v>291</v>
      </c>
      <c r="D292" s="2" t="s">
        <v>555</v>
      </c>
      <c r="E292" s="2" t="s">
        <v>47</v>
      </c>
      <c r="F292" s="2" t="s">
        <v>329</v>
      </c>
      <c r="G292" s="2" t="s">
        <v>277</v>
      </c>
      <c r="H292" s="16">
        <v>30722</v>
      </c>
      <c r="I292" s="30">
        <v>36.169863013698631</v>
      </c>
      <c r="J292" s="3">
        <v>7</v>
      </c>
      <c r="K292" s="3" t="s">
        <v>46</v>
      </c>
    </row>
    <row r="293" spans="1:11">
      <c r="A293" s="5">
        <v>15</v>
      </c>
      <c r="B293" s="8">
        <v>12</v>
      </c>
      <c r="C293" s="8">
        <v>292</v>
      </c>
      <c r="D293" s="2" t="s">
        <v>13</v>
      </c>
      <c r="E293" s="2" t="s">
        <v>18</v>
      </c>
      <c r="F293" s="2" t="s">
        <v>534</v>
      </c>
      <c r="G293" s="2" t="s">
        <v>940</v>
      </c>
      <c r="H293" s="16">
        <v>32864</v>
      </c>
      <c r="I293" s="30">
        <v>30.301369863013697</v>
      </c>
      <c r="J293" s="3">
        <v>1</v>
      </c>
      <c r="K293" s="3" t="s">
        <v>837</v>
      </c>
    </row>
    <row r="294" spans="1:11">
      <c r="A294" s="5">
        <v>15</v>
      </c>
      <c r="B294" s="8">
        <v>13</v>
      </c>
      <c r="C294" s="8">
        <v>293</v>
      </c>
      <c r="D294" s="2" t="s">
        <v>300</v>
      </c>
      <c r="E294" s="2" t="s">
        <v>481</v>
      </c>
      <c r="F294" s="2" t="s">
        <v>988</v>
      </c>
      <c r="G294" s="2" t="s">
        <v>589</v>
      </c>
      <c r="H294" s="16">
        <v>34098</v>
      </c>
      <c r="I294" s="30">
        <v>26.920547945205481</v>
      </c>
      <c r="J294" s="3">
        <v>1</v>
      </c>
      <c r="K294" s="3" t="s">
        <v>837</v>
      </c>
    </row>
    <row r="295" spans="1:11">
      <c r="A295" s="5">
        <v>15</v>
      </c>
      <c r="B295" s="8">
        <v>14</v>
      </c>
      <c r="C295" s="8">
        <v>294</v>
      </c>
      <c r="D295" s="2" t="s">
        <v>129</v>
      </c>
      <c r="E295" s="2" t="s">
        <v>470</v>
      </c>
      <c r="F295" s="2" t="s">
        <v>117</v>
      </c>
      <c r="G295" s="2" t="s">
        <v>352</v>
      </c>
      <c r="H295" s="16">
        <v>32111</v>
      </c>
      <c r="I295" s="30">
        <v>32.364383561643834</v>
      </c>
      <c r="J295" s="3">
        <v>1</v>
      </c>
      <c r="K295" s="3" t="s">
        <v>837</v>
      </c>
    </row>
    <row r="296" spans="1:11">
      <c r="A296" s="5">
        <v>15</v>
      </c>
      <c r="B296" s="8">
        <v>15</v>
      </c>
      <c r="C296" s="8">
        <v>295</v>
      </c>
      <c r="D296" s="2" t="s">
        <v>239</v>
      </c>
      <c r="E296" s="2" t="s">
        <v>239</v>
      </c>
      <c r="F296" s="2" t="s">
        <v>663</v>
      </c>
      <c r="G296" s="2" t="s">
        <v>270</v>
      </c>
      <c r="H296" s="16">
        <v>32878</v>
      </c>
      <c r="I296" s="30">
        <v>30.263013698630136</v>
      </c>
      <c r="J296" s="3">
        <v>3</v>
      </c>
      <c r="K296" s="3" t="s">
        <v>837</v>
      </c>
    </row>
    <row r="297" spans="1:11">
      <c r="A297" s="5">
        <v>15</v>
      </c>
      <c r="B297" s="8">
        <v>16</v>
      </c>
      <c r="C297" s="8">
        <v>296</v>
      </c>
      <c r="D297" s="2" t="s">
        <v>29</v>
      </c>
      <c r="E297" s="2" t="s">
        <v>239</v>
      </c>
      <c r="F297" s="2" t="s">
        <v>1115</v>
      </c>
      <c r="G297" s="2" t="s">
        <v>1116</v>
      </c>
      <c r="H297" s="16">
        <v>33662</v>
      </c>
      <c r="I297" s="30">
        <v>28.115068493150684</v>
      </c>
      <c r="J297" s="3">
        <v>6</v>
      </c>
      <c r="K297" s="3" t="s">
        <v>838</v>
      </c>
    </row>
    <row r="298" spans="1:11">
      <c r="A298" s="5">
        <v>15</v>
      </c>
      <c r="B298" s="8">
        <v>17</v>
      </c>
      <c r="C298" s="8">
        <v>297</v>
      </c>
      <c r="D298" s="2" t="s">
        <v>1121</v>
      </c>
      <c r="E298" s="2" t="s">
        <v>470</v>
      </c>
      <c r="F298" s="2" t="s">
        <v>810</v>
      </c>
      <c r="G298" s="2" t="s">
        <v>502</v>
      </c>
      <c r="H298" s="16">
        <v>31690</v>
      </c>
      <c r="I298" s="30">
        <v>33.517808219178079</v>
      </c>
      <c r="J298" s="3">
        <v>1</v>
      </c>
      <c r="K298" s="3" t="s">
        <v>837</v>
      </c>
    </row>
    <row r="299" spans="1:11">
      <c r="A299" s="5">
        <v>15</v>
      </c>
      <c r="B299" s="8">
        <v>18</v>
      </c>
      <c r="C299" s="8">
        <v>298</v>
      </c>
      <c r="D299" s="2" t="s">
        <v>609</v>
      </c>
      <c r="E299" s="2" t="s">
        <v>438</v>
      </c>
      <c r="F299" s="2" t="s">
        <v>899</v>
      </c>
      <c r="G299" s="2" t="s">
        <v>144</v>
      </c>
      <c r="H299" s="16">
        <v>35159</v>
      </c>
      <c r="I299" s="30">
        <v>24.013698630136986</v>
      </c>
      <c r="J299" s="3">
        <v>1</v>
      </c>
      <c r="K299" s="3" t="s">
        <v>837</v>
      </c>
    </row>
    <row r="300" spans="1:11">
      <c r="A300" s="5">
        <v>15</v>
      </c>
      <c r="B300" s="8">
        <v>19</v>
      </c>
      <c r="C300" s="8">
        <v>299</v>
      </c>
      <c r="D300" s="2" t="s">
        <v>563</v>
      </c>
      <c r="E300" s="2" t="s">
        <v>480</v>
      </c>
      <c r="F300" s="2" t="s">
        <v>933</v>
      </c>
      <c r="G300" s="2" t="s">
        <v>551</v>
      </c>
      <c r="H300" s="16">
        <v>33842</v>
      </c>
      <c r="I300" s="30">
        <v>27.621917808219177</v>
      </c>
      <c r="J300" s="3">
        <v>1</v>
      </c>
      <c r="K300" s="3" t="s">
        <v>837</v>
      </c>
    </row>
    <row r="301" spans="1:11">
      <c r="A301" s="9">
        <v>15</v>
      </c>
      <c r="B301" s="10">
        <v>20</v>
      </c>
      <c r="C301" s="10">
        <v>300</v>
      </c>
      <c r="D301" s="11" t="s">
        <v>567</v>
      </c>
      <c r="E301" s="11" t="s">
        <v>17</v>
      </c>
      <c r="F301" s="11" t="s">
        <v>1032</v>
      </c>
      <c r="G301" s="11" t="s">
        <v>595</v>
      </c>
      <c r="H301" s="17">
        <v>34885</v>
      </c>
      <c r="I301" s="31">
        <v>24.764383561643836</v>
      </c>
      <c r="J301" s="12">
        <v>8</v>
      </c>
      <c r="K301" s="12" t="s">
        <v>837</v>
      </c>
    </row>
    <row r="302" spans="1:11">
      <c r="A302" s="5">
        <v>16</v>
      </c>
      <c r="B302" s="8">
        <v>1</v>
      </c>
      <c r="C302" s="8">
        <v>301</v>
      </c>
      <c r="D302" s="2" t="s">
        <v>567</v>
      </c>
      <c r="E302" s="2" t="s">
        <v>29</v>
      </c>
      <c r="F302" s="2" t="s">
        <v>797</v>
      </c>
      <c r="G302" s="2" t="s">
        <v>595</v>
      </c>
      <c r="H302" s="16">
        <v>33781</v>
      </c>
      <c r="I302" s="30">
        <v>27.789041095890411</v>
      </c>
      <c r="J302" s="3">
        <v>1</v>
      </c>
      <c r="K302" s="3" t="s">
        <v>837</v>
      </c>
    </row>
    <row r="303" spans="1:11">
      <c r="A303" s="5">
        <v>16</v>
      </c>
      <c r="B303" s="8">
        <v>2</v>
      </c>
      <c r="C303" s="8">
        <v>302</v>
      </c>
      <c r="D303" s="2" t="s">
        <v>563</v>
      </c>
      <c r="E303" s="2" t="s">
        <v>15</v>
      </c>
      <c r="F303" s="2" t="s">
        <v>88</v>
      </c>
      <c r="G303" s="2" t="s">
        <v>612</v>
      </c>
      <c r="H303" s="16">
        <v>35679</v>
      </c>
      <c r="I303" s="30">
        <v>22.589041095890412</v>
      </c>
      <c r="J303" s="3">
        <v>1</v>
      </c>
      <c r="K303" s="3" t="s">
        <v>837</v>
      </c>
    </row>
    <row r="304" spans="1:11">
      <c r="A304" s="5">
        <v>16</v>
      </c>
      <c r="B304" s="8">
        <v>3</v>
      </c>
      <c r="C304" s="8">
        <v>303</v>
      </c>
      <c r="D304" s="2" t="s">
        <v>609</v>
      </c>
      <c r="E304" s="2" t="s">
        <v>598</v>
      </c>
      <c r="F304" s="2" t="s">
        <v>1199</v>
      </c>
      <c r="G304" s="2" t="s">
        <v>544</v>
      </c>
      <c r="H304" s="16">
        <v>33445</v>
      </c>
      <c r="I304" s="30">
        <v>28.709589041095889</v>
      </c>
      <c r="J304" s="3">
        <v>1</v>
      </c>
      <c r="K304" s="3" t="s">
        <v>837</v>
      </c>
    </row>
    <row r="305" spans="1:11">
      <c r="A305" s="5">
        <v>16</v>
      </c>
      <c r="B305" s="8">
        <v>4</v>
      </c>
      <c r="C305" s="8">
        <v>304</v>
      </c>
      <c r="D305" s="2" t="s">
        <v>1121</v>
      </c>
      <c r="E305" s="2" t="s">
        <v>17</v>
      </c>
      <c r="F305" s="2" t="s">
        <v>818</v>
      </c>
      <c r="G305" s="2" t="s">
        <v>591</v>
      </c>
      <c r="H305" s="16">
        <v>34170</v>
      </c>
      <c r="I305" s="30">
        <v>26.723287671232878</v>
      </c>
      <c r="J305" s="3">
        <v>2</v>
      </c>
      <c r="K305" s="3" t="s">
        <v>837</v>
      </c>
    </row>
    <row r="306" spans="1:11">
      <c r="A306" s="5">
        <v>16</v>
      </c>
      <c r="B306" s="8">
        <v>5</v>
      </c>
      <c r="C306" s="8">
        <v>305</v>
      </c>
      <c r="D306" s="2" t="s">
        <v>29</v>
      </c>
      <c r="E306" s="2" t="s">
        <v>17</v>
      </c>
      <c r="F306" s="2" t="s">
        <v>313</v>
      </c>
      <c r="G306" s="2" t="s">
        <v>490</v>
      </c>
      <c r="H306" s="16">
        <v>34428</v>
      </c>
      <c r="I306" s="30">
        <v>26.016438356164382</v>
      </c>
      <c r="J306" s="3">
        <v>3</v>
      </c>
      <c r="K306" s="3" t="s">
        <v>837</v>
      </c>
    </row>
    <row r="307" spans="1:11">
      <c r="A307" s="5">
        <v>16</v>
      </c>
      <c r="B307" s="8">
        <v>6</v>
      </c>
      <c r="C307" s="8">
        <v>306</v>
      </c>
      <c r="D307" s="2" t="s">
        <v>239</v>
      </c>
      <c r="E307" s="2" t="s">
        <v>614</v>
      </c>
      <c r="F307" s="2" t="s">
        <v>643</v>
      </c>
      <c r="G307" s="2" t="s">
        <v>293</v>
      </c>
      <c r="H307" s="16">
        <v>32175</v>
      </c>
      <c r="I307" s="30">
        <v>32.18904109589041</v>
      </c>
      <c r="J307" s="3">
        <v>1</v>
      </c>
      <c r="K307" s="3" t="s">
        <v>837</v>
      </c>
    </row>
    <row r="308" spans="1:11">
      <c r="A308" s="5">
        <v>16</v>
      </c>
      <c r="B308" s="8">
        <v>7</v>
      </c>
      <c r="C308" s="8">
        <v>307</v>
      </c>
      <c r="D308" s="2" t="s">
        <v>129</v>
      </c>
      <c r="E308" s="2" t="s">
        <v>300</v>
      </c>
      <c r="F308" s="2" t="s">
        <v>1125</v>
      </c>
      <c r="G308" s="2" t="s">
        <v>150</v>
      </c>
      <c r="H308" s="16">
        <v>35051</v>
      </c>
      <c r="I308" s="30">
        <v>24.30958904109589</v>
      </c>
      <c r="J308" s="3">
        <v>1</v>
      </c>
      <c r="K308" s="3" t="s">
        <v>1236</v>
      </c>
    </row>
    <row r="309" spans="1:11">
      <c r="A309" s="5">
        <v>16</v>
      </c>
      <c r="B309" s="8">
        <v>8</v>
      </c>
      <c r="C309" s="8">
        <v>308</v>
      </c>
      <c r="D309" s="2" t="s">
        <v>300</v>
      </c>
      <c r="E309" s="2" t="s">
        <v>563</v>
      </c>
      <c r="F309" s="2" t="s">
        <v>819</v>
      </c>
      <c r="G309" s="2" t="s">
        <v>546</v>
      </c>
      <c r="H309" s="16">
        <v>33361</v>
      </c>
      <c r="I309" s="30">
        <v>28.93972602739726</v>
      </c>
      <c r="J309" s="3">
        <v>1</v>
      </c>
      <c r="K309" s="3" t="s">
        <v>837</v>
      </c>
    </row>
    <row r="310" spans="1:11">
      <c r="A310" s="5">
        <v>16</v>
      </c>
      <c r="B310" s="8">
        <v>9</v>
      </c>
      <c r="C310" s="8">
        <v>309</v>
      </c>
      <c r="D310" s="2" t="s">
        <v>13</v>
      </c>
      <c r="E310" s="2" t="s">
        <v>438</v>
      </c>
      <c r="F310" s="2" t="s">
        <v>1015</v>
      </c>
      <c r="G310" s="2" t="s">
        <v>576</v>
      </c>
      <c r="H310" s="16">
        <v>32864</v>
      </c>
      <c r="I310" s="30">
        <v>30.301369863013697</v>
      </c>
      <c r="J310" s="3">
        <v>2</v>
      </c>
      <c r="K310" s="3" t="s">
        <v>837</v>
      </c>
    </row>
    <row r="311" spans="1:11">
      <c r="A311" s="5">
        <v>16</v>
      </c>
      <c r="B311" s="8">
        <v>10</v>
      </c>
      <c r="C311" s="8">
        <v>310</v>
      </c>
      <c r="D311" s="2" t="s">
        <v>555</v>
      </c>
      <c r="E311" s="2" t="s">
        <v>492</v>
      </c>
      <c r="F311" s="2" t="s">
        <v>234</v>
      </c>
      <c r="G311" s="2" t="s">
        <v>617</v>
      </c>
      <c r="H311" s="16">
        <v>30434</v>
      </c>
      <c r="I311" s="30">
        <v>36.958904109589042</v>
      </c>
      <c r="J311" s="3">
        <v>3</v>
      </c>
      <c r="K311" s="3" t="s">
        <v>837</v>
      </c>
    </row>
    <row r="312" spans="1:11">
      <c r="A312" s="5">
        <v>16</v>
      </c>
      <c r="B312" s="8">
        <v>11</v>
      </c>
      <c r="C312" s="8">
        <v>311</v>
      </c>
      <c r="D312" s="2" t="s">
        <v>470</v>
      </c>
      <c r="E312" s="2" t="s">
        <v>481</v>
      </c>
      <c r="F312" s="2" t="s">
        <v>508</v>
      </c>
      <c r="G312" s="2" t="s">
        <v>585</v>
      </c>
      <c r="H312" s="16">
        <v>34999</v>
      </c>
      <c r="I312" s="30">
        <v>24.452054794520549</v>
      </c>
      <c r="J312" s="3">
        <v>2</v>
      </c>
      <c r="K312" s="3" t="s">
        <v>838</v>
      </c>
    </row>
    <row r="313" spans="1:11">
      <c r="A313" s="5">
        <v>16</v>
      </c>
      <c r="B313" s="8">
        <v>12</v>
      </c>
      <c r="C313" s="8">
        <v>312</v>
      </c>
      <c r="D313" s="2" t="s">
        <v>15</v>
      </c>
      <c r="E313" s="2" t="s">
        <v>300</v>
      </c>
      <c r="F313" s="2" t="s">
        <v>58</v>
      </c>
      <c r="G313" s="2" t="s">
        <v>551</v>
      </c>
      <c r="H313" s="16">
        <v>34104</v>
      </c>
      <c r="I313" s="30">
        <v>26.904109589041095</v>
      </c>
      <c r="J313" s="3">
        <v>1</v>
      </c>
      <c r="K313" s="3" t="s">
        <v>837</v>
      </c>
    </row>
    <row r="314" spans="1:11">
      <c r="A314" s="5">
        <v>16</v>
      </c>
      <c r="B314" s="8">
        <v>13</v>
      </c>
      <c r="C314" s="8">
        <v>313</v>
      </c>
      <c r="D314" s="2" t="s">
        <v>246</v>
      </c>
      <c r="E314" s="2" t="s">
        <v>480</v>
      </c>
      <c r="F314" s="2" t="s">
        <v>1070</v>
      </c>
      <c r="G314" s="2" t="s">
        <v>193</v>
      </c>
      <c r="H314" s="16">
        <v>33975</v>
      </c>
      <c r="I314" s="30">
        <v>27.257534246575343</v>
      </c>
      <c r="J314" s="3">
        <v>1</v>
      </c>
      <c r="K314" s="3" t="s">
        <v>837</v>
      </c>
    </row>
    <row r="315" spans="1:11">
      <c r="A315" s="5">
        <v>16</v>
      </c>
      <c r="B315" s="8">
        <v>14</v>
      </c>
      <c r="C315" s="8">
        <v>314</v>
      </c>
      <c r="D315" s="2" t="s">
        <v>276</v>
      </c>
      <c r="E315" s="2" t="s">
        <v>354</v>
      </c>
      <c r="F315" s="2" t="s">
        <v>159</v>
      </c>
      <c r="G315" s="2" t="s">
        <v>104</v>
      </c>
      <c r="H315" s="16">
        <v>34617</v>
      </c>
      <c r="I315" s="30">
        <v>25.4986301369863</v>
      </c>
      <c r="J315" s="3">
        <v>2</v>
      </c>
      <c r="K315" s="3" t="s">
        <v>837</v>
      </c>
    </row>
    <row r="316" spans="1:11">
      <c r="A316" s="5">
        <v>16</v>
      </c>
      <c r="B316" s="8">
        <v>15</v>
      </c>
      <c r="C316" s="8">
        <v>315</v>
      </c>
      <c r="D316" s="2" t="s">
        <v>14</v>
      </c>
      <c r="E316" s="2" t="s">
        <v>480</v>
      </c>
      <c r="F316" s="2" t="s">
        <v>162</v>
      </c>
      <c r="G316" s="2" t="s">
        <v>163</v>
      </c>
      <c r="H316" s="16">
        <v>30419</v>
      </c>
      <c r="I316" s="30">
        <v>37</v>
      </c>
      <c r="J316" s="3">
        <v>7</v>
      </c>
      <c r="K316" s="3" t="s">
        <v>837</v>
      </c>
    </row>
    <row r="317" spans="1:11">
      <c r="A317" s="5">
        <v>16</v>
      </c>
      <c r="B317" s="8">
        <v>16</v>
      </c>
      <c r="C317" s="8">
        <v>316</v>
      </c>
      <c r="D317" s="2" t="s">
        <v>18</v>
      </c>
      <c r="E317" s="2" t="s">
        <v>470</v>
      </c>
      <c r="F317" s="2" t="s">
        <v>370</v>
      </c>
      <c r="G317" s="2" t="s">
        <v>5</v>
      </c>
      <c r="H317" s="16">
        <v>34760</v>
      </c>
      <c r="I317" s="30">
        <v>25.106849315068494</v>
      </c>
      <c r="J317" s="3">
        <v>2</v>
      </c>
      <c r="K317" s="3" t="s">
        <v>46</v>
      </c>
    </row>
    <row r="318" spans="1:11">
      <c r="A318" s="5">
        <v>16</v>
      </c>
      <c r="B318" s="8">
        <v>17</v>
      </c>
      <c r="C318" s="8">
        <v>317</v>
      </c>
      <c r="D318" s="2" t="s">
        <v>16</v>
      </c>
      <c r="E318" s="2" t="s">
        <v>129</v>
      </c>
      <c r="F318" s="2" t="s">
        <v>424</v>
      </c>
      <c r="G318" s="2" t="s">
        <v>571</v>
      </c>
      <c r="H318" s="16">
        <v>32858</v>
      </c>
      <c r="I318" s="30">
        <v>30.317808219178083</v>
      </c>
      <c r="J318" s="3">
        <v>1</v>
      </c>
      <c r="K318" s="3" t="s">
        <v>837</v>
      </c>
    </row>
    <row r="319" spans="1:11">
      <c r="A319" s="5">
        <v>16</v>
      </c>
      <c r="B319" s="8">
        <v>18</v>
      </c>
      <c r="C319" s="8">
        <v>318</v>
      </c>
      <c r="D319" s="2" t="s">
        <v>614</v>
      </c>
      <c r="E319" s="2" t="s">
        <v>16</v>
      </c>
      <c r="F319" s="2" t="s">
        <v>330</v>
      </c>
      <c r="G319" s="2" t="s">
        <v>216</v>
      </c>
      <c r="H319" s="16">
        <v>32783</v>
      </c>
      <c r="I319" s="30">
        <v>30.523287671232875</v>
      </c>
      <c r="J319" s="3">
        <v>8</v>
      </c>
      <c r="K319" s="3" t="s">
        <v>838</v>
      </c>
    </row>
    <row r="320" spans="1:11">
      <c r="A320" s="5">
        <v>16</v>
      </c>
      <c r="B320" s="8">
        <v>19</v>
      </c>
      <c r="C320" s="8">
        <v>319</v>
      </c>
      <c r="D320" s="2" t="s">
        <v>345</v>
      </c>
      <c r="E320" s="2" t="s">
        <v>563</v>
      </c>
      <c r="F320" s="2" t="s">
        <v>1026</v>
      </c>
      <c r="G320" s="2" t="s">
        <v>243</v>
      </c>
      <c r="H320" s="16">
        <v>32749</v>
      </c>
      <c r="I320" s="30">
        <v>30.616438356164384</v>
      </c>
      <c r="J320" s="3">
        <v>1</v>
      </c>
      <c r="K320" s="3" t="s">
        <v>46</v>
      </c>
    </row>
    <row r="321" spans="1:11">
      <c r="A321" s="9">
        <v>16</v>
      </c>
      <c r="B321" s="10">
        <v>20</v>
      </c>
      <c r="C321" s="10">
        <v>320</v>
      </c>
      <c r="D321" s="11" t="s">
        <v>354</v>
      </c>
      <c r="E321" s="11" t="s">
        <v>276</v>
      </c>
      <c r="F321" s="11" t="s">
        <v>454</v>
      </c>
      <c r="G321" s="11" t="s">
        <v>571</v>
      </c>
      <c r="H321" s="17">
        <v>33074</v>
      </c>
      <c r="I321" s="31">
        <v>29.726027397260275</v>
      </c>
      <c r="J321" s="12">
        <v>1</v>
      </c>
      <c r="K321" s="12" t="s">
        <v>46</v>
      </c>
    </row>
    <row r="322" spans="1:11">
      <c r="A322" s="5">
        <v>17</v>
      </c>
      <c r="B322" s="8">
        <v>1</v>
      </c>
      <c r="C322" s="8">
        <v>321</v>
      </c>
      <c r="D322" s="2" t="s">
        <v>354</v>
      </c>
      <c r="E322" s="2" t="s">
        <v>239</v>
      </c>
      <c r="F322" s="2" t="s">
        <v>326</v>
      </c>
      <c r="G322" s="2" t="s">
        <v>595</v>
      </c>
      <c r="H322" s="16">
        <v>32469</v>
      </c>
      <c r="I322" s="30">
        <v>31.383561643835616</v>
      </c>
      <c r="J322" s="3">
        <v>2</v>
      </c>
      <c r="K322" s="3" t="s">
        <v>837</v>
      </c>
    </row>
    <row r="323" spans="1:11">
      <c r="A323" s="5">
        <v>17</v>
      </c>
      <c r="B323" s="8">
        <v>2</v>
      </c>
      <c r="C323" s="8">
        <v>322</v>
      </c>
      <c r="D323" s="2" t="s">
        <v>345</v>
      </c>
      <c r="E323" s="2" t="s">
        <v>481</v>
      </c>
      <c r="F323" s="2" t="s">
        <v>672</v>
      </c>
      <c r="G323" s="2" t="s">
        <v>595</v>
      </c>
      <c r="H323" s="16">
        <v>33834</v>
      </c>
      <c r="I323" s="30">
        <v>27.643835616438356</v>
      </c>
      <c r="J323" s="3">
        <v>2</v>
      </c>
      <c r="K323" s="3" t="s">
        <v>837</v>
      </c>
    </row>
    <row r="324" spans="1:11">
      <c r="A324" s="5">
        <v>17</v>
      </c>
      <c r="B324" s="8">
        <v>3</v>
      </c>
      <c r="C324" s="8">
        <v>323</v>
      </c>
      <c r="D324" s="2" t="s">
        <v>614</v>
      </c>
      <c r="E324" s="2" t="s">
        <v>29</v>
      </c>
      <c r="F324" s="2" t="s">
        <v>127</v>
      </c>
      <c r="G324" s="2" t="s">
        <v>12</v>
      </c>
      <c r="H324" s="16">
        <v>31977</v>
      </c>
      <c r="I324" s="30">
        <v>32.731506849315068</v>
      </c>
      <c r="J324" s="3">
        <v>2</v>
      </c>
      <c r="K324" s="3" t="s">
        <v>837</v>
      </c>
    </row>
    <row r="325" spans="1:11">
      <c r="A325" s="5">
        <v>17</v>
      </c>
      <c r="B325" s="8">
        <v>4</v>
      </c>
      <c r="C325" s="8">
        <v>324</v>
      </c>
      <c r="D325" s="2" t="s">
        <v>16</v>
      </c>
      <c r="E325" s="2" t="s">
        <v>555</v>
      </c>
      <c r="F325" s="2" t="s">
        <v>353</v>
      </c>
      <c r="G325" s="2" t="s">
        <v>220</v>
      </c>
      <c r="H325" s="16">
        <v>30637</v>
      </c>
      <c r="I325" s="30">
        <v>36.402739726027399</v>
      </c>
      <c r="J325" s="3">
        <v>9</v>
      </c>
      <c r="K325" s="3" t="s">
        <v>46</v>
      </c>
    </row>
    <row r="326" spans="1:11">
      <c r="A326" s="5">
        <v>17</v>
      </c>
      <c r="B326" s="8">
        <v>5</v>
      </c>
      <c r="C326" s="8">
        <v>325</v>
      </c>
      <c r="D326" s="2" t="s">
        <v>18</v>
      </c>
      <c r="E326" s="2" t="s">
        <v>345</v>
      </c>
      <c r="F326" s="2" t="s">
        <v>673</v>
      </c>
      <c r="G326" s="2" t="s">
        <v>544</v>
      </c>
      <c r="H326" s="16">
        <v>34055</v>
      </c>
      <c r="I326" s="30">
        <v>27.038356164383561</v>
      </c>
      <c r="J326" s="3">
        <v>8</v>
      </c>
      <c r="K326" s="3" t="s">
        <v>46</v>
      </c>
    </row>
    <row r="327" spans="1:11">
      <c r="A327" s="5">
        <v>17</v>
      </c>
      <c r="B327" s="8">
        <v>6</v>
      </c>
      <c r="C327" s="8">
        <v>326</v>
      </c>
      <c r="D327" s="2" t="s">
        <v>14</v>
      </c>
      <c r="E327" s="2" t="s">
        <v>563</v>
      </c>
      <c r="F327" s="2" t="s">
        <v>782</v>
      </c>
      <c r="G327" s="2" t="s">
        <v>589</v>
      </c>
      <c r="H327" s="16">
        <v>35584</v>
      </c>
      <c r="I327" s="30">
        <v>22.849315068493151</v>
      </c>
      <c r="J327" s="3">
        <v>6</v>
      </c>
      <c r="K327" s="3" t="s">
        <v>837</v>
      </c>
    </row>
    <row r="328" spans="1:11">
      <c r="A328" s="5">
        <v>17</v>
      </c>
      <c r="B328" s="8">
        <v>7</v>
      </c>
      <c r="C328" s="8">
        <v>327</v>
      </c>
      <c r="D328" s="2" t="s">
        <v>276</v>
      </c>
      <c r="E328" s="2" t="s">
        <v>354</v>
      </c>
      <c r="F328" s="2" t="s">
        <v>1033</v>
      </c>
      <c r="G328" s="2" t="s">
        <v>271</v>
      </c>
      <c r="H328" s="16">
        <v>34814</v>
      </c>
      <c r="I328" s="30">
        <v>24.958904109589042</v>
      </c>
      <c r="J328" s="3">
        <v>1</v>
      </c>
      <c r="K328" s="3" t="s">
        <v>46</v>
      </c>
    </row>
    <row r="329" spans="1:11">
      <c r="A329" s="5">
        <v>17</v>
      </c>
      <c r="B329" s="8">
        <v>8</v>
      </c>
      <c r="C329" s="8">
        <v>328</v>
      </c>
      <c r="D329" s="2" t="s">
        <v>246</v>
      </c>
      <c r="E329" s="2" t="s">
        <v>614</v>
      </c>
      <c r="F329" s="2" t="s">
        <v>642</v>
      </c>
      <c r="G329" s="2" t="s">
        <v>297</v>
      </c>
      <c r="H329" s="16">
        <v>31640</v>
      </c>
      <c r="I329" s="30">
        <v>33.654794520547945</v>
      </c>
      <c r="J329" s="3">
        <v>2</v>
      </c>
      <c r="K329" s="3" t="s">
        <v>837</v>
      </c>
    </row>
    <row r="330" spans="1:11">
      <c r="A330" s="5">
        <v>17</v>
      </c>
      <c r="B330" s="8">
        <v>9</v>
      </c>
      <c r="C330" s="8">
        <v>329</v>
      </c>
      <c r="D330" s="2" t="s">
        <v>15</v>
      </c>
      <c r="E330" s="2" t="s">
        <v>276</v>
      </c>
      <c r="F330" s="2" t="s">
        <v>965</v>
      </c>
      <c r="G330" s="2" t="s">
        <v>350</v>
      </c>
      <c r="H330" s="16">
        <v>34488</v>
      </c>
      <c r="I330" s="30">
        <v>25.852054794520548</v>
      </c>
      <c r="J330" s="3">
        <v>8</v>
      </c>
      <c r="K330" s="3" t="s">
        <v>837</v>
      </c>
    </row>
    <row r="331" spans="1:11">
      <c r="A331" s="5">
        <v>17</v>
      </c>
      <c r="B331" s="8">
        <v>10</v>
      </c>
      <c r="C331" s="8">
        <v>330</v>
      </c>
      <c r="D331" s="2" t="s">
        <v>470</v>
      </c>
      <c r="E331" s="2" t="s">
        <v>686</v>
      </c>
      <c r="F331" s="2" t="s">
        <v>89</v>
      </c>
      <c r="G331" s="2" t="s">
        <v>531</v>
      </c>
      <c r="H331" s="16">
        <v>30897</v>
      </c>
      <c r="I331" s="30">
        <v>35.69041095890411</v>
      </c>
      <c r="J331" s="3">
        <v>9</v>
      </c>
      <c r="K331" s="3" t="s">
        <v>46</v>
      </c>
    </row>
    <row r="332" spans="1:11">
      <c r="A332" s="5">
        <v>17</v>
      </c>
      <c r="B332" s="8">
        <v>11</v>
      </c>
      <c r="C332" s="8">
        <v>331</v>
      </c>
      <c r="D332" s="2" t="s">
        <v>555</v>
      </c>
      <c r="E332" s="2" t="s">
        <v>17</v>
      </c>
      <c r="F332" s="2" t="s">
        <v>727</v>
      </c>
      <c r="G332" s="2" t="s">
        <v>577</v>
      </c>
      <c r="H332" s="16">
        <v>32100</v>
      </c>
      <c r="I332" s="30">
        <v>32.394520547945206</v>
      </c>
      <c r="J332" s="3">
        <v>2</v>
      </c>
      <c r="K332" s="3" t="s">
        <v>837</v>
      </c>
    </row>
    <row r="333" spans="1:11">
      <c r="A333" s="5">
        <v>17</v>
      </c>
      <c r="B333" s="8">
        <v>12</v>
      </c>
      <c r="C333" s="8">
        <v>332</v>
      </c>
      <c r="D333" s="2" t="s">
        <v>13</v>
      </c>
      <c r="E333" s="2" t="s">
        <v>47</v>
      </c>
      <c r="F333" s="2" t="s">
        <v>314</v>
      </c>
      <c r="G333" s="2" t="s">
        <v>146</v>
      </c>
      <c r="H333" s="16">
        <v>32498</v>
      </c>
      <c r="I333" s="30">
        <v>31.304109589041097</v>
      </c>
      <c r="J333" s="3">
        <v>1</v>
      </c>
      <c r="K333" s="3" t="s">
        <v>46</v>
      </c>
    </row>
    <row r="334" spans="1:11">
      <c r="A334" s="5">
        <v>17</v>
      </c>
      <c r="B334" s="8">
        <v>13</v>
      </c>
      <c r="C334" s="8">
        <v>333</v>
      </c>
      <c r="D334" s="2" t="s">
        <v>300</v>
      </c>
      <c r="E334" s="2" t="s">
        <v>300</v>
      </c>
      <c r="F334" s="2" t="s">
        <v>259</v>
      </c>
      <c r="G334" s="2" t="s">
        <v>1088</v>
      </c>
      <c r="H334" s="16">
        <v>33458</v>
      </c>
      <c r="I334" s="30">
        <v>28.673972602739727</v>
      </c>
      <c r="J334" s="3">
        <v>5</v>
      </c>
      <c r="K334" s="3" t="s">
        <v>837</v>
      </c>
    </row>
    <row r="335" spans="1:11">
      <c r="A335" s="5">
        <v>17</v>
      </c>
      <c r="B335" s="8">
        <v>14</v>
      </c>
      <c r="C335" s="8">
        <v>334</v>
      </c>
      <c r="D335" s="2" t="s">
        <v>129</v>
      </c>
      <c r="E335" s="2" t="s">
        <v>239</v>
      </c>
      <c r="F335" s="2" t="s">
        <v>200</v>
      </c>
      <c r="G335" s="2" t="s">
        <v>247</v>
      </c>
      <c r="H335" s="16">
        <v>34807</v>
      </c>
      <c r="I335" s="30">
        <v>24.978082191780821</v>
      </c>
      <c r="J335" s="3">
        <v>2</v>
      </c>
      <c r="K335" s="3" t="s">
        <v>837</v>
      </c>
    </row>
    <row r="336" spans="1:11">
      <c r="A336" s="5">
        <v>17</v>
      </c>
      <c r="B336" s="8">
        <v>15</v>
      </c>
      <c r="C336" s="8">
        <v>335</v>
      </c>
      <c r="D336" s="2" t="s">
        <v>239</v>
      </c>
      <c r="E336" s="2" t="s">
        <v>45</v>
      </c>
      <c r="F336" s="2" t="s">
        <v>722</v>
      </c>
      <c r="G336" s="2" t="s">
        <v>532</v>
      </c>
      <c r="H336" s="16">
        <v>30987</v>
      </c>
      <c r="I336" s="30">
        <v>35.443835616438356</v>
      </c>
      <c r="J336" s="3">
        <v>2</v>
      </c>
      <c r="K336" s="3" t="s">
        <v>46</v>
      </c>
    </row>
    <row r="337" spans="1:11">
      <c r="A337" s="5">
        <v>17</v>
      </c>
      <c r="B337" s="8">
        <v>16</v>
      </c>
      <c r="C337" s="8">
        <v>336</v>
      </c>
      <c r="D337" s="2" t="s">
        <v>29</v>
      </c>
      <c r="E337" s="2" t="s">
        <v>609</v>
      </c>
      <c r="F337" s="2" t="s">
        <v>939</v>
      </c>
      <c r="G337" s="2" t="s">
        <v>533</v>
      </c>
      <c r="H337" s="16">
        <v>32389</v>
      </c>
      <c r="I337" s="30">
        <v>31.602739726027398</v>
      </c>
      <c r="J337" s="3">
        <v>1</v>
      </c>
      <c r="K337" s="3" t="s">
        <v>46</v>
      </c>
    </row>
    <row r="338" spans="1:11">
      <c r="A338" s="5">
        <v>17</v>
      </c>
      <c r="B338" s="8">
        <v>17</v>
      </c>
      <c r="C338" s="8">
        <v>337</v>
      </c>
      <c r="D338" s="2" t="s">
        <v>1121</v>
      </c>
      <c r="E338" s="2" t="s">
        <v>567</v>
      </c>
      <c r="F338" s="2" t="s">
        <v>1304</v>
      </c>
      <c r="G338" s="2" t="s">
        <v>157</v>
      </c>
      <c r="H338" s="16">
        <v>34716</v>
      </c>
      <c r="I338" s="30">
        <v>25.227397260273971</v>
      </c>
      <c r="J338" s="3">
        <v>1</v>
      </c>
      <c r="K338" s="3" t="s">
        <v>837</v>
      </c>
    </row>
    <row r="339" spans="1:11">
      <c r="A339" s="5">
        <v>17</v>
      </c>
      <c r="B339" s="8">
        <v>18</v>
      </c>
      <c r="C339" s="8">
        <v>338</v>
      </c>
      <c r="D339" s="2" t="s">
        <v>609</v>
      </c>
      <c r="E339" s="2" t="s">
        <v>129</v>
      </c>
      <c r="F339" s="2" t="s">
        <v>1234</v>
      </c>
      <c r="G339" s="2" t="s">
        <v>1235</v>
      </c>
      <c r="H339" s="16">
        <v>35563</v>
      </c>
      <c r="I339" s="30">
        <v>22.906849315068492</v>
      </c>
      <c r="J339" s="3">
        <v>6</v>
      </c>
      <c r="K339" s="3" t="s">
        <v>837</v>
      </c>
    </row>
    <row r="340" spans="1:11">
      <c r="A340" s="5">
        <v>17</v>
      </c>
      <c r="B340" s="8">
        <v>19</v>
      </c>
      <c r="C340" s="8">
        <v>339</v>
      </c>
      <c r="D340" s="2" t="s">
        <v>563</v>
      </c>
      <c r="E340" s="2" t="s">
        <v>239</v>
      </c>
      <c r="F340" s="2" t="s">
        <v>193</v>
      </c>
      <c r="G340" s="2" t="s">
        <v>177</v>
      </c>
      <c r="H340" s="16">
        <v>34612</v>
      </c>
      <c r="I340" s="30">
        <v>25.512328767123286</v>
      </c>
      <c r="J340" s="3">
        <v>8</v>
      </c>
      <c r="K340" s="3" t="s">
        <v>838</v>
      </c>
    </row>
    <row r="341" spans="1:11">
      <c r="A341" s="9">
        <v>17</v>
      </c>
      <c r="B341" s="10">
        <v>20</v>
      </c>
      <c r="C341" s="10">
        <v>340</v>
      </c>
      <c r="D341" s="11" t="s">
        <v>567</v>
      </c>
      <c r="E341" s="11" t="s">
        <v>188</v>
      </c>
      <c r="F341" s="11" t="s">
        <v>485</v>
      </c>
      <c r="G341" s="11" t="s">
        <v>922</v>
      </c>
      <c r="H341" s="17">
        <v>34446</v>
      </c>
      <c r="I341" s="31">
        <v>25.967123287671232</v>
      </c>
      <c r="J341" s="12">
        <v>9</v>
      </c>
      <c r="K341" s="12" t="s">
        <v>837</v>
      </c>
    </row>
    <row r="342" spans="1:11">
      <c r="A342" s="5">
        <v>18</v>
      </c>
      <c r="B342" s="8">
        <v>1</v>
      </c>
      <c r="C342" s="8">
        <v>341</v>
      </c>
      <c r="D342" s="2" t="s">
        <v>567</v>
      </c>
      <c r="E342" s="2" t="s">
        <v>246</v>
      </c>
      <c r="F342" s="2" t="s">
        <v>1248</v>
      </c>
      <c r="G342" s="2" t="s">
        <v>72</v>
      </c>
      <c r="H342" s="16">
        <v>34386</v>
      </c>
      <c r="I342" s="30">
        <v>26.134246575342466</v>
      </c>
      <c r="J342" s="3">
        <v>8</v>
      </c>
      <c r="K342" s="3" t="s">
        <v>46</v>
      </c>
    </row>
    <row r="343" spans="1:11">
      <c r="A343" s="5">
        <v>18</v>
      </c>
      <c r="B343" s="8">
        <v>2</v>
      </c>
      <c r="C343" s="8">
        <v>342</v>
      </c>
      <c r="D343" s="2" t="s">
        <v>563</v>
      </c>
      <c r="E343" s="2" t="s">
        <v>614</v>
      </c>
      <c r="F343" s="2" t="s">
        <v>259</v>
      </c>
      <c r="G343" s="2" t="s">
        <v>845</v>
      </c>
      <c r="H343" s="16">
        <v>33086</v>
      </c>
      <c r="I343" s="30">
        <v>29.695890410958903</v>
      </c>
      <c r="J343" s="3">
        <v>3</v>
      </c>
      <c r="K343" s="3" t="s">
        <v>837</v>
      </c>
    </row>
    <row r="344" spans="1:11">
      <c r="A344" s="5">
        <v>18</v>
      </c>
      <c r="B344" s="8">
        <v>3</v>
      </c>
      <c r="C344" s="8">
        <v>343</v>
      </c>
      <c r="D344" s="2" t="s">
        <v>609</v>
      </c>
      <c r="E344" s="2" t="s">
        <v>18</v>
      </c>
      <c r="F344" s="2" t="s">
        <v>709</v>
      </c>
      <c r="G344" s="2" t="s">
        <v>324</v>
      </c>
      <c r="H344" s="16">
        <v>32539</v>
      </c>
      <c r="I344" s="30">
        <v>31.194520547945206</v>
      </c>
      <c r="J344" s="3">
        <v>4</v>
      </c>
      <c r="K344" s="3" t="s">
        <v>46</v>
      </c>
    </row>
    <row r="345" spans="1:11">
      <c r="A345" s="5">
        <v>18</v>
      </c>
      <c r="B345" s="8">
        <v>4</v>
      </c>
      <c r="C345" s="8">
        <v>344</v>
      </c>
      <c r="D345" s="2" t="s">
        <v>1121</v>
      </c>
      <c r="E345" s="2" t="s">
        <v>598</v>
      </c>
      <c r="F345" s="2" t="s">
        <v>530</v>
      </c>
      <c r="G345" s="2" t="s">
        <v>547</v>
      </c>
      <c r="H345" s="16">
        <v>34893</v>
      </c>
      <c r="I345" s="30">
        <v>24.745205479452054</v>
      </c>
      <c r="J345" s="3">
        <v>9</v>
      </c>
      <c r="K345" s="3" t="s">
        <v>837</v>
      </c>
    </row>
    <row r="346" spans="1:11">
      <c r="A346" s="5">
        <v>18</v>
      </c>
      <c r="B346" s="8">
        <v>5</v>
      </c>
      <c r="C346" s="8">
        <v>345</v>
      </c>
      <c r="D346" s="2" t="s">
        <v>29</v>
      </c>
      <c r="E346" s="2" t="s">
        <v>13</v>
      </c>
      <c r="F346" s="2" t="s">
        <v>31</v>
      </c>
      <c r="G346" s="2" t="s">
        <v>1090</v>
      </c>
      <c r="H346" s="16">
        <v>33762</v>
      </c>
      <c r="I346" s="30">
        <v>27.843835616438355</v>
      </c>
      <c r="J346" s="3">
        <v>1</v>
      </c>
      <c r="K346" s="3" t="s">
        <v>837</v>
      </c>
    </row>
    <row r="347" spans="1:11">
      <c r="A347" s="5">
        <v>18</v>
      </c>
      <c r="B347" s="8">
        <v>6</v>
      </c>
      <c r="C347" s="8">
        <v>346</v>
      </c>
      <c r="D347" s="2" t="s">
        <v>239</v>
      </c>
      <c r="E347" s="2" t="s">
        <v>609</v>
      </c>
      <c r="F347" s="2" t="s">
        <v>383</v>
      </c>
      <c r="G347" s="2" t="s">
        <v>531</v>
      </c>
      <c r="H347" s="16">
        <v>33041</v>
      </c>
      <c r="I347" s="30">
        <v>29.81917808219178</v>
      </c>
      <c r="J347" s="3">
        <v>1</v>
      </c>
      <c r="K347" s="3" t="s">
        <v>837</v>
      </c>
    </row>
    <row r="348" spans="1:11">
      <c r="A348" s="5">
        <v>18</v>
      </c>
      <c r="B348" s="8">
        <v>7</v>
      </c>
      <c r="C348" s="8">
        <v>347</v>
      </c>
      <c r="D348" s="2" t="s">
        <v>129</v>
      </c>
      <c r="E348" s="2" t="s">
        <v>470</v>
      </c>
      <c r="F348" s="2" t="s">
        <v>1118</v>
      </c>
      <c r="G348" s="2" t="s">
        <v>325</v>
      </c>
      <c r="H348" s="16">
        <v>33017</v>
      </c>
      <c r="I348" s="30">
        <v>29.884931506849316</v>
      </c>
      <c r="J348" s="3">
        <v>1</v>
      </c>
      <c r="K348" s="3" t="s">
        <v>837</v>
      </c>
    </row>
    <row r="349" spans="1:11">
      <c r="A349" s="5">
        <v>18</v>
      </c>
      <c r="B349" s="8">
        <v>8</v>
      </c>
      <c r="C349" s="8">
        <v>348</v>
      </c>
      <c r="D349" s="2" t="s">
        <v>300</v>
      </c>
      <c r="E349" s="2" t="s">
        <v>481</v>
      </c>
      <c r="F349" s="2" t="s">
        <v>978</v>
      </c>
      <c r="G349" s="2" t="s">
        <v>531</v>
      </c>
      <c r="H349" s="16">
        <v>33554</v>
      </c>
      <c r="I349" s="30">
        <v>28.413698630136988</v>
      </c>
      <c r="J349" s="3">
        <v>1</v>
      </c>
      <c r="K349" s="3" t="s">
        <v>46</v>
      </c>
    </row>
    <row r="350" spans="1:11">
      <c r="A350" s="5">
        <v>18</v>
      </c>
      <c r="B350" s="8">
        <v>9</v>
      </c>
      <c r="C350" s="8">
        <v>349</v>
      </c>
      <c r="D350" s="2" t="s">
        <v>13</v>
      </c>
      <c r="E350" s="2" t="s">
        <v>614</v>
      </c>
      <c r="F350" s="2" t="s">
        <v>1230</v>
      </c>
      <c r="G350" s="2" t="s">
        <v>1231</v>
      </c>
      <c r="H350" s="16">
        <v>34624</v>
      </c>
      <c r="I350" s="30">
        <v>25.482191780821918</v>
      </c>
      <c r="J350" s="3">
        <v>6</v>
      </c>
      <c r="K350" s="3" t="s">
        <v>837</v>
      </c>
    </row>
    <row r="351" spans="1:11">
      <c r="A351" s="5">
        <v>18</v>
      </c>
      <c r="B351" s="8">
        <v>10</v>
      </c>
      <c r="C351" s="8">
        <v>350</v>
      </c>
      <c r="D351" s="2" t="s">
        <v>555</v>
      </c>
      <c r="E351" s="2" t="s">
        <v>18</v>
      </c>
      <c r="F351" s="2" t="s">
        <v>378</v>
      </c>
      <c r="G351" s="2" t="s">
        <v>409</v>
      </c>
      <c r="H351" s="16">
        <v>33923</v>
      </c>
      <c r="I351" s="30">
        <v>27.402739726027399</v>
      </c>
      <c r="J351" s="3">
        <v>1</v>
      </c>
      <c r="K351" s="3" t="s">
        <v>837</v>
      </c>
    </row>
    <row r="352" spans="1:11">
      <c r="A352" s="5">
        <v>18</v>
      </c>
      <c r="B352" s="8">
        <v>11</v>
      </c>
      <c r="C352" s="8">
        <v>351</v>
      </c>
      <c r="D352" s="2" t="s">
        <v>470</v>
      </c>
      <c r="E352" s="2" t="s">
        <v>480</v>
      </c>
      <c r="F352" s="2" t="s">
        <v>7</v>
      </c>
      <c r="G352" s="2" t="s">
        <v>2</v>
      </c>
      <c r="H352" s="16">
        <v>31635</v>
      </c>
      <c r="I352" s="30">
        <v>33.671232876712331</v>
      </c>
      <c r="J352" s="3">
        <v>5</v>
      </c>
      <c r="K352" s="3" t="s">
        <v>838</v>
      </c>
    </row>
    <row r="353" spans="1:11">
      <c r="A353" s="5">
        <v>18</v>
      </c>
      <c r="B353" s="8">
        <v>12</v>
      </c>
      <c r="C353" s="8">
        <v>352</v>
      </c>
      <c r="D353" s="2" t="s">
        <v>15</v>
      </c>
      <c r="E353" s="2" t="s">
        <v>18</v>
      </c>
      <c r="F353" s="2" t="s">
        <v>378</v>
      </c>
      <c r="G353" s="2" t="s">
        <v>409</v>
      </c>
      <c r="H353" s="16">
        <v>33923</v>
      </c>
      <c r="I353" s="30">
        <v>27.4</v>
      </c>
      <c r="J353" s="3">
        <v>1</v>
      </c>
      <c r="K353" s="3" t="s">
        <v>837</v>
      </c>
    </row>
    <row r="354" spans="1:11">
      <c r="A354" s="5">
        <v>18</v>
      </c>
      <c r="B354" s="8">
        <v>13</v>
      </c>
      <c r="C354" s="8">
        <v>353</v>
      </c>
      <c r="D354" s="2" t="s">
        <v>246</v>
      </c>
      <c r="E354" s="2" t="s">
        <v>246</v>
      </c>
      <c r="F354" s="2" t="s">
        <v>954</v>
      </c>
      <c r="G354" s="2" t="s">
        <v>150</v>
      </c>
      <c r="H354" s="16">
        <v>35286</v>
      </c>
      <c r="I354" s="30">
        <v>23.668493150684931</v>
      </c>
      <c r="J354" s="3">
        <v>4</v>
      </c>
      <c r="K354" s="3" t="s">
        <v>837</v>
      </c>
    </row>
    <row r="355" spans="1:11">
      <c r="A355" s="5">
        <v>18</v>
      </c>
      <c r="B355" s="8">
        <v>14</v>
      </c>
      <c r="C355" s="8">
        <v>354</v>
      </c>
      <c r="D355" s="2" t="s">
        <v>276</v>
      </c>
      <c r="E355" s="2" t="s">
        <v>164</v>
      </c>
      <c r="F355" s="2" t="s">
        <v>974</v>
      </c>
      <c r="G355" s="2" t="s">
        <v>409</v>
      </c>
      <c r="H355" s="16">
        <v>35061</v>
      </c>
      <c r="I355" s="30">
        <v>24.284931506849315</v>
      </c>
      <c r="J355" s="3">
        <v>1</v>
      </c>
      <c r="K355" s="3" t="s">
        <v>837</v>
      </c>
    </row>
    <row r="356" spans="1:11">
      <c r="A356" s="5">
        <v>18</v>
      </c>
      <c r="B356" s="8">
        <v>15</v>
      </c>
      <c r="C356" s="8">
        <v>355</v>
      </c>
      <c r="D356" s="2" t="s">
        <v>14</v>
      </c>
      <c r="E356" s="2" t="s">
        <v>492</v>
      </c>
      <c r="F356" s="2" t="s">
        <v>471</v>
      </c>
      <c r="G356" s="2" t="s">
        <v>269</v>
      </c>
      <c r="H356" s="16">
        <v>31232</v>
      </c>
      <c r="I356" s="30">
        <v>34.775342465753425</v>
      </c>
      <c r="J356" s="3">
        <v>1</v>
      </c>
      <c r="K356" s="3" t="s">
        <v>837</v>
      </c>
    </row>
    <row r="357" spans="1:11">
      <c r="A357" s="5">
        <v>18</v>
      </c>
      <c r="B357" s="8">
        <v>16</v>
      </c>
      <c r="C357" s="8">
        <v>356</v>
      </c>
      <c r="D357" s="2" t="s">
        <v>18</v>
      </c>
      <c r="E357" s="2" t="s">
        <v>609</v>
      </c>
      <c r="F357" s="2" t="s">
        <v>288</v>
      </c>
      <c r="G357" s="2" t="s">
        <v>533</v>
      </c>
      <c r="H357" s="16">
        <v>34030</v>
      </c>
      <c r="I357" s="30">
        <v>27.109589041095891</v>
      </c>
      <c r="J357" s="3">
        <v>1</v>
      </c>
      <c r="K357" s="3" t="s">
        <v>46</v>
      </c>
    </row>
    <row r="358" spans="1:11">
      <c r="A358" s="5">
        <v>18</v>
      </c>
      <c r="B358" s="8">
        <v>17</v>
      </c>
      <c r="C358" s="8">
        <v>357</v>
      </c>
      <c r="D358" s="2" t="s">
        <v>16</v>
      </c>
      <c r="E358" s="2" t="s">
        <v>438</v>
      </c>
      <c r="F358" s="2" t="s">
        <v>788</v>
      </c>
      <c r="G358" s="2" t="s">
        <v>802</v>
      </c>
      <c r="H358" s="16">
        <v>33878</v>
      </c>
      <c r="I358" s="30">
        <v>27.526027397260275</v>
      </c>
      <c r="J358" s="3">
        <v>5</v>
      </c>
      <c r="K358" s="3" t="s">
        <v>46</v>
      </c>
    </row>
    <row r="359" spans="1:11">
      <c r="A359" s="5">
        <v>18</v>
      </c>
      <c r="B359" s="8">
        <v>18</v>
      </c>
      <c r="C359" s="8">
        <v>358</v>
      </c>
      <c r="D359" s="2" t="s">
        <v>614</v>
      </c>
      <c r="E359" s="2" t="s">
        <v>567</v>
      </c>
      <c r="F359" s="2" t="s">
        <v>1212</v>
      </c>
      <c r="G359" s="2" t="s">
        <v>1213</v>
      </c>
      <c r="H359" s="16">
        <v>33525</v>
      </c>
      <c r="I359" s="30">
        <v>28.493150684931507</v>
      </c>
      <c r="J359" s="3">
        <v>2</v>
      </c>
      <c r="K359" s="3" t="s">
        <v>837</v>
      </c>
    </row>
    <row r="360" spans="1:11">
      <c r="A360" s="5">
        <v>18</v>
      </c>
      <c r="B360" s="8">
        <v>19</v>
      </c>
      <c r="C360" s="8">
        <v>359</v>
      </c>
      <c r="D360" s="2" t="s">
        <v>345</v>
      </c>
      <c r="E360" s="2" t="s">
        <v>614</v>
      </c>
      <c r="F360" s="2" t="s">
        <v>578</v>
      </c>
      <c r="G360" s="2" t="s">
        <v>547</v>
      </c>
      <c r="H360" s="16">
        <v>35447</v>
      </c>
      <c r="I360" s="30">
        <v>23.227397260273971</v>
      </c>
      <c r="J360" s="3">
        <v>7</v>
      </c>
      <c r="K360" s="3" t="s">
        <v>46</v>
      </c>
    </row>
    <row r="361" spans="1:11">
      <c r="A361" s="9">
        <v>18</v>
      </c>
      <c r="B361" s="10">
        <v>20</v>
      </c>
      <c r="C361" s="10">
        <v>360</v>
      </c>
      <c r="D361" s="11" t="s">
        <v>354</v>
      </c>
      <c r="E361" s="11" t="s">
        <v>598</v>
      </c>
      <c r="F361" s="11" t="s">
        <v>329</v>
      </c>
      <c r="G361" s="11" t="s">
        <v>87</v>
      </c>
      <c r="H361" s="17">
        <v>32255</v>
      </c>
      <c r="I361" s="31">
        <v>31.972602739726028</v>
      </c>
      <c r="J361" s="12">
        <v>4</v>
      </c>
      <c r="K361" s="12" t="s">
        <v>46</v>
      </c>
    </row>
    <row r="362" spans="1:11">
      <c r="A362" s="5">
        <v>19</v>
      </c>
      <c r="B362" s="8">
        <v>1</v>
      </c>
      <c r="C362" s="8">
        <v>361</v>
      </c>
      <c r="D362" s="2" t="s">
        <v>354</v>
      </c>
      <c r="E362" s="2" t="s">
        <v>29</v>
      </c>
      <c r="F362" s="2" t="s">
        <v>1204</v>
      </c>
      <c r="G362" s="2" t="s">
        <v>502</v>
      </c>
      <c r="H362" s="16">
        <v>33943</v>
      </c>
      <c r="I362" s="30">
        <v>27.347945205479451</v>
      </c>
      <c r="J362" s="3">
        <v>1</v>
      </c>
      <c r="K362" s="3" t="s">
        <v>837</v>
      </c>
    </row>
    <row r="363" spans="1:11">
      <c r="A363" s="5">
        <v>19</v>
      </c>
      <c r="B363" s="8">
        <v>2</v>
      </c>
      <c r="C363" s="8">
        <v>362</v>
      </c>
      <c r="D363" s="2" t="s">
        <v>345</v>
      </c>
      <c r="E363" s="2" t="s">
        <v>13</v>
      </c>
      <c r="F363" s="2" t="s">
        <v>261</v>
      </c>
      <c r="G363" s="2" t="s">
        <v>613</v>
      </c>
      <c r="H363" s="16">
        <v>32931</v>
      </c>
      <c r="I363" s="30">
        <v>30.12054794520548</v>
      </c>
      <c r="J363" s="3">
        <v>1</v>
      </c>
      <c r="K363" s="3" t="s">
        <v>46</v>
      </c>
    </row>
    <row r="364" spans="1:11">
      <c r="A364" s="5">
        <v>19</v>
      </c>
      <c r="B364" s="8">
        <v>3</v>
      </c>
      <c r="C364" s="8">
        <v>363</v>
      </c>
      <c r="D364" s="2" t="s">
        <v>614</v>
      </c>
      <c r="E364" s="2" t="s">
        <v>213</v>
      </c>
      <c r="F364" s="2" t="s">
        <v>994</v>
      </c>
      <c r="G364" s="2" t="s">
        <v>247</v>
      </c>
      <c r="H364" s="16">
        <v>34978</v>
      </c>
      <c r="I364" s="30">
        <v>24.512328767123286</v>
      </c>
      <c r="J364" s="3">
        <v>7</v>
      </c>
      <c r="K364" s="3" t="s">
        <v>46</v>
      </c>
    </row>
    <row r="365" spans="1:11">
      <c r="A365" s="5">
        <v>19</v>
      </c>
      <c r="B365" s="8">
        <v>4</v>
      </c>
      <c r="C365" s="8">
        <v>364</v>
      </c>
      <c r="D365" s="2" t="s">
        <v>16</v>
      </c>
      <c r="E365" s="2" t="s">
        <v>276</v>
      </c>
      <c r="F365" s="2" t="s">
        <v>332</v>
      </c>
      <c r="G365" s="2" t="s">
        <v>613</v>
      </c>
      <c r="H365" s="16">
        <v>29828</v>
      </c>
      <c r="I365" s="30">
        <v>38.62191780821918</v>
      </c>
      <c r="J365" s="3">
        <v>1</v>
      </c>
      <c r="K365" s="3" t="s">
        <v>837</v>
      </c>
    </row>
    <row r="366" spans="1:11">
      <c r="A366" s="5">
        <v>19</v>
      </c>
      <c r="B366" s="8">
        <v>5</v>
      </c>
      <c r="C366" s="8">
        <v>365</v>
      </c>
      <c r="D366" s="2" t="s">
        <v>18</v>
      </c>
      <c r="E366" s="2" t="s">
        <v>16</v>
      </c>
      <c r="F366" s="2" t="s">
        <v>263</v>
      </c>
      <c r="G366" s="2" t="s">
        <v>721</v>
      </c>
      <c r="H366" s="16">
        <v>32820</v>
      </c>
      <c r="I366" s="30">
        <v>30.424657534246574</v>
      </c>
      <c r="J366" s="3">
        <v>7</v>
      </c>
      <c r="K366" s="3" t="s">
        <v>837</v>
      </c>
    </row>
    <row r="367" spans="1:11">
      <c r="A367" s="5">
        <v>19</v>
      </c>
      <c r="B367" s="8">
        <v>6</v>
      </c>
      <c r="C367" s="8">
        <v>366</v>
      </c>
      <c r="D367" s="2" t="s">
        <v>14</v>
      </c>
      <c r="E367" s="2" t="s">
        <v>563</v>
      </c>
      <c r="F367" s="2" t="s">
        <v>125</v>
      </c>
      <c r="G367" s="2" t="s">
        <v>154</v>
      </c>
      <c r="H367" s="16">
        <v>35220</v>
      </c>
      <c r="I367" s="30">
        <v>23.849315068493151</v>
      </c>
      <c r="J367" s="3">
        <v>1</v>
      </c>
      <c r="K367" s="3" t="s">
        <v>837</v>
      </c>
    </row>
    <row r="368" spans="1:11">
      <c r="A368" s="5">
        <v>19</v>
      </c>
      <c r="B368" s="8">
        <v>7</v>
      </c>
      <c r="C368" s="8">
        <v>367</v>
      </c>
      <c r="D368" s="2" t="s">
        <v>276</v>
      </c>
      <c r="E368" s="2" t="s">
        <v>598</v>
      </c>
      <c r="F368" s="2" t="s">
        <v>601</v>
      </c>
      <c r="G368" s="2" t="s">
        <v>927</v>
      </c>
      <c r="H368" s="16">
        <v>34095</v>
      </c>
      <c r="I368" s="30">
        <v>26.931506849315067</v>
      </c>
      <c r="J368" s="3">
        <v>8</v>
      </c>
      <c r="K368" s="3" t="s">
        <v>46</v>
      </c>
    </row>
    <row r="369" spans="1:11">
      <c r="A369" s="5">
        <v>19</v>
      </c>
      <c r="B369" s="8">
        <v>8</v>
      </c>
      <c r="C369" s="8">
        <v>368</v>
      </c>
      <c r="D369" s="2" t="s">
        <v>246</v>
      </c>
      <c r="E369" s="2" t="s">
        <v>14</v>
      </c>
      <c r="F369" s="2" t="s">
        <v>983</v>
      </c>
      <c r="G369" s="2" t="s">
        <v>565</v>
      </c>
      <c r="H369" s="16">
        <v>34322</v>
      </c>
      <c r="I369" s="30">
        <v>26.30958904109589</v>
      </c>
      <c r="J369" s="3">
        <v>1</v>
      </c>
      <c r="K369" s="3" t="s">
        <v>837</v>
      </c>
    </row>
    <row r="370" spans="1:11">
      <c r="A370" s="5">
        <v>19</v>
      </c>
      <c r="B370" s="8">
        <v>9</v>
      </c>
      <c r="C370" s="8">
        <v>369</v>
      </c>
      <c r="D370" s="2" t="s">
        <v>15</v>
      </c>
      <c r="E370" s="2" t="s">
        <v>188</v>
      </c>
      <c r="F370" s="2" t="s">
        <v>192</v>
      </c>
      <c r="G370" s="2" t="s">
        <v>705</v>
      </c>
      <c r="H370" s="16">
        <v>33800</v>
      </c>
      <c r="I370" s="30">
        <v>27.739726027397261</v>
      </c>
      <c r="J370" s="3">
        <v>7</v>
      </c>
      <c r="K370" s="3" t="s">
        <v>837</v>
      </c>
    </row>
    <row r="371" spans="1:11">
      <c r="A371" s="5">
        <v>19</v>
      </c>
      <c r="B371" s="8">
        <v>10</v>
      </c>
      <c r="C371" s="8">
        <v>370</v>
      </c>
      <c r="D371" s="2" t="s">
        <v>470</v>
      </c>
      <c r="E371" s="2" t="s">
        <v>481</v>
      </c>
      <c r="F371" s="2" t="s">
        <v>1037</v>
      </c>
      <c r="G371" s="2" t="s">
        <v>1038</v>
      </c>
      <c r="H371" s="16">
        <v>34740</v>
      </c>
      <c r="I371" s="30">
        <v>25.164383561643834</v>
      </c>
      <c r="J371" s="3">
        <v>1</v>
      </c>
      <c r="K371" s="3" t="s">
        <v>837</v>
      </c>
    </row>
    <row r="372" spans="1:11">
      <c r="A372" s="5">
        <v>19</v>
      </c>
      <c r="B372" s="8">
        <v>11</v>
      </c>
      <c r="C372" s="8">
        <v>371</v>
      </c>
      <c r="D372" s="2" t="s">
        <v>555</v>
      </c>
      <c r="E372" s="2" t="s">
        <v>188</v>
      </c>
      <c r="F372" s="2" t="s">
        <v>991</v>
      </c>
      <c r="G372" s="2" t="s">
        <v>531</v>
      </c>
      <c r="H372" s="16">
        <v>33389</v>
      </c>
      <c r="I372" s="30">
        <v>28.865753424657534</v>
      </c>
      <c r="J372" s="3">
        <v>1</v>
      </c>
      <c r="K372" s="3" t="s">
        <v>837</v>
      </c>
    </row>
    <row r="373" spans="1:11">
      <c r="A373" s="5">
        <v>19</v>
      </c>
      <c r="B373" s="8">
        <v>12</v>
      </c>
      <c r="C373" s="8">
        <v>372</v>
      </c>
      <c r="D373" s="2" t="s">
        <v>13</v>
      </c>
      <c r="E373" s="2" t="s">
        <v>354</v>
      </c>
      <c r="F373" s="2" t="s">
        <v>1014</v>
      </c>
      <c r="G373" s="2" t="s">
        <v>197</v>
      </c>
      <c r="H373" s="16">
        <v>34019</v>
      </c>
      <c r="I373" s="30">
        <v>27.139726027397259</v>
      </c>
      <c r="J373" s="3">
        <v>1</v>
      </c>
      <c r="K373" s="3" t="s">
        <v>837</v>
      </c>
    </row>
    <row r="374" spans="1:11">
      <c r="A374" s="5">
        <v>19</v>
      </c>
      <c r="B374" s="8">
        <v>13</v>
      </c>
      <c r="C374" s="8">
        <v>373</v>
      </c>
      <c r="D374" s="2" t="s">
        <v>300</v>
      </c>
      <c r="E374" s="2" t="s">
        <v>213</v>
      </c>
      <c r="F374" s="2" t="s">
        <v>584</v>
      </c>
      <c r="G374" s="2" t="s">
        <v>527</v>
      </c>
      <c r="H374" s="16">
        <v>33016</v>
      </c>
      <c r="I374" s="30">
        <v>29.887671232876713</v>
      </c>
      <c r="J374" s="3">
        <v>4</v>
      </c>
      <c r="K374" s="3" t="s">
        <v>838</v>
      </c>
    </row>
    <row r="375" spans="1:11">
      <c r="A375" s="5">
        <v>19</v>
      </c>
      <c r="B375" s="8">
        <v>14</v>
      </c>
      <c r="C375" s="8">
        <v>374</v>
      </c>
      <c r="D375" s="2" t="s">
        <v>129</v>
      </c>
      <c r="E375" s="2" t="s">
        <v>276</v>
      </c>
      <c r="F375" s="2" t="s">
        <v>1131</v>
      </c>
      <c r="G375" s="2" t="s">
        <v>549</v>
      </c>
      <c r="H375" s="16">
        <v>34533</v>
      </c>
      <c r="I375" s="30">
        <v>25.731506849315068</v>
      </c>
      <c r="J375" s="3">
        <v>1</v>
      </c>
      <c r="K375" s="3" t="s">
        <v>837</v>
      </c>
    </row>
    <row r="376" spans="1:11">
      <c r="A376" s="5">
        <v>19</v>
      </c>
      <c r="B376" s="8">
        <v>15</v>
      </c>
      <c r="C376" s="8">
        <v>375</v>
      </c>
      <c r="D376" s="2" t="s">
        <v>239</v>
      </c>
      <c r="E376" s="2" t="s">
        <v>213</v>
      </c>
      <c r="F376" s="2" t="s">
        <v>741</v>
      </c>
      <c r="G376" s="2" t="s">
        <v>571</v>
      </c>
      <c r="H376" s="16">
        <v>33352</v>
      </c>
      <c r="I376" s="30">
        <v>28.967123287671232</v>
      </c>
      <c r="J376" s="3">
        <v>9</v>
      </c>
      <c r="K376" s="3" t="s">
        <v>46</v>
      </c>
    </row>
    <row r="377" spans="1:11">
      <c r="A377" s="5">
        <v>19</v>
      </c>
      <c r="B377" s="8">
        <v>16</v>
      </c>
      <c r="C377" s="8">
        <v>376</v>
      </c>
      <c r="D377" s="2" t="s">
        <v>29</v>
      </c>
      <c r="E377" s="2" t="s">
        <v>470</v>
      </c>
      <c r="F377" s="2" t="s">
        <v>693</v>
      </c>
      <c r="G377" s="2" t="s">
        <v>544</v>
      </c>
      <c r="H377" s="16">
        <v>33837</v>
      </c>
      <c r="I377" s="30">
        <v>27.638356164383563</v>
      </c>
      <c r="J377" s="3">
        <v>5</v>
      </c>
      <c r="K377" s="3" t="s">
        <v>837</v>
      </c>
    </row>
    <row r="378" spans="1:11">
      <c r="A378" s="5">
        <v>19</v>
      </c>
      <c r="B378" s="8">
        <v>17</v>
      </c>
      <c r="C378" s="8">
        <v>377</v>
      </c>
      <c r="D378" s="2" t="s">
        <v>1121</v>
      </c>
      <c r="E378" s="2" t="s">
        <v>14</v>
      </c>
      <c r="F378" s="2" t="s">
        <v>1043</v>
      </c>
      <c r="G378" s="2" t="s">
        <v>220</v>
      </c>
      <c r="H378" s="16">
        <v>34710</v>
      </c>
      <c r="I378" s="30">
        <v>25.246575342465754</v>
      </c>
      <c r="J378" s="3">
        <v>5</v>
      </c>
      <c r="K378" s="3" t="s">
        <v>837</v>
      </c>
    </row>
    <row r="379" spans="1:11">
      <c r="A379" s="5">
        <v>19</v>
      </c>
      <c r="B379" s="8">
        <v>18</v>
      </c>
      <c r="C379" s="8">
        <v>378</v>
      </c>
      <c r="D379" s="2" t="s">
        <v>609</v>
      </c>
      <c r="E379" s="2" t="s">
        <v>481</v>
      </c>
      <c r="F379" s="2" t="s">
        <v>1222</v>
      </c>
      <c r="G379" s="2" t="s">
        <v>418</v>
      </c>
      <c r="H379" s="16">
        <v>34439</v>
      </c>
      <c r="I379" s="30">
        <v>25.989041095890411</v>
      </c>
      <c r="J379" s="3">
        <v>1</v>
      </c>
      <c r="K379" s="3" t="s">
        <v>837</v>
      </c>
    </row>
    <row r="380" spans="1:11">
      <c r="A380" s="5">
        <v>19</v>
      </c>
      <c r="B380" s="8">
        <v>19</v>
      </c>
      <c r="C380" s="8">
        <v>379</v>
      </c>
      <c r="D380" s="2" t="s">
        <v>563</v>
      </c>
      <c r="E380" s="2" t="s">
        <v>29</v>
      </c>
      <c r="F380" s="2" t="s">
        <v>1132</v>
      </c>
      <c r="G380" s="2" t="s">
        <v>1133</v>
      </c>
      <c r="H380" s="16">
        <v>33496</v>
      </c>
      <c r="I380" s="30">
        <v>28.572602739726026</v>
      </c>
      <c r="J380" s="3">
        <v>1</v>
      </c>
      <c r="K380" s="3" t="s">
        <v>837</v>
      </c>
    </row>
    <row r="381" spans="1:11">
      <c r="A381" s="9">
        <v>19</v>
      </c>
      <c r="B381" s="10">
        <v>20</v>
      </c>
      <c r="C381" s="10">
        <v>380</v>
      </c>
      <c r="D381" s="11" t="s">
        <v>567</v>
      </c>
      <c r="E381" s="11" t="s">
        <v>354</v>
      </c>
      <c r="F381" s="11" t="s">
        <v>1216</v>
      </c>
      <c r="G381" s="11" t="s">
        <v>785</v>
      </c>
      <c r="H381" s="17">
        <v>34052</v>
      </c>
      <c r="I381" s="31">
        <v>27.049315068493151</v>
      </c>
      <c r="J381" s="12">
        <v>1</v>
      </c>
      <c r="K381" s="12" t="s">
        <v>837</v>
      </c>
    </row>
    <row r="382" spans="1:11">
      <c r="A382" s="5">
        <v>20</v>
      </c>
      <c r="B382" s="8">
        <v>1</v>
      </c>
      <c r="C382" s="8">
        <v>381</v>
      </c>
      <c r="D382" s="2" t="s">
        <v>567</v>
      </c>
      <c r="E382" s="2" t="s">
        <v>598</v>
      </c>
      <c r="F382" s="2" t="s">
        <v>889</v>
      </c>
      <c r="G382" s="2" t="s">
        <v>595</v>
      </c>
      <c r="H382" s="16">
        <v>32870</v>
      </c>
      <c r="I382" s="30">
        <v>30.287671232876711</v>
      </c>
      <c r="J382" s="3">
        <v>3</v>
      </c>
      <c r="K382" s="3" t="s">
        <v>837</v>
      </c>
    </row>
    <row r="383" spans="1:11">
      <c r="A383" s="5">
        <v>20</v>
      </c>
      <c r="B383" s="8">
        <v>2</v>
      </c>
      <c r="C383" s="8">
        <v>382</v>
      </c>
      <c r="D383" s="2" t="s">
        <v>563</v>
      </c>
      <c r="E383" s="2" t="s">
        <v>14</v>
      </c>
      <c r="F383" s="2" t="s">
        <v>384</v>
      </c>
      <c r="G383" s="2" t="s">
        <v>156</v>
      </c>
      <c r="H383" s="16">
        <v>31512</v>
      </c>
      <c r="I383" s="30">
        <v>34.008219178082193</v>
      </c>
      <c r="J383" s="3">
        <v>1</v>
      </c>
      <c r="K383" s="3" t="s">
        <v>837</v>
      </c>
    </row>
    <row r="384" spans="1:11">
      <c r="A384" s="5">
        <v>20</v>
      </c>
      <c r="B384" s="8">
        <v>3</v>
      </c>
      <c r="C384" s="8">
        <v>383</v>
      </c>
      <c r="D384" s="2" t="s">
        <v>609</v>
      </c>
      <c r="E384" s="2" t="s">
        <v>470</v>
      </c>
      <c r="F384" s="2" t="s">
        <v>27</v>
      </c>
      <c r="G384" s="2" t="s">
        <v>146</v>
      </c>
      <c r="H384" s="16">
        <v>34804</v>
      </c>
      <c r="I384" s="30">
        <v>24.989041095890411</v>
      </c>
      <c r="J384" s="3">
        <v>2</v>
      </c>
      <c r="K384" s="3" t="s">
        <v>837</v>
      </c>
    </row>
    <row r="385" spans="1:11">
      <c r="A385" s="5">
        <v>20</v>
      </c>
      <c r="B385" s="8">
        <v>4</v>
      </c>
      <c r="C385" s="8">
        <v>384</v>
      </c>
      <c r="D385" s="2" t="s">
        <v>1121</v>
      </c>
      <c r="E385" s="2" t="s">
        <v>276</v>
      </c>
      <c r="F385" s="2" t="s">
        <v>330</v>
      </c>
      <c r="G385" s="2" t="s">
        <v>539</v>
      </c>
      <c r="H385" s="16">
        <v>35314</v>
      </c>
      <c r="I385" s="30">
        <v>23.591780821917808</v>
      </c>
      <c r="J385" s="3">
        <v>1</v>
      </c>
      <c r="K385" s="3" t="s">
        <v>837</v>
      </c>
    </row>
    <row r="386" spans="1:11">
      <c r="A386" s="5">
        <v>20</v>
      </c>
      <c r="B386" s="8">
        <v>5</v>
      </c>
      <c r="C386" s="8">
        <v>385</v>
      </c>
      <c r="D386" s="2" t="s">
        <v>29</v>
      </c>
      <c r="E386" s="2" t="s">
        <v>345</v>
      </c>
      <c r="F386" s="2" t="s">
        <v>181</v>
      </c>
      <c r="G386" s="2" t="s">
        <v>531</v>
      </c>
      <c r="H386" s="16">
        <v>32386</v>
      </c>
      <c r="I386" s="30">
        <v>31.613698630136987</v>
      </c>
      <c r="J386" s="3">
        <v>3</v>
      </c>
      <c r="K386" s="3" t="s">
        <v>46</v>
      </c>
    </row>
    <row r="387" spans="1:11">
      <c r="A387" s="5">
        <v>20</v>
      </c>
      <c r="B387" s="8">
        <v>6</v>
      </c>
      <c r="C387" s="8">
        <v>386</v>
      </c>
      <c r="D387" s="2" t="s">
        <v>239</v>
      </c>
      <c r="E387" s="2" t="s">
        <v>598</v>
      </c>
      <c r="F387" s="2" t="s">
        <v>178</v>
      </c>
      <c r="G387" s="2" t="s">
        <v>409</v>
      </c>
      <c r="H387" s="16">
        <v>33818</v>
      </c>
      <c r="I387" s="30">
        <v>27.69041095890411</v>
      </c>
      <c r="J387" s="3">
        <v>6</v>
      </c>
      <c r="K387" s="3" t="s">
        <v>837</v>
      </c>
    </row>
    <row r="388" spans="1:11">
      <c r="A388" s="5">
        <v>20</v>
      </c>
      <c r="B388" s="8">
        <v>7</v>
      </c>
      <c r="C388" s="8">
        <v>387</v>
      </c>
      <c r="D388" s="2" t="s">
        <v>129</v>
      </c>
      <c r="E388" s="2" t="s">
        <v>438</v>
      </c>
      <c r="F388" s="2" t="s">
        <v>357</v>
      </c>
      <c r="G388" s="2" t="s">
        <v>358</v>
      </c>
      <c r="H388" s="16">
        <v>33560</v>
      </c>
      <c r="I388" s="30">
        <v>28.397260273972602</v>
      </c>
      <c r="J388" s="3">
        <v>1</v>
      </c>
      <c r="K388" s="3" t="s">
        <v>837</v>
      </c>
    </row>
    <row r="389" spans="1:11">
      <c r="A389" s="5">
        <v>20</v>
      </c>
      <c r="B389" s="8">
        <v>8</v>
      </c>
      <c r="C389" s="8">
        <v>388</v>
      </c>
      <c r="D389" s="2" t="s">
        <v>300</v>
      </c>
      <c r="E389" s="2" t="s">
        <v>213</v>
      </c>
      <c r="F389" s="2" t="s">
        <v>411</v>
      </c>
      <c r="G389" s="2" t="s">
        <v>365</v>
      </c>
      <c r="H389" s="16">
        <v>33832</v>
      </c>
      <c r="I389" s="30">
        <v>27.652054794520549</v>
      </c>
      <c r="J389" s="3">
        <v>8</v>
      </c>
      <c r="K389" s="3" t="s">
        <v>837</v>
      </c>
    </row>
    <row r="390" spans="1:11">
      <c r="A390" s="5">
        <v>20</v>
      </c>
      <c r="B390" s="8">
        <v>9</v>
      </c>
      <c r="C390" s="8">
        <v>389</v>
      </c>
      <c r="D390" s="2" t="s">
        <v>13</v>
      </c>
      <c r="E390" s="2" t="s">
        <v>188</v>
      </c>
      <c r="F390" s="2" t="s">
        <v>745</v>
      </c>
      <c r="G390" s="2" t="s">
        <v>24</v>
      </c>
      <c r="H390" s="16">
        <v>34464</v>
      </c>
      <c r="I390" s="30">
        <v>25.920547945205481</v>
      </c>
      <c r="J390" s="3">
        <v>1</v>
      </c>
      <c r="K390" s="3" t="s">
        <v>837</v>
      </c>
    </row>
    <row r="391" spans="1:11">
      <c r="A391" s="5">
        <v>20</v>
      </c>
      <c r="B391" s="8">
        <v>10</v>
      </c>
      <c r="C391" s="8">
        <v>390</v>
      </c>
      <c r="D391" s="2" t="s">
        <v>555</v>
      </c>
      <c r="E391" s="2" t="s">
        <v>555</v>
      </c>
      <c r="F391" s="2" t="s">
        <v>774</v>
      </c>
      <c r="G391" s="2" t="s">
        <v>775</v>
      </c>
      <c r="H391" s="16">
        <v>33175</v>
      </c>
      <c r="I391" s="30">
        <v>29.452054794520549</v>
      </c>
      <c r="J391" s="3">
        <v>8</v>
      </c>
      <c r="K391" s="3" t="s">
        <v>46</v>
      </c>
    </row>
    <row r="392" spans="1:11">
      <c r="A392" s="5">
        <v>20</v>
      </c>
      <c r="B392" s="8">
        <v>11</v>
      </c>
      <c r="C392" s="8">
        <v>391</v>
      </c>
      <c r="D392" s="2" t="s">
        <v>470</v>
      </c>
      <c r="E392" s="2" t="s">
        <v>300</v>
      </c>
      <c r="F392" s="2" t="s">
        <v>176</v>
      </c>
      <c r="G392" s="2" t="s">
        <v>565</v>
      </c>
      <c r="H392" s="16">
        <v>32349</v>
      </c>
      <c r="I392" s="30">
        <v>31.715068493150685</v>
      </c>
      <c r="J392" s="3">
        <v>9</v>
      </c>
      <c r="K392" s="3" t="s">
        <v>837</v>
      </c>
    </row>
    <row r="393" spans="1:11">
      <c r="A393" s="5">
        <v>20</v>
      </c>
      <c r="B393" s="8">
        <v>12</v>
      </c>
      <c r="C393" s="8">
        <v>392</v>
      </c>
      <c r="D393" s="2" t="s">
        <v>15</v>
      </c>
      <c r="E393" s="2" t="s">
        <v>45</v>
      </c>
      <c r="F393" s="2" t="s">
        <v>1303</v>
      </c>
      <c r="G393" s="2" t="s">
        <v>105</v>
      </c>
      <c r="H393" s="16">
        <v>34417</v>
      </c>
      <c r="I393" s="30">
        <v>26.049315068493151</v>
      </c>
      <c r="J393" s="3">
        <v>1</v>
      </c>
      <c r="K393" s="3" t="s">
        <v>837</v>
      </c>
    </row>
    <row r="394" spans="1:11">
      <c r="A394" s="5">
        <v>20</v>
      </c>
      <c r="B394" s="8">
        <v>13</v>
      </c>
      <c r="C394" s="8">
        <v>393</v>
      </c>
      <c r="D394" s="2" t="s">
        <v>246</v>
      </c>
      <c r="E394" s="2" t="s">
        <v>14</v>
      </c>
      <c r="F394" s="2" t="s">
        <v>942</v>
      </c>
      <c r="G394" s="2" t="s">
        <v>220</v>
      </c>
      <c r="H394" s="16">
        <v>33425</v>
      </c>
      <c r="I394" s="30">
        <v>28.767123287671232</v>
      </c>
      <c r="J394" s="3">
        <v>1</v>
      </c>
      <c r="K394" s="3" t="s">
        <v>837</v>
      </c>
    </row>
    <row r="395" spans="1:11">
      <c r="A395" s="5">
        <v>20</v>
      </c>
      <c r="B395" s="8">
        <v>14</v>
      </c>
      <c r="C395" s="8">
        <v>394</v>
      </c>
      <c r="D395" s="2" t="s">
        <v>276</v>
      </c>
      <c r="E395" s="2" t="s">
        <v>609</v>
      </c>
      <c r="F395" s="2" t="s">
        <v>895</v>
      </c>
      <c r="G395" s="2" t="s">
        <v>596</v>
      </c>
      <c r="H395" s="16">
        <v>34922</v>
      </c>
      <c r="I395" s="30">
        <v>24.665753424657535</v>
      </c>
      <c r="J395" s="3">
        <v>3</v>
      </c>
      <c r="K395" s="3" t="s">
        <v>837</v>
      </c>
    </row>
    <row r="396" spans="1:11">
      <c r="A396" s="5">
        <v>20</v>
      </c>
      <c r="B396" s="8">
        <v>15</v>
      </c>
      <c r="C396" s="8">
        <v>395</v>
      </c>
      <c r="D396" s="2" t="s">
        <v>14</v>
      </c>
      <c r="E396" s="2" t="s">
        <v>614</v>
      </c>
      <c r="F396" s="2" t="s">
        <v>138</v>
      </c>
      <c r="G396" s="2" t="s">
        <v>533</v>
      </c>
      <c r="H396" s="16">
        <v>34036</v>
      </c>
      <c r="I396" s="30">
        <v>27.093150684931508</v>
      </c>
      <c r="J396" s="3">
        <v>1</v>
      </c>
      <c r="K396" s="3" t="s">
        <v>837</v>
      </c>
    </row>
    <row r="397" spans="1:11">
      <c r="A397" s="5">
        <v>20</v>
      </c>
      <c r="B397" s="8">
        <v>16</v>
      </c>
      <c r="C397" s="8">
        <v>396</v>
      </c>
      <c r="D397" s="2" t="s">
        <v>18</v>
      </c>
      <c r="E397" s="2" t="s">
        <v>188</v>
      </c>
      <c r="F397" s="2" t="s">
        <v>706</v>
      </c>
      <c r="G397" s="2" t="s">
        <v>578</v>
      </c>
      <c r="H397" s="16">
        <v>33245</v>
      </c>
      <c r="I397" s="30">
        <v>29.260273972602739</v>
      </c>
      <c r="J397" s="3">
        <v>2</v>
      </c>
      <c r="K397" s="3" t="s">
        <v>46</v>
      </c>
    </row>
    <row r="398" spans="1:11">
      <c r="A398" s="5">
        <v>20</v>
      </c>
      <c r="B398" s="8">
        <v>17</v>
      </c>
      <c r="C398" s="8">
        <v>397</v>
      </c>
      <c r="D398" s="2" t="s">
        <v>16</v>
      </c>
      <c r="E398" s="2" t="s">
        <v>129</v>
      </c>
      <c r="F398" s="2" t="s">
        <v>1217</v>
      </c>
      <c r="G398" s="2" t="s">
        <v>209</v>
      </c>
      <c r="H398" s="16">
        <v>33067</v>
      </c>
      <c r="I398" s="30">
        <v>29.747945205479454</v>
      </c>
      <c r="J398" s="3">
        <v>1</v>
      </c>
      <c r="K398" s="3" t="s">
        <v>837</v>
      </c>
    </row>
    <row r="399" spans="1:11">
      <c r="A399" s="5">
        <v>20</v>
      </c>
      <c r="B399" s="8">
        <v>18</v>
      </c>
      <c r="C399" s="8">
        <v>398</v>
      </c>
      <c r="D399" s="2" t="s">
        <v>614</v>
      </c>
      <c r="E399" s="2" t="s">
        <v>14</v>
      </c>
      <c r="F399" s="2" t="s">
        <v>450</v>
      </c>
      <c r="G399" s="2" t="s">
        <v>451</v>
      </c>
      <c r="H399" s="16">
        <v>32381</v>
      </c>
      <c r="I399" s="30">
        <v>31.627397260273973</v>
      </c>
      <c r="J399" s="3">
        <v>6</v>
      </c>
      <c r="K399" s="3" t="s">
        <v>837</v>
      </c>
    </row>
    <row r="400" spans="1:11">
      <c r="A400" s="5">
        <v>20</v>
      </c>
      <c r="B400" s="8">
        <v>19</v>
      </c>
      <c r="C400" s="8">
        <v>399</v>
      </c>
      <c r="D400" s="2" t="s">
        <v>345</v>
      </c>
      <c r="E400" s="2" t="s">
        <v>614</v>
      </c>
      <c r="F400" s="2" t="s">
        <v>944</v>
      </c>
      <c r="G400" s="2" t="s">
        <v>612</v>
      </c>
      <c r="H400" s="16">
        <v>32002</v>
      </c>
      <c r="I400" s="30">
        <v>32.665753424657531</v>
      </c>
      <c r="J400" s="3">
        <v>2</v>
      </c>
      <c r="K400" s="3" t="s">
        <v>837</v>
      </c>
    </row>
    <row r="401" spans="1:11">
      <c r="A401" s="9">
        <v>20</v>
      </c>
      <c r="B401" s="10">
        <v>20</v>
      </c>
      <c r="C401" s="10">
        <v>400</v>
      </c>
      <c r="D401" s="11" t="s">
        <v>354</v>
      </c>
      <c r="E401" s="11" t="s">
        <v>470</v>
      </c>
      <c r="F401" s="11" t="s">
        <v>1095</v>
      </c>
      <c r="G401" s="11" t="s">
        <v>72</v>
      </c>
      <c r="H401" s="17">
        <v>33015</v>
      </c>
      <c r="I401" s="31">
        <v>29.890410958904109</v>
      </c>
      <c r="J401" s="12">
        <v>1</v>
      </c>
      <c r="K401" s="12" t="s">
        <v>837</v>
      </c>
    </row>
    <row r="402" spans="1:11">
      <c r="A402" s="5">
        <v>21</v>
      </c>
      <c r="B402" s="8">
        <v>1</v>
      </c>
      <c r="C402" s="8">
        <v>401</v>
      </c>
      <c r="D402" s="2" t="s">
        <v>354</v>
      </c>
      <c r="E402" s="2" t="s">
        <v>239</v>
      </c>
      <c r="F402" s="2" t="s">
        <v>729</v>
      </c>
      <c r="G402" s="2" t="s">
        <v>731</v>
      </c>
      <c r="H402" s="16">
        <v>31651</v>
      </c>
      <c r="I402" s="30">
        <v>33.627397260273973</v>
      </c>
      <c r="J402" s="3">
        <v>6</v>
      </c>
      <c r="K402" s="3" t="s">
        <v>837</v>
      </c>
    </row>
    <row r="403" spans="1:11">
      <c r="A403" s="5">
        <v>21</v>
      </c>
      <c r="B403" s="8">
        <v>2</v>
      </c>
      <c r="C403" s="8">
        <v>402</v>
      </c>
      <c r="D403" s="2" t="s">
        <v>345</v>
      </c>
      <c r="E403" s="2" t="s">
        <v>213</v>
      </c>
      <c r="F403" s="2" t="s">
        <v>1030</v>
      </c>
      <c r="G403" s="2" t="s">
        <v>613</v>
      </c>
      <c r="H403" s="16">
        <v>33514</v>
      </c>
      <c r="I403" s="30">
        <v>28.523287671232875</v>
      </c>
      <c r="J403" s="3">
        <v>1</v>
      </c>
      <c r="K403" s="3" t="s">
        <v>837</v>
      </c>
    </row>
    <row r="404" spans="1:11">
      <c r="A404" s="5">
        <v>21</v>
      </c>
      <c r="B404" s="8">
        <v>3</v>
      </c>
      <c r="C404" s="8">
        <v>403</v>
      </c>
      <c r="D404" s="2" t="s">
        <v>614</v>
      </c>
      <c r="E404" s="2" t="s">
        <v>14</v>
      </c>
      <c r="F404" s="2" t="s">
        <v>712</v>
      </c>
      <c r="G404" s="2" t="s">
        <v>316</v>
      </c>
      <c r="H404" s="16">
        <v>34642</v>
      </c>
      <c r="I404" s="30">
        <v>25.432876712328767</v>
      </c>
      <c r="J404" s="3">
        <v>7</v>
      </c>
      <c r="K404" s="3" t="s">
        <v>46</v>
      </c>
    </row>
    <row r="405" spans="1:11">
      <c r="A405" s="5">
        <v>21</v>
      </c>
      <c r="B405" s="8">
        <v>4</v>
      </c>
      <c r="C405" s="8">
        <v>404</v>
      </c>
      <c r="D405" s="2" t="s">
        <v>16</v>
      </c>
      <c r="E405" s="2" t="s">
        <v>213</v>
      </c>
      <c r="F405" s="2" t="s">
        <v>274</v>
      </c>
      <c r="G405" s="2" t="s">
        <v>163</v>
      </c>
      <c r="H405" s="16">
        <v>34193</v>
      </c>
      <c r="I405" s="30">
        <v>26.663013698630138</v>
      </c>
      <c r="J405" s="3">
        <v>1</v>
      </c>
      <c r="K405" s="3" t="s">
        <v>837</v>
      </c>
    </row>
    <row r="406" spans="1:11">
      <c r="A406" s="5">
        <v>21</v>
      </c>
      <c r="B406" s="8">
        <v>5</v>
      </c>
      <c r="C406" s="8">
        <v>405</v>
      </c>
      <c r="D406" s="2" t="s">
        <v>18</v>
      </c>
      <c r="E406" s="2" t="s">
        <v>164</v>
      </c>
      <c r="F406" s="2" t="s">
        <v>651</v>
      </c>
      <c r="G406" s="2" t="s">
        <v>141</v>
      </c>
      <c r="H406" s="16">
        <v>31581</v>
      </c>
      <c r="I406" s="30">
        <v>33.819178082191783</v>
      </c>
      <c r="J406" s="3">
        <v>1</v>
      </c>
      <c r="K406" s="3" t="s">
        <v>837</v>
      </c>
    </row>
    <row r="407" spans="1:11">
      <c r="A407" s="5">
        <v>21</v>
      </c>
      <c r="B407" s="8">
        <v>6</v>
      </c>
      <c r="C407" s="8">
        <v>406</v>
      </c>
      <c r="D407" s="2" t="s">
        <v>14</v>
      </c>
      <c r="E407" s="2" t="s">
        <v>213</v>
      </c>
      <c r="F407" s="2" t="s">
        <v>107</v>
      </c>
      <c r="G407" s="2" t="s">
        <v>597</v>
      </c>
      <c r="H407" s="16">
        <v>31857</v>
      </c>
      <c r="I407" s="30">
        <v>33.063013698630137</v>
      </c>
      <c r="J407" s="3">
        <v>1</v>
      </c>
      <c r="K407" s="3" t="s">
        <v>837</v>
      </c>
    </row>
    <row r="408" spans="1:11">
      <c r="A408" s="5">
        <v>21</v>
      </c>
      <c r="B408" s="8">
        <v>7</v>
      </c>
      <c r="C408" s="8">
        <v>407</v>
      </c>
      <c r="D408" s="2" t="s">
        <v>276</v>
      </c>
      <c r="E408" s="2" t="s">
        <v>188</v>
      </c>
      <c r="F408" s="2" t="s">
        <v>76</v>
      </c>
      <c r="G408" s="2" t="s">
        <v>855</v>
      </c>
      <c r="H408" s="16">
        <v>32964</v>
      </c>
      <c r="I408" s="30">
        <v>30.030136986301368</v>
      </c>
      <c r="J408" s="3">
        <v>1</v>
      </c>
      <c r="K408" s="3" t="s">
        <v>837</v>
      </c>
    </row>
    <row r="409" spans="1:11">
      <c r="A409" s="5">
        <v>21</v>
      </c>
      <c r="B409" s="8">
        <v>8</v>
      </c>
      <c r="C409" s="8">
        <v>408</v>
      </c>
      <c r="D409" s="2" t="s">
        <v>246</v>
      </c>
      <c r="E409" s="2" t="s">
        <v>555</v>
      </c>
      <c r="F409" s="2" t="s">
        <v>1053</v>
      </c>
      <c r="G409" s="2" t="s">
        <v>1054</v>
      </c>
      <c r="H409" s="16">
        <v>34316</v>
      </c>
      <c r="I409" s="30">
        <v>26.326027397260273</v>
      </c>
      <c r="J409" s="3">
        <v>6</v>
      </c>
      <c r="K409" s="3" t="s">
        <v>838</v>
      </c>
    </row>
    <row r="410" spans="1:11">
      <c r="A410" s="5">
        <v>21</v>
      </c>
      <c r="B410" s="8">
        <v>9</v>
      </c>
      <c r="C410" s="8">
        <v>409</v>
      </c>
      <c r="D410" s="2" t="s">
        <v>15</v>
      </c>
      <c r="E410" s="2" t="s">
        <v>45</v>
      </c>
      <c r="F410" s="2" t="s">
        <v>1276</v>
      </c>
      <c r="G410" s="2" t="s">
        <v>1092</v>
      </c>
      <c r="H410" s="16">
        <v>33663</v>
      </c>
      <c r="I410" s="30">
        <v>28.115068493150684</v>
      </c>
      <c r="J410" s="3">
        <v>1</v>
      </c>
      <c r="K410" s="3" t="s">
        <v>837</v>
      </c>
    </row>
    <row r="411" spans="1:11">
      <c r="A411" s="5">
        <v>21</v>
      </c>
      <c r="B411" s="8">
        <v>10</v>
      </c>
      <c r="C411" s="8">
        <v>410</v>
      </c>
      <c r="D411" s="2" t="s">
        <v>470</v>
      </c>
      <c r="E411" s="2" t="s">
        <v>481</v>
      </c>
      <c r="F411" s="2" t="s">
        <v>1142</v>
      </c>
      <c r="G411" s="2" t="s">
        <v>961</v>
      </c>
      <c r="H411" s="16">
        <v>35370</v>
      </c>
      <c r="I411" s="30">
        <v>23.438356164383563</v>
      </c>
      <c r="J411" s="3">
        <v>8</v>
      </c>
      <c r="K411" s="3" t="s">
        <v>46</v>
      </c>
    </row>
    <row r="412" spans="1:11">
      <c r="A412" s="5">
        <v>21</v>
      </c>
      <c r="B412" s="8">
        <v>11</v>
      </c>
      <c r="C412" s="8">
        <v>411</v>
      </c>
      <c r="D412" s="2" t="s">
        <v>555</v>
      </c>
      <c r="E412" s="2" t="s">
        <v>14</v>
      </c>
      <c r="F412" s="2" t="s">
        <v>280</v>
      </c>
      <c r="G412" s="2" t="s">
        <v>135</v>
      </c>
      <c r="H412" s="16">
        <v>30549</v>
      </c>
      <c r="I412" s="30">
        <v>36.646575342465752</v>
      </c>
      <c r="J412" s="3">
        <v>1</v>
      </c>
      <c r="K412" s="3" t="s">
        <v>837</v>
      </c>
    </row>
    <row r="413" spans="1:11">
      <c r="A413" s="5">
        <v>21</v>
      </c>
      <c r="B413" s="8">
        <v>12</v>
      </c>
      <c r="C413" s="8">
        <v>412</v>
      </c>
      <c r="D413" s="2" t="s">
        <v>13</v>
      </c>
      <c r="E413" s="2" t="s">
        <v>45</v>
      </c>
      <c r="F413" s="2" t="s">
        <v>677</v>
      </c>
      <c r="G413" s="2" t="s">
        <v>136</v>
      </c>
      <c r="H413" s="16">
        <v>33041</v>
      </c>
      <c r="I413" s="30">
        <v>29.81917808219178</v>
      </c>
      <c r="J413" s="3">
        <v>1</v>
      </c>
      <c r="K413" s="3" t="s">
        <v>46</v>
      </c>
    </row>
    <row r="414" spans="1:11">
      <c r="A414" s="5">
        <v>21</v>
      </c>
      <c r="B414" s="8">
        <v>13</v>
      </c>
      <c r="C414" s="8">
        <v>413</v>
      </c>
      <c r="D414" s="2" t="s">
        <v>300</v>
      </c>
      <c r="E414" s="2" t="s">
        <v>555</v>
      </c>
      <c r="F414" s="2" t="s">
        <v>44</v>
      </c>
      <c r="G414" s="2" t="s">
        <v>636</v>
      </c>
      <c r="H414" s="16">
        <v>32608</v>
      </c>
      <c r="I414" s="30">
        <v>31.005479452054793</v>
      </c>
      <c r="J414" s="3">
        <v>7</v>
      </c>
      <c r="K414" s="3" t="s">
        <v>837</v>
      </c>
    </row>
    <row r="415" spans="1:11">
      <c r="A415" s="5">
        <v>21</v>
      </c>
      <c r="B415" s="8">
        <v>14</v>
      </c>
      <c r="C415" s="8">
        <v>414</v>
      </c>
      <c r="D415" s="2" t="s">
        <v>129</v>
      </c>
      <c r="E415" s="2" t="s">
        <v>1017</v>
      </c>
      <c r="F415" s="2" t="s">
        <v>337</v>
      </c>
      <c r="G415" s="2" t="s">
        <v>478</v>
      </c>
      <c r="H415" s="16">
        <v>31903</v>
      </c>
      <c r="I415" s="30">
        <v>32.936986301369863</v>
      </c>
      <c r="J415" s="3">
        <v>9</v>
      </c>
      <c r="K415" s="3" t="s">
        <v>46</v>
      </c>
    </row>
    <row r="416" spans="1:11">
      <c r="A416" s="5">
        <v>21</v>
      </c>
      <c r="B416" s="8">
        <v>15</v>
      </c>
      <c r="C416" s="8">
        <v>415</v>
      </c>
      <c r="D416" s="2" t="s">
        <v>239</v>
      </c>
      <c r="E416" s="2" t="s">
        <v>555</v>
      </c>
      <c r="F416" s="2" t="s">
        <v>279</v>
      </c>
      <c r="G416" s="2" t="s">
        <v>106</v>
      </c>
      <c r="H416" s="16">
        <v>33474</v>
      </c>
      <c r="I416" s="30">
        <v>28.632876712328766</v>
      </c>
      <c r="J416" s="3">
        <v>1</v>
      </c>
      <c r="K416" s="3" t="s">
        <v>837</v>
      </c>
    </row>
    <row r="417" spans="1:11">
      <c r="A417" s="5">
        <v>21</v>
      </c>
      <c r="B417" s="8">
        <v>16</v>
      </c>
      <c r="C417" s="8">
        <v>416</v>
      </c>
      <c r="D417" s="2" t="s">
        <v>29</v>
      </c>
      <c r="E417" s="2" t="s">
        <v>481</v>
      </c>
      <c r="F417" s="2" t="s">
        <v>322</v>
      </c>
      <c r="G417" s="2" t="s">
        <v>639</v>
      </c>
      <c r="H417" s="16">
        <v>33217</v>
      </c>
      <c r="I417" s="30">
        <v>29.336986301369862</v>
      </c>
      <c r="J417" s="3">
        <v>7</v>
      </c>
      <c r="K417" s="3" t="s">
        <v>837</v>
      </c>
    </row>
    <row r="418" spans="1:11">
      <c r="A418" s="5">
        <v>21</v>
      </c>
      <c r="B418" s="8">
        <v>17</v>
      </c>
      <c r="C418" s="8">
        <v>417</v>
      </c>
      <c r="D418" s="2" t="s">
        <v>1121</v>
      </c>
      <c r="E418" s="2" t="s">
        <v>13</v>
      </c>
      <c r="F418" s="2" t="s">
        <v>1127</v>
      </c>
      <c r="G418" s="2" t="s">
        <v>613</v>
      </c>
      <c r="H418" s="16">
        <v>35167</v>
      </c>
      <c r="I418" s="30">
        <v>23.994520547945207</v>
      </c>
      <c r="J418" s="3">
        <v>8</v>
      </c>
      <c r="K418" s="3" t="s">
        <v>46</v>
      </c>
    </row>
    <row r="419" spans="1:11">
      <c r="A419" s="5">
        <v>21</v>
      </c>
      <c r="B419" s="8">
        <v>18</v>
      </c>
      <c r="C419" s="8">
        <v>418</v>
      </c>
      <c r="D419" s="2" t="s">
        <v>609</v>
      </c>
      <c r="E419" s="2" t="s">
        <v>13</v>
      </c>
      <c r="F419" s="2" t="s">
        <v>425</v>
      </c>
      <c r="G419" s="2" t="s">
        <v>426</v>
      </c>
      <c r="H419" s="16">
        <v>32949</v>
      </c>
      <c r="I419" s="30">
        <v>30.07123287671233</v>
      </c>
      <c r="J419" s="3">
        <v>6</v>
      </c>
      <c r="K419" s="3" t="s">
        <v>837</v>
      </c>
    </row>
    <row r="420" spans="1:11">
      <c r="A420" s="5">
        <v>21</v>
      </c>
      <c r="B420" s="8">
        <v>19</v>
      </c>
      <c r="C420" s="8">
        <v>419</v>
      </c>
      <c r="D420" s="2" t="s">
        <v>563</v>
      </c>
      <c r="E420" s="2" t="s">
        <v>164</v>
      </c>
      <c r="F420" s="2" t="s">
        <v>121</v>
      </c>
      <c r="G420" s="2" t="s">
        <v>905</v>
      </c>
      <c r="H420" s="16">
        <v>34338</v>
      </c>
      <c r="I420" s="30">
        <v>26.265753424657536</v>
      </c>
      <c r="J420" s="3">
        <v>1</v>
      </c>
      <c r="K420" s="3" t="s">
        <v>837</v>
      </c>
    </row>
    <row r="421" spans="1:11">
      <c r="A421" s="9">
        <v>21</v>
      </c>
      <c r="B421" s="10">
        <v>20</v>
      </c>
      <c r="C421" s="10">
        <v>420</v>
      </c>
      <c r="D421" s="11" t="s">
        <v>567</v>
      </c>
      <c r="E421" s="11" t="s">
        <v>246</v>
      </c>
      <c r="F421" s="11" t="s">
        <v>1171</v>
      </c>
      <c r="G421" s="11" t="s">
        <v>307</v>
      </c>
      <c r="H421" s="17">
        <v>34617</v>
      </c>
      <c r="I421" s="31">
        <v>25.5013698630137</v>
      </c>
      <c r="J421" s="12">
        <v>4</v>
      </c>
      <c r="K421" s="12" t="s">
        <v>837</v>
      </c>
    </row>
    <row r="422" spans="1:11">
      <c r="A422" s="5">
        <v>22</v>
      </c>
      <c r="B422" s="8">
        <v>1</v>
      </c>
      <c r="C422" s="8">
        <v>421</v>
      </c>
      <c r="D422" s="2" t="s">
        <v>567</v>
      </c>
      <c r="E422" s="2" t="s">
        <v>555</v>
      </c>
      <c r="F422" s="2" t="s">
        <v>805</v>
      </c>
      <c r="G422" s="2" t="s">
        <v>595</v>
      </c>
      <c r="H422" s="16">
        <v>35522</v>
      </c>
      <c r="I422" s="30">
        <v>23.021917808219179</v>
      </c>
      <c r="J422" s="3">
        <v>7</v>
      </c>
      <c r="K422" s="3" t="s">
        <v>837</v>
      </c>
    </row>
    <row r="423" spans="1:11">
      <c r="A423" s="5">
        <v>22</v>
      </c>
      <c r="B423" s="8">
        <v>2</v>
      </c>
      <c r="C423" s="8">
        <v>422</v>
      </c>
      <c r="D423" s="2" t="s">
        <v>563</v>
      </c>
      <c r="E423" s="2" t="s">
        <v>164</v>
      </c>
      <c r="F423" s="2" t="s">
        <v>103</v>
      </c>
      <c r="G423" s="2" t="s">
        <v>236</v>
      </c>
      <c r="H423" s="16">
        <v>32981</v>
      </c>
      <c r="I423" s="30">
        <v>29.983561643835618</v>
      </c>
      <c r="J423" s="3">
        <v>1</v>
      </c>
      <c r="K423" s="3" t="s">
        <v>837</v>
      </c>
    </row>
    <row r="424" spans="1:11">
      <c r="A424" s="5">
        <v>22</v>
      </c>
      <c r="B424" s="8">
        <v>3</v>
      </c>
      <c r="C424" s="8">
        <v>423</v>
      </c>
      <c r="D424" s="2" t="s">
        <v>609</v>
      </c>
      <c r="E424" s="2" t="s">
        <v>354</v>
      </c>
      <c r="F424" s="2" t="s">
        <v>751</v>
      </c>
      <c r="G424" s="2" t="s">
        <v>532</v>
      </c>
      <c r="H424" s="16">
        <v>33252</v>
      </c>
      <c r="I424" s="30">
        <v>29.241095890410961</v>
      </c>
      <c r="J424" s="3">
        <v>9</v>
      </c>
      <c r="K424" s="3" t="s">
        <v>837</v>
      </c>
    </row>
    <row r="425" spans="1:11">
      <c r="A425" s="5">
        <v>22</v>
      </c>
      <c r="B425" s="8">
        <v>4</v>
      </c>
      <c r="C425" s="8">
        <v>424</v>
      </c>
      <c r="D425" s="2" t="s">
        <v>1121</v>
      </c>
      <c r="E425" s="2" t="s">
        <v>480</v>
      </c>
      <c r="F425" s="2" t="s">
        <v>1046</v>
      </c>
      <c r="G425" s="2" t="s">
        <v>254</v>
      </c>
      <c r="H425" s="16">
        <v>34534</v>
      </c>
      <c r="I425" s="30">
        <v>25.728767123287671</v>
      </c>
      <c r="J425" s="3">
        <v>4</v>
      </c>
      <c r="K425" s="3" t="s">
        <v>837</v>
      </c>
    </row>
    <row r="426" spans="1:11">
      <c r="A426" s="5">
        <v>22</v>
      </c>
      <c r="B426" s="8">
        <v>5</v>
      </c>
      <c r="C426" s="8">
        <v>425</v>
      </c>
      <c r="D426" s="2" t="s">
        <v>29</v>
      </c>
      <c r="E426" s="2" t="s">
        <v>563</v>
      </c>
      <c r="F426" s="2" t="s">
        <v>440</v>
      </c>
      <c r="G426" s="2" t="s">
        <v>42</v>
      </c>
      <c r="H426" s="16">
        <v>33000</v>
      </c>
      <c r="I426" s="30">
        <v>29.931506849315067</v>
      </c>
      <c r="J426" s="3">
        <v>8</v>
      </c>
      <c r="K426" s="3" t="s">
        <v>837</v>
      </c>
    </row>
    <row r="427" spans="1:11">
      <c r="A427" s="5">
        <v>22</v>
      </c>
      <c r="B427" s="8">
        <v>6</v>
      </c>
      <c r="C427" s="8">
        <v>426</v>
      </c>
      <c r="D427" s="2" t="s">
        <v>239</v>
      </c>
      <c r="E427" s="2" t="s">
        <v>239</v>
      </c>
      <c r="F427" s="2" t="s">
        <v>22</v>
      </c>
      <c r="G427" s="2" t="s">
        <v>184</v>
      </c>
      <c r="H427" s="16">
        <v>31789</v>
      </c>
      <c r="I427" s="30">
        <v>33.249315068493154</v>
      </c>
      <c r="J427" s="3">
        <v>1</v>
      </c>
      <c r="K427" s="3" t="s">
        <v>837</v>
      </c>
    </row>
    <row r="428" spans="1:11">
      <c r="A428" s="5">
        <v>22</v>
      </c>
      <c r="B428" s="8">
        <v>7</v>
      </c>
      <c r="C428" s="8">
        <v>427</v>
      </c>
      <c r="D428" s="2" t="s">
        <v>129</v>
      </c>
      <c r="E428" s="2" t="s">
        <v>17</v>
      </c>
      <c r="F428" s="2" t="s">
        <v>936</v>
      </c>
      <c r="G428" s="2" t="s">
        <v>937</v>
      </c>
      <c r="H428" s="16">
        <v>33006</v>
      </c>
      <c r="I428" s="30">
        <v>29.915068493150685</v>
      </c>
      <c r="J428" s="3">
        <v>1</v>
      </c>
      <c r="K428" s="3" t="s">
        <v>837</v>
      </c>
    </row>
    <row r="429" spans="1:11">
      <c r="A429" s="5">
        <v>22</v>
      </c>
      <c r="B429" s="8">
        <v>8</v>
      </c>
      <c r="C429" s="8">
        <v>428</v>
      </c>
      <c r="D429" s="2" t="s">
        <v>300</v>
      </c>
      <c r="E429" s="2" t="s">
        <v>563</v>
      </c>
      <c r="F429" s="2" t="s">
        <v>1025</v>
      </c>
      <c r="G429" s="2" t="s">
        <v>250</v>
      </c>
      <c r="H429" s="16">
        <v>31933</v>
      </c>
      <c r="I429" s="30">
        <v>32.854794520547948</v>
      </c>
      <c r="J429" s="3">
        <v>2</v>
      </c>
      <c r="K429" s="3" t="s">
        <v>837</v>
      </c>
    </row>
    <row r="430" spans="1:11">
      <c r="A430" s="5">
        <v>22</v>
      </c>
      <c r="B430" s="8">
        <v>9</v>
      </c>
      <c r="C430" s="8">
        <v>429</v>
      </c>
      <c r="D430" s="2" t="s">
        <v>13</v>
      </c>
      <c r="E430" s="2" t="s">
        <v>276</v>
      </c>
      <c r="F430" s="2" t="s">
        <v>459</v>
      </c>
      <c r="G430" s="2" t="s">
        <v>531</v>
      </c>
      <c r="H430" s="16">
        <v>31553</v>
      </c>
      <c r="I430" s="30">
        <v>33.895890410958906</v>
      </c>
      <c r="J430" s="3">
        <v>2</v>
      </c>
      <c r="K430" s="3" t="s">
        <v>838</v>
      </c>
    </row>
    <row r="431" spans="1:11">
      <c r="A431" s="5">
        <v>22</v>
      </c>
      <c r="B431" s="8">
        <v>10</v>
      </c>
      <c r="C431" s="8">
        <v>430</v>
      </c>
      <c r="D431" s="2" t="s">
        <v>555</v>
      </c>
      <c r="E431" s="2" t="s">
        <v>609</v>
      </c>
      <c r="F431" s="2" t="s">
        <v>710</v>
      </c>
      <c r="G431" s="2" t="s">
        <v>569</v>
      </c>
      <c r="H431" s="16">
        <v>31947</v>
      </c>
      <c r="I431" s="30">
        <v>32.816438356164383</v>
      </c>
      <c r="J431" s="3">
        <v>1</v>
      </c>
      <c r="K431" s="3" t="s">
        <v>837</v>
      </c>
    </row>
    <row r="432" spans="1:11">
      <c r="A432" s="5">
        <v>22</v>
      </c>
      <c r="B432" s="8">
        <v>11</v>
      </c>
      <c r="C432" s="8">
        <v>431</v>
      </c>
      <c r="D432" s="2" t="s">
        <v>470</v>
      </c>
      <c r="E432" s="2" t="s">
        <v>14</v>
      </c>
      <c r="F432" s="2" t="s">
        <v>1165</v>
      </c>
      <c r="G432" s="2" t="s">
        <v>1166</v>
      </c>
      <c r="H432" s="16">
        <v>34781</v>
      </c>
      <c r="I432" s="30">
        <v>25.052054794520547</v>
      </c>
      <c r="J432" s="3">
        <v>2</v>
      </c>
      <c r="K432" s="3" t="s">
        <v>837</v>
      </c>
    </row>
    <row r="433" spans="1:11">
      <c r="A433" s="5">
        <v>22</v>
      </c>
      <c r="B433" s="8">
        <v>12</v>
      </c>
      <c r="C433" s="8">
        <v>432</v>
      </c>
      <c r="D433" s="2" t="s">
        <v>15</v>
      </c>
      <c r="E433" s="2" t="s">
        <v>567</v>
      </c>
      <c r="F433" s="2" t="s">
        <v>1162</v>
      </c>
      <c r="G433" s="2" t="s">
        <v>287</v>
      </c>
      <c r="H433" s="16">
        <v>34977</v>
      </c>
      <c r="I433" s="30">
        <v>24.515068493150686</v>
      </c>
      <c r="J433" s="3">
        <v>1</v>
      </c>
      <c r="K433" s="3" t="s">
        <v>837</v>
      </c>
    </row>
    <row r="434" spans="1:11">
      <c r="A434" s="5">
        <v>22</v>
      </c>
      <c r="B434" s="8">
        <v>13</v>
      </c>
      <c r="C434" s="8">
        <v>433</v>
      </c>
      <c r="D434" s="2" t="s">
        <v>246</v>
      </c>
      <c r="E434" s="2" t="s">
        <v>129</v>
      </c>
      <c r="F434" s="2" t="s">
        <v>737</v>
      </c>
      <c r="G434" s="2" t="s">
        <v>299</v>
      </c>
      <c r="H434" s="16">
        <v>34440</v>
      </c>
      <c r="I434" s="30">
        <v>25.986301369863014</v>
      </c>
      <c r="J434" s="3">
        <v>8</v>
      </c>
      <c r="K434" s="3" t="s">
        <v>837</v>
      </c>
    </row>
    <row r="435" spans="1:11">
      <c r="A435" s="5">
        <v>22</v>
      </c>
      <c r="B435" s="8">
        <v>14</v>
      </c>
      <c r="C435" s="8">
        <v>434</v>
      </c>
      <c r="D435" s="2" t="s">
        <v>276</v>
      </c>
      <c r="E435" s="2" t="s">
        <v>492</v>
      </c>
      <c r="F435" s="2" t="s">
        <v>522</v>
      </c>
      <c r="G435" s="2" t="s">
        <v>523</v>
      </c>
      <c r="H435" s="16">
        <v>30349</v>
      </c>
      <c r="I435" s="30">
        <v>37.194520547945203</v>
      </c>
      <c r="J435" s="3">
        <v>1</v>
      </c>
      <c r="K435" s="3" t="s">
        <v>46</v>
      </c>
    </row>
    <row r="436" spans="1:11">
      <c r="A436" s="5">
        <v>22</v>
      </c>
      <c r="B436" s="8">
        <v>15</v>
      </c>
      <c r="C436" s="8">
        <v>435</v>
      </c>
      <c r="D436" s="2" t="s">
        <v>14</v>
      </c>
      <c r="E436" s="2" t="s">
        <v>188</v>
      </c>
      <c r="F436" s="2" t="s">
        <v>404</v>
      </c>
      <c r="G436" s="2" t="s">
        <v>593</v>
      </c>
      <c r="H436" s="16">
        <v>32707</v>
      </c>
      <c r="I436" s="30">
        <v>30.734246575342464</v>
      </c>
      <c r="J436" s="3">
        <v>4</v>
      </c>
      <c r="K436" s="3" t="s">
        <v>46</v>
      </c>
    </row>
    <row r="437" spans="1:11">
      <c r="A437" s="5">
        <v>22</v>
      </c>
      <c r="B437" s="8">
        <v>16</v>
      </c>
      <c r="C437" s="8">
        <v>436</v>
      </c>
      <c r="D437" s="2" t="s">
        <v>18</v>
      </c>
      <c r="E437" s="2" t="s">
        <v>598</v>
      </c>
      <c r="F437" s="2" t="s">
        <v>240</v>
      </c>
      <c r="G437" s="2" t="s">
        <v>223</v>
      </c>
      <c r="H437" s="16">
        <v>34710</v>
      </c>
      <c r="I437" s="30">
        <v>25.246575342465754</v>
      </c>
      <c r="J437" s="3">
        <v>6</v>
      </c>
      <c r="K437" s="3" t="s">
        <v>46</v>
      </c>
    </row>
    <row r="438" spans="1:11">
      <c r="A438" s="5">
        <v>22</v>
      </c>
      <c r="B438" s="8">
        <v>17</v>
      </c>
      <c r="C438" s="8">
        <v>437</v>
      </c>
      <c r="D438" s="2" t="s">
        <v>16</v>
      </c>
      <c r="E438" s="2" t="s">
        <v>555</v>
      </c>
      <c r="F438" s="2" t="s">
        <v>434</v>
      </c>
      <c r="G438" s="2" t="s">
        <v>571</v>
      </c>
      <c r="H438" s="16">
        <v>31436</v>
      </c>
      <c r="I438" s="30">
        <v>34.216438356164382</v>
      </c>
      <c r="J438" s="3">
        <v>2</v>
      </c>
      <c r="K438" s="3" t="s">
        <v>837</v>
      </c>
    </row>
    <row r="439" spans="1:11">
      <c r="A439" s="5">
        <v>22</v>
      </c>
      <c r="B439" s="8">
        <v>18</v>
      </c>
      <c r="C439" s="8">
        <v>438</v>
      </c>
      <c r="D439" s="2" t="s">
        <v>614</v>
      </c>
      <c r="E439" s="2" t="s">
        <v>609</v>
      </c>
      <c r="F439" s="2" t="s">
        <v>77</v>
      </c>
      <c r="G439" s="2" t="s">
        <v>144</v>
      </c>
      <c r="H439" s="16">
        <v>31296</v>
      </c>
      <c r="I439" s="30">
        <v>34.6</v>
      </c>
      <c r="J439" s="3">
        <v>3</v>
      </c>
      <c r="K439" s="3" t="s">
        <v>46</v>
      </c>
    </row>
    <row r="440" spans="1:11">
      <c r="A440" s="5">
        <v>22</v>
      </c>
      <c r="B440" s="8">
        <v>19</v>
      </c>
      <c r="C440" s="8">
        <v>439</v>
      </c>
      <c r="D440" s="2" t="s">
        <v>345</v>
      </c>
      <c r="E440" s="2" t="s">
        <v>555</v>
      </c>
      <c r="F440" s="2" t="s">
        <v>21</v>
      </c>
      <c r="G440" s="2" t="s">
        <v>533</v>
      </c>
      <c r="H440" s="16">
        <v>30974</v>
      </c>
      <c r="I440" s="30">
        <v>35.482191780821921</v>
      </c>
      <c r="J440" s="3">
        <v>1</v>
      </c>
      <c r="K440" s="3" t="s">
        <v>837</v>
      </c>
    </row>
    <row r="441" spans="1:11">
      <c r="A441" s="9">
        <v>22</v>
      </c>
      <c r="B441" s="10">
        <v>20</v>
      </c>
      <c r="C441" s="10">
        <v>440</v>
      </c>
      <c r="D441" s="11" t="s">
        <v>354</v>
      </c>
      <c r="E441" s="11" t="s">
        <v>188</v>
      </c>
      <c r="F441" s="11" t="s">
        <v>1010</v>
      </c>
      <c r="G441" s="11" t="s">
        <v>571</v>
      </c>
      <c r="H441" s="17">
        <v>34606</v>
      </c>
      <c r="I441" s="31">
        <v>25.531506849315068</v>
      </c>
      <c r="J441" s="12">
        <v>1</v>
      </c>
      <c r="K441" s="12" t="s">
        <v>837</v>
      </c>
    </row>
    <row r="442" spans="1:11">
      <c r="A442" s="5">
        <v>23</v>
      </c>
      <c r="B442" s="8">
        <v>1</v>
      </c>
      <c r="C442" s="8">
        <v>441</v>
      </c>
      <c r="D442" s="2" t="s">
        <v>354</v>
      </c>
      <c r="E442" s="2" t="s">
        <v>276</v>
      </c>
      <c r="F442" s="2" t="s">
        <v>195</v>
      </c>
      <c r="G442" s="2" t="s">
        <v>293</v>
      </c>
      <c r="H442" s="16">
        <v>32799</v>
      </c>
      <c r="I442" s="30">
        <v>30.482191780821918</v>
      </c>
      <c r="J442" s="3">
        <v>5</v>
      </c>
      <c r="K442" s="3" t="s">
        <v>46</v>
      </c>
    </row>
    <row r="443" spans="1:11">
      <c r="A443" s="5">
        <v>23</v>
      </c>
      <c r="B443" s="8">
        <v>2</v>
      </c>
      <c r="C443" s="8">
        <v>442</v>
      </c>
      <c r="D443" s="2" t="s">
        <v>345</v>
      </c>
      <c r="E443" s="2" t="s">
        <v>18</v>
      </c>
      <c r="F443" s="2" t="s">
        <v>739</v>
      </c>
      <c r="G443" s="2" t="s">
        <v>136</v>
      </c>
      <c r="H443" s="16">
        <v>33394</v>
      </c>
      <c r="I443" s="30">
        <v>28.852054794520548</v>
      </c>
      <c r="J443" s="3">
        <v>1</v>
      </c>
      <c r="K443" s="3" t="s">
        <v>46</v>
      </c>
    </row>
    <row r="444" spans="1:11">
      <c r="A444" s="5">
        <v>23</v>
      </c>
      <c r="B444" s="8">
        <v>3</v>
      </c>
      <c r="C444" s="8">
        <v>443</v>
      </c>
      <c r="D444" s="2" t="s">
        <v>614</v>
      </c>
      <c r="E444" s="2" t="s">
        <v>276</v>
      </c>
      <c r="F444" s="2" t="s">
        <v>113</v>
      </c>
      <c r="G444" s="2" t="s">
        <v>531</v>
      </c>
      <c r="H444" s="16">
        <v>31377</v>
      </c>
      <c r="I444" s="30">
        <v>34.37808219178082</v>
      </c>
      <c r="J444" s="3">
        <v>5</v>
      </c>
      <c r="K444" s="3" t="s">
        <v>46</v>
      </c>
    </row>
    <row r="445" spans="1:11">
      <c r="A445" s="5">
        <v>23</v>
      </c>
      <c r="B445" s="8">
        <v>4</v>
      </c>
      <c r="C445" s="8">
        <v>444</v>
      </c>
      <c r="D445" s="2" t="s">
        <v>16</v>
      </c>
      <c r="E445" s="2" t="s">
        <v>276</v>
      </c>
      <c r="F445" s="2" t="s">
        <v>195</v>
      </c>
      <c r="G445" s="2" t="s">
        <v>136</v>
      </c>
      <c r="H445" s="16">
        <v>31188</v>
      </c>
      <c r="I445" s="30">
        <v>34.895890410958906</v>
      </c>
      <c r="J445" s="3">
        <v>1</v>
      </c>
      <c r="K445" s="3" t="s">
        <v>46</v>
      </c>
    </row>
    <row r="446" spans="1:11">
      <c r="A446" s="5">
        <v>23</v>
      </c>
      <c r="B446" s="8">
        <v>5</v>
      </c>
      <c r="C446" s="8">
        <v>445</v>
      </c>
      <c r="D446" s="2" t="s">
        <v>18</v>
      </c>
      <c r="E446" s="2" t="s">
        <v>470</v>
      </c>
      <c r="F446" s="2" t="s">
        <v>812</v>
      </c>
      <c r="G446" s="2" t="s">
        <v>531</v>
      </c>
      <c r="H446" s="16">
        <v>31682</v>
      </c>
      <c r="I446" s="30">
        <v>33.542465753424658</v>
      </c>
      <c r="J446" s="3">
        <v>1</v>
      </c>
      <c r="K446" s="3" t="s">
        <v>837</v>
      </c>
    </row>
    <row r="447" spans="1:11">
      <c r="A447" s="5">
        <v>23</v>
      </c>
      <c r="B447" s="8">
        <v>6</v>
      </c>
      <c r="C447" s="8">
        <v>446</v>
      </c>
      <c r="D447" s="2" t="s">
        <v>14</v>
      </c>
      <c r="E447" s="2" t="s">
        <v>276</v>
      </c>
      <c r="F447" s="2" t="s">
        <v>1191</v>
      </c>
      <c r="G447" s="2" t="s">
        <v>136</v>
      </c>
      <c r="H447" s="16">
        <v>34733</v>
      </c>
      <c r="I447" s="30">
        <v>25.183561643835617</v>
      </c>
      <c r="J447" s="3">
        <v>2</v>
      </c>
      <c r="K447" s="3" t="s">
        <v>837</v>
      </c>
    </row>
    <row r="448" spans="1:11">
      <c r="A448" s="5">
        <v>23</v>
      </c>
      <c r="B448" s="8">
        <v>7</v>
      </c>
      <c r="C448" s="8">
        <v>447</v>
      </c>
      <c r="D448" s="2" t="s">
        <v>276</v>
      </c>
      <c r="E448" s="2" t="s">
        <v>15</v>
      </c>
      <c r="F448" s="2" t="s">
        <v>1254</v>
      </c>
      <c r="G448" s="2" t="s">
        <v>531</v>
      </c>
      <c r="H448" s="16">
        <v>34087</v>
      </c>
      <c r="I448" s="30">
        <v>26.953424657534246</v>
      </c>
      <c r="J448" s="3">
        <v>7</v>
      </c>
      <c r="K448" s="3" t="s">
        <v>46</v>
      </c>
    </row>
    <row r="449" spans="1:11">
      <c r="A449" s="5">
        <v>23</v>
      </c>
      <c r="B449" s="8">
        <v>8</v>
      </c>
      <c r="C449" s="8">
        <v>448</v>
      </c>
      <c r="D449" s="2" t="s">
        <v>246</v>
      </c>
      <c r="E449" s="2" t="s">
        <v>438</v>
      </c>
      <c r="F449" s="2" t="s">
        <v>71</v>
      </c>
      <c r="G449" s="2" t="s">
        <v>558</v>
      </c>
      <c r="H449" s="16">
        <v>30909</v>
      </c>
      <c r="I449" s="30">
        <v>35.660273972602738</v>
      </c>
      <c r="J449" s="3">
        <v>8</v>
      </c>
      <c r="K449" s="3" t="s">
        <v>46</v>
      </c>
    </row>
    <row r="450" spans="1:11">
      <c r="A450" s="5">
        <v>23</v>
      </c>
      <c r="B450" s="8">
        <v>9</v>
      </c>
      <c r="C450" s="8">
        <v>449</v>
      </c>
      <c r="D450" s="2" t="s">
        <v>15</v>
      </c>
      <c r="E450" s="2" t="s">
        <v>480</v>
      </c>
      <c r="F450" s="2" t="s">
        <v>615</v>
      </c>
      <c r="G450" s="2" t="s">
        <v>1089</v>
      </c>
      <c r="H450" s="16">
        <v>33784</v>
      </c>
      <c r="I450" s="30">
        <v>27.783561643835615</v>
      </c>
      <c r="J450" s="3">
        <v>4</v>
      </c>
      <c r="K450" s="3" t="s">
        <v>838</v>
      </c>
    </row>
    <row r="451" spans="1:11">
      <c r="A451" s="5">
        <v>23</v>
      </c>
      <c r="B451" s="8">
        <v>10</v>
      </c>
      <c r="C451" s="8">
        <v>450</v>
      </c>
      <c r="D451" s="2" t="s">
        <v>470</v>
      </c>
      <c r="E451" s="2" t="s">
        <v>480</v>
      </c>
      <c r="F451" s="2" t="s">
        <v>664</v>
      </c>
      <c r="G451" s="2" t="s">
        <v>571</v>
      </c>
      <c r="H451" s="16">
        <v>34112</v>
      </c>
      <c r="I451" s="30">
        <v>26.884931506849316</v>
      </c>
      <c r="J451" s="3">
        <v>1</v>
      </c>
      <c r="K451" s="3" t="s">
        <v>837</v>
      </c>
    </row>
    <row r="452" spans="1:11">
      <c r="A452" s="5">
        <v>23</v>
      </c>
      <c r="B452" s="8">
        <v>11</v>
      </c>
      <c r="C452" s="8">
        <v>451</v>
      </c>
      <c r="D452" s="2" t="s">
        <v>555</v>
      </c>
      <c r="E452" s="2" t="s">
        <v>609</v>
      </c>
      <c r="F452" s="2" t="s">
        <v>702</v>
      </c>
      <c r="G452" s="2" t="s">
        <v>595</v>
      </c>
      <c r="H452" s="16">
        <v>33774</v>
      </c>
      <c r="I452" s="30">
        <v>27.81095890410959</v>
      </c>
      <c r="J452" s="3">
        <v>1</v>
      </c>
      <c r="K452" s="3" t="s">
        <v>837</v>
      </c>
    </row>
    <row r="453" spans="1:11">
      <c r="A453" s="5">
        <v>23</v>
      </c>
      <c r="B453" s="8">
        <v>12</v>
      </c>
      <c r="C453" s="8">
        <v>452</v>
      </c>
      <c r="D453" s="2" t="s">
        <v>13</v>
      </c>
      <c r="E453" s="2" t="s">
        <v>480</v>
      </c>
      <c r="F453" s="2" t="s">
        <v>117</v>
      </c>
      <c r="G453" s="2" t="s">
        <v>1192</v>
      </c>
      <c r="H453" s="16">
        <v>34636</v>
      </c>
      <c r="I453" s="30">
        <v>25.449315068493149</v>
      </c>
      <c r="J453" s="3">
        <v>1</v>
      </c>
      <c r="K453" s="3" t="s">
        <v>837</v>
      </c>
    </row>
    <row r="454" spans="1:11">
      <c r="A454" s="5">
        <v>23</v>
      </c>
      <c r="B454" s="8">
        <v>13</v>
      </c>
      <c r="C454" s="8">
        <v>453</v>
      </c>
      <c r="D454" s="2" t="s">
        <v>300</v>
      </c>
      <c r="E454" s="2" t="s">
        <v>239</v>
      </c>
      <c r="F454" s="2" t="s">
        <v>862</v>
      </c>
      <c r="G454" s="2" t="s">
        <v>437</v>
      </c>
      <c r="H454" s="16">
        <v>33289</v>
      </c>
      <c r="I454" s="30">
        <v>29.139726027397259</v>
      </c>
      <c r="J454" s="3">
        <v>1</v>
      </c>
      <c r="K454" s="3" t="s">
        <v>837</v>
      </c>
    </row>
    <row r="455" spans="1:11">
      <c r="A455" s="5">
        <v>23</v>
      </c>
      <c r="B455" s="8">
        <v>14</v>
      </c>
      <c r="C455" s="8">
        <v>454</v>
      </c>
      <c r="D455" s="2" t="s">
        <v>129</v>
      </c>
      <c r="E455" s="2" t="s">
        <v>213</v>
      </c>
      <c r="F455" s="2" t="s">
        <v>1301</v>
      </c>
      <c r="G455" s="2" t="s">
        <v>1200</v>
      </c>
      <c r="H455" s="16">
        <v>35872</v>
      </c>
      <c r="I455" s="30">
        <v>22.063013698630137</v>
      </c>
      <c r="J455" s="3">
        <v>1</v>
      </c>
      <c r="K455" s="3" t="s">
        <v>837</v>
      </c>
    </row>
    <row r="456" spans="1:11">
      <c r="A456" s="5">
        <v>23</v>
      </c>
      <c r="B456" s="8">
        <v>15</v>
      </c>
      <c r="C456" s="8">
        <v>455</v>
      </c>
      <c r="D456" s="2" t="s">
        <v>239</v>
      </c>
      <c r="E456" s="2" t="s">
        <v>609</v>
      </c>
      <c r="F456" s="2" t="s">
        <v>759</v>
      </c>
      <c r="G456" s="2" t="s">
        <v>565</v>
      </c>
      <c r="H456" s="16">
        <v>34454</v>
      </c>
      <c r="I456" s="30">
        <v>25.947945205479453</v>
      </c>
      <c r="J456" s="3">
        <v>4</v>
      </c>
      <c r="K456" s="3" t="s">
        <v>837</v>
      </c>
    </row>
    <row r="457" spans="1:11">
      <c r="A457" s="5">
        <v>23</v>
      </c>
      <c r="B457" s="8">
        <v>16</v>
      </c>
      <c r="C457" s="8">
        <v>456</v>
      </c>
      <c r="D457" s="2" t="s">
        <v>29</v>
      </c>
      <c r="E457" s="2" t="s">
        <v>480</v>
      </c>
      <c r="F457" s="2" t="s">
        <v>462</v>
      </c>
      <c r="G457" s="2" t="s">
        <v>264</v>
      </c>
      <c r="H457" s="16">
        <v>30565</v>
      </c>
      <c r="I457" s="30">
        <v>36.602739726027394</v>
      </c>
      <c r="J457" s="3">
        <v>1</v>
      </c>
      <c r="K457" s="3" t="s">
        <v>46</v>
      </c>
    </row>
    <row r="458" spans="1:11">
      <c r="A458" s="5">
        <v>23</v>
      </c>
      <c r="B458" s="8">
        <v>17</v>
      </c>
      <c r="C458" s="8">
        <v>457</v>
      </c>
      <c r="D458" s="2" t="s">
        <v>1121</v>
      </c>
      <c r="E458" s="2" t="s">
        <v>16</v>
      </c>
      <c r="F458" s="2" t="s">
        <v>818</v>
      </c>
      <c r="G458" s="2" t="s">
        <v>589</v>
      </c>
      <c r="H458" s="16">
        <v>34385</v>
      </c>
      <c r="I458" s="30">
        <v>26.136986301369863</v>
      </c>
      <c r="J458" s="3">
        <v>1</v>
      </c>
      <c r="K458" s="3" t="s">
        <v>837</v>
      </c>
    </row>
    <row r="459" spans="1:11">
      <c r="A459" s="5">
        <v>23</v>
      </c>
      <c r="B459" s="8">
        <v>18</v>
      </c>
      <c r="C459" s="8">
        <v>458</v>
      </c>
      <c r="D459" s="2" t="s">
        <v>609</v>
      </c>
      <c r="E459" s="2" t="s">
        <v>15</v>
      </c>
      <c r="F459" s="2" t="s">
        <v>275</v>
      </c>
      <c r="G459" s="2" t="s">
        <v>536</v>
      </c>
      <c r="H459" s="16">
        <v>32303</v>
      </c>
      <c r="I459" s="30">
        <v>31.841095890410958</v>
      </c>
      <c r="J459" s="3">
        <v>1</v>
      </c>
      <c r="K459" s="3" t="s">
        <v>837</v>
      </c>
    </row>
    <row r="460" spans="1:11">
      <c r="A460" s="5">
        <v>23</v>
      </c>
      <c r="B460" s="8">
        <v>19</v>
      </c>
      <c r="C460" s="8">
        <v>459</v>
      </c>
      <c r="D460" s="2" t="s">
        <v>563</v>
      </c>
      <c r="E460" s="2" t="s">
        <v>567</v>
      </c>
      <c r="F460" s="2" t="s">
        <v>566</v>
      </c>
      <c r="G460" s="2" t="s">
        <v>211</v>
      </c>
      <c r="H460" s="16">
        <v>29403</v>
      </c>
      <c r="I460" s="30">
        <v>39.786301369863011</v>
      </c>
      <c r="J460" s="3">
        <v>9</v>
      </c>
      <c r="K460" s="3" t="s">
        <v>837</v>
      </c>
    </row>
    <row r="461" spans="1:11">
      <c r="A461" s="9">
        <v>23</v>
      </c>
      <c r="B461" s="10">
        <v>20</v>
      </c>
      <c r="C461" s="10">
        <v>460</v>
      </c>
      <c r="D461" s="11" t="s">
        <v>567</v>
      </c>
      <c r="E461" s="11" t="s">
        <v>438</v>
      </c>
      <c r="F461" s="11" t="s">
        <v>871</v>
      </c>
      <c r="G461" s="11" t="s">
        <v>872</v>
      </c>
      <c r="H461" s="17">
        <v>34075</v>
      </c>
      <c r="I461" s="31">
        <v>26.986301369863014</v>
      </c>
      <c r="J461" s="12">
        <v>1</v>
      </c>
      <c r="K461" s="12" t="s">
        <v>837</v>
      </c>
    </row>
    <row r="462" spans="1:11">
      <c r="A462" s="5">
        <v>24</v>
      </c>
      <c r="B462" s="8">
        <v>1</v>
      </c>
      <c r="C462" s="8">
        <v>461</v>
      </c>
      <c r="D462" s="2" t="s">
        <v>567</v>
      </c>
      <c r="E462" s="2" t="s">
        <v>129</v>
      </c>
      <c r="F462" s="2" t="s">
        <v>1062</v>
      </c>
      <c r="G462" s="2" t="s">
        <v>1063</v>
      </c>
      <c r="H462" s="16">
        <v>33917</v>
      </c>
      <c r="I462" s="30">
        <v>27.419178082191781</v>
      </c>
      <c r="J462" s="3">
        <v>1</v>
      </c>
      <c r="K462" s="3" t="s">
        <v>837</v>
      </c>
    </row>
    <row r="463" spans="1:11">
      <c r="A463" s="5">
        <v>24</v>
      </c>
      <c r="B463" s="8">
        <v>2</v>
      </c>
      <c r="C463" s="8">
        <v>462</v>
      </c>
      <c r="D463" s="2" t="s">
        <v>563</v>
      </c>
      <c r="E463" s="2" t="s">
        <v>18</v>
      </c>
      <c r="F463" s="2" t="s">
        <v>1252</v>
      </c>
      <c r="G463" s="2" t="s">
        <v>589</v>
      </c>
      <c r="H463" s="16">
        <v>35487</v>
      </c>
      <c r="I463" s="30">
        <v>23.117808219178084</v>
      </c>
      <c r="J463" s="3">
        <v>4</v>
      </c>
      <c r="K463" s="3" t="s">
        <v>838</v>
      </c>
    </row>
    <row r="464" spans="1:11">
      <c r="A464" s="5">
        <v>24</v>
      </c>
      <c r="B464" s="8">
        <v>3</v>
      </c>
      <c r="C464" s="8">
        <v>463</v>
      </c>
      <c r="D464" s="2" t="s">
        <v>609</v>
      </c>
      <c r="E464" s="2" t="s">
        <v>481</v>
      </c>
      <c r="F464" s="2" t="s">
        <v>436</v>
      </c>
      <c r="G464" s="2" t="s">
        <v>1169</v>
      </c>
      <c r="H464" s="16">
        <v>35085</v>
      </c>
      <c r="I464" s="30">
        <v>24.219178082191782</v>
      </c>
      <c r="J464" s="3">
        <v>1</v>
      </c>
      <c r="K464" s="3" t="s">
        <v>837</v>
      </c>
    </row>
    <row r="465" spans="1:11">
      <c r="A465" s="5">
        <v>24</v>
      </c>
      <c r="B465" s="8">
        <v>4</v>
      </c>
      <c r="C465" s="8">
        <v>464</v>
      </c>
      <c r="D465" s="2" t="s">
        <v>1121</v>
      </c>
      <c r="E465" s="2" t="s">
        <v>598</v>
      </c>
      <c r="F465" s="2" t="s">
        <v>392</v>
      </c>
      <c r="G465" s="2" t="s">
        <v>531</v>
      </c>
      <c r="H465" s="16">
        <v>32822</v>
      </c>
      <c r="I465" s="30">
        <v>30.419178082191781</v>
      </c>
      <c r="J465" s="3">
        <v>1</v>
      </c>
      <c r="K465" s="3" t="s">
        <v>837</v>
      </c>
    </row>
    <row r="466" spans="1:11">
      <c r="A466" s="5">
        <v>24</v>
      </c>
      <c r="B466" s="8">
        <v>5</v>
      </c>
      <c r="C466" s="8">
        <v>465</v>
      </c>
      <c r="D466" s="2" t="s">
        <v>29</v>
      </c>
      <c r="E466" s="2" t="s">
        <v>354</v>
      </c>
      <c r="F466" s="2" t="s">
        <v>800</v>
      </c>
      <c r="G466" s="2" t="s">
        <v>559</v>
      </c>
      <c r="H466" s="16">
        <v>33692</v>
      </c>
      <c r="I466" s="30">
        <v>28.035616438356165</v>
      </c>
      <c r="J466" s="3">
        <v>7</v>
      </c>
      <c r="K466" s="3" t="s">
        <v>837</v>
      </c>
    </row>
    <row r="467" spans="1:11">
      <c r="A467" s="5">
        <v>24</v>
      </c>
      <c r="B467" s="8">
        <v>6</v>
      </c>
      <c r="C467" s="8">
        <v>466</v>
      </c>
      <c r="D467" s="2" t="s">
        <v>239</v>
      </c>
      <c r="E467" s="2" t="s">
        <v>555</v>
      </c>
      <c r="F467" s="2" t="s">
        <v>454</v>
      </c>
      <c r="G467" s="2" t="s">
        <v>576</v>
      </c>
      <c r="H467" s="16">
        <v>34196</v>
      </c>
      <c r="I467" s="30">
        <v>26.654794520547945</v>
      </c>
      <c r="J467" s="3">
        <v>1</v>
      </c>
      <c r="K467" s="3" t="s">
        <v>837</v>
      </c>
    </row>
    <row r="468" spans="1:11">
      <c r="A468" s="5">
        <v>24</v>
      </c>
      <c r="B468" s="8">
        <v>7</v>
      </c>
      <c r="C468" s="8">
        <v>467</v>
      </c>
      <c r="D468" s="2" t="s">
        <v>129</v>
      </c>
      <c r="E468" s="2" t="s">
        <v>598</v>
      </c>
      <c r="F468" s="2" t="s">
        <v>901</v>
      </c>
      <c r="G468" s="2" t="s">
        <v>902</v>
      </c>
      <c r="H468" s="16">
        <v>35198</v>
      </c>
      <c r="I468" s="30">
        <v>23.909589041095892</v>
      </c>
      <c r="J468" s="3">
        <v>1</v>
      </c>
      <c r="K468" s="3" t="s">
        <v>46</v>
      </c>
    </row>
    <row r="469" spans="1:11">
      <c r="A469" s="5">
        <v>24</v>
      </c>
      <c r="B469" s="8">
        <v>8</v>
      </c>
      <c r="C469" s="8">
        <v>468</v>
      </c>
      <c r="D469" s="2" t="s">
        <v>300</v>
      </c>
      <c r="E469" s="2" t="s">
        <v>598</v>
      </c>
      <c r="F469" s="2" t="s">
        <v>1259</v>
      </c>
      <c r="G469" s="2" t="s">
        <v>1260</v>
      </c>
      <c r="H469" s="16">
        <v>33406</v>
      </c>
      <c r="I469" s="30">
        <v>28.81917808219178</v>
      </c>
      <c r="J469" s="3">
        <v>1</v>
      </c>
      <c r="K469" s="3" t="s">
        <v>46</v>
      </c>
    </row>
    <row r="470" spans="1:11">
      <c r="A470" s="5">
        <v>24</v>
      </c>
      <c r="B470" s="8">
        <v>9</v>
      </c>
      <c r="C470" s="8">
        <v>469</v>
      </c>
      <c r="D470" s="2" t="s">
        <v>13</v>
      </c>
      <c r="E470" s="2" t="s">
        <v>345</v>
      </c>
      <c r="F470" s="2" t="s">
        <v>407</v>
      </c>
      <c r="G470" s="2" t="s">
        <v>247</v>
      </c>
      <c r="H470" s="16">
        <v>33327</v>
      </c>
      <c r="I470" s="30">
        <v>29.035616438356165</v>
      </c>
      <c r="J470" s="3">
        <v>8</v>
      </c>
      <c r="K470" s="3" t="s">
        <v>837</v>
      </c>
    </row>
    <row r="471" spans="1:11">
      <c r="A471" s="5">
        <v>24</v>
      </c>
      <c r="B471" s="8">
        <v>10</v>
      </c>
      <c r="C471" s="8">
        <v>470</v>
      </c>
      <c r="D471" s="2" t="s">
        <v>555</v>
      </c>
      <c r="E471" s="2" t="s">
        <v>17</v>
      </c>
      <c r="F471" s="2" t="s">
        <v>367</v>
      </c>
      <c r="G471" s="2" t="s">
        <v>368</v>
      </c>
      <c r="H471" s="16">
        <v>32498</v>
      </c>
      <c r="I471" s="30">
        <v>31.306849315068494</v>
      </c>
      <c r="J471" s="3">
        <v>1</v>
      </c>
      <c r="K471" s="3" t="s">
        <v>837</v>
      </c>
    </row>
    <row r="472" spans="1:11">
      <c r="A472" s="5">
        <v>24</v>
      </c>
      <c r="B472" s="8">
        <v>11</v>
      </c>
      <c r="C472" s="8">
        <v>471</v>
      </c>
      <c r="D472" s="2" t="s">
        <v>470</v>
      </c>
      <c r="E472" s="2" t="s">
        <v>686</v>
      </c>
      <c r="F472" s="2" t="s">
        <v>259</v>
      </c>
      <c r="G472" s="2" t="s">
        <v>1006</v>
      </c>
      <c r="H472" s="16">
        <v>35212</v>
      </c>
      <c r="I472" s="30">
        <v>23.87123287671233</v>
      </c>
      <c r="J472" s="3">
        <v>4</v>
      </c>
      <c r="K472" s="3" t="s">
        <v>46</v>
      </c>
    </row>
    <row r="473" spans="1:11">
      <c r="A473" s="5">
        <v>24</v>
      </c>
      <c r="B473" s="8">
        <v>12</v>
      </c>
      <c r="C473" s="8">
        <v>472</v>
      </c>
      <c r="D473" s="2" t="s">
        <v>15</v>
      </c>
      <c r="E473" s="2" t="s">
        <v>246</v>
      </c>
      <c r="F473" s="2" t="s">
        <v>259</v>
      </c>
      <c r="G473" s="2" t="s">
        <v>846</v>
      </c>
      <c r="H473" s="16">
        <v>33194</v>
      </c>
      <c r="I473" s="30">
        <v>29.4</v>
      </c>
      <c r="J473" s="3">
        <v>2</v>
      </c>
      <c r="K473" s="3" t="s">
        <v>837</v>
      </c>
    </row>
    <row r="474" spans="1:11">
      <c r="A474" s="5">
        <v>24</v>
      </c>
      <c r="B474" s="8">
        <v>13</v>
      </c>
      <c r="C474" s="8">
        <v>473</v>
      </c>
      <c r="D474" s="2" t="s">
        <v>246</v>
      </c>
      <c r="E474" s="2" t="s">
        <v>300</v>
      </c>
      <c r="F474" s="2" t="s">
        <v>932</v>
      </c>
      <c r="G474" s="2" t="s">
        <v>554</v>
      </c>
      <c r="H474" s="16">
        <v>32989</v>
      </c>
      <c r="I474" s="30">
        <v>29.961643835616439</v>
      </c>
      <c r="J474" s="3">
        <v>4</v>
      </c>
      <c r="K474" s="3" t="s">
        <v>46</v>
      </c>
    </row>
    <row r="475" spans="1:11">
      <c r="A475" s="5">
        <v>24</v>
      </c>
      <c r="B475" s="8">
        <v>14</v>
      </c>
      <c r="C475" s="8">
        <v>474</v>
      </c>
      <c r="D475" s="2" t="s">
        <v>276</v>
      </c>
      <c r="E475" s="2" t="s">
        <v>598</v>
      </c>
      <c r="F475" s="2" t="s">
        <v>752</v>
      </c>
      <c r="G475" s="2" t="s">
        <v>144</v>
      </c>
      <c r="H475" s="16">
        <v>33230</v>
      </c>
      <c r="I475" s="30">
        <v>29.301369863013697</v>
      </c>
      <c r="J475" s="3">
        <v>9</v>
      </c>
      <c r="K475" s="3" t="s">
        <v>837</v>
      </c>
    </row>
    <row r="476" spans="1:11">
      <c r="A476" s="5">
        <v>24</v>
      </c>
      <c r="B476" s="8">
        <v>15</v>
      </c>
      <c r="C476" s="8">
        <v>475</v>
      </c>
      <c r="D476" s="2" t="s">
        <v>14</v>
      </c>
      <c r="E476" s="2" t="s">
        <v>481</v>
      </c>
      <c r="F476" s="2" t="s">
        <v>361</v>
      </c>
      <c r="G476" s="2" t="s">
        <v>260</v>
      </c>
      <c r="H476" s="16">
        <v>32469</v>
      </c>
      <c r="I476" s="30">
        <v>31.386301369863013</v>
      </c>
      <c r="J476" s="3">
        <v>1</v>
      </c>
      <c r="K476" s="3" t="s">
        <v>46</v>
      </c>
    </row>
    <row r="477" spans="1:11">
      <c r="A477" s="5">
        <v>24</v>
      </c>
      <c r="B477" s="8">
        <v>16</v>
      </c>
      <c r="C477" s="8">
        <v>476</v>
      </c>
      <c r="D477" s="2" t="s">
        <v>18</v>
      </c>
      <c r="E477" s="2" t="s">
        <v>16</v>
      </c>
      <c r="F477" s="2" t="s">
        <v>1265</v>
      </c>
      <c r="G477" s="2" t="s">
        <v>546</v>
      </c>
      <c r="H477" s="16">
        <v>33789</v>
      </c>
      <c r="I477" s="30">
        <v>27.769863013698629</v>
      </c>
      <c r="J477" s="3">
        <v>3</v>
      </c>
      <c r="K477" s="3" t="s">
        <v>46</v>
      </c>
    </row>
    <row r="478" spans="1:11">
      <c r="A478" s="5">
        <v>24</v>
      </c>
      <c r="B478" s="8">
        <v>17</v>
      </c>
      <c r="C478" s="8">
        <v>477</v>
      </c>
      <c r="D478" s="2" t="s">
        <v>16</v>
      </c>
      <c r="E478" s="2" t="s">
        <v>246</v>
      </c>
      <c r="F478" s="2" t="s">
        <v>984</v>
      </c>
      <c r="G478" s="2" t="s">
        <v>597</v>
      </c>
      <c r="H478" s="16">
        <v>33966</v>
      </c>
      <c r="I478" s="30">
        <v>27.284931506849315</v>
      </c>
      <c r="J478" s="3">
        <v>1</v>
      </c>
      <c r="K478" s="3" t="s">
        <v>837</v>
      </c>
    </row>
    <row r="479" spans="1:11">
      <c r="A479" s="5">
        <v>24</v>
      </c>
      <c r="B479" s="8">
        <v>18</v>
      </c>
      <c r="C479" s="8">
        <v>478</v>
      </c>
      <c r="D479" s="2" t="s">
        <v>614</v>
      </c>
      <c r="E479" s="2" t="s">
        <v>598</v>
      </c>
      <c r="F479" s="2" t="s">
        <v>181</v>
      </c>
      <c r="G479" s="2" t="s">
        <v>595</v>
      </c>
      <c r="H479" s="16">
        <v>33363</v>
      </c>
      <c r="I479" s="30">
        <v>28.936986301369863</v>
      </c>
      <c r="J479" s="3">
        <v>1</v>
      </c>
      <c r="K479" s="3" t="s">
        <v>837</v>
      </c>
    </row>
    <row r="480" spans="1:11">
      <c r="A480" s="5">
        <v>24</v>
      </c>
      <c r="B480" s="8">
        <v>19</v>
      </c>
      <c r="C480" s="8">
        <v>479</v>
      </c>
      <c r="D480" s="2" t="s">
        <v>345</v>
      </c>
      <c r="E480" s="2" t="s">
        <v>492</v>
      </c>
      <c r="F480" s="2" t="s">
        <v>319</v>
      </c>
      <c r="G480" s="2" t="s">
        <v>607</v>
      </c>
      <c r="H480" s="16">
        <v>29732</v>
      </c>
      <c r="I480" s="30">
        <v>38.884931506849313</v>
      </c>
      <c r="J480" s="3">
        <v>4</v>
      </c>
      <c r="K480" s="3" t="s">
        <v>838</v>
      </c>
    </row>
    <row r="481" spans="1:11">
      <c r="A481" s="9">
        <v>24</v>
      </c>
      <c r="B481" s="10">
        <v>20</v>
      </c>
      <c r="C481" s="10">
        <v>480</v>
      </c>
      <c r="D481" s="11" t="s">
        <v>354</v>
      </c>
      <c r="E481" s="11" t="s">
        <v>246</v>
      </c>
      <c r="F481" s="11" t="s">
        <v>126</v>
      </c>
      <c r="G481" s="11" t="s">
        <v>557</v>
      </c>
      <c r="H481" s="17">
        <v>31310</v>
      </c>
      <c r="I481" s="31">
        <v>34.561643835616437</v>
      </c>
      <c r="J481" s="12">
        <v>8</v>
      </c>
      <c r="K481" s="12" t="s">
        <v>837</v>
      </c>
    </row>
    <row r="482" spans="1:11">
      <c r="A482" s="5">
        <v>25</v>
      </c>
      <c r="B482" s="8">
        <v>1</v>
      </c>
      <c r="C482" s="8">
        <v>481</v>
      </c>
      <c r="D482" s="2" t="s">
        <v>354</v>
      </c>
      <c r="E482" s="2" t="s">
        <v>686</v>
      </c>
      <c r="F482" s="2" t="s">
        <v>584</v>
      </c>
      <c r="G482" s="2" t="s">
        <v>1182</v>
      </c>
      <c r="H482" s="16">
        <v>34822</v>
      </c>
      <c r="I482" s="30">
        <v>24.93972602739726</v>
      </c>
      <c r="J482" s="3">
        <v>1</v>
      </c>
      <c r="K482" s="3" t="s">
        <v>837</v>
      </c>
    </row>
    <row r="483" spans="1:11">
      <c r="A483" s="5">
        <v>25</v>
      </c>
      <c r="B483" s="8">
        <v>2</v>
      </c>
      <c r="C483" s="8">
        <v>482</v>
      </c>
      <c r="D483" s="2" t="s">
        <v>345</v>
      </c>
      <c r="E483" s="2" t="s">
        <v>345</v>
      </c>
      <c r="F483" s="2" t="s">
        <v>143</v>
      </c>
      <c r="G483" s="2" t="s">
        <v>564</v>
      </c>
      <c r="H483" s="16">
        <v>32007</v>
      </c>
      <c r="I483" s="30">
        <v>32.652054794520545</v>
      </c>
      <c r="J483" s="3">
        <v>1</v>
      </c>
      <c r="K483" s="3" t="s">
        <v>46</v>
      </c>
    </row>
    <row r="484" spans="1:11">
      <c r="A484" s="5">
        <v>25</v>
      </c>
      <c r="B484" s="8">
        <v>3</v>
      </c>
      <c r="C484" s="8">
        <v>483</v>
      </c>
      <c r="D484" s="2" t="s">
        <v>614</v>
      </c>
      <c r="E484" s="2" t="s">
        <v>13</v>
      </c>
      <c r="F484" s="2" t="s">
        <v>484</v>
      </c>
      <c r="G484" s="2" t="s">
        <v>565</v>
      </c>
      <c r="H484" s="16">
        <v>32634</v>
      </c>
      <c r="I484" s="30">
        <v>30.934246575342467</v>
      </c>
      <c r="J484" s="3">
        <v>1</v>
      </c>
      <c r="K484" s="3" t="s">
        <v>46</v>
      </c>
    </row>
    <row r="485" spans="1:11">
      <c r="A485" s="5">
        <v>25</v>
      </c>
      <c r="B485" s="8">
        <v>4</v>
      </c>
      <c r="C485" s="8">
        <v>484</v>
      </c>
      <c r="D485" s="2" t="s">
        <v>16</v>
      </c>
      <c r="E485" s="2" t="s">
        <v>563</v>
      </c>
      <c r="F485" s="2" t="s">
        <v>423</v>
      </c>
      <c r="G485" s="2" t="s">
        <v>183</v>
      </c>
      <c r="H485" s="16">
        <v>34550</v>
      </c>
      <c r="I485" s="30">
        <v>25.684931506849313</v>
      </c>
      <c r="J485" s="3">
        <v>6</v>
      </c>
      <c r="K485" s="3" t="s">
        <v>837</v>
      </c>
    </row>
    <row r="486" spans="1:11">
      <c r="A486" s="5">
        <v>25</v>
      </c>
      <c r="B486" s="8">
        <v>5</v>
      </c>
      <c r="C486" s="8">
        <v>485</v>
      </c>
      <c r="D486" s="2" t="s">
        <v>18</v>
      </c>
      <c r="E486" s="2" t="s">
        <v>16</v>
      </c>
      <c r="F486" s="2" t="s">
        <v>465</v>
      </c>
      <c r="G486" s="2" t="s">
        <v>618</v>
      </c>
      <c r="H486" s="16">
        <v>34583</v>
      </c>
      <c r="I486" s="30">
        <v>25.594520547945205</v>
      </c>
      <c r="J486" s="3">
        <v>9</v>
      </c>
      <c r="K486" s="3" t="s">
        <v>837</v>
      </c>
    </row>
    <row r="487" spans="1:11">
      <c r="A487" s="5">
        <v>25</v>
      </c>
      <c r="B487" s="8">
        <v>6</v>
      </c>
      <c r="C487" s="8">
        <v>486</v>
      </c>
      <c r="D487" s="2" t="s">
        <v>14</v>
      </c>
      <c r="E487" s="2" t="s">
        <v>16</v>
      </c>
      <c r="F487" s="2" t="s">
        <v>1154</v>
      </c>
      <c r="G487" s="2" t="s">
        <v>616</v>
      </c>
      <c r="H487" s="16">
        <v>34640</v>
      </c>
      <c r="I487" s="30">
        <v>25.438356164383563</v>
      </c>
      <c r="J487" s="3">
        <v>1</v>
      </c>
      <c r="K487" s="3" t="s">
        <v>837</v>
      </c>
    </row>
    <row r="488" spans="1:11">
      <c r="A488" s="5">
        <v>25</v>
      </c>
      <c r="B488" s="8">
        <v>7</v>
      </c>
      <c r="C488" s="8">
        <v>487</v>
      </c>
      <c r="D488" s="2" t="s">
        <v>276</v>
      </c>
      <c r="E488" s="2" t="s">
        <v>188</v>
      </c>
      <c r="F488" s="2" t="s">
        <v>1266</v>
      </c>
      <c r="G488" s="2" t="s">
        <v>533</v>
      </c>
      <c r="H488" s="16">
        <v>34768</v>
      </c>
      <c r="I488" s="30">
        <v>25.087671232876712</v>
      </c>
      <c r="J488" s="3">
        <v>7</v>
      </c>
      <c r="K488" s="3" t="s">
        <v>46</v>
      </c>
    </row>
    <row r="489" spans="1:11">
      <c r="A489" s="5">
        <v>25</v>
      </c>
      <c r="B489" s="8">
        <v>8</v>
      </c>
      <c r="C489" s="8">
        <v>488</v>
      </c>
      <c r="D489" s="2" t="s">
        <v>246</v>
      </c>
      <c r="E489" s="2" t="s">
        <v>47</v>
      </c>
      <c r="F489" s="2" t="s">
        <v>121</v>
      </c>
      <c r="G489" s="2" t="s">
        <v>1124</v>
      </c>
      <c r="H489" s="16">
        <v>34771</v>
      </c>
      <c r="I489" s="30">
        <v>25.079452054794519</v>
      </c>
      <c r="J489" s="3">
        <v>4</v>
      </c>
      <c r="K489" s="3" t="s">
        <v>46</v>
      </c>
    </row>
    <row r="490" spans="1:11">
      <c r="A490" s="5">
        <v>25</v>
      </c>
      <c r="B490" s="8">
        <v>9</v>
      </c>
      <c r="C490" s="8">
        <v>489</v>
      </c>
      <c r="D490" s="2" t="s">
        <v>15</v>
      </c>
      <c r="E490" s="2" t="s">
        <v>481</v>
      </c>
      <c r="F490" s="2" t="s">
        <v>528</v>
      </c>
      <c r="G490" s="2" t="s">
        <v>592</v>
      </c>
      <c r="H490" s="16">
        <v>32728</v>
      </c>
      <c r="I490" s="30">
        <v>30.676712328767124</v>
      </c>
      <c r="J490" s="3">
        <v>4</v>
      </c>
      <c r="K490" s="3" t="s">
        <v>46</v>
      </c>
    </row>
    <row r="491" spans="1:11">
      <c r="A491" s="5">
        <v>25</v>
      </c>
      <c r="B491" s="8">
        <v>10</v>
      </c>
      <c r="C491" s="8">
        <v>490</v>
      </c>
      <c r="D491" s="2" t="s">
        <v>470</v>
      </c>
      <c r="E491" s="2" t="s">
        <v>239</v>
      </c>
      <c r="F491" s="2" t="s">
        <v>346</v>
      </c>
      <c r="G491" s="2" t="s">
        <v>536</v>
      </c>
      <c r="H491" s="16">
        <v>34716</v>
      </c>
      <c r="I491" s="30">
        <v>25.230136986301371</v>
      </c>
      <c r="J491" s="3">
        <v>1</v>
      </c>
      <c r="K491" s="3" t="s">
        <v>837</v>
      </c>
    </row>
    <row r="492" spans="1:11">
      <c r="A492" s="5">
        <v>25</v>
      </c>
      <c r="B492" s="8">
        <v>11</v>
      </c>
      <c r="C492" s="8">
        <v>491</v>
      </c>
      <c r="D492" s="2" t="s">
        <v>555</v>
      </c>
      <c r="E492" s="2" t="s">
        <v>567</v>
      </c>
      <c r="F492" s="2" t="s">
        <v>843</v>
      </c>
      <c r="G492" s="2" t="s">
        <v>247</v>
      </c>
      <c r="H492" s="16">
        <v>33945</v>
      </c>
      <c r="I492" s="30">
        <v>27.342465753424658</v>
      </c>
      <c r="J492" s="3">
        <v>9</v>
      </c>
      <c r="K492" s="3" t="s">
        <v>46</v>
      </c>
    </row>
    <row r="493" spans="1:11">
      <c r="A493" s="5">
        <v>25</v>
      </c>
      <c r="B493" s="8">
        <v>12</v>
      </c>
      <c r="C493" s="8">
        <v>492</v>
      </c>
      <c r="D493" s="2" t="s">
        <v>13</v>
      </c>
      <c r="E493" s="2" t="s">
        <v>598</v>
      </c>
      <c r="F493" s="2" t="s">
        <v>1184</v>
      </c>
      <c r="G493" s="2" t="s">
        <v>1185</v>
      </c>
      <c r="H493" s="16">
        <v>30749</v>
      </c>
      <c r="I493" s="30">
        <v>36.098630136986301</v>
      </c>
      <c r="J493" s="3">
        <v>1</v>
      </c>
      <c r="K493" s="3" t="s">
        <v>837</v>
      </c>
    </row>
    <row r="494" spans="1:11">
      <c r="A494" s="5">
        <v>25</v>
      </c>
      <c r="B494" s="8">
        <v>13</v>
      </c>
      <c r="C494" s="8">
        <v>493</v>
      </c>
      <c r="D494" s="2" t="s">
        <v>300</v>
      </c>
      <c r="E494" s="2" t="s">
        <v>47</v>
      </c>
      <c r="F494" s="2" t="s">
        <v>1057</v>
      </c>
      <c r="G494" s="2" t="s">
        <v>247</v>
      </c>
      <c r="H494" s="16">
        <v>33863</v>
      </c>
      <c r="I494" s="30">
        <v>27.567123287671233</v>
      </c>
      <c r="J494" s="3">
        <v>1</v>
      </c>
      <c r="K494" s="3" t="s">
        <v>837</v>
      </c>
    </row>
    <row r="495" spans="1:11">
      <c r="A495" s="5">
        <v>25</v>
      </c>
      <c r="B495" s="8">
        <v>14</v>
      </c>
      <c r="C495" s="8">
        <v>494</v>
      </c>
      <c r="D495" s="2" t="s">
        <v>129</v>
      </c>
      <c r="E495" s="2" t="s">
        <v>563</v>
      </c>
      <c r="F495" s="2" t="s">
        <v>981</v>
      </c>
      <c r="G495" s="2" t="s">
        <v>607</v>
      </c>
      <c r="H495" s="16">
        <v>33741</v>
      </c>
      <c r="I495" s="30">
        <v>27.901369863013699</v>
      </c>
      <c r="J495" s="3">
        <v>7</v>
      </c>
      <c r="K495" s="3" t="s">
        <v>46</v>
      </c>
    </row>
    <row r="496" spans="1:11">
      <c r="A496" s="5">
        <v>25</v>
      </c>
      <c r="B496" s="8">
        <v>15</v>
      </c>
      <c r="C496" s="8">
        <v>495</v>
      </c>
      <c r="D496" s="2" t="s">
        <v>239</v>
      </c>
      <c r="E496" s="2" t="s">
        <v>13</v>
      </c>
      <c r="F496" s="2" t="s">
        <v>349</v>
      </c>
      <c r="G496" s="2" t="s">
        <v>247</v>
      </c>
      <c r="H496" s="16">
        <v>31477</v>
      </c>
      <c r="I496" s="30">
        <v>34.104109589041094</v>
      </c>
      <c r="J496" s="3">
        <v>1</v>
      </c>
      <c r="K496" s="3" t="s">
        <v>837</v>
      </c>
    </row>
    <row r="497" spans="1:11">
      <c r="A497" s="5">
        <v>25</v>
      </c>
      <c r="B497" s="8">
        <v>16</v>
      </c>
      <c r="C497" s="8">
        <v>496</v>
      </c>
      <c r="D497" s="2" t="s">
        <v>29</v>
      </c>
      <c r="E497" s="2" t="s">
        <v>480</v>
      </c>
      <c r="F497" s="2" t="s">
        <v>240</v>
      </c>
      <c r="G497" s="2" t="s">
        <v>544</v>
      </c>
      <c r="H497" s="16">
        <v>31798</v>
      </c>
      <c r="I497" s="30">
        <v>33.224657534246575</v>
      </c>
      <c r="J497" s="3">
        <v>6</v>
      </c>
      <c r="K497" s="3" t="s">
        <v>46</v>
      </c>
    </row>
    <row r="498" spans="1:11">
      <c r="A498" s="5">
        <v>25</v>
      </c>
      <c r="B498" s="8">
        <v>17</v>
      </c>
      <c r="C498" s="8">
        <v>497</v>
      </c>
      <c r="D498" s="2" t="s">
        <v>1121</v>
      </c>
      <c r="E498" s="2" t="s">
        <v>481</v>
      </c>
      <c r="F498" s="2" t="s">
        <v>928</v>
      </c>
      <c r="G498" s="2" t="s">
        <v>621</v>
      </c>
      <c r="H498" s="16">
        <v>36176</v>
      </c>
      <c r="I498" s="30">
        <v>21.230136986301371</v>
      </c>
      <c r="J498" s="3">
        <v>1</v>
      </c>
      <c r="K498" s="3" t="s">
        <v>837</v>
      </c>
    </row>
    <row r="499" spans="1:11">
      <c r="A499" s="5">
        <v>25</v>
      </c>
      <c r="B499" s="8">
        <v>18</v>
      </c>
      <c r="C499" s="8">
        <v>498</v>
      </c>
      <c r="D499" s="2" t="s">
        <v>609</v>
      </c>
      <c r="E499" s="2" t="s">
        <v>276</v>
      </c>
      <c r="F499" s="2" t="s">
        <v>1004</v>
      </c>
      <c r="G499" s="2" t="s">
        <v>571</v>
      </c>
      <c r="H499" s="16">
        <v>34872</v>
      </c>
      <c r="I499" s="30">
        <v>24.802739726027397</v>
      </c>
      <c r="J499" s="3">
        <v>7</v>
      </c>
      <c r="K499" s="3" t="s">
        <v>837</v>
      </c>
    </row>
    <row r="500" spans="1:11">
      <c r="A500" s="5">
        <v>25</v>
      </c>
      <c r="B500" s="8">
        <v>19</v>
      </c>
      <c r="C500" s="8">
        <v>499</v>
      </c>
      <c r="D500" s="2" t="s">
        <v>563</v>
      </c>
      <c r="E500" s="2" t="s">
        <v>598</v>
      </c>
      <c r="F500" s="2" t="s">
        <v>682</v>
      </c>
      <c r="G500" s="2" t="s">
        <v>562</v>
      </c>
      <c r="H500" s="16">
        <v>33955</v>
      </c>
      <c r="I500" s="30">
        <v>27.315068493150687</v>
      </c>
      <c r="J500" s="3">
        <v>3</v>
      </c>
      <c r="K500" s="3" t="s">
        <v>46</v>
      </c>
    </row>
    <row r="501" spans="1:11">
      <c r="A501" s="9">
        <v>25</v>
      </c>
      <c r="B501" s="10">
        <v>20</v>
      </c>
      <c r="C501" s="10">
        <v>500</v>
      </c>
      <c r="D501" s="11" t="s">
        <v>567</v>
      </c>
      <c r="E501" s="11" t="s">
        <v>555</v>
      </c>
      <c r="F501" s="11" t="s">
        <v>765</v>
      </c>
      <c r="G501" s="11" t="s">
        <v>613</v>
      </c>
      <c r="H501" s="17">
        <v>32390</v>
      </c>
      <c r="I501" s="31">
        <v>31.602739726027398</v>
      </c>
      <c r="J501" s="12">
        <v>7</v>
      </c>
      <c r="K501" s="12" t="s">
        <v>837</v>
      </c>
    </row>
    <row r="502" spans="1:11">
      <c r="A502" s="5">
        <f>A501+1</f>
        <v>26</v>
      </c>
      <c r="B502" s="8">
        <v>1</v>
      </c>
      <c r="C502" s="8">
        <f t="shared" ref="C502:C543" si="0">C501+1</f>
        <v>501</v>
      </c>
      <c r="D502" s="2" t="s">
        <v>567</v>
      </c>
      <c r="E502" s="2" t="s">
        <v>354</v>
      </c>
      <c r="F502" s="2" t="s">
        <v>606</v>
      </c>
      <c r="G502" s="2" t="s">
        <v>602</v>
      </c>
      <c r="H502" s="16">
        <v>33798</v>
      </c>
      <c r="I502" s="30">
        <v>27.745205479452054</v>
      </c>
      <c r="J502" s="3">
        <v>7</v>
      </c>
      <c r="K502" s="3" t="s">
        <v>46</v>
      </c>
    </row>
    <row r="503" spans="1:11">
      <c r="A503" s="5">
        <f t="shared" ref="A503:A540" si="1">A502</f>
        <v>26</v>
      </c>
      <c r="B503" s="8">
        <f t="shared" ref="B503:B541" si="2">B502+1</f>
        <v>2</v>
      </c>
      <c r="C503" s="8">
        <f t="shared" si="0"/>
        <v>502</v>
      </c>
      <c r="D503" s="2" t="s">
        <v>567</v>
      </c>
      <c r="E503" s="2" t="s">
        <v>17</v>
      </c>
      <c r="F503" s="2" t="s">
        <v>9</v>
      </c>
      <c r="G503" s="2" t="s">
        <v>375</v>
      </c>
      <c r="H503" s="16">
        <v>34754</v>
      </c>
      <c r="I503" s="30">
        <v>25.126027397260273</v>
      </c>
      <c r="J503" s="3">
        <v>2</v>
      </c>
      <c r="K503" s="3" t="s">
        <v>46</v>
      </c>
    </row>
    <row r="504" spans="1:11">
      <c r="A504" s="5">
        <f t="shared" si="1"/>
        <v>26</v>
      </c>
      <c r="B504" s="8">
        <f t="shared" si="2"/>
        <v>3</v>
      </c>
      <c r="C504" s="8">
        <f t="shared" si="0"/>
        <v>503</v>
      </c>
      <c r="D504" s="2" t="s">
        <v>563</v>
      </c>
      <c r="E504" s="2" t="s">
        <v>29</v>
      </c>
      <c r="F504" s="2" t="s">
        <v>846</v>
      </c>
      <c r="G504" s="2" t="s">
        <v>847</v>
      </c>
      <c r="H504" s="16">
        <v>32356</v>
      </c>
      <c r="I504" s="30">
        <v>31.695890410958903</v>
      </c>
      <c r="J504" s="3">
        <v>1</v>
      </c>
      <c r="K504" s="3" t="s">
        <v>46</v>
      </c>
    </row>
    <row r="505" spans="1:11">
      <c r="A505" s="5">
        <f t="shared" si="1"/>
        <v>26</v>
      </c>
      <c r="B505" s="8">
        <f t="shared" si="2"/>
        <v>4</v>
      </c>
      <c r="C505" s="8">
        <f t="shared" si="0"/>
        <v>504</v>
      </c>
      <c r="D505" s="2" t="s">
        <v>563</v>
      </c>
      <c r="E505" s="2" t="s">
        <v>188</v>
      </c>
      <c r="F505" s="2" t="s">
        <v>857</v>
      </c>
      <c r="G505" s="2" t="s">
        <v>858</v>
      </c>
      <c r="H505" s="16">
        <v>32456</v>
      </c>
      <c r="I505" s="30">
        <v>31.421917808219177</v>
      </c>
      <c r="J505" s="3">
        <v>2</v>
      </c>
      <c r="K505" s="3" t="s">
        <v>837</v>
      </c>
    </row>
    <row r="506" spans="1:11">
      <c r="A506" s="5">
        <f t="shared" si="1"/>
        <v>26</v>
      </c>
      <c r="B506" s="8">
        <f t="shared" si="2"/>
        <v>5</v>
      </c>
      <c r="C506" s="8">
        <f t="shared" si="0"/>
        <v>505</v>
      </c>
      <c r="D506" s="2" t="s">
        <v>609</v>
      </c>
      <c r="E506" s="2" t="s">
        <v>492</v>
      </c>
      <c r="F506" s="2" t="s">
        <v>870</v>
      </c>
      <c r="G506" s="2" t="s">
        <v>72</v>
      </c>
      <c r="H506" s="16">
        <v>33896</v>
      </c>
      <c r="I506" s="30">
        <v>27.476712328767125</v>
      </c>
      <c r="J506" s="3">
        <v>1</v>
      </c>
      <c r="K506" s="3" t="s">
        <v>837</v>
      </c>
    </row>
    <row r="507" spans="1:11">
      <c r="A507" s="5">
        <f t="shared" si="1"/>
        <v>26</v>
      </c>
      <c r="B507" s="8">
        <f t="shared" si="2"/>
        <v>6</v>
      </c>
      <c r="C507" s="8">
        <f t="shared" si="0"/>
        <v>506</v>
      </c>
      <c r="D507" s="2" t="s">
        <v>609</v>
      </c>
      <c r="E507" s="2" t="s">
        <v>598</v>
      </c>
      <c r="F507" s="2" t="s">
        <v>1002</v>
      </c>
      <c r="G507" s="2" t="s">
        <v>1139</v>
      </c>
      <c r="H507" s="16">
        <v>34933</v>
      </c>
      <c r="I507" s="30">
        <v>24.635616438356163</v>
      </c>
      <c r="J507" s="3">
        <v>4</v>
      </c>
      <c r="K507" s="3" t="s">
        <v>46</v>
      </c>
    </row>
    <row r="508" spans="1:11">
      <c r="A508" s="5">
        <f t="shared" si="1"/>
        <v>26</v>
      </c>
      <c r="B508" s="8">
        <f t="shared" si="2"/>
        <v>7</v>
      </c>
      <c r="C508" s="8">
        <f t="shared" si="0"/>
        <v>507</v>
      </c>
      <c r="D508" s="2" t="s">
        <v>1121</v>
      </c>
      <c r="E508" s="2" t="s">
        <v>354</v>
      </c>
      <c r="F508" s="2" t="s">
        <v>507</v>
      </c>
      <c r="G508" s="2" t="s">
        <v>35</v>
      </c>
      <c r="H508" s="16">
        <v>32767</v>
      </c>
      <c r="I508" s="30">
        <v>30.56986301369863</v>
      </c>
      <c r="J508" s="3">
        <v>7</v>
      </c>
      <c r="K508" s="3" t="s">
        <v>838</v>
      </c>
    </row>
    <row r="509" spans="1:11">
      <c r="A509" s="5">
        <f t="shared" si="1"/>
        <v>26</v>
      </c>
      <c r="B509" s="8">
        <f t="shared" si="2"/>
        <v>8</v>
      </c>
      <c r="C509" s="8">
        <f t="shared" si="0"/>
        <v>508</v>
      </c>
      <c r="D509" s="2" t="s">
        <v>1121</v>
      </c>
      <c r="E509" s="2" t="s">
        <v>129</v>
      </c>
      <c r="F509" s="2" t="s">
        <v>549</v>
      </c>
      <c r="G509" s="2" t="s">
        <v>547</v>
      </c>
      <c r="H509" s="16">
        <v>33506</v>
      </c>
      <c r="I509" s="30">
        <v>28.545205479452054</v>
      </c>
      <c r="J509" s="3">
        <v>1</v>
      </c>
      <c r="K509" s="3" t="s">
        <v>46</v>
      </c>
    </row>
    <row r="510" spans="1:11">
      <c r="A510" s="5">
        <f t="shared" si="1"/>
        <v>26</v>
      </c>
      <c r="B510" s="8">
        <f t="shared" si="2"/>
        <v>9</v>
      </c>
      <c r="C510" s="8">
        <f t="shared" si="0"/>
        <v>509</v>
      </c>
      <c r="D510" s="2" t="s">
        <v>29</v>
      </c>
      <c r="E510" s="2" t="s">
        <v>300</v>
      </c>
      <c r="F510" s="2" t="s">
        <v>734</v>
      </c>
      <c r="G510" s="2" t="s">
        <v>546</v>
      </c>
      <c r="H510" s="16">
        <v>33322</v>
      </c>
      <c r="I510" s="30">
        <v>29.049315068493151</v>
      </c>
      <c r="J510" s="3">
        <v>2</v>
      </c>
      <c r="K510" s="3" t="s">
        <v>837</v>
      </c>
    </row>
    <row r="511" spans="1:11">
      <c r="A511" s="5">
        <f t="shared" si="1"/>
        <v>26</v>
      </c>
      <c r="B511" s="8">
        <f t="shared" si="2"/>
        <v>10</v>
      </c>
      <c r="C511" s="8">
        <f t="shared" si="0"/>
        <v>510</v>
      </c>
      <c r="D511" s="2" t="s">
        <v>29</v>
      </c>
      <c r="E511" s="2" t="s">
        <v>129</v>
      </c>
      <c r="F511" s="2" t="s">
        <v>1153</v>
      </c>
      <c r="G511" s="2" t="s">
        <v>293</v>
      </c>
      <c r="H511" s="16">
        <v>33525</v>
      </c>
      <c r="I511" s="30">
        <v>28.493150684931507</v>
      </c>
      <c r="J511" s="3">
        <v>1</v>
      </c>
      <c r="K511" s="3" t="s">
        <v>46</v>
      </c>
    </row>
    <row r="512" spans="1:11">
      <c r="A512" s="5">
        <f t="shared" si="1"/>
        <v>26</v>
      </c>
      <c r="B512" s="8">
        <f t="shared" si="2"/>
        <v>11</v>
      </c>
      <c r="C512" s="8">
        <f t="shared" si="0"/>
        <v>511</v>
      </c>
      <c r="D512" s="22" t="s">
        <v>239</v>
      </c>
      <c r="E512" s="57" t="s">
        <v>686</v>
      </c>
      <c r="F512" s="22" t="s">
        <v>26</v>
      </c>
      <c r="G512" s="22" t="s">
        <v>585</v>
      </c>
      <c r="H512" s="23">
        <v>31477</v>
      </c>
      <c r="I512" s="32">
        <v>34.1</v>
      </c>
      <c r="J512" s="22">
        <v>2</v>
      </c>
      <c r="K512" s="22" t="s">
        <v>837</v>
      </c>
    </row>
    <row r="513" spans="1:11">
      <c r="A513" s="5">
        <f t="shared" si="1"/>
        <v>26</v>
      </c>
      <c r="B513" s="8">
        <f t="shared" si="2"/>
        <v>12</v>
      </c>
      <c r="C513" s="8">
        <f t="shared" si="0"/>
        <v>512</v>
      </c>
      <c r="D513" s="22" t="s">
        <v>239</v>
      </c>
      <c r="E513" s="57" t="s">
        <v>492</v>
      </c>
      <c r="F513" s="22" t="s">
        <v>928</v>
      </c>
      <c r="G513" s="22" t="s">
        <v>929</v>
      </c>
      <c r="H513" s="23">
        <v>34722</v>
      </c>
      <c r="I513" s="32">
        <v>25.2</v>
      </c>
      <c r="J513" s="22">
        <v>5</v>
      </c>
      <c r="K513" s="22" t="s">
        <v>837</v>
      </c>
    </row>
    <row r="514" spans="1:11">
      <c r="A514" s="5">
        <f t="shared" si="1"/>
        <v>26</v>
      </c>
      <c r="B514" s="8">
        <f t="shared" si="2"/>
        <v>13</v>
      </c>
      <c r="C514" s="8">
        <f t="shared" si="0"/>
        <v>513</v>
      </c>
      <c r="D514" s="22" t="s">
        <v>129</v>
      </c>
      <c r="E514" s="57" t="s">
        <v>17</v>
      </c>
      <c r="F514" s="22" t="s">
        <v>1077</v>
      </c>
      <c r="G514" s="22" t="s">
        <v>110</v>
      </c>
      <c r="H514" s="23">
        <v>34626</v>
      </c>
      <c r="I514" s="32">
        <v>25.5</v>
      </c>
      <c r="J514" s="22">
        <v>9</v>
      </c>
      <c r="K514" s="22" t="s">
        <v>838</v>
      </c>
    </row>
    <row r="515" spans="1:11">
      <c r="A515" s="5">
        <f t="shared" si="1"/>
        <v>26</v>
      </c>
      <c r="B515" s="8">
        <f t="shared" si="2"/>
        <v>14</v>
      </c>
      <c r="C515" s="8">
        <f t="shared" si="0"/>
        <v>514</v>
      </c>
      <c r="D515" s="22" t="s">
        <v>129</v>
      </c>
      <c r="E515" s="57" t="s">
        <v>239</v>
      </c>
      <c r="F515" s="22" t="s">
        <v>292</v>
      </c>
      <c r="G515" s="22" t="s">
        <v>666</v>
      </c>
      <c r="H515" s="23">
        <v>34303</v>
      </c>
      <c r="I515" s="32">
        <v>26.4</v>
      </c>
      <c r="J515" s="22">
        <v>4</v>
      </c>
      <c r="K515" s="22" t="s">
        <v>46</v>
      </c>
    </row>
    <row r="516" spans="1:11">
      <c r="A516" s="5">
        <f t="shared" si="1"/>
        <v>26</v>
      </c>
      <c r="B516" s="8">
        <f t="shared" si="2"/>
        <v>15</v>
      </c>
      <c r="C516" s="8">
        <f t="shared" si="0"/>
        <v>515</v>
      </c>
      <c r="D516" s="22" t="s">
        <v>300</v>
      </c>
      <c r="E516" s="58" t="s">
        <v>563</v>
      </c>
      <c r="F516" s="24" t="s">
        <v>37</v>
      </c>
      <c r="G516" s="24" t="s">
        <v>564</v>
      </c>
      <c r="H516" s="25">
        <v>31751</v>
      </c>
      <c r="I516" s="33">
        <v>33.4</v>
      </c>
      <c r="J516" s="24">
        <v>3</v>
      </c>
      <c r="K516" s="24" t="s">
        <v>838</v>
      </c>
    </row>
    <row r="517" spans="1:11">
      <c r="A517" s="5">
        <f t="shared" si="1"/>
        <v>26</v>
      </c>
      <c r="B517" s="8">
        <f t="shared" si="2"/>
        <v>16</v>
      </c>
      <c r="C517" s="8">
        <f t="shared" si="0"/>
        <v>516</v>
      </c>
      <c r="D517" s="22" t="s">
        <v>300</v>
      </c>
      <c r="E517" s="58" t="s">
        <v>239</v>
      </c>
      <c r="F517" s="24" t="s">
        <v>829</v>
      </c>
      <c r="G517" s="24" t="s">
        <v>830</v>
      </c>
      <c r="H517" s="25">
        <v>34681</v>
      </c>
      <c r="I517" s="33">
        <v>25.3</v>
      </c>
      <c r="J517" s="24">
        <v>5</v>
      </c>
      <c r="K517" s="24" t="s">
        <v>837</v>
      </c>
    </row>
    <row r="518" spans="1:11">
      <c r="A518" s="5">
        <f t="shared" si="1"/>
        <v>26</v>
      </c>
      <c r="B518" s="8">
        <f t="shared" si="2"/>
        <v>17</v>
      </c>
      <c r="C518" s="8">
        <f t="shared" si="0"/>
        <v>517</v>
      </c>
      <c r="D518" s="22" t="s">
        <v>13</v>
      </c>
      <c r="E518" s="58" t="s">
        <v>438</v>
      </c>
      <c r="F518" s="24" t="s">
        <v>744</v>
      </c>
      <c r="G518" s="24" t="s">
        <v>545</v>
      </c>
      <c r="H518" s="25">
        <v>33107</v>
      </c>
      <c r="I518" s="33">
        <v>29.6</v>
      </c>
      <c r="J518" s="24">
        <v>1</v>
      </c>
      <c r="K518" s="24" t="s">
        <v>837</v>
      </c>
    </row>
    <row r="519" spans="1:11">
      <c r="A519" s="5">
        <f t="shared" si="1"/>
        <v>26</v>
      </c>
      <c r="B519" s="8">
        <f t="shared" si="2"/>
        <v>18</v>
      </c>
      <c r="C519" s="8">
        <f t="shared" si="0"/>
        <v>518</v>
      </c>
      <c r="D519" s="22" t="s">
        <v>13</v>
      </c>
      <c r="E519" s="58" t="s">
        <v>563</v>
      </c>
      <c r="F519" s="24" t="s">
        <v>165</v>
      </c>
      <c r="G519" s="24" t="s">
        <v>1193</v>
      </c>
      <c r="H519" s="25">
        <v>33711</v>
      </c>
      <c r="I519" s="33">
        <v>28</v>
      </c>
      <c r="J519" s="24">
        <v>4</v>
      </c>
      <c r="K519" s="24" t="s">
        <v>837</v>
      </c>
    </row>
    <row r="520" spans="1:11">
      <c r="A520" s="5">
        <f t="shared" si="1"/>
        <v>26</v>
      </c>
      <c r="B520" s="8">
        <f t="shared" si="2"/>
        <v>19</v>
      </c>
      <c r="C520" s="8">
        <f t="shared" si="0"/>
        <v>519</v>
      </c>
      <c r="D520" s="22" t="s">
        <v>555</v>
      </c>
      <c r="E520" s="58" t="s">
        <v>164</v>
      </c>
      <c r="F520" s="24" t="s">
        <v>1000</v>
      </c>
      <c r="G520" s="24" t="s">
        <v>613</v>
      </c>
      <c r="H520" s="25">
        <v>33581</v>
      </c>
      <c r="I520" s="33">
        <v>28.3</v>
      </c>
      <c r="J520" s="24">
        <v>8</v>
      </c>
      <c r="K520" s="24" t="s">
        <v>837</v>
      </c>
    </row>
    <row r="521" spans="1:11">
      <c r="A521" s="5">
        <f t="shared" si="1"/>
        <v>26</v>
      </c>
      <c r="B521" s="8">
        <f t="shared" si="2"/>
        <v>20</v>
      </c>
      <c r="C521" s="8">
        <f t="shared" si="0"/>
        <v>520</v>
      </c>
      <c r="D521" s="22" t="s">
        <v>555</v>
      </c>
      <c r="E521" s="58" t="s">
        <v>555</v>
      </c>
      <c r="F521" s="24" t="s">
        <v>255</v>
      </c>
      <c r="G521" s="24" t="s">
        <v>168</v>
      </c>
      <c r="H521" s="25">
        <v>31134</v>
      </c>
      <c r="I521" s="33">
        <v>35</v>
      </c>
      <c r="J521" s="24">
        <v>1</v>
      </c>
      <c r="K521" s="24" t="s">
        <v>837</v>
      </c>
    </row>
    <row r="522" spans="1:11">
      <c r="A522" s="5">
        <f t="shared" si="1"/>
        <v>26</v>
      </c>
      <c r="B522" s="8">
        <f t="shared" si="2"/>
        <v>21</v>
      </c>
      <c r="C522" s="8">
        <f t="shared" si="0"/>
        <v>521</v>
      </c>
      <c r="D522" s="22" t="s">
        <v>470</v>
      </c>
      <c r="E522" s="58" t="s">
        <v>188</v>
      </c>
      <c r="F522" s="24" t="s">
        <v>862</v>
      </c>
      <c r="G522" s="24" t="s">
        <v>547</v>
      </c>
      <c r="H522" s="25">
        <v>33102</v>
      </c>
      <c r="I522" s="33">
        <v>29.7</v>
      </c>
      <c r="J522" s="24">
        <v>4</v>
      </c>
      <c r="K522" s="24" t="s">
        <v>837</v>
      </c>
    </row>
    <row r="523" spans="1:11">
      <c r="A523" s="5">
        <f t="shared" si="1"/>
        <v>26</v>
      </c>
      <c r="B523" s="8">
        <f t="shared" si="2"/>
        <v>22</v>
      </c>
      <c r="C523" s="8">
        <f t="shared" si="0"/>
        <v>522</v>
      </c>
      <c r="D523" s="22" t="s">
        <v>470</v>
      </c>
      <c r="E523" s="58" t="s">
        <v>13</v>
      </c>
      <c r="F523" s="24" t="s">
        <v>233</v>
      </c>
      <c r="G523" s="24" t="s">
        <v>1144</v>
      </c>
      <c r="H523" s="25">
        <v>34663</v>
      </c>
      <c r="I523" s="33">
        <v>25.4</v>
      </c>
      <c r="J523" s="24">
        <v>1</v>
      </c>
      <c r="K523" s="24" t="s">
        <v>837</v>
      </c>
    </row>
    <row r="524" spans="1:11">
      <c r="A524" s="5">
        <f t="shared" si="1"/>
        <v>26</v>
      </c>
      <c r="B524" s="8">
        <f t="shared" si="2"/>
        <v>23</v>
      </c>
      <c r="C524" s="8">
        <f t="shared" si="0"/>
        <v>523</v>
      </c>
      <c r="D524" s="22" t="s">
        <v>15</v>
      </c>
      <c r="E524" s="58" t="s">
        <v>246</v>
      </c>
      <c r="F524" s="24" t="s">
        <v>586</v>
      </c>
      <c r="G524" s="24" t="s">
        <v>1292</v>
      </c>
      <c r="H524" s="25">
        <v>33618</v>
      </c>
      <c r="I524" s="33">
        <v>28.2</v>
      </c>
      <c r="J524" s="24">
        <v>1</v>
      </c>
      <c r="K524" s="24" t="s">
        <v>837</v>
      </c>
    </row>
    <row r="525" spans="1:11">
      <c r="A525" s="5">
        <f t="shared" si="1"/>
        <v>26</v>
      </c>
      <c r="B525" s="8">
        <f t="shared" si="2"/>
        <v>24</v>
      </c>
      <c r="C525" s="8">
        <f t="shared" si="0"/>
        <v>524</v>
      </c>
      <c r="D525" s="22" t="s">
        <v>15</v>
      </c>
      <c r="E525" s="58" t="s">
        <v>480</v>
      </c>
      <c r="F525" s="24" t="s">
        <v>543</v>
      </c>
      <c r="G525" s="24" t="s">
        <v>568</v>
      </c>
      <c r="H525" s="25">
        <v>33125</v>
      </c>
      <c r="I525" s="33">
        <v>29.6</v>
      </c>
      <c r="J525" s="24">
        <v>8</v>
      </c>
      <c r="K525" s="24" t="s">
        <v>838</v>
      </c>
    </row>
    <row r="526" spans="1:11">
      <c r="A526" s="5">
        <f t="shared" si="1"/>
        <v>26</v>
      </c>
      <c r="B526" s="8">
        <f t="shared" si="2"/>
        <v>25</v>
      </c>
      <c r="C526" s="8">
        <f t="shared" si="0"/>
        <v>525</v>
      </c>
      <c r="D526" s="22" t="s">
        <v>246</v>
      </c>
      <c r="E526" s="58" t="s">
        <v>213</v>
      </c>
      <c r="F526" s="24" t="s">
        <v>191</v>
      </c>
      <c r="G526" s="24" t="s">
        <v>82</v>
      </c>
      <c r="H526" s="25">
        <v>33821</v>
      </c>
      <c r="I526" s="33">
        <v>27.7</v>
      </c>
      <c r="J526" s="24">
        <v>7</v>
      </c>
      <c r="K526" s="24" t="s">
        <v>837</v>
      </c>
    </row>
    <row r="527" spans="1:11">
      <c r="A527" s="5">
        <f t="shared" si="1"/>
        <v>26</v>
      </c>
      <c r="B527" s="8">
        <f t="shared" si="2"/>
        <v>26</v>
      </c>
      <c r="C527" s="8">
        <f t="shared" si="0"/>
        <v>526</v>
      </c>
      <c r="D527" s="22" t="s">
        <v>246</v>
      </c>
      <c r="E527" s="58" t="s">
        <v>345</v>
      </c>
      <c r="F527" s="24" t="s">
        <v>179</v>
      </c>
      <c r="G527" s="24" t="s">
        <v>180</v>
      </c>
      <c r="H527" s="25">
        <v>30246</v>
      </c>
      <c r="I527" s="33">
        <v>37.5</v>
      </c>
      <c r="J527" s="24">
        <v>4</v>
      </c>
      <c r="K527" s="24" t="s">
        <v>46</v>
      </c>
    </row>
    <row r="528" spans="1:11">
      <c r="A528" s="5">
        <f t="shared" si="1"/>
        <v>26</v>
      </c>
      <c r="B528" s="8">
        <f t="shared" si="2"/>
        <v>27</v>
      </c>
      <c r="C528" s="8">
        <f t="shared" si="0"/>
        <v>527</v>
      </c>
      <c r="D528" s="22" t="s">
        <v>276</v>
      </c>
      <c r="E528" s="58" t="s">
        <v>555</v>
      </c>
      <c r="F528" s="24" t="s">
        <v>258</v>
      </c>
      <c r="G528" s="24" t="s">
        <v>547</v>
      </c>
      <c r="H528" s="25">
        <v>34974</v>
      </c>
      <c r="I528" s="33">
        <v>24.5</v>
      </c>
      <c r="J528" s="24">
        <v>1</v>
      </c>
      <c r="K528" s="24" t="s">
        <v>837</v>
      </c>
    </row>
    <row r="529" spans="1:11">
      <c r="A529" s="5">
        <f t="shared" si="1"/>
        <v>26</v>
      </c>
      <c r="B529" s="8">
        <f t="shared" si="2"/>
        <v>28</v>
      </c>
      <c r="C529" s="8">
        <f t="shared" si="0"/>
        <v>528</v>
      </c>
      <c r="D529" s="22" t="s">
        <v>276</v>
      </c>
      <c r="E529" s="58" t="s">
        <v>14</v>
      </c>
      <c r="F529" s="24" t="s">
        <v>297</v>
      </c>
      <c r="G529" s="24" t="s">
        <v>570</v>
      </c>
      <c r="H529" s="25">
        <v>34817</v>
      </c>
      <c r="I529" s="33">
        <v>25</v>
      </c>
      <c r="J529" s="24">
        <v>1</v>
      </c>
      <c r="K529" s="24" t="s">
        <v>46</v>
      </c>
    </row>
    <row r="530" spans="1:11">
      <c r="A530" s="5">
        <f t="shared" si="1"/>
        <v>26</v>
      </c>
      <c r="B530" s="8">
        <f t="shared" si="2"/>
        <v>29</v>
      </c>
      <c r="C530" s="8">
        <f t="shared" si="0"/>
        <v>529</v>
      </c>
      <c r="D530" s="22" t="s">
        <v>14</v>
      </c>
      <c r="E530" s="58" t="s">
        <v>614</v>
      </c>
      <c r="F530" s="24" t="s">
        <v>1308</v>
      </c>
      <c r="G530" s="24" t="s">
        <v>0</v>
      </c>
      <c r="H530" s="25">
        <v>35419</v>
      </c>
      <c r="I530" s="33">
        <v>23.3</v>
      </c>
      <c r="J530" s="24">
        <v>5</v>
      </c>
      <c r="K530" s="24" t="s">
        <v>838</v>
      </c>
    </row>
    <row r="531" spans="1:11">
      <c r="A531" s="5">
        <f t="shared" si="1"/>
        <v>26</v>
      </c>
      <c r="B531" s="8">
        <f t="shared" si="2"/>
        <v>30</v>
      </c>
      <c r="C531" s="8">
        <f t="shared" si="0"/>
        <v>530</v>
      </c>
      <c r="D531" s="22" t="s">
        <v>14</v>
      </c>
      <c r="E531" s="58" t="s">
        <v>16</v>
      </c>
      <c r="F531" s="24" t="s">
        <v>116</v>
      </c>
      <c r="G531" s="24" t="s">
        <v>545</v>
      </c>
      <c r="H531" s="25">
        <v>30414</v>
      </c>
      <c r="I531" s="33">
        <v>37</v>
      </c>
      <c r="J531" s="24">
        <v>2</v>
      </c>
      <c r="K531" s="24" t="s">
        <v>837</v>
      </c>
    </row>
    <row r="532" spans="1:11">
      <c r="A532" s="5">
        <f t="shared" si="1"/>
        <v>26</v>
      </c>
      <c r="B532" s="8">
        <f t="shared" si="2"/>
        <v>31</v>
      </c>
      <c r="C532" s="8">
        <f t="shared" si="0"/>
        <v>531</v>
      </c>
      <c r="D532" s="22" t="s">
        <v>18</v>
      </c>
      <c r="E532" s="58" t="s">
        <v>47</v>
      </c>
      <c r="F532" s="24" t="s">
        <v>100</v>
      </c>
      <c r="G532" s="24" t="s">
        <v>175</v>
      </c>
      <c r="H532" s="25">
        <v>32914</v>
      </c>
      <c r="I532" s="33">
        <v>30.2</v>
      </c>
      <c r="J532" s="24">
        <v>1</v>
      </c>
      <c r="K532" s="24" t="s">
        <v>46</v>
      </c>
    </row>
    <row r="533" spans="1:11">
      <c r="A533" s="5">
        <f t="shared" si="1"/>
        <v>26</v>
      </c>
      <c r="B533" s="8">
        <f t="shared" si="2"/>
        <v>32</v>
      </c>
      <c r="C533" s="8">
        <f t="shared" si="0"/>
        <v>532</v>
      </c>
      <c r="D533" s="22" t="s">
        <v>18</v>
      </c>
      <c r="E533" s="58" t="s">
        <v>438</v>
      </c>
      <c r="F533" s="24" t="s">
        <v>226</v>
      </c>
      <c r="G533" s="24" t="s">
        <v>379</v>
      </c>
      <c r="H533" s="25">
        <v>33485</v>
      </c>
      <c r="I533" s="33">
        <v>28.6</v>
      </c>
      <c r="J533" s="24">
        <v>9</v>
      </c>
      <c r="K533" s="24" t="s">
        <v>46</v>
      </c>
    </row>
    <row r="534" spans="1:11">
      <c r="A534" s="5">
        <f t="shared" si="1"/>
        <v>26</v>
      </c>
      <c r="B534" s="8">
        <f t="shared" si="2"/>
        <v>33</v>
      </c>
      <c r="C534" s="8">
        <f t="shared" si="0"/>
        <v>533</v>
      </c>
      <c r="D534" s="22" t="s">
        <v>16</v>
      </c>
      <c r="E534" s="58" t="s">
        <v>563</v>
      </c>
      <c r="F534" s="24" t="s">
        <v>861</v>
      </c>
      <c r="G534" s="24" t="s">
        <v>277</v>
      </c>
      <c r="H534" s="25">
        <v>33634</v>
      </c>
      <c r="I534" s="33">
        <v>28.2</v>
      </c>
      <c r="J534" s="24">
        <v>1</v>
      </c>
      <c r="K534" s="24" t="s">
        <v>46</v>
      </c>
    </row>
    <row r="535" spans="1:11">
      <c r="A535" s="5">
        <f t="shared" si="1"/>
        <v>26</v>
      </c>
      <c r="B535" s="8">
        <f t="shared" si="2"/>
        <v>34</v>
      </c>
      <c r="C535" s="8">
        <f t="shared" si="0"/>
        <v>534</v>
      </c>
      <c r="D535" s="22" t="s">
        <v>16</v>
      </c>
      <c r="E535" s="58" t="s">
        <v>13</v>
      </c>
      <c r="F535" s="24" t="s">
        <v>343</v>
      </c>
      <c r="G535" s="24" t="s">
        <v>344</v>
      </c>
      <c r="H535" s="25">
        <v>31870</v>
      </c>
      <c r="I535" s="33">
        <v>33</v>
      </c>
      <c r="J535" s="24">
        <v>7</v>
      </c>
      <c r="K535" s="24" t="s">
        <v>46</v>
      </c>
    </row>
    <row r="536" spans="1:11">
      <c r="A536" s="5">
        <f t="shared" si="1"/>
        <v>26</v>
      </c>
      <c r="B536" s="8">
        <f t="shared" si="2"/>
        <v>35</v>
      </c>
      <c r="C536" s="8">
        <f t="shared" si="0"/>
        <v>535</v>
      </c>
      <c r="D536" s="2" t="s">
        <v>614</v>
      </c>
      <c r="E536" s="57" t="s">
        <v>438</v>
      </c>
      <c r="F536" s="22" t="s">
        <v>590</v>
      </c>
      <c r="G536" s="22" t="s">
        <v>596</v>
      </c>
      <c r="H536" s="23">
        <v>34240</v>
      </c>
      <c r="I536" s="32">
        <v>26.5</v>
      </c>
      <c r="J536" s="22">
        <v>1</v>
      </c>
      <c r="K536" s="22" t="s">
        <v>837</v>
      </c>
    </row>
    <row r="537" spans="1:11">
      <c r="A537" s="5">
        <f t="shared" si="1"/>
        <v>26</v>
      </c>
      <c r="B537" s="8">
        <f t="shared" si="2"/>
        <v>36</v>
      </c>
      <c r="C537" s="8">
        <f t="shared" si="0"/>
        <v>536</v>
      </c>
      <c r="D537" s="2" t="s">
        <v>614</v>
      </c>
      <c r="E537" s="57" t="s">
        <v>470</v>
      </c>
      <c r="F537" s="22" t="s">
        <v>814</v>
      </c>
      <c r="G537" s="22" t="s">
        <v>815</v>
      </c>
      <c r="H537" s="23">
        <v>34774</v>
      </c>
      <c r="I537" s="32">
        <v>25.1</v>
      </c>
      <c r="J537" s="22">
        <v>3</v>
      </c>
      <c r="K537" s="22" t="s">
        <v>46</v>
      </c>
    </row>
    <row r="538" spans="1:11">
      <c r="A538" s="5">
        <f t="shared" si="1"/>
        <v>26</v>
      </c>
      <c r="B538" s="8">
        <f t="shared" si="2"/>
        <v>37</v>
      </c>
      <c r="C538" s="8">
        <f t="shared" si="0"/>
        <v>537</v>
      </c>
      <c r="D538" s="2" t="s">
        <v>345</v>
      </c>
      <c r="E538" s="57" t="s">
        <v>246</v>
      </c>
      <c r="F538" s="22" t="s">
        <v>711</v>
      </c>
      <c r="G538" s="22" t="s">
        <v>827</v>
      </c>
      <c r="H538" s="23">
        <v>34369</v>
      </c>
      <c r="I538" s="32">
        <v>26.2</v>
      </c>
      <c r="J538" s="22">
        <v>7</v>
      </c>
      <c r="K538" s="22" t="s">
        <v>46</v>
      </c>
    </row>
    <row r="539" spans="1:11">
      <c r="A539" s="5">
        <f t="shared" si="1"/>
        <v>26</v>
      </c>
      <c r="B539" s="8">
        <f t="shared" si="2"/>
        <v>38</v>
      </c>
      <c r="C539" s="8">
        <f t="shared" si="0"/>
        <v>538</v>
      </c>
      <c r="D539" s="2" t="s">
        <v>345</v>
      </c>
      <c r="E539" s="57" t="s">
        <v>300</v>
      </c>
      <c r="F539" s="22" t="s">
        <v>1108</v>
      </c>
      <c r="G539" s="22" t="s">
        <v>136</v>
      </c>
      <c r="H539" s="23">
        <v>32949</v>
      </c>
      <c r="I539" s="32">
        <v>30.1</v>
      </c>
      <c r="J539" s="22">
        <v>1</v>
      </c>
      <c r="K539" s="22" t="s">
        <v>837</v>
      </c>
    </row>
    <row r="540" spans="1:11">
      <c r="A540" s="5">
        <f t="shared" si="1"/>
        <v>26</v>
      </c>
      <c r="B540" s="8">
        <f t="shared" si="2"/>
        <v>39</v>
      </c>
      <c r="C540" s="8">
        <f t="shared" si="0"/>
        <v>539</v>
      </c>
      <c r="D540" s="2" t="s">
        <v>354</v>
      </c>
      <c r="E540" s="57" t="s">
        <v>18</v>
      </c>
      <c r="F540" s="22" t="s">
        <v>196</v>
      </c>
      <c r="G540" s="22" t="s">
        <v>106</v>
      </c>
      <c r="H540" s="23">
        <v>33190</v>
      </c>
      <c r="I540" s="32">
        <v>29.4</v>
      </c>
      <c r="J540" s="22">
        <v>1</v>
      </c>
      <c r="K540" s="22" t="s">
        <v>837</v>
      </c>
    </row>
    <row r="541" spans="1:11">
      <c r="A541" s="9">
        <f>A539</f>
        <v>26</v>
      </c>
      <c r="B541" s="10">
        <f t="shared" si="2"/>
        <v>40</v>
      </c>
      <c r="C541" s="10">
        <f t="shared" si="0"/>
        <v>540</v>
      </c>
      <c r="D541" s="11" t="s">
        <v>354</v>
      </c>
      <c r="E541" s="59" t="s">
        <v>300</v>
      </c>
      <c r="F541" s="26" t="s">
        <v>601</v>
      </c>
      <c r="G541" s="26" t="s">
        <v>907</v>
      </c>
      <c r="H541" s="27">
        <v>32322</v>
      </c>
      <c r="I541" s="34">
        <v>31.8</v>
      </c>
      <c r="J541" s="26">
        <v>2</v>
      </c>
      <c r="K541" s="26" t="s">
        <v>837</v>
      </c>
    </row>
    <row r="542" spans="1:11">
      <c r="A542" s="5">
        <f>A541+1</f>
        <v>27</v>
      </c>
      <c r="B542" s="8">
        <v>1</v>
      </c>
      <c r="C542" s="8">
        <f t="shared" si="0"/>
        <v>541</v>
      </c>
      <c r="D542" s="2" t="s">
        <v>354</v>
      </c>
      <c r="E542" s="57" t="s">
        <v>686</v>
      </c>
      <c r="F542" s="22" t="s">
        <v>534</v>
      </c>
      <c r="G542" s="22" t="s">
        <v>666</v>
      </c>
      <c r="H542" s="23">
        <v>34583</v>
      </c>
      <c r="I542" s="32">
        <v>25.6</v>
      </c>
      <c r="J542" s="22">
        <v>7</v>
      </c>
      <c r="K542" s="22" t="s">
        <v>837</v>
      </c>
    </row>
    <row r="543" spans="1:11">
      <c r="A543" s="5">
        <f>A542</f>
        <v>27</v>
      </c>
      <c r="B543" s="8">
        <f>B542+1</f>
        <v>2</v>
      </c>
      <c r="C543" s="8">
        <f t="shared" si="0"/>
        <v>542</v>
      </c>
      <c r="D543" s="2" t="s">
        <v>354</v>
      </c>
      <c r="E543" s="58" t="s">
        <v>129</v>
      </c>
      <c r="F543" s="24" t="s">
        <v>30</v>
      </c>
      <c r="G543" s="24" t="s">
        <v>533</v>
      </c>
      <c r="H543" s="25">
        <v>32185</v>
      </c>
      <c r="I543" s="33">
        <v>32.200000000000003</v>
      </c>
      <c r="J543" s="24">
        <v>2</v>
      </c>
      <c r="K543" s="24" t="s">
        <v>837</v>
      </c>
    </row>
    <row r="544" spans="1:11">
      <c r="A544" s="5">
        <f t="shared" ref="A544:A579" si="3">A543</f>
        <v>27</v>
      </c>
      <c r="B544" s="8">
        <f t="shared" ref="B544:B581" si="4">B543+1</f>
        <v>3</v>
      </c>
      <c r="C544" s="8">
        <f t="shared" ref="C544:C581" si="5">C543+1</f>
        <v>543</v>
      </c>
      <c r="D544" s="2" t="s">
        <v>345</v>
      </c>
      <c r="E544" s="58" t="s">
        <v>45</v>
      </c>
      <c r="F544" s="24" t="s">
        <v>1083</v>
      </c>
      <c r="G544" s="24" t="s">
        <v>237</v>
      </c>
      <c r="H544" s="25">
        <v>34526</v>
      </c>
      <c r="I544" s="33">
        <v>25.8</v>
      </c>
      <c r="J544" s="24">
        <v>1</v>
      </c>
      <c r="K544" s="24" t="s">
        <v>837</v>
      </c>
    </row>
    <row r="545" spans="1:11">
      <c r="A545" s="5">
        <f t="shared" si="3"/>
        <v>27</v>
      </c>
      <c r="B545" s="8">
        <f t="shared" si="4"/>
        <v>4</v>
      </c>
      <c r="C545" s="8">
        <f t="shared" si="5"/>
        <v>544</v>
      </c>
      <c r="D545" s="2" t="s">
        <v>345</v>
      </c>
      <c r="E545" s="58" t="s">
        <v>29</v>
      </c>
      <c r="F545" s="24" t="s">
        <v>906</v>
      </c>
      <c r="G545" s="24" t="s">
        <v>325</v>
      </c>
      <c r="H545" s="25">
        <v>33696</v>
      </c>
      <c r="I545" s="33">
        <v>28</v>
      </c>
      <c r="J545" s="24">
        <v>6</v>
      </c>
      <c r="K545" s="24" t="s">
        <v>838</v>
      </c>
    </row>
    <row r="546" spans="1:11">
      <c r="A546" s="5">
        <f t="shared" si="3"/>
        <v>27</v>
      </c>
      <c r="B546" s="8">
        <f t="shared" si="4"/>
        <v>5</v>
      </c>
      <c r="C546" s="8">
        <f t="shared" si="5"/>
        <v>545</v>
      </c>
      <c r="D546" s="2" t="s">
        <v>614</v>
      </c>
      <c r="E546" s="58" t="s">
        <v>17</v>
      </c>
      <c r="F546" s="24" t="s">
        <v>601</v>
      </c>
      <c r="G546" s="24" t="s">
        <v>1097</v>
      </c>
      <c r="H546" s="25">
        <v>33903</v>
      </c>
      <c r="I546" s="33">
        <v>27.5</v>
      </c>
      <c r="J546" s="24">
        <v>7</v>
      </c>
      <c r="K546" s="24" t="s">
        <v>46</v>
      </c>
    </row>
    <row r="547" spans="1:11">
      <c r="A547" s="5">
        <f t="shared" si="3"/>
        <v>27</v>
      </c>
      <c r="B547" s="8">
        <f t="shared" si="4"/>
        <v>6</v>
      </c>
      <c r="C547" s="8">
        <f t="shared" si="5"/>
        <v>546</v>
      </c>
      <c r="D547" s="2" t="s">
        <v>614</v>
      </c>
      <c r="E547" s="58" t="s">
        <v>14</v>
      </c>
      <c r="F547" s="24" t="s">
        <v>715</v>
      </c>
      <c r="G547" s="24" t="s">
        <v>716</v>
      </c>
      <c r="H547" s="25">
        <v>34368</v>
      </c>
      <c r="I547" s="33">
        <v>26.2</v>
      </c>
      <c r="J547" s="24">
        <v>4</v>
      </c>
      <c r="K547" s="24" t="s">
        <v>46</v>
      </c>
    </row>
    <row r="548" spans="1:11">
      <c r="A548" s="5">
        <f t="shared" si="3"/>
        <v>27</v>
      </c>
      <c r="B548" s="8">
        <f t="shared" si="4"/>
        <v>7</v>
      </c>
      <c r="C548" s="8">
        <f t="shared" si="5"/>
        <v>547</v>
      </c>
      <c r="D548" s="2" t="s">
        <v>16</v>
      </c>
      <c r="E548" s="58" t="s">
        <v>492</v>
      </c>
      <c r="F548" s="24" t="s">
        <v>182</v>
      </c>
      <c r="G548" s="24" t="s">
        <v>212</v>
      </c>
      <c r="H548" s="25">
        <v>30905</v>
      </c>
      <c r="I548" s="33">
        <v>35.700000000000003</v>
      </c>
      <c r="J548" s="24">
        <v>9</v>
      </c>
      <c r="K548" s="24" t="s">
        <v>838</v>
      </c>
    </row>
    <row r="549" spans="1:11">
      <c r="A549" s="5">
        <f t="shared" si="3"/>
        <v>27</v>
      </c>
      <c r="B549" s="8">
        <f t="shared" si="4"/>
        <v>8</v>
      </c>
      <c r="C549" s="8">
        <f t="shared" si="5"/>
        <v>548</v>
      </c>
      <c r="D549" s="2" t="s">
        <v>16</v>
      </c>
      <c r="E549" s="58" t="s">
        <v>614</v>
      </c>
      <c r="F549" s="24" t="s">
        <v>1009</v>
      </c>
      <c r="G549" s="24" t="s">
        <v>545</v>
      </c>
      <c r="H549" s="25">
        <v>33190</v>
      </c>
      <c r="I549" s="33">
        <v>29.4</v>
      </c>
      <c r="J549" s="24">
        <v>1</v>
      </c>
      <c r="K549" s="24" t="s">
        <v>837</v>
      </c>
    </row>
    <row r="550" spans="1:11">
      <c r="A550" s="5">
        <f t="shared" si="3"/>
        <v>27</v>
      </c>
      <c r="B550" s="8">
        <f t="shared" si="4"/>
        <v>9</v>
      </c>
      <c r="C550" s="8">
        <f t="shared" si="5"/>
        <v>549</v>
      </c>
      <c r="D550" s="2" t="s">
        <v>18</v>
      </c>
      <c r="E550" s="58" t="s">
        <v>17</v>
      </c>
      <c r="F550" s="24" t="s">
        <v>292</v>
      </c>
      <c r="G550" s="24" t="s">
        <v>151</v>
      </c>
      <c r="H550" s="25">
        <v>34692</v>
      </c>
      <c r="I550" s="33">
        <v>25.3</v>
      </c>
      <c r="J550" s="24">
        <v>1</v>
      </c>
      <c r="K550" s="24" t="s">
        <v>837</v>
      </c>
    </row>
    <row r="551" spans="1:11">
      <c r="A551" s="5">
        <f t="shared" si="3"/>
        <v>27</v>
      </c>
      <c r="B551" s="8">
        <f t="shared" si="4"/>
        <v>10</v>
      </c>
      <c r="C551" s="8">
        <f t="shared" si="5"/>
        <v>550</v>
      </c>
      <c r="D551" s="2" t="s">
        <v>18</v>
      </c>
      <c r="E551" s="58" t="s">
        <v>18</v>
      </c>
      <c r="F551" s="24" t="s">
        <v>1036</v>
      </c>
      <c r="G551" s="24" t="s">
        <v>531</v>
      </c>
      <c r="H551" s="25">
        <v>34825</v>
      </c>
      <c r="I551" s="33">
        <v>24.9</v>
      </c>
      <c r="J551" s="24">
        <v>5</v>
      </c>
      <c r="K551" s="24" t="s">
        <v>46</v>
      </c>
    </row>
    <row r="552" spans="1:11">
      <c r="A552" s="5">
        <f t="shared" si="3"/>
        <v>27</v>
      </c>
      <c r="B552" s="8">
        <f t="shared" si="4"/>
        <v>11</v>
      </c>
      <c r="C552" s="8">
        <f t="shared" si="5"/>
        <v>551</v>
      </c>
      <c r="D552" s="2" t="s">
        <v>14</v>
      </c>
      <c r="E552" s="58" t="s">
        <v>239</v>
      </c>
      <c r="F552" s="24" t="s">
        <v>292</v>
      </c>
      <c r="G552" s="24" t="s">
        <v>1143</v>
      </c>
      <c r="H552" s="25">
        <v>35544</v>
      </c>
      <c r="I552" s="33">
        <v>23</v>
      </c>
      <c r="J552" s="24">
        <v>6</v>
      </c>
      <c r="K552" s="24" t="s">
        <v>838</v>
      </c>
    </row>
    <row r="553" spans="1:11">
      <c r="A553" s="5">
        <f t="shared" si="3"/>
        <v>27</v>
      </c>
      <c r="B553" s="8">
        <f t="shared" si="4"/>
        <v>12</v>
      </c>
      <c r="C553" s="8">
        <f t="shared" si="5"/>
        <v>552</v>
      </c>
      <c r="D553" s="2" t="s">
        <v>14</v>
      </c>
      <c r="E553" s="58" t="s">
        <v>29</v>
      </c>
      <c r="F553" s="24" t="s">
        <v>637</v>
      </c>
      <c r="G553" s="24" t="s">
        <v>804</v>
      </c>
      <c r="H553" s="25">
        <v>32594</v>
      </c>
      <c r="I553" s="33">
        <v>31</v>
      </c>
      <c r="J553" s="24">
        <v>1</v>
      </c>
      <c r="K553" s="24" t="s">
        <v>837</v>
      </c>
    </row>
    <row r="554" spans="1:11">
      <c r="A554" s="5">
        <f t="shared" si="3"/>
        <v>27</v>
      </c>
      <c r="B554" s="8">
        <f t="shared" si="4"/>
        <v>13</v>
      </c>
      <c r="C554" s="8">
        <f t="shared" si="5"/>
        <v>553</v>
      </c>
      <c r="D554" s="2" t="s">
        <v>276</v>
      </c>
      <c r="E554" s="58" t="s">
        <v>15</v>
      </c>
      <c r="F554" s="24" t="s">
        <v>383</v>
      </c>
      <c r="G554" s="24" t="s">
        <v>595</v>
      </c>
      <c r="H554" s="24" t="s">
        <v>1370</v>
      </c>
      <c r="I554" s="35">
        <v>30.3</v>
      </c>
      <c r="J554" s="24">
        <v>2</v>
      </c>
      <c r="K554" s="24" t="s">
        <v>837</v>
      </c>
    </row>
    <row r="555" spans="1:11">
      <c r="A555" s="5">
        <f t="shared" si="3"/>
        <v>27</v>
      </c>
      <c r="B555" s="8">
        <f t="shared" si="4"/>
        <v>14</v>
      </c>
      <c r="C555" s="8">
        <f t="shared" si="5"/>
        <v>554</v>
      </c>
      <c r="D555" s="2" t="s">
        <v>276</v>
      </c>
      <c r="E555" s="58" t="s">
        <v>129</v>
      </c>
      <c r="F555" s="24" t="s">
        <v>468</v>
      </c>
      <c r="G555" s="24" t="s">
        <v>560</v>
      </c>
      <c r="H555" s="25">
        <v>32041</v>
      </c>
      <c r="I555" s="33">
        <v>32.6</v>
      </c>
      <c r="J555" s="24">
        <v>1</v>
      </c>
      <c r="K555" s="24" t="s">
        <v>837</v>
      </c>
    </row>
    <row r="556" spans="1:11">
      <c r="A556" s="5">
        <f t="shared" si="3"/>
        <v>27</v>
      </c>
      <c r="B556" s="8">
        <f t="shared" si="4"/>
        <v>15</v>
      </c>
      <c r="C556" s="8">
        <f t="shared" si="5"/>
        <v>555</v>
      </c>
      <c r="D556" s="2" t="s">
        <v>246</v>
      </c>
      <c r="E556" s="58" t="s">
        <v>300</v>
      </c>
      <c r="F556" s="24" t="s">
        <v>807</v>
      </c>
      <c r="G556" s="24" t="s">
        <v>808</v>
      </c>
      <c r="H556" s="25">
        <v>31694</v>
      </c>
      <c r="I556" s="33">
        <v>33.5</v>
      </c>
      <c r="J556" s="24">
        <v>1</v>
      </c>
      <c r="K556" s="24" t="s">
        <v>837</v>
      </c>
    </row>
    <row r="557" spans="1:11">
      <c r="A557" s="5">
        <f t="shared" si="3"/>
        <v>27</v>
      </c>
      <c r="B557" s="8">
        <f t="shared" si="4"/>
        <v>16</v>
      </c>
      <c r="C557" s="8">
        <f t="shared" si="5"/>
        <v>556</v>
      </c>
      <c r="D557" s="2" t="s">
        <v>246</v>
      </c>
      <c r="E557" s="58" t="s">
        <v>29</v>
      </c>
      <c r="F557" s="24" t="s">
        <v>588</v>
      </c>
      <c r="G557" s="24" t="s">
        <v>496</v>
      </c>
      <c r="H557" s="25">
        <v>31891</v>
      </c>
      <c r="I557" s="33">
        <v>33</v>
      </c>
      <c r="J557" s="24">
        <v>2</v>
      </c>
      <c r="K557" s="24" t="s">
        <v>837</v>
      </c>
    </row>
    <row r="558" spans="1:11">
      <c r="A558" s="5">
        <f t="shared" si="3"/>
        <v>27</v>
      </c>
      <c r="B558" s="8">
        <f t="shared" si="4"/>
        <v>17</v>
      </c>
      <c r="C558" s="8">
        <f t="shared" si="5"/>
        <v>557</v>
      </c>
      <c r="D558" s="2" t="s">
        <v>15</v>
      </c>
      <c r="E558" s="58" t="s">
        <v>45</v>
      </c>
      <c r="F558" s="24" t="s">
        <v>522</v>
      </c>
      <c r="G558" s="24" t="s">
        <v>1065</v>
      </c>
      <c r="H558" s="25">
        <v>33435</v>
      </c>
      <c r="I558" s="33">
        <v>28.7</v>
      </c>
      <c r="J558" s="24">
        <v>4</v>
      </c>
      <c r="K558" s="24" t="s">
        <v>838</v>
      </c>
    </row>
    <row r="559" spans="1:11">
      <c r="A559" s="5">
        <f t="shared" si="3"/>
        <v>27</v>
      </c>
      <c r="B559" s="8">
        <f t="shared" si="4"/>
        <v>18</v>
      </c>
      <c r="C559" s="8">
        <f t="shared" si="5"/>
        <v>558</v>
      </c>
      <c r="D559" s="2" t="s">
        <v>15</v>
      </c>
      <c r="E559" s="57" t="s">
        <v>480</v>
      </c>
      <c r="F559" s="22" t="s">
        <v>200</v>
      </c>
      <c r="G559" s="22" t="s">
        <v>571</v>
      </c>
      <c r="H559" s="23">
        <v>33224</v>
      </c>
      <c r="I559" s="32">
        <v>29.3</v>
      </c>
      <c r="J559" s="22">
        <v>1</v>
      </c>
      <c r="K559" s="22" t="s">
        <v>837</v>
      </c>
    </row>
    <row r="560" spans="1:11">
      <c r="A560" s="5">
        <f t="shared" si="3"/>
        <v>27</v>
      </c>
      <c r="B560" s="8">
        <f t="shared" si="4"/>
        <v>19</v>
      </c>
      <c r="C560" s="8">
        <f t="shared" si="5"/>
        <v>559</v>
      </c>
      <c r="D560" s="2" t="s">
        <v>470</v>
      </c>
      <c r="E560" s="57" t="s">
        <v>164</v>
      </c>
      <c r="F560" s="22" t="s">
        <v>389</v>
      </c>
      <c r="G560" s="22" t="s">
        <v>390</v>
      </c>
      <c r="H560" s="23">
        <v>33924</v>
      </c>
      <c r="I560" s="32">
        <v>27.4</v>
      </c>
      <c r="J560" s="22">
        <v>3</v>
      </c>
      <c r="K560" s="22" t="s">
        <v>837</v>
      </c>
    </row>
    <row r="561" spans="1:11">
      <c r="A561" s="5">
        <f t="shared" si="3"/>
        <v>27</v>
      </c>
      <c r="B561" s="8">
        <f t="shared" si="4"/>
        <v>20</v>
      </c>
      <c r="C561" s="8">
        <f t="shared" si="5"/>
        <v>560</v>
      </c>
      <c r="D561" s="2" t="s">
        <v>470</v>
      </c>
      <c r="E561" s="57" t="s">
        <v>470</v>
      </c>
      <c r="F561" s="22" t="s">
        <v>1146</v>
      </c>
      <c r="G561" s="22" t="s">
        <v>251</v>
      </c>
      <c r="H561" s="23">
        <v>34452</v>
      </c>
      <c r="I561" s="32">
        <v>26</v>
      </c>
      <c r="J561" s="22">
        <v>1</v>
      </c>
      <c r="K561" s="22" t="s">
        <v>46</v>
      </c>
    </row>
    <row r="562" spans="1:11">
      <c r="A562" s="5">
        <f t="shared" si="3"/>
        <v>27</v>
      </c>
      <c r="B562" s="8">
        <f t="shared" si="4"/>
        <v>21</v>
      </c>
      <c r="C562" s="8">
        <f t="shared" si="5"/>
        <v>561</v>
      </c>
      <c r="D562" s="2" t="s">
        <v>555</v>
      </c>
      <c r="E562" s="57" t="s">
        <v>555</v>
      </c>
      <c r="F562" s="22" t="s">
        <v>405</v>
      </c>
      <c r="G562" s="22" t="s">
        <v>406</v>
      </c>
      <c r="H562" s="23">
        <v>32613</v>
      </c>
      <c r="I562" s="32">
        <v>31</v>
      </c>
      <c r="J562" s="22">
        <v>4</v>
      </c>
      <c r="K562" s="22" t="s">
        <v>837</v>
      </c>
    </row>
    <row r="563" spans="1:11">
      <c r="A563" s="5">
        <f t="shared" si="3"/>
        <v>27</v>
      </c>
      <c r="B563" s="8">
        <f t="shared" si="4"/>
        <v>22</v>
      </c>
      <c r="C563" s="8">
        <f t="shared" si="5"/>
        <v>562</v>
      </c>
      <c r="D563" s="2" t="s">
        <v>555</v>
      </c>
      <c r="E563" s="58" t="s">
        <v>47</v>
      </c>
      <c r="F563" s="24" t="s">
        <v>500</v>
      </c>
      <c r="G563" s="24" t="s">
        <v>592</v>
      </c>
      <c r="H563" s="25">
        <v>31371</v>
      </c>
      <c r="I563" s="33">
        <v>34.4</v>
      </c>
      <c r="J563" s="24">
        <v>1</v>
      </c>
      <c r="K563" s="24" t="s">
        <v>837</v>
      </c>
    </row>
    <row r="564" spans="1:11">
      <c r="A564" s="5">
        <f t="shared" si="3"/>
        <v>27</v>
      </c>
      <c r="B564" s="8">
        <f t="shared" si="4"/>
        <v>23</v>
      </c>
      <c r="C564" s="8">
        <f t="shared" si="5"/>
        <v>563</v>
      </c>
      <c r="D564" s="2" t="s">
        <v>13</v>
      </c>
      <c r="E564" s="58" t="s">
        <v>246</v>
      </c>
      <c r="F564" s="24" t="s">
        <v>875</v>
      </c>
      <c r="G564" s="24" t="s">
        <v>547</v>
      </c>
      <c r="H564" s="25">
        <v>34103</v>
      </c>
      <c r="I564" s="33">
        <v>26.9</v>
      </c>
      <c r="J564" s="24">
        <v>1</v>
      </c>
      <c r="K564" s="24" t="s">
        <v>46</v>
      </c>
    </row>
    <row r="565" spans="1:11">
      <c r="A565" s="5">
        <f t="shared" si="3"/>
        <v>27</v>
      </c>
      <c r="B565" s="8">
        <f t="shared" si="4"/>
        <v>24</v>
      </c>
      <c r="C565" s="8">
        <f t="shared" si="5"/>
        <v>564</v>
      </c>
      <c r="D565" s="2" t="s">
        <v>13</v>
      </c>
      <c r="E565" s="58" t="s">
        <v>13</v>
      </c>
      <c r="F565" s="24" t="s">
        <v>295</v>
      </c>
      <c r="G565" s="24" t="s">
        <v>1145</v>
      </c>
      <c r="H565" s="25">
        <v>34937</v>
      </c>
      <c r="I565" s="33">
        <v>24.6</v>
      </c>
      <c r="J565" s="24">
        <v>1</v>
      </c>
      <c r="K565" s="24" t="s">
        <v>46</v>
      </c>
    </row>
    <row r="566" spans="1:11">
      <c r="A566" s="5">
        <f t="shared" si="3"/>
        <v>27</v>
      </c>
      <c r="B566" s="8">
        <f t="shared" si="4"/>
        <v>25</v>
      </c>
      <c r="C566" s="8">
        <f t="shared" si="5"/>
        <v>565</v>
      </c>
      <c r="D566" s="2" t="s">
        <v>300</v>
      </c>
      <c r="E566" s="58" t="s">
        <v>598</v>
      </c>
      <c r="F566" s="24" t="s">
        <v>955</v>
      </c>
      <c r="G566" s="24" t="s">
        <v>333</v>
      </c>
      <c r="H566" s="25">
        <v>34216</v>
      </c>
      <c r="I566" s="33">
        <v>26.6</v>
      </c>
      <c r="J566" s="24">
        <v>1</v>
      </c>
      <c r="K566" s="24" t="s">
        <v>837</v>
      </c>
    </row>
    <row r="567" spans="1:11">
      <c r="A567" s="5">
        <f t="shared" si="3"/>
        <v>27</v>
      </c>
      <c r="B567" s="8">
        <f t="shared" si="4"/>
        <v>26</v>
      </c>
      <c r="C567" s="8">
        <f t="shared" si="5"/>
        <v>566</v>
      </c>
      <c r="D567" s="2" t="s">
        <v>300</v>
      </c>
      <c r="E567" s="58" t="s">
        <v>354</v>
      </c>
      <c r="F567" s="24" t="s">
        <v>770</v>
      </c>
      <c r="G567" s="24" t="s">
        <v>289</v>
      </c>
      <c r="H567" s="25">
        <v>35122</v>
      </c>
      <c r="I567" s="33">
        <v>24.1</v>
      </c>
      <c r="J567" s="24">
        <v>4</v>
      </c>
      <c r="K567" s="24" t="s">
        <v>837</v>
      </c>
    </row>
    <row r="568" spans="1:11">
      <c r="A568" s="5">
        <f t="shared" si="3"/>
        <v>27</v>
      </c>
      <c r="B568" s="8">
        <f t="shared" si="4"/>
        <v>27</v>
      </c>
      <c r="C568" s="8">
        <f t="shared" si="5"/>
        <v>567</v>
      </c>
      <c r="D568" s="2" t="s">
        <v>129</v>
      </c>
      <c r="E568" s="58" t="s">
        <v>470</v>
      </c>
      <c r="F568" s="24" t="s">
        <v>884</v>
      </c>
      <c r="G568" s="24" t="s">
        <v>593</v>
      </c>
      <c r="H568" s="25">
        <v>34202</v>
      </c>
      <c r="I568" s="33">
        <v>26.6</v>
      </c>
      <c r="J568" s="24">
        <v>7</v>
      </c>
      <c r="K568" s="24" t="s">
        <v>46</v>
      </c>
    </row>
    <row r="569" spans="1:11">
      <c r="A569" s="5">
        <f t="shared" si="3"/>
        <v>27</v>
      </c>
      <c r="B569" s="8">
        <f t="shared" si="4"/>
        <v>28</v>
      </c>
      <c r="C569" s="8">
        <f t="shared" si="5"/>
        <v>568</v>
      </c>
      <c r="D569" s="2" t="s">
        <v>129</v>
      </c>
      <c r="E569" s="58" t="s">
        <v>470</v>
      </c>
      <c r="F569" s="24" t="s">
        <v>898</v>
      </c>
      <c r="G569" s="24" t="s">
        <v>104</v>
      </c>
      <c r="H569" s="25">
        <v>34941</v>
      </c>
      <c r="I569" s="33">
        <v>24.6</v>
      </c>
      <c r="J569" s="24">
        <v>1</v>
      </c>
      <c r="K569" s="24" t="s">
        <v>837</v>
      </c>
    </row>
    <row r="570" spans="1:11">
      <c r="A570" s="5">
        <f t="shared" si="3"/>
        <v>27</v>
      </c>
      <c r="B570" s="8">
        <f t="shared" si="4"/>
        <v>29</v>
      </c>
      <c r="C570" s="8">
        <f t="shared" si="5"/>
        <v>569</v>
      </c>
      <c r="D570" s="2" t="s">
        <v>239</v>
      </c>
      <c r="E570" s="58" t="s">
        <v>239</v>
      </c>
      <c r="F570" s="24" t="s">
        <v>534</v>
      </c>
      <c r="G570" s="24" t="s">
        <v>220</v>
      </c>
      <c r="H570" s="25">
        <v>32721</v>
      </c>
      <c r="I570" s="33">
        <v>30.7</v>
      </c>
      <c r="J570" s="24">
        <v>1</v>
      </c>
      <c r="K570" s="24" t="s">
        <v>46</v>
      </c>
    </row>
    <row r="571" spans="1:11">
      <c r="A571" s="5">
        <f t="shared" si="3"/>
        <v>27</v>
      </c>
      <c r="B571" s="8">
        <f t="shared" si="4"/>
        <v>30</v>
      </c>
      <c r="C571" s="8">
        <f t="shared" si="5"/>
        <v>570</v>
      </c>
      <c r="D571" s="2" t="s">
        <v>239</v>
      </c>
      <c r="E571" s="58" t="s">
        <v>188</v>
      </c>
      <c r="F571" s="24" t="s">
        <v>307</v>
      </c>
      <c r="G571" s="24" t="s">
        <v>720</v>
      </c>
      <c r="H571" s="25">
        <v>33727</v>
      </c>
      <c r="I571" s="33">
        <v>27.9</v>
      </c>
      <c r="J571" s="24">
        <v>1</v>
      </c>
      <c r="K571" s="24" t="s">
        <v>46</v>
      </c>
    </row>
    <row r="572" spans="1:11">
      <c r="A572" s="5">
        <f t="shared" si="3"/>
        <v>27</v>
      </c>
      <c r="B572" s="8">
        <f t="shared" si="4"/>
        <v>31</v>
      </c>
      <c r="C572" s="8">
        <f t="shared" si="5"/>
        <v>571</v>
      </c>
      <c r="D572" s="2" t="s">
        <v>29</v>
      </c>
      <c r="E572" s="58" t="s">
        <v>213</v>
      </c>
      <c r="F572" s="24" t="s">
        <v>460</v>
      </c>
      <c r="G572" s="24" t="s">
        <v>592</v>
      </c>
      <c r="H572" s="25">
        <v>34043</v>
      </c>
      <c r="I572" s="33">
        <v>27.1</v>
      </c>
      <c r="J572" s="24">
        <v>7</v>
      </c>
      <c r="K572" s="24" t="s">
        <v>838</v>
      </c>
    </row>
    <row r="573" spans="1:11">
      <c r="A573" s="5">
        <f t="shared" si="3"/>
        <v>27</v>
      </c>
      <c r="B573" s="8">
        <f t="shared" si="4"/>
        <v>32</v>
      </c>
      <c r="C573" s="8">
        <f t="shared" si="5"/>
        <v>572</v>
      </c>
      <c r="D573" s="2" t="s">
        <v>29</v>
      </c>
      <c r="E573" s="58" t="s">
        <v>492</v>
      </c>
      <c r="F573" s="24" t="s">
        <v>253</v>
      </c>
      <c r="G573" s="24" t="s">
        <v>380</v>
      </c>
      <c r="H573" s="25">
        <v>34357</v>
      </c>
      <c r="I573" s="33">
        <v>26.2</v>
      </c>
      <c r="J573" s="24">
        <v>4</v>
      </c>
      <c r="K573" s="24" t="s">
        <v>837</v>
      </c>
    </row>
    <row r="574" spans="1:11">
      <c r="A574" s="5">
        <f t="shared" si="3"/>
        <v>27</v>
      </c>
      <c r="B574" s="8">
        <f t="shared" si="4"/>
        <v>33</v>
      </c>
      <c r="C574" s="8">
        <f t="shared" si="5"/>
        <v>573</v>
      </c>
      <c r="D574" s="2" t="s">
        <v>1121</v>
      </c>
      <c r="E574" s="57" t="s">
        <v>14</v>
      </c>
      <c r="F574" s="22" t="s">
        <v>1164</v>
      </c>
      <c r="G574" s="22" t="s">
        <v>565</v>
      </c>
      <c r="H574" s="23">
        <v>33936</v>
      </c>
      <c r="I574" s="32">
        <v>27.4</v>
      </c>
      <c r="J574" s="22">
        <v>2</v>
      </c>
      <c r="K574" s="22" t="s">
        <v>837</v>
      </c>
    </row>
    <row r="575" spans="1:11">
      <c r="A575" s="5">
        <f t="shared" si="3"/>
        <v>27</v>
      </c>
      <c r="B575" s="8">
        <f t="shared" si="4"/>
        <v>34</v>
      </c>
      <c r="C575" s="8">
        <f t="shared" si="5"/>
        <v>574</v>
      </c>
      <c r="D575" s="2" t="s">
        <v>1121</v>
      </c>
      <c r="E575" s="57" t="s">
        <v>13</v>
      </c>
      <c r="F575" s="22" t="s">
        <v>206</v>
      </c>
      <c r="G575" s="22" t="s">
        <v>535</v>
      </c>
      <c r="H575" s="23">
        <v>31300</v>
      </c>
      <c r="I575" s="32">
        <v>34.6</v>
      </c>
      <c r="J575" s="22">
        <v>3</v>
      </c>
      <c r="K575" s="22" t="s">
        <v>838</v>
      </c>
    </row>
    <row r="576" spans="1:11">
      <c r="A576" s="5">
        <f t="shared" si="3"/>
        <v>27</v>
      </c>
      <c r="B576" s="8">
        <f t="shared" si="4"/>
        <v>35</v>
      </c>
      <c r="C576" s="8">
        <f t="shared" si="5"/>
        <v>575</v>
      </c>
      <c r="D576" s="2" t="s">
        <v>609</v>
      </c>
      <c r="E576" s="58" t="s">
        <v>345</v>
      </c>
      <c r="F576" s="24" t="s">
        <v>980</v>
      </c>
      <c r="G576" s="24" t="s">
        <v>221</v>
      </c>
      <c r="H576" s="25">
        <v>34168</v>
      </c>
      <c r="I576" s="33">
        <v>26.7</v>
      </c>
      <c r="J576" s="24">
        <v>1</v>
      </c>
      <c r="K576" s="24" t="s">
        <v>837</v>
      </c>
    </row>
    <row r="577" spans="1:11">
      <c r="A577" s="5">
        <f t="shared" si="3"/>
        <v>27</v>
      </c>
      <c r="B577" s="8">
        <f t="shared" si="4"/>
        <v>36</v>
      </c>
      <c r="C577" s="8">
        <f t="shared" si="5"/>
        <v>576</v>
      </c>
      <c r="D577" s="2" t="s">
        <v>609</v>
      </c>
      <c r="E577" s="58" t="s">
        <v>481</v>
      </c>
      <c r="F577" s="24" t="s">
        <v>964</v>
      </c>
      <c r="G577" s="24" t="s">
        <v>533</v>
      </c>
      <c r="H577" s="25">
        <v>35603</v>
      </c>
      <c r="I577" s="33">
        <v>22.8</v>
      </c>
      <c r="J577" s="24">
        <v>7</v>
      </c>
      <c r="K577" s="24" t="s">
        <v>46</v>
      </c>
    </row>
    <row r="578" spans="1:11">
      <c r="A578" s="5">
        <f t="shared" si="3"/>
        <v>27</v>
      </c>
      <c r="B578" s="8">
        <f t="shared" si="4"/>
        <v>37</v>
      </c>
      <c r="C578" s="8">
        <f t="shared" si="5"/>
        <v>577</v>
      </c>
      <c r="D578" s="2" t="s">
        <v>563</v>
      </c>
      <c r="E578" s="58" t="s">
        <v>563</v>
      </c>
      <c r="F578" s="24" t="s">
        <v>1138</v>
      </c>
      <c r="G578" s="24" t="s">
        <v>41</v>
      </c>
      <c r="H578" s="25">
        <v>34629</v>
      </c>
      <c r="I578" s="33">
        <v>25.5</v>
      </c>
      <c r="J578" s="24">
        <v>1</v>
      </c>
      <c r="K578" s="24" t="s">
        <v>837</v>
      </c>
    </row>
    <row r="579" spans="1:11">
      <c r="A579" s="5">
        <f t="shared" si="3"/>
        <v>27</v>
      </c>
      <c r="B579" s="8">
        <f t="shared" si="4"/>
        <v>38</v>
      </c>
      <c r="C579" s="8">
        <f t="shared" si="5"/>
        <v>578</v>
      </c>
      <c r="D579" s="2" t="s">
        <v>563</v>
      </c>
      <c r="E579" s="57" t="s">
        <v>15</v>
      </c>
      <c r="F579" s="22" t="s">
        <v>1019</v>
      </c>
      <c r="G579" s="22" t="s">
        <v>409</v>
      </c>
      <c r="H579" s="23">
        <v>33234</v>
      </c>
      <c r="I579" s="32">
        <v>29.3</v>
      </c>
      <c r="J579" s="22">
        <v>1</v>
      </c>
      <c r="K579" s="22" t="s">
        <v>837</v>
      </c>
    </row>
    <row r="580" spans="1:11">
      <c r="A580" s="5">
        <f>A579</f>
        <v>27</v>
      </c>
      <c r="B580" s="8">
        <f t="shared" si="4"/>
        <v>39</v>
      </c>
      <c r="C580" s="8">
        <f t="shared" si="5"/>
        <v>579</v>
      </c>
      <c r="D580" s="2" t="s">
        <v>567</v>
      </c>
      <c r="E580" s="57" t="s">
        <v>567</v>
      </c>
      <c r="F580" s="22" t="s">
        <v>1297</v>
      </c>
      <c r="G580" s="22" t="s">
        <v>600</v>
      </c>
      <c r="H580" s="23">
        <v>34489</v>
      </c>
      <c r="I580" s="32">
        <v>25.9</v>
      </c>
      <c r="J580" s="22">
        <v>1</v>
      </c>
      <c r="K580" s="22" t="s">
        <v>837</v>
      </c>
    </row>
    <row r="581" spans="1:11">
      <c r="A581" s="9">
        <f>A579</f>
        <v>27</v>
      </c>
      <c r="B581" s="10">
        <f t="shared" si="4"/>
        <v>40</v>
      </c>
      <c r="C581" s="10">
        <f t="shared" si="5"/>
        <v>580</v>
      </c>
      <c r="D581" s="11" t="s">
        <v>567</v>
      </c>
      <c r="E581" s="59" t="s">
        <v>438</v>
      </c>
      <c r="F581" s="26" t="s">
        <v>159</v>
      </c>
      <c r="G581" s="26" t="s">
        <v>1134</v>
      </c>
      <c r="H581" s="27">
        <v>33371</v>
      </c>
      <c r="I581" s="34">
        <v>28.9</v>
      </c>
      <c r="J581" s="26">
        <v>2</v>
      </c>
      <c r="K581" s="26" t="s">
        <v>837</v>
      </c>
    </row>
    <row r="582" spans="1:11">
      <c r="A582" s="5">
        <f>A581+1</f>
        <v>28</v>
      </c>
      <c r="B582" s="8">
        <v>1</v>
      </c>
      <c r="C582" s="8">
        <f>C581+1</f>
        <v>581</v>
      </c>
      <c r="D582" s="2" t="s">
        <v>567</v>
      </c>
      <c r="E582" s="57" t="s">
        <v>614</v>
      </c>
      <c r="F582" s="22" t="s">
        <v>601</v>
      </c>
      <c r="G582" s="22" t="s">
        <v>536</v>
      </c>
      <c r="H582" s="23">
        <v>30763</v>
      </c>
      <c r="I582" s="32">
        <v>36.1</v>
      </c>
      <c r="J582" s="22">
        <v>1</v>
      </c>
      <c r="K582" s="22" t="s">
        <v>837</v>
      </c>
    </row>
    <row r="583" spans="1:11">
      <c r="A583" s="5">
        <f>A582</f>
        <v>28</v>
      </c>
      <c r="B583" s="8">
        <f>B582+1</f>
        <v>2</v>
      </c>
      <c r="C583" s="8">
        <f>C582+1</f>
        <v>582</v>
      </c>
      <c r="D583" s="2" t="s">
        <v>567</v>
      </c>
      <c r="E583" s="57" t="s">
        <v>15</v>
      </c>
      <c r="F583" s="22" t="s">
        <v>1071</v>
      </c>
      <c r="G583" s="22" t="s">
        <v>328</v>
      </c>
      <c r="H583" s="23">
        <v>34445</v>
      </c>
      <c r="I583" s="32">
        <v>26</v>
      </c>
      <c r="J583" s="22">
        <v>3</v>
      </c>
      <c r="K583" s="22" t="s">
        <v>46</v>
      </c>
    </row>
    <row r="584" spans="1:11">
      <c r="A584" s="5">
        <f t="shared" ref="A584:A619" si="6">A583</f>
        <v>28</v>
      </c>
      <c r="B584" s="8">
        <f t="shared" ref="B584:B621" si="7">B583+1</f>
        <v>3</v>
      </c>
      <c r="C584" s="8">
        <f t="shared" ref="C584:C621" si="8">C583+1</f>
        <v>583</v>
      </c>
      <c r="D584" s="2" t="s">
        <v>563</v>
      </c>
      <c r="E584" s="57" t="s">
        <v>480</v>
      </c>
      <c r="F584" s="22" t="s">
        <v>735</v>
      </c>
      <c r="G584" s="22" t="s">
        <v>105</v>
      </c>
      <c r="H584" s="23">
        <v>33244</v>
      </c>
      <c r="I584" s="32">
        <v>29.3</v>
      </c>
      <c r="J584" s="22">
        <v>1</v>
      </c>
      <c r="K584" s="22" t="s">
        <v>837</v>
      </c>
    </row>
    <row r="585" spans="1:11">
      <c r="A585" s="5">
        <f t="shared" si="6"/>
        <v>28</v>
      </c>
      <c r="B585" s="8">
        <f t="shared" si="7"/>
        <v>4</v>
      </c>
      <c r="C585" s="8">
        <f t="shared" si="8"/>
        <v>584</v>
      </c>
      <c r="D585" s="2" t="s">
        <v>563</v>
      </c>
      <c r="E585" s="57" t="s">
        <v>438</v>
      </c>
      <c r="F585" s="22" t="s">
        <v>578</v>
      </c>
      <c r="G585" s="22" t="s">
        <v>244</v>
      </c>
      <c r="H585" s="23">
        <v>35249</v>
      </c>
      <c r="I585" s="32">
        <v>23.8</v>
      </c>
      <c r="J585" s="22">
        <v>6</v>
      </c>
      <c r="K585" s="22" t="s">
        <v>838</v>
      </c>
    </row>
    <row r="586" spans="1:11">
      <c r="A586" s="5">
        <f t="shared" si="6"/>
        <v>28</v>
      </c>
      <c r="B586" s="8">
        <f t="shared" si="7"/>
        <v>5</v>
      </c>
      <c r="C586" s="8">
        <f t="shared" si="8"/>
        <v>585</v>
      </c>
      <c r="D586" s="2" t="s">
        <v>609</v>
      </c>
      <c r="E586" s="57" t="s">
        <v>29</v>
      </c>
      <c r="F586" s="22" t="s">
        <v>111</v>
      </c>
      <c r="G586" s="22" t="s">
        <v>549</v>
      </c>
      <c r="H586" s="23">
        <v>30953</v>
      </c>
      <c r="I586" s="32">
        <v>35.5</v>
      </c>
      <c r="J586" s="22">
        <v>3</v>
      </c>
      <c r="K586" s="22" t="s">
        <v>837</v>
      </c>
    </row>
    <row r="587" spans="1:11">
      <c r="A587" s="5">
        <f t="shared" si="6"/>
        <v>28</v>
      </c>
      <c r="B587" s="8">
        <f t="shared" si="7"/>
        <v>6</v>
      </c>
      <c r="C587" s="8">
        <f t="shared" si="8"/>
        <v>586</v>
      </c>
      <c r="D587" s="2" t="s">
        <v>609</v>
      </c>
      <c r="E587" s="57" t="s">
        <v>13</v>
      </c>
      <c r="F587" s="22" t="s">
        <v>323</v>
      </c>
      <c r="G587" s="22" t="s">
        <v>208</v>
      </c>
      <c r="H587" s="23">
        <v>31217</v>
      </c>
      <c r="I587" s="32">
        <v>34.799999999999997</v>
      </c>
      <c r="J587" s="22">
        <v>1</v>
      </c>
      <c r="K587" s="22" t="s">
        <v>837</v>
      </c>
    </row>
    <row r="588" spans="1:11">
      <c r="A588" s="5">
        <f t="shared" si="6"/>
        <v>28</v>
      </c>
      <c r="B588" s="8">
        <f t="shared" si="7"/>
        <v>7</v>
      </c>
      <c r="C588" s="8">
        <f t="shared" si="8"/>
        <v>587</v>
      </c>
      <c r="D588" s="2" t="s">
        <v>1121</v>
      </c>
      <c r="E588" s="57" t="s">
        <v>15</v>
      </c>
      <c r="F588" s="22" t="s">
        <v>849</v>
      </c>
      <c r="G588" s="22" t="s">
        <v>208</v>
      </c>
      <c r="H588" s="23">
        <v>32324</v>
      </c>
      <c r="I588" s="32">
        <v>31.8</v>
      </c>
      <c r="J588" s="22">
        <v>1</v>
      </c>
      <c r="K588" s="22" t="s">
        <v>837</v>
      </c>
    </row>
    <row r="589" spans="1:11">
      <c r="A589" s="5">
        <f t="shared" si="6"/>
        <v>28</v>
      </c>
      <c r="B589" s="8">
        <f t="shared" si="7"/>
        <v>8</v>
      </c>
      <c r="C589" s="8">
        <f t="shared" si="8"/>
        <v>588</v>
      </c>
      <c r="D589" s="2" t="s">
        <v>1121</v>
      </c>
      <c r="E589" s="57" t="s">
        <v>354</v>
      </c>
      <c r="F589" s="22" t="s">
        <v>453</v>
      </c>
      <c r="G589" s="22" t="s">
        <v>198</v>
      </c>
      <c r="H589" s="23">
        <v>33542</v>
      </c>
      <c r="I589" s="32">
        <v>28.4</v>
      </c>
      <c r="J589" s="22">
        <v>4</v>
      </c>
      <c r="K589" s="22" t="s">
        <v>46</v>
      </c>
    </row>
    <row r="590" spans="1:11">
      <c r="A590" s="5">
        <f t="shared" si="6"/>
        <v>28</v>
      </c>
      <c r="B590" s="8">
        <f t="shared" si="7"/>
        <v>9</v>
      </c>
      <c r="C590" s="8">
        <f t="shared" si="8"/>
        <v>589</v>
      </c>
      <c r="D590" s="2" t="s">
        <v>29</v>
      </c>
      <c r="E590" s="57" t="s">
        <v>213</v>
      </c>
      <c r="F590" s="22" t="s">
        <v>1203</v>
      </c>
      <c r="G590" s="22" t="s">
        <v>613</v>
      </c>
      <c r="H590" s="23">
        <v>33100</v>
      </c>
      <c r="I590" s="32">
        <v>29.7</v>
      </c>
      <c r="J590" s="22">
        <v>1</v>
      </c>
      <c r="K590" s="22" t="s">
        <v>837</v>
      </c>
    </row>
    <row r="591" spans="1:11">
      <c r="A591" s="5">
        <f t="shared" si="6"/>
        <v>28</v>
      </c>
      <c r="B591" s="8">
        <f t="shared" si="7"/>
        <v>10</v>
      </c>
      <c r="C591" s="8">
        <f t="shared" si="8"/>
        <v>590</v>
      </c>
      <c r="D591" s="2" t="s">
        <v>29</v>
      </c>
      <c r="E591" s="57" t="s">
        <v>438</v>
      </c>
      <c r="F591" s="22" t="s">
        <v>165</v>
      </c>
      <c r="G591" s="22" t="s">
        <v>900</v>
      </c>
      <c r="H591" s="23">
        <v>32936</v>
      </c>
      <c r="I591" s="32">
        <v>30.1</v>
      </c>
      <c r="J591" s="22">
        <v>1</v>
      </c>
      <c r="K591" s="22" t="s">
        <v>837</v>
      </c>
    </row>
    <row r="592" spans="1:11">
      <c r="A592" s="5">
        <f t="shared" si="6"/>
        <v>28</v>
      </c>
      <c r="B592" s="8">
        <f t="shared" si="7"/>
        <v>11</v>
      </c>
      <c r="C592" s="8">
        <f t="shared" si="8"/>
        <v>591</v>
      </c>
      <c r="D592" s="2" t="s">
        <v>239</v>
      </c>
      <c r="E592" s="57" t="s">
        <v>17</v>
      </c>
      <c r="F592" s="22" t="s">
        <v>1119</v>
      </c>
      <c r="G592" s="22" t="s">
        <v>141</v>
      </c>
      <c r="H592" s="23">
        <v>33614</v>
      </c>
      <c r="I592" s="32">
        <v>28.3</v>
      </c>
      <c r="J592" s="22">
        <v>8</v>
      </c>
      <c r="K592" s="22" t="s">
        <v>838</v>
      </c>
    </row>
    <row r="593" spans="1:11">
      <c r="A593" s="5">
        <f t="shared" si="6"/>
        <v>28</v>
      </c>
      <c r="B593" s="8">
        <f t="shared" si="7"/>
        <v>12</v>
      </c>
      <c r="C593" s="8">
        <f t="shared" si="8"/>
        <v>592</v>
      </c>
      <c r="D593" s="2" t="s">
        <v>239</v>
      </c>
      <c r="E593" s="57" t="s">
        <v>14</v>
      </c>
      <c r="F593" s="22" t="s">
        <v>224</v>
      </c>
      <c r="G593" s="22" t="s">
        <v>526</v>
      </c>
      <c r="H593" s="23">
        <v>33163</v>
      </c>
      <c r="I593" s="32">
        <v>29.5</v>
      </c>
      <c r="J593" s="22">
        <v>1</v>
      </c>
      <c r="K593" s="22" t="s">
        <v>837</v>
      </c>
    </row>
    <row r="594" spans="1:11">
      <c r="A594" s="5">
        <f t="shared" si="6"/>
        <v>28</v>
      </c>
      <c r="B594" s="8">
        <f t="shared" si="7"/>
        <v>13</v>
      </c>
      <c r="C594" s="8">
        <f t="shared" si="8"/>
        <v>593</v>
      </c>
      <c r="D594" s="2" t="s">
        <v>129</v>
      </c>
      <c r="E594" s="57" t="s">
        <v>555</v>
      </c>
      <c r="F594" s="22" t="s">
        <v>876</v>
      </c>
      <c r="G594" s="22" t="s">
        <v>877</v>
      </c>
      <c r="H594" s="23">
        <v>35236</v>
      </c>
      <c r="I594" s="32">
        <v>23.8</v>
      </c>
      <c r="J594" s="22">
        <v>1</v>
      </c>
      <c r="K594" s="22" t="s">
        <v>837</v>
      </c>
    </row>
    <row r="595" spans="1:11">
      <c r="A595" s="5">
        <f t="shared" si="6"/>
        <v>28</v>
      </c>
      <c r="B595" s="8">
        <f t="shared" si="7"/>
        <v>14</v>
      </c>
      <c r="C595" s="8">
        <f t="shared" si="8"/>
        <v>594</v>
      </c>
      <c r="D595" s="2" t="s">
        <v>129</v>
      </c>
      <c r="E595" s="57" t="s">
        <v>129</v>
      </c>
      <c r="F595" s="22" t="s">
        <v>511</v>
      </c>
      <c r="G595" s="22" t="s">
        <v>199</v>
      </c>
      <c r="H595" s="23">
        <v>32291</v>
      </c>
      <c r="I595" s="32">
        <v>31.9</v>
      </c>
      <c r="J595" s="22">
        <v>1</v>
      </c>
      <c r="K595" s="22" t="s">
        <v>837</v>
      </c>
    </row>
    <row r="596" spans="1:11">
      <c r="A596" s="5">
        <f t="shared" si="6"/>
        <v>28</v>
      </c>
      <c r="B596" s="8">
        <f t="shared" si="7"/>
        <v>15</v>
      </c>
      <c r="C596" s="8">
        <f t="shared" si="8"/>
        <v>595</v>
      </c>
      <c r="D596" s="2" t="s">
        <v>300</v>
      </c>
      <c r="E596" s="57" t="s">
        <v>45</v>
      </c>
      <c r="F596" s="22" t="s">
        <v>514</v>
      </c>
      <c r="G596" s="22" t="s">
        <v>342</v>
      </c>
      <c r="H596" s="23">
        <v>32199</v>
      </c>
      <c r="I596" s="32">
        <v>32.1</v>
      </c>
      <c r="J596" s="22">
        <v>1</v>
      </c>
      <c r="K596" s="22" t="s">
        <v>837</v>
      </c>
    </row>
    <row r="597" spans="1:11">
      <c r="A597" s="5">
        <f t="shared" si="6"/>
        <v>28</v>
      </c>
      <c r="B597" s="8">
        <f t="shared" si="7"/>
        <v>16</v>
      </c>
      <c r="C597" s="8">
        <f t="shared" si="8"/>
        <v>596</v>
      </c>
      <c r="D597" s="2" t="s">
        <v>300</v>
      </c>
      <c r="E597" s="57" t="s">
        <v>492</v>
      </c>
      <c r="F597" s="22" t="s">
        <v>36</v>
      </c>
      <c r="G597" s="22" t="s">
        <v>175</v>
      </c>
      <c r="H597" s="23">
        <v>32900</v>
      </c>
      <c r="I597" s="32">
        <v>30.2</v>
      </c>
      <c r="J597" s="22">
        <v>6</v>
      </c>
      <c r="K597" s="22" t="s">
        <v>837</v>
      </c>
    </row>
    <row r="598" spans="1:11">
      <c r="A598" s="5">
        <f t="shared" si="6"/>
        <v>28</v>
      </c>
      <c r="B598" s="8">
        <f t="shared" si="7"/>
        <v>17</v>
      </c>
      <c r="C598" s="8">
        <f t="shared" si="8"/>
        <v>597</v>
      </c>
      <c r="D598" s="2" t="s">
        <v>13</v>
      </c>
      <c r="E598" s="57" t="s">
        <v>555</v>
      </c>
      <c r="F598" s="22" t="s">
        <v>39</v>
      </c>
      <c r="G598" s="22" t="s">
        <v>48</v>
      </c>
      <c r="H598" s="23">
        <v>31875</v>
      </c>
      <c r="I598" s="32">
        <v>33</v>
      </c>
      <c r="J598" s="22">
        <v>3</v>
      </c>
      <c r="K598" s="22" t="s">
        <v>46</v>
      </c>
    </row>
    <row r="599" spans="1:11">
      <c r="A599" s="5">
        <f t="shared" si="6"/>
        <v>28</v>
      </c>
      <c r="B599" s="8">
        <f t="shared" si="7"/>
        <v>18</v>
      </c>
      <c r="C599" s="8">
        <f t="shared" si="8"/>
        <v>598</v>
      </c>
      <c r="D599" s="2" t="s">
        <v>13</v>
      </c>
      <c r="E599" s="57" t="s">
        <v>14</v>
      </c>
      <c r="F599" s="22" t="s">
        <v>1064</v>
      </c>
      <c r="G599" s="22" t="s">
        <v>20</v>
      </c>
      <c r="H599" s="23">
        <v>34627</v>
      </c>
      <c r="I599" s="32">
        <v>25.5</v>
      </c>
      <c r="J599" s="22">
        <v>3</v>
      </c>
      <c r="K599" s="22" t="s">
        <v>46</v>
      </c>
    </row>
    <row r="600" spans="1:11">
      <c r="A600" s="5">
        <f t="shared" si="6"/>
        <v>28</v>
      </c>
      <c r="B600" s="8">
        <f t="shared" si="7"/>
        <v>19</v>
      </c>
      <c r="C600" s="8">
        <f t="shared" si="8"/>
        <v>599</v>
      </c>
      <c r="D600" s="2" t="s">
        <v>555</v>
      </c>
      <c r="E600" s="57" t="s">
        <v>14</v>
      </c>
      <c r="F600" s="22" t="s">
        <v>959</v>
      </c>
      <c r="G600" s="22" t="s">
        <v>960</v>
      </c>
      <c r="H600" s="23">
        <v>35655</v>
      </c>
      <c r="I600" s="32">
        <v>22.7</v>
      </c>
      <c r="J600" s="22">
        <v>1</v>
      </c>
      <c r="K600" s="22" t="s">
        <v>46</v>
      </c>
    </row>
    <row r="601" spans="1:11">
      <c r="A601" s="5">
        <f t="shared" si="6"/>
        <v>28</v>
      </c>
      <c r="B601" s="8">
        <f t="shared" si="7"/>
        <v>20</v>
      </c>
      <c r="C601" s="8">
        <f t="shared" si="8"/>
        <v>600</v>
      </c>
      <c r="D601" s="2" t="s">
        <v>555</v>
      </c>
      <c r="E601" s="57" t="s">
        <v>567</v>
      </c>
      <c r="F601" s="22" t="s">
        <v>207</v>
      </c>
      <c r="G601" s="22" t="s">
        <v>851</v>
      </c>
      <c r="H601" s="23">
        <v>31850</v>
      </c>
      <c r="I601" s="32">
        <v>33.1</v>
      </c>
      <c r="J601" s="22">
        <v>1</v>
      </c>
      <c r="K601" s="22" t="s">
        <v>46</v>
      </c>
    </row>
    <row r="602" spans="1:11">
      <c r="A602" s="5">
        <f t="shared" si="6"/>
        <v>28</v>
      </c>
      <c r="B602" s="8">
        <f t="shared" si="7"/>
        <v>21</v>
      </c>
      <c r="C602" s="8">
        <f t="shared" si="8"/>
        <v>601</v>
      </c>
      <c r="D602" s="2" t="s">
        <v>470</v>
      </c>
      <c r="E602" s="57" t="s">
        <v>492</v>
      </c>
      <c r="F602" s="22" t="s">
        <v>297</v>
      </c>
      <c r="G602" s="22" t="s">
        <v>253</v>
      </c>
      <c r="H602" s="23">
        <v>30362</v>
      </c>
      <c r="I602" s="32">
        <v>37.200000000000003</v>
      </c>
      <c r="J602" s="22">
        <v>2</v>
      </c>
      <c r="K602" s="22" t="s">
        <v>837</v>
      </c>
    </row>
    <row r="603" spans="1:11">
      <c r="A603" s="5">
        <f t="shared" si="6"/>
        <v>28</v>
      </c>
      <c r="B603" s="8">
        <f t="shared" si="7"/>
        <v>22</v>
      </c>
      <c r="C603" s="8">
        <f t="shared" si="8"/>
        <v>602</v>
      </c>
      <c r="D603" s="2" t="s">
        <v>470</v>
      </c>
      <c r="E603" s="57" t="s">
        <v>45</v>
      </c>
      <c r="F603" s="22" t="s">
        <v>852</v>
      </c>
      <c r="G603" s="22" t="s">
        <v>533</v>
      </c>
      <c r="H603" s="23">
        <v>34515</v>
      </c>
      <c r="I603" s="32">
        <v>25.8</v>
      </c>
      <c r="J603" s="22">
        <v>7</v>
      </c>
      <c r="K603" s="22" t="s">
        <v>46</v>
      </c>
    </row>
    <row r="604" spans="1:11">
      <c r="A604" s="5">
        <f t="shared" si="6"/>
        <v>28</v>
      </c>
      <c r="B604" s="8">
        <f t="shared" si="7"/>
        <v>23</v>
      </c>
      <c r="C604" s="8">
        <f t="shared" si="8"/>
        <v>603</v>
      </c>
      <c r="D604" s="2" t="s">
        <v>15</v>
      </c>
      <c r="E604" s="57" t="s">
        <v>686</v>
      </c>
      <c r="F604" s="22" t="s">
        <v>707</v>
      </c>
      <c r="G604" s="22" t="s">
        <v>225</v>
      </c>
      <c r="H604" s="23">
        <v>33054</v>
      </c>
      <c r="I604" s="32">
        <v>29.8</v>
      </c>
      <c r="J604" s="22">
        <v>3</v>
      </c>
      <c r="K604" s="22" t="s">
        <v>837</v>
      </c>
    </row>
    <row r="605" spans="1:11">
      <c r="A605" s="5">
        <f t="shared" si="6"/>
        <v>28</v>
      </c>
      <c r="B605" s="8">
        <f t="shared" si="7"/>
        <v>24</v>
      </c>
      <c r="C605" s="8">
        <f t="shared" si="8"/>
        <v>604</v>
      </c>
      <c r="D605" s="2" t="s">
        <v>15</v>
      </c>
      <c r="E605" s="57" t="s">
        <v>129</v>
      </c>
      <c r="F605" s="22" t="s">
        <v>613</v>
      </c>
      <c r="G605" s="22" t="s">
        <v>523</v>
      </c>
      <c r="H605" s="23">
        <v>33454</v>
      </c>
      <c r="I605" s="32">
        <v>28.7</v>
      </c>
      <c r="J605" s="22">
        <v>1</v>
      </c>
      <c r="K605" s="22" t="s">
        <v>837</v>
      </c>
    </row>
    <row r="606" spans="1:11">
      <c r="A606" s="5">
        <f t="shared" si="6"/>
        <v>28</v>
      </c>
      <c r="B606" s="8">
        <f t="shared" si="7"/>
        <v>25</v>
      </c>
      <c r="C606" s="8">
        <f t="shared" si="8"/>
        <v>605</v>
      </c>
      <c r="D606" s="2" t="s">
        <v>246</v>
      </c>
      <c r="E606" s="58" t="s">
        <v>438</v>
      </c>
      <c r="F606" s="24" t="s">
        <v>708</v>
      </c>
      <c r="G606" s="24" t="s">
        <v>565</v>
      </c>
      <c r="H606" s="25">
        <v>33950</v>
      </c>
      <c r="I606" s="33">
        <v>27.3</v>
      </c>
      <c r="J606" s="24">
        <v>3</v>
      </c>
      <c r="K606" s="24" t="s">
        <v>837</v>
      </c>
    </row>
    <row r="607" spans="1:11">
      <c r="A607" s="5">
        <f t="shared" si="6"/>
        <v>28</v>
      </c>
      <c r="B607" s="8">
        <f t="shared" si="7"/>
        <v>26</v>
      </c>
      <c r="C607" s="8">
        <f t="shared" si="8"/>
        <v>606</v>
      </c>
      <c r="D607" s="2" t="s">
        <v>246</v>
      </c>
      <c r="E607" s="58" t="s">
        <v>480</v>
      </c>
      <c r="F607" s="24" t="s">
        <v>32</v>
      </c>
      <c r="G607" s="24" t="s">
        <v>220</v>
      </c>
      <c r="H607" s="25">
        <v>31605</v>
      </c>
      <c r="I607" s="33">
        <v>33.799999999999997</v>
      </c>
      <c r="J607" s="24">
        <v>1</v>
      </c>
      <c r="K607" s="24" t="s">
        <v>837</v>
      </c>
    </row>
    <row r="608" spans="1:11">
      <c r="A608" s="5">
        <f t="shared" si="6"/>
        <v>28</v>
      </c>
      <c r="B608" s="8">
        <f t="shared" si="7"/>
        <v>27</v>
      </c>
      <c r="C608" s="8">
        <f t="shared" si="8"/>
        <v>607</v>
      </c>
      <c r="D608" s="2" t="s">
        <v>276</v>
      </c>
      <c r="E608" s="58" t="s">
        <v>609</v>
      </c>
      <c r="F608" s="24" t="s">
        <v>525</v>
      </c>
      <c r="G608" s="24" t="s">
        <v>297</v>
      </c>
      <c r="H608" s="25">
        <v>33332</v>
      </c>
      <c r="I608" s="33">
        <v>29</v>
      </c>
      <c r="J608" s="24">
        <v>1</v>
      </c>
      <c r="K608" s="24" t="s">
        <v>46</v>
      </c>
    </row>
    <row r="609" spans="1:11">
      <c r="A609" s="5">
        <f t="shared" si="6"/>
        <v>28</v>
      </c>
      <c r="B609" s="8">
        <f t="shared" si="7"/>
        <v>28</v>
      </c>
      <c r="C609" s="8">
        <f t="shared" si="8"/>
        <v>608</v>
      </c>
      <c r="D609" s="2" t="s">
        <v>276</v>
      </c>
      <c r="E609" s="58" t="s">
        <v>480</v>
      </c>
      <c r="F609" s="24" t="s">
        <v>1099</v>
      </c>
      <c r="G609" s="24" t="s">
        <v>595</v>
      </c>
      <c r="H609" s="25">
        <v>33951</v>
      </c>
      <c r="I609" s="33">
        <v>27.3</v>
      </c>
      <c r="J609" s="24">
        <v>9</v>
      </c>
      <c r="K609" s="24" t="s">
        <v>837</v>
      </c>
    </row>
    <row r="610" spans="1:11">
      <c r="A610" s="5">
        <f t="shared" si="6"/>
        <v>28</v>
      </c>
      <c r="B610" s="8">
        <f t="shared" si="7"/>
        <v>29</v>
      </c>
      <c r="C610" s="8">
        <f t="shared" si="8"/>
        <v>609</v>
      </c>
      <c r="D610" s="2" t="s">
        <v>14</v>
      </c>
      <c r="E610" s="58" t="s">
        <v>18</v>
      </c>
      <c r="F610" s="24" t="s">
        <v>917</v>
      </c>
      <c r="G610" s="24" t="s">
        <v>531</v>
      </c>
      <c r="H610" s="25">
        <v>32748</v>
      </c>
      <c r="I610" s="33">
        <v>30.6</v>
      </c>
      <c r="J610" s="24">
        <v>1</v>
      </c>
      <c r="K610" s="24" t="s">
        <v>837</v>
      </c>
    </row>
    <row r="611" spans="1:11">
      <c r="A611" s="5">
        <f t="shared" si="6"/>
        <v>28</v>
      </c>
      <c r="B611" s="8">
        <f t="shared" si="7"/>
        <v>30</v>
      </c>
      <c r="C611" s="8">
        <f t="shared" si="8"/>
        <v>610</v>
      </c>
      <c r="D611" s="2" t="s">
        <v>14</v>
      </c>
      <c r="E611" s="58" t="s">
        <v>13</v>
      </c>
      <c r="F611" s="24" t="s">
        <v>684</v>
      </c>
      <c r="G611" s="24" t="s">
        <v>625</v>
      </c>
      <c r="H611" s="25">
        <v>34103</v>
      </c>
      <c r="I611" s="33">
        <v>26.9</v>
      </c>
      <c r="J611" s="24">
        <v>8</v>
      </c>
      <c r="K611" s="24" t="s">
        <v>837</v>
      </c>
    </row>
    <row r="612" spans="1:11">
      <c r="A612" s="5">
        <f t="shared" si="6"/>
        <v>28</v>
      </c>
      <c r="B612" s="8">
        <f t="shared" si="7"/>
        <v>31</v>
      </c>
      <c r="C612" s="8">
        <f t="shared" si="8"/>
        <v>611</v>
      </c>
      <c r="D612" s="2" t="s">
        <v>18</v>
      </c>
      <c r="E612" s="58" t="s">
        <v>188</v>
      </c>
      <c r="F612" s="24" t="s">
        <v>896</v>
      </c>
      <c r="G612" s="24" t="s">
        <v>277</v>
      </c>
      <c r="H612" s="25">
        <v>33914</v>
      </c>
      <c r="I612" s="33">
        <v>27.4</v>
      </c>
      <c r="J612" s="24">
        <v>4</v>
      </c>
      <c r="K612" s="24" t="s">
        <v>837</v>
      </c>
    </row>
    <row r="613" spans="1:11">
      <c r="A613" s="5">
        <f t="shared" si="6"/>
        <v>28</v>
      </c>
      <c r="B613" s="8">
        <f t="shared" si="7"/>
        <v>32</v>
      </c>
      <c r="C613" s="8">
        <f t="shared" si="8"/>
        <v>612</v>
      </c>
      <c r="D613" s="2" t="s">
        <v>18</v>
      </c>
      <c r="E613" s="58" t="s">
        <v>492</v>
      </c>
      <c r="F613" s="24" t="s">
        <v>615</v>
      </c>
      <c r="G613" s="24" t="s">
        <v>216</v>
      </c>
      <c r="H613" s="25">
        <v>33786</v>
      </c>
      <c r="I613" s="33">
        <v>27.8</v>
      </c>
      <c r="J613" s="24">
        <v>1</v>
      </c>
      <c r="K613" s="24" t="s">
        <v>837</v>
      </c>
    </row>
    <row r="614" spans="1:11">
      <c r="A614" s="5">
        <f t="shared" si="6"/>
        <v>28</v>
      </c>
      <c r="B614" s="8">
        <f t="shared" si="7"/>
        <v>33</v>
      </c>
      <c r="C614" s="8">
        <f t="shared" si="8"/>
        <v>613</v>
      </c>
      <c r="D614" s="2" t="s">
        <v>16</v>
      </c>
      <c r="E614" s="58" t="s">
        <v>13</v>
      </c>
      <c r="F614" s="24" t="s">
        <v>73</v>
      </c>
      <c r="G614" s="24" t="s">
        <v>145</v>
      </c>
      <c r="H614" s="25">
        <v>31791</v>
      </c>
      <c r="I614" s="33">
        <v>33.200000000000003</v>
      </c>
      <c r="J614" s="24">
        <v>3</v>
      </c>
      <c r="K614" s="24" t="s">
        <v>837</v>
      </c>
    </row>
    <row r="615" spans="1:11">
      <c r="A615" s="5">
        <f t="shared" si="6"/>
        <v>28</v>
      </c>
      <c r="B615" s="8">
        <f t="shared" si="7"/>
        <v>34</v>
      </c>
      <c r="C615" s="8">
        <f t="shared" si="8"/>
        <v>614</v>
      </c>
      <c r="D615" s="2" t="s">
        <v>16</v>
      </c>
      <c r="E615" s="58" t="s">
        <v>17</v>
      </c>
      <c r="F615" s="24" t="s">
        <v>262</v>
      </c>
      <c r="G615" s="24" t="s">
        <v>545</v>
      </c>
      <c r="H615" s="25">
        <v>31488</v>
      </c>
      <c r="I615" s="33">
        <v>34.1</v>
      </c>
      <c r="J615" s="24">
        <v>3</v>
      </c>
      <c r="K615" s="24" t="s">
        <v>46</v>
      </c>
    </row>
    <row r="616" spans="1:11">
      <c r="A616" s="5">
        <f t="shared" si="6"/>
        <v>28</v>
      </c>
      <c r="B616" s="8">
        <f t="shared" si="7"/>
        <v>35</v>
      </c>
      <c r="C616" s="8">
        <f t="shared" si="8"/>
        <v>615</v>
      </c>
      <c r="D616" s="2" t="s">
        <v>614</v>
      </c>
      <c r="E616" s="58" t="s">
        <v>239</v>
      </c>
      <c r="F616" s="24" t="s">
        <v>341</v>
      </c>
      <c r="G616" s="24" t="s">
        <v>803</v>
      </c>
      <c r="H616" s="25">
        <v>33734</v>
      </c>
      <c r="I616" s="33">
        <v>27.9</v>
      </c>
      <c r="J616" s="24">
        <v>8</v>
      </c>
      <c r="K616" s="24" t="s">
        <v>837</v>
      </c>
    </row>
    <row r="617" spans="1:11">
      <c r="A617" s="5">
        <f t="shared" si="6"/>
        <v>28</v>
      </c>
      <c r="B617" s="8">
        <f t="shared" si="7"/>
        <v>36</v>
      </c>
      <c r="C617" s="8">
        <f t="shared" si="8"/>
        <v>616</v>
      </c>
      <c r="D617" s="2" t="s">
        <v>614</v>
      </c>
      <c r="E617" s="58" t="s">
        <v>47</v>
      </c>
      <c r="F617" s="24" t="s">
        <v>632</v>
      </c>
      <c r="G617" s="24" t="s">
        <v>653</v>
      </c>
      <c r="H617" s="25">
        <v>33842</v>
      </c>
      <c r="I617" s="33">
        <v>27.6</v>
      </c>
      <c r="J617" s="24">
        <v>5</v>
      </c>
      <c r="K617" s="24" t="s">
        <v>837</v>
      </c>
    </row>
    <row r="618" spans="1:11">
      <c r="A618" s="5">
        <f t="shared" si="6"/>
        <v>28</v>
      </c>
      <c r="B618" s="8">
        <f t="shared" si="7"/>
        <v>37</v>
      </c>
      <c r="C618" s="8">
        <f t="shared" si="8"/>
        <v>617</v>
      </c>
      <c r="D618" s="2" t="s">
        <v>345</v>
      </c>
      <c r="E618" s="58" t="s">
        <v>481</v>
      </c>
      <c r="F618" s="24" t="s">
        <v>1250</v>
      </c>
      <c r="G618" s="24" t="s">
        <v>448</v>
      </c>
      <c r="H618" s="25">
        <v>34528</v>
      </c>
      <c r="I618" s="33">
        <v>25.7</v>
      </c>
      <c r="J618" s="24">
        <v>5</v>
      </c>
      <c r="K618" s="24" t="s">
        <v>837</v>
      </c>
    </row>
    <row r="619" spans="1:11">
      <c r="A619" s="5">
        <f t="shared" si="6"/>
        <v>28</v>
      </c>
      <c r="B619" s="8">
        <f t="shared" si="7"/>
        <v>38</v>
      </c>
      <c r="C619" s="8">
        <f t="shared" si="8"/>
        <v>618</v>
      </c>
      <c r="D619" s="2" t="s">
        <v>345</v>
      </c>
      <c r="E619" s="58" t="s">
        <v>563</v>
      </c>
      <c r="F619" s="24" t="s">
        <v>385</v>
      </c>
      <c r="G619" s="24" t="s">
        <v>617</v>
      </c>
      <c r="H619" s="25">
        <v>31694</v>
      </c>
      <c r="I619" s="33">
        <v>33.5</v>
      </c>
      <c r="J619" s="24">
        <v>1</v>
      </c>
      <c r="K619" s="24" t="s">
        <v>837</v>
      </c>
    </row>
    <row r="620" spans="1:11">
      <c r="A620" s="5">
        <f>A619</f>
        <v>28</v>
      </c>
      <c r="B620" s="8">
        <f t="shared" si="7"/>
        <v>39</v>
      </c>
      <c r="C620" s="8">
        <f t="shared" si="8"/>
        <v>619</v>
      </c>
      <c r="D620" s="2" t="s">
        <v>354</v>
      </c>
      <c r="E620" s="58" t="s">
        <v>239</v>
      </c>
      <c r="F620" s="24" t="s">
        <v>911</v>
      </c>
      <c r="G620" s="24" t="s">
        <v>544</v>
      </c>
      <c r="H620" s="25">
        <v>33632</v>
      </c>
      <c r="I620" s="33">
        <v>28.2</v>
      </c>
      <c r="J620" s="24">
        <v>3</v>
      </c>
      <c r="K620" s="24" t="s">
        <v>837</v>
      </c>
    </row>
    <row r="621" spans="1:11">
      <c r="A621" s="9">
        <f>A619</f>
        <v>28</v>
      </c>
      <c r="B621" s="10">
        <f t="shared" si="7"/>
        <v>40</v>
      </c>
      <c r="C621" s="10">
        <f t="shared" si="8"/>
        <v>620</v>
      </c>
      <c r="D621" s="11" t="s">
        <v>354</v>
      </c>
      <c r="E621" s="60" t="s">
        <v>481</v>
      </c>
      <c r="F621" s="28" t="s">
        <v>873</v>
      </c>
      <c r="G621" s="28" t="s">
        <v>874</v>
      </c>
      <c r="H621" s="29">
        <v>33056</v>
      </c>
      <c r="I621" s="36">
        <v>29.8</v>
      </c>
      <c r="J621" s="28">
        <v>1</v>
      </c>
      <c r="K621" s="28" t="s">
        <v>837</v>
      </c>
    </row>
    <row r="622" spans="1:11">
      <c r="A622" s="5">
        <f>A621+1</f>
        <v>29</v>
      </c>
      <c r="B622" s="8">
        <v>1</v>
      </c>
      <c r="C622" s="8">
        <f>C621+1</f>
        <v>621</v>
      </c>
      <c r="D622" s="2" t="s">
        <v>354</v>
      </c>
      <c r="E622" s="58" t="s">
        <v>300</v>
      </c>
      <c r="F622" s="24" t="s">
        <v>1286</v>
      </c>
      <c r="G622" s="24" t="s">
        <v>546</v>
      </c>
      <c r="H622" s="25">
        <v>34408</v>
      </c>
      <c r="I622" s="33">
        <v>26.1</v>
      </c>
      <c r="J622" s="24">
        <v>4</v>
      </c>
      <c r="K622" s="24" t="s">
        <v>837</v>
      </c>
    </row>
    <row r="623" spans="1:11">
      <c r="A623" s="5">
        <f>A622</f>
        <v>29</v>
      </c>
      <c r="B623" s="8">
        <f>B622+1</f>
        <v>2</v>
      </c>
      <c r="C623" s="8">
        <f>C622+1</f>
        <v>622</v>
      </c>
      <c r="D623" s="2" t="s">
        <v>354</v>
      </c>
      <c r="E623" s="58" t="s">
        <v>29</v>
      </c>
      <c r="F623" s="24" t="s">
        <v>288</v>
      </c>
      <c r="G623" s="24" t="s">
        <v>596</v>
      </c>
      <c r="H623" s="25">
        <v>33323</v>
      </c>
      <c r="I623" s="33">
        <v>29</v>
      </c>
      <c r="J623" s="24">
        <v>8</v>
      </c>
      <c r="K623" s="24" t="s">
        <v>837</v>
      </c>
    </row>
    <row r="624" spans="1:11">
      <c r="A624" s="5">
        <f t="shared" ref="A624:A659" si="9">A623</f>
        <v>29</v>
      </c>
      <c r="B624" s="8">
        <f t="shared" ref="B624:B661" si="10">B623+1</f>
        <v>3</v>
      </c>
      <c r="C624" s="8">
        <f t="shared" ref="C624:C661" si="11">C623+1</f>
        <v>623</v>
      </c>
      <c r="D624" s="2" t="s">
        <v>345</v>
      </c>
      <c r="E624" s="58" t="s">
        <v>164</v>
      </c>
      <c r="F624" s="24" t="s">
        <v>388</v>
      </c>
      <c r="G624" s="24" t="s">
        <v>287</v>
      </c>
      <c r="H624" s="25">
        <v>34736</v>
      </c>
      <c r="I624" s="33">
        <v>25.2</v>
      </c>
      <c r="J624" s="24">
        <v>2</v>
      </c>
      <c r="K624" s="24" t="s">
        <v>46</v>
      </c>
    </row>
    <row r="625" spans="1:11">
      <c r="A625" s="5">
        <f t="shared" si="9"/>
        <v>29</v>
      </c>
      <c r="B625" s="8">
        <f t="shared" si="10"/>
        <v>4</v>
      </c>
      <c r="C625" s="8">
        <f t="shared" si="11"/>
        <v>624</v>
      </c>
      <c r="D625" s="2" t="s">
        <v>345</v>
      </c>
      <c r="E625" s="58" t="s">
        <v>15</v>
      </c>
      <c r="F625" s="24" t="s">
        <v>1208</v>
      </c>
      <c r="G625" s="24" t="s">
        <v>393</v>
      </c>
      <c r="H625" s="25">
        <v>35248</v>
      </c>
      <c r="I625" s="33">
        <v>23.8</v>
      </c>
      <c r="J625" s="24">
        <v>1</v>
      </c>
      <c r="K625" s="24" t="s">
        <v>46</v>
      </c>
    </row>
    <row r="626" spans="1:11">
      <c r="A626" s="5">
        <f t="shared" si="9"/>
        <v>29</v>
      </c>
      <c r="B626" s="8">
        <f t="shared" si="10"/>
        <v>5</v>
      </c>
      <c r="C626" s="8">
        <f t="shared" si="11"/>
        <v>625</v>
      </c>
      <c r="D626" s="2" t="s">
        <v>614</v>
      </c>
      <c r="E626" s="57" t="s">
        <v>567</v>
      </c>
      <c r="F626" s="22" t="s">
        <v>218</v>
      </c>
      <c r="G626" s="22" t="s">
        <v>1312</v>
      </c>
      <c r="H626" s="23">
        <v>34335</v>
      </c>
      <c r="I626" s="32">
        <v>26.3</v>
      </c>
      <c r="J626" s="22">
        <v>8</v>
      </c>
      <c r="K626" s="22" t="s">
        <v>46</v>
      </c>
    </row>
    <row r="627" spans="1:11">
      <c r="A627" s="5">
        <f t="shared" si="9"/>
        <v>29</v>
      </c>
      <c r="B627" s="8">
        <f t="shared" si="10"/>
        <v>6</v>
      </c>
      <c r="C627" s="8">
        <f t="shared" si="11"/>
        <v>626</v>
      </c>
      <c r="D627" s="2" t="s">
        <v>614</v>
      </c>
      <c r="E627" s="57" t="s">
        <v>129</v>
      </c>
      <c r="F627" s="22" t="s">
        <v>120</v>
      </c>
      <c r="G627" s="22" t="s">
        <v>904</v>
      </c>
      <c r="H627" s="23">
        <v>33572</v>
      </c>
      <c r="I627" s="32">
        <v>28.4</v>
      </c>
      <c r="J627" s="22">
        <v>1</v>
      </c>
      <c r="K627" s="22" t="s">
        <v>837</v>
      </c>
    </row>
    <row r="628" spans="1:11">
      <c r="A628" s="5">
        <f t="shared" si="9"/>
        <v>29</v>
      </c>
      <c r="B628" s="8">
        <f t="shared" si="10"/>
        <v>7</v>
      </c>
      <c r="C628" s="8">
        <f t="shared" si="11"/>
        <v>627</v>
      </c>
      <c r="D628" s="2" t="s">
        <v>16</v>
      </c>
      <c r="E628" s="57" t="s">
        <v>345</v>
      </c>
      <c r="F628" s="22" t="s">
        <v>743</v>
      </c>
      <c r="G628" s="22" t="s">
        <v>596</v>
      </c>
      <c r="H628" s="23">
        <v>33420</v>
      </c>
      <c r="I628" s="32">
        <v>28.8</v>
      </c>
      <c r="J628" s="22">
        <v>1</v>
      </c>
      <c r="K628" s="22" t="s">
        <v>837</v>
      </c>
    </row>
    <row r="629" spans="1:11">
      <c r="A629" s="5">
        <f t="shared" si="9"/>
        <v>29</v>
      </c>
      <c r="B629" s="8">
        <f t="shared" si="10"/>
        <v>8</v>
      </c>
      <c r="C629" s="8">
        <f t="shared" si="11"/>
        <v>628</v>
      </c>
      <c r="D629" s="2" t="s">
        <v>16</v>
      </c>
      <c r="E629" s="57" t="s">
        <v>246</v>
      </c>
      <c r="F629" s="22" t="s">
        <v>656</v>
      </c>
      <c r="G629" s="22" t="s">
        <v>577</v>
      </c>
      <c r="H629" s="23">
        <v>32089</v>
      </c>
      <c r="I629" s="32">
        <v>32.4</v>
      </c>
      <c r="J629" s="22">
        <v>1</v>
      </c>
      <c r="K629" s="22" t="s">
        <v>837</v>
      </c>
    </row>
    <row r="630" spans="1:11">
      <c r="A630" s="5">
        <f t="shared" si="9"/>
        <v>29</v>
      </c>
      <c r="B630" s="8">
        <f t="shared" si="10"/>
        <v>9</v>
      </c>
      <c r="C630" s="8">
        <f t="shared" si="11"/>
        <v>629</v>
      </c>
      <c r="D630" s="2" t="s">
        <v>18</v>
      </c>
      <c r="E630" s="57" t="s">
        <v>480</v>
      </c>
      <c r="F630" s="22" t="s">
        <v>517</v>
      </c>
      <c r="G630" s="22" t="s">
        <v>277</v>
      </c>
      <c r="H630" s="23">
        <v>33019</v>
      </c>
      <c r="I630" s="32">
        <v>29.9</v>
      </c>
      <c r="J630" s="22">
        <v>7</v>
      </c>
      <c r="K630" s="22" t="s">
        <v>46</v>
      </c>
    </row>
    <row r="631" spans="1:11">
      <c r="A631" s="5">
        <f t="shared" si="9"/>
        <v>29</v>
      </c>
      <c r="B631" s="8">
        <f t="shared" si="10"/>
        <v>10</v>
      </c>
      <c r="C631" s="8">
        <f t="shared" si="11"/>
        <v>630</v>
      </c>
      <c r="D631" s="2" t="s">
        <v>18</v>
      </c>
      <c r="E631" s="57" t="s">
        <v>16</v>
      </c>
      <c r="F631" s="22" t="s">
        <v>1194</v>
      </c>
      <c r="G631" s="22" t="s">
        <v>617</v>
      </c>
      <c r="H631" s="23">
        <v>32047</v>
      </c>
      <c r="I631" s="32">
        <v>32.5</v>
      </c>
      <c r="J631" s="22">
        <v>1</v>
      </c>
      <c r="K631" s="22" t="s">
        <v>837</v>
      </c>
    </row>
    <row r="632" spans="1:11">
      <c r="A632" s="5">
        <f t="shared" si="9"/>
        <v>29</v>
      </c>
      <c r="B632" s="8">
        <f t="shared" si="10"/>
        <v>11</v>
      </c>
      <c r="C632" s="8">
        <f t="shared" si="11"/>
        <v>631</v>
      </c>
      <c r="D632" s="2" t="s">
        <v>14</v>
      </c>
      <c r="E632" s="57" t="s">
        <v>609</v>
      </c>
      <c r="F632" s="22" t="s">
        <v>649</v>
      </c>
      <c r="G632" s="22" t="s">
        <v>201</v>
      </c>
      <c r="H632" s="23">
        <v>32917</v>
      </c>
      <c r="I632" s="32">
        <v>30.2</v>
      </c>
      <c r="J632" s="22">
        <v>1</v>
      </c>
      <c r="K632" s="22" t="s">
        <v>837</v>
      </c>
    </row>
    <row r="633" spans="1:11">
      <c r="A633" s="5">
        <f t="shared" si="9"/>
        <v>29</v>
      </c>
      <c r="B633" s="8">
        <f t="shared" si="10"/>
        <v>12</v>
      </c>
      <c r="C633" s="8">
        <f t="shared" si="11"/>
        <v>632</v>
      </c>
      <c r="D633" s="2" t="s">
        <v>14</v>
      </c>
      <c r="E633" s="57" t="s">
        <v>18</v>
      </c>
      <c r="F633" s="22" t="s">
        <v>158</v>
      </c>
      <c r="G633" s="22" t="s">
        <v>564</v>
      </c>
      <c r="H633" s="23">
        <v>32014</v>
      </c>
      <c r="I633" s="32">
        <v>32.6</v>
      </c>
      <c r="J633" s="22">
        <v>7</v>
      </c>
      <c r="K633" s="22" t="s">
        <v>837</v>
      </c>
    </row>
    <row r="634" spans="1:11">
      <c r="A634" s="5">
        <f t="shared" si="9"/>
        <v>29</v>
      </c>
      <c r="B634" s="8">
        <f t="shared" si="10"/>
        <v>13</v>
      </c>
      <c r="C634" s="8">
        <f t="shared" si="11"/>
        <v>633</v>
      </c>
      <c r="D634" s="2" t="s">
        <v>276</v>
      </c>
      <c r="E634" s="57" t="s">
        <v>480</v>
      </c>
      <c r="F634" s="22" t="s">
        <v>165</v>
      </c>
      <c r="G634" s="22" t="s">
        <v>1207</v>
      </c>
      <c r="H634" s="23">
        <v>33760</v>
      </c>
      <c r="I634" s="32">
        <v>27.9</v>
      </c>
      <c r="J634" s="22">
        <v>1</v>
      </c>
      <c r="K634" s="22" t="s">
        <v>837</v>
      </c>
    </row>
    <row r="635" spans="1:11">
      <c r="A635" s="5">
        <f t="shared" si="9"/>
        <v>29</v>
      </c>
      <c r="B635" s="8">
        <f t="shared" si="10"/>
        <v>14</v>
      </c>
      <c r="C635" s="8">
        <f t="shared" si="11"/>
        <v>634</v>
      </c>
      <c r="D635" s="2" t="s">
        <v>276</v>
      </c>
      <c r="E635" s="57" t="s">
        <v>609</v>
      </c>
      <c r="F635" s="22" t="s">
        <v>584</v>
      </c>
      <c r="G635" s="22" t="s">
        <v>1183</v>
      </c>
      <c r="H635" s="23">
        <v>35416</v>
      </c>
      <c r="I635" s="32">
        <v>23.3</v>
      </c>
      <c r="J635" s="22">
        <v>1</v>
      </c>
      <c r="K635" s="22" t="s">
        <v>46</v>
      </c>
    </row>
    <row r="636" spans="1:11">
      <c r="A636" s="5">
        <f t="shared" si="9"/>
        <v>29</v>
      </c>
      <c r="B636" s="8">
        <f t="shared" si="10"/>
        <v>15</v>
      </c>
      <c r="C636" s="8">
        <f t="shared" si="11"/>
        <v>635</v>
      </c>
      <c r="D636" s="2" t="s">
        <v>246</v>
      </c>
      <c r="E636" s="58" t="s">
        <v>567</v>
      </c>
      <c r="F636" s="24" t="s">
        <v>172</v>
      </c>
      <c r="G636" s="24" t="s">
        <v>509</v>
      </c>
      <c r="H636" s="25">
        <v>32149</v>
      </c>
      <c r="I636" s="33">
        <v>32.299999999999997</v>
      </c>
      <c r="J636" s="24">
        <v>1</v>
      </c>
      <c r="K636" s="24" t="s">
        <v>837</v>
      </c>
    </row>
    <row r="637" spans="1:11">
      <c r="A637" s="5">
        <f t="shared" si="9"/>
        <v>29</v>
      </c>
      <c r="B637" s="8">
        <f t="shared" si="10"/>
        <v>16</v>
      </c>
      <c r="C637" s="8">
        <f t="shared" si="11"/>
        <v>636</v>
      </c>
      <c r="D637" s="2" t="s">
        <v>246</v>
      </c>
      <c r="E637" s="58" t="s">
        <v>614</v>
      </c>
      <c r="F637" s="24" t="s">
        <v>497</v>
      </c>
      <c r="G637" s="24" t="s">
        <v>1226</v>
      </c>
      <c r="H637" s="25">
        <v>34292</v>
      </c>
      <c r="I637" s="33">
        <v>26.4</v>
      </c>
      <c r="J637" s="24">
        <v>1</v>
      </c>
      <c r="K637" s="24" t="s">
        <v>46</v>
      </c>
    </row>
    <row r="638" spans="1:11">
      <c r="A638" s="5">
        <f t="shared" si="9"/>
        <v>29</v>
      </c>
      <c r="B638" s="8">
        <f t="shared" si="10"/>
        <v>17</v>
      </c>
      <c r="C638" s="8">
        <f t="shared" si="11"/>
        <v>637</v>
      </c>
      <c r="D638" s="2" t="s">
        <v>15</v>
      </c>
      <c r="E638" s="58" t="s">
        <v>16</v>
      </c>
      <c r="F638" s="24" t="s">
        <v>218</v>
      </c>
      <c r="G638" s="24" t="s">
        <v>571</v>
      </c>
      <c r="H638" s="25">
        <v>34661</v>
      </c>
      <c r="I638" s="33">
        <v>25.4</v>
      </c>
      <c r="J638" s="24">
        <v>4</v>
      </c>
      <c r="K638" s="24" t="s">
        <v>46</v>
      </c>
    </row>
    <row r="639" spans="1:11">
      <c r="A639" s="5">
        <f t="shared" si="9"/>
        <v>29</v>
      </c>
      <c r="B639" s="8">
        <f t="shared" si="10"/>
        <v>18</v>
      </c>
      <c r="C639" s="8">
        <f t="shared" si="11"/>
        <v>638</v>
      </c>
      <c r="D639" s="2" t="s">
        <v>15</v>
      </c>
      <c r="E639" s="58" t="s">
        <v>470</v>
      </c>
      <c r="F639" s="24" t="s">
        <v>1112</v>
      </c>
      <c r="G639" s="24" t="s">
        <v>175</v>
      </c>
      <c r="H639" s="25">
        <v>33618</v>
      </c>
      <c r="I639" s="33">
        <v>28.2</v>
      </c>
      <c r="J639" s="24">
        <v>1</v>
      </c>
      <c r="K639" s="24" t="s">
        <v>46</v>
      </c>
    </row>
    <row r="640" spans="1:11">
      <c r="A640" s="5">
        <f t="shared" si="9"/>
        <v>29</v>
      </c>
      <c r="B640" s="8">
        <f t="shared" si="10"/>
        <v>19</v>
      </c>
      <c r="C640" s="8">
        <f t="shared" si="11"/>
        <v>639</v>
      </c>
      <c r="D640" s="2" t="s">
        <v>470</v>
      </c>
      <c r="E640" s="58" t="s">
        <v>18</v>
      </c>
      <c r="F640" s="24" t="s">
        <v>295</v>
      </c>
      <c r="G640" s="24" t="s">
        <v>565</v>
      </c>
      <c r="H640" s="25">
        <v>35798</v>
      </c>
      <c r="I640" s="33">
        <v>22.3</v>
      </c>
      <c r="J640" s="24">
        <v>1</v>
      </c>
      <c r="K640" s="24" t="s">
        <v>46</v>
      </c>
    </row>
    <row r="641" spans="1:11">
      <c r="A641" s="5">
        <f t="shared" si="9"/>
        <v>29</v>
      </c>
      <c r="B641" s="8">
        <f t="shared" si="10"/>
        <v>20</v>
      </c>
      <c r="C641" s="8">
        <f t="shared" si="11"/>
        <v>640</v>
      </c>
      <c r="D641" s="2" t="s">
        <v>470</v>
      </c>
      <c r="E641" s="58" t="s">
        <v>18</v>
      </c>
      <c r="F641" s="24" t="s">
        <v>7</v>
      </c>
      <c r="G641" s="24" t="s">
        <v>645</v>
      </c>
      <c r="H641" s="25">
        <v>35356</v>
      </c>
      <c r="I641" s="33">
        <v>23.5</v>
      </c>
      <c r="J641" s="24">
        <v>1</v>
      </c>
      <c r="K641" s="24" t="s">
        <v>46</v>
      </c>
    </row>
    <row r="642" spans="1:11">
      <c r="A642" s="5">
        <f t="shared" si="9"/>
        <v>29</v>
      </c>
      <c r="B642" s="8">
        <f t="shared" si="10"/>
        <v>21</v>
      </c>
      <c r="C642" s="8">
        <f t="shared" si="11"/>
        <v>641</v>
      </c>
      <c r="D642" s="2" t="s">
        <v>555</v>
      </c>
      <c r="E642" s="58" t="s">
        <v>17</v>
      </c>
      <c r="F642" s="24" t="s">
        <v>1066</v>
      </c>
      <c r="G642" s="24" t="s">
        <v>166</v>
      </c>
      <c r="H642" s="25">
        <v>33811</v>
      </c>
      <c r="I642" s="33">
        <v>27.7</v>
      </c>
      <c r="J642" s="24">
        <v>1</v>
      </c>
      <c r="K642" s="24" t="s">
        <v>46</v>
      </c>
    </row>
    <row r="643" spans="1:11">
      <c r="A643" s="5">
        <f t="shared" si="9"/>
        <v>29</v>
      </c>
      <c r="B643" s="8">
        <f t="shared" si="10"/>
        <v>22</v>
      </c>
      <c r="C643" s="8">
        <f t="shared" si="11"/>
        <v>642</v>
      </c>
      <c r="D643" s="2" t="s">
        <v>555</v>
      </c>
      <c r="E643" s="58" t="s">
        <v>29</v>
      </c>
      <c r="F643" s="24" t="s">
        <v>458</v>
      </c>
      <c r="G643" s="24" t="s">
        <v>641</v>
      </c>
      <c r="H643" s="25">
        <v>31351</v>
      </c>
      <c r="I643" s="33">
        <v>34.5</v>
      </c>
      <c r="J643" s="24">
        <v>1</v>
      </c>
      <c r="K643" s="24" t="s">
        <v>837</v>
      </c>
    </row>
    <row r="644" spans="1:11">
      <c r="A644" s="5">
        <f t="shared" si="9"/>
        <v>29</v>
      </c>
      <c r="B644" s="8">
        <f t="shared" si="10"/>
        <v>23</v>
      </c>
      <c r="C644" s="8">
        <f t="shared" si="11"/>
        <v>643</v>
      </c>
      <c r="D644" s="2" t="s">
        <v>13</v>
      </c>
      <c r="E644" s="57" t="s">
        <v>129</v>
      </c>
      <c r="F644" s="22" t="s">
        <v>1140</v>
      </c>
      <c r="G644" s="22" t="s">
        <v>1141</v>
      </c>
      <c r="H644" s="23">
        <v>34759</v>
      </c>
      <c r="I644" s="32">
        <v>25.1</v>
      </c>
      <c r="J644" s="22">
        <v>1</v>
      </c>
      <c r="K644" s="22" t="s">
        <v>837</v>
      </c>
    </row>
    <row r="645" spans="1:11">
      <c r="A645" s="5">
        <f t="shared" si="9"/>
        <v>29</v>
      </c>
      <c r="B645" s="8">
        <f t="shared" si="10"/>
        <v>24</v>
      </c>
      <c r="C645" s="8">
        <f t="shared" si="11"/>
        <v>644</v>
      </c>
      <c r="D645" s="2" t="s">
        <v>13</v>
      </c>
      <c r="E645" s="57" t="s">
        <v>47</v>
      </c>
      <c r="F645" s="22" t="s">
        <v>1052</v>
      </c>
      <c r="G645" s="22" t="s">
        <v>533</v>
      </c>
      <c r="H645" s="23">
        <v>34324</v>
      </c>
      <c r="I645" s="32">
        <v>26.3</v>
      </c>
      <c r="J645" s="22">
        <v>1</v>
      </c>
      <c r="K645" s="22" t="s">
        <v>837</v>
      </c>
    </row>
    <row r="646" spans="1:11">
      <c r="A646" s="5">
        <f t="shared" si="9"/>
        <v>29</v>
      </c>
      <c r="B646" s="8">
        <f t="shared" si="10"/>
        <v>25</v>
      </c>
      <c r="C646" s="8">
        <f t="shared" si="11"/>
        <v>645</v>
      </c>
      <c r="D646" s="2" t="s">
        <v>300</v>
      </c>
      <c r="E646" s="57" t="s">
        <v>438</v>
      </c>
      <c r="F646" s="22" t="s">
        <v>1007</v>
      </c>
      <c r="G646" s="22" t="s">
        <v>257</v>
      </c>
      <c r="H646" s="23">
        <v>33269</v>
      </c>
      <c r="I646" s="32">
        <v>29.2</v>
      </c>
      <c r="J646" s="22">
        <v>8</v>
      </c>
      <c r="K646" s="22" t="s">
        <v>837</v>
      </c>
    </row>
    <row r="647" spans="1:11">
      <c r="A647" s="5">
        <f t="shared" si="9"/>
        <v>29</v>
      </c>
      <c r="B647" s="8">
        <f t="shared" si="10"/>
        <v>26</v>
      </c>
      <c r="C647" s="8">
        <f t="shared" si="11"/>
        <v>646</v>
      </c>
      <c r="D647" s="2" t="s">
        <v>300</v>
      </c>
      <c r="E647" s="57" t="s">
        <v>188</v>
      </c>
      <c r="F647" s="22" t="s">
        <v>140</v>
      </c>
      <c r="G647" s="22" t="s">
        <v>591</v>
      </c>
      <c r="H647" s="23">
        <v>31211</v>
      </c>
      <c r="I647" s="32">
        <v>34.799999999999997</v>
      </c>
      <c r="J647" s="22">
        <v>1</v>
      </c>
      <c r="K647" s="22" t="s">
        <v>837</v>
      </c>
    </row>
    <row r="648" spans="1:11">
      <c r="A648" s="5">
        <f t="shared" si="9"/>
        <v>29</v>
      </c>
      <c r="B648" s="8">
        <f t="shared" si="10"/>
        <v>27</v>
      </c>
      <c r="C648" s="8">
        <f t="shared" si="11"/>
        <v>647</v>
      </c>
      <c r="D648" s="2" t="s">
        <v>129</v>
      </c>
      <c r="E648" s="57" t="s">
        <v>239</v>
      </c>
      <c r="F648" s="22" t="s">
        <v>798</v>
      </c>
      <c r="G648" s="22" t="s">
        <v>118</v>
      </c>
      <c r="H648" s="23">
        <v>34607</v>
      </c>
      <c r="I648" s="32">
        <v>25.5</v>
      </c>
      <c r="J648" s="22">
        <v>9</v>
      </c>
      <c r="K648" s="22" t="s">
        <v>837</v>
      </c>
    </row>
    <row r="649" spans="1:11">
      <c r="A649" s="5">
        <f t="shared" si="9"/>
        <v>29</v>
      </c>
      <c r="B649" s="8">
        <f t="shared" si="10"/>
        <v>28</v>
      </c>
      <c r="C649" s="8">
        <f t="shared" si="11"/>
        <v>648</v>
      </c>
      <c r="D649" s="2" t="s">
        <v>129</v>
      </c>
      <c r="E649" s="57" t="s">
        <v>129</v>
      </c>
      <c r="F649" s="22" t="s">
        <v>525</v>
      </c>
      <c r="G649" s="22" t="s">
        <v>732</v>
      </c>
      <c r="H649" s="23">
        <v>33323</v>
      </c>
      <c r="I649" s="32">
        <v>29</v>
      </c>
      <c r="J649" s="22">
        <v>4</v>
      </c>
      <c r="K649" s="22" t="s">
        <v>837</v>
      </c>
    </row>
    <row r="650" spans="1:11">
      <c r="A650" s="5">
        <f t="shared" si="9"/>
        <v>29</v>
      </c>
      <c r="B650" s="8">
        <f t="shared" si="10"/>
        <v>29</v>
      </c>
      <c r="C650" s="8">
        <f t="shared" si="11"/>
        <v>649</v>
      </c>
      <c r="D650" s="2" t="s">
        <v>239</v>
      </c>
      <c r="E650" s="57" t="s">
        <v>45</v>
      </c>
      <c r="F650" s="22" t="s">
        <v>330</v>
      </c>
      <c r="G650" s="22" t="s">
        <v>553</v>
      </c>
      <c r="H650" s="23">
        <v>32751</v>
      </c>
      <c r="I650" s="32">
        <v>30.6</v>
      </c>
      <c r="J650" s="22">
        <v>2</v>
      </c>
      <c r="K650" s="22" t="s">
        <v>837</v>
      </c>
    </row>
    <row r="651" spans="1:11">
      <c r="A651" s="5">
        <f t="shared" si="9"/>
        <v>29</v>
      </c>
      <c r="B651" s="8">
        <f t="shared" si="10"/>
        <v>30</v>
      </c>
      <c r="C651" s="8">
        <f t="shared" si="11"/>
        <v>650</v>
      </c>
      <c r="D651" s="2" t="s">
        <v>239</v>
      </c>
      <c r="E651" s="57" t="s">
        <v>480</v>
      </c>
      <c r="F651" s="22" t="s">
        <v>989</v>
      </c>
      <c r="G651" s="22" t="s">
        <v>554</v>
      </c>
      <c r="H651" s="23">
        <v>33379</v>
      </c>
      <c r="I651" s="32">
        <v>28.9</v>
      </c>
      <c r="J651" s="22">
        <v>7</v>
      </c>
      <c r="K651" s="22" t="s">
        <v>837</v>
      </c>
    </row>
    <row r="652" spans="1:11">
      <c r="A652" s="5">
        <f t="shared" si="9"/>
        <v>29</v>
      </c>
      <c r="B652" s="8">
        <f t="shared" si="10"/>
        <v>31</v>
      </c>
      <c r="C652" s="8">
        <f t="shared" si="11"/>
        <v>651</v>
      </c>
      <c r="D652" s="2" t="s">
        <v>29</v>
      </c>
      <c r="E652" s="57" t="s">
        <v>164</v>
      </c>
      <c r="F652" s="22" t="s">
        <v>1050</v>
      </c>
      <c r="G652" s="22" t="s">
        <v>197</v>
      </c>
      <c r="H652" s="23">
        <v>33539</v>
      </c>
      <c r="I652" s="32">
        <v>28.5</v>
      </c>
      <c r="J652" s="22">
        <v>9</v>
      </c>
      <c r="K652" s="22" t="s">
        <v>46</v>
      </c>
    </row>
    <row r="653" spans="1:11">
      <c r="A653" s="5">
        <f t="shared" si="9"/>
        <v>29</v>
      </c>
      <c r="B653" s="8">
        <f t="shared" si="10"/>
        <v>32</v>
      </c>
      <c r="C653" s="8">
        <f t="shared" si="11"/>
        <v>652</v>
      </c>
      <c r="D653" s="2" t="s">
        <v>29</v>
      </c>
      <c r="E653" s="57" t="s">
        <v>850</v>
      </c>
      <c r="F653" s="22" t="s">
        <v>63</v>
      </c>
      <c r="G653" s="22" t="s">
        <v>216</v>
      </c>
      <c r="H653" s="23">
        <v>32990</v>
      </c>
      <c r="I653" s="32">
        <v>30</v>
      </c>
      <c r="J653" s="22">
        <v>1</v>
      </c>
      <c r="K653" s="22" t="s">
        <v>837</v>
      </c>
    </row>
    <row r="654" spans="1:11">
      <c r="A654" s="5">
        <f t="shared" si="9"/>
        <v>29</v>
      </c>
      <c r="B654" s="8">
        <f t="shared" si="10"/>
        <v>33</v>
      </c>
      <c r="C654" s="8">
        <f t="shared" si="11"/>
        <v>653</v>
      </c>
      <c r="D654" s="2" t="s">
        <v>1121</v>
      </c>
      <c r="E654" s="57" t="s">
        <v>470</v>
      </c>
      <c r="F654" s="22" t="s">
        <v>1258</v>
      </c>
      <c r="G654" s="22" t="s">
        <v>451</v>
      </c>
      <c r="H654" s="23">
        <v>36571</v>
      </c>
      <c r="I654" s="32">
        <v>20.2</v>
      </c>
      <c r="J654" s="22">
        <v>1</v>
      </c>
      <c r="K654" s="22" t="s">
        <v>837</v>
      </c>
    </row>
    <row r="655" spans="1:11">
      <c r="A655" s="5">
        <f t="shared" si="9"/>
        <v>29</v>
      </c>
      <c r="B655" s="8">
        <f t="shared" si="10"/>
        <v>34</v>
      </c>
      <c r="C655" s="8">
        <f t="shared" si="11"/>
        <v>654</v>
      </c>
      <c r="D655" s="2" t="s">
        <v>1121</v>
      </c>
      <c r="E655" s="57" t="s">
        <v>45</v>
      </c>
      <c r="F655" s="22" t="s">
        <v>297</v>
      </c>
      <c r="G655" s="22" t="s">
        <v>41</v>
      </c>
      <c r="H655" s="23">
        <v>35061</v>
      </c>
      <c r="I655" s="32">
        <v>24.3</v>
      </c>
      <c r="J655" s="22">
        <v>1</v>
      </c>
      <c r="K655" s="22" t="s">
        <v>837</v>
      </c>
    </row>
    <row r="656" spans="1:11">
      <c r="A656" s="5">
        <f t="shared" si="9"/>
        <v>29</v>
      </c>
      <c r="B656" s="8">
        <f t="shared" si="10"/>
        <v>35</v>
      </c>
      <c r="C656" s="8">
        <f t="shared" si="11"/>
        <v>655</v>
      </c>
      <c r="D656" s="2" t="s">
        <v>609</v>
      </c>
      <c r="E656" s="57" t="s">
        <v>47</v>
      </c>
      <c r="F656" s="22" t="s">
        <v>1175</v>
      </c>
      <c r="G656" s="22" t="s">
        <v>524</v>
      </c>
      <c r="H656" s="23">
        <v>33956</v>
      </c>
      <c r="I656" s="32">
        <v>27.3</v>
      </c>
      <c r="J656" s="22">
        <v>1</v>
      </c>
      <c r="K656" s="22" t="s">
        <v>837</v>
      </c>
    </row>
    <row r="657" spans="1:11">
      <c r="A657" s="5">
        <f t="shared" si="9"/>
        <v>29</v>
      </c>
      <c r="B657" s="8">
        <f t="shared" si="10"/>
        <v>36</v>
      </c>
      <c r="C657" s="8">
        <f t="shared" si="11"/>
        <v>656</v>
      </c>
      <c r="D657" s="2" t="s">
        <v>609</v>
      </c>
      <c r="E657" s="57" t="s">
        <v>686</v>
      </c>
      <c r="F657" s="22" t="s">
        <v>747</v>
      </c>
      <c r="G657" s="22" t="s">
        <v>530</v>
      </c>
      <c r="H657" s="23">
        <v>34462</v>
      </c>
      <c r="I657" s="32">
        <v>25.9</v>
      </c>
      <c r="J657" s="22">
        <v>8</v>
      </c>
      <c r="K657" s="22" t="s">
        <v>837</v>
      </c>
    </row>
    <row r="658" spans="1:11">
      <c r="A658" s="5">
        <f t="shared" si="9"/>
        <v>29</v>
      </c>
      <c r="B658" s="8">
        <f t="shared" si="10"/>
        <v>37</v>
      </c>
      <c r="C658" s="8">
        <f t="shared" si="11"/>
        <v>657</v>
      </c>
      <c r="D658" s="2" t="s">
        <v>563</v>
      </c>
      <c r="E658" s="57" t="s">
        <v>555</v>
      </c>
      <c r="F658" s="22" t="s">
        <v>584</v>
      </c>
      <c r="G658" s="22" t="s">
        <v>285</v>
      </c>
      <c r="H658" s="23">
        <v>31510</v>
      </c>
      <c r="I658" s="32">
        <v>34</v>
      </c>
      <c r="J658" s="22">
        <v>1</v>
      </c>
      <c r="K658" s="22" t="s">
        <v>837</v>
      </c>
    </row>
    <row r="659" spans="1:11">
      <c r="A659" s="5">
        <f t="shared" si="9"/>
        <v>29</v>
      </c>
      <c r="B659" s="8">
        <f t="shared" si="10"/>
        <v>38</v>
      </c>
      <c r="C659" s="8">
        <f t="shared" si="11"/>
        <v>658</v>
      </c>
      <c r="D659" s="2" t="s">
        <v>563</v>
      </c>
      <c r="E659" s="57" t="s">
        <v>470</v>
      </c>
      <c r="F659" s="22" t="s">
        <v>656</v>
      </c>
      <c r="G659" s="22" t="s">
        <v>118</v>
      </c>
      <c r="H659" s="23">
        <v>32979</v>
      </c>
      <c r="I659" s="32">
        <v>30</v>
      </c>
      <c r="J659" s="22">
        <v>5</v>
      </c>
      <c r="K659" s="22" t="s">
        <v>46</v>
      </c>
    </row>
    <row r="660" spans="1:11">
      <c r="A660" s="5">
        <f>A659</f>
        <v>29</v>
      </c>
      <c r="B660" s="8">
        <f t="shared" si="10"/>
        <v>39</v>
      </c>
      <c r="C660" s="8">
        <f t="shared" si="11"/>
        <v>659</v>
      </c>
      <c r="D660" s="2" t="s">
        <v>567</v>
      </c>
      <c r="E660" s="57" t="s">
        <v>609</v>
      </c>
      <c r="F660" s="22" t="s">
        <v>401</v>
      </c>
      <c r="G660" s="22" t="s">
        <v>170</v>
      </c>
      <c r="H660" s="23">
        <v>32521</v>
      </c>
      <c r="I660" s="32">
        <v>31.2</v>
      </c>
      <c r="J660" s="22">
        <v>1</v>
      </c>
      <c r="K660" s="22" t="s">
        <v>837</v>
      </c>
    </row>
    <row r="661" spans="1:11">
      <c r="A661" s="9">
        <f>A659</f>
        <v>29</v>
      </c>
      <c r="B661" s="10">
        <f t="shared" si="10"/>
        <v>40</v>
      </c>
      <c r="C661" s="10">
        <f t="shared" si="11"/>
        <v>660</v>
      </c>
      <c r="D661" s="11" t="s">
        <v>567</v>
      </c>
      <c r="E661" s="59" t="s">
        <v>29</v>
      </c>
      <c r="F661" s="26" t="s">
        <v>479</v>
      </c>
      <c r="G661" s="26" t="s">
        <v>245</v>
      </c>
      <c r="H661" s="27">
        <v>31398</v>
      </c>
      <c r="I661" s="34">
        <v>34.299999999999997</v>
      </c>
      <c r="J661" s="26">
        <v>1</v>
      </c>
      <c r="K661" s="26" t="s">
        <v>46</v>
      </c>
    </row>
    <row r="662" spans="1:11">
      <c r="A662" s="5">
        <f>A661+1</f>
        <v>30</v>
      </c>
      <c r="B662" s="8">
        <v>1</v>
      </c>
      <c r="C662" s="8">
        <f>C661+1</f>
        <v>661</v>
      </c>
      <c r="D662" s="2" t="s">
        <v>567</v>
      </c>
      <c r="E662" s="57" t="s">
        <v>213</v>
      </c>
      <c r="F662" s="22" t="s">
        <v>525</v>
      </c>
      <c r="G662" s="22" t="s">
        <v>304</v>
      </c>
      <c r="H662" s="23">
        <v>29813</v>
      </c>
      <c r="I662" s="32">
        <v>38.700000000000003</v>
      </c>
      <c r="J662" s="22">
        <v>1</v>
      </c>
      <c r="K662" s="22" t="s">
        <v>46</v>
      </c>
    </row>
    <row r="663" spans="1:11">
      <c r="A663" s="5">
        <f>A662</f>
        <v>30</v>
      </c>
      <c r="B663" s="8">
        <f>B662+1</f>
        <v>2</v>
      </c>
      <c r="C663" s="8">
        <f>C662+1</f>
        <v>662</v>
      </c>
      <c r="D663" s="2" t="s">
        <v>567</v>
      </c>
      <c r="E663" s="57" t="s">
        <v>14</v>
      </c>
      <c r="F663" s="22" t="s">
        <v>1106</v>
      </c>
      <c r="G663" s="22" t="s">
        <v>106</v>
      </c>
      <c r="H663" s="23">
        <v>33396</v>
      </c>
      <c r="I663" s="32">
        <v>28.8</v>
      </c>
      <c r="J663" s="22">
        <v>1</v>
      </c>
      <c r="K663" s="22" t="s">
        <v>837</v>
      </c>
    </row>
    <row r="664" spans="1:11">
      <c r="A664" s="5">
        <f t="shared" ref="A664:A699" si="12">A663</f>
        <v>30</v>
      </c>
      <c r="B664" s="8">
        <f t="shared" ref="B664:B701" si="13">B663+1</f>
        <v>3</v>
      </c>
      <c r="C664" s="8">
        <f t="shared" ref="C664:C701" si="14">C663+1</f>
        <v>663</v>
      </c>
      <c r="D664" s="2" t="s">
        <v>563</v>
      </c>
      <c r="E664" s="57" t="s">
        <v>555</v>
      </c>
      <c r="F664" s="22" t="s">
        <v>143</v>
      </c>
      <c r="G664" s="22" t="s">
        <v>1045</v>
      </c>
      <c r="H664" s="23">
        <v>35784</v>
      </c>
      <c r="I664" s="32">
        <v>22.3</v>
      </c>
      <c r="J664" s="22">
        <v>1</v>
      </c>
      <c r="K664" s="22" t="s">
        <v>837</v>
      </c>
    </row>
    <row r="665" spans="1:11">
      <c r="A665" s="5">
        <f t="shared" si="12"/>
        <v>30</v>
      </c>
      <c r="B665" s="8">
        <f t="shared" si="13"/>
        <v>4</v>
      </c>
      <c r="C665" s="8">
        <f t="shared" si="14"/>
        <v>664</v>
      </c>
      <c r="D665" s="2" t="s">
        <v>563</v>
      </c>
      <c r="E665" s="57" t="s">
        <v>276</v>
      </c>
      <c r="F665" s="22" t="s">
        <v>182</v>
      </c>
      <c r="G665" s="22" t="s">
        <v>1241</v>
      </c>
      <c r="H665" s="23">
        <v>35348</v>
      </c>
      <c r="I665" s="32">
        <v>23.5</v>
      </c>
      <c r="J665" s="22">
        <v>1</v>
      </c>
      <c r="K665" s="22" t="s">
        <v>46</v>
      </c>
    </row>
    <row r="666" spans="1:11">
      <c r="A666" s="5">
        <f t="shared" si="12"/>
        <v>30</v>
      </c>
      <c r="B666" s="8">
        <f t="shared" si="13"/>
        <v>5</v>
      </c>
      <c r="C666" s="8">
        <f t="shared" si="14"/>
        <v>665</v>
      </c>
      <c r="D666" s="2" t="s">
        <v>609</v>
      </c>
      <c r="E666" s="58" t="s">
        <v>438</v>
      </c>
      <c r="F666" s="24" t="s">
        <v>102</v>
      </c>
      <c r="G666" s="24" t="s">
        <v>551</v>
      </c>
      <c r="H666" s="25">
        <v>33719</v>
      </c>
      <c r="I666" s="33">
        <v>28</v>
      </c>
      <c r="J666" s="24">
        <v>1</v>
      </c>
      <c r="K666" s="24" t="s">
        <v>837</v>
      </c>
    </row>
    <row r="667" spans="1:11">
      <c r="A667" s="5">
        <f t="shared" si="12"/>
        <v>30</v>
      </c>
      <c r="B667" s="8">
        <f t="shared" si="13"/>
        <v>6</v>
      </c>
      <c r="C667" s="8">
        <f t="shared" si="14"/>
        <v>666</v>
      </c>
      <c r="D667" s="2" t="s">
        <v>609</v>
      </c>
      <c r="E667" s="58" t="s">
        <v>213</v>
      </c>
      <c r="F667" s="24" t="s">
        <v>1049</v>
      </c>
      <c r="G667" s="24" t="s">
        <v>1048</v>
      </c>
      <c r="H667" s="25">
        <v>34919</v>
      </c>
      <c r="I667" s="33">
        <v>24.7</v>
      </c>
      <c r="J667" s="24">
        <v>5</v>
      </c>
      <c r="K667" s="24" t="s">
        <v>837</v>
      </c>
    </row>
    <row r="668" spans="1:11">
      <c r="A668" s="5">
        <f t="shared" si="12"/>
        <v>30</v>
      </c>
      <c r="B668" s="8">
        <f t="shared" si="13"/>
        <v>7</v>
      </c>
      <c r="C668" s="8">
        <f t="shared" si="14"/>
        <v>667</v>
      </c>
      <c r="D668" s="2" t="s">
        <v>1121</v>
      </c>
      <c r="E668" s="57" t="s">
        <v>17</v>
      </c>
      <c r="F668" s="22" t="s">
        <v>475</v>
      </c>
      <c r="G668" s="22" t="s">
        <v>756</v>
      </c>
      <c r="H668" s="23">
        <v>34476</v>
      </c>
      <c r="I668" s="32">
        <v>25.9</v>
      </c>
      <c r="J668" s="22">
        <v>5</v>
      </c>
      <c r="K668" s="22" t="s">
        <v>46</v>
      </c>
    </row>
    <row r="669" spans="1:11">
      <c r="A669" s="5">
        <f t="shared" si="12"/>
        <v>30</v>
      </c>
      <c r="B669" s="8">
        <f t="shared" si="13"/>
        <v>8</v>
      </c>
      <c r="C669" s="8">
        <f t="shared" si="14"/>
        <v>668</v>
      </c>
      <c r="D669" s="2" t="s">
        <v>1121</v>
      </c>
      <c r="E669" s="57" t="s">
        <v>213</v>
      </c>
      <c r="F669" s="22" t="s">
        <v>460</v>
      </c>
      <c r="G669" s="22" t="s">
        <v>145</v>
      </c>
      <c r="H669" s="23">
        <v>35573</v>
      </c>
      <c r="I669" s="32">
        <v>22.9</v>
      </c>
      <c r="J669" s="22">
        <v>1</v>
      </c>
      <c r="K669" s="22" t="s">
        <v>46</v>
      </c>
    </row>
    <row r="670" spans="1:11">
      <c r="A670" s="5">
        <f t="shared" si="12"/>
        <v>30</v>
      </c>
      <c r="B670" s="8">
        <f t="shared" si="13"/>
        <v>9</v>
      </c>
      <c r="C670" s="8">
        <f t="shared" si="14"/>
        <v>669</v>
      </c>
      <c r="D670" s="2" t="s">
        <v>29</v>
      </c>
      <c r="E670" s="57" t="s">
        <v>239</v>
      </c>
      <c r="F670" s="22" t="s">
        <v>1280</v>
      </c>
      <c r="G670" s="22" t="s">
        <v>1281</v>
      </c>
      <c r="H670" s="23">
        <v>34696</v>
      </c>
      <c r="I670" s="32">
        <v>25.3</v>
      </c>
      <c r="J670" s="22">
        <v>1</v>
      </c>
      <c r="K670" s="22" t="s">
        <v>837</v>
      </c>
    </row>
    <row r="671" spans="1:11">
      <c r="A671" s="5">
        <f t="shared" si="12"/>
        <v>30</v>
      </c>
      <c r="B671" s="8">
        <f t="shared" si="13"/>
        <v>10</v>
      </c>
      <c r="C671" s="8">
        <f t="shared" si="14"/>
        <v>670</v>
      </c>
      <c r="D671" s="2" t="s">
        <v>29</v>
      </c>
      <c r="E671" s="57" t="s">
        <v>1017</v>
      </c>
      <c r="F671" s="22" t="s">
        <v>413</v>
      </c>
      <c r="G671" s="22" t="s">
        <v>86</v>
      </c>
      <c r="H671" s="23">
        <v>34115</v>
      </c>
      <c r="I671" s="32">
        <v>26.9</v>
      </c>
      <c r="J671" s="22">
        <v>1</v>
      </c>
      <c r="K671" s="22" t="s">
        <v>837</v>
      </c>
    </row>
    <row r="672" spans="1:11">
      <c r="A672" s="5">
        <f t="shared" si="12"/>
        <v>30</v>
      </c>
      <c r="B672" s="8">
        <f t="shared" si="13"/>
        <v>11</v>
      </c>
      <c r="C672" s="8">
        <f t="shared" si="14"/>
        <v>671</v>
      </c>
      <c r="D672" s="2" t="s">
        <v>239</v>
      </c>
      <c r="E672" s="57" t="s">
        <v>300</v>
      </c>
      <c r="F672" s="22" t="s">
        <v>1159</v>
      </c>
      <c r="G672" s="22" t="s">
        <v>966</v>
      </c>
      <c r="H672" s="23">
        <v>34160</v>
      </c>
      <c r="I672" s="32">
        <v>26.8</v>
      </c>
      <c r="J672" s="22">
        <v>1</v>
      </c>
      <c r="K672" s="22" t="s">
        <v>46</v>
      </c>
    </row>
    <row r="673" spans="1:11">
      <c r="A673" s="5">
        <f t="shared" si="12"/>
        <v>30</v>
      </c>
      <c r="B673" s="8">
        <f t="shared" si="13"/>
        <v>12</v>
      </c>
      <c r="C673" s="8">
        <f t="shared" si="14"/>
        <v>672</v>
      </c>
      <c r="D673" s="2" t="s">
        <v>239</v>
      </c>
      <c r="E673" s="57" t="s">
        <v>686</v>
      </c>
      <c r="F673" s="22" t="s">
        <v>165</v>
      </c>
      <c r="G673" s="22" t="s">
        <v>104</v>
      </c>
      <c r="H673" s="23">
        <v>31163</v>
      </c>
      <c r="I673" s="32">
        <v>35</v>
      </c>
      <c r="J673" s="22">
        <v>5</v>
      </c>
      <c r="K673" s="22" t="s">
        <v>837</v>
      </c>
    </row>
    <row r="674" spans="1:11">
      <c r="A674" s="5">
        <f t="shared" si="12"/>
        <v>30</v>
      </c>
      <c r="B674" s="8">
        <f t="shared" si="13"/>
        <v>13</v>
      </c>
      <c r="C674" s="8">
        <f t="shared" si="14"/>
        <v>673</v>
      </c>
      <c r="D674" s="2" t="s">
        <v>129</v>
      </c>
      <c r="E674" s="57" t="s">
        <v>239</v>
      </c>
      <c r="F674" s="22" t="s">
        <v>317</v>
      </c>
      <c r="G674" s="22" t="s">
        <v>969</v>
      </c>
      <c r="H674" s="23">
        <v>34313</v>
      </c>
      <c r="I674" s="32">
        <v>26.3</v>
      </c>
      <c r="J674" s="22">
        <v>7</v>
      </c>
      <c r="K674" s="22" t="s">
        <v>46</v>
      </c>
    </row>
    <row r="675" spans="1:11">
      <c r="A675" s="5">
        <f t="shared" si="12"/>
        <v>30</v>
      </c>
      <c r="B675" s="8">
        <f t="shared" si="13"/>
        <v>14</v>
      </c>
      <c r="C675" s="8">
        <f t="shared" si="14"/>
        <v>674</v>
      </c>
      <c r="D675" s="2" t="s">
        <v>129</v>
      </c>
      <c r="E675" s="57" t="s">
        <v>239</v>
      </c>
      <c r="F675" s="22" t="s">
        <v>689</v>
      </c>
      <c r="G675" s="22" t="s">
        <v>690</v>
      </c>
      <c r="H675" s="23">
        <v>34297</v>
      </c>
      <c r="I675" s="32">
        <v>26.4</v>
      </c>
      <c r="J675" s="22">
        <v>5</v>
      </c>
      <c r="K675" s="22" t="s">
        <v>838</v>
      </c>
    </row>
    <row r="676" spans="1:11">
      <c r="A676" s="5">
        <f t="shared" si="12"/>
        <v>30</v>
      </c>
      <c r="B676" s="8">
        <f t="shared" si="13"/>
        <v>15</v>
      </c>
      <c r="C676" s="8">
        <f t="shared" si="14"/>
        <v>675</v>
      </c>
      <c r="D676" s="2" t="s">
        <v>300</v>
      </c>
      <c r="E676" s="57" t="s">
        <v>609</v>
      </c>
      <c r="F676" s="22" t="s">
        <v>1111</v>
      </c>
      <c r="G676" s="22" t="s">
        <v>527</v>
      </c>
      <c r="H676" s="23">
        <v>33329</v>
      </c>
      <c r="I676" s="32">
        <v>29</v>
      </c>
      <c r="J676" s="22">
        <v>8</v>
      </c>
      <c r="K676" s="22" t="s">
        <v>837</v>
      </c>
    </row>
    <row r="677" spans="1:11">
      <c r="A677" s="5">
        <f t="shared" si="12"/>
        <v>30</v>
      </c>
      <c r="B677" s="8">
        <f t="shared" si="13"/>
        <v>16</v>
      </c>
      <c r="C677" s="8">
        <f t="shared" si="14"/>
        <v>676</v>
      </c>
      <c r="D677" s="2" t="s">
        <v>300</v>
      </c>
      <c r="E677" s="57" t="s">
        <v>609</v>
      </c>
      <c r="F677" s="22" t="s">
        <v>750</v>
      </c>
      <c r="G677" s="22" t="s">
        <v>105</v>
      </c>
      <c r="H677" s="23">
        <v>33295</v>
      </c>
      <c r="I677" s="32">
        <v>29.1</v>
      </c>
      <c r="J677" s="22">
        <v>2</v>
      </c>
      <c r="K677" s="22" t="s">
        <v>837</v>
      </c>
    </row>
    <row r="678" spans="1:11">
      <c r="A678" s="5">
        <f t="shared" si="12"/>
        <v>30</v>
      </c>
      <c r="B678" s="8">
        <f t="shared" si="13"/>
        <v>17</v>
      </c>
      <c r="C678" s="8">
        <f t="shared" si="14"/>
        <v>677</v>
      </c>
      <c r="D678" s="2" t="s">
        <v>13</v>
      </c>
      <c r="E678" s="57" t="s">
        <v>16</v>
      </c>
      <c r="F678" s="22" t="s">
        <v>723</v>
      </c>
      <c r="G678" s="22" t="s">
        <v>589</v>
      </c>
      <c r="H678" s="23">
        <v>32708</v>
      </c>
      <c r="I678" s="32">
        <v>30.7</v>
      </c>
      <c r="J678" s="22">
        <v>1</v>
      </c>
      <c r="K678" s="22" t="s">
        <v>46</v>
      </c>
    </row>
    <row r="679" spans="1:11">
      <c r="A679" s="5">
        <f t="shared" si="12"/>
        <v>30</v>
      </c>
      <c r="B679" s="8">
        <f t="shared" si="13"/>
        <v>18</v>
      </c>
      <c r="C679" s="8">
        <f t="shared" si="14"/>
        <v>678</v>
      </c>
      <c r="D679" s="2" t="s">
        <v>13</v>
      </c>
      <c r="E679" s="58" t="s">
        <v>354</v>
      </c>
      <c r="F679" s="24" t="s">
        <v>772</v>
      </c>
      <c r="G679" s="24" t="s">
        <v>549</v>
      </c>
      <c r="H679" s="25">
        <v>32186</v>
      </c>
      <c r="I679" s="33">
        <v>32.200000000000003</v>
      </c>
      <c r="J679" s="24">
        <v>5</v>
      </c>
      <c r="K679" s="24" t="s">
        <v>46</v>
      </c>
    </row>
    <row r="680" spans="1:11">
      <c r="A680" s="5">
        <f t="shared" si="12"/>
        <v>30</v>
      </c>
      <c r="B680" s="8">
        <f t="shared" si="13"/>
        <v>19</v>
      </c>
      <c r="C680" s="8">
        <f t="shared" si="14"/>
        <v>679</v>
      </c>
      <c r="D680" s="2" t="s">
        <v>555</v>
      </c>
      <c r="E680" s="58" t="s">
        <v>239</v>
      </c>
      <c r="F680" s="24" t="s">
        <v>945</v>
      </c>
      <c r="G680" s="24" t="s">
        <v>571</v>
      </c>
      <c r="H680" s="25">
        <v>34529</v>
      </c>
      <c r="I680" s="33">
        <v>25.7</v>
      </c>
      <c r="J680" s="24">
        <v>1</v>
      </c>
      <c r="K680" s="24" t="s">
        <v>46</v>
      </c>
    </row>
    <row r="681" spans="1:11">
      <c r="A681" s="5">
        <f t="shared" si="12"/>
        <v>30</v>
      </c>
      <c r="B681" s="8">
        <f t="shared" si="13"/>
        <v>20</v>
      </c>
      <c r="C681" s="8">
        <f t="shared" si="14"/>
        <v>680</v>
      </c>
      <c r="D681" s="2" t="s">
        <v>555</v>
      </c>
      <c r="E681" s="58" t="s">
        <v>246</v>
      </c>
      <c r="F681" s="24" t="s">
        <v>259</v>
      </c>
      <c r="G681" s="24" t="s">
        <v>655</v>
      </c>
      <c r="H681" s="25">
        <v>33385</v>
      </c>
      <c r="I681" s="33">
        <v>28.9</v>
      </c>
      <c r="J681" s="24">
        <v>1</v>
      </c>
      <c r="K681" s="24" t="s">
        <v>837</v>
      </c>
    </row>
    <row r="682" spans="1:11">
      <c r="A682" s="5">
        <f t="shared" si="12"/>
        <v>30</v>
      </c>
      <c r="B682" s="8">
        <f t="shared" si="13"/>
        <v>21</v>
      </c>
      <c r="C682" s="8">
        <f t="shared" si="14"/>
        <v>681</v>
      </c>
      <c r="D682" s="2" t="s">
        <v>470</v>
      </c>
      <c r="E682" s="58" t="s">
        <v>598</v>
      </c>
      <c r="F682" s="24" t="s">
        <v>1298</v>
      </c>
      <c r="G682" s="24" t="s">
        <v>175</v>
      </c>
      <c r="H682" s="25">
        <v>34509</v>
      </c>
      <c r="I682" s="33">
        <v>25.8</v>
      </c>
      <c r="J682" s="24">
        <v>7</v>
      </c>
      <c r="K682" s="24" t="s">
        <v>837</v>
      </c>
    </row>
    <row r="683" spans="1:11">
      <c r="A683" s="5">
        <f t="shared" si="12"/>
        <v>30</v>
      </c>
      <c r="B683" s="8">
        <f t="shared" si="13"/>
        <v>22</v>
      </c>
      <c r="C683" s="8">
        <f t="shared" si="14"/>
        <v>682</v>
      </c>
      <c r="D683" s="2" t="s">
        <v>470</v>
      </c>
      <c r="E683" s="58" t="s">
        <v>15</v>
      </c>
      <c r="F683" s="24" t="s">
        <v>274</v>
      </c>
      <c r="G683" s="24" t="s">
        <v>277</v>
      </c>
      <c r="H683" s="25">
        <v>33250</v>
      </c>
      <c r="I683" s="33">
        <v>29.2</v>
      </c>
      <c r="J683" s="24">
        <v>1</v>
      </c>
      <c r="K683" s="24" t="s">
        <v>46</v>
      </c>
    </row>
    <row r="684" spans="1:11">
      <c r="A684" s="5">
        <f t="shared" si="12"/>
        <v>30</v>
      </c>
      <c r="B684" s="8">
        <f t="shared" si="13"/>
        <v>23</v>
      </c>
      <c r="C684" s="8">
        <f t="shared" si="14"/>
        <v>683</v>
      </c>
      <c r="D684" s="2" t="s">
        <v>15</v>
      </c>
      <c r="E684" s="57" t="s">
        <v>345</v>
      </c>
      <c r="F684" s="22" t="s">
        <v>1130</v>
      </c>
      <c r="G684" s="22" t="s">
        <v>589</v>
      </c>
      <c r="H684" s="23">
        <v>34604</v>
      </c>
      <c r="I684" s="32">
        <v>25.5</v>
      </c>
      <c r="J684" s="22">
        <v>6</v>
      </c>
      <c r="K684" s="22" t="s">
        <v>46</v>
      </c>
    </row>
    <row r="685" spans="1:11">
      <c r="A685" s="5">
        <f t="shared" si="12"/>
        <v>30</v>
      </c>
      <c r="B685" s="8">
        <f t="shared" si="13"/>
        <v>24</v>
      </c>
      <c r="C685" s="8">
        <f t="shared" si="14"/>
        <v>684</v>
      </c>
      <c r="D685" s="2" t="s">
        <v>15</v>
      </c>
      <c r="E685" s="57" t="s">
        <v>492</v>
      </c>
      <c r="F685" s="22" t="s">
        <v>1008</v>
      </c>
      <c r="G685" s="22" t="s">
        <v>1271</v>
      </c>
      <c r="H685" s="23">
        <v>33719</v>
      </c>
      <c r="I685" s="32">
        <v>28</v>
      </c>
      <c r="J685" s="22">
        <v>1</v>
      </c>
      <c r="K685" s="22" t="s">
        <v>46</v>
      </c>
    </row>
    <row r="686" spans="1:11">
      <c r="A686" s="5">
        <f t="shared" si="12"/>
        <v>30</v>
      </c>
      <c r="B686" s="8">
        <f t="shared" si="13"/>
        <v>25</v>
      </c>
      <c r="C686" s="8">
        <f t="shared" si="14"/>
        <v>685</v>
      </c>
      <c r="D686" s="2" t="s">
        <v>246</v>
      </c>
      <c r="E686" s="57" t="s">
        <v>47</v>
      </c>
      <c r="F686" s="22" t="s">
        <v>1219</v>
      </c>
      <c r="G686" s="22" t="s">
        <v>549</v>
      </c>
      <c r="H686" s="23">
        <v>34176</v>
      </c>
      <c r="I686" s="32">
        <v>26.7</v>
      </c>
      <c r="J686" s="22">
        <v>3</v>
      </c>
      <c r="K686" s="22" t="s">
        <v>46</v>
      </c>
    </row>
    <row r="687" spans="1:11">
      <c r="A687" s="5">
        <f t="shared" si="12"/>
        <v>30</v>
      </c>
      <c r="B687" s="8">
        <f t="shared" si="13"/>
        <v>26</v>
      </c>
      <c r="C687" s="8">
        <f t="shared" si="14"/>
        <v>686</v>
      </c>
      <c r="D687" s="2" t="s">
        <v>246</v>
      </c>
      <c r="E687" s="57" t="s">
        <v>239</v>
      </c>
      <c r="F687" s="22" t="s">
        <v>941</v>
      </c>
      <c r="G687" s="22" t="s">
        <v>287</v>
      </c>
      <c r="H687" s="23">
        <v>32984</v>
      </c>
      <c r="I687" s="32">
        <v>30</v>
      </c>
      <c r="J687" s="22">
        <v>1</v>
      </c>
      <c r="K687" s="22" t="s">
        <v>837</v>
      </c>
    </row>
    <row r="688" spans="1:11">
      <c r="A688" s="5">
        <f t="shared" si="12"/>
        <v>30</v>
      </c>
      <c r="B688" s="8">
        <f t="shared" si="13"/>
        <v>27</v>
      </c>
      <c r="C688" s="8">
        <f t="shared" si="14"/>
        <v>687</v>
      </c>
      <c r="D688" s="2" t="s">
        <v>276</v>
      </c>
      <c r="E688" s="57" t="s">
        <v>354</v>
      </c>
      <c r="F688" s="22" t="s">
        <v>460</v>
      </c>
      <c r="G688" s="22" t="s">
        <v>595</v>
      </c>
      <c r="H688" s="23">
        <v>34350</v>
      </c>
      <c r="I688" s="32">
        <v>26.2</v>
      </c>
      <c r="J688" s="22">
        <v>2</v>
      </c>
      <c r="K688" s="22" t="s">
        <v>46</v>
      </c>
    </row>
    <row r="689" spans="1:11">
      <c r="A689" s="5">
        <f t="shared" si="12"/>
        <v>30</v>
      </c>
      <c r="B689" s="8">
        <f t="shared" si="13"/>
        <v>28</v>
      </c>
      <c r="C689" s="8">
        <f t="shared" si="14"/>
        <v>688</v>
      </c>
      <c r="D689" s="2" t="s">
        <v>276</v>
      </c>
      <c r="E689" s="57" t="s">
        <v>470</v>
      </c>
      <c r="F689" s="22" t="s">
        <v>679</v>
      </c>
      <c r="G689" s="22" t="s">
        <v>536</v>
      </c>
      <c r="H689" s="23">
        <v>33176</v>
      </c>
      <c r="I689" s="32">
        <v>29.5</v>
      </c>
      <c r="J689" s="22">
        <v>4</v>
      </c>
      <c r="K689" s="22" t="s">
        <v>46</v>
      </c>
    </row>
    <row r="690" spans="1:11">
      <c r="A690" s="5">
        <f t="shared" si="12"/>
        <v>30</v>
      </c>
      <c r="B690" s="8">
        <f t="shared" si="13"/>
        <v>29</v>
      </c>
      <c r="C690" s="8">
        <f t="shared" si="14"/>
        <v>689</v>
      </c>
      <c r="D690" s="2" t="s">
        <v>14</v>
      </c>
      <c r="E690" s="57" t="s">
        <v>47</v>
      </c>
      <c r="F690" s="22" t="s">
        <v>1311</v>
      </c>
      <c r="G690" s="22" t="s">
        <v>549</v>
      </c>
      <c r="H690" s="23">
        <v>33703</v>
      </c>
      <c r="I690" s="32">
        <v>28</v>
      </c>
      <c r="J690" s="22">
        <v>9</v>
      </c>
      <c r="K690" s="22" t="s">
        <v>837</v>
      </c>
    </row>
    <row r="691" spans="1:11">
      <c r="A691" s="5">
        <f t="shared" si="12"/>
        <v>30</v>
      </c>
      <c r="B691" s="8">
        <f t="shared" si="13"/>
        <v>30</v>
      </c>
      <c r="C691" s="8">
        <f t="shared" si="14"/>
        <v>690</v>
      </c>
      <c r="D691" s="2" t="s">
        <v>14</v>
      </c>
      <c r="E691" s="57" t="s">
        <v>598</v>
      </c>
      <c r="F691" s="22" t="s">
        <v>630</v>
      </c>
      <c r="G691" s="22" t="s">
        <v>241</v>
      </c>
      <c r="H691" s="23">
        <v>33484</v>
      </c>
      <c r="I691" s="32">
        <v>28.6</v>
      </c>
      <c r="J691" s="22">
        <v>1</v>
      </c>
      <c r="K691" s="22" t="s">
        <v>837</v>
      </c>
    </row>
    <row r="692" spans="1:11">
      <c r="A692" s="5">
        <f t="shared" si="12"/>
        <v>30</v>
      </c>
      <c r="B692" s="8">
        <f t="shared" si="13"/>
        <v>31</v>
      </c>
      <c r="C692" s="8">
        <f t="shared" si="14"/>
        <v>691</v>
      </c>
      <c r="D692" s="2" t="s">
        <v>18</v>
      </c>
      <c r="E692" s="57" t="s">
        <v>480</v>
      </c>
      <c r="F692" s="22" t="s">
        <v>444</v>
      </c>
      <c r="G692" s="22" t="s">
        <v>583</v>
      </c>
      <c r="H692" s="23">
        <v>31458</v>
      </c>
      <c r="I692" s="32">
        <v>34.200000000000003</v>
      </c>
      <c r="J692" s="22">
        <v>1</v>
      </c>
      <c r="K692" s="22" t="s">
        <v>837</v>
      </c>
    </row>
    <row r="693" spans="1:11">
      <c r="A693" s="5">
        <f t="shared" si="12"/>
        <v>30</v>
      </c>
      <c r="B693" s="8">
        <f t="shared" si="13"/>
        <v>32</v>
      </c>
      <c r="C693" s="8">
        <f t="shared" si="14"/>
        <v>692</v>
      </c>
      <c r="D693" s="2" t="s">
        <v>18</v>
      </c>
      <c r="E693" s="57" t="s">
        <v>14</v>
      </c>
      <c r="F693" s="22" t="s">
        <v>1073</v>
      </c>
      <c r="G693" s="22" t="s">
        <v>947</v>
      </c>
      <c r="H693" s="23">
        <v>35094</v>
      </c>
      <c r="I693" s="32">
        <v>24.2</v>
      </c>
      <c r="J693" s="22">
        <v>1</v>
      </c>
      <c r="K693" s="22" t="s">
        <v>837</v>
      </c>
    </row>
    <row r="694" spans="1:11">
      <c r="A694" s="5">
        <f t="shared" si="12"/>
        <v>30</v>
      </c>
      <c r="B694" s="8">
        <f t="shared" si="13"/>
        <v>33</v>
      </c>
      <c r="C694" s="8">
        <f t="shared" si="14"/>
        <v>693</v>
      </c>
      <c r="D694" s="2" t="s">
        <v>16</v>
      </c>
      <c r="E694" s="57" t="s">
        <v>480</v>
      </c>
      <c r="F694" s="22" t="s">
        <v>579</v>
      </c>
      <c r="G694" s="22" t="s">
        <v>198</v>
      </c>
      <c r="H694" s="23">
        <v>31197</v>
      </c>
      <c r="I694" s="32">
        <v>34.9</v>
      </c>
      <c r="J694" s="22">
        <v>1</v>
      </c>
      <c r="K694" s="22" t="s">
        <v>46</v>
      </c>
    </row>
    <row r="695" spans="1:11">
      <c r="A695" s="5">
        <f t="shared" si="12"/>
        <v>30</v>
      </c>
      <c r="B695" s="8">
        <f t="shared" si="13"/>
        <v>34</v>
      </c>
      <c r="C695" s="8">
        <f t="shared" si="14"/>
        <v>694</v>
      </c>
      <c r="D695" s="2" t="s">
        <v>16</v>
      </c>
      <c r="E695" s="57" t="s">
        <v>345</v>
      </c>
      <c r="F695" s="22" t="s">
        <v>1091</v>
      </c>
      <c r="G695" s="22" t="s">
        <v>166</v>
      </c>
      <c r="H695" s="23">
        <v>33019</v>
      </c>
      <c r="I695" s="32">
        <v>29.9</v>
      </c>
      <c r="J695" s="22">
        <v>1</v>
      </c>
      <c r="K695" s="22" t="s">
        <v>837</v>
      </c>
    </row>
    <row r="696" spans="1:11">
      <c r="A696" s="5">
        <f t="shared" si="12"/>
        <v>30</v>
      </c>
      <c r="B696" s="8">
        <f t="shared" si="13"/>
        <v>35</v>
      </c>
      <c r="C696" s="8">
        <f t="shared" si="14"/>
        <v>695</v>
      </c>
      <c r="D696" s="2" t="s">
        <v>614</v>
      </c>
      <c r="E696" s="57" t="s">
        <v>438</v>
      </c>
      <c r="F696" s="22" t="s">
        <v>1018</v>
      </c>
      <c r="G696" s="22" t="s">
        <v>56</v>
      </c>
      <c r="H696" s="23">
        <v>33723</v>
      </c>
      <c r="I696" s="32">
        <v>28</v>
      </c>
      <c r="J696" s="22">
        <v>1</v>
      </c>
      <c r="K696" s="22" t="s">
        <v>46</v>
      </c>
    </row>
    <row r="697" spans="1:11">
      <c r="A697" s="5">
        <f t="shared" si="12"/>
        <v>30</v>
      </c>
      <c r="B697" s="8">
        <f t="shared" si="13"/>
        <v>36</v>
      </c>
      <c r="C697" s="8">
        <f t="shared" si="14"/>
        <v>696</v>
      </c>
      <c r="D697" s="2" t="s">
        <v>614</v>
      </c>
      <c r="E697" s="57" t="s">
        <v>246</v>
      </c>
      <c r="F697" s="22" t="s">
        <v>1181</v>
      </c>
      <c r="G697" s="22" t="s">
        <v>571</v>
      </c>
      <c r="H697" s="23">
        <v>33269</v>
      </c>
      <c r="I697" s="32">
        <v>29.2</v>
      </c>
      <c r="J697" s="22">
        <v>1</v>
      </c>
      <c r="K697" s="22" t="s">
        <v>837</v>
      </c>
    </row>
    <row r="698" spans="1:11">
      <c r="A698" s="5">
        <f t="shared" si="12"/>
        <v>30</v>
      </c>
      <c r="B698" s="8">
        <f t="shared" si="13"/>
        <v>37</v>
      </c>
      <c r="C698" s="8">
        <f t="shared" si="14"/>
        <v>697</v>
      </c>
      <c r="D698" s="2" t="s">
        <v>345</v>
      </c>
      <c r="E698" s="57" t="s">
        <v>354</v>
      </c>
      <c r="F698" s="22" t="s">
        <v>1239</v>
      </c>
      <c r="G698" s="22" t="s">
        <v>1240</v>
      </c>
      <c r="H698" s="23">
        <v>34678</v>
      </c>
      <c r="I698" s="32">
        <v>25.3</v>
      </c>
      <c r="J698" s="22">
        <v>4</v>
      </c>
      <c r="K698" s="22" t="s">
        <v>837</v>
      </c>
    </row>
    <row r="699" spans="1:11">
      <c r="A699" s="5">
        <f t="shared" si="12"/>
        <v>30</v>
      </c>
      <c r="B699" s="8">
        <f t="shared" si="13"/>
        <v>38</v>
      </c>
      <c r="C699" s="8">
        <f t="shared" si="14"/>
        <v>698</v>
      </c>
      <c r="D699" s="2" t="s">
        <v>345</v>
      </c>
      <c r="E699" s="57" t="s">
        <v>14</v>
      </c>
      <c r="F699" s="22" t="s">
        <v>118</v>
      </c>
      <c r="G699" s="22" t="s">
        <v>72</v>
      </c>
      <c r="H699" s="23">
        <v>34208</v>
      </c>
      <c r="I699" s="32">
        <v>26.6</v>
      </c>
      <c r="J699" s="22">
        <v>3</v>
      </c>
      <c r="K699" s="22" t="s">
        <v>837</v>
      </c>
    </row>
    <row r="700" spans="1:11">
      <c r="A700" s="5">
        <f>A699</f>
        <v>30</v>
      </c>
      <c r="B700" s="8">
        <f t="shared" si="13"/>
        <v>39</v>
      </c>
      <c r="C700" s="8">
        <f t="shared" si="14"/>
        <v>699</v>
      </c>
      <c r="D700" s="2" t="s">
        <v>354</v>
      </c>
      <c r="E700" s="57" t="s">
        <v>609</v>
      </c>
      <c r="F700" s="22" t="s">
        <v>1215</v>
      </c>
      <c r="G700" s="22" t="s">
        <v>549</v>
      </c>
      <c r="H700" s="23">
        <v>32015</v>
      </c>
      <c r="I700" s="32">
        <v>32.6</v>
      </c>
      <c r="J700" s="22">
        <v>1</v>
      </c>
      <c r="K700" s="22" t="s">
        <v>837</v>
      </c>
    </row>
    <row r="701" spans="1:11">
      <c r="A701" s="9">
        <f>A699</f>
        <v>30</v>
      </c>
      <c r="B701" s="10">
        <f t="shared" si="13"/>
        <v>40</v>
      </c>
      <c r="C701" s="10">
        <f t="shared" si="14"/>
        <v>700</v>
      </c>
      <c r="D701" s="11" t="s">
        <v>354</v>
      </c>
      <c r="E701" s="59" t="s">
        <v>15</v>
      </c>
      <c r="F701" s="26" t="s">
        <v>865</v>
      </c>
      <c r="G701" s="26" t="s">
        <v>866</v>
      </c>
      <c r="H701" s="27">
        <v>33397</v>
      </c>
      <c r="I701" s="34">
        <v>28.8</v>
      </c>
      <c r="J701" s="26">
        <v>7</v>
      </c>
      <c r="K701" s="26" t="s">
        <v>837</v>
      </c>
    </row>
    <row r="702" spans="1:11">
      <c r="A702" s="5"/>
      <c r="B702" s="8"/>
      <c r="C702" s="8"/>
      <c r="E702" s="57"/>
      <c r="F702" s="22"/>
      <c r="G702" s="22"/>
      <c r="H702" s="23"/>
      <c r="I702" s="32"/>
      <c r="J702" s="22"/>
      <c r="K702" s="22"/>
    </row>
    <row r="703" spans="1:11">
      <c r="A703" s="4" t="s">
        <v>1372</v>
      </c>
    </row>
    <row r="705" spans="1:19" ht="30" customHeight="1" thickBot="1">
      <c r="A705" s="18" t="s">
        <v>1356</v>
      </c>
      <c r="B705" s="18" t="s">
        <v>1355</v>
      </c>
      <c r="C705" s="18" t="s">
        <v>1357</v>
      </c>
      <c r="D705" s="18" t="s">
        <v>1313</v>
      </c>
      <c r="E705" s="20" t="s">
        <v>229</v>
      </c>
      <c r="F705" s="20" t="s">
        <v>92</v>
      </c>
      <c r="G705" s="20" t="s">
        <v>93</v>
      </c>
      <c r="H705" s="21" t="s">
        <v>501</v>
      </c>
      <c r="I705" s="19" t="s">
        <v>228</v>
      </c>
      <c r="J705" s="19" t="s">
        <v>94</v>
      </c>
      <c r="K705" s="19" t="s">
        <v>836</v>
      </c>
      <c r="M705" s="49" t="s">
        <v>1377</v>
      </c>
      <c r="N705" s="50"/>
      <c r="O705" s="50"/>
      <c r="P705" s="52"/>
      <c r="Q705" s="53"/>
      <c r="R705" s="54"/>
      <c r="S705" s="54"/>
    </row>
    <row r="706" spans="1:19">
      <c r="A706" s="43">
        <v>1</v>
      </c>
      <c r="B706" s="44">
        <v>1</v>
      </c>
      <c r="C706" s="44">
        <v>1</v>
      </c>
      <c r="D706" s="45" t="s">
        <v>354</v>
      </c>
      <c r="E706" s="47" t="s">
        <v>598</v>
      </c>
      <c r="F706" s="47" t="s">
        <v>985</v>
      </c>
      <c r="G706" s="47" t="s">
        <v>986</v>
      </c>
      <c r="H706" s="48">
        <v>33512</v>
      </c>
      <c r="I706" s="46">
        <v>28.539726027397261</v>
      </c>
      <c r="J706" s="46">
        <v>1</v>
      </c>
      <c r="K706" s="46" t="s">
        <v>837</v>
      </c>
      <c r="M706" s="1" t="s">
        <v>29</v>
      </c>
      <c r="N706" s="1" t="s">
        <v>288</v>
      </c>
      <c r="O706" s="1" t="s">
        <v>596</v>
      </c>
      <c r="P706" s="16">
        <v>33323</v>
      </c>
      <c r="Q706" s="51">
        <v>29.057534246575344</v>
      </c>
      <c r="R706" s="3">
        <v>8</v>
      </c>
      <c r="S706" s="3" t="s">
        <v>837</v>
      </c>
    </row>
    <row r="707" spans="1:19">
      <c r="A707" s="37">
        <v>1</v>
      </c>
      <c r="B707" s="38">
        <v>2</v>
      </c>
      <c r="C707" s="38">
        <v>2</v>
      </c>
      <c r="D707" s="39" t="s">
        <v>345</v>
      </c>
      <c r="F707" s="2" t="s">
        <v>1373</v>
      </c>
    </row>
    <row r="708" spans="1:19">
      <c r="A708" s="37">
        <v>1</v>
      </c>
      <c r="B708" s="38">
        <v>3</v>
      </c>
      <c r="C708" s="38">
        <v>3</v>
      </c>
      <c r="D708" s="39" t="s">
        <v>614</v>
      </c>
      <c r="F708" s="2" t="s">
        <v>1373</v>
      </c>
    </row>
    <row r="709" spans="1:19">
      <c r="A709" s="37">
        <v>1</v>
      </c>
      <c r="B709" s="38">
        <v>4</v>
      </c>
      <c r="C709" s="38">
        <v>4</v>
      </c>
      <c r="D709" s="39" t="s">
        <v>16</v>
      </c>
      <c r="E709" s="2" t="s">
        <v>480</v>
      </c>
      <c r="F709" s="2" t="s">
        <v>1245</v>
      </c>
      <c r="G709" s="2" t="s">
        <v>72</v>
      </c>
      <c r="H709" s="16">
        <v>33869</v>
      </c>
      <c r="I709" s="3">
        <v>27.561643835616437</v>
      </c>
      <c r="J709" s="3">
        <v>1</v>
      </c>
      <c r="K709" s="3" t="s">
        <v>837</v>
      </c>
      <c r="M709" s="1" t="s">
        <v>345</v>
      </c>
      <c r="N709" s="1" t="s">
        <v>1091</v>
      </c>
      <c r="O709" s="1" t="s">
        <v>166</v>
      </c>
      <c r="P709" s="16">
        <v>33019</v>
      </c>
      <c r="Q709" s="51">
        <v>29.890410958904109</v>
      </c>
      <c r="R709" s="3">
        <v>1</v>
      </c>
      <c r="S709" s="3" t="s">
        <v>837</v>
      </c>
    </row>
    <row r="710" spans="1:19">
      <c r="A710" s="37">
        <v>1</v>
      </c>
      <c r="B710" s="38">
        <v>5</v>
      </c>
      <c r="C710" s="38">
        <v>5</v>
      </c>
      <c r="D710" s="39" t="s">
        <v>18</v>
      </c>
      <c r="F710" s="2" t="s">
        <v>1373</v>
      </c>
    </row>
    <row r="711" spans="1:19">
      <c r="A711" s="37">
        <v>1</v>
      </c>
      <c r="B711" s="38">
        <v>6</v>
      </c>
      <c r="C711" s="38">
        <v>6</v>
      </c>
      <c r="D711" s="39" t="s">
        <v>14</v>
      </c>
      <c r="E711" s="2" t="s">
        <v>47</v>
      </c>
      <c r="F711" s="2" t="s">
        <v>1283</v>
      </c>
      <c r="G711" s="2" t="s">
        <v>1284</v>
      </c>
      <c r="H711" s="16">
        <v>34357</v>
      </c>
      <c r="I711" s="3">
        <v>26.224657534246575</v>
      </c>
      <c r="J711" s="3">
        <v>6</v>
      </c>
      <c r="K711" s="3" t="s">
        <v>837</v>
      </c>
      <c r="M711" s="1" t="s">
        <v>598</v>
      </c>
      <c r="N711" s="1" t="s">
        <v>630</v>
      </c>
      <c r="O711" s="1" t="s">
        <v>241</v>
      </c>
      <c r="P711" s="16">
        <v>33484</v>
      </c>
      <c r="Q711" s="51">
        <v>28.616438356164384</v>
      </c>
      <c r="R711" s="3">
        <v>1</v>
      </c>
      <c r="S711" s="3" t="s">
        <v>837</v>
      </c>
    </row>
    <row r="712" spans="1:19">
      <c r="A712" s="37">
        <v>1</v>
      </c>
      <c r="B712" s="38">
        <v>7</v>
      </c>
      <c r="C712" s="38">
        <v>7</v>
      </c>
      <c r="D712" s="39" t="s">
        <v>276</v>
      </c>
      <c r="F712" s="2" t="s">
        <v>1373</v>
      </c>
    </row>
    <row r="713" spans="1:19">
      <c r="A713" s="37">
        <v>1</v>
      </c>
      <c r="B713" s="38">
        <v>8</v>
      </c>
      <c r="C713" s="38">
        <v>8</v>
      </c>
      <c r="D713" s="39" t="s">
        <v>246</v>
      </c>
      <c r="F713" s="2" t="s">
        <v>1373</v>
      </c>
    </row>
    <row r="714" spans="1:19">
      <c r="A714" s="37">
        <v>1</v>
      </c>
      <c r="B714" s="38">
        <v>9</v>
      </c>
      <c r="C714" s="38">
        <v>9</v>
      </c>
      <c r="D714" s="39" t="s">
        <v>15</v>
      </c>
      <c r="F714" s="2" t="s">
        <v>1373</v>
      </c>
    </row>
    <row r="715" spans="1:19">
      <c r="A715" s="37">
        <v>1</v>
      </c>
      <c r="B715" s="38">
        <v>10</v>
      </c>
      <c r="C715" s="38">
        <v>10</v>
      </c>
      <c r="D715" s="39" t="s">
        <v>470</v>
      </c>
      <c r="F715" s="2" t="s">
        <v>1373</v>
      </c>
    </row>
    <row r="716" spans="1:19">
      <c r="A716" s="37">
        <v>1</v>
      </c>
      <c r="B716" s="38">
        <v>11</v>
      </c>
      <c r="C716" s="38">
        <v>11</v>
      </c>
      <c r="D716" s="39" t="s">
        <v>555</v>
      </c>
      <c r="F716" s="2" t="s">
        <v>1373</v>
      </c>
    </row>
    <row r="717" spans="1:19">
      <c r="A717" s="37">
        <v>1</v>
      </c>
      <c r="B717" s="38">
        <v>12</v>
      </c>
      <c r="C717" s="38">
        <v>12</v>
      </c>
      <c r="D717" s="39" t="s">
        <v>13</v>
      </c>
      <c r="E717" s="2" t="s">
        <v>47</v>
      </c>
      <c r="F717" s="2" t="s">
        <v>1160</v>
      </c>
      <c r="G717" s="2" t="s">
        <v>1161</v>
      </c>
      <c r="H717" s="16">
        <v>35476</v>
      </c>
      <c r="I717" s="3">
        <v>23.158904109589042</v>
      </c>
      <c r="J717" s="3">
        <v>2</v>
      </c>
      <c r="K717" s="3" t="s">
        <v>46</v>
      </c>
      <c r="M717" s="1" t="s">
        <v>47</v>
      </c>
      <c r="N717" s="1" t="s">
        <v>1052</v>
      </c>
      <c r="O717" s="1" t="s">
        <v>533</v>
      </c>
      <c r="P717" s="16">
        <v>34324</v>
      </c>
      <c r="Q717" s="51">
        <v>26.315068493150687</v>
      </c>
      <c r="R717" s="3">
        <v>1</v>
      </c>
      <c r="S717" s="3" t="s">
        <v>837</v>
      </c>
    </row>
    <row r="718" spans="1:19">
      <c r="A718" s="37">
        <v>1</v>
      </c>
      <c r="B718" s="38">
        <v>13</v>
      </c>
      <c r="C718" s="38">
        <v>13</v>
      </c>
      <c r="D718" s="39" t="s">
        <v>300</v>
      </c>
      <c r="F718" s="2" t="s">
        <v>1373</v>
      </c>
    </row>
    <row r="719" spans="1:19">
      <c r="A719" s="37">
        <v>1</v>
      </c>
      <c r="B719" s="38">
        <v>14</v>
      </c>
      <c r="C719" s="38">
        <v>14</v>
      </c>
      <c r="D719" s="39" t="s">
        <v>129</v>
      </c>
      <c r="F719" s="2" t="s">
        <v>1373</v>
      </c>
    </row>
    <row r="720" spans="1:19">
      <c r="A720" s="37">
        <v>1</v>
      </c>
      <c r="B720" s="38">
        <v>15</v>
      </c>
      <c r="C720" s="38">
        <v>15</v>
      </c>
      <c r="D720" s="39" t="s">
        <v>239</v>
      </c>
      <c r="F720" s="2" t="s">
        <v>1373</v>
      </c>
    </row>
    <row r="721" spans="1:19">
      <c r="A721" s="37">
        <v>1</v>
      </c>
      <c r="B721" s="38">
        <v>16</v>
      </c>
      <c r="C721" s="38">
        <v>16</v>
      </c>
      <c r="D721" s="39" t="s">
        <v>29</v>
      </c>
      <c r="F721" s="2" t="s">
        <v>1373</v>
      </c>
    </row>
    <row r="722" spans="1:19">
      <c r="A722" s="37">
        <v>1</v>
      </c>
      <c r="B722" s="38">
        <v>17</v>
      </c>
      <c r="C722" s="38">
        <v>17</v>
      </c>
      <c r="D722" s="39" t="s">
        <v>1121</v>
      </c>
      <c r="E722" s="2" t="s">
        <v>45</v>
      </c>
      <c r="F722" s="2" t="s">
        <v>1082</v>
      </c>
      <c r="G722" s="2" t="s">
        <v>288</v>
      </c>
      <c r="H722" s="16">
        <v>34102</v>
      </c>
      <c r="I722" s="3">
        <v>26.923287671232877</v>
      </c>
      <c r="J722" s="3">
        <v>1</v>
      </c>
      <c r="K722" s="3" t="s">
        <v>837</v>
      </c>
    </row>
    <row r="723" spans="1:19">
      <c r="A723" s="37">
        <v>1</v>
      </c>
      <c r="B723" s="38">
        <v>18</v>
      </c>
      <c r="C723" s="38">
        <v>18</v>
      </c>
      <c r="D723" s="39" t="s">
        <v>609</v>
      </c>
      <c r="E723" s="2" t="s">
        <v>47</v>
      </c>
      <c r="F723" s="2" t="s">
        <v>1056</v>
      </c>
      <c r="G723" s="2" t="s">
        <v>372</v>
      </c>
      <c r="H723" s="16">
        <v>33944</v>
      </c>
      <c r="I723" s="3">
        <v>27.356164383561644</v>
      </c>
      <c r="J723" s="3">
        <v>2</v>
      </c>
      <c r="K723" s="3" t="s">
        <v>837</v>
      </c>
      <c r="M723" s="1" t="s">
        <v>213</v>
      </c>
      <c r="N723" s="1" t="s">
        <v>1049</v>
      </c>
      <c r="O723" s="1" t="s">
        <v>1048</v>
      </c>
      <c r="P723" s="16">
        <v>34919</v>
      </c>
      <c r="Q723" s="51">
        <v>24.684931506849313</v>
      </c>
      <c r="R723" s="3">
        <v>5</v>
      </c>
      <c r="S723" s="3" t="s">
        <v>837</v>
      </c>
    </row>
    <row r="724" spans="1:19">
      <c r="A724" s="37">
        <v>1</v>
      </c>
      <c r="B724" s="38">
        <v>19</v>
      </c>
      <c r="C724" s="38">
        <v>19</v>
      </c>
      <c r="D724" s="39" t="s">
        <v>563</v>
      </c>
      <c r="E724" s="2" t="s">
        <v>246</v>
      </c>
      <c r="F724" s="2" t="s">
        <v>891</v>
      </c>
      <c r="G724" s="2" t="s">
        <v>581</v>
      </c>
      <c r="H724" s="16">
        <v>33977</v>
      </c>
      <c r="I724" s="3">
        <v>27.265753424657536</v>
      </c>
      <c r="J724" s="3">
        <v>1</v>
      </c>
      <c r="K724" s="3" t="s">
        <v>837</v>
      </c>
      <c r="M724" s="2" t="s">
        <v>276</v>
      </c>
      <c r="N724" s="2" t="s">
        <v>182</v>
      </c>
      <c r="O724" s="2" t="s">
        <v>1241</v>
      </c>
      <c r="P724" s="16">
        <v>35348</v>
      </c>
      <c r="Q724" s="3">
        <v>23.509589041095889</v>
      </c>
      <c r="R724" s="3">
        <v>1</v>
      </c>
      <c r="S724" s="3" t="s">
        <v>46</v>
      </c>
    </row>
    <row r="725" spans="1:19">
      <c r="A725" s="40">
        <v>1</v>
      </c>
      <c r="B725" s="41">
        <v>20</v>
      </c>
      <c r="C725" s="41">
        <v>20</v>
      </c>
      <c r="D725" s="42" t="s">
        <v>567</v>
      </c>
      <c r="E725" s="11" t="s">
        <v>246</v>
      </c>
      <c r="F725" s="11" t="s">
        <v>967</v>
      </c>
      <c r="G725" s="11" t="s">
        <v>265</v>
      </c>
      <c r="H725" s="17">
        <v>35538</v>
      </c>
      <c r="I725" s="12">
        <v>22.989041095890411</v>
      </c>
      <c r="J725" s="12">
        <v>1</v>
      </c>
      <c r="K725" s="12" t="s">
        <v>837</v>
      </c>
      <c r="M725" s="55" t="s">
        <v>29</v>
      </c>
      <c r="N725" s="55" t="s">
        <v>479</v>
      </c>
      <c r="O725" s="55" t="s">
        <v>245</v>
      </c>
      <c r="P725" s="17">
        <v>31398</v>
      </c>
      <c r="Q725" s="56">
        <v>34.331506849315069</v>
      </c>
      <c r="R725" s="12">
        <v>1</v>
      </c>
      <c r="S725" s="12" t="s">
        <v>46</v>
      </c>
    </row>
    <row r="726" spans="1:19">
      <c r="A726" s="37">
        <v>2</v>
      </c>
      <c r="B726" s="38">
        <v>1</v>
      </c>
      <c r="C726" s="38">
        <v>21</v>
      </c>
      <c r="D726" s="39" t="s">
        <v>567</v>
      </c>
      <c r="E726" s="2" t="s">
        <v>45</v>
      </c>
      <c r="F726" s="2" t="s">
        <v>663</v>
      </c>
      <c r="G726" s="2" t="s">
        <v>105</v>
      </c>
      <c r="H726" s="16">
        <v>34017</v>
      </c>
      <c r="I726" s="3">
        <v>27.156164383561645</v>
      </c>
      <c r="J726" s="3">
        <v>3</v>
      </c>
      <c r="K726" s="3" t="s">
        <v>837</v>
      </c>
      <c r="M726" s="1" t="s">
        <v>14</v>
      </c>
      <c r="N726" s="1" t="s">
        <v>1106</v>
      </c>
      <c r="O726" s="1" t="s">
        <v>106</v>
      </c>
      <c r="P726" s="16">
        <v>33396</v>
      </c>
      <c r="Q726" s="51">
        <v>28.857534246575341</v>
      </c>
      <c r="R726" s="3">
        <v>1</v>
      </c>
      <c r="S726" s="3" t="s">
        <v>837</v>
      </c>
    </row>
    <row r="727" spans="1:19">
      <c r="A727" s="37">
        <v>2</v>
      </c>
      <c r="B727" s="38">
        <v>2</v>
      </c>
      <c r="C727" s="38">
        <v>22</v>
      </c>
      <c r="D727" s="39" t="s">
        <v>563</v>
      </c>
      <c r="E727" s="2" t="s">
        <v>29</v>
      </c>
      <c r="F727" s="2" t="s">
        <v>599</v>
      </c>
      <c r="G727" s="2" t="s">
        <v>536</v>
      </c>
      <c r="H727" s="16">
        <v>34110</v>
      </c>
      <c r="I727" s="3">
        <v>26.901369863013699</v>
      </c>
      <c r="J727" s="3">
        <v>1</v>
      </c>
      <c r="K727" s="3" t="s">
        <v>837</v>
      </c>
      <c r="M727" s="1" t="s">
        <v>555</v>
      </c>
      <c r="N727" s="1" t="s">
        <v>143</v>
      </c>
      <c r="O727" s="1" t="s">
        <v>1045</v>
      </c>
      <c r="P727" s="16">
        <v>35784</v>
      </c>
      <c r="Q727" s="51">
        <v>22.315068493150687</v>
      </c>
      <c r="R727" s="3">
        <v>1</v>
      </c>
      <c r="S727" s="3" t="s">
        <v>837</v>
      </c>
    </row>
    <row r="728" spans="1:19">
      <c r="A728" s="37">
        <v>2</v>
      </c>
      <c r="B728" s="38">
        <v>3</v>
      </c>
      <c r="C728" s="38">
        <v>23</v>
      </c>
      <c r="D728" s="39" t="s">
        <v>609</v>
      </c>
      <c r="E728" s="2" t="s">
        <v>45</v>
      </c>
      <c r="F728" s="2" t="s">
        <v>351</v>
      </c>
      <c r="G728" s="2" t="s">
        <v>247</v>
      </c>
      <c r="H728" s="16">
        <v>33155</v>
      </c>
      <c r="I728" s="3">
        <v>29.517808219178082</v>
      </c>
      <c r="J728" s="3">
        <v>5</v>
      </c>
      <c r="K728" s="3" t="s">
        <v>46</v>
      </c>
      <c r="M728" s="1" t="s">
        <v>686</v>
      </c>
      <c r="N728" s="1" t="s">
        <v>747</v>
      </c>
      <c r="O728" s="1" t="s">
        <v>530</v>
      </c>
      <c r="P728" s="16">
        <v>34462</v>
      </c>
      <c r="Q728" s="51">
        <v>25.936986301369863</v>
      </c>
      <c r="R728" s="3">
        <v>8</v>
      </c>
      <c r="S728" s="3" t="s">
        <v>837</v>
      </c>
    </row>
    <row r="729" spans="1:19">
      <c r="A729" s="37">
        <v>2</v>
      </c>
      <c r="B729" s="38">
        <v>4</v>
      </c>
      <c r="C729" s="38">
        <v>24</v>
      </c>
      <c r="D729" s="39" t="s">
        <v>1121</v>
      </c>
      <c r="F729" s="2" t="s">
        <v>1373</v>
      </c>
    </row>
    <row r="730" spans="1:19">
      <c r="A730" s="37">
        <v>2</v>
      </c>
      <c r="B730" s="38">
        <v>5</v>
      </c>
      <c r="C730" s="38">
        <v>25</v>
      </c>
      <c r="D730" s="39" t="s">
        <v>29</v>
      </c>
      <c r="F730" s="2" t="s">
        <v>1373</v>
      </c>
    </row>
    <row r="731" spans="1:19">
      <c r="A731" s="37">
        <v>2</v>
      </c>
      <c r="B731" s="38">
        <v>6</v>
      </c>
      <c r="C731" s="38">
        <v>26</v>
      </c>
      <c r="D731" s="39" t="s">
        <v>239</v>
      </c>
      <c r="F731" s="2" t="s">
        <v>1373</v>
      </c>
    </row>
    <row r="732" spans="1:19">
      <c r="A732" s="37">
        <v>2</v>
      </c>
      <c r="B732" s="38">
        <v>7</v>
      </c>
      <c r="C732" s="38">
        <v>27</v>
      </c>
      <c r="D732" s="39" t="s">
        <v>129</v>
      </c>
      <c r="F732" s="2" t="s">
        <v>1373</v>
      </c>
    </row>
    <row r="733" spans="1:19">
      <c r="A733" s="37">
        <v>2</v>
      </c>
      <c r="B733" s="38">
        <v>8</v>
      </c>
      <c r="C733" s="38">
        <v>28</v>
      </c>
      <c r="D733" s="39" t="s">
        <v>300</v>
      </c>
      <c r="F733" s="2" t="s">
        <v>1373</v>
      </c>
    </row>
    <row r="734" spans="1:19">
      <c r="A734" s="37">
        <v>2</v>
      </c>
      <c r="B734" s="38">
        <v>9</v>
      </c>
      <c r="C734" s="38">
        <v>29</v>
      </c>
      <c r="D734" s="39" t="s">
        <v>13</v>
      </c>
      <c r="F734" s="2" t="s">
        <v>1373</v>
      </c>
    </row>
    <row r="735" spans="1:19">
      <c r="A735" s="37">
        <v>2</v>
      </c>
      <c r="B735" s="38">
        <v>10</v>
      </c>
      <c r="C735" s="38">
        <v>30</v>
      </c>
      <c r="D735" s="39" t="s">
        <v>555</v>
      </c>
      <c r="F735" s="2" t="s">
        <v>1373</v>
      </c>
    </row>
    <row r="736" spans="1:19">
      <c r="A736" s="37">
        <v>2</v>
      </c>
      <c r="B736" s="38">
        <v>11</v>
      </c>
      <c r="C736" s="38">
        <v>31</v>
      </c>
      <c r="D736" s="39" t="s">
        <v>470</v>
      </c>
      <c r="F736" s="2" t="s">
        <v>1373</v>
      </c>
    </row>
    <row r="737" spans="1:19">
      <c r="A737" s="37">
        <v>2</v>
      </c>
      <c r="B737" s="38">
        <v>12</v>
      </c>
      <c r="C737" s="38">
        <v>32</v>
      </c>
      <c r="D737" s="39" t="s">
        <v>15</v>
      </c>
      <c r="F737" s="2" t="s">
        <v>1373</v>
      </c>
    </row>
    <row r="738" spans="1:19">
      <c r="A738" s="37">
        <v>2</v>
      </c>
      <c r="B738" s="38">
        <v>13</v>
      </c>
      <c r="C738" s="38">
        <v>33</v>
      </c>
      <c r="D738" s="39" t="s">
        <v>246</v>
      </c>
      <c r="F738" s="2" t="s">
        <v>1373</v>
      </c>
    </row>
    <row r="739" spans="1:19">
      <c r="A739" s="37">
        <v>2</v>
      </c>
      <c r="B739" s="38">
        <v>14</v>
      </c>
      <c r="C739" s="38">
        <v>34</v>
      </c>
      <c r="D739" s="39" t="s">
        <v>276</v>
      </c>
      <c r="F739" s="2" t="s">
        <v>1373</v>
      </c>
    </row>
    <row r="740" spans="1:19">
      <c r="A740" s="37">
        <v>2</v>
      </c>
      <c r="B740" s="38">
        <v>15</v>
      </c>
      <c r="C740" s="38">
        <v>35</v>
      </c>
      <c r="D740" s="39" t="s">
        <v>14</v>
      </c>
      <c r="F740" s="2" t="s">
        <v>1373</v>
      </c>
    </row>
    <row r="741" spans="1:19">
      <c r="A741" s="37">
        <v>2</v>
      </c>
      <c r="B741" s="38">
        <v>16</v>
      </c>
      <c r="C741" s="38">
        <v>36</v>
      </c>
      <c r="D741" s="39" t="s">
        <v>18</v>
      </c>
      <c r="F741" s="2" t="s">
        <v>1373</v>
      </c>
    </row>
    <row r="742" spans="1:19">
      <c r="A742" s="37">
        <v>2</v>
      </c>
      <c r="B742" s="38">
        <v>17</v>
      </c>
      <c r="C742" s="38">
        <v>37</v>
      </c>
      <c r="D742" s="39" t="s">
        <v>16</v>
      </c>
      <c r="F742" s="2" t="s">
        <v>1373</v>
      </c>
    </row>
    <row r="743" spans="1:19">
      <c r="A743" s="37">
        <v>2</v>
      </c>
      <c r="B743" s="38">
        <v>18</v>
      </c>
      <c r="C743" s="38">
        <v>38</v>
      </c>
      <c r="D743" s="39" t="s">
        <v>614</v>
      </c>
      <c r="F743" s="2" t="s">
        <v>1373</v>
      </c>
    </row>
    <row r="744" spans="1:19">
      <c r="A744" s="37">
        <v>2</v>
      </c>
      <c r="B744" s="38">
        <v>19</v>
      </c>
      <c r="C744" s="38">
        <v>39</v>
      </c>
      <c r="D744" s="39" t="s">
        <v>345</v>
      </c>
      <c r="F744" s="2" t="s">
        <v>1373</v>
      </c>
    </row>
    <row r="745" spans="1:19">
      <c r="A745" s="40">
        <v>2</v>
      </c>
      <c r="B745" s="41">
        <v>20</v>
      </c>
      <c r="C745" s="41">
        <v>40</v>
      </c>
      <c r="D745" s="42" t="s">
        <v>354</v>
      </c>
      <c r="E745" s="11"/>
      <c r="F745" s="11" t="s">
        <v>1373</v>
      </c>
      <c r="G745" s="11"/>
      <c r="H745" s="17"/>
      <c r="I745" s="12"/>
      <c r="J745" s="12"/>
      <c r="K745" s="12"/>
      <c r="M745" s="55"/>
      <c r="N745" s="55"/>
      <c r="O745" s="55"/>
      <c r="P745" s="17"/>
      <c r="Q745" s="56"/>
      <c r="R745" s="12"/>
      <c r="S745" s="12"/>
    </row>
  </sheetData>
  <sortState xmlns:xlrd2="http://schemas.microsoft.com/office/spreadsheetml/2017/richdata2" ref="A1:K701">
    <sortCondition ref="C1:C701"/>
  </sortState>
  <pageMargins left="0.7" right="0.7" top="0.75" bottom="0.75" header="0.3" footer="0.3"/>
  <pageSetup orientation="portrait" horizontalDpi="0" verticalDpi="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8C0B8-2827-B340-8BCB-CCA6DEF5C798}">
  <dimension ref="A1:M962"/>
  <sheetViews>
    <sheetView topLeftCell="A397" workbookViewId="0">
      <selection activeCell="X38" sqref="X38"/>
    </sheetView>
  </sheetViews>
  <sheetFormatPr baseColWidth="10" defaultRowHeight="13"/>
  <cols>
    <col min="1" max="6" width="7.33203125" style="214" customWidth="1"/>
    <col min="7" max="7" width="4.33203125" style="214" customWidth="1"/>
    <col min="8" max="9" width="10.83203125" style="214"/>
    <col min="10" max="11" width="3.83203125" style="214" customWidth="1"/>
    <col min="12" max="13" width="3" style="214" customWidth="1"/>
    <col min="14" max="16384" width="10.83203125" style="214"/>
  </cols>
  <sheetData>
    <row r="1" spans="1:13" ht="31" thickBot="1">
      <c r="A1" s="215" t="s">
        <v>4159</v>
      </c>
      <c r="B1" s="216" t="s">
        <v>3682</v>
      </c>
      <c r="C1" s="216" t="s">
        <v>3681</v>
      </c>
      <c r="D1" s="216" t="s">
        <v>3930</v>
      </c>
      <c r="E1" s="217" t="s">
        <v>1960</v>
      </c>
      <c r="F1" s="217" t="s">
        <v>1959</v>
      </c>
      <c r="G1" s="241" t="s">
        <v>3144</v>
      </c>
      <c r="H1" s="219" t="s">
        <v>92</v>
      </c>
      <c r="I1" s="220" t="s">
        <v>93</v>
      </c>
      <c r="J1" s="221" t="s">
        <v>228</v>
      </c>
      <c r="K1" s="218" t="s">
        <v>94</v>
      </c>
      <c r="L1" s="218" t="s">
        <v>2543</v>
      </c>
      <c r="M1" s="222" t="s">
        <v>2544</v>
      </c>
    </row>
    <row r="2" spans="1:13" ht="14">
      <c r="A2" s="223" t="s">
        <v>4160</v>
      </c>
      <c r="B2" s="224"/>
      <c r="C2" s="224"/>
      <c r="D2" s="224"/>
      <c r="E2" s="225"/>
      <c r="F2" s="225"/>
      <c r="G2" s="225"/>
      <c r="H2" s="226"/>
      <c r="I2" s="226"/>
      <c r="J2" s="227"/>
      <c r="K2" s="228">
        <v>0</v>
      </c>
      <c r="L2" s="228"/>
      <c r="M2" s="229"/>
    </row>
    <row r="3" spans="1:13" ht="14">
      <c r="A3" s="230" t="s">
        <v>2002</v>
      </c>
      <c r="B3" s="231"/>
      <c r="C3" s="231">
        <v>18</v>
      </c>
      <c r="D3" s="231"/>
      <c r="E3" s="231"/>
      <c r="F3" s="231"/>
      <c r="G3" s="232"/>
      <c r="H3" s="233" t="s">
        <v>590</v>
      </c>
      <c r="I3" s="233" t="s">
        <v>2166</v>
      </c>
      <c r="J3" s="232"/>
      <c r="K3" s="232">
        <v>1</v>
      </c>
      <c r="L3" s="232"/>
      <c r="M3" s="234" t="s">
        <v>837</v>
      </c>
    </row>
    <row r="4" spans="1:13" ht="14">
      <c r="A4" s="230" t="s">
        <v>2002</v>
      </c>
      <c r="B4" s="231"/>
      <c r="C4" s="231">
        <v>785</v>
      </c>
      <c r="D4" s="231"/>
      <c r="E4" s="231"/>
      <c r="F4" s="231"/>
      <c r="G4" s="232"/>
      <c r="H4" s="235" t="s">
        <v>465</v>
      </c>
      <c r="I4" s="236" t="s">
        <v>580</v>
      </c>
      <c r="J4" s="237"/>
      <c r="K4" s="232">
        <v>3</v>
      </c>
      <c r="L4" s="232" t="s">
        <v>837</v>
      </c>
      <c r="M4" s="234"/>
    </row>
    <row r="5" spans="1:13" ht="14">
      <c r="A5" s="230" t="s">
        <v>2002</v>
      </c>
      <c r="B5" s="231"/>
      <c r="C5" s="231">
        <v>1159</v>
      </c>
      <c r="D5" s="231"/>
      <c r="E5" s="231"/>
      <c r="F5" s="231"/>
      <c r="G5" s="232"/>
      <c r="H5" s="233" t="s">
        <v>326</v>
      </c>
      <c r="I5" s="233" t="s">
        <v>136</v>
      </c>
      <c r="J5" s="232"/>
      <c r="K5" s="232">
        <v>6</v>
      </c>
      <c r="L5" s="232" t="s">
        <v>838</v>
      </c>
      <c r="M5" s="234"/>
    </row>
    <row r="6" spans="1:13" ht="14">
      <c r="A6" s="230" t="s">
        <v>2002</v>
      </c>
      <c r="B6" s="231"/>
      <c r="C6" s="231">
        <v>1177</v>
      </c>
      <c r="D6" s="231"/>
      <c r="E6" s="231"/>
      <c r="F6" s="231"/>
      <c r="G6" s="232"/>
      <c r="H6" s="235" t="s">
        <v>298</v>
      </c>
      <c r="I6" s="236" t="s">
        <v>299</v>
      </c>
      <c r="J6" s="237"/>
      <c r="K6" s="232">
        <v>3</v>
      </c>
      <c r="L6" s="232" t="s">
        <v>837</v>
      </c>
      <c r="M6" s="234"/>
    </row>
    <row r="7" spans="1:13" ht="14">
      <c r="A7" s="230" t="s">
        <v>2002</v>
      </c>
      <c r="B7" s="231"/>
      <c r="C7" s="231">
        <v>1246</v>
      </c>
      <c r="D7" s="231"/>
      <c r="E7" s="231"/>
      <c r="F7" s="231"/>
      <c r="G7" s="232"/>
      <c r="H7" s="233" t="s">
        <v>2167</v>
      </c>
      <c r="I7" s="233" t="s">
        <v>531</v>
      </c>
      <c r="J7" s="232"/>
      <c r="K7" s="232">
        <v>1</v>
      </c>
      <c r="L7" s="232"/>
      <c r="M7" s="234" t="s">
        <v>837</v>
      </c>
    </row>
    <row r="8" spans="1:13" ht="14">
      <c r="A8" s="230" t="s">
        <v>2002</v>
      </c>
      <c r="B8" s="231"/>
      <c r="C8" s="231">
        <v>1433</v>
      </c>
      <c r="D8" s="231"/>
      <c r="E8" s="231"/>
      <c r="F8" s="231"/>
      <c r="G8" s="232"/>
      <c r="H8" s="235" t="s">
        <v>142</v>
      </c>
      <c r="I8" s="236" t="s">
        <v>143</v>
      </c>
      <c r="J8" s="237"/>
      <c r="K8" s="232">
        <v>2</v>
      </c>
      <c r="L8" s="232" t="s">
        <v>837</v>
      </c>
      <c r="M8" s="234"/>
    </row>
    <row r="9" spans="1:13" ht="14">
      <c r="A9" s="230" t="s">
        <v>2002</v>
      </c>
      <c r="B9" s="231"/>
      <c r="C9" s="231">
        <v>1514</v>
      </c>
      <c r="D9" s="231"/>
      <c r="E9" s="231"/>
      <c r="F9" s="231"/>
      <c r="G9" s="232"/>
      <c r="H9" s="235" t="s">
        <v>525</v>
      </c>
      <c r="I9" s="236" t="s">
        <v>304</v>
      </c>
      <c r="J9" s="237"/>
      <c r="K9" s="232">
        <v>1</v>
      </c>
      <c r="L9" s="232"/>
      <c r="M9" s="234" t="s">
        <v>46</v>
      </c>
    </row>
    <row r="10" spans="1:13" ht="14">
      <c r="A10" s="230" t="s">
        <v>2002</v>
      </c>
      <c r="B10" s="231"/>
      <c r="C10" s="231">
        <v>1581</v>
      </c>
      <c r="D10" s="231"/>
      <c r="E10" s="231"/>
      <c r="F10" s="231"/>
      <c r="G10" s="232"/>
      <c r="H10" s="235" t="s">
        <v>726</v>
      </c>
      <c r="I10" s="236" t="s">
        <v>104</v>
      </c>
      <c r="J10" s="237"/>
      <c r="K10" s="232">
        <v>1</v>
      </c>
      <c r="L10" s="232"/>
      <c r="M10" s="234" t="s">
        <v>46</v>
      </c>
    </row>
    <row r="11" spans="1:13" ht="14">
      <c r="A11" s="230" t="s">
        <v>2002</v>
      </c>
      <c r="B11" s="231"/>
      <c r="C11" s="231">
        <v>1994</v>
      </c>
      <c r="D11" s="231"/>
      <c r="E11" s="231"/>
      <c r="F11" s="231"/>
      <c r="G11" s="232"/>
      <c r="H11" s="235" t="s">
        <v>22</v>
      </c>
      <c r="I11" s="236" t="s">
        <v>184</v>
      </c>
      <c r="J11" s="237"/>
      <c r="K11" s="232">
        <v>1</v>
      </c>
      <c r="L11" s="232"/>
      <c r="M11" s="234" t="s">
        <v>837</v>
      </c>
    </row>
    <row r="12" spans="1:13" ht="14">
      <c r="A12" s="230" t="s">
        <v>2002</v>
      </c>
      <c r="B12" s="231"/>
      <c r="C12" s="231">
        <v>2151</v>
      </c>
      <c r="D12" s="231"/>
      <c r="E12" s="231"/>
      <c r="F12" s="231"/>
      <c r="G12" s="232"/>
      <c r="H12" s="235" t="s">
        <v>327</v>
      </c>
      <c r="I12" s="236" t="s">
        <v>328</v>
      </c>
      <c r="J12" s="237"/>
      <c r="K12" s="232">
        <v>10</v>
      </c>
      <c r="L12" s="232" t="s">
        <v>837</v>
      </c>
      <c r="M12" s="234"/>
    </row>
    <row r="13" spans="1:13" ht="14">
      <c r="A13" s="230" t="s">
        <v>2002</v>
      </c>
      <c r="B13" s="231"/>
      <c r="C13" s="231">
        <v>2391</v>
      </c>
      <c r="D13" s="231"/>
      <c r="E13" s="231"/>
      <c r="F13" s="231"/>
      <c r="G13" s="232"/>
      <c r="H13" s="235" t="s">
        <v>514</v>
      </c>
      <c r="I13" s="236" t="s">
        <v>342</v>
      </c>
      <c r="J13" s="237"/>
      <c r="K13" s="232">
        <v>1</v>
      </c>
      <c r="L13" s="232"/>
      <c r="M13" s="234" t="s">
        <v>837</v>
      </c>
    </row>
    <row r="14" spans="1:13" ht="14">
      <c r="A14" s="230" t="s">
        <v>2002</v>
      </c>
      <c r="B14" s="231"/>
      <c r="C14" s="231">
        <v>2539</v>
      </c>
      <c r="D14" s="231"/>
      <c r="E14" s="231"/>
      <c r="F14" s="231"/>
      <c r="G14" s="232"/>
      <c r="H14" s="233" t="s">
        <v>2577</v>
      </c>
      <c r="I14" s="233" t="s">
        <v>148</v>
      </c>
      <c r="J14" s="232"/>
      <c r="K14" s="232">
        <v>6</v>
      </c>
      <c r="L14" s="232" t="s">
        <v>837</v>
      </c>
      <c r="M14" s="234"/>
    </row>
    <row r="15" spans="1:13" ht="14">
      <c r="A15" s="230" t="s">
        <v>2002</v>
      </c>
      <c r="B15" s="231"/>
      <c r="C15" s="231">
        <v>2608</v>
      </c>
      <c r="D15" s="231"/>
      <c r="E15" s="231"/>
      <c r="F15" s="231"/>
      <c r="G15" s="232"/>
      <c r="H15" s="235" t="s">
        <v>172</v>
      </c>
      <c r="I15" s="236" t="s">
        <v>509</v>
      </c>
      <c r="J15" s="237"/>
      <c r="K15" s="232">
        <v>1</v>
      </c>
      <c r="L15" s="232"/>
      <c r="M15" s="234" t="s">
        <v>837</v>
      </c>
    </row>
    <row r="16" spans="1:13" ht="14">
      <c r="A16" s="230" t="s">
        <v>2002</v>
      </c>
      <c r="B16" s="231"/>
      <c r="C16" s="231">
        <v>2717</v>
      </c>
      <c r="D16" s="231"/>
      <c r="E16" s="231"/>
      <c r="F16" s="231"/>
      <c r="G16" s="232"/>
      <c r="H16" s="235" t="s">
        <v>294</v>
      </c>
      <c r="I16" s="236" t="s">
        <v>133</v>
      </c>
      <c r="J16" s="237"/>
      <c r="K16" s="232">
        <v>1</v>
      </c>
      <c r="L16" s="232"/>
      <c r="M16" s="234" t="s">
        <v>837</v>
      </c>
    </row>
    <row r="17" spans="1:13" ht="14">
      <c r="A17" s="230" t="s">
        <v>2002</v>
      </c>
      <c r="B17" s="231"/>
      <c r="C17" s="231">
        <v>2859</v>
      </c>
      <c r="D17" s="231"/>
      <c r="E17" s="231"/>
      <c r="F17" s="231"/>
      <c r="G17" s="232"/>
      <c r="H17" s="235" t="s">
        <v>1122</v>
      </c>
      <c r="I17" s="236" t="s">
        <v>599</v>
      </c>
      <c r="J17" s="237"/>
      <c r="K17" s="232">
        <v>1</v>
      </c>
      <c r="L17" s="232"/>
      <c r="M17" s="234" t="s">
        <v>46</v>
      </c>
    </row>
    <row r="18" spans="1:13" ht="14">
      <c r="A18" s="230" t="s">
        <v>2002</v>
      </c>
      <c r="B18" s="231"/>
      <c r="C18" s="231">
        <v>2882</v>
      </c>
      <c r="D18" s="231"/>
      <c r="E18" s="231"/>
      <c r="F18" s="231"/>
      <c r="G18" s="232"/>
      <c r="H18" s="235" t="s">
        <v>723</v>
      </c>
      <c r="I18" s="236" t="s">
        <v>589</v>
      </c>
      <c r="J18" s="237"/>
      <c r="K18" s="232">
        <v>1</v>
      </c>
      <c r="L18" s="232"/>
      <c r="M18" s="234" t="s">
        <v>46</v>
      </c>
    </row>
    <row r="19" spans="1:13" ht="14">
      <c r="A19" s="230" t="s">
        <v>2002</v>
      </c>
      <c r="B19" s="231"/>
      <c r="C19" s="231">
        <v>2895</v>
      </c>
      <c r="D19" s="231"/>
      <c r="E19" s="231"/>
      <c r="F19" s="231"/>
      <c r="G19" s="232"/>
      <c r="H19" s="233" t="s">
        <v>3325</v>
      </c>
      <c r="I19" s="233" t="s">
        <v>174</v>
      </c>
      <c r="J19" s="231"/>
      <c r="K19" s="232">
        <v>1</v>
      </c>
      <c r="L19" s="232"/>
      <c r="M19" s="234"/>
    </row>
    <row r="20" spans="1:13" ht="14">
      <c r="A20" s="230" t="s">
        <v>2002</v>
      </c>
      <c r="B20" s="231"/>
      <c r="C20" s="231">
        <v>3086</v>
      </c>
      <c r="D20" s="231"/>
      <c r="E20" s="231"/>
      <c r="F20" s="231"/>
      <c r="G20" s="232"/>
      <c r="H20" s="235" t="s">
        <v>77</v>
      </c>
      <c r="I20" s="236" t="s">
        <v>144</v>
      </c>
      <c r="J20" s="237"/>
      <c r="K20" s="232">
        <v>3</v>
      </c>
      <c r="L20" s="232" t="s">
        <v>46</v>
      </c>
      <c r="M20" s="234"/>
    </row>
    <row r="21" spans="1:13" ht="14">
      <c r="A21" s="230" t="s">
        <v>2002</v>
      </c>
      <c r="B21" s="231"/>
      <c r="C21" s="231">
        <v>3132</v>
      </c>
      <c r="D21" s="231"/>
      <c r="E21" s="231"/>
      <c r="F21" s="231"/>
      <c r="G21" s="232"/>
      <c r="H21" s="235" t="s">
        <v>579</v>
      </c>
      <c r="I21" s="236" t="s">
        <v>198</v>
      </c>
      <c r="J21" s="237"/>
      <c r="K21" s="232">
        <v>1</v>
      </c>
      <c r="L21" s="232"/>
      <c r="M21" s="234" t="s">
        <v>46</v>
      </c>
    </row>
    <row r="22" spans="1:13" ht="14">
      <c r="A22" s="230" t="s">
        <v>2002</v>
      </c>
      <c r="B22" s="231"/>
      <c r="C22" s="231">
        <v>3142</v>
      </c>
      <c r="D22" s="231"/>
      <c r="E22" s="231"/>
      <c r="F22" s="231"/>
      <c r="G22" s="232"/>
      <c r="H22" s="235" t="s">
        <v>402</v>
      </c>
      <c r="I22" s="243" t="s">
        <v>180</v>
      </c>
      <c r="J22" s="237"/>
      <c r="K22" s="232">
        <v>2</v>
      </c>
      <c r="L22" s="232" t="s">
        <v>837</v>
      </c>
      <c r="M22" s="234"/>
    </row>
    <row r="23" spans="1:13" ht="14">
      <c r="A23" s="230" t="s">
        <v>2002</v>
      </c>
      <c r="B23" s="231"/>
      <c r="C23" s="231">
        <v>3174</v>
      </c>
      <c r="D23" s="231"/>
      <c r="E23" s="231"/>
      <c r="F23" s="231"/>
      <c r="G23" s="232"/>
      <c r="H23" s="235" t="s">
        <v>160</v>
      </c>
      <c r="I23" s="242" t="s">
        <v>161</v>
      </c>
      <c r="J23" s="237"/>
      <c r="K23" s="232">
        <v>7</v>
      </c>
      <c r="L23" s="232" t="s">
        <v>46</v>
      </c>
      <c r="M23" s="234"/>
    </row>
    <row r="24" spans="1:13" ht="14">
      <c r="A24" s="230" t="s">
        <v>2002</v>
      </c>
      <c r="B24" s="231"/>
      <c r="C24" s="231">
        <v>3184</v>
      </c>
      <c r="D24" s="231"/>
      <c r="E24" s="231"/>
      <c r="F24" s="231"/>
      <c r="G24" s="232"/>
      <c r="H24" s="235" t="s">
        <v>474</v>
      </c>
      <c r="I24" s="236" t="s">
        <v>617</v>
      </c>
      <c r="J24" s="237"/>
      <c r="K24" s="232">
        <v>1</v>
      </c>
      <c r="L24" s="232"/>
      <c r="M24" s="234" t="s">
        <v>46</v>
      </c>
    </row>
    <row r="25" spans="1:13" ht="14">
      <c r="A25" s="230" t="s">
        <v>2002</v>
      </c>
      <c r="B25" s="231"/>
      <c r="C25" s="231">
        <v>3192</v>
      </c>
      <c r="D25" s="231"/>
      <c r="E25" s="231"/>
      <c r="F25" s="231"/>
      <c r="G25" s="232"/>
      <c r="H25" s="235" t="s">
        <v>149</v>
      </c>
      <c r="I25" s="236" t="s">
        <v>108</v>
      </c>
      <c r="J25" s="237"/>
      <c r="K25" s="232">
        <v>1</v>
      </c>
      <c r="L25" s="232"/>
      <c r="M25" s="234" t="s">
        <v>837</v>
      </c>
    </row>
    <row r="26" spans="1:13" ht="14">
      <c r="A26" s="230" t="s">
        <v>2002</v>
      </c>
      <c r="B26" s="231"/>
      <c r="C26" s="231">
        <v>3200</v>
      </c>
      <c r="D26" s="231"/>
      <c r="E26" s="231"/>
      <c r="F26" s="231"/>
      <c r="G26" s="232"/>
      <c r="H26" s="233" t="s">
        <v>191</v>
      </c>
      <c r="I26" s="233" t="s">
        <v>192</v>
      </c>
      <c r="J26" s="232"/>
      <c r="K26" s="232">
        <v>1</v>
      </c>
      <c r="L26" s="232"/>
      <c r="M26" s="234" t="s">
        <v>837</v>
      </c>
    </row>
    <row r="27" spans="1:13" ht="14">
      <c r="A27" s="230" t="s">
        <v>2002</v>
      </c>
      <c r="B27" s="231"/>
      <c r="C27" s="231">
        <v>3201</v>
      </c>
      <c r="D27" s="231"/>
      <c r="E27" s="231"/>
      <c r="F27" s="231"/>
      <c r="G27" s="232"/>
      <c r="H27" s="235" t="s">
        <v>338</v>
      </c>
      <c r="I27" s="236" t="s">
        <v>585</v>
      </c>
      <c r="J27" s="237"/>
      <c r="K27" s="232">
        <v>1</v>
      </c>
      <c r="L27" s="232"/>
      <c r="M27" s="234" t="s">
        <v>46</v>
      </c>
    </row>
    <row r="28" spans="1:13" ht="14">
      <c r="A28" s="230" t="s">
        <v>2002</v>
      </c>
      <c r="B28" s="231"/>
      <c r="C28" s="231">
        <v>3211</v>
      </c>
      <c r="D28" s="231"/>
      <c r="E28" s="231"/>
      <c r="F28" s="231"/>
      <c r="G28" s="232"/>
      <c r="H28" s="233" t="s">
        <v>2578</v>
      </c>
      <c r="I28" s="233" t="s">
        <v>571</v>
      </c>
      <c r="J28" s="232"/>
      <c r="K28" s="232">
        <v>10</v>
      </c>
      <c r="L28" s="232" t="s">
        <v>837</v>
      </c>
      <c r="M28" s="234"/>
    </row>
    <row r="29" spans="1:13" ht="14">
      <c r="A29" s="230" t="s">
        <v>2002</v>
      </c>
      <c r="B29" s="231"/>
      <c r="C29" s="231">
        <v>3240</v>
      </c>
      <c r="D29" s="231"/>
      <c r="E29" s="231"/>
      <c r="F29" s="231"/>
      <c r="G29" s="232"/>
      <c r="H29" s="235" t="s">
        <v>457</v>
      </c>
      <c r="I29" s="236" t="s">
        <v>287</v>
      </c>
      <c r="J29" s="237"/>
      <c r="K29" s="232">
        <v>1</v>
      </c>
      <c r="L29" s="232"/>
      <c r="M29" s="234" t="s">
        <v>46</v>
      </c>
    </row>
    <row r="30" spans="1:13" ht="14">
      <c r="A30" s="230" t="s">
        <v>2002</v>
      </c>
      <c r="B30" s="231"/>
      <c r="C30" s="231">
        <v>3254</v>
      </c>
      <c r="D30" s="231"/>
      <c r="E30" s="231"/>
      <c r="F30" s="231"/>
      <c r="G30" s="232"/>
      <c r="H30" s="235" t="s">
        <v>646</v>
      </c>
      <c r="I30" s="236" t="s">
        <v>581</v>
      </c>
      <c r="J30" s="237"/>
      <c r="K30" s="232">
        <v>1</v>
      </c>
      <c r="L30" s="232"/>
      <c r="M30" s="234" t="s">
        <v>837</v>
      </c>
    </row>
    <row r="31" spans="1:13" ht="14">
      <c r="A31" s="230" t="s">
        <v>2002</v>
      </c>
      <c r="B31" s="231"/>
      <c r="C31" s="231">
        <v>3256</v>
      </c>
      <c r="D31" s="231"/>
      <c r="E31" s="231"/>
      <c r="F31" s="231"/>
      <c r="G31" s="232"/>
      <c r="H31" s="235" t="s">
        <v>588</v>
      </c>
      <c r="I31" s="236" t="s">
        <v>496</v>
      </c>
      <c r="J31" s="237"/>
      <c r="K31" s="232">
        <v>2</v>
      </c>
      <c r="L31" s="232" t="s">
        <v>837</v>
      </c>
      <c r="M31" s="234"/>
    </row>
    <row r="32" spans="1:13" ht="14">
      <c r="A32" s="230" t="s">
        <v>2002</v>
      </c>
      <c r="B32" s="231"/>
      <c r="C32" s="231">
        <v>3269</v>
      </c>
      <c r="D32" s="231"/>
      <c r="E32" s="231"/>
      <c r="F32" s="231"/>
      <c r="G32" s="232"/>
      <c r="H32" s="235" t="s">
        <v>179</v>
      </c>
      <c r="I32" s="236" t="s">
        <v>180</v>
      </c>
      <c r="J32" s="237"/>
      <c r="K32" s="232">
        <v>4</v>
      </c>
      <c r="L32" s="232" t="s">
        <v>46</v>
      </c>
      <c r="M32" s="234"/>
    </row>
    <row r="33" spans="1:13" ht="14">
      <c r="A33" s="230" t="s">
        <v>2002</v>
      </c>
      <c r="B33" s="231"/>
      <c r="C33" s="231">
        <v>3281</v>
      </c>
      <c r="D33" s="231"/>
      <c r="E33" s="231"/>
      <c r="F33" s="231"/>
      <c r="G33" s="232"/>
      <c r="H33" s="235" t="s">
        <v>601</v>
      </c>
      <c r="I33" s="236" t="s">
        <v>536</v>
      </c>
      <c r="J33" s="237"/>
      <c r="K33" s="232">
        <v>1</v>
      </c>
      <c r="L33" s="232"/>
      <c r="M33" s="234" t="s">
        <v>837</v>
      </c>
    </row>
    <row r="34" spans="1:13" ht="14">
      <c r="A34" s="230" t="s">
        <v>2002</v>
      </c>
      <c r="B34" s="231"/>
      <c r="C34" s="231">
        <v>3284</v>
      </c>
      <c r="D34" s="231"/>
      <c r="E34" s="231"/>
      <c r="F34" s="231"/>
      <c r="G34" s="232"/>
      <c r="H34" s="235" t="s">
        <v>615</v>
      </c>
      <c r="I34" s="236" t="s">
        <v>194</v>
      </c>
      <c r="J34" s="237"/>
      <c r="K34" s="232">
        <v>1</v>
      </c>
      <c r="L34" s="232"/>
      <c r="M34" s="234" t="s">
        <v>837</v>
      </c>
    </row>
    <row r="35" spans="1:13" ht="14">
      <c r="A35" s="230" t="s">
        <v>2002</v>
      </c>
      <c r="B35" s="231"/>
      <c r="C35" s="231">
        <v>3298</v>
      </c>
      <c r="D35" s="231"/>
      <c r="E35" s="231"/>
      <c r="F35" s="231"/>
      <c r="G35" s="232"/>
      <c r="H35" s="235" t="s">
        <v>44</v>
      </c>
      <c r="I35" s="236" t="s">
        <v>636</v>
      </c>
      <c r="J35" s="237"/>
      <c r="K35" s="232">
        <v>5</v>
      </c>
      <c r="L35" s="232" t="s">
        <v>837</v>
      </c>
      <c r="M35" s="234"/>
    </row>
    <row r="36" spans="1:13" ht="14">
      <c r="A36" s="230" t="s">
        <v>2002</v>
      </c>
      <c r="B36" s="231"/>
      <c r="C36" s="231">
        <v>3321</v>
      </c>
      <c r="D36" s="231"/>
      <c r="E36" s="231"/>
      <c r="F36" s="231"/>
      <c r="G36" s="232"/>
      <c r="H36" s="233" t="s">
        <v>1838</v>
      </c>
      <c r="I36" s="233" t="s">
        <v>1839</v>
      </c>
      <c r="J36" s="232"/>
      <c r="K36" s="232">
        <v>1</v>
      </c>
      <c r="L36" s="232"/>
      <c r="M36" s="234" t="s">
        <v>837</v>
      </c>
    </row>
    <row r="37" spans="1:13" ht="14">
      <c r="A37" s="230" t="s">
        <v>2002</v>
      </c>
      <c r="B37" s="231"/>
      <c r="C37" s="231">
        <v>3353</v>
      </c>
      <c r="D37" s="231"/>
      <c r="E37" s="231"/>
      <c r="F37" s="231"/>
      <c r="G37" s="232"/>
      <c r="H37" s="235" t="s">
        <v>89</v>
      </c>
      <c r="I37" s="236" t="s">
        <v>531</v>
      </c>
      <c r="J37" s="237"/>
      <c r="K37" s="232">
        <v>9</v>
      </c>
      <c r="L37" s="232" t="s">
        <v>46</v>
      </c>
      <c r="M37" s="234"/>
    </row>
    <row r="38" spans="1:13" ht="14">
      <c r="A38" s="230" t="s">
        <v>2002</v>
      </c>
      <c r="B38" s="231"/>
      <c r="C38" s="231">
        <v>3410</v>
      </c>
      <c r="D38" s="231"/>
      <c r="E38" s="231"/>
      <c r="F38" s="231"/>
      <c r="G38" s="232"/>
      <c r="H38" s="235" t="s">
        <v>123</v>
      </c>
      <c r="I38" s="236" t="s">
        <v>549</v>
      </c>
      <c r="J38" s="237"/>
      <c r="K38" s="232">
        <v>9</v>
      </c>
      <c r="L38" s="232" t="s">
        <v>837</v>
      </c>
      <c r="M38" s="234"/>
    </row>
    <row r="39" spans="1:13" ht="14">
      <c r="A39" s="230" t="s">
        <v>2002</v>
      </c>
      <c r="B39" s="231"/>
      <c r="C39" s="231">
        <v>3411</v>
      </c>
      <c r="D39" s="231"/>
      <c r="E39" s="231"/>
      <c r="F39" s="231"/>
      <c r="G39" s="232"/>
      <c r="H39" s="233" t="s">
        <v>1649</v>
      </c>
      <c r="I39" s="233" t="s">
        <v>260</v>
      </c>
      <c r="J39" s="232"/>
      <c r="K39" s="232">
        <v>2</v>
      </c>
      <c r="L39" s="232" t="s">
        <v>837</v>
      </c>
      <c r="M39" s="234"/>
    </row>
    <row r="40" spans="1:13" ht="14">
      <c r="A40" s="230" t="s">
        <v>2002</v>
      </c>
      <c r="B40" s="231"/>
      <c r="C40" s="231">
        <v>3448</v>
      </c>
      <c r="D40" s="231"/>
      <c r="E40" s="231"/>
      <c r="F40" s="231"/>
      <c r="G40" s="232"/>
      <c r="H40" s="235" t="s">
        <v>256</v>
      </c>
      <c r="I40" s="236" t="s">
        <v>581</v>
      </c>
      <c r="J40" s="237"/>
      <c r="K40" s="232">
        <v>2</v>
      </c>
      <c r="L40" s="232" t="s">
        <v>837</v>
      </c>
      <c r="M40" s="234"/>
    </row>
    <row r="41" spans="1:13" ht="14">
      <c r="A41" s="230" t="s">
        <v>2002</v>
      </c>
      <c r="B41" s="231"/>
      <c r="C41" s="231">
        <v>3542</v>
      </c>
      <c r="D41" s="231"/>
      <c r="E41" s="231"/>
      <c r="F41" s="231"/>
      <c r="G41" s="232"/>
      <c r="H41" s="235" t="s">
        <v>314</v>
      </c>
      <c r="I41" s="236" t="s">
        <v>146</v>
      </c>
      <c r="J41" s="237"/>
      <c r="K41" s="232">
        <v>1</v>
      </c>
      <c r="L41" s="232"/>
      <c r="M41" s="234" t="s">
        <v>46</v>
      </c>
    </row>
    <row r="42" spans="1:13" ht="14">
      <c r="A42" s="230" t="s">
        <v>2002</v>
      </c>
      <c r="B42" s="231"/>
      <c r="C42" s="231">
        <v>3548</v>
      </c>
      <c r="D42" s="231"/>
      <c r="E42" s="231"/>
      <c r="F42" s="231"/>
      <c r="G42" s="232"/>
      <c r="H42" s="235" t="s">
        <v>395</v>
      </c>
      <c r="I42" s="236" t="s">
        <v>422</v>
      </c>
      <c r="J42" s="237"/>
      <c r="K42" s="232">
        <v>1</v>
      </c>
      <c r="L42" s="232"/>
      <c r="M42" s="234" t="s">
        <v>837</v>
      </c>
    </row>
    <row r="43" spans="1:13" ht="14">
      <c r="A43" s="230" t="s">
        <v>2002</v>
      </c>
      <c r="B43" s="231"/>
      <c r="C43" s="231">
        <v>3648</v>
      </c>
      <c r="D43" s="231"/>
      <c r="E43" s="231"/>
      <c r="F43" s="231"/>
      <c r="G43" s="232"/>
      <c r="H43" s="233" t="s">
        <v>134</v>
      </c>
      <c r="I43" s="233" t="s">
        <v>1873</v>
      </c>
      <c r="J43" s="232"/>
      <c r="K43" s="232">
        <v>2</v>
      </c>
      <c r="L43" s="232" t="s">
        <v>837</v>
      </c>
      <c r="M43" s="234"/>
    </row>
    <row r="44" spans="1:13" ht="14">
      <c r="A44" s="230" t="s">
        <v>2002</v>
      </c>
      <c r="B44" s="231"/>
      <c r="C44" s="231">
        <v>3711</v>
      </c>
      <c r="D44" s="231"/>
      <c r="E44" s="231"/>
      <c r="F44" s="231"/>
      <c r="G44" s="232"/>
      <c r="H44" s="235" t="s">
        <v>1072</v>
      </c>
      <c r="I44" s="236" t="s">
        <v>572</v>
      </c>
      <c r="J44" s="237"/>
      <c r="K44" s="232">
        <v>3</v>
      </c>
      <c r="L44" s="232" t="s">
        <v>46</v>
      </c>
      <c r="M44" s="234"/>
    </row>
    <row r="45" spans="1:13" ht="14">
      <c r="A45" s="230" t="s">
        <v>2002</v>
      </c>
      <c r="B45" s="231"/>
      <c r="C45" s="231">
        <v>3892</v>
      </c>
      <c r="D45" s="231"/>
      <c r="E45" s="231"/>
      <c r="F45" s="231"/>
      <c r="G45" s="232"/>
      <c r="H45" s="235" t="s">
        <v>281</v>
      </c>
      <c r="I45" s="236" t="s">
        <v>533</v>
      </c>
      <c r="J45" s="237"/>
      <c r="K45" s="232">
        <v>9</v>
      </c>
      <c r="L45" s="232" t="s">
        <v>46</v>
      </c>
      <c r="M45" s="234"/>
    </row>
    <row r="46" spans="1:13" ht="14">
      <c r="A46" s="230" t="s">
        <v>2002</v>
      </c>
      <c r="B46" s="231"/>
      <c r="C46" s="231">
        <v>3950</v>
      </c>
      <c r="D46" s="231"/>
      <c r="E46" s="231"/>
      <c r="F46" s="231"/>
      <c r="G46" s="232"/>
      <c r="H46" s="235" t="s">
        <v>392</v>
      </c>
      <c r="I46" s="236" t="s">
        <v>531</v>
      </c>
      <c r="J46" s="237"/>
      <c r="K46" s="232">
        <v>1</v>
      </c>
      <c r="L46" s="232"/>
      <c r="M46" s="234" t="s">
        <v>837</v>
      </c>
    </row>
    <row r="47" spans="1:13" ht="14">
      <c r="A47" s="230" t="s">
        <v>2002</v>
      </c>
      <c r="B47" s="231"/>
      <c r="C47" s="231">
        <v>3990</v>
      </c>
      <c r="D47" s="231"/>
      <c r="E47" s="231"/>
      <c r="F47" s="231"/>
      <c r="G47" s="232"/>
      <c r="H47" s="235" t="s">
        <v>439</v>
      </c>
      <c r="I47" s="236" t="s">
        <v>414</v>
      </c>
      <c r="J47" s="237"/>
      <c r="K47" s="232">
        <v>1</v>
      </c>
      <c r="L47" s="232"/>
      <c r="M47" s="234" t="s">
        <v>837</v>
      </c>
    </row>
    <row r="48" spans="1:13" ht="14">
      <c r="A48" s="230" t="s">
        <v>2002</v>
      </c>
      <c r="B48" s="231"/>
      <c r="C48" s="231">
        <v>4020</v>
      </c>
      <c r="D48" s="231"/>
      <c r="E48" s="231"/>
      <c r="F48" s="231"/>
      <c r="G48" s="232"/>
      <c r="H48" s="235" t="s">
        <v>455</v>
      </c>
      <c r="I48" s="236" t="s">
        <v>456</v>
      </c>
      <c r="J48" s="237"/>
      <c r="K48" s="232">
        <v>1</v>
      </c>
      <c r="L48" s="232"/>
      <c r="M48" s="234" t="s">
        <v>837</v>
      </c>
    </row>
    <row r="49" spans="1:13" ht="14">
      <c r="A49" s="230" t="s">
        <v>2002</v>
      </c>
      <c r="B49" s="231"/>
      <c r="C49" s="231">
        <v>4026</v>
      </c>
      <c r="D49" s="231"/>
      <c r="E49" s="231"/>
      <c r="F49" s="231"/>
      <c r="G49" s="232"/>
      <c r="H49" s="233" t="s">
        <v>473</v>
      </c>
      <c r="I49" s="233" t="s">
        <v>342</v>
      </c>
      <c r="J49" s="232"/>
      <c r="K49" s="232">
        <v>1</v>
      </c>
      <c r="L49" s="232"/>
      <c r="M49" s="234" t="s">
        <v>46</v>
      </c>
    </row>
    <row r="50" spans="1:13" ht="14">
      <c r="A50" s="230" t="s">
        <v>2002</v>
      </c>
      <c r="B50" s="231"/>
      <c r="C50" s="231">
        <v>4054</v>
      </c>
      <c r="D50" s="231"/>
      <c r="E50" s="231"/>
      <c r="F50" s="231"/>
      <c r="G50" s="232"/>
      <c r="H50" s="233" t="s">
        <v>1631</v>
      </c>
      <c r="I50" s="233" t="s">
        <v>122</v>
      </c>
      <c r="J50" s="232"/>
      <c r="K50" s="232">
        <v>7</v>
      </c>
      <c r="L50" s="232"/>
      <c r="M50" s="234"/>
    </row>
    <row r="51" spans="1:13" ht="14">
      <c r="A51" s="230" t="s">
        <v>2002</v>
      </c>
      <c r="B51" s="231"/>
      <c r="C51" s="231">
        <v>4062</v>
      </c>
      <c r="D51" s="231"/>
      <c r="E51" s="231"/>
      <c r="F51" s="231"/>
      <c r="G51" s="232"/>
      <c r="H51" s="235" t="s">
        <v>283</v>
      </c>
      <c r="I51" s="236" t="s">
        <v>284</v>
      </c>
      <c r="J51" s="237"/>
      <c r="K51" s="232">
        <v>9</v>
      </c>
      <c r="L51" s="232" t="s">
        <v>838</v>
      </c>
      <c r="M51" s="234"/>
    </row>
    <row r="52" spans="1:13" ht="14">
      <c r="A52" s="230" t="s">
        <v>2002</v>
      </c>
      <c r="B52" s="231"/>
      <c r="C52" s="231">
        <v>4070</v>
      </c>
      <c r="D52" s="231"/>
      <c r="E52" s="231"/>
      <c r="F52" s="231"/>
      <c r="G52" s="232"/>
      <c r="H52" s="235" t="s">
        <v>140</v>
      </c>
      <c r="I52" s="236" t="s">
        <v>591</v>
      </c>
      <c r="J52" s="237"/>
      <c r="K52" s="232">
        <v>1</v>
      </c>
      <c r="L52" s="232"/>
      <c r="M52" s="234" t="s">
        <v>837</v>
      </c>
    </row>
    <row r="53" spans="1:13" ht="14">
      <c r="A53" s="230" t="s">
        <v>2002</v>
      </c>
      <c r="B53" s="231"/>
      <c r="C53" s="231">
        <v>4141</v>
      </c>
      <c r="D53" s="231"/>
      <c r="E53" s="231"/>
      <c r="F53" s="231"/>
      <c r="G53" s="232"/>
      <c r="H53" s="235" t="s">
        <v>500</v>
      </c>
      <c r="I53" s="236" t="s">
        <v>593</v>
      </c>
      <c r="J53" s="237"/>
      <c r="K53" s="232">
        <v>1</v>
      </c>
      <c r="L53" s="232"/>
      <c r="M53" s="234" t="s">
        <v>46</v>
      </c>
    </row>
    <row r="54" spans="1:13" ht="14">
      <c r="A54" s="230" t="s">
        <v>2002</v>
      </c>
      <c r="B54" s="231"/>
      <c r="C54" s="231">
        <v>4153</v>
      </c>
      <c r="D54" s="231"/>
      <c r="E54" s="231"/>
      <c r="F54" s="231"/>
      <c r="G54" s="232"/>
      <c r="H54" s="235" t="s">
        <v>349</v>
      </c>
      <c r="I54" s="236" t="s">
        <v>247</v>
      </c>
      <c r="J54" s="237"/>
      <c r="K54" s="232">
        <v>1</v>
      </c>
      <c r="L54" s="232"/>
      <c r="M54" s="234" t="s">
        <v>837</v>
      </c>
    </row>
    <row r="55" spans="1:13" ht="14">
      <c r="A55" s="230" t="s">
        <v>2002</v>
      </c>
      <c r="B55" s="231"/>
      <c r="C55" s="231">
        <v>4185</v>
      </c>
      <c r="D55" s="231"/>
      <c r="E55" s="231"/>
      <c r="F55" s="231"/>
      <c r="G55" s="232"/>
      <c r="H55" s="233" t="s">
        <v>1684</v>
      </c>
      <c r="I55" s="233" t="s">
        <v>526</v>
      </c>
      <c r="J55" s="232"/>
      <c r="K55" s="232">
        <v>1</v>
      </c>
      <c r="L55" s="232"/>
      <c r="M55" s="234" t="s">
        <v>837</v>
      </c>
    </row>
    <row r="56" spans="1:13" ht="14">
      <c r="A56" s="230" t="s">
        <v>2002</v>
      </c>
      <c r="B56" s="231"/>
      <c r="C56" s="231">
        <v>4220</v>
      </c>
      <c r="D56" s="231"/>
      <c r="E56" s="231"/>
      <c r="F56" s="231"/>
      <c r="G56" s="232"/>
      <c r="H56" s="235" t="s">
        <v>111</v>
      </c>
      <c r="I56" s="236" t="s">
        <v>549</v>
      </c>
      <c r="J56" s="237"/>
      <c r="K56" s="232">
        <v>3</v>
      </c>
      <c r="L56" s="232" t="s">
        <v>837</v>
      </c>
      <c r="M56" s="234"/>
    </row>
    <row r="57" spans="1:13" ht="14">
      <c r="A57" s="230" t="s">
        <v>2002</v>
      </c>
      <c r="B57" s="231"/>
      <c r="C57" s="231">
        <v>4229</v>
      </c>
      <c r="D57" s="231"/>
      <c r="E57" s="231"/>
      <c r="F57" s="231"/>
      <c r="G57" s="232"/>
      <c r="H57" s="235" t="s">
        <v>167</v>
      </c>
      <c r="I57" s="236" t="s">
        <v>447</v>
      </c>
      <c r="J57" s="237"/>
      <c r="K57" s="232">
        <v>3</v>
      </c>
      <c r="L57" s="232" t="s">
        <v>837</v>
      </c>
      <c r="M57" s="234"/>
    </row>
    <row r="58" spans="1:13" ht="14">
      <c r="A58" s="230" t="s">
        <v>2002</v>
      </c>
      <c r="B58" s="231"/>
      <c r="C58" s="231">
        <v>4243</v>
      </c>
      <c r="D58" s="231"/>
      <c r="E58" s="231"/>
      <c r="F58" s="231"/>
      <c r="G58" s="232"/>
      <c r="H58" s="233" t="s">
        <v>2171</v>
      </c>
      <c r="I58" s="233" t="s">
        <v>565</v>
      </c>
      <c r="J58" s="232"/>
      <c r="K58" s="232">
        <v>2</v>
      </c>
      <c r="L58" s="232" t="s">
        <v>838</v>
      </c>
      <c r="M58" s="234"/>
    </row>
    <row r="59" spans="1:13" ht="14">
      <c r="A59" s="230" t="s">
        <v>2002</v>
      </c>
      <c r="B59" s="231"/>
      <c r="C59" s="231">
        <v>4264</v>
      </c>
      <c r="D59" s="231"/>
      <c r="E59" s="231"/>
      <c r="F59" s="231"/>
      <c r="G59" s="232"/>
      <c r="H59" s="235" t="s">
        <v>255</v>
      </c>
      <c r="I59" s="236" t="s">
        <v>168</v>
      </c>
      <c r="J59" s="237"/>
      <c r="K59" s="232">
        <v>1</v>
      </c>
      <c r="L59" s="232"/>
      <c r="M59" s="234" t="s">
        <v>837</v>
      </c>
    </row>
    <row r="60" spans="1:13" ht="14">
      <c r="A60" s="230" t="s">
        <v>2002</v>
      </c>
      <c r="B60" s="231"/>
      <c r="C60" s="231">
        <v>4298</v>
      </c>
      <c r="D60" s="231"/>
      <c r="E60" s="231"/>
      <c r="F60" s="231"/>
      <c r="G60" s="232"/>
      <c r="H60" s="235" t="s">
        <v>459</v>
      </c>
      <c r="I60" s="236" t="s">
        <v>531</v>
      </c>
      <c r="J60" s="237"/>
      <c r="K60" s="232">
        <v>2</v>
      </c>
      <c r="L60" s="232" t="s">
        <v>838</v>
      </c>
      <c r="M60" s="234"/>
    </row>
    <row r="61" spans="1:13" ht="14">
      <c r="A61" s="230" t="s">
        <v>2002</v>
      </c>
      <c r="B61" s="231"/>
      <c r="C61" s="231">
        <v>4316</v>
      </c>
      <c r="D61" s="231"/>
      <c r="E61" s="231"/>
      <c r="F61" s="231"/>
      <c r="G61" s="232"/>
      <c r="H61" s="235" t="s">
        <v>159</v>
      </c>
      <c r="I61" s="236" t="s">
        <v>197</v>
      </c>
      <c r="J61" s="237"/>
      <c r="K61" s="232">
        <v>3</v>
      </c>
      <c r="L61" s="232" t="s">
        <v>46</v>
      </c>
      <c r="M61" s="234"/>
    </row>
    <row r="62" spans="1:13" ht="14">
      <c r="A62" s="230" t="s">
        <v>2002</v>
      </c>
      <c r="B62" s="231"/>
      <c r="C62" s="231">
        <v>4338</v>
      </c>
      <c r="D62" s="231"/>
      <c r="E62" s="231"/>
      <c r="F62" s="231"/>
      <c r="G62" s="232"/>
      <c r="H62" s="235" t="s">
        <v>424</v>
      </c>
      <c r="I62" s="236" t="s">
        <v>571</v>
      </c>
      <c r="J62" s="237"/>
      <c r="K62" s="232">
        <v>1</v>
      </c>
      <c r="L62" s="232"/>
      <c r="M62" s="234" t="s">
        <v>837</v>
      </c>
    </row>
    <row r="63" spans="1:13" ht="14">
      <c r="A63" s="230" t="s">
        <v>2002</v>
      </c>
      <c r="B63" s="231"/>
      <c r="C63" s="231">
        <v>4403</v>
      </c>
      <c r="D63" s="231"/>
      <c r="E63" s="231"/>
      <c r="F63" s="231"/>
      <c r="G63" s="232"/>
      <c r="H63" s="235" t="s">
        <v>658</v>
      </c>
      <c r="I63" s="236" t="s">
        <v>333</v>
      </c>
      <c r="J63" s="237"/>
      <c r="K63" s="232">
        <v>2</v>
      </c>
      <c r="L63" s="232" t="s">
        <v>837</v>
      </c>
      <c r="M63" s="234"/>
    </row>
    <row r="64" spans="1:13" ht="14">
      <c r="A64" s="230" t="s">
        <v>2002</v>
      </c>
      <c r="B64" s="231"/>
      <c r="C64" s="231">
        <v>4418</v>
      </c>
      <c r="D64" s="231"/>
      <c r="E64" s="231"/>
      <c r="F64" s="231"/>
      <c r="G64" s="232"/>
      <c r="H64" s="233" t="s">
        <v>2172</v>
      </c>
      <c r="I64" s="233" t="s">
        <v>2173</v>
      </c>
      <c r="J64" s="232"/>
      <c r="K64" s="232">
        <v>3</v>
      </c>
      <c r="L64" s="232" t="s">
        <v>838</v>
      </c>
      <c r="M64" s="234"/>
    </row>
    <row r="65" spans="1:13" ht="14">
      <c r="A65" s="230" t="s">
        <v>2002</v>
      </c>
      <c r="B65" s="231"/>
      <c r="C65" s="231">
        <v>4505</v>
      </c>
      <c r="D65" s="231"/>
      <c r="E65" s="231"/>
      <c r="F65" s="231"/>
      <c r="G65" s="232"/>
      <c r="H65" s="235" t="s">
        <v>412</v>
      </c>
      <c r="I65" s="236" t="s">
        <v>539</v>
      </c>
      <c r="J65" s="237"/>
      <c r="K65" s="232">
        <v>1</v>
      </c>
      <c r="L65" s="232"/>
      <c r="M65" s="234" t="s">
        <v>837</v>
      </c>
    </row>
    <row r="66" spans="1:13" ht="14">
      <c r="A66" s="230" t="s">
        <v>2002</v>
      </c>
      <c r="B66" s="231"/>
      <c r="C66" s="231">
        <v>4579</v>
      </c>
      <c r="D66" s="231"/>
      <c r="E66" s="231"/>
      <c r="F66" s="231"/>
      <c r="G66" s="232"/>
      <c r="H66" s="235" t="s">
        <v>292</v>
      </c>
      <c r="I66" s="236" t="s">
        <v>515</v>
      </c>
      <c r="J66" s="237"/>
      <c r="K66" s="232">
        <v>5</v>
      </c>
      <c r="L66" s="232" t="s">
        <v>837</v>
      </c>
      <c r="M66" s="234"/>
    </row>
    <row r="67" spans="1:13" ht="14">
      <c r="A67" s="230" t="s">
        <v>2002</v>
      </c>
      <c r="B67" s="231"/>
      <c r="C67" s="231">
        <v>4616</v>
      </c>
      <c r="D67" s="231"/>
      <c r="E67" s="231"/>
      <c r="F67" s="231"/>
      <c r="G67" s="232"/>
      <c r="H67" s="235" t="s">
        <v>297</v>
      </c>
      <c r="I67" s="236" t="s">
        <v>253</v>
      </c>
      <c r="J67" s="237"/>
      <c r="K67" s="232">
        <v>2</v>
      </c>
      <c r="L67" s="232" t="s">
        <v>837</v>
      </c>
      <c r="M67" s="234"/>
    </row>
    <row r="68" spans="1:13" ht="14">
      <c r="A68" s="230" t="s">
        <v>2002</v>
      </c>
      <c r="B68" s="231"/>
      <c r="C68" s="231">
        <v>4696</v>
      </c>
      <c r="D68" s="231"/>
      <c r="E68" s="231"/>
      <c r="F68" s="231"/>
      <c r="G68" s="232"/>
      <c r="H68" s="235" t="s">
        <v>341</v>
      </c>
      <c r="I68" s="236" t="s">
        <v>552</v>
      </c>
      <c r="J68" s="237"/>
      <c r="K68" s="232">
        <v>1</v>
      </c>
      <c r="L68" s="232"/>
      <c r="M68" s="234" t="s">
        <v>837</v>
      </c>
    </row>
    <row r="69" spans="1:13" ht="14">
      <c r="A69" s="230" t="s">
        <v>2002</v>
      </c>
      <c r="B69" s="231"/>
      <c r="C69" s="231">
        <v>4776</v>
      </c>
      <c r="D69" s="231"/>
      <c r="E69" s="231"/>
      <c r="F69" s="231"/>
      <c r="G69" s="232"/>
      <c r="H69" s="235" t="s">
        <v>812</v>
      </c>
      <c r="I69" s="236" t="s">
        <v>531</v>
      </c>
      <c r="J69" s="237"/>
      <c r="K69" s="232">
        <v>1</v>
      </c>
      <c r="L69" s="232"/>
      <c r="M69" s="234" t="s">
        <v>837</v>
      </c>
    </row>
    <row r="70" spans="1:13" ht="14">
      <c r="A70" s="230" t="s">
        <v>2002</v>
      </c>
      <c r="B70" s="231"/>
      <c r="C70" s="231">
        <v>4866</v>
      </c>
      <c r="D70" s="231"/>
      <c r="E70" s="231"/>
      <c r="F70" s="231"/>
      <c r="G70" s="232"/>
      <c r="H70" s="235" t="s">
        <v>71</v>
      </c>
      <c r="I70" s="236" t="s">
        <v>558</v>
      </c>
      <c r="J70" s="237"/>
      <c r="K70" s="232">
        <v>8</v>
      </c>
      <c r="L70" s="232" t="s">
        <v>46</v>
      </c>
      <c r="M70" s="234"/>
    </row>
    <row r="71" spans="1:13" ht="14">
      <c r="A71" s="230" t="s">
        <v>2002</v>
      </c>
      <c r="B71" s="231"/>
      <c r="C71" s="231">
        <v>4869</v>
      </c>
      <c r="D71" s="231"/>
      <c r="E71" s="231"/>
      <c r="F71" s="231"/>
      <c r="G71" s="232"/>
      <c r="H71" s="235" t="s">
        <v>410</v>
      </c>
      <c r="I71" s="236" t="s">
        <v>546</v>
      </c>
      <c r="J71" s="237"/>
      <c r="K71" s="232">
        <v>1</v>
      </c>
      <c r="L71" s="232"/>
      <c r="M71" s="234" t="s">
        <v>46</v>
      </c>
    </row>
    <row r="72" spans="1:13" ht="14">
      <c r="A72" s="230" t="s">
        <v>2002</v>
      </c>
      <c r="B72" s="231"/>
      <c r="C72" s="231">
        <v>4897</v>
      </c>
      <c r="D72" s="231"/>
      <c r="E72" s="231"/>
      <c r="F72" s="231"/>
      <c r="G72" s="232"/>
      <c r="H72" s="233" t="s">
        <v>2174</v>
      </c>
      <c r="I72" s="233" t="s">
        <v>524</v>
      </c>
      <c r="J72" s="232"/>
      <c r="K72" s="232">
        <v>1</v>
      </c>
      <c r="L72" s="232"/>
      <c r="M72" s="234" t="s">
        <v>46</v>
      </c>
    </row>
    <row r="73" spans="1:13" ht="14">
      <c r="A73" s="230" t="s">
        <v>2002</v>
      </c>
      <c r="B73" s="231"/>
      <c r="C73" s="231">
        <v>4922</v>
      </c>
      <c r="D73" s="231"/>
      <c r="E73" s="231"/>
      <c r="F73" s="231"/>
      <c r="G73" s="232"/>
      <c r="H73" s="235" t="s">
        <v>774</v>
      </c>
      <c r="I73" s="236" t="s">
        <v>775</v>
      </c>
      <c r="J73" s="237"/>
      <c r="K73" s="232">
        <v>7</v>
      </c>
      <c r="L73" s="232" t="s">
        <v>46</v>
      </c>
      <c r="M73" s="234"/>
    </row>
    <row r="74" spans="1:13" ht="14">
      <c r="A74" s="230" t="s">
        <v>2002</v>
      </c>
      <c r="B74" s="231"/>
      <c r="C74" s="231">
        <v>4930</v>
      </c>
      <c r="D74" s="231"/>
      <c r="E74" s="231"/>
      <c r="F74" s="231"/>
      <c r="G74" s="232"/>
      <c r="H74" s="235" t="s">
        <v>347</v>
      </c>
      <c r="I74" s="236" t="s">
        <v>237</v>
      </c>
      <c r="J74" s="237"/>
      <c r="K74" s="232">
        <v>1</v>
      </c>
      <c r="L74" s="232"/>
      <c r="M74" s="234" t="s">
        <v>46</v>
      </c>
    </row>
    <row r="75" spans="1:13" ht="14">
      <c r="A75" s="230" t="s">
        <v>2002</v>
      </c>
      <c r="B75" s="231"/>
      <c r="C75" s="231">
        <v>4962</v>
      </c>
      <c r="D75" s="231"/>
      <c r="E75" s="231"/>
      <c r="F75" s="231"/>
      <c r="G75" s="232"/>
      <c r="H75" s="235" t="s">
        <v>182</v>
      </c>
      <c r="I75" s="236" t="s">
        <v>464</v>
      </c>
      <c r="J75" s="237"/>
      <c r="K75" s="232">
        <v>5</v>
      </c>
      <c r="L75" s="232" t="s">
        <v>838</v>
      </c>
      <c r="M75" s="234"/>
    </row>
    <row r="76" spans="1:13" ht="14">
      <c r="A76" s="230" t="s">
        <v>2002</v>
      </c>
      <c r="B76" s="231"/>
      <c r="C76" s="231">
        <v>4972</v>
      </c>
      <c r="D76" s="231"/>
      <c r="E76" s="231"/>
      <c r="F76" s="231"/>
      <c r="G76" s="232"/>
      <c r="H76" s="235" t="s">
        <v>267</v>
      </c>
      <c r="I76" s="236" t="s">
        <v>244</v>
      </c>
      <c r="J76" s="237"/>
      <c r="K76" s="232">
        <v>1</v>
      </c>
      <c r="L76" s="232"/>
      <c r="M76" s="234" t="s">
        <v>46</v>
      </c>
    </row>
    <row r="77" spans="1:13" ht="14">
      <c r="A77" s="230" t="s">
        <v>2002</v>
      </c>
      <c r="B77" s="231"/>
      <c r="C77" s="231">
        <v>4994</v>
      </c>
      <c r="D77" s="231"/>
      <c r="E77" s="231"/>
      <c r="F77" s="231"/>
      <c r="G77" s="232"/>
      <c r="H77" s="233" t="s">
        <v>479</v>
      </c>
      <c r="I77" s="233" t="s">
        <v>245</v>
      </c>
      <c r="J77" s="232"/>
      <c r="K77" s="232">
        <v>1</v>
      </c>
      <c r="L77" s="232"/>
      <c r="M77" s="234" t="s">
        <v>46</v>
      </c>
    </row>
    <row r="78" spans="1:13" ht="14">
      <c r="A78" s="230" t="s">
        <v>2002</v>
      </c>
      <c r="B78" s="231"/>
      <c r="C78" s="231">
        <v>5000</v>
      </c>
      <c r="D78" s="231"/>
      <c r="E78" s="231"/>
      <c r="F78" s="231"/>
      <c r="G78" s="232"/>
      <c r="H78" s="235" t="s">
        <v>722</v>
      </c>
      <c r="I78" s="236" t="s">
        <v>532</v>
      </c>
      <c r="J78" s="237"/>
      <c r="K78" s="232">
        <v>2</v>
      </c>
      <c r="L78" s="232" t="s">
        <v>46</v>
      </c>
      <c r="M78" s="234"/>
    </row>
    <row r="79" spans="1:13" ht="14">
      <c r="A79" s="230" t="s">
        <v>2002</v>
      </c>
      <c r="B79" s="231"/>
      <c r="C79" s="231">
        <v>5114</v>
      </c>
      <c r="D79" s="231"/>
      <c r="E79" s="231"/>
      <c r="F79" s="231"/>
      <c r="G79" s="232"/>
      <c r="H79" s="235" t="s">
        <v>396</v>
      </c>
      <c r="I79" s="236" t="s">
        <v>230</v>
      </c>
      <c r="J79" s="237"/>
      <c r="K79" s="232">
        <v>1</v>
      </c>
      <c r="L79" s="232"/>
      <c r="M79" s="234" t="s">
        <v>837</v>
      </c>
    </row>
    <row r="80" spans="1:13" ht="14">
      <c r="A80" s="230" t="s">
        <v>2002</v>
      </c>
      <c r="B80" s="231"/>
      <c r="C80" s="231">
        <v>5209</v>
      </c>
      <c r="D80" s="231"/>
      <c r="E80" s="231"/>
      <c r="F80" s="231"/>
      <c r="G80" s="232"/>
      <c r="H80" s="235" t="s">
        <v>329</v>
      </c>
      <c r="I80" s="236" t="s">
        <v>277</v>
      </c>
      <c r="J80" s="237"/>
      <c r="K80" s="232">
        <v>7</v>
      </c>
      <c r="L80" s="232" t="s">
        <v>46</v>
      </c>
      <c r="M80" s="234"/>
    </row>
    <row r="81" spans="1:13" ht="14">
      <c r="A81" s="230" t="s">
        <v>2002</v>
      </c>
      <c r="B81" s="231"/>
      <c r="C81" s="231">
        <v>5221</v>
      </c>
      <c r="D81" s="231"/>
      <c r="E81" s="231"/>
      <c r="F81" s="231"/>
      <c r="G81" s="232"/>
      <c r="H81" s="235" t="s">
        <v>1016</v>
      </c>
      <c r="I81" s="236" t="s">
        <v>218</v>
      </c>
      <c r="J81" s="237"/>
      <c r="K81" s="232">
        <v>1</v>
      </c>
      <c r="L81" s="232"/>
      <c r="M81" s="234" t="s">
        <v>46</v>
      </c>
    </row>
    <row r="82" spans="1:13" ht="14">
      <c r="A82" s="230" t="s">
        <v>2002</v>
      </c>
      <c r="B82" s="231"/>
      <c r="C82" s="231">
        <v>5222</v>
      </c>
      <c r="D82" s="231"/>
      <c r="E82" s="231"/>
      <c r="F82" s="231"/>
      <c r="G82" s="232"/>
      <c r="H82" s="235" t="s">
        <v>158</v>
      </c>
      <c r="I82" s="236" t="s">
        <v>564</v>
      </c>
      <c r="J82" s="237"/>
      <c r="K82" s="232">
        <v>9</v>
      </c>
      <c r="L82" s="232" t="s">
        <v>837</v>
      </c>
      <c r="M82" s="234"/>
    </row>
    <row r="83" spans="1:13" ht="14">
      <c r="A83" s="230" t="s">
        <v>2002</v>
      </c>
      <c r="B83" s="231"/>
      <c r="C83" s="231">
        <v>5223</v>
      </c>
      <c r="D83" s="231"/>
      <c r="E83" s="231"/>
      <c r="F83" s="231"/>
      <c r="G83" s="232"/>
      <c r="H83" s="235" t="s">
        <v>320</v>
      </c>
      <c r="I83" s="236" t="s">
        <v>282</v>
      </c>
      <c r="J83" s="237"/>
      <c r="K83" s="232">
        <v>8</v>
      </c>
      <c r="L83" s="232" t="s">
        <v>837</v>
      </c>
      <c r="M83" s="234"/>
    </row>
    <row r="84" spans="1:13" ht="14">
      <c r="A84" s="230" t="s">
        <v>2002</v>
      </c>
      <c r="B84" s="231"/>
      <c r="C84" s="231">
        <v>5224</v>
      </c>
      <c r="D84" s="231"/>
      <c r="E84" s="231"/>
      <c r="F84" s="231"/>
      <c r="G84" s="232"/>
      <c r="H84" s="235" t="s">
        <v>323</v>
      </c>
      <c r="I84" s="236" t="s">
        <v>208</v>
      </c>
      <c r="J84" s="237"/>
      <c r="K84" s="232">
        <v>1</v>
      </c>
      <c r="L84" s="232"/>
      <c r="M84" s="234" t="s">
        <v>837</v>
      </c>
    </row>
    <row r="85" spans="1:13" ht="14">
      <c r="A85" s="230" t="s">
        <v>2002</v>
      </c>
      <c r="B85" s="231"/>
      <c r="C85" s="231">
        <v>5227</v>
      </c>
      <c r="D85" s="231"/>
      <c r="E85" s="231"/>
      <c r="F85" s="231"/>
      <c r="G85" s="232"/>
      <c r="H85" s="235" t="s">
        <v>344</v>
      </c>
      <c r="I85" s="236" t="s">
        <v>237</v>
      </c>
      <c r="J85" s="237"/>
      <c r="K85" s="232">
        <v>7</v>
      </c>
      <c r="L85" s="232" t="s">
        <v>46</v>
      </c>
      <c r="M85" s="234"/>
    </row>
    <row r="86" spans="1:13" ht="14">
      <c r="A86" s="230" t="s">
        <v>2002</v>
      </c>
      <c r="B86" s="231"/>
      <c r="C86" s="231">
        <v>5257</v>
      </c>
      <c r="D86" s="231"/>
      <c r="E86" s="231"/>
      <c r="F86" s="231"/>
      <c r="G86" s="232"/>
      <c r="H86" s="235" t="s">
        <v>1118</v>
      </c>
      <c r="I86" s="236" t="s">
        <v>325</v>
      </c>
      <c r="J86" s="237"/>
      <c r="K86" s="232">
        <v>1</v>
      </c>
      <c r="L86" s="232"/>
      <c r="M86" s="234" t="s">
        <v>837</v>
      </c>
    </row>
    <row r="87" spans="1:13" ht="14">
      <c r="A87" s="230" t="s">
        <v>2002</v>
      </c>
      <c r="B87" s="231"/>
      <c r="C87" s="231">
        <v>5275</v>
      </c>
      <c r="D87" s="231"/>
      <c r="E87" s="231"/>
      <c r="F87" s="231"/>
      <c r="G87" s="232"/>
      <c r="H87" s="235" t="s">
        <v>26</v>
      </c>
      <c r="I87" s="236" t="s">
        <v>585</v>
      </c>
      <c r="J87" s="237"/>
      <c r="K87" s="232">
        <v>2</v>
      </c>
      <c r="L87" s="232" t="s">
        <v>837</v>
      </c>
      <c r="M87" s="234"/>
    </row>
    <row r="88" spans="1:13" ht="14">
      <c r="A88" s="230" t="s">
        <v>2002</v>
      </c>
      <c r="B88" s="231"/>
      <c r="C88" s="231">
        <v>5358</v>
      </c>
      <c r="D88" s="231"/>
      <c r="E88" s="231"/>
      <c r="F88" s="231"/>
      <c r="G88" s="232"/>
      <c r="H88" s="235" t="s">
        <v>484</v>
      </c>
      <c r="I88" s="236" t="s">
        <v>565</v>
      </c>
      <c r="J88" s="237"/>
      <c r="K88" s="232">
        <v>1</v>
      </c>
      <c r="L88" s="232"/>
      <c r="M88" s="234" t="s">
        <v>46</v>
      </c>
    </row>
    <row r="89" spans="1:13" ht="14">
      <c r="A89" s="230" t="s">
        <v>2002</v>
      </c>
      <c r="B89" s="231"/>
      <c r="C89" s="231">
        <v>5365</v>
      </c>
      <c r="D89" s="231"/>
      <c r="E89" s="231"/>
      <c r="F89" s="231"/>
      <c r="G89" s="232"/>
      <c r="H89" s="233" t="s">
        <v>2822</v>
      </c>
      <c r="I89" s="233" t="s">
        <v>250</v>
      </c>
      <c r="J89" s="231"/>
      <c r="K89" s="232">
        <v>1</v>
      </c>
      <c r="L89" s="232"/>
      <c r="M89" s="234" t="s">
        <v>46</v>
      </c>
    </row>
    <row r="90" spans="1:13" ht="14">
      <c r="A90" s="230" t="s">
        <v>2002</v>
      </c>
      <c r="B90" s="231"/>
      <c r="C90" s="231">
        <v>5372</v>
      </c>
      <c r="D90" s="231"/>
      <c r="E90" s="231"/>
      <c r="F90" s="231"/>
      <c r="G90" s="232"/>
      <c r="H90" s="235" t="s">
        <v>510</v>
      </c>
      <c r="I90" s="236" t="s">
        <v>596</v>
      </c>
      <c r="J90" s="237"/>
      <c r="K90" s="232">
        <v>1</v>
      </c>
      <c r="L90" s="232"/>
      <c r="M90" s="234" t="s">
        <v>837</v>
      </c>
    </row>
    <row r="91" spans="1:13" ht="14">
      <c r="A91" s="230" t="s">
        <v>2002</v>
      </c>
      <c r="B91" s="231"/>
      <c r="C91" s="231">
        <v>5384</v>
      </c>
      <c r="D91" s="231"/>
      <c r="E91" s="231"/>
      <c r="F91" s="231"/>
      <c r="G91" s="232"/>
      <c r="H91" s="235" t="s">
        <v>704</v>
      </c>
      <c r="I91" s="236" t="s">
        <v>540</v>
      </c>
      <c r="J91" s="237"/>
      <c r="K91" s="232">
        <v>9</v>
      </c>
      <c r="L91" s="232" t="s">
        <v>837</v>
      </c>
      <c r="M91" s="234"/>
    </row>
    <row r="92" spans="1:13" ht="14">
      <c r="A92" s="230" t="s">
        <v>2002</v>
      </c>
      <c r="B92" s="231"/>
      <c r="C92" s="231">
        <v>5401</v>
      </c>
      <c r="D92" s="231"/>
      <c r="E92" s="231"/>
      <c r="F92" s="231"/>
      <c r="G92" s="232"/>
      <c r="H92" s="235" t="s">
        <v>643</v>
      </c>
      <c r="I92" s="236" t="s">
        <v>293</v>
      </c>
      <c r="J92" s="237"/>
      <c r="K92" s="232">
        <v>1</v>
      </c>
      <c r="L92" s="232"/>
      <c r="M92" s="234" t="s">
        <v>837</v>
      </c>
    </row>
    <row r="93" spans="1:13" ht="14">
      <c r="A93" s="230" t="s">
        <v>2002</v>
      </c>
      <c r="B93" s="231"/>
      <c r="C93" s="231">
        <v>5409</v>
      </c>
      <c r="D93" s="231"/>
      <c r="E93" s="231"/>
      <c r="F93" s="231"/>
      <c r="G93" s="232"/>
      <c r="H93" s="235" t="s">
        <v>7</v>
      </c>
      <c r="I93" s="236" t="s">
        <v>2</v>
      </c>
      <c r="J93" s="237"/>
      <c r="K93" s="232">
        <v>3</v>
      </c>
      <c r="L93" s="232" t="s">
        <v>838</v>
      </c>
      <c r="M93" s="234"/>
    </row>
    <row r="94" spans="1:13" ht="14">
      <c r="A94" s="230" t="s">
        <v>2002</v>
      </c>
      <c r="B94" s="231"/>
      <c r="C94" s="231">
        <v>5420</v>
      </c>
      <c r="D94" s="231"/>
      <c r="E94" s="231"/>
      <c r="F94" s="231"/>
      <c r="G94" s="232"/>
      <c r="H94" s="235" t="s">
        <v>436</v>
      </c>
      <c r="I94" s="236" t="s">
        <v>591</v>
      </c>
      <c r="J94" s="237"/>
      <c r="K94" s="232">
        <v>1</v>
      </c>
      <c r="L94" s="232"/>
      <c r="M94" s="234" t="s">
        <v>837</v>
      </c>
    </row>
    <row r="95" spans="1:13" ht="14">
      <c r="A95" s="230" t="s">
        <v>2002</v>
      </c>
      <c r="B95" s="231"/>
      <c r="C95" s="231">
        <v>5486</v>
      </c>
      <c r="D95" s="231"/>
      <c r="E95" s="231"/>
      <c r="F95" s="231"/>
      <c r="G95" s="232"/>
      <c r="H95" s="233" t="s">
        <v>647</v>
      </c>
      <c r="I95" s="233" t="s">
        <v>0</v>
      </c>
      <c r="J95" s="232"/>
      <c r="K95" s="232">
        <v>7</v>
      </c>
      <c r="L95" s="232" t="s">
        <v>838</v>
      </c>
      <c r="M95" s="234"/>
    </row>
    <row r="96" spans="1:13" ht="14">
      <c r="A96" s="230" t="s">
        <v>2002</v>
      </c>
      <c r="B96" s="231"/>
      <c r="C96" s="231">
        <v>5491</v>
      </c>
      <c r="D96" s="231"/>
      <c r="E96" s="231"/>
      <c r="F96" s="231"/>
      <c r="G96" s="232"/>
      <c r="H96" s="235" t="s">
        <v>326</v>
      </c>
      <c r="I96" s="236" t="s">
        <v>595</v>
      </c>
      <c r="J96" s="237"/>
      <c r="K96" s="232">
        <v>2</v>
      </c>
      <c r="L96" s="232" t="s">
        <v>837</v>
      </c>
      <c r="M96" s="234"/>
    </row>
    <row r="97" spans="1:13" ht="14">
      <c r="A97" s="230" t="s">
        <v>2002</v>
      </c>
      <c r="B97" s="231"/>
      <c r="C97" s="231">
        <v>5497</v>
      </c>
      <c r="D97" s="231"/>
      <c r="E97" s="231"/>
      <c r="F97" s="231"/>
      <c r="G97" s="232"/>
      <c r="H97" s="235" t="s">
        <v>586</v>
      </c>
      <c r="I97" s="236" t="s">
        <v>692</v>
      </c>
      <c r="J97" s="237"/>
      <c r="K97" s="232">
        <v>9</v>
      </c>
      <c r="L97" s="232" t="s">
        <v>838</v>
      </c>
      <c r="M97" s="234"/>
    </row>
    <row r="98" spans="1:13" ht="14">
      <c r="A98" s="230" t="s">
        <v>2002</v>
      </c>
      <c r="B98" s="231"/>
      <c r="C98" s="231">
        <v>5498</v>
      </c>
      <c r="D98" s="231"/>
      <c r="E98" s="231"/>
      <c r="F98" s="231"/>
      <c r="G98" s="232"/>
      <c r="H98" s="233" t="s">
        <v>2823</v>
      </c>
      <c r="I98" s="233" t="s">
        <v>2824</v>
      </c>
      <c r="J98" s="231"/>
      <c r="K98" s="232">
        <v>1</v>
      </c>
      <c r="L98" s="232"/>
      <c r="M98" s="234"/>
    </row>
    <row r="99" spans="1:13" ht="14">
      <c r="A99" s="230" t="s">
        <v>2002</v>
      </c>
      <c r="B99" s="231"/>
      <c r="C99" s="231">
        <v>5524</v>
      </c>
      <c r="D99" s="231"/>
      <c r="E99" s="231"/>
      <c r="F99" s="231"/>
      <c r="G99" s="232"/>
      <c r="H99" s="235" t="s">
        <v>429</v>
      </c>
      <c r="I99" s="236" t="s">
        <v>430</v>
      </c>
      <c r="J99" s="237"/>
      <c r="K99" s="232">
        <v>1</v>
      </c>
      <c r="L99" s="232"/>
      <c r="M99" s="234" t="s">
        <v>46</v>
      </c>
    </row>
    <row r="100" spans="1:13" ht="14">
      <c r="A100" s="230" t="s">
        <v>2002</v>
      </c>
      <c r="B100" s="231"/>
      <c r="C100" s="231">
        <v>5530</v>
      </c>
      <c r="D100" s="231"/>
      <c r="E100" s="231"/>
      <c r="F100" s="231"/>
      <c r="G100" s="232"/>
      <c r="H100" s="233" t="s">
        <v>1928</v>
      </c>
      <c r="I100" s="233" t="s">
        <v>1929</v>
      </c>
      <c r="J100" s="232"/>
      <c r="K100" s="231">
        <v>1</v>
      </c>
      <c r="L100" s="231"/>
      <c r="M100" s="239" t="s">
        <v>46</v>
      </c>
    </row>
    <row r="101" spans="1:13" ht="14">
      <c r="A101" s="230" t="s">
        <v>2002</v>
      </c>
      <c r="B101" s="231"/>
      <c r="C101" s="231">
        <v>5631</v>
      </c>
      <c r="D101" s="231"/>
      <c r="E101" s="231"/>
      <c r="F101" s="231"/>
      <c r="G101" s="232"/>
      <c r="H101" s="235" t="s">
        <v>453</v>
      </c>
      <c r="I101" s="236" t="s">
        <v>531</v>
      </c>
      <c r="J101" s="237"/>
      <c r="K101" s="232">
        <v>7</v>
      </c>
      <c r="L101" s="232" t="s">
        <v>837</v>
      </c>
      <c r="M101" s="234"/>
    </row>
    <row r="102" spans="1:13" ht="14">
      <c r="A102" s="230" t="s">
        <v>2002</v>
      </c>
      <c r="B102" s="231"/>
      <c r="C102" s="231">
        <v>5640</v>
      </c>
      <c r="D102" s="231"/>
      <c r="E102" s="231"/>
      <c r="F102" s="231"/>
      <c r="G102" s="232"/>
      <c r="H102" s="235" t="s">
        <v>336</v>
      </c>
      <c r="I102" s="236" t="s">
        <v>571</v>
      </c>
      <c r="J102" s="237"/>
      <c r="K102" s="232">
        <v>1</v>
      </c>
      <c r="L102" s="232"/>
      <c r="M102" s="234" t="s">
        <v>837</v>
      </c>
    </row>
    <row r="103" spans="1:13" ht="14">
      <c r="A103" s="230" t="s">
        <v>2002</v>
      </c>
      <c r="B103" s="231"/>
      <c r="C103" s="231">
        <v>5667</v>
      </c>
      <c r="D103" s="231"/>
      <c r="E103" s="231"/>
      <c r="F103" s="231"/>
      <c r="G103" s="232"/>
      <c r="H103" s="233" t="s">
        <v>2177</v>
      </c>
      <c r="I103" s="233" t="s">
        <v>56</v>
      </c>
      <c r="J103" s="232"/>
      <c r="K103" s="232">
        <v>9</v>
      </c>
      <c r="L103" s="232" t="s">
        <v>837</v>
      </c>
      <c r="M103" s="234"/>
    </row>
    <row r="104" spans="1:13" ht="14">
      <c r="A104" s="230" t="s">
        <v>2002</v>
      </c>
      <c r="B104" s="231"/>
      <c r="C104" s="231">
        <v>5702</v>
      </c>
      <c r="D104" s="231"/>
      <c r="E104" s="231"/>
      <c r="F104" s="231"/>
      <c r="G104" s="232"/>
      <c r="H104" s="235" t="s">
        <v>458</v>
      </c>
      <c r="I104" s="236" t="s">
        <v>381</v>
      </c>
      <c r="J104" s="237"/>
      <c r="K104" s="232">
        <v>1</v>
      </c>
      <c r="L104" s="232"/>
      <c r="M104" s="234" t="s">
        <v>837</v>
      </c>
    </row>
    <row r="105" spans="1:13" ht="14">
      <c r="A105" s="230" t="s">
        <v>2002</v>
      </c>
      <c r="B105" s="231"/>
      <c r="C105" s="231">
        <v>5751</v>
      </c>
      <c r="D105" s="231"/>
      <c r="E105" s="231"/>
      <c r="F105" s="231"/>
      <c r="G105" s="232"/>
      <c r="H105" s="235" t="s">
        <v>525</v>
      </c>
      <c r="I105" s="236" t="s">
        <v>732</v>
      </c>
      <c r="J105" s="237"/>
      <c r="K105" s="232">
        <v>4</v>
      </c>
      <c r="L105" s="232" t="s">
        <v>837</v>
      </c>
      <c r="M105" s="234"/>
    </row>
    <row r="106" spans="1:13" ht="14">
      <c r="A106" s="230" t="s">
        <v>2002</v>
      </c>
      <c r="B106" s="231"/>
      <c r="C106" s="231">
        <v>5913</v>
      </c>
      <c r="D106" s="231"/>
      <c r="E106" s="231"/>
      <c r="F106" s="231"/>
      <c r="G106" s="232"/>
      <c r="H106" s="235" t="s">
        <v>528</v>
      </c>
      <c r="I106" s="236" t="s">
        <v>718</v>
      </c>
      <c r="J106" s="237"/>
      <c r="K106" s="232">
        <v>4</v>
      </c>
      <c r="L106" s="232" t="s">
        <v>838</v>
      </c>
      <c r="M106" s="234"/>
    </row>
    <row r="107" spans="1:13" ht="14">
      <c r="A107" s="230" t="s">
        <v>2002</v>
      </c>
      <c r="B107" s="231"/>
      <c r="C107" s="231">
        <v>5930</v>
      </c>
      <c r="D107" s="231"/>
      <c r="E107" s="231"/>
      <c r="F107" s="231"/>
      <c r="G107" s="232"/>
      <c r="H107" s="235" t="s">
        <v>353</v>
      </c>
      <c r="I107" s="236" t="s">
        <v>220</v>
      </c>
      <c r="J107" s="237"/>
      <c r="K107" s="232">
        <v>9</v>
      </c>
      <c r="L107" s="232" t="s">
        <v>46</v>
      </c>
      <c r="M107" s="234"/>
    </row>
    <row r="108" spans="1:13" ht="14">
      <c r="A108" s="230" t="s">
        <v>2002</v>
      </c>
      <c r="B108" s="231"/>
      <c r="C108" s="231">
        <v>6012</v>
      </c>
      <c r="D108" s="231"/>
      <c r="E108" s="231"/>
      <c r="F108" s="231"/>
      <c r="G108" s="232"/>
      <c r="H108" s="235" t="s">
        <v>695</v>
      </c>
      <c r="I108" s="236" t="s">
        <v>696</v>
      </c>
      <c r="J108" s="237"/>
      <c r="K108" s="232">
        <v>6</v>
      </c>
      <c r="L108" s="232" t="s">
        <v>46</v>
      </c>
      <c r="M108" s="234"/>
    </row>
    <row r="109" spans="1:13" ht="14">
      <c r="A109" s="230" t="s">
        <v>2002</v>
      </c>
      <c r="B109" s="231"/>
      <c r="C109" s="231">
        <v>6033</v>
      </c>
      <c r="D109" s="231"/>
      <c r="E109" s="231"/>
      <c r="F109" s="231"/>
      <c r="G109" s="232"/>
      <c r="H109" s="235" t="s">
        <v>25</v>
      </c>
      <c r="I109" s="236" t="s">
        <v>495</v>
      </c>
      <c r="J109" s="237"/>
      <c r="K109" s="232">
        <v>1</v>
      </c>
      <c r="L109" s="232"/>
      <c r="M109" s="234" t="s">
        <v>837</v>
      </c>
    </row>
    <row r="110" spans="1:13" ht="14">
      <c r="A110" s="230" t="s">
        <v>2002</v>
      </c>
      <c r="B110" s="231"/>
      <c r="C110" s="231">
        <v>6216</v>
      </c>
      <c r="D110" s="231"/>
      <c r="E110" s="231"/>
      <c r="F110" s="231"/>
      <c r="G110" s="232"/>
      <c r="H110" s="233" t="s">
        <v>1624</v>
      </c>
      <c r="I110" s="233" t="s">
        <v>1625</v>
      </c>
      <c r="J110" s="232"/>
      <c r="K110" s="232">
        <v>1</v>
      </c>
      <c r="L110" s="232"/>
      <c r="M110" s="234" t="s">
        <v>837</v>
      </c>
    </row>
    <row r="111" spans="1:13" ht="14">
      <c r="A111" s="230" t="s">
        <v>2002</v>
      </c>
      <c r="B111" s="231"/>
      <c r="C111" s="231">
        <v>6249</v>
      </c>
      <c r="D111" s="231"/>
      <c r="E111" s="231"/>
      <c r="F111" s="231"/>
      <c r="G111" s="232"/>
      <c r="H111" s="235" t="s">
        <v>339</v>
      </c>
      <c r="I111" s="236" t="s">
        <v>551</v>
      </c>
      <c r="J111" s="237"/>
      <c r="K111" s="232">
        <v>1</v>
      </c>
      <c r="L111" s="232"/>
      <c r="M111" s="234" t="s">
        <v>837</v>
      </c>
    </row>
    <row r="112" spans="1:13" ht="14">
      <c r="A112" s="230" t="s">
        <v>2002</v>
      </c>
      <c r="B112" s="231"/>
      <c r="C112" s="231">
        <v>6310</v>
      </c>
      <c r="D112" s="231"/>
      <c r="E112" s="231"/>
      <c r="F112" s="231"/>
      <c r="G112" s="232"/>
      <c r="H112" s="233" t="s">
        <v>594</v>
      </c>
      <c r="I112" s="233" t="s">
        <v>2178</v>
      </c>
      <c r="J112" s="232"/>
      <c r="K112" s="232">
        <v>6</v>
      </c>
      <c r="L112" s="232" t="s">
        <v>837</v>
      </c>
      <c r="M112" s="234"/>
    </row>
    <row r="113" spans="1:13" ht="14">
      <c r="A113" s="230" t="s">
        <v>2002</v>
      </c>
      <c r="B113" s="231"/>
      <c r="C113" s="231">
        <v>6316</v>
      </c>
      <c r="D113" s="231"/>
      <c r="E113" s="231"/>
      <c r="F113" s="231"/>
      <c r="G113" s="232"/>
      <c r="H113" s="235" t="s">
        <v>385</v>
      </c>
      <c r="I113" s="236" t="s">
        <v>617</v>
      </c>
      <c r="J113" s="237"/>
      <c r="K113" s="232">
        <v>1</v>
      </c>
      <c r="L113" s="232"/>
      <c r="M113" s="234" t="s">
        <v>837</v>
      </c>
    </row>
    <row r="114" spans="1:13" ht="14">
      <c r="A114" s="230" t="s">
        <v>2002</v>
      </c>
      <c r="B114" s="231"/>
      <c r="C114" s="231">
        <v>6345</v>
      </c>
      <c r="D114" s="231"/>
      <c r="E114" s="231"/>
      <c r="F114" s="231"/>
      <c r="G114" s="232"/>
      <c r="H114" s="235" t="s">
        <v>417</v>
      </c>
      <c r="I114" s="236" t="s">
        <v>545</v>
      </c>
      <c r="J114" s="237"/>
      <c r="K114" s="232">
        <v>1</v>
      </c>
      <c r="L114" s="232"/>
      <c r="M114" s="234" t="s">
        <v>837</v>
      </c>
    </row>
    <row r="115" spans="1:13" ht="14">
      <c r="A115" s="230" t="s">
        <v>2002</v>
      </c>
      <c r="B115" s="231"/>
      <c r="C115" s="231">
        <v>6397</v>
      </c>
      <c r="D115" s="231"/>
      <c r="E115" s="231"/>
      <c r="F115" s="231"/>
      <c r="G115" s="232"/>
      <c r="H115" s="235" t="s">
        <v>38</v>
      </c>
      <c r="I115" s="236" t="s">
        <v>247</v>
      </c>
      <c r="J115" s="237"/>
      <c r="K115" s="232">
        <v>1</v>
      </c>
      <c r="L115" s="232"/>
      <c r="M115" s="234" t="s">
        <v>837</v>
      </c>
    </row>
    <row r="116" spans="1:13" ht="14">
      <c r="A116" s="230" t="s">
        <v>2002</v>
      </c>
      <c r="B116" s="231"/>
      <c r="C116" s="231">
        <v>6483</v>
      </c>
      <c r="D116" s="231"/>
      <c r="E116" s="231"/>
      <c r="F116" s="231"/>
      <c r="G116" s="232"/>
      <c r="H116" s="235" t="s">
        <v>651</v>
      </c>
      <c r="I116" s="236" t="s">
        <v>141</v>
      </c>
      <c r="J116" s="237"/>
      <c r="K116" s="232">
        <v>1</v>
      </c>
      <c r="L116" s="232"/>
      <c r="M116" s="234" t="s">
        <v>837</v>
      </c>
    </row>
    <row r="117" spans="1:13" ht="14">
      <c r="A117" s="230" t="s">
        <v>2002</v>
      </c>
      <c r="B117" s="231"/>
      <c r="C117" s="231">
        <v>6499</v>
      </c>
      <c r="D117" s="231"/>
      <c r="E117" s="231"/>
      <c r="F117" s="231"/>
      <c r="G117" s="232"/>
      <c r="H117" s="235" t="s">
        <v>207</v>
      </c>
      <c r="I117" s="236" t="s">
        <v>851</v>
      </c>
      <c r="J117" s="237"/>
      <c r="K117" s="232">
        <v>1</v>
      </c>
      <c r="L117" s="232"/>
      <c r="M117" s="234" t="s">
        <v>46</v>
      </c>
    </row>
    <row r="118" spans="1:13" ht="14">
      <c r="A118" s="230" t="s">
        <v>2002</v>
      </c>
      <c r="B118" s="231"/>
      <c r="C118" s="231">
        <v>6547</v>
      </c>
      <c r="D118" s="231"/>
      <c r="E118" s="231"/>
      <c r="F118" s="231"/>
      <c r="G118" s="232"/>
      <c r="H118" s="235" t="s">
        <v>729</v>
      </c>
      <c r="I118" s="236" t="s">
        <v>731</v>
      </c>
      <c r="J118" s="237"/>
      <c r="K118" s="232">
        <v>4</v>
      </c>
      <c r="L118" s="232" t="s">
        <v>837</v>
      </c>
      <c r="M118" s="234"/>
    </row>
    <row r="119" spans="1:13" ht="14">
      <c r="A119" s="230" t="s">
        <v>2002</v>
      </c>
      <c r="B119" s="231"/>
      <c r="C119" s="231">
        <v>6576</v>
      </c>
      <c r="D119" s="231"/>
      <c r="E119" s="231"/>
      <c r="F119" s="231"/>
      <c r="G119" s="232"/>
      <c r="H119" s="235" t="s">
        <v>1202</v>
      </c>
      <c r="I119" s="236" t="s">
        <v>221</v>
      </c>
      <c r="J119" s="237"/>
      <c r="K119" s="232">
        <v>1</v>
      </c>
      <c r="L119" s="232"/>
      <c r="M119" s="234" t="s">
        <v>837</v>
      </c>
    </row>
    <row r="120" spans="1:13" ht="14">
      <c r="A120" s="230" t="s">
        <v>2002</v>
      </c>
      <c r="B120" s="231"/>
      <c r="C120" s="231">
        <v>6589</v>
      </c>
      <c r="D120" s="231"/>
      <c r="E120" s="231"/>
      <c r="F120" s="231"/>
      <c r="G120" s="232"/>
      <c r="H120" s="235" t="s">
        <v>165</v>
      </c>
      <c r="I120" s="236" t="s">
        <v>104</v>
      </c>
      <c r="J120" s="237"/>
      <c r="K120" s="232">
        <v>4</v>
      </c>
      <c r="L120" s="232" t="s">
        <v>837</v>
      </c>
      <c r="M120" s="234"/>
    </row>
    <row r="121" spans="1:13" ht="14">
      <c r="A121" s="230" t="s">
        <v>2002</v>
      </c>
      <c r="B121" s="231"/>
      <c r="C121" s="231">
        <v>6609</v>
      </c>
      <c r="D121" s="231"/>
      <c r="E121" s="231"/>
      <c r="F121" s="231"/>
      <c r="G121" s="232"/>
      <c r="H121" s="235" t="s">
        <v>153</v>
      </c>
      <c r="I121" s="236" t="s">
        <v>154</v>
      </c>
      <c r="J121" s="237"/>
      <c r="K121" s="232">
        <v>6</v>
      </c>
      <c r="L121" s="232" t="s">
        <v>838</v>
      </c>
      <c r="M121" s="234"/>
    </row>
    <row r="122" spans="1:13" ht="14">
      <c r="A122" s="230" t="s">
        <v>2002</v>
      </c>
      <c r="B122" s="231"/>
      <c r="C122" s="231">
        <v>6627</v>
      </c>
      <c r="D122" s="231"/>
      <c r="E122" s="231"/>
      <c r="F122" s="231"/>
      <c r="G122" s="232"/>
      <c r="H122" s="235" t="s">
        <v>657</v>
      </c>
      <c r="I122" s="236" t="s">
        <v>293</v>
      </c>
      <c r="J122" s="237"/>
      <c r="K122" s="232">
        <v>1</v>
      </c>
      <c r="L122" s="232"/>
      <c r="M122" s="234" t="s">
        <v>837</v>
      </c>
    </row>
    <row r="123" spans="1:13" ht="14">
      <c r="A123" s="230" t="s">
        <v>2002</v>
      </c>
      <c r="B123" s="231"/>
      <c r="C123" s="231">
        <v>6661</v>
      </c>
      <c r="D123" s="231"/>
      <c r="E123" s="231"/>
      <c r="F123" s="231"/>
      <c r="G123" s="232"/>
      <c r="H123" s="235" t="s">
        <v>624</v>
      </c>
      <c r="I123" s="236" t="s">
        <v>277</v>
      </c>
      <c r="J123" s="237"/>
      <c r="K123" s="232">
        <v>1</v>
      </c>
      <c r="L123" s="232"/>
      <c r="M123" s="234" t="s">
        <v>837</v>
      </c>
    </row>
    <row r="124" spans="1:13" ht="14">
      <c r="A124" s="230" t="s">
        <v>2002</v>
      </c>
      <c r="B124" s="231"/>
      <c r="C124" s="231">
        <v>6785</v>
      </c>
      <c r="D124" s="231"/>
      <c r="E124" s="231"/>
      <c r="F124" s="231"/>
      <c r="G124" s="232"/>
      <c r="H124" s="235" t="s">
        <v>195</v>
      </c>
      <c r="I124" s="236" t="s">
        <v>136</v>
      </c>
      <c r="J124" s="237"/>
      <c r="K124" s="232">
        <v>1</v>
      </c>
      <c r="L124" s="232"/>
      <c r="M124" s="234" t="s">
        <v>46</v>
      </c>
    </row>
    <row r="125" spans="1:13" ht="14">
      <c r="A125" s="230" t="s">
        <v>2002</v>
      </c>
      <c r="B125" s="231"/>
      <c r="C125" s="231">
        <v>6832</v>
      </c>
      <c r="D125" s="231"/>
      <c r="E125" s="231"/>
      <c r="F125" s="231"/>
      <c r="G125" s="232"/>
      <c r="H125" s="233" t="s">
        <v>633</v>
      </c>
      <c r="I125" s="233" t="s">
        <v>72</v>
      </c>
      <c r="J125" s="232"/>
      <c r="K125" s="232">
        <v>1</v>
      </c>
      <c r="L125" s="232"/>
      <c r="M125" s="234"/>
    </row>
    <row r="126" spans="1:13" ht="14">
      <c r="A126" s="230" t="s">
        <v>2002</v>
      </c>
      <c r="B126" s="231"/>
      <c r="C126" s="231">
        <v>6848</v>
      </c>
      <c r="D126" s="231"/>
      <c r="E126" s="231"/>
      <c r="F126" s="231"/>
      <c r="G126" s="232"/>
      <c r="H126" s="235" t="s">
        <v>313</v>
      </c>
      <c r="I126" s="236" t="s">
        <v>296</v>
      </c>
      <c r="J126" s="237"/>
      <c r="K126" s="232">
        <v>9</v>
      </c>
      <c r="L126" s="232" t="s">
        <v>837</v>
      </c>
      <c r="M126" s="234"/>
    </row>
    <row r="127" spans="1:13" ht="14">
      <c r="A127" s="230" t="s">
        <v>2002</v>
      </c>
      <c r="B127" s="231"/>
      <c r="C127" s="231">
        <v>6885</v>
      </c>
      <c r="D127" s="231"/>
      <c r="E127" s="231"/>
      <c r="F127" s="231"/>
      <c r="G127" s="232"/>
      <c r="H127" s="235" t="s">
        <v>126</v>
      </c>
      <c r="I127" s="236" t="s">
        <v>557</v>
      </c>
      <c r="J127" s="237"/>
      <c r="K127" s="232">
        <v>8</v>
      </c>
      <c r="L127" s="232" t="s">
        <v>837</v>
      </c>
      <c r="M127" s="234"/>
    </row>
    <row r="128" spans="1:13" ht="14">
      <c r="A128" s="230" t="s">
        <v>2002</v>
      </c>
      <c r="B128" s="231"/>
      <c r="C128" s="231">
        <v>6938</v>
      </c>
      <c r="D128" s="231"/>
      <c r="E128" s="231"/>
      <c r="F128" s="231"/>
      <c r="G128" s="232"/>
      <c r="H128" s="233" t="s">
        <v>2179</v>
      </c>
      <c r="I128" s="233" t="s">
        <v>572</v>
      </c>
      <c r="J128" s="232"/>
      <c r="K128" s="232">
        <v>5</v>
      </c>
      <c r="L128" s="232" t="s">
        <v>837</v>
      </c>
      <c r="M128" s="234"/>
    </row>
    <row r="129" spans="1:13" ht="14">
      <c r="A129" s="230" t="s">
        <v>2002</v>
      </c>
      <c r="B129" s="231"/>
      <c r="C129" s="231">
        <v>6941</v>
      </c>
      <c r="D129" s="231"/>
      <c r="E129" s="231"/>
      <c r="F129" s="231"/>
      <c r="G129" s="232"/>
      <c r="H129" s="235" t="s">
        <v>290</v>
      </c>
      <c r="I129" s="236" t="s">
        <v>291</v>
      </c>
      <c r="J129" s="237"/>
      <c r="K129" s="232">
        <v>1</v>
      </c>
      <c r="L129" s="232"/>
      <c r="M129" s="234" t="s">
        <v>837</v>
      </c>
    </row>
    <row r="130" spans="1:13" ht="14">
      <c r="A130" s="230" t="s">
        <v>2002</v>
      </c>
      <c r="B130" s="231"/>
      <c r="C130" s="231">
        <v>6979</v>
      </c>
      <c r="D130" s="231"/>
      <c r="E130" s="231"/>
      <c r="F130" s="231"/>
      <c r="G130" s="232"/>
      <c r="H130" s="233" t="s">
        <v>2180</v>
      </c>
      <c r="I130" s="233" t="s">
        <v>544</v>
      </c>
      <c r="J130" s="232"/>
      <c r="K130" s="232">
        <v>1</v>
      </c>
      <c r="L130" s="232"/>
      <c r="M130" s="234" t="s">
        <v>837</v>
      </c>
    </row>
    <row r="131" spans="1:13" ht="14">
      <c r="A131" s="230" t="s">
        <v>2002</v>
      </c>
      <c r="B131" s="231"/>
      <c r="C131" s="231">
        <v>6986</v>
      </c>
      <c r="D131" s="231"/>
      <c r="E131" s="231"/>
      <c r="F131" s="231"/>
      <c r="G131" s="232"/>
      <c r="H131" s="235" t="s">
        <v>311</v>
      </c>
      <c r="I131" s="236" t="s">
        <v>557</v>
      </c>
      <c r="J131" s="237"/>
      <c r="K131" s="232">
        <v>1</v>
      </c>
      <c r="L131" s="232"/>
      <c r="M131" s="234" t="s">
        <v>837</v>
      </c>
    </row>
    <row r="132" spans="1:13" ht="14">
      <c r="A132" s="230" t="s">
        <v>2002</v>
      </c>
      <c r="B132" s="231"/>
      <c r="C132" s="231">
        <v>7007</v>
      </c>
      <c r="D132" s="231"/>
      <c r="E132" s="231"/>
      <c r="F132" s="231"/>
      <c r="G132" s="232"/>
      <c r="H132" s="235" t="s">
        <v>202</v>
      </c>
      <c r="I132" s="236" t="s">
        <v>203</v>
      </c>
      <c r="J132" s="237"/>
      <c r="K132" s="232">
        <v>2</v>
      </c>
      <c r="L132" s="232" t="s">
        <v>837</v>
      </c>
      <c r="M132" s="234"/>
    </row>
    <row r="133" spans="1:13" ht="14">
      <c r="A133" s="230" t="s">
        <v>2002</v>
      </c>
      <c r="B133" s="231"/>
      <c r="C133" s="231">
        <v>7087</v>
      </c>
      <c r="D133" s="231"/>
      <c r="E133" s="231"/>
      <c r="F133" s="231"/>
      <c r="G133" s="232"/>
      <c r="H133" s="233" t="s">
        <v>80</v>
      </c>
      <c r="I133" s="233" t="s">
        <v>393</v>
      </c>
      <c r="J133" s="232"/>
      <c r="K133" s="232">
        <v>2</v>
      </c>
      <c r="L133" s="232" t="s">
        <v>837</v>
      </c>
      <c r="M133" s="234"/>
    </row>
    <row r="134" spans="1:13" ht="14">
      <c r="A134" s="230" t="s">
        <v>2002</v>
      </c>
      <c r="B134" s="231"/>
      <c r="C134" s="231">
        <v>7108</v>
      </c>
      <c r="D134" s="231"/>
      <c r="E134" s="231"/>
      <c r="F134" s="231"/>
      <c r="G134" s="232"/>
      <c r="H134" s="233" t="s">
        <v>1931</v>
      </c>
      <c r="I134" s="233" t="s">
        <v>210</v>
      </c>
      <c r="J134" s="232"/>
      <c r="K134" s="232">
        <v>1</v>
      </c>
      <c r="L134" s="232"/>
      <c r="M134" s="234"/>
    </row>
    <row r="135" spans="1:13" ht="14">
      <c r="A135" s="230" t="s">
        <v>2002</v>
      </c>
      <c r="B135" s="231"/>
      <c r="C135" s="231">
        <v>7185</v>
      </c>
      <c r="D135" s="231"/>
      <c r="E135" s="231"/>
      <c r="F135" s="231"/>
      <c r="G135" s="232"/>
      <c r="H135" s="235" t="s">
        <v>73</v>
      </c>
      <c r="I135" s="236" t="s">
        <v>145</v>
      </c>
      <c r="J135" s="237"/>
      <c r="K135" s="232">
        <v>4</v>
      </c>
      <c r="L135" s="232" t="s">
        <v>837</v>
      </c>
      <c r="M135" s="234"/>
    </row>
    <row r="136" spans="1:13" ht="14">
      <c r="A136" s="230" t="s">
        <v>2002</v>
      </c>
      <c r="B136" s="231"/>
      <c r="C136" s="231">
        <v>7196</v>
      </c>
      <c r="D136" s="231"/>
      <c r="E136" s="231"/>
      <c r="F136" s="231"/>
      <c r="G136" s="232"/>
      <c r="H136" s="235" t="s">
        <v>500</v>
      </c>
      <c r="I136" s="236" t="s">
        <v>592</v>
      </c>
      <c r="J136" s="237"/>
      <c r="K136" s="232">
        <v>1</v>
      </c>
      <c r="L136" s="232"/>
      <c r="M136" s="234" t="s">
        <v>837</v>
      </c>
    </row>
    <row r="137" spans="1:13" ht="14">
      <c r="A137" s="230" t="s">
        <v>2002</v>
      </c>
      <c r="B137" s="231"/>
      <c r="C137" s="231">
        <v>7216</v>
      </c>
      <c r="D137" s="231"/>
      <c r="E137" s="231"/>
      <c r="F137" s="231"/>
      <c r="G137" s="232"/>
      <c r="H137" s="235" t="s">
        <v>1111</v>
      </c>
      <c r="I137" s="236" t="s">
        <v>527</v>
      </c>
      <c r="J137" s="237"/>
      <c r="K137" s="232">
        <v>9</v>
      </c>
      <c r="L137" s="232" t="s">
        <v>837</v>
      </c>
      <c r="M137" s="234"/>
    </row>
    <row r="138" spans="1:13" ht="14">
      <c r="A138" s="230" t="s">
        <v>2002</v>
      </c>
      <c r="B138" s="231"/>
      <c r="C138" s="231">
        <v>7226</v>
      </c>
      <c r="D138" s="231"/>
      <c r="E138" s="231"/>
      <c r="F138" s="231"/>
      <c r="G138" s="232"/>
      <c r="H138" s="233" t="s">
        <v>1678</v>
      </c>
      <c r="I138" s="233" t="s">
        <v>531</v>
      </c>
      <c r="J138" s="232"/>
      <c r="K138" s="232">
        <v>5</v>
      </c>
      <c r="L138" s="232" t="s">
        <v>837</v>
      </c>
      <c r="M138" s="234"/>
    </row>
    <row r="139" spans="1:13" ht="14">
      <c r="A139" s="230" t="s">
        <v>2002</v>
      </c>
      <c r="B139" s="231"/>
      <c r="C139" s="231">
        <v>7274</v>
      </c>
      <c r="D139" s="231"/>
      <c r="E139" s="231"/>
      <c r="F139" s="231"/>
      <c r="G139" s="232"/>
      <c r="H139" s="235" t="s">
        <v>74</v>
      </c>
      <c r="I139" s="236" t="s">
        <v>199</v>
      </c>
      <c r="J139" s="237"/>
      <c r="K139" s="232">
        <v>1</v>
      </c>
      <c r="L139" s="232"/>
      <c r="M139" s="234" t="s">
        <v>837</v>
      </c>
    </row>
    <row r="140" spans="1:13" ht="14">
      <c r="A140" s="230" t="s">
        <v>2002</v>
      </c>
      <c r="B140" s="231"/>
      <c r="C140" s="231">
        <v>7303</v>
      </c>
      <c r="D140" s="231"/>
      <c r="E140" s="231"/>
      <c r="F140" s="231"/>
      <c r="G140" s="232"/>
      <c r="H140" s="233" t="s">
        <v>2181</v>
      </c>
      <c r="I140" s="233" t="s">
        <v>2182</v>
      </c>
      <c r="J140" s="232"/>
      <c r="K140" s="232">
        <v>1</v>
      </c>
      <c r="L140" s="232"/>
      <c r="M140" s="234" t="s">
        <v>837</v>
      </c>
    </row>
    <row r="141" spans="1:13" ht="14">
      <c r="A141" s="230" t="s">
        <v>2002</v>
      </c>
      <c r="B141" s="231"/>
      <c r="C141" s="231">
        <v>7349</v>
      </c>
      <c r="D141" s="231"/>
      <c r="E141" s="231"/>
      <c r="F141" s="231"/>
      <c r="G141" s="232"/>
      <c r="H141" s="233" t="s">
        <v>2183</v>
      </c>
      <c r="I141" s="233" t="s">
        <v>104</v>
      </c>
      <c r="J141" s="232"/>
      <c r="K141" s="232">
        <v>10</v>
      </c>
      <c r="L141" s="232" t="s">
        <v>837</v>
      </c>
      <c r="M141" s="234"/>
    </row>
    <row r="142" spans="1:13" ht="14">
      <c r="A142" s="230" t="s">
        <v>2002</v>
      </c>
      <c r="B142" s="231"/>
      <c r="C142" s="231">
        <v>7407</v>
      </c>
      <c r="D142" s="231"/>
      <c r="E142" s="231"/>
      <c r="F142" s="231"/>
      <c r="G142" s="232"/>
      <c r="H142" s="235" t="s">
        <v>458</v>
      </c>
      <c r="I142" s="236" t="s">
        <v>641</v>
      </c>
      <c r="J142" s="237"/>
      <c r="K142" s="232">
        <v>1</v>
      </c>
      <c r="L142" s="232"/>
      <c r="M142" s="234" t="s">
        <v>837</v>
      </c>
    </row>
    <row r="143" spans="1:13" ht="14">
      <c r="A143" s="230" t="s">
        <v>2002</v>
      </c>
      <c r="B143" s="231"/>
      <c r="C143" s="231">
        <v>7410</v>
      </c>
      <c r="D143" s="231"/>
      <c r="E143" s="231"/>
      <c r="F143" s="231"/>
      <c r="G143" s="232"/>
      <c r="H143" s="233" t="s">
        <v>442</v>
      </c>
      <c r="I143" s="233" t="s">
        <v>1728</v>
      </c>
      <c r="J143" s="232"/>
      <c r="K143" s="232">
        <v>1</v>
      </c>
      <c r="L143" s="232"/>
      <c r="M143" s="234" t="s">
        <v>46</v>
      </c>
    </row>
    <row r="144" spans="1:13" ht="14">
      <c r="A144" s="230" t="s">
        <v>2002</v>
      </c>
      <c r="B144" s="231"/>
      <c r="C144" s="231">
        <v>7441</v>
      </c>
      <c r="D144" s="231"/>
      <c r="E144" s="231"/>
      <c r="F144" s="231"/>
      <c r="G144" s="232"/>
      <c r="H144" s="235" t="s">
        <v>262</v>
      </c>
      <c r="I144" s="236" t="s">
        <v>218</v>
      </c>
      <c r="J144" s="237"/>
      <c r="K144" s="232">
        <v>1</v>
      </c>
      <c r="L144" s="232"/>
      <c r="M144" s="234" t="s">
        <v>837</v>
      </c>
    </row>
    <row r="145" spans="1:13" ht="14">
      <c r="A145" s="230" t="s">
        <v>2002</v>
      </c>
      <c r="B145" s="231"/>
      <c r="C145" s="231">
        <v>7448</v>
      </c>
      <c r="D145" s="231"/>
      <c r="E145" s="231"/>
      <c r="F145" s="231"/>
      <c r="G145" s="232"/>
      <c r="H145" s="235" t="s">
        <v>586</v>
      </c>
      <c r="I145" s="236" t="s">
        <v>312</v>
      </c>
      <c r="J145" s="237"/>
      <c r="K145" s="232">
        <v>1</v>
      </c>
      <c r="L145" s="232"/>
      <c r="M145" s="234" t="s">
        <v>46</v>
      </c>
    </row>
    <row r="146" spans="1:13" ht="14">
      <c r="A146" s="230" t="s">
        <v>2002</v>
      </c>
      <c r="B146" s="231"/>
      <c r="C146" s="231">
        <v>7466</v>
      </c>
      <c r="D146" s="231"/>
      <c r="E146" s="231"/>
      <c r="F146" s="231"/>
      <c r="G146" s="232"/>
      <c r="H146" s="233" t="s">
        <v>2184</v>
      </c>
      <c r="I146" s="233" t="s">
        <v>110</v>
      </c>
      <c r="J146" s="232"/>
      <c r="K146" s="232">
        <v>1</v>
      </c>
      <c r="L146" s="232"/>
      <c r="M146" s="234" t="s">
        <v>837</v>
      </c>
    </row>
    <row r="147" spans="1:13" ht="14">
      <c r="A147" s="230" t="s">
        <v>2002</v>
      </c>
      <c r="B147" s="231"/>
      <c r="C147" s="231">
        <v>7476</v>
      </c>
      <c r="D147" s="231"/>
      <c r="E147" s="231"/>
      <c r="F147" s="231"/>
      <c r="G147" s="232"/>
      <c r="H147" s="235" t="s">
        <v>75</v>
      </c>
      <c r="I147" s="236" t="s">
        <v>277</v>
      </c>
      <c r="J147" s="237"/>
      <c r="K147" s="232">
        <v>2</v>
      </c>
      <c r="L147" s="232" t="s">
        <v>46</v>
      </c>
      <c r="M147" s="234"/>
    </row>
    <row r="148" spans="1:13" ht="14">
      <c r="A148" s="230" t="s">
        <v>2002</v>
      </c>
      <c r="B148" s="231"/>
      <c r="C148" s="231">
        <v>7539</v>
      </c>
      <c r="D148" s="231"/>
      <c r="E148" s="231"/>
      <c r="F148" s="231"/>
      <c r="G148" s="232"/>
      <c r="H148" s="235" t="s">
        <v>206</v>
      </c>
      <c r="I148" s="236" t="s">
        <v>535</v>
      </c>
      <c r="J148" s="237"/>
      <c r="K148" s="232">
        <v>4</v>
      </c>
      <c r="L148" s="232" t="s">
        <v>838</v>
      </c>
      <c r="M148" s="234"/>
    </row>
    <row r="149" spans="1:13" ht="14">
      <c r="A149" s="230" t="s">
        <v>2002</v>
      </c>
      <c r="B149" s="231"/>
      <c r="C149" s="231">
        <v>7550</v>
      </c>
      <c r="D149" s="231"/>
      <c r="E149" s="231"/>
      <c r="F149" s="231"/>
      <c r="G149" s="232"/>
      <c r="H149" s="235" t="s">
        <v>575</v>
      </c>
      <c r="I149" s="236" t="s">
        <v>247</v>
      </c>
      <c r="J149" s="237"/>
      <c r="K149" s="232">
        <v>1</v>
      </c>
      <c r="L149" s="232"/>
      <c r="M149" s="234" t="s">
        <v>46</v>
      </c>
    </row>
    <row r="150" spans="1:13" ht="14">
      <c r="A150" s="230" t="s">
        <v>2002</v>
      </c>
      <c r="B150" s="231"/>
      <c r="C150" s="231">
        <v>7555</v>
      </c>
      <c r="D150" s="231"/>
      <c r="E150" s="231"/>
      <c r="F150" s="231"/>
      <c r="G150" s="232"/>
      <c r="H150" s="235" t="s">
        <v>32</v>
      </c>
      <c r="I150" s="236" t="s">
        <v>220</v>
      </c>
      <c r="J150" s="237"/>
      <c r="K150" s="232">
        <v>1</v>
      </c>
      <c r="L150" s="232"/>
      <c r="M150" s="234" t="s">
        <v>837</v>
      </c>
    </row>
    <row r="151" spans="1:13" ht="14">
      <c r="A151" s="230" t="s">
        <v>2002</v>
      </c>
      <c r="B151" s="231"/>
      <c r="C151" s="231">
        <v>7608</v>
      </c>
      <c r="D151" s="231"/>
      <c r="E151" s="231"/>
      <c r="F151" s="231"/>
      <c r="G151" s="232"/>
      <c r="H151" s="235" t="s">
        <v>650</v>
      </c>
      <c r="I151" s="236" t="s">
        <v>324</v>
      </c>
      <c r="J151" s="237"/>
      <c r="K151" s="232">
        <v>1</v>
      </c>
      <c r="L151" s="232"/>
      <c r="M151" s="234" t="s">
        <v>46</v>
      </c>
    </row>
    <row r="152" spans="1:13" ht="14">
      <c r="A152" s="230" t="s">
        <v>2002</v>
      </c>
      <c r="B152" s="231"/>
      <c r="C152" s="231">
        <v>7731</v>
      </c>
      <c r="D152" s="231"/>
      <c r="E152" s="231"/>
      <c r="F152" s="231"/>
      <c r="G152" s="232"/>
      <c r="H152" s="235" t="s">
        <v>449</v>
      </c>
      <c r="I152" s="236" t="s">
        <v>540</v>
      </c>
      <c r="J152" s="237"/>
      <c r="K152" s="232">
        <v>1</v>
      </c>
      <c r="L152" s="232"/>
      <c r="M152" s="234" t="s">
        <v>837</v>
      </c>
    </row>
    <row r="153" spans="1:13" ht="14">
      <c r="A153" s="230" t="s">
        <v>2002</v>
      </c>
      <c r="B153" s="231"/>
      <c r="C153" s="231">
        <v>7738</v>
      </c>
      <c r="D153" s="231"/>
      <c r="E153" s="231"/>
      <c r="F153" s="231"/>
      <c r="G153" s="232"/>
      <c r="H153" s="233" t="s">
        <v>125</v>
      </c>
      <c r="I153" s="233" t="s">
        <v>2185</v>
      </c>
      <c r="J153" s="232"/>
      <c r="K153" s="232">
        <v>1</v>
      </c>
      <c r="L153" s="232"/>
      <c r="M153" s="234" t="s">
        <v>837</v>
      </c>
    </row>
    <row r="154" spans="1:13" ht="14">
      <c r="A154" s="230" t="s">
        <v>2002</v>
      </c>
      <c r="B154" s="231"/>
      <c r="C154" s="231">
        <v>7754</v>
      </c>
      <c r="D154" s="231"/>
      <c r="E154" s="231"/>
      <c r="F154" s="231"/>
      <c r="G154" s="232"/>
      <c r="H154" s="235" t="s">
        <v>652</v>
      </c>
      <c r="I154" s="236" t="s">
        <v>546</v>
      </c>
      <c r="J154" s="237"/>
      <c r="K154" s="232">
        <v>1</v>
      </c>
      <c r="L154" s="232"/>
      <c r="M154" s="234" t="s">
        <v>837</v>
      </c>
    </row>
    <row r="155" spans="1:13" ht="14">
      <c r="A155" s="230" t="s">
        <v>2002</v>
      </c>
      <c r="B155" s="231"/>
      <c r="C155" s="231">
        <v>7841</v>
      </c>
      <c r="D155" s="231"/>
      <c r="E155" s="231"/>
      <c r="F155" s="231"/>
      <c r="G155" s="232"/>
      <c r="H155" s="235" t="s">
        <v>462</v>
      </c>
      <c r="I155" s="236" t="s">
        <v>264</v>
      </c>
      <c r="J155" s="237"/>
      <c r="K155" s="232">
        <v>1</v>
      </c>
      <c r="L155" s="232"/>
      <c r="M155" s="234" t="s">
        <v>46</v>
      </c>
    </row>
    <row r="156" spans="1:13" ht="14">
      <c r="A156" s="230" t="s">
        <v>2002</v>
      </c>
      <c r="B156" s="231"/>
      <c r="C156" s="231">
        <v>7853</v>
      </c>
      <c r="D156" s="231"/>
      <c r="E156" s="231"/>
      <c r="F156" s="231"/>
      <c r="G156" s="232"/>
      <c r="H156" s="233" t="s">
        <v>2187</v>
      </c>
      <c r="I156" s="233" t="s">
        <v>136</v>
      </c>
      <c r="J156" s="232"/>
      <c r="K156" s="232">
        <v>1</v>
      </c>
      <c r="L156" s="232"/>
      <c r="M156" s="234" t="s">
        <v>46</v>
      </c>
    </row>
    <row r="157" spans="1:13" ht="14">
      <c r="A157" s="230" t="s">
        <v>2002</v>
      </c>
      <c r="B157" s="231"/>
      <c r="C157" s="231">
        <v>7870</v>
      </c>
      <c r="D157" s="231"/>
      <c r="E157" s="231"/>
      <c r="F157" s="231"/>
      <c r="G157" s="232"/>
      <c r="H157" s="235" t="s">
        <v>476</v>
      </c>
      <c r="I157" s="236" t="s">
        <v>616</v>
      </c>
      <c r="J157" s="237"/>
      <c r="K157" s="232">
        <v>2</v>
      </c>
      <c r="L157" s="232" t="s">
        <v>837</v>
      </c>
      <c r="M157" s="234"/>
    </row>
    <row r="158" spans="1:13" ht="14">
      <c r="A158" s="230" t="s">
        <v>2002</v>
      </c>
      <c r="B158" s="231"/>
      <c r="C158" s="231">
        <v>7882</v>
      </c>
      <c r="D158" s="231"/>
      <c r="E158" s="231"/>
      <c r="F158" s="231"/>
      <c r="G158" s="232"/>
      <c r="H158" s="233" t="s">
        <v>1785</v>
      </c>
      <c r="I158" s="233" t="s">
        <v>533</v>
      </c>
      <c r="J158" s="232"/>
      <c r="K158" s="232">
        <v>1</v>
      </c>
      <c r="L158" s="232"/>
      <c r="M158" s="234" t="s">
        <v>837</v>
      </c>
    </row>
    <row r="159" spans="1:13" ht="14">
      <c r="A159" s="230" t="s">
        <v>2002</v>
      </c>
      <c r="B159" s="231"/>
      <c r="C159" s="231">
        <v>7927</v>
      </c>
      <c r="D159" s="231"/>
      <c r="E159" s="231"/>
      <c r="F159" s="231"/>
      <c r="G159" s="232"/>
      <c r="H159" s="235" t="s">
        <v>512</v>
      </c>
      <c r="I159" s="236" t="s">
        <v>572</v>
      </c>
      <c r="J159" s="237"/>
      <c r="K159" s="232">
        <v>4</v>
      </c>
      <c r="L159" s="232" t="s">
        <v>46</v>
      </c>
      <c r="M159" s="234"/>
    </row>
    <row r="160" spans="1:13" ht="14">
      <c r="A160" s="230" t="s">
        <v>2002</v>
      </c>
      <c r="B160" s="231"/>
      <c r="C160" s="231">
        <v>7947</v>
      </c>
      <c r="D160" s="231"/>
      <c r="E160" s="231"/>
      <c r="F160" s="231"/>
      <c r="G160" s="232"/>
      <c r="H160" s="235" t="s">
        <v>949</v>
      </c>
      <c r="I160" s="236" t="s">
        <v>640</v>
      </c>
      <c r="J160" s="237"/>
      <c r="K160" s="232">
        <v>1</v>
      </c>
      <c r="L160" s="232"/>
      <c r="M160" s="234" t="s">
        <v>837</v>
      </c>
    </row>
    <row r="161" spans="1:13" ht="14">
      <c r="A161" s="230" t="s">
        <v>2002</v>
      </c>
      <c r="B161" s="231"/>
      <c r="C161" s="231">
        <v>7949</v>
      </c>
      <c r="D161" s="231"/>
      <c r="E161" s="231"/>
      <c r="F161" s="231"/>
      <c r="G161" s="232"/>
      <c r="H161" s="233" t="s">
        <v>36</v>
      </c>
      <c r="I161" s="233" t="s">
        <v>175</v>
      </c>
      <c r="J161" s="231"/>
      <c r="K161" s="232">
        <v>7</v>
      </c>
      <c r="L161" s="232"/>
      <c r="M161" s="234"/>
    </row>
    <row r="162" spans="1:13" ht="14">
      <c r="A162" s="230" t="s">
        <v>2002</v>
      </c>
      <c r="B162" s="231"/>
      <c r="C162" s="231">
        <v>7996</v>
      </c>
      <c r="D162" s="231"/>
      <c r="E162" s="231"/>
      <c r="F162" s="231"/>
      <c r="G162" s="232"/>
      <c r="H162" s="235" t="s">
        <v>176</v>
      </c>
      <c r="I162" s="236" t="s">
        <v>565</v>
      </c>
      <c r="J162" s="237"/>
      <c r="K162" s="232">
        <v>3</v>
      </c>
      <c r="L162" s="232" t="s">
        <v>837</v>
      </c>
      <c r="M162" s="234"/>
    </row>
    <row r="163" spans="1:13" ht="14">
      <c r="A163" s="230" t="s">
        <v>2002</v>
      </c>
      <c r="B163" s="231"/>
      <c r="C163" s="231">
        <v>8004</v>
      </c>
      <c r="D163" s="231"/>
      <c r="E163" s="231"/>
      <c r="F163" s="231"/>
      <c r="G163" s="232"/>
      <c r="H163" s="235" t="s">
        <v>538</v>
      </c>
      <c r="I163" s="236" t="s">
        <v>173</v>
      </c>
      <c r="J163" s="237"/>
      <c r="K163" s="232">
        <v>1</v>
      </c>
      <c r="L163" s="232"/>
      <c r="M163" s="234" t="s">
        <v>837</v>
      </c>
    </row>
    <row r="164" spans="1:13" ht="14">
      <c r="A164" s="230" t="s">
        <v>2002</v>
      </c>
      <c r="B164" s="231"/>
      <c r="C164" s="231">
        <v>8044</v>
      </c>
      <c r="D164" s="231"/>
      <c r="E164" s="231"/>
      <c r="F164" s="231"/>
      <c r="G164" s="232"/>
      <c r="H164" s="235" t="s">
        <v>522</v>
      </c>
      <c r="I164" s="236" t="s">
        <v>523</v>
      </c>
      <c r="J164" s="237"/>
      <c r="K164" s="232">
        <v>1</v>
      </c>
      <c r="L164" s="232"/>
      <c r="M164" s="234" t="s">
        <v>46</v>
      </c>
    </row>
    <row r="165" spans="1:13" ht="14">
      <c r="A165" s="230" t="s">
        <v>2002</v>
      </c>
      <c r="B165" s="231"/>
      <c r="C165" s="231">
        <v>8203</v>
      </c>
      <c r="D165" s="231"/>
      <c r="E165" s="231"/>
      <c r="F165" s="231"/>
      <c r="G165" s="232"/>
      <c r="H165" s="235" t="s">
        <v>2046</v>
      </c>
      <c r="I165" s="236" t="s">
        <v>87</v>
      </c>
      <c r="J165" s="237"/>
      <c r="K165" s="232">
        <v>6</v>
      </c>
      <c r="L165" s="232" t="s">
        <v>46</v>
      </c>
      <c r="M165" s="234"/>
    </row>
    <row r="166" spans="1:13" ht="14">
      <c r="A166" s="230" t="s">
        <v>2002</v>
      </c>
      <c r="B166" s="231"/>
      <c r="C166" s="231">
        <v>8223</v>
      </c>
      <c r="D166" s="231"/>
      <c r="E166" s="231"/>
      <c r="F166" s="231"/>
      <c r="G166" s="232"/>
      <c r="H166" s="235" t="s">
        <v>117</v>
      </c>
      <c r="I166" s="236" t="s">
        <v>570</v>
      </c>
      <c r="J166" s="237"/>
      <c r="K166" s="232">
        <v>1</v>
      </c>
      <c r="L166" s="232"/>
      <c r="M166" s="234" t="s">
        <v>46</v>
      </c>
    </row>
    <row r="167" spans="1:13" ht="14">
      <c r="A167" s="230" t="s">
        <v>2002</v>
      </c>
      <c r="B167" s="231"/>
      <c r="C167" s="231">
        <v>8252</v>
      </c>
      <c r="D167" s="231"/>
      <c r="E167" s="231"/>
      <c r="F167" s="231"/>
      <c r="G167" s="232"/>
      <c r="H167" s="235" t="s">
        <v>162</v>
      </c>
      <c r="I167" s="236" t="s">
        <v>163</v>
      </c>
      <c r="J167" s="237"/>
      <c r="K167" s="232">
        <v>9</v>
      </c>
      <c r="L167" s="232" t="s">
        <v>837</v>
      </c>
      <c r="M167" s="234"/>
    </row>
    <row r="168" spans="1:13" ht="14">
      <c r="A168" s="230" t="s">
        <v>2002</v>
      </c>
      <c r="B168" s="231"/>
      <c r="C168" s="231">
        <v>8259</v>
      </c>
      <c r="D168" s="231"/>
      <c r="E168" s="231"/>
      <c r="F168" s="231"/>
      <c r="G168" s="232"/>
      <c r="H168" s="235" t="s">
        <v>187</v>
      </c>
      <c r="I168" s="236" t="s">
        <v>463</v>
      </c>
      <c r="J168" s="237"/>
      <c r="K168" s="232">
        <v>2</v>
      </c>
      <c r="L168" s="232" t="s">
        <v>837</v>
      </c>
      <c r="M168" s="234"/>
    </row>
    <row r="169" spans="1:13" ht="14">
      <c r="A169" s="230" t="s">
        <v>2002</v>
      </c>
      <c r="B169" s="231"/>
      <c r="C169" s="231">
        <v>8337</v>
      </c>
      <c r="D169" s="231"/>
      <c r="E169" s="231"/>
      <c r="F169" s="231"/>
      <c r="G169" s="232"/>
      <c r="H169" s="233" t="s">
        <v>2188</v>
      </c>
      <c r="I169" s="233" t="s">
        <v>24</v>
      </c>
      <c r="J169" s="232"/>
      <c r="K169" s="232">
        <v>1</v>
      </c>
      <c r="L169" s="232"/>
      <c r="M169" s="234" t="s">
        <v>46</v>
      </c>
    </row>
    <row r="170" spans="1:13" ht="14">
      <c r="A170" s="230" t="s">
        <v>2002</v>
      </c>
      <c r="B170" s="231"/>
      <c r="C170" s="231">
        <v>8350</v>
      </c>
      <c r="D170" s="231"/>
      <c r="E170" s="231"/>
      <c r="F170" s="231"/>
      <c r="G170" s="232"/>
      <c r="H170" s="233" t="s">
        <v>142</v>
      </c>
      <c r="I170" s="233" t="s">
        <v>271</v>
      </c>
      <c r="J170" s="232"/>
      <c r="K170" s="232">
        <v>1</v>
      </c>
      <c r="L170" s="232"/>
      <c r="M170" s="234" t="s">
        <v>837</v>
      </c>
    </row>
    <row r="171" spans="1:13" ht="14">
      <c r="A171" s="230" t="s">
        <v>2002</v>
      </c>
      <c r="B171" s="231"/>
      <c r="C171" s="231">
        <v>8362</v>
      </c>
      <c r="D171" s="231"/>
      <c r="E171" s="231"/>
      <c r="F171" s="231"/>
      <c r="G171" s="232"/>
      <c r="H171" s="235" t="s">
        <v>334</v>
      </c>
      <c r="I171" s="236" t="s">
        <v>335</v>
      </c>
      <c r="J171" s="237"/>
      <c r="K171" s="232">
        <v>1</v>
      </c>
      <c r="L171" s="232"/>
      <c r="M171" s="234" t="s">
        <v>837</v>
      </c>
    </row>
    <row r="172" spans="1:13" ht="14">
      <c r="A172" s="230" t="s">
        <v>2002</v>
      </c>
      <c r="B172" s="231"/>
      <c r="C172" s="231">
        <v>8410</v>
      </c>
      <c r="D172" s="231"/>
      <c r="E172" s="231"/>
      <c r="F172" s="231"/>
      <c r="G172" s="232"/>
      <c r="H172" s="233" t="s">
        <v>458</v>
      </c>
      <c r="I172" s="233" t="s">
        <v>1724</v>
      </c>
      <c r="J172" s="232"/>
      <c r="K172" s="232">
        <v>1</v>
      </c>
      <c r="L172" s="232"/>
      <c r="M172" s="234" t="s">
        <v>837</v>
      </c>
    </row>
    <row r="173" spans="1:13" ht="14">
      <c r="A173" s="230" t="s">
        <v>2002</v>
      </c>
      <c r="B173" s="231"/>
      <c r="C173" s="231">
        <v>8553</v>
      </c>
      <c r="D173" s="231"/>
      <c r="E173" s="231"/>
      <c r="F173" s="231"/>
      <c r="G173" s="232"/>
      <c r="H173" s="233" t="s">
        <v>337</v>
      </c>
      <c r="I173" s="233" t="s">
        <v>478</v>
      </c>
      <c r="J173" s="232"/>
      <c r="K173" s="232">
        <v>7</v>
      </c>
      <c r="L173" s="232" t="s">
        <v>46</v>
      </c>
      <c r="M173" s="234"/>
    </row>
    <row r="174" spans="1:13" ht="14">
      <c r="A174" s="230" t="s">
        <v>2002</v>
      </c>
      <c r="B174" s="231"/>
      <c r="C174" s="231">
        <v>8580</v>
      </c>
      <c r="D174" s="231"/>
      <c r="E174" s="231"/>
      <c r="F174" s="231"/>
      <c r="G174" s="232"/>
      <c r="H174" s="233" t="s">
        <v>195</v>
      </c>
      <c r="I174" s="233" t="s">
        <v>564</v>
      </c>
      <c r="J174" s="232"/>
      <c r="K174" s="232">
        <v>1</v>
      </c>
      <c r="L174" s="232"/>
      <c r="M174" s="234" t="s">
        <v>837</v>
      </c>
    </row>
    <row r="175" spans="1:13" ht="14">
      <c r="A175" s="230" t="s">
        <v>2002</v>
      </c>
      <c r="B175" s="231"/>
      <c r="C175" s="231">
        <v>8722</v>
      </c>
      <c r="D175" s="231"/>
      <c r="E175" s="231"/>
      <c r="F175" s="231"/>
      <c r="G175" s="232"/>
      <c r="H175" s="235" t="s">
        <v>292</v>
      </c>
      <c r="I175" s="236" t="s">
        <v>523</v>
      </c>
      <c r="J175" s="237"/>
      <c r="K175" s="232">
        <v>2</v>
      </c>
      <c r="L175" s="232" t="s">
        <v>46</v>
      </c>
      <c r="M175" s="234"/>
    </row>
    <row r="176" spans="1:13" ht="14">
      <c r="A176" s="230" t="s">
        <v>2002</v>
      </c>
      <c r="B176" s="231"/>
      <c r="C176" s="231">
        <v>8753</v>
      </c>
      <c r="D176" s="231"/>
      <c r="E176" s="231"/>
      <c r="F176" s="231"/>
      <c r="G176" s="232"/>
      <c r="H176" s="235" t="s">
        <v>810</v>
      </c>
      <c r="I176" s="236" t="s">
        <v>502</v>
      </c>
      <c r="J176" s="237"/>
      <c r="K176" s="232">
        <v>1</v>
      </c>
      <c r="L176" s="232"/>
      <c r="M176" s="234" t="s">
        <v>837</v>
      </c>
    </row>
    <row r="177" spans="1:13" ht="14">
      <c r="A177" s="230" t="s">
        <v>2002</v>
      </c>
      <c r="B177" s="231"/>
      <c r="C177" s="231">
        <v>8782</v>
      </c>
      <c r="D177" s="231"/>
      <c r="E177" s="231"/>
      <c r="F177" s="231"/>
      <c r="G177" s="232"/>
      <c r="H177" s="235" t="s">
        <v>34</v>
      </c>
      <c r="I177" s="236" t="s">
        <v>136</v>
      </c>
      <c r="J177" s="237"/>
      <c r="K177" s="232">
        <v>1</v>
      </c>
      <c r="L177" s="232"/>
      <c r="M177" s="234" t="s">
        <v>837</v>
      </c>
    </row>
    <row r="178" spans="1:13" ht="14">
      <c r="A178" s="230" t="s">
        <v>2002</v>
      </c>
      <c r="B178" s="231"/>
      <c r="C178" s="231">
        <v>8823</v>
      </c>
      <c r="D178" s="231"/>
      <c r="E178" s="231"/>
      <c r="F178" s="231"/>
      <c r="G178" s="232"/>
      <c r="H178" s="235" t="s">
        <v>416</v>
      </c>
      <c r="I178" s="236" t="s">
        <v>304</v>
      </c>
      <c r="J178" s="237"/>
      <c r="K178" s="232">
        <v>1</v>
      </c>
      <c r="L178" s="232"/>
      <c r="M178" s="234" t="s">
        <v>837</v>
      </c>
    </row>
    <row r="179" spans="1:13" ht="14">
      <c r="A179" s="230" t="s">
        <v>2002</v>
      </c>
      <c r="B179" s="231"/>
      <c r="C179" s="231">
        <v>8879</v>
      </c>
      <c r="D179" s="231"/>
      <c r="E179" s="231"/>
      <c r="F179" s="231"/>
      <c r="G179" s="232"/>
      <c r="H179" s="233" t="s">
        <v>1778</v>
      </c>
      <c r="I179" s="233" t="s">
        <v>549</v>
      </c>
      <c r="J179" s="232"/>
      <c r="K179" s="232">
        <v>2</v>
      </c>
      <c r="L179" s="232" t="s">
        <v>837</v>
      </c>
      <c r="M179" s="234"/>
    </row>
    <row r="180" spans="1:13" ht="14">
      <c r="A180" s="230" t="s">
        <v>2002</v>
      </c>
      <c r="B180" s="231"/>
      <c r="C180" s="231">
        <v>9013</v>
      </c>
      <c r="D180" s="231"/>
      <c r="E180" s="231"/>
      <c r="F180" s="231"/>
      <c r="G180" s="232"/>
      <c r="H180" s="233" t="s">
        <v>497</v>
      </c>
      <c r="I180" s="233" t="s">
        <v>527</v>
      </c>
      <c r="J180" s="232"/>
      <c r="K180" s="232">
        <v>1</v>
      </c>
      <c r="L180" s="232"/>
      <c r="M180" s="234" t="s">
        <v>837</v>
      </c>
    </row>
    <row r="181" spans="1:13" ht="14">
      <c r="A181" s="230" t="s">
        <v>2002</v>
      </c>
      <c r="B181" s="231"/>
      <c r="C181" s="231">
        <v>9054</v>
      </c>
      <c r="D181" s="231"/>
      <c r="E181" s="231"/>
      <c r="F181" s="231"/>
      <c r="G181" s="232"/>
      <c r="H181" s="235" t="s">
        <v>37</v>
      </c>
      <c r="I181" s="236" t="s">
        <v>564</v>
      </c>
      <c r="J181" s="237"/>
      <c r="K181" s="232">
        <v>3</v>
      </c>
      <c r="L181" s="232" t="s">
        <v>838</v>
      </c>
      <c r="M181" s="234"/>
    </row>
    <row r="182" spans="1:13" ht="14">
      <c r="A182" s="230" t="s">
        <v>2002</v>
      </c>
      <c r="B182" s="231"/>
      <c r="C182" s="231">
        <v>9059</v>
      </c>
      <c r="D182" s="231"/>
      <c r="E182" s="231"/>
      <c r="F182" s="231"/>
      <c r="G182" s="232"/>
      <c r="H182" s="233" t="s">
        <v>2189</v>
      </c>
      <c r="I182" s="233" t="s">
        <v>553</v>
      </c>
      <c r="J182" s="232"/>
      <c r="K182" s="232">
        <v>1</v>
      </c>
      <c r="L182" s="232"/>
      <c r="M182" s="234" t="s">
        <v>837</v>
      </c>
    </row>
    <row r="183" spans="1:13" ht="14">
      <c r="A183" s="230" t="s">
        <v>2002</v>
      </c>
      <c r="B183" s="231"/>
      <c r="C183" s="231">
        <v>9077</v>
      </c>
      <c r="D183" s="231"/>
      <c r="E183" s="231"/>
      <c r="F183" s="231"/>
      <c r="G183" s="232"/>
      <c r="H183" s="235" t="s">
        <v>603</v>
      </c>
      <c r="I183" s="236" t="s">
        <v>604</v>
      </c>
      <c r="J183" s="237"/>
      <c r="K183" s="232">
        <v>8</v>
      </c>
      <c r="L183" s="232" t="s">
        <v>837</v>
      </c>
      <c r="M183" s="234"/>
    </row>
    <row r="184" spans="1:13" ht="14">
      <c r="A184" s="230" t="s">
        <v>2002</v>
      </c>
      <c r="B184" s="231"/>
      <c r="C184" s="231">
        <v>9112</v>
      </c>
      <c r="D184" s="231"/>
      <c r="E184" s="231"/>
      <c r="F184" s="231"/>
      <c r="G184" s="232"/>
      <c r="H184" s="235" t="s">
        <v>262</v>
      </c>
      <c r="I184" s="236" t="s">
        <v>776</v>
      </c>
      <c r="J184" s="237"/>
      <c r="K184" s="232">
        <v>7</v>
      </c>
      <c r="L184" s="232" t="s">
        <v>837</v>
      </c>
      <c r="M184" s="234"/>
    </row>
    <row r="185" spans="1:13" ht="14">
      <c r="A185" s="230" t="s">
        <v>2002</v>
      </c>
      <c r="B185" s="231"/>
      <c r="C185" s="231">
        <v>9134</v>
      </c>
      <c r="D185" s="231"/>
      <c r="E185" s="231"/>
      <c r="F185" s="231"/>
      <c r="G185" s="232"/>
      <c r="H185" s="235" t="s">
        <v>434</v>
      </c>
      <c r="I185" s="236" t="s">
        <v>571</v>
      </c>
      <c r="J185" s="237"/>
      <c r="K185" s="232">
        <v>2</v>
      </c>
      <c r="L185" s="232" t="s">
        <v>837</v>
      </c>
      <c r="M185" s="234"/>
    </row>
    <row r="186" spans="1:13" ht="14">
      <c r="A186" s="230" t="s">
        <v>2002</v>
      </c>
      <c r="B186" s="231"/>
      <c r="C186" s="231">
        <v>9166</v>
      </c>
      <c r="D186" s="231"/>
      <c r="E186" s="231"/>
      <c r="F186" s="231"/>
      <c r="G186" s="232"/>
      <c r="H186" s="235" t="s">
        <v>486</v>
      </c>
      <c r="I186" s="236" t="s">
        <v>487</v>
      </c>
      <c r="J186" s="237"/>
      <c r="K186" s="232">
        <v>2</v>
      </c>
      <c r="L186" s="232" t="s">
        <v>837</v>
      </c>
      <c r="M186" s="234"/>
    </row>
    <row r="187" spans="1:13" ht="14">
      <c r="A187" s="230" t="s">
        <v>2002</v>
      </c>
      <c r="B187" s="231"/>
      <c r="C187" s="231">
        <v>9178</v>
      </c>
      <c r="D187" s="231"/>
      <c r="E187" s="231"/>
      <c r="F187" s="231"/>
      <c r="G187" s="232"/>
      <c r="H187" s="233" t="s">
        <v>2190</v>
      </c>
      <c r="I187" s="233" t="s">
        <v>547</v>
      </c>
      <c r="J187" s="232"/>
      <c r="K187" s="232">
        <v>1</v>
      </c>
      <c r="L187" s="232"/>
      <c r="M187" s="234" t="s">
        <v>46</v>
      </c>
    </row>
    <row r="188" spans="1:13" ht="14">
      <c r="A188" s="230" t="s">
        <v>2002</v>
      </c>
      <c r="B188" s="231"/>
      <c r="C188" s="231">
        <v>9205</v>
      </c>
      <c r="D188" s="231"/>
      <c r="E188" s="231"/>
      <c r="F188" s="231"/>
      <c r="G188" s="232"/>
      <c r="H188" s="233" t="s">
        <v>1825</v>
      </c>
      <c r="I188" s="233" t="s">
        <v>145</v>
      </c>
      <c r="J188" s="232"/>
      <c r="K188" s="232">
        <v>3</v>
      </c>
      <c r="L188" s="232" t="s">
        <v>46</v>
      </c>
      <c r="M188" s="234"/>
    </row>
    <row r="189" spans="1:13" ht="14">
      <c r="A189" s="230" t="s">
        <v>2002</v>
      </c>
      <c r="B189" s="231"/>
      <c r="C189" s="231">
        <v>9272</v>
      </c>
      <c r="D189" s="231"/>
      <c r="E189" s="231"/>
      <c r="F189" s="231"/>
      <c r="G189" s="232"/>
      <c r="H189" s="235" t="s">
        <v>262</v>
      </c>
      <c r="I189" s="236" t="s">
        <v>545</v>
      </c>
      <c r="J189" s="237"/>
      <c r="K189" s="232">
        <v>3</v>
      </c>
      <c r="L189" s="232" t="s">
        <v>46</v>
      </c>
      <c r="M189" s="234"/>
    </row>
    <row r="190" spans="1:13" ht="14">
      <c r="A190" s="230" t="s">
        <v>2002</v>
      </c>
      <c r="B190" s="231"/>
      <c r="C190" s="231">
        <v>9308</v>
      </c>
      <c r="D190" s="231"/>
      <c r="E190" s="231"/>
      <c r="F190" s="231"/>
      <c r="G190" s="232"/>
      <c r="H190" s="235" t="s">
        <v>30</v>
      </c>
      <c r="I190" s="236" t="s">
        <v>533</v>
      </c>
      <c r="J190" s="237"/>
      <c r="K190" s="232">
        <v>2</v>
      </c>
      <c r="L190" s="232" t="s">
        <v>837</v>
      </c>
      <c r="M190" s="234"/>
    </row>
    <row r="191" spans="1:13" ht="14">
      <c r="A191" s="230" t="s">
        <v>2002</v>
      </c>
      <c r="B191" s="231"/>
      <c r="C191" s="231">
        <v>9325</v>
      </c>
      <c r="D191" s="231"/>
      <c r="E191" s="231"/>
      <c r="F191" s="231"/>
      <c r="G191" s="232"/>
      <c r="H191" s="235" t="s">
        <v>471</v>
      </c>
      <c r="I191" s="236" t="s">
        <v>269</v>
      </c>
      <c r="J191" s="237"/>
      <c r="K191" s="232">
        <v>1</v>
      </c>
      <c r="L191" s="232"/>
      <c r="M191" s="234" t="s">
        <v>837</v>
      </c>
    </row>
    <row r="192" spans="1:13" ht="14">
      <c r="A192" s="230" t="s">
        <v>2002</v>
      </c>
      <c r="B192" s="231"/>
      <c r="C192" s="231">
        <v>9345</v>
      </c>
      <c r="D192" s="231"/>
      <c r="E192" s="231"/>
      <c r="F192" s="231"/>
      <c r="G192" s="232"/>
      <c r="H192" s="235" t="s">
        <v>49</v>
      </c>
      <c r="I192" s="236" t="s">
        <v>397</v>
      </c>
      <c r="J192" s="237"/>
      <c r="K192" s="232">
        <v>5</v>
      </c>
      <c r="L192" s="232" t="s">
        <v>46</v>
      </c>
      <c r="M192" s="234"/>
    </row>
    <row r="193" spans="1:13" ht="14">
      <c r="A193" s="230" t="s">
        <v>2002</v>
      </c>
      <c r="B193" s="231"/>
      <c r="C193" s="231">
        <v>9388</v>
      </c>
      <c r="D193" s="231"/>
      <c r="E193" s="231"/>
      <c r="F193" s="231"/>
      <c r="G193" s="232"/>
      <c r="H193" s="235" t="s">
        <v>21</v>
      </c>
      <c r="I193" s="236" t="s">
        <v>533</v>
      </c>
      <c r="J193" s="237"/>
      <c r="K193" s="232">
        <v>1</v>
      </c>
      <c r="L193" s="232"/>
      <c r="M193" s="234" t="s">
        <v>837</v>
      </c>
    </row>
    <row r="194" spans="1:13" ht="14">
      <c r="A194" s="230" t="s">
        <v>2002</v>
      </c>
      <c r="B194" s="231"/>
      <c r="C194" s="231">
        <v>9393</v>
      </c>
      <c r="D194" s="231"/>
      <c r="E194" s="231"/>
      <c r="F194" s="231"/>
      <c r="G194" s="232"/>
      <c r="H194" s="235" t="s">
        <v>181</v>
      </c>
      <c r="I194" s="236" t="s">
        <v>531</v>
      </c>
      <c r="J194" s="237"/>
      <c r="K194" s="232">
        <v>3</v>
      </c>
      <c r="L194" s="232" t="s">
        <v>46</v>
      </c>
      <c r="M194" s="234"/>
    </row>
    <row r="195" spans="1:13" ht="14">
      <c r="A195" s="230" t="s">
        <v>2002</v>
      </c>
      <c r="B195" s="231"/>
      <c r="C195" s="231">
        <v>9419</v>
      </c>
      <c r="D195" s="231"/>
      <c r="E195" s="231"/>
      <c r="F195" s="231"/>
      <c r="G195" s="232"/>
      <c r="H195" s="233" t="s">
        <v>2191</v>
      </c>
      <c r="I195" s="233" t="s">
        <v>951</v>
      </c>
      <c r="J195" s="232"/>
      <c r="K195" s="232">
        <v>1</v>
      </c>
      <c r="L195" s="232"/>
      <c r="M195" s="234" t="s">
        <v>46</v>
      </c>
    </row>
    <row r="196" spans="1:13" ht="14">
      <c r="A196" s="230" t="s">
        <v>2002</v>
      </c>
      <c r="B196" s="231"/>
      <c r="C196" s="231">
        <v>9433</v>
      </c>
      <c r="D196" s="231"/>
      <c r="E196" s="231"/>
      <c r="F196" s="231"/>
      <c r="G196" s="232"/>
      <c r="H196" s="235" t="s">
        <v>944</v>
      </c>
      <c r="I196" s="236" t="s">
        <v>612</v>
      </c>
      <c r="J196" s="237"/>
      <c r="K196" s="232">
        <v>2</v>
      </c>
      <c r="L196" s="232" t="s">
        <v>837</v>
      </c>
      <c r="M196" s="234"/>
    </row>
    <row r="197" spans="1:13" ht="14">
      <c r="A197" s="230" t="s">
        <v>2002</v>
      </c>
      <c r="B197" s="231"/>
      <c r="C197" s="231">
        <v>9456</v>
      </c>
      <c r="D197" s="231"/>
      <c r="E197" s="231"/>
      <c r="F197" s="231"/>
      <c r="G197" s="232"/>
      <c r="H197" s="235" t="s">
        <v>1001</v>
      </c>
      <c r="I197" s="236" t="s">
        <v>549</v>
      </c>
      <c r="J197" s="237"/>
      <c r="K197" s="232">
        <v>1</v>
      </c>
      <c r="L197" s="232"/>
      <c r="M197" s="234" t="s">
        <v>46</v>
      </c>
    </row>
    <row r="198" spans="1:13" ht="14">
      <c r="A198" s="230" t="s">
        <v>2002</v>
      </c>
      <c r="B198" s="231"/>
      <c r="C198" s="231">
        <v>9490</v>
      </c>
      <c r="D198" s="231"/>
      <c r="E198" s="231"/>
      <c r="F198" s="231"/>
      <c r="G198" s="232"/>
      <c r="H198" s="235" t="s">
        <v>468</v>
      </c>
      <c r="I198" s="236" t="s">
        <v>560</v>
      </c>
      <c r="J198" s="237"/>
      <c r="K198" s="232">
        <v>1</v>
      </c>
      <c r="L198" s="232"/>
      <c r="M198" s="234" t="s">
        <v>837</v>
      </c>
    </row>
    <row r="199" spans="1:13" ht="14">
      <c r="A199" s="230" t="s">
        <v>2002</v>
      </c>
      <c r="B199" s="231"/>
      <c r="C199" s="231">
        <v>9646</v>
      </c>
      <c r="D199" s="231"/>
      <c r="E199" s="231"/>
      <c r="F199" s="231"/>
      <c r="G199" s="232"/>
      <c r="H199" s="233" t="s">
        <v>788</v>
      </c>
      <c r="I199" s="233" t="s">
        <v>155</v>
      </c>
      <c r="J199" s="232"/>
      <c r="K199" s="232">
        <v>1</v>
      </c>
      <c r="L199" s="232"/>
      <c r="M199" s="234"/>
    </row>
    <row r="200" spans="1:13" ht="14">
      <c r="A200" s="230" t="s">
        <v>2002</v>
      </c>
      <c r="B200" s="231"/>
      <c r="C200" s="231">
        <v>9756</v>
      </c>
      <c r="D200" s="231"/>
      <c r="E200" s="231"/>
      <c r="F200" s="231"/>
      <c r="G200" s="232"/>
      <c r="H200" s="235" t="s">
        <v>1194</v>
      </c>
      <c r="I200" s="236" t="s">
        <v>617</v>
      </c>
      <c r="J200" s="237"/>
      <c r="K200" s="232">
        <v>1</v>
      </c>
      <c r="L200" s="232"/>
      <c r="M200" s="234" t="s">
        <v>837</v>
      </c>
    </row>
    <row r="201" spans="1:13" ht="14">
      <c r="A201" s="230" t="s">
        <v>2002</v>
      </c>
      <c r="B201" s="231"/>
      <c r="C201" s="231">
        <v>9776</v>
      </c>
      <c r="D201" s="231"/>
      <c r="E201" s="231"/>
      <c r="F201" s="231"/>
      <c r="G201" s="232"/>
      <c r="H201" s="235" t="s">
        <v>78</v>
      </c>
      <c r="I201" s="236" t="s">
        <v>523</v>
      </c>
      <c r="J201" s="237"/>
      <c r="K201" s="232">
        <v>4</v>
      </c>
      <c r="L201" s="232" t="s">
        <v>46</v>
      </c>
      <c r="M201" s="234"/>
    </row>
    <row r="202" spans="1:13" ht="14">
      <c r="A202" s="230" t="s">
        <v>2002</v>
      </c>
      <c r="B202" s="231"/>
      <c r="C202" s="231">
        <v>9784</v>
      </c>
      <c r="D202" s="231"/>
      <c r="E202" s="231"/>
      <c r="F202" s="231"/>
      <c r="G202" s="232"/>
      <c r="H202" s="233" t="s">
        <v>58</v>
      </c>
      <c r="I202" s="233" t="s">
        <v>307</v>
      </c>
      <c r="J202" s="232"/>
      <c r="K202" s="232">
        <v>1</v>
      </c>
      <c r="L202" s="232"/>
      <c r="M202" s="234" t="s">
        <v>837</v>
      </c>
    </row>
    <row r="203" spans="1:13" ht="14">
      <c r="A203" s="230" t="s">
        <v>2002</v>
      </c>
      <c r="B203" s="231"/>
      <c r="C203" s="231">
        <v>9785</v>
      </c>
      <c r="D203" s="231"/>
      <c r="E203" s="231"/>
      <c r="F203" s="231"/>
      <c r="G203" s="232"/>
      <c r="H203" s="235" t="s">
        <v>55</v>
      </c>
      <c r="I203" s="236" t="s">
        <v>547</v>
      </c>
      <c r="J203" s="237"/>
      <c r="K203" s="232">
        <v>5</v>
      </c>
      <c r="L203" s="232" t="s">
        <v>46</v>
      </c>
      <c r="M203" s="234"/>
    </row>
    <row r="204" spans="1:13" ht="14">
      <c r="A204" s="230" t="s">
        <v>2002</v>
      </c>
      <c r="B204" s="231"/>
      <c r="C204" s="231">
        <v>9794</v>
      </c>
      <c r="D204" s="231"/>
      <c r="E204" s="231"/>
      <c r="F204" s="231"/>
      <c r="G204" s="232"/>
      <c r="H204" s="233" t="s">
        <v>1642</v>
      </c>
      <c r="I204" s="233" t="s">
        <v>1643</v>
      </c>
      <c r="J204" s="232"/>
      <c r="K204" s="232">
        <v>1</v>
      </c>
      <c r="L204" s="232"/>
      <c r="M204" s="234" t="s">
        <v>46</v>
      </c>
    </row>
    <row r="205" spans="1:13" ht="14">
      <c r="A205" s="230" t="s">
        <v>2002</v>
      </c>
      <c r="B205" s="231"/>
      <c r="C205" s="231">
        <v>9807</v>
      </c>
      <c r="D205" s="231"/>
      <c r="E205" s="231"/>
      <c r="F205" s="231"/>
      <c r="G205" s="232"/>
      <c r="H205" s="235" t="s">
        <v>772</v>
      </c>
      <c r="I205" s="236" t="s">
        <v>549</v>
      </c>
      <c r="J205" s="237"/>
      <c r="K205" s="232">
        <v>5</v>
      </c>
      <c r="L205" s="232" t="s">
        <v>46</v>
      </c>
      <c r="M205" s="234"/>
    </row>
    <row r="206" spans="1:13" ht="14">
      <c r="A206" s="230" t="s">
        <v>2002</v>
      </c>
      <c r="B206" s="231"/>
      <c r="C206" s="231">
        <v>9810</v>
      </c>
      <c r="D206" s="231"/>
      <c r="E206" s="231"/>
      <c r="F206" s="231"/>
      <c r="G206" s="232"/>
      <c r="H206" s="235" t="s">
        <v>687</v>
      </c>
      <c r="I206" s="236" t="s">
        <v>155</v>
      </c>
      <c r="J206" s="237"/>
      <c r="K206" s="232">
        <v>4</v>
      </c>
      <c r="L206" s="232" t="s">
        <v>837</v>
      </c>
      <c r="M206" s="234"/>
    </row>
    <row r="207" spans="1:13" ht="14">
      <c r="A207" s="230" t="s">
        <v>2002</v>
      </c>
      <c r="B207" s="231"/>
      <c r="C207" s="231">
        <v>9817</v>
      </c>
      <c r="D207" s="231"/>
      <c r="E207" s="231"/>
      <c r="F207" s="231"/>
      <c r="G207" s="232"/>
      <c r="H207" s="235" t="s">
        <v>498</v>
      </c>
      <c r="I207" s="236" t="s">
        <v>132</v>
      </c>
      <c r="J207" s="237"/>
      <c r="K207" s="232">
        <v>1</v>
      </c>
      <c r="L207" s="232"/>
      <c r="M207" s="234" t="s">
        <v>837</v>
      </c>
    </row>
    <row r="208" spans="1:13" ht="14">
      <c r="A208" s="230" t="s">
        <v>2002</v>
      </c>
      <c r="B208" s="231"/>
      <c r="C208" s="231">
        <v>9866</v>
      </c>
      <c r="D208" s="231"/>
      <c r="E208" s="231"/>
      <c r="F208" s="231"/>
      <c r="G208" s="232"/>
      <c r="H208" s="235" t="s">
        <v>807</v>
      </c>
      <c r="I208" s="236" t="s">
        <v>808</v>
      </c>
      <c r="J208" s="237"/>
      <c r="K208" s="232">
        <v>1</v>
      </c>
      <c r="L208" s="232"/>
      <c r="M208" s="234" t="s">
        <v>837</v>
      </c>
    </row>
    <row r="209" spans="1:13" ht="14">
      <c r="A209" s="230" t="s">
        <v>2002</v>
      </c>
      <c r="B209" s="231"/>
      <c r="C209" s="231">
        <v>9892</v>
      </c>
      <c r="D209" s="231"/>
      <c r="E209" s="231"/>
      <c r="F209" s="231"/>
      <c r="G209" s="232"/>
      <c r="H209" s="235" t="s">
        <v>343</v>
      </c>
      <c r="I209" s="236" t="s">
        <v>344</v>
      </c>
      <c r="J209" s="237"/>
      <c r="K209" s="232">
        <v>3</v>
      </c>
      <c r="L209" s="232" t="s">
        <v>46</v>
      </c>
      <c r="M209" s="234"/>
    </row>
    <row r="210" spans="1:13" ht="14">
      <c r="A210" s="230" t="s">
        <v>2002</v>
      </c>
      <c r="B210" s="231"/>
      <c r="C210" s="231">
        <v>9895</v>
      </c>
      <c r="D210" s="231"/>
      <c r="E210" s="231"/>
      <c r="F210" s="231"/>
      <c r="G210" s="232"/>
      <c r="H210" s="233" t="s">
        <v>1882</v>
      </c>
      <c r="I210" s="233" t="s">
        <v>545</v>
      </c>
      <c r="J210" s="232"/>
      <c r="K210" s="232">
        <v>1</v>
      </c>
      <c r="L210" s="232"/>
      <c r="M210" s="234"/>
    </row>
    <row r="211" spans="1:13" ht="14">
      <c r="A211" s="230" t="s">
        <v>2002</v>
      </c>
      <c r="B211" s="231"/>
      <c r="C211" s="231">
        <v>9927</v>
      </c>
      <c r="D211" s="231"/>
      <c r="E211" s="231"/>
      <c r="F211" s="231"/>
      <c r="G211" s="232"/>
      <c r="H211" s="235" t="s">
        <v>441</v>
      </c>
      <c r="I211" s="236" t="s">
        <v>570</v>
      </c>
      <c r="J211" s="237"/>
      <c r="K211" s="232">
        <v>8</v>
      </c>
      <c r="L211" s="232" t="s">
        <v>46</v>
      </c>
      <c r="M211" s="234"/>
    </row>
    <row r="212" spans="1:13" ht="14">
      <c r="A212" s="230" t="s">
        <v>2002</v>
      </c>
      <c r="B212" s="231"/>
      <c r="C212" s="231">
        <v>9939</v>
      </c>
      <c r="D212" s="231"/>
      <c r="E212" s="231"/>
      <c r="F212" s="231"/>
      <c r="G212" s="232"/>
      <c r="H212" s="235" t="s">
        <v>648</v>
      </c>
      <c r="I212" s="236" t="s">
        <v>544</v>
      </c>
      <c r="J212" s="237"/>
      <c r="K212" s="232">
        <v>1</v>
      </c>
      <c r="L212" s="232"/>
      <c r="M212" s="234" t="s">
        <v>837</v>
      </c>
    </row>
    <row r="213" spans="1:13" ht="14">
      <c r="A213" s="230" t="s">
        <v>2002</v>
      </c>
      <c r="B213" s="231"/>
      <c r="C213" s="231">
        <v>10021</v>
      </c>
      <c r="D213" s="231"/>
      <c r="E213" s="231"/>
      <c r="F213" s="231"/>
      <c r="G213" s="232"/>
      <c r="H213" s="235" t="s">
        <v>69</v>
      </c>
      <c r="I213" s="236" t="s">
        <v>546</v>
      </c>
      <c r="J213" s="237"/>
      <c r="K213" s="232">
        <v>1</v>
      </c>
      <c r="L213" s="232"/>
      <c r="M213" s="234" t="s">
        <v>46</v>
      </c>
    </row>
    <row r="214" spans="1:13" ht="14">
      <c r="A214" s="230" t="s">
        <v>2002</v>
      </c>
      <c r="B214" s="231"/>
      <c r="C214" s="231">
        <v>10030</v>
      </c>
      <c r="D214" s="231"/>
      <c r="E214" s="231"/>
      <c r="F214" s="231"/>
      <c r="G214" s="232"/>
      <c r="H214" s="235" t="s">
        <v>611</v>
      </c>
      <c r="I214" s="236" t="s">
        <v>545</v>
      </c>
      <c r="J214" s="237"/>
      <c r="K214" s="232">
        <v>6</v>
      </c>
      <c r="L214" s="232" t="s">
        <v>837</v>
      </c>
      <c r="M214" s="234"/>
    </row>
    <row r="215" spans="1:13" ht="14">
      <c r="A215" s="230" t="s">
        <v>2002</v>
      </c>
      <c r="B215" s="231"/>
      <c r="C215" s="231">
        <v>10059</v>
      </c>
      <c r="D215" s="231"/>
      <c r="E215" s="231"/>
      <c r="F215" s="231"/>
      <c r="G215" s="232"/>
      <c r="H215" s="235" t="s">
        <v>59</v>
      </c>
      <c r="I215" s="236" t="s">
        <v>273</v>
      </c>
      <c r="J215" s="237"/>
      <c r="K215" s="232">
        <v>2</v>
      </c>
      <c r="L215" s="232" t="s">
        <v>837</v>
      </c>
      <c r="M215" s="234"/>
    </row>
    <row r="216" spans="1:13" ht="14">
      <c r="A216" s="230" t="s">
        <v>2002</v>
      </c>
      <c r="B216" s="231"/>
      <c r="C216" s="231">
        <v>10066</v>
      </c>
      <c r="D216" s="231"/>
      <c r="E216" s="231"/>
      <c r="F216" s="231"/>
      <c r="G216" s="232"/>
      <c r="H216" s="233" t="s">
        <v>2194</v>
      </c>
      <c r="I216" s="233" t="s">
        <v>557</v>
      </c>
      <c r="J216" s="232"/>
      <c r="K216" s="232">
        <v>1</v>
      </c>
      <c r="L216" s="232"/>
      <c r="M216" s="234" t="s">
        <v>46</v>
      </c>
    </row>
    <row r="217" spans="1:13" ht="14">
      <c r="A217" s="230" t="s">
        <v>2002</v>
      </c>
      <c r="B217" s="231"/>
      <c r="C217" s="231">
        <v>10071</v>
      </c>
      <c r="D217" s="231"/>
      <c r="E217" s="231"/>
      <c r="F217" s="231"/>
      <c r="G217" s="232"/>
      <c r="H217" s="235" t="s">
        <v>4</v>
      </c>
      <c r="I217" s="236" t="s">
        <v>616</v>
      </c>
      <c r="J217" s="237"/>
      <c r="K217" s="232">
        <v>4</v>
      </c>
      <c r="L217" s="232" t="s">
        <v>838</v>
      </c>
      <c r="M217" s="234"/>
    </row>
    <row r="218" spans="1:13" ht="14">
      <c r="A218" s="230" t="s">
        <v>2002</v>
      </c>
      <c r="B218" s="231"/>
      <c r="C218" s="231">
        <v>10130</v>
      </c>
      <c r="D218" s="231"/>
      <c r="E218" s="231"/>
      <c r="F218" s="231"/>
      <c r="G218" s="232"/>
      <c r="H218" s="235" t="s">
        <v>64</v>
      </c>
      <c r="I218" s="236" t="s">
        <v>546</v>
      </c>
      <c r="J218" s="237"/>
      <c r="K218" s="232">
        <v>1</v>
      </c>
      <c r="L218" s="232"/>
      <c r="M218" s="234" t="s">
        <v>837</v>
      </c>
    </row>
    <row r="219" spans="1:13" ht="14">
      <c r="A219" s="230" t="s">
        <v>2002</v>
      </c>
      <c r="B219" s="231"/>
      <c r="C219" s="231">
        <v>10131</v>
      </c>
      <c r="D219" s="231"/>
      <c r="E219" s="231"/>
      <c r="F219" s="231"/>
      <c r="G219" s="232"/>
      <c r="H219" s="235" t="s">
        <v>54</v>
      </c>
      <c r="I219" s="236" t="s">
        <v>532</v>
      </c>
      <c r="J219" s="237"/>
      <c r="K219" s="232">
        <v>1</v>
      </c>
      <c r="L219" s="232"/>
      <c r="M219" s="234" t="s">
        <v>837</v>
      </c>
    </row>
    <row r="220" spans="1:13" ht="14">
      <c r="A220" s="230" t="s">
        <v>2002</v>
      </c>
      <c r="B220" s="231"/>
      <c r="C220" s="231">
        <v>10148</v>
      </c>
      <c r="D220" s="231"/>
      <c r="E220" s="231"/>
      <c r="F220" s="231"/>
      <c r="G220" s="232"/>
      <c r="H220" s="233" t="s">
        <v>2195</v>
      </c>
      <c r="I220" s="233" t="s">
        <v>250</v>
      </c>
      <c r="J220" s="232"/>
      <c r="K220" s="232">
        <v>1</v>
      </c>
      <c r="L220" s="232"/>
      <c r="M220" s="234" t="s">
        <v>837</v>
      </c>
    </row>
    <row r="221" spans="1:13" ht="14">
      <c r="A221" s="230" t="s">
        <v>2002</v>
      </c>
      <c r="B221" s="231"/>
      <c r="C221" s="231">
        <v>10160</v>
      </c>
      <c r="D221" s="231"/>
      <c r="E221" s="231"/>
      <c r="F221" s="231"/>
      <c r="G221" s="232"/>
      <c r="H221" s="235" t="s">
        <v>948</v>
      </c>
      <c r="I221" s="236" t="s">
        <v>549</v>
      </c>
      <c r="J221" s="237"/>
      <c r="K221" s="232">
        <v>1</v>
      </c>
      <c r="L221" s="232"/>
      <c r="M221" s="234" t="s">
        <v>837</v>
      </c>
    </row>
    <row r="222" spans="1:13" ht="14">
      <c r="A222" s="230" t="s">
        <v>2002</v>
      </c>
      <c r="B222" s="231"/>
      <c r="C222" s="231">
        <v>10199</v>
      </c>
      <c r="D222" s="231"/>
      <c r="E222" s="231"/>
      <c r="F222" s="231"/>
      <c r="G222" s="232"/>
      <c r="H222" s="235" t="s">
        <v>543</v>
      </c>
      <c r="I222" s="236" t="s">
        <v>568</v>
      </c>
      <c r="J222" s="237"/>
      <c r="K222" s="232">
        <v>9</v>
      </c>
      <c r="L222" s="232" t="s">
        <v>837</v>
      </c>
      <c r="M222" s="234"/>
    </row>
    <row r="223" spans="1:13" ht="14">
      <c r="A223" s="230" t="s">
        <v>2002</v>
      </c>
      <c r="B223" s="231"/>
      <c r="C223" s="231">
        <v>10218</v>
      </c>
      <c r="D223" s="231"/>
      <c r="E223" s="231"/>
      <c r="F223" s="231"/>
      <c r="G223" s="232"/>
      <c r="H223" s="233" t="s">
        <v>2197</v>
      </c>
      <c r="I223" s="233" t="s">
        <v>216</v>
      </c>
      <c r="J223" s="232"/>
      <c r="K223" s="232">
        <v>1</v>
      </c>
      <c r="L223" s="232"/>
      <c r="M223" s="234" t="s">
        <v>837</v>
      </c>
    </row>
    <row r="224" spans="1:13" ht="14">
      <c r="A224" s="230" t="s">
        <v>2002</v>
      </c>
      <c r="B224" s="231"/>
      <c r="C224" s="231">
        <v>10291</v>
      </c>
      <c r="D224" s="231"/>
      <c r="E224" s="231"/>
      <c r="F224" s="231"/>
      <c r="G224" s="232"/>
      <c r="H224" s="235" t="s">
        <v>920</v>
      </c>
      <c r="I224" s="236" t="s">
        <v>549</v>
      </c>
      <c r="J224" s="237"/>
      <c r="K224" s="232">
        <v>1</v>
      </c>
      <c r="L224" s="232"/>
      <c r="M224" s="234" t="s">
        <v>837</v>
      </c>
    </row>
    <row r="225" spans="1:13" ht="14">
      <c r="A225" s="230" t="s">
        <v>2002</v>
      </c>
      <c r="B225" s="231"/>
      <c r="C225" s="231">
        <v>10322</v>
      </c>
      <c r="D225" s="231"/>
      <c r="E225" s="231"/>
      <c r="F225" s="231"/>
      <c r="G225" s="232"/>
      <c r="H225" s="235" t="s">
        <v>191</v>
      </c>
      <c r="I225" s="236" t="s">
        <v>146</v>
      </c>
      <c r="J225" s="237"/>
      <c r="K225" s="232">
        <v>3</v>
      </c>
      <c r="L225" s="232" t="s">
        <v>838</v>
      </c>
      <c r="M225" s="234"/>
    </row>
    <row r="226" spans="1:13" ht="14">
      <c r="A226" s="230" t="s">
        <v>2002</v>
      </c>
      <c r="B226" s="231"/>
      <c r="C226" s="231">
        <v>10341</v>
      </c>
      <c r="D226" s="231"/>
      <c r="E226" s="231"/>
      <c r="F226" s="231"/>
      <c r="G226" s="232"/>
      <c r="H226" s="233" t="s">
        <v>2199</v>
      </c>
      <c r="I226" s="233" t="s">
        <v>540</v>
      </c>
      <c r="J226" s="232"/>
      <c r="K226" s="232">
        <v>1</v>
      </c>
      <c r="L226" s="232"/>
      <c r="M226" s="234" t="s">
        <v>837</v>
      </c>
    </row>
    <row r="227" spans="1:13" ht="14">
      <c r="A227" s="230" t="s">
        <v>2002</v>
      </c>
      <c r="B227" s="231"/>
      <c r="C227" s="231">
        <v>10346</v>
      </c>
      <c r="D227" s="231"/>
      <c r="E227" s="231"/>
      <c r="F227" s="231"/>
      <c r="G227" s="232"/>
      <c r="H227" s="235" t="s">
        <v>159</v>
      </c>
      <c r="I227" s="236" t="s">
        <v>1134</v>
      </c>
      <c r="J227" s="237"/>
      <c r="K227" s="232">
        <v>2</v>
      </c>
      <c r="L227" s="232" t="s">
        <v>837</v>
      </c>
      <c r="M227" s="234"/>
    </row>
    <row r="228" spans="1:13" ht="14">
      <c r="A228" s="230" t="s">
        <v>2002</v>
      </c>
      <c r="B228" s="231"/>
      <c r="C228" s="231">
        <v>10348</v>
      </c>
      <c r="D228" s="231"/>
      <c r="E228" s="231"/>
      <c r="F228" s="231"/>
      <c r="G228" s="232"/>
      <c r="H228" s="235" t="s">
        <v>191</v>
      </c>
      <c r="I228" s="236" t="s">
        <v>82</v>
      </c>
      <c r="J228" s="237"/>
      <c r="K228" s="232">
        <v>9</v>
      </c>
      <c r="L228" s="232" t="s">
        <v>837</v>
      </c>
      <c r="M228" s="234"/>
    </row>
    <row r="229" spans="1:13" ht="14">
      <c r="A229" s="230" t="s">
        <v>2002</v>
      </c>
      <c r="B229" s="231"/>
      <c r="C229" s="231">
        <v>10354</v>
      </c>
      <c r="D229" s="231"/>
      <c r="E229" s="231"/>
      <c r="F229" s="231"/>
      <c r="G229" s="232"/>
      <c r="H229" s="235" t="s">
        <v>427</v>
      </c>
      <c r="I229" s="236" t="s">
        <v>35</v>
      </c>
      <c r="J229" s="237"/>
      <c r="K229" s="232">
        <v>1</v>
      </c>
      <c r="L229" s="232"/>
      <c r="M229" s="234" t="s">
        <v>46</v>
      </c>
    </row>
    <row r="230" spans="1:13" ht="14">
      <c r="A230" s="230" t="s">
        <v>2002</v>
      </c>
      <c r="B230" s="231"/>
      <c r="C230" s="231">
        <v>10416</v>
      </c>
      <c r="D230" s="231"/>
      <c r="E230" s="231"/>
      <c r="F230" s="231"/>
      <c r="G230" s="232"/>
      <c r="H230" s="233" t="s">
        <v>2200</v>
      </c>
      <c r="I230" s="233" t="s">
        <v>2201</v>
      </c>
      <c r="J230" s="232"/>
      <c r="K230" s="232">
        <v>4</v>
      </c>
      <c r="L230" s="232" t="s">
        <v>837</v>
      </c>
      <c r="M230" s="234"/>
    </row>
    <row r="231" spans="1:13" ht="14">
      <c r="A231" s="230" t="s">
        <v>2002</v>
      </c>
      <c r="B231" s="231"/>
      <c r="C231" s="231">
        <v>10430</v>
      </c>
      <c r="D231" s="231"/>
      <c r="E231" s="231"/>
      <c r="F231" s="231"/>
      <c r="G231" s="232"/>
      <c r="H231" s="235" t="s">
        <v>936</v>
      </c>
      <c r="I231" s="236" t="s">
        <v>937</v>
      </c>
      <c r="J231" s="237"/>
      <c r="K231" s="232">
        <v>1</v>
      </c>
      <c r="L231" s="232"/>
      <c r="M231" s="234" t="s">
        <v>837</v>
      </c>
    </row>
    <row r="232" spans="1:13" ht="14">
      <c r="A232" s="230" t="s">
        <v>2002</v>
      </c>
      <c r="B232" s="231"/>
      <c r="C232" s="231">
        <v>10459</v>
      </c>
      <c r="D232" s="231"/>
      <c r="E232" s="231"/>
      <c r="F232" s="231"/>
      <c r="G232" s="232"/>
      <c r="H232" s="235" t="s">
        <v>405</v>
      </c>
      <c r="I232" s="236" t="s">
        <v>406</v>
      </c>
      <c r="J232" s="237"/>
      <c r="K232" s="232">
        <v>4</v>
      </c>
      <c r="L232" s="232" t="s">
        <v>837</v>
      </c>
      <c r="M232" s="234"/>
    </row>
    <row r="233" spans="1:13" ht="14">
      <c r="A233" s="230" t="s">
        <v>2002</v>
      </c>
      <c r="B233" s="231"/>
      <c r="C233" s="231">
        <v>10473</v>
      </c>
      <c r="D233" s="231"/>
      <c r="E233" s="231"/>
      <c r="F233" s="231"/>
      <c r="G233" s="232"/>
      <c r="H233" s="235" t="s">
        <v>389</v>
      </c>
      <c r="I233" s="236" t="s">
        <v>390</v>
      </c>
      <c r="J233" s="237"/>
      <c r="K233" s="232">
        <v>5</v>
      </c>
      <c r="L233" s="232" t="s">
        <v>837</v>
      </c>
      <c r="M233" s="234"/>
    </row>
    <row r="234" spans="1:13" ht="14">
      <c r="A234" s="230" t="s">
        <v>2002</v>
      </c>
      <c r="B234" s="231"/>
      <c r="C234" s="231">
        <v>10534</v>
      </c>
      <c r="D234" s="231"/>
      <c r="E234" s="231"/>
      <c r="F234" s="231"/>
      <c r="G234" s="232"/>
      <c r="H234" s="233" t="s">
        <v>2202</v>
      </c>
      <c r="I234" s="233" t="s">
        <v>247</v>
      </c>
      <c r="J234" s="232"/>
      <c r="K234" s="232">
        <v>1</v>
      </c>
      <c r="L234" s="232"/>
      <c r="M234" s="234" t="s">
        <v>837</v>
      </c>
    </row>
    <row r="235" spans="1:13" ht="14">
      <c r="A235" s="230" t="s">
        <v>2002</v>
      </c>
      <c r="B235" s="231"/>
      <c r="C235" s="231">
        <v>10542</v>
      </c>
      <c r="D235" s="231"/>
      <c r="E235" s="231"/>
      <c r="F235" s="231"/>
      <c r="G235" s="232"/>
      <c r="H235" s="235" t="s">
        <v>404</v>
      </c>
      <c r="I235" s="236" t="s">
        <v>593</v>
      </c>
      <c r="J235" s="237"/>
      <c r="K235" s="232">
        <v>3</v>
      </c>
      <c r="L235" s="232" t="s">
        <v>46</v>
      </c>
      <c r="M235" s="234"/>
    </row>
    <row r="236" spans="1:13" ht="14">
      <c r="A236" s="230" t="s">
        <v>2002</v>
      </c>
      <c r="B236" s="231"/>
      <c r="C236" s="231">
        <v>10547</v>
      </c>
      <c r="D236" s="231"/>
      <c r="E236" s="231"/>
      <c r="F236" s="231"/>
      <c r="G236" s="232"/>
      <c r="H236" s="233" t="s">
        <v>211</v>
      </c>
      <c r="I236" s="233" t="s">
        <v>217</v>
      </c>
      <c r="J236" s="232"/>
      <c r="K236" s="232">
        <v>1</v>
      </c>
      <c r="L236" s="232"/>
      <c r="M236" s="234" t="s">
        <v>837</v>
      </c>
    </row>
    <row r="237" spans="1:13" ht="14">
      <c r="A237" s="230" t="s">
        <v>2002</v>
      </c>
      <c r="B237" s="231"/>
      <c r="C237" s="231">
        <v>10556</v>
      </c>
      <c r="D237" s="231"/>
      <c r="E237" s="231"/>
      <c r="F237" s="231"/>
      <c r="G237" s="232"/>
      <c r="H237" s="235" t="s">
        <v>584</v>
      </c>
      <c r="I237" s="236" t="s">
        <v>527</v>
      </c>
      <c r="J237" s="237"/>
      <c r="K237" s="232">
        <v>4</v>
      </c>
      <c r="L237" s="232" t="s">
        <v>838</v>
      </c>
      <c r="M237" s="234"/>
    </row>
    <row r="238" spans="1:13" ht="14">
      <c r="A238" s="230" t="s">
        <v>2002</v>
      </c>
      <c r="B238" s="231"/>
      <c r="C238" s="231">
        <v>10688</v>
      </c>
      <c r="D238" s="231"/>
      <c r="E238" s="231"/>
      <c r="F238" s="231"/>
      <c r="G238" s="232"/>
      <c r="H238" s="235" t="s">
        <v>33</v>
      </c>
      <c r="I238" s="236" t="s">
        <v>571</v>
      </c>
      <c r="J238" s="237"/>
      <c r="K238" s="232">
        <v>1</v>
      </c>
      <c r="L238" s="232"/>
      <c r="M238" s="234" t="s">
        <v>837</v>
      </c>
    </row>
    <row r="239" spans="1:13" ht="14">
      <c r="A239" s="230" t="s">
        <v>2002</v>
      </c>
      <c r="B239" s="231"/>
      <c r="C239" s="231">
        <v>10700</v>
      </c>
      <c r="D239" s="231"/>
      <c r="E239" s="231"/>
      <c r="F239" s="231"/>
      <c r="G239" s="232"/>
      <c r="H239" s="233" t="s">
        <v>2204</v>
      </c>
      <c r="I239" s="233" t="s">
        <v>549</v>
      </c>
      <c r="J239" s="232"/>
      <c r="K239" s="232">
        <v>9</v>
      </c>
      <c r="L239" s="232" t="s">
        <v>837</v>
      </c>
      <c r="M239" s="234"/>
    </row>
    <row r="240" spans="1:13" ht="14">
      <c r="A240" s="230" t="s">
        <v>2002</v>
      </c>
      <c r="B240" s="231"/>
      <c r="C240" s="231">
        <v>10732</v>
      </c>
      <c r="D240" s="231"/>
      <c r="E240" s="231"/>
      <c r="F240" s="231"/>
      <c r="G240" s="232"/>
      <c r="H240" s="233" t="s">
        <v>2205</v>
      </c>
      <c r="I240" s="233" t="s">
        <v>260</v>
      </c>
      <c r="J240" s="232"/>
      <c r="K240" s="232">
        <v>1</v>
      </c>
      <c r="L240" s="232"/>
      <c r="M240" s="234" t="s">
        <v>837</v>
      </c>
    </row>
    <row r="241" spans="1:13" ht="14">
      <c r="A241" s="230" t="s">
        <v>2002</v>
      </c>
      <c r="B241" s="231"/>
      <c r="C241" s="231">
        <v>10745</v>
      </c>
      <c r="D241" s="231"/>
      <c r="E241" s="231"/>
      <c r="F241" s="231"/>
      <c r="G241" s="232"/>
      <c r="H241" s="235" t="s">
        <v>398</v>
      </c>
      <c r="I241" s="236" t="s">
        <v>551</v>
      </c>
      <c r="J241" s="237"/>
      <c r="K241" s="232">
        <v>1</v>
      </c>
      <c r="L241" s="232"/>
      <c r="M241" s="234" t="s">
        <v>837</v>
      </c>
    </row>
    <row r="242" spans="1:13" ht="14">
      <c r="A242" s="230" t="s">
        <v>2002</v>
      </c>
      <c r="B242" s="231"/>
      <c r="C242" s="231">
        <v>10756</v>
      </c>
      <c r="D242" s="231"/>
      <c r="E242" s="231"/>
      <c r="F242" s="231"/>
      <c r="G242" s="232"/>
      <c r="H242" s="235" t="s">
        <v>318</v>
      </c>
      <c r="I242" s="236" t="s">
        <v>242</v>
      </c>
      <c r="J242" s="237"/>
      <c r="K242" s="232">
        <v>1</v>
      </c>
      <c r="L242" s="232"/>
      <c r="M242" s="234" t="s">
        <v>837</v>
      </c>
    </row>
    <row r="243" spans="1:13" ht="14">
      <c r="A243" s="230" t="s">
        <v>2002</v>
      </c>
      <c r="B243" s="231"/>
      <c r="C243" s="231">
        <v>10811</v>
      </c>
      <c r="D243" s="231"/>
      <c r="E243" s="231"/>
      <c r="F243" s="231"/>
      <c r="G243" s="232"/>
      <c r="H243" s="235" t="s">
        <v>366</v>
      </c>
      <c r="I243" s="236" t="s">
        <v>546</v>
      </c>
      <c r="J243" s="237"/>
      <c r="K243" s="232">
        <v>1</v>
      </c>
      <c r="L243" s="232"/>
      <c r="M243" s="234" t="s">
        <v>837</v>
      </c>
    </row>
    <row r="244" spans="1:13" ht="14">
      <c r="A244" s="230" t="s">
        <v>2002</v>
      </c>
      <c r="B244" s="231"/>
      <c r="C244" s="231">
        <v>10816</v>
      </c>
      <c r="D244" s="231"/>
      <c r="E244" s="231"/>
      <c r="F244" s="231"/>
      <c r="G244" s="232"/>
      <c r="H244" s="235" t="s">
        <v>399</v>
      </c>
      <c r="I244" s="236" t="s">
        <v>400</v>
      </c>
      <c r="J244" s="237"/>
      <c r="K244" s="232">
        <v>3</v>
      </c>
      <c r="L244" s="232" t="s">
        <v>837</v>
      </c>
      <c r="M244" s="234"/>
    </row>
    <row r="245" spans="1:13" ht="14">
      <c r="A245" s="230" t="s">
        <v>2002</v>
      </c>
      <c r="B245" s="231"/>
      <c r="C245" s="231">
        <v>10819</v>
      </c>
      <c r="D245" s="231"/>
      <c r="E245" s="231"/>
      <c r="F245" s="231"/>
      <c r="G245" s="232"/>
      <c r="H245" s="233" t="s">
        <v>2206</v>
      </c>
      <c r="I245" s="233" t="s">
        <v>2207</v>
      </c>
      <c r="J245" s="232"/>
      <c r="K245" s="232">
        <v>1</v>
      </c>
      <c r="L245" s="232"/>
      <c r="M245" s="234" t="s">
        <v>837</v>
      </c>
    </row>
    <row r="246" spans="1:13" ht="14">
      <c r="A246" s="230" t="s">
        <v>2002</v>
      </c>
      <c r="B246" s="231"/>
      <c r="C246" s="231">
        <v>10835</v>
      </c>
      <c r="D246" s="231"/>
      <c r="E246" s="231"/>
      <c r="F246" s="231"/>
      <c r="G246" s="232"/>
      <c r="H246" s="233" t="s">
        <v>3335</v>
      </c>
      <c r="I246" s="233" t="s">
        <v>596</v>
      </c>
      <c r="J246" s="231"/>
      <c r="K246" s="232">
        <v>1</v>
      </c>
      <c r="L246" s="232"/>
      <c r="M246" s="234"/>
    </row>
    <row r="247" spans="1:13" ht="14">
      <c r="A247" s="230" t="s">
        <v>2002</v>
      </c>
      <c r="B247" s="231"/>
      <c r="C247" s="231">
        <v>10836</v>
      </c>
      <c r="D247" s="231"/>
      <c r="E247" s="231"/>
      <c r="F247" s="231"/>
      <c r="G247" s="232"/>
      <c r="H247" s="235" t="s">
        <v>367</v>
      </c>
      <c r="I247" s="236" t="s">
        <v>368</v>
      </c>
      <c r="J247" s="237"/>
      <c r="K247" s="232">
        <v>1</v>
      </c>
      <c r="L247" s="232"/>
      <c r="M247" s="234" t="s">
        <v>837</v>
      </c>
    </row>
    <row r="248" spans="1:13" ht="14">
      <c r="A248" s="230" t="s">
        <v>2002</v>
      </c>
      <c r="B248" s="231"/>
      <c r="C248" s="231">
        <v>10839</v>
      </c>
      <c r="D248" s="231"/>
      <c r="E248" s="231"/>
      <c r="F248" s="231"/>
      <c r="G248" s="232"/>
      <c r="H248" s="233" t="s">
        <v>1867</v>
      </c>
      <c r="I248" s="233" t="s">
        <v>1868</v>
      </c>
      <c r="J248" s="232"/>
      <c r="K248" s="232">
        <v>9</v>
      </c>
      <c r="L248" s="232" t="s">
        <v>837</v>
      </c>
      <c r="M248" s="234"/>
    </row>
    <row r="249" spans="1:13" ht="14">
      <c r="A249" s="230" t="s">
        <v>2002</v>
      </c>
      <c r="B249" s="231"/>
      <c r="C249" s="231">
        <v>10843</v>
      </c>
      <c r="D249" s="231"/>
      <c r="E249" s="231"/>
      <c r="F249" s="231"/>
      <c r="G249" s="232"/>
      <c r="H249" s="235" t="s">
        <v>1105</v>
      </c>
      <c r="I249" s="236" t="s">
        <v>613</v>
      </c>
      <c r="J249" s="237"/>
      <c r="K249" s="232">
        <v>1</v>
      </c>
      <c r="L249" s="232"/>
      <c r="M249" s="234" t="s">
        <v>46</v>
      </c>
    </row>
    <row r="250" spans="1:13" ht="14">
      <c r="A250" s="230" t="s">
        <v>2002</v>
      </c>
      <c r="B250" s="231"/>
      <c r="C250" s="231">
        <v>10847</v>
      </c>
      <c r="D250" s="231"/>
      <c r="E250" s="231"/>
      <c r="F250" s="231"/>
      <c r="G250" s="232"/>
      <c r="H250" s="235" t="s">
        <v>433</v>
      </c>
      <c r="I250" s="236" t="s">
        <v>377</v>
      </c>
      <c r="J250" s="237"/>
      <c r="K250" s="232">
        <v>6</v>
      </c>
      <c r="L250" s="232" t="s">
        <v>837</v>
      </c>
      <c r="M250" s="234"/>
    </row>
    <row r="251" spans="1:13" ht="14">
      <c r="A251" s="230" t="s">
        <v>2002</v>
      </c>
      <c r="B251" s="231"/>
      <c r="C251" s="231">
        <v>10882</v>
      </c>
      <c r="D251" s="231"/>
      <c r="E251" s="231"/>
      <c r="F251" s="231"/>
      <c r="G251" s="232"/>
      <c r="H251" s="233" t="s">
        <v>2208</v>
      </c>
      <c r="I251" s="233" t="s">
        <v>269</v>
      </c>
      <c r="J251" s="232"/>
      <c r="K251" s="232">
        <v>7</v>
      </c>
      <c r="L251" s="232" t="s">
        <v>46</v>
      </c>
      <c r="M251" s="234"/>
    </row>
    <row r="252" spans="1:13" ht="14">
      <c r="A252" s="230" t="s">
        <v>2002</v>
      </c>
      <c r="B252" s="231"/>
      <c r="C252" s="231">
        <v>10946</v>
      </c>
      <c r="D252" s="231"/>
      <c r="E252" s="231"/>
      <c r="F252" s="231"/>
      <c r="G252" s="232"/>
      <c r="H252" s="233" t="s">
        <v>601</v>
      </c>
      <c r="I252" s="233" t="s">
        <v>1902</v>
      </c>
      <c r="J252" s="232"/>
      <c r="K252" s="232">
        <v>1</v>
      </c>
      <c r="L252" s="232"/>
      <c r="M252" s="234" t="s">
        <v>837</v>
      </c>
    </row>
    <row r="253" spans="1:13" ht="14">
      <c r="A253" s="230" t="s">
        <v>2002</v>
      </c>
      <c r="B253" s="231"/>
      <c r="C253" s="231">
        <v>10951</v>
      </c>
      <c r="D253" s="231"/>
      <c r="E253" s="231"/>
      <c r="F253" s="231"/>
      <c r="G253" s="232"/>
      <c r="H253" s="235" t="s">
        <v>528</v>
      </c>
      <c r="I253" s="236" t="s">
        <v>592</v>
      </c>
      <c r="J253" s="237"/>
      <c r="K253" s="232">
        <v>4</v>
      </c>
      <c r="L253" s="232" t="s">
        <v>46</v>
      </c>
      <c r="M253" s="234"/>
    </row>
    <row r="254" spans="1:13" ht="14">
      <c r="A254" s="230" t="s">
        <v>2002</v>
      </c>
      <c r="B254" s="231"/>
      <c r="C254" s="231">
        <v>10953</v>
      </c>
      <c r="D254" s="231"/>
      <c r="E254" s="231"/>
      <c r="F254" s="231"/>
      <c r="G254" s="232"/>
      <c r="H254" s="235" t="s">
        <v>811</v>
      </c>
      <c r="I254" s="236" t="s">
        <v>619</v>
      </c>
      <c r="J254" s="237"/>
      <c r="K254" s="232">
        <v>5</v>
      </c>
      <c r="L254" s="232" t="s">
        <v>837</v>
      </c>
      <c r="M254" s="234"/>
    </row>
    <row r="255" spans="1:13" ht="14">
      <c r="A255" s="230" t="s">
        <v>2002</v>
      </c>
      <c r="B255" s="231"/>
      <c r="C255" s="231">
        <v>10983</v>
      </c>
      <c r="D255" s="231"/>
      <c r="E255" s="231"/>
      <c r="F255" s="231"/>
      <c r="G255" s="232"/>
      <c r="H255" s="233" t="s">
        <v>2210</v>
      </c>
      <c r="I255" s="233" t="s">
        <v>607</v>
      </c>
      <c r="J255" s="232"/>
      <c r="K255" s="232">
        <v>1</v>
      </c>
      <c r="L255" s="232"/>
      <c r="M255" s="234" t="s">
        <v>837</v>
      </c>
    </row>
    <row r="256" spans="1:13" ht="14">
      <c r="A256" s="230" t="s">
        <v>2002</v>
      </c>
      <c r="B256" s="231"/>
      <c r="C256" s="231">
        <v>11071</v>
      </c>
      <c r="D256" s="231"/>
      <c r="E256" s="231"/>
      <c r="F256" s="231"/>
      <c r="G256" s="232"/>
      <c r="H256" s="233" t="s">
        <v>2211</v>
      </c>
      <c r="I256" s="233" t="s">
        <v>1823</v>
      </c>
      <c r="J256" s="232"/>
      <c r="K256" s="232">
        <v>1</v>
      </c>
      <c r="L256" s="232"/>
      <c r="M256" s="234" t="s">
        <v>837</v>
      </c>
    </row>
    <row r="257" spans="1:13" ht="14">
      <c r="A257" s="230" t="s">
        <v>2002</v>
      </c>
      <c r="B257" s="231"/>
      <c r="C257" s="231">
        <v>11145</v>
      </c>
      <c r="D257" s="231"/>
      <c r="E257" s="231"/>
      <c r="F257" s="231"/>
      <c r="G257" s="232"/>
      <c r="H257" s="233" t="s">
        <v>1665</v>
      </c>
      <c r="I257" s="233" t="s">
        <v>331</v>
      </c>
      <c r="J257" s="232"/>
      <c r="K257" s="232">
        <v>4</v>
      </c>
      <c r="L257" s="232" t="s">
        <v>837</v>
      </c>
      <c r="M257" s="234"/>
    </row>
    <row r="258" spans="1:13" ht="14">
      <c r="A258" s="230" t="s">
        <v>2002</v>
      </c>
      <c r="B258" s="231"/>
      <c r="C258" s="231">
        <v>11155</v>
      </c>
      <c r="D258" s="231"/>
      <c r="E258" s="231"/>
      <c r="F258" s="231"/>
      <c r="G258" s="232"/>
      <c r="H258" s="233" t="s">
        <v>222</v>
      </c>
      <c r="I258" s="233" t="s">
        <v>1904</v>
      </c>
      <c r="J258" s="232"/>
      <c r="K258" s="232">
        <v>6</v>
      </c>
      <c r="L258" s="232"/>
      <c r="M258" s="234"/>
    </row>
    <row r="259" spans="1:13" ht="14">
      <c r="A259" s="230" t="s">
        <v>2002</v>
      </c>
      <c r="B259" s="231"/>
      <c r="C259" s="231">
        <v>11203</v>
      </c>
      <c r="D259" s="231"/>
      <c r="E259" s="231"/>
      <c r="F259" s="231"/>
      <c r="G259" s="232"/>
      <c r="H259" s="235" t="s">
        <v>1023</v>
      </c>
      <c r="I259" s="236" t="s">
        <v>493</v>
      </c>
      <c r="J259" s="237"/>
      <c r="K259" s="232">
        <v>1</v>
      </c>
      <c r="L259" s="232"/>
      <c r="M259" s="234" t="s">
        <v>46</v>
      </c>
    </row>
    <row r="260" spans="1:13" ht="14">
      <c r="A260" s="230" t="s">
        <v>2002</v>
      </c>
      <c r="B260" s="231"/>
      <c r="C260" s="231">
        <v>11205</v>
      </c>
      <c r="D260" s="231"/>
      <c r="E260" s="231"/>
      <c r="F260" s="231"/>
      <c r="G260" s="232"/>
      <c r="H260" s="235" t="s">
        <v>629</v>
      </c>
      <c r="I260" s="236" t="s">
        <v>613</v>
      </c>
      <c r="J260" s="237"/>
      <c r="K260" s="232">
        <v>9</v>
      </c>
      <c r="L260" s="232" t="s">
        <v>46</v>
      </c>
      <c r="M260" s="234"/>
    </row>
    <row r="261" spans="1:13" ht="14">
      <c r="A261" s="230" t="s">
        <v>2002</v>
      </c>
      <c r="B261" s="231"/>
      <c r="C261" s="231">
        <v>11209</v>
      </c>
      <c r="D261" s="231"/>
      <c r="E261" s="231"/>
      <c r="F261" s="231"/>
      <c r="G261" s="232"/>
      <c r="H261" s="235" t="s">
        <v>1217</v>
      </c>
      <c r="I261" s="236" t="s">
        <v>209</v>
      </c>
      <c r="J261" s="237"/>
      <c r="K261" s="232">
        <v>1</v>
      </c>
      <c r="L261" s="232"/>
      <c r="M261" s="234" t="s">
        <v>837</v>
      </c>
    </row>
    <row r="262" spans="1:13" ht="14">
      <c r="A262" s="230" t="s">
        <v>2002</v>
      </c>
      <c r="B262" s="231"/>
      <c r="C262" s="231">
        <v>11241</v>
      </c>
      <c r="D262" s="231"/>
      <c r="E262" s="231"/>
      <c r="F262" s="231"/>
      <c r="G262" s="232"/>
      <c r="H262" s="235" t="s">
        <v>633</v>
      </c>
      <c r="I262" s="236" t="s">
        <v>546</v>
      </c>
      <c r="J262" s="237"/>
      <c r="K262" s="232">
        <v>6</v>
      </c>
      <c r="L262" s="232" t="s">
        <v>46</v>
      </c>
      <c r="M262" s="234"/>
    </row>
    <row r="263" spans="1:13" ht="14">
      <c r="A263" s="230" t="s">
        <v>2002</v>
      </c>
      <c r="B263" s="231"/>
      <c r="C263" s="231">
        <v>11243</v>
      </c>
      <c r="D263" s="231"/>
      <c r="E263" s="231"/>
      <c r="F263" s="231"/>
      <c r="G263" s="232"/>
      <c r="H263" s="233" t="s">
        <v>1618</v>
      </c>
      <c r="I263" s="233" t="s">
        <v>216</v>
      </c>
      <c r="J263" s="232"/>
      <c r="K263" s="232">
        <v>1</v>
      </c>
      <c r="L263" s="232"/>
      <c r="M263" s="234"/>
    </row>
    <row r="264" spans="1:13" ht="14">
      <c r="A264" s="230" t="s">
        <v>2002</v>
      </c>
      <c r="B264" s="231"/>
      <c r="C264" s="231">
        <v>11287</v>
      </c>
      <c r="D264" s="231"/>
      <c r="E264" s="231"/>
      <c r="F264" s="231"/>
      <c r="G264" s="232"/>
      <c r="H264" s="235" t="s">
        <v>727</v>
      </c>
      <c r="I264" s="236" t="s">
        <v>577</v>
      </c>
      <c r="J264" s="237"/>
      <c r="K264" s="232">
        <v>2</v>
      </c>
      <c r="L264" s="232" t="s">
        <v>837</v>
      </c>
      <c r="M264" s="234"/>
    </row>
    <row r="265" spans="1:13" ht="14">
      <c r="A265" s="230" t="s">
        <v>2002</v>
      </c>
      <c r="B265" s="231"/>
      <c r="C265" s="231">
        <v>11334</v>
      </c>
      <c r="D265" s="231"/>
      <c r="E265" s="231"/>
      <c r="F265" s="231"/>
      <c r="G265" s="232"/>
      <c r="H265" s="235" t="s">
        <v>786</v>
      </c>
      <c r="I265" s="236" t="s">
        <v>571</v>
      </c>
      <c r="J265" s="237"/>
      <c r="K265" s="232">
        <v>1</v>
      </c>
      <c r="L265" s="232"/>
      <c r="M265" s="234" t="s">
        <v>46</v>
      </c>
    </row>
    <row r="266" spans="1:13" ht="14">
      <c r="A266" s="230" t="s">
        <v>2002</v>
      </c>
      <c r="B266" s="231"/>
      <c r="C266" s="231">
        <v>11338</v>
      </c>
      <c r="D266" s="231"/>
      <c r="E266" s="231"/>
      <c r="F266" s="231"/>
      <c r="G266" s="232"/>
      <c r="H266" s="233" t="s">
        <v>615</v>
      </c>
      <c r="I266" s="233" t="s">
        <v>550</v>
      </c>
      <c r="J266" s="232"/>
      <c r="K266" s="232">
        <v>4</v>
      </c>
      <c r="L266" s="232" t="s">
        <v>837</v>
      </c>
      <c r="M266" s="234"/>
    </row>
    <row r="267" spans="1:13" ht="14">
      <c r="A267" s="230" t="s">
        <v>2002</v>
      </c>
      <c r="B267" s="231"/>
      <c r="C267" s="231">
        <v>11341</v>
      </c>
      <c r="D267" s="231"/>
      <c r="E267" s="231"/>
      <c r="F267" s="231"/>
      <c r="G267" s="232"/>
      <c r="H267" s="233" t="s">
        <v>2212</v>
      </c>
      <c r="I267" s="233" t="s">
        <v>104</v>
      </c>
      <c r="J267" s="232"/>
      <c r="K267" s="232">
        <v>1</v>
      </c>
      <c r="L267" s="232"/>
      <c r="M267" s="234" t="s">
        <v>46</v>
      </c>
    </row>
    <row r="268" spans="1:13" ht="14">
      <c r="A268" s="230" t="s">
        <v>2002</v>
      </c>
      <c r="B268" s="231"/>
      <c r="C268" s="231">
        <v>11346</v>
      </c>
      <c r="D268" s="231"/>
      <c r="E268" s="231"/>
      <c r="F268" s="231"/>
      <c r="G268" s="232"/>
      <c r="H268" s="233" t="s">
        <v>1704</v>
      </c>
      <c r="I268" s="233" t="s">
        <v>602</v>
      </c>
      <c r="J268" s="232"/>
      <c r="K268" s="232">
        <v>1</v>
      </c>
      <c r="L268" s="232"/>
      <c r="M268" s="234" t="s">
        <v>837</v>
      </c>
    </row>
    <row r="269" spans="1:13" ht="14">
      <c r="A269" s="230" t="s">
        <v>2002</v>
      </c>
      <c r="B269" s="231"/>
      <c r="C269" s="231">
        <v>11369</v>
      </c>
      <c r="D269" s="231"/>
      <c r="E269" s="231"/>
      <c r="F269" s="231"/>
      <c r="G269" s="232"/>
      <c r="H269" s="233" t="s">
        <v>1689</v>
      </c>
      <c r="I269" s="233" t="s">
        <v>570</v>
      </c>
      <c r="J269" s="232"/>
      <c r="K269" s="232">
        <v>1</v>
      </c>
      <c r="L269" s="232"/>
      <c r="M269" s="234"/>
    </row>
    <row r="270" spans="1:13" ht="14">
      <c r="A270" s="230" t="s">
        <v>2002</v>
      </c>
      <c r="B270" s="231"/>
      <c r="C270" s="231">
        <v>11379</v>
      </c>
      <c r="D270" s="231"/>
      <c r="E270" s="231"/>
      <c r="F270" s="231"/>
      <c r="G270" s="232"/>
      <c r="H270" s="235" t="s">
        <v>2213</v>
      </c>
      <c r="I270" s="236" t="s">
        <v>365</v>
      </c>
      <c r="J270" s="237"/>
      <c r="K270" s="232">
        <v>8</v>
      </c>
      <c r="L270" s="232" t="s">
        <v>837</v>
      </c>
      <c r="M270" s="234"/>
    </row>
    <row r="271" spans="1:13" ht="14">
      <c r="A271" s="230" t="s">
        <v>2002</v>
      </c>
      <c r="B271" s="231"/>
      <c r="C271" s="231">
        <v>11381</v>
      </c>
      <c r="D271" s="231"/>
      <c r="E271" s="231"/>
      <c r="F271" s="231"/>
      <c r="G271" s="232"/>
      <c r="H271" s="233" t="s">
        <v>3338</v>
      </c>
      <c r="I271" s="233" t="s">
        <v>260</v>
      </c>
      <c r="J271" s="231"/>
      <c r="K271" s="232">
        <v>5</v>
      </c>
      <c r="L271" s="232"/>
      <c r="M271" s="234"/>
    </row>
    <row r="272" spans="1:13" ht="14">
      <c r="A272" s="230" t="s">
        <v>2002</v>
      </c>
      <c r="B272" s="231"/>
      <c r="C272" s="231">
        <v>11400</v>
      </c>
      <c r="D272" s="231"/>
      <c r="E272" s="231"/>
      <c r="F272" s="231"/>
      <c r="G272" s="232"/>
      <c r="H272" s="233" t="s">
        <v>1923</v>
      </c>
      <c r="I272" s="233" t="s">
        <v>20</v>
      </c>
      <c r="J272" s="232"/>
      <c r="K272" s="232">
        <v>5</v>
      </c>
      <c r="L272" s="232" t="s">
        <v>837</v>
      </c>
      <c r="M272" s="234"/>
    </row>
    <row r="273" spans="1:13" ht="14">
      <c r="A273" s="230" t="s">
        <v>2002</v>
      </c>
      <c r="B273" s="231"/>
      <c r="C273" s="231">
        <v>11426</v>
      </c>
      <c r="D273" s="231"/>
      <c r="E273" s="231"/>
      <c r="F273" s="231"/>
      <c r="G273" s="232"/>
      <c r="H273" s="235" t="s">
        <v>361</v>
      </c>
      <c r="I273" s="236" t="s">
        <v>260</v>
      </c>
      <c r="J273" s="237"/>
      <c r="K273" s="232">
        <v>1</v>
      </c>
      <c r="L273" s="232"/>
      <c r="M273" s="234" t="s">
        <v>46</v>
      </c>
    </row>
    <row r="274" spans="1:13" ht="14">
      <c r="A274" s="230" t="s">
        <v>2002</v>
      </c>
      <c r="B274" s="231"/>
      <c r="C274" s="231">
        <v>11428</v>
      </c>
      <c r="D274" s="231"/>
      <c r="E274" s="231"/>
      <c r="F274" s="231"/>
      <c r="G274" s="232"/>
      <c r="H274" s="235" t="s">
        <v>373</v>
      </c>
      <c r="I274" s="236" t="s">
        <v>544</v>
      </c>
      <c r="J274" s="237"/>
      <c r="K274" s="232">
        <v>1</v>
      </c>
      <c r="L274" s="232"/>
      <c r="M274" s="234" t="s">
        <v>837</v>
      </c>
    </row>
    <row r="275" spans="1:13" ht="14">
      <c r="A275" s="230" t="s">
        <v>2002</v>
      </c>
      <c r="B275" s="231"/>
      <c r="C275" s="231">
        <v>11437</v>
      </c>
      <c r="D275" s="231"/>
      <c r="E275" s="231"/>
      <c r="F275" s="231"/>
      <c r="G275" s="232"/>
      <c r="H275" s="235" t="s">
        <v>369</v>
      </c>
      <c r="I275" s="236" t="s">
        <v>135</v>
      </c>
      <c r="J275" s="237"/>
      <c r="K275" s="232">
        <v>1</v>
      </c>
      <c r="L275" s="232"/>
      <c r="M275" s="234" t="s">
        <v>46</v>
      </c>
    </row>
    <row r="276" spans="1:13" ht="14">
      <c r="A276" s="230" t="s">
        <v>2002</v>
      </c>
      <c r="B276" s="231"/>
      <c r="C276" s="231">
        <v>11449</v>
      </c>
      <c r="D276" s="231"/>
      <c r="E276" s="231"/>
      <c r="F276" s="231"/>
      <c r="G276" s="232"/>
      <c r="H276" s="235" t="s">
        <v>921</v>
      </c>
      <c r="I276" s="236" t="s">
        <v>531</v>
      </c>
      <c r="J276" s="237"/>
      <c r="K276" s="232">
        <v>1</v>
      </c>
      <c r="L276" s="232"/>
      <c r="M276" s="234" t="s">
        <v>46</v>
      </c>
    </row>
    <row r="277" spans="1:13" ht="14">
      <c r="A277" s="230" t="s">
        <v>2002</v>
      </c>
      <c r="B277" s="231"/>
      <c r="C277" s="231">
        <v>11467</v>
      </c>
      <c r="D277" s="231"/>
      <c r="E277" s="231"/>
      <c r="F277" s="231"/>
      <c r="G277" s="232"/>
      <c r="H277" s="233" t="s">
        <v>244</v>
      </c>
      <c r="I277" s="233" t="s">
        <v>1662</v>
      </c>
      <c r="J277" s="232"/>
      <c r="K277" s="232">
        <v>1</v>
      </c>
      <c r="L277" s="232"/>
      <c r="M277" s="234" t="s">
        <v>837</v>
      </c>
    </row>
    <row r="278" spans="1:13" ht="14">
      <c r="A278" s="230" t="s">
        <v>2002</v>
      </c>
      <c r="B278" s="231"/>
      <c r="C278" s="231">
        <v>11470</v>
      </c>
      <c r="D278" s="231"/>
      <c r="E278" s="231"/>
      <c r="F278" s="231"/>
      <c r="G278" s="232"/>
      <c r="H278" s="235" t="s">
        <v>419</v>
      </c>
      <c r="I278" s="236" t="s">
        <v>198</v>
      </c>
      <c r="J278" s="237"/>
      <c r="K278" s="232">
        <v>2</v>
      </c>
      <c r="L278" s="232" t="s">
        <v>46</v>
      </c>
      <c r="M278" s="234"/>
    </row>
    <row r="279" spans="1:13" ht="14">
      <c r="A279" s="230" t="s">
        <v>2002</v>
      </c>
      <c r="B279" s="231"/>
      <c r="C279" s="231">
        <v>11472</v>
      </c>
      <c r="D279" s="231"/>
      <c r="E279" s="231"/>
      <c r="F279" s="231"/>
      <c r="G279" s="232"/>
      <c r="H279" s="233" t="s">
        <v>359</v>
      </c>
      <c r="I279" s="233" t="s">
        <v>911</v>
      </c>
      <c r="J279" s="231"/>
      <c r="K279" s="232">
        <v>6</v>
      </c>
      <c r="L279" s="232"/>
      <c r="M279" s="234"/>
    </row>
    <row r="280" spans="1:13" ht="14">
      <c r="A280" s="230" t="s">
        <v>2002</v>
      </c>
      <c r="B280" s="231"/>
      <c r="C280" s="231">
        <v>11476</v>
      </c>
      <c r="D280" s="231"/>
      <c r="E280" s="231"/>
      <c r="F280" s="231"/>
      <c r="G280" s="232"/>
      <c r="H280" s="233" t="s">
        <v>25</v>
      </c>
      <c r="I280" s="233" t="s">
        <v>2214</v>
      </c>
      <c r="J280" s="232"/>
      <c r="K280" s="232">
        <v>8</v>
      </c>
      <c r="L280" s="232" t="s">
        <v>46</v>
      </c>
      <c r="M280" s="234"/>
    </row>
    <row r="281" spans="1:13" ht="14">
      <c r="A281" s="230" t="s">
        <v>2002</v>
      </c>
      <c r="B281" s="231"/>
      <c r="C281" s="231">
        <v>11479</v>
      </c>
      <c r="D281" s="231"/>
      <c r="E281" s="231"/>
      <c r="F281" s="231"/>
      <c r="G281" s="232"/>
      <c r="H281" s="233" t="s">
        <v>1942</v>
      </c>
      <c r="I281" s="233" t="s">
        <v>577</v>
      </c>
      <c r="J281" s="232"/>
      <c r="K281" s="232">
        <v>1</v>
      </c>
      <c r="L281" s="232"/>
      <c r="M281" s="234" t="s">
        <v>837</v>
      </c>
    </row>
    <row r="282" spans="1:13" ht="14">
      <c r="A282" s="230" t="s">
        <v>2002</v>
      </c>
      <c r="B282" s="231"/>
      <c r="C282" s="231">
        <v>11490</v>
      </c>
      <c r="D282" s="231"/>
      <c r="E282" s="231"/>
      <c r="F282" s="231"/>
      <c r="G282" s="232"/>
      <c r="H282" s="233" t="s">
        <v>615</v>
      </c>
      <c r="I282" s="233" t="s">
        <v>216</v>
      </c>
      <c r="J282" s="232"/>
      <c r="K282" s="232">
        <v>1</v>
      </c>
      <c r="L282" s="232"/>
      <c r="M282" s="234" t="s">
        <v>837</v>
      </c>
    </row>
    <row r="283" spans="1:13" ht="14">
      <c r="A283" s="230" t="s">
        <v>2002</v>
      </c>
      <c r="B283" s="231"/>
      <c r="C283" s="231">
        <v>11528</v>
      </c>
      <c r="D283" s="231"/>
      <c r="E283" s="231"/>
      <c r="F283" s="231"/>
      <c r="G283" s="232"/>
      <c r="H283" s="235" t="s">
        <v>939</v>
      </c>
      <c r="I283" s="236" t="s">
        <v>533</v>
      </c>
      <c r="J283" s="237"/>
      <c r="K283" s="232">
        <v>1</v>
      </c>
      <c r="L283" s="232"/>
      <c r="M283" s="234" t="s">
        <v>46</v>
      </c>
    </row>
    <row r="284" spans="1:13" ht="14">
      <c r="A284" s="230" t="s">
        <v>2002</v>
      </c>
      <c r="B284" s="231"/>
      <c r="C284" s="231">
        <v>11602</v>
      </c>
      <c r="D284" s="231"/>
      <c r="E284" s="231"/>
      <c r="F284" s="231"/>
      <c r="G284" s="232"/>
      <c r="H284" s="235" t="s">
        <v>615</v>
      </c>
      <c r="I284" s="236" t="s">
        <v>1089</v>
      </c>
      <c r="J284" s="237"/>
      <c r="K284" s="232">
        <v>4</v>
      </c>
      <c r="L284" s="232" t="s">
        <v>838</v>
      </c>
      <c r="M284" s="234"/>
    </row>
    <row r="285" spans="1:13" ht="14">
      <c r="A285" s="230" t="s">
        <v>2002</v>
      </c>
      <c r="B285" s="231"/>
      <c r="C285" s="231">
        <v>11604</v>
      </c>
      <c r="D285" s="231"/>
      <c r="E285" s="231"/>
      <c r="F285" s="231"/>
      <c r="G285" s="232"/>
      <c r="H285" s="233" t="s">
        <v>1830</v>
      </c>
      <c r="I285" s="233" t="s">
        <v>1831</v>
      </c>
      <c r="J285" s="232"/>
      <c r="K285" s="232">
        <v>1</v>
      </c>
      <c r="L285" s="232"/>
      <c r="M285" s="234" t="s">
        <v>837</v>
      </c>
    </row>
    <row r="286" spans="1:13" ht="14">
      <c r="A286" s="230" t="s">
        <v>2002</v>
      </c>
      <c r="B286" s="231"/>
      <c r="C286" s="231">
        <v>11618</v>
      </c>
      <c r="D286" s="231"/>
      <c r="E286" s="231"/>
      <c r="F286" s="231"/>
      <c r="G286" s="232"/>
      <c r="H286" s="233" t="s">
        <v>1760</v>
      </c>
      <c r="I286" s="233" t="s">
        <v>546</v>
      </c>
      <c r="J286" s="232"/>
      <c r="K286" s="232">
        <v>1</v>
      </c>
      <c r="L286" s="232"/>
      <c r="M286" s="234" t="s">
        <v>46</v>
      </c>
    </row>
    <row r="287" spans="1:13" ht="14">
      <c r="A287" s="230" t="s">
        <v>2002</v>
      </c>
      <c r="B287" s="231"/>
      <c r="C287" s="231">
        <v>11632</v>
      </c>
      <c r="D287" s="231"/>
      <c r="E287" s="231"/>
      <c r="F287" s="231"/>
      <c r="G287" s="232"/>
      <c r="H287" s="235" t="s">
        <v>401</v>
      </c>
      <c r="I287" s="236" t="s">
        <v>170</v>
      </c>
      <c r="J287" s="237"/>
      <c r="K287" s="232">
        <v>1</v>
      </c>
      <c r="L287" s="232"/>
      <c r="M287" s="234" t="s">
        <v>837</v>
      </c>
    </row>
    <row r="288" spans="1:13" ht="14">
      <c r="A288" s="230" t="s">
        <v>2002</v>
      </c>
      <c r="B288" s="231"/>
      <c r="C288" s="231">
        <v>11682</v>
      </c>
      <c r="D288" s="231"/>
      <c r="E288" s="231"/>
      <c r="F288" s="231"/>
      <c r="G288" s="232"/>
      <c r="H288" s="235" t="s">
        <v>176</v>
      </c>
      <c r="I288" s="236" t="s">
        <v>597</v>
      </c>
      <c r="J288" s="237"/>
      <c r="K288" s="232">
        <v>1</v>
      </c>
      <c r="L288" s="232"/>
      <c r="M288" s="234" t="s">
        <v>837</v>
      </c>
    </row>
    <row r="289" spans="1:13" ht="14">
      <c r="A289" s="230" t="s">
        <v>2002</v>
      </c>
      <c r="B289" s="231"/>
      <c r="C289" s="231">
        <v>11710</v>
      </c>
      <c r="D289" s="231"/>
      <c r="E289" s="231"/>
      <c r="F289" s="231"/>
      <c r="G289" s="232"/>
      <c r="H289" s="235" t="s">
        <v>71</v>
      </c>
      <c r="I289" s="236" t="s">
        <v>72</v>
      </c>
      <c r="J289" s="237"/>
      <c r="K289" s="232">
        <v>1</v>
      </c>
      <c r="L289" s="232"/>
      <c r="M289" s="234" t="s">
        <v>837</v>
      </c>
    </row>
    <row r="290" spans="1:13" ht="14">
      <c r="A290" s="230" t="s">
        <v>2002</v>
      </c>
      <c r="B290" s="231"/>
      <c r="C290" s="231">
        <v>11713</v>
      </c>
      <c r="D290" s="231"/>
      <c r="E290" s="231"/>
      <c r="F290" s="231"/>
      <c r="G290" s="232"/>
      <c r="H290" s="235" t="s">
        <v>115</v>
      </c>
      <c r="I290" s="236" t="s">
        <v>531</v>
      </c>
      <c r="J290" s="237"/>
      <c r="K290" s="232">
        <v>1</v>
      </c>
      <c r="L290" s="232"/>
      <c r="M290" s="234" t="s">
        <v>837</v>
      </c>
    </row>
    <row r="291" spans="1:13" ht="14">
      <c r="A291" s="230" t="s">
        <v>2002</v>
      </c>
      <c r="B291" s="231"/>
      <c r="C291" s="231">
        <v>11720</v>
      </c>
      <c r="D291" s="231"/>
      <c r="E291" s="231"/>
      <c r="F291" s="231"/>
      <c r="G291" s="232"/>
      <c r="H291" s="233" t="s">
        <v>1721</v>
      </c>
      <c r="I291" s="233" t="s">
        <v>564</v>
      </c>
      <c r="J291" s="232"/>
      <c r="K291" s="232">
        <v>1</v>
      </c>
      <c r="L291" s="232"/>
      <c r="M291" s="234"/>
    </row>
    <row r="292" spans="1:13" ht="14">
      <c r="A292" s="230" t="s">
        <v>2002</v>
      </c>
      <c r="B292" s="231"/>
      <c r="C292" s="231">
        <v>11753</v>
      </c>
      <c r="D292" s="231"/>
      <c r="E292" s="231"/>
      <c r="F292" s="231"/>
      <c r="G292" s="232"/>
      <c r="H292" s="235" t="s">
        <v>549</v>
      </c>
      <c r="I292" s="236" t="s">
        <v>547</v>
      </c>
      <c r="J292" s="237"/>
      <c r="K292" s="232">
        <v>1</v>
      </c>
      <c r="L292" s="232"/>
      <c r="M292" s="234" t="s">
        <v>46</v>
      </c>
    </row>
    <row r="293" spans="1:13" ht="14">
      <c r="A293" s="230" t="s">
        <v>2002</v>
      </c>
      <c r="B293" s="231"/>
      <c r="C293" s="231">
        <v>11801</v>
      </c>
      <c r="D293" s="231"/>
      <c r="E293" s="231"/>
      <c r="F293" s="231"/>
      <c r="G293" s="232"/>
      <c r="H293" s="235" t="s">
        <v>914</v>
      </c>
      <c r="I293" s="236" t="s">
        <v>915</v>
      </c>
      <c r="J293" s="237"/>
      <c r="K293" s="232">
        <v>1</v>
      </c>
      <c r="L293" s="232"/>
      <c r="M293" s="234" t="s">
        <v>837</v>
      </c>
    </row>
    <row r="294" spans="1:13" ht="14">
      <c r="A294" s="230" t="s">
        <v>2002</v>
      </c>
      <c r="B294" s="231"/>
      <c r="C294" s="231">
        <v>11812</v>
      </c>
      <c r="D294" s="231"/>
      <c r="E294" s="231"/>
      <c r="F294" s="231"/>
      <c r="G294" s="232"/>
      <c r="H294" s="233" t="s">
        <v>2216</v>
      </c>
      <c r="I294" s="233" t="s">
        <v>477</v>
      </c>
      <c r="J294" s="232"/>
      <c r="K294" s="232">
        <v>1</v>
      </c>
      <c r="L294" s="232"/>
      <c r="M294" s="234" t="s">
        <v>46</v>
      </c>
    </row>
    <row r="295" spans="1:13" ht="14">
      <c r="A295" s="230" t="s">
        <v>2002</v>
      </c>
      <c r="B295" s="231"/>
      <c r="C295" s="231">
        <v>11859</v>
      </c>
      <c r="D295" s="231"/>
      <c r="E295" s="231"/>
      <c r="F295" s="231"/>
      <c r="G295" s="232"/>
      <c r="H295" s="233" t="s">
        <v>102</v>
      </c>
      <c r="I295" s="233" t="s">
        <v>1947</v>
      </c>
      <c r="J295" s="232"/>
      <c r="K295" s="232">
        <v>8</v>
      </c>
      <c r="L295" s="232" t="s">
        <v>46</v>
      </c>
      <c r="M295" s="234"/>
    </row>
    <row r="296" spans="1:13" ht="14">
      <c r="A296" s="230" t="s">
        <v>2002</v>
      </c>
      <c r="B296" s="231"/>
      <c r="C296" s="231">
        <v>11863</v>
      </c>
      <c r="D296" s="231"/>
      <c r="E296" s="231"/>
      <c r="F296" s="231"/>
      <c r="G296" s="232"/>
      <c r="H296" s="235" t="s">
        <v>134</v>
      </c>
      <c r="I296" s="236" t="s">
        <v>40</v>
      </c>
      <c r="J296" s="237"/>
      <c r="K296" s="232">
        <v>6</v>
      </c>
      <c r="L296" s="232" t="s">
        <v>837</v>
      </c>
      <c r="M296" s="234"/>
    </row>
    <row r="297" spans="1:13" ht="14">
      <c r="A297" s="230" t="s">
        <v>2002</v>
      </c>
      <c r="B297" s="231"/>
      <c r="C297" s="231">
        <v>11903</v>
      </c>
      <c r="D297" s="231"/>
      <c r="E297" s="231"/>
      <c r="F297" s="231"/>
      <c r="G297" s="232"/>
      <c r="H297" s="235" t="s">
        <v>590</v>
      </c>
      <c r="I297" s="236" t="s">
        <v>596</v>
      </c>
      <c r="J297" s="237"/>
      <c r="K297" s="232">
        <v>1</v>
      </c>
      <c r="L297" s="232"/>
      <c r="M297" s="234" t="s">
        <v>837</v>
      </c>
    </row>
    <row r="298" spans="1:13" ht="14">
      <c r="A298" s="230" t="s">
        <v>2002</v>
      </c>
      <c r="B298" s="231"/>
      <c r="C298" s="231">
        <v>11936</v>
      </c>
      <c r="D298" s="231"/>
      <c r="E298" s="231"/>
      <c r="F298" s="231"/>
      <c r="G298" s="232"/>
      <c r="H298" s="235" t="s">
        <v>679</v>
      </c>
      <c r="I298" s="236" t="s">
        <v>536</v>
      </c>
      <c r="J298" s="237"/>
      <c r="K298" s="232">
        <v>5</v>
      </c>
      <c r="L298" s="232" t="s">
        <v>46</v>
      </c>
      <c r="M298" s="234"/>
    </row>
    <row r="299" spans="1:13" ht="14">
      <c r="A299" s="230" t="s">
        <v>2002</v>
      </c>
      <c r="B299" s="231"/>
      <c r="C299" s="231">
        <v>11964</v>
      </c>
      <c r="D299" s="231"/>
      <c r="E299" s="231"/>
      <c r="F299" s="231"/>
      <c r="G299" s="232"/>
      <c r="H299" s="235" t="s">
        <v>244</v>
      </c>
      <c r="I299" s="236" t="s">
        <v>288</v>
      </c>
      <c r="J299" s="237"/>
      <c r="K299" s="232">
        <v>1</v>
      </c>
      <c r="L299" s="232"/>
      <c r="M299" s="234" t="s">
        <v>837</v>
      </c>
    </row>
    <row r="300" spans="1:13" ht="14">
      <c r="A300" s="230" t="s">
        <v>2002</v>
      </c>
      <c r="B300" s="231"/>
      <c r="C300" s="231">
        <v>11982</v>
      </c>
      <c r="D300" s="231"/>
      <c r="E300" s="231"/>
      <c r="F300" s="231"/>
      <c r="G300" s="232"/>
      <c r="H300" s="235" t="s">
        <v>656</v>
      </c>
      <c r="I300" s="236" t="s">
        <v>118</v>
      </c>
      <c r="J300" s="237"/>
      <c r="K300" s="232">
        <v>3</v>
      </c>
      <c r="L300" s="232" t="s">
        <v>46</v>
      </c>
      <c r="M300" s="234"/>
    </row>
    <row r="301" spans="1:13" ht="14">
      <c r="A301" s="230" t="s">
        <v>2002</v>
      </c>
      <c r="B301" s="231"/>
      <c r="C301" s="231">
        <v>12076</v>
      </c>
      <c r="D301" s="231"/>
      <c r="E301" s="231"/>
      <c r="F301" s="231"/>
      <c r="G301" s="232"/>
      <c r="H301" s="235" t="s">
        <v>130</v>
      </c>
      <c r="I301" s="236" t="s">
        <v>520</v>
      </c>
      <c r="J301" s="237"/>
      <c r="K301" s="232">
        <v>1</v>
      </c>
      <c r="L301" s="232"/>
      <c r="M301" s="234" t="s">
        <v>46</v>
      </c>
    </row>
    <row r="302" spans="1:13" ht="14">
      <c r="A302" s="230" t="s">
        <v>2002</v>
      </c>
      <c r="B302" s="231"/>
      <c r="C302" s="231">
        <v>12106</v>
      </c>
      <c r="D302" s="231"/>
      <c r="E302" s="231"/>
      <c r="F302" s="231"/>
      <c r="G302" s="232"/>
      <c r="H302" s="233" t="s">
        <v>2827</v>
      </c>
      <c r="I302" s="233" t="s">
        <v>323</v>
      </c>
      <c r="J302" s="231"/>
      <c r="K302" s="232">
        <v>1</v>
      </c>
      <c r="L302" s="232"/>
      <c r="M302" s="234"/>
    </row>
    <row r="303" spans="1:13" ht="14">
      <c r="A303" s="230" t="s">
        <v>2002</v>
      </c>
      <c r="B303" s="231"/>
      <c r="C303" s="231">
        <v>12140</v>
      </c>
      <c r="D303" s="231"/>
      <c r="E303" s="231"/>
      <c r="F303" s="231"/>
      <c r="G303" s="232"/>
      <c r="H303" s="233" t="s">
        <v>3342</v>
      </c>
      <c r="I303" s="233" t="s">
        <v>3343</v>
      </c>
      <c r="J303" s="231"/>
      <c r="K303" s="232">
        <v>5</v>
      </c>
      <c r="L303" s="232"/>
      <c r="M303" s="234"/>
    </row>
    <row r="304" spans="1:13" ht="14">
      <c r="A304" s="230" t="s">
        <v>2002</v>
      </c>
      <c r="B304" s="231"/>
      <c r="C304" s="231">
        <v>12174</v>
      </c>
      <c r="D304" s="231"/>
      <c r="E304" s="231"/>
      <c r="F304" s="231"/>
      <c r="G304" s="232"/>
      <c r="H304" s="233" t="s">
        <v>1631</v>
      </c>
      <c r="I304" s="233" t="s">
        <v>548</v>
      </c>
      <c r="J304" s="232"/>
      <c r="K304" s="232">
        <v>8</v>
      </c>
      <c r="L304" s="232" t="s">
        <v>837</v>
      </c>
      <c r="M304" s="234"/>
    </row>
    <row r="305" spans="1:13" ht="14">
      <c r="A305" s="230" t="s">
        <v>2002</v>
      </c>
      <c r="B305" s="231"/>
      <c r="C305" s="231">
        <v>12178</v>
      </c>
      <c r="D305" s="231"/>
      <c r="E305" s="231"/>
      <c r="F305" s="231"/>
      <c r="G305" s="232"/>
      <c r="H305" s="233" t="s">
        <v>711</v>
      </c>
      <c r="I305" s="233" t="s">
        <v>82</v>
      </c>
      <c r="J305" s="232"/>
      <c r="K305" s="232">
        <v>1</v>
      </c>
      <c r="L305" s="232"/>
      <c r="M305" s="234" t="s">
        <v>837</v>
      </c>
    </row>
    <row r="306" spans="1:13" ht="14">
      <c r="A306" s="230" t="s">
        <v>2002</v>
      </c>
      <c r="B306" s="231"/>
      <c r="C306" s="231">
        <v>12179</v>
      </c>
      <c r="D306" s="231"/>
      <c r="E306" s="231"/>
      <c r="F306" s="231"/>
      <c r="G306" s="232"/>
      <c r="H306" s="235" t="s">
        <v>632</v>
      </c>
      <c r="I306" s="236" t="s">
        <v>653</v>
      </c>
      <c r="J306" s="237"/>
      <c r="K306" s="232">
        <v>5</v>
      </c>
      <c r="L306" s="232" t="s">
        <v>837</v>
      </c>
      <c r="M306" s="234"/>
    </row>
    <row r="307" spans="1:13" ht="14">
      <c r="A307" s="230" t="s">
        <v>2002</v>
      </c>
      <c r="B307" s="231"/>
      <c r="C307" s="231">
        <v>12198</v>
      </c>
      <c r="D307" s="231"/>
      <c r="E307" s="231"/>
      <c r="F307" s="231"/>
      <c r="G307" s="232"/>
      <c r="H307" s="233" t="s">
        <v>2218</v>
      </c>
      <c r="I307" s="233" t="s">
        <v>247</v>
      </c>
      <c r="J307" s="232"/>
      <c r="K307" s="232">
        <v>4</v>
      </c>
      <c r="L307" s="232" t="s">
        <v>837</v>
      </c>
      <c r="M307" s="234"/>
    </row>
    <row r="308" spans="1:13" ht="14">
      <c r="A308" s="230" t="s">
        <v>2002</v>
      </c>
      <c r="B308" s="231"/>
      <c r="C308" s="231">
        <v>12225</v>
      </c>
      <c r="D308" s="231"/>
      <c r="E308" s="231"/>
      <c r="F308" s="231"/>
      <c r="G308" s="232"/>
      <c r="H308" s="235" t="s">
        <v>912</v>
      </c>
      <c r="I308" s="236" t="s">
        <v>524</v>
      </c>
      <c r="J308" s="237"/>
      <c r="K308" s="232">
        <v>9</v>
      </c>
      <c r="L308" s="232" t="s">
        <v>46</v>
      </c>
      <c r="M308" s="234"/>
    </row>
    <row r="309" spans="1:13" ht="14">
      <c r="A309" s="230" t="s">
        <v>2002</v>
      </c>
      <c r="B309" s="231"/>
      <c r="C309" s="231">
        <v>12237</v>
      </c>
      <c r="D309" s="231"/>
      <c r="E309" s="231"/>
      <c r="F309" s="231"/>
      <c r="G309" s="232"/>
      <c r="H309" s="235" t="s">
        <v>659</v>
      </c>
      <c r="I309" s="236" t="s">
        <v>562</v>
      </c>
      <c r="J309" s="237"/>
      <c r="K309" s="232">
        <v>1</v>
      </c>
      <c r="L309" s="232"/>
      <c r="M309" s="234" t="s">
        <v>837</v>
      </c>
    </row>
    <row r="310" spans="1:13" ht="14">
      <c r="A310" s="230" t="s">
        <v>2002</v>
      </c>
      <c r="B310" s="231"/>
      <c r="C310" s="231">
        <v>12249</v>
      </c>
      <c r="D310" s="231"/>
      <c r="E310" s="231"/>
      <c r="F310" s="231"/>
      <c r="G310" s="232"/>
      <c r="H310" s="233" t="s">
        <v>1896</v>
      </c>
      <c r="I310" s="233" t="s">
        <v>549</v>
      </c>
      <c r="J310" s="232"/>
      <c r="K310" s="232">
        <v>1</v>
      </c>
      <c r="L310" s="232"/>
      <c r="M310" s="234" t="s">
        <v>46</v>
      </c>
    </row>
    <row r="311" spans="1:13" ht="14">
      <c r="A311" s="230" t="s">
        <v>2002</v>
      </c>
      <c r="B311" s="231"/>
      <c r="C311" s="231">
        <v>12284</v>
      </c>
      <c r="D311" s="231"/>
      <c r="E311" s="231"/>
      <c r="F311" s="231"/>
      <c r="G311" s="232"/>
      <c r="H311" s="235" t="s">
        <v>601</v>
      </c>
      <c r="I311" s="236" t="s">
        <v>907</v>
      </c>
      <c r="J311" s="237"/>
      <c r="K311" s="232">
        <v>2</v>
      </c>
      <c r="L311" s="232" t="s">
        <v>837</v>
      </c>
      <c r="M311" s="234"/>
    </row>
    <row r="312" spans="1:13" ht="14">
      <c r="A312" s="230" t="s">
        <v>2002</v>
      </c>
      <c r="B312" s="231"/>
      <c r="C312" s="231">
        <v>12294</v>
      </c>
      <c r="D312" s="231"/>
      <c r="E312" s="231"/>
      <c r="F312" s="231"/>
      <c r="G312" s="232"/>
      <c r="H312" s="233" t="s">
        <v>2828</v>
      </c>
      <c r="I312" s="233" t="s">
        <v>640</v>
      </c>
      <c r="J312" s="231"/>
      <c r="K312" s="232">
        <v>5</v>
      </c>
      <c r="L312" s="232"/>
      <c r="M312" s="234"/>
    </row>
    <row r="313" spans="1:13" ht="14">
      <c r="A313" s="230" t="s">
        <v>2002</v>
      </c>
      <c r="B313" s="231"/>
      <c r="C313" s="231">
        <v>12297</v>
      </c>
      <c r="D313" s="231"/>
      <c r="E313" s="231"/>
      <c r="F313" s="231"/>
      <c r="G313" s="232"/>
      <c r="H313" s="235" t="s">
        <v>103</v>
      </c>
      <c r="I313" s="236" t="s">
        <v>236</v>
      </c>
      <c r="J313" s="237"/>
      <c r="K313" s="232">
        <v>1</v>
      </c>
      <c r="L313" s="232"/>
      <c r="M313" s="234" t="s">
        <v>837</v>
      </c>
    </row>
    <row r="314" spans="1:13" ht="14">
      <c r="A314" s="230" t="s">
        <v>2002</v>
      </c>
      <c r="B314" s="231"/>
      <c r="C314" s="231">
        <v>12360</v>
      </c>
      <c r="D314" s="231"/>
      <c r="E314" s="231"/>
      <c r="F314" s="231"/>
      <c r="G314" s="232"/>
      <c r="H314" s="233" t="s">
        <v>2219</v>
      </c>
      <c r="I314" s="233" t="s">
        <v>105</v>
      </c>
      <c r="J314" s="232"/>
      <c r="K314" s="232">
        <v>1</v>
      </c>
      <c r="L314" s="232"/>
      <c r="M314" s="234" t="s">
        <v>837</v>
      </c>
    </row>
    <row r="315" spans="1:13" ht="14">
      <c r="A315" s="230" t="s">
        <v>2002</v>
      </c>
      <c r="B315" s="231"/>
      <c r="C315" s="231">
        <v>12361</v>
      </c>
      <c r="D315" s="231"/>
      <c r="E315" s="231"/>
      <c r="F315" s="231"/>
      <c r="G315" s="232"/>
      <c r="H315" s="233" t="s">
        <v>2220</v>
      </c>
      <c r="I315" s="233" t="s">
        <v>867</v>
      </c>
      <c r="J315" s="232"/>
      <c r="K315" s="232">
        <v>1</v>
      </c>
      <c r="L315" s="232"/>
      <c r="M315" s="234" t="s">
        <v>837</v>
      </c>
    </row>
    <row r="316" spans="1:13" ht="14">
      <c r="A316" s="230" t="s">
        <v>2002</v>
      </c>
      <c r="B316" s="231"/>
      <c r="C316" s="231">
        <v>12371</v>
      </c>
      <c r="D316" s="231"/>
      <c r="E316" s="231"/>
      <c r="F316" s="231"/>
      <c r="G316" s="232"/>
      <c r="H316" s="233" t="s">
        <v>709</v>
      </c>
      <c r="I316" s="233" t="s">
        <v>324</v>
      </c>
      <c r="J316" s="232"/>
      <c r="K316" s="232">
        <v>5</v>
      </c>
      <c r="L316" s="232" t="s">
        <v>46</v>
      </c>
      <c r="M316" s="234"/>
    </row>
    <row r="317" spans="1:13" ht="14">
      <c r="A317" s="230" t="s">
        <v>2002</v>
      </c>
      <c r="B317" s="231"/>
      <c r="C317" s="231">
        <v>12384</v>
      </c>
      <c r="D317" s="231"/>
      <c r="E317" s="231"/>
      <c r="F317" s="231"/>
      <c r="G317" s="232"/>
      <c r="H317" s="233" t="s">
        <v>288</v>
      </c>
      <c r="I317" s="233" t="s">
        <v>1648</v>
      </c>
      <c r="J317" s="232"/>
      <c r="K317" s="232">
        <v>2</v>
      </c>
      <c r="L317" s="232" t="s">
        <v>46</v>
      </c>
      <c r="M317" s="234"/>
    </row>
    <row r="318" spans="1:13" ht="14">
      <c r="A318" s="230" t="s">
        <v>2002</v>
      </c>
      <c r="B318" s="231"/>
      <c r="C318" s="231">
        <v>12385</v>
      </c>
      <c r="D318" s="231"/>
      <c r="E318" s="231"/>
      <c r="F318" s="231"/>
      <c r="G318" s="232"/>
      <c r="H318" s="235" t="s">
        <v>868</v>
      </c>
      <c r="I318" s="236" t="s">
        <v>220</v>
      </c>
      <c r="J318" s="237"/>
      <c r="K318" s="232">
        <v>1</v>
      </c>
      <c r="L318" s="232"/>
      <c r="M318" s="234" t="s">
        <v>837</v>
      </c>
    </row>
    <row r="319" spans="1:13" ht="14">
      <c r="A319" s="230" t="s">
        <v>2002</v>
      </c>
      <c r="B319" s="231"/>
      <c r="C319" s="231">
        <v>12394</v>
      </c>
      <c r="D319" s="231"/>
      <c r="E319" s="231"/>
      <c r="F319" s="231"/>
      <c r="G319" s="232"/>
      <c r="H319" s="233" t="s">
        <v>2829</v>
      </c>
      <c r="I319" s="233" t="s">
        <v>523</v>
      </c>
      <c r="J319" s="231"/>
      <c r="K319" s="232">
        <v>7</v>
      </c>
      <c r="L319" s="232"/>
      <c r="M319" s="234"/>
    </row>
    <row r="320" spans="1:13" ht="14">
      <c r="A320" s="230" t="s">
        <v>2002</v>
      </c>
      <c r="B320" s="231"/>
      <c r="C320" s="231">
        <v>12547</v>
      </c>
      <c r="D320" s="231"/>
      <c r="E320" s="231"/>
      <c r="F320" s="231"/>
      <c r="G320" s="232"/>
      <c r="H320" s="233" t="s">
        <v>330</v>
      </c>
      <c r="I320" s="233" t="s">
        <v>553</v>
      </c>
      <c r="J320" s="232"/>
      <c r="K320" s="232">
        <v>2</v>
      </c>
      <c r="L320" s="232" t="s">
        <v>837</v>
      </c>
      <c r="M320" s="234"/>
    </row>
    <row r="321" spans="1:13" ht="14">
      <c r="A321" s="230" t="s">
        <v>2002</v>
      </c>
      <c r="B321" s="231"/>
      <c r="C321" s="231">
        <v>12578</v>
      </c>
      <c r="D321" s="231"/>
      <c r="E321" s="231"/>
      <c r="F321" s="231"/>
      <c r="G321" s="232"/>
      <c r="H321" s="233" t="s">
        <v>186</v>
      </c>
      <c r="I321" s="233" t="s">
        <v>494</v>
      </c>
      <c r="J321" s="232"/>
      <c r="K321" s="232">
        <v>1</v>
      </c>
      <c r="L321" s="232"/>
      <c r="M321" s="234" t="s">
        <v>837</v>
      </c>
    </row>
    <row r="322" spans="1:13" ht="14">
      <c r="A322" s="230" t="s">
        <v>2002</v>
      </c>
      <c r="B322" s="231"/>
      <c r="C322" s="231">
        <v>12580</v>
      </c>
      <c r="D322" s="231"/>
      <c r="E322" s="231"/>
      <c r="F322" s="231"/>
      <c r="G322" s="232"/>
      <c r="H322" s="235" t="s">
        <v>261</v>
      </c>
      <c r="I322" s="236" t="s">
        <v>613</v>
      </c>
      <c r="J322" s="237"/>
      <c r="K322" s="232">
        <v>1</v>
      </c>
      <c r="L322" s="232"/>
      <c r="M322" s="234" t="s">
        <v>46</v>
      </c>
    </row>
    <row r="323" spans="1:13" ht="14">
      <c r="A323" s="230" t="s">
        <v>2002</v>
      </c>
      <c r="B323" s="231"/>
      <c r="C323" s="231">
        <v>12586</v>
      </c>
      <c r="D323" s="231"/>
      <c r="E323" s="231"/>
      <c r="F323" s="231"/>
      <c r="G323" s="232"/>
      <c r="H323" s="233" t="s">
        <v>2222</v>
      </c>
      <c r="I323" s="233" t="s">
        <v>546</v>
      </c>
      <c r="J323" s="232"/>
      <c r="K323" s="232">
        <v>1</v>
      </c>
      <c r="L323" s="232"/>
      <c r="M323" s="234" t="s">
        <v>837</v>
      </c>
    </row>
    <row r="324" spans="1:13" ht="14">
      <c r="A324" s="230" t="s">
        <v>2002</v>
      </c>
      <c r="B324" s="231"/>
      <c r="C324" s="231">
        <v>12649</v>
      </c>
      <c r="D324" s="231"/>
      <c r="E324" s="231"/>
      <c r="F324" s="231"/>
      <c r="G324" s="232"/>
      <c r="H324" s="235" t="s">
        <v>517</v>
      </c>
      <c r="I324" s="236" t="s">
        <v>277</v>
      </c>
      <c r="J324" s="237"/>
      <c r="K324" s="232">
        <v>9</v>
      </c>
      <c r="L324" s="232" t="s">
        <v>46</v>
      </c>
      <c r="M324" s="234"/>
    </row>
    <row r="325" spans="1:13" ht="14">
      <c r="A325" s="230" t="s">
        <v>2002</v>
      </c>
      <c r="B325" s="231"/>
      <c r="C325" s="231">
        <v>12664</v>
      </c>
      <c r="D325" s="231"/>
      <c r="E325" s="231"/>
      <c r="F325" s="231"/>
      <c r="G325" s="232"/>
      <c r="H325" s="233" t="s">
        <v>873</v>
      </c>
      <c r="I325" s="233" t="s">
        <v>874</v>
      </c>
      <c r="J325" s="232"/>
      <c r="K325" s="232">
        <v>1</v>
      </c>
      <c r="L325" s="232"/>
      <c r="M325" s="234" t="s">
        <v>837</v>
      </c>
    </row>
    <row r="326" spans="1:13" ht="14">
      <c r="A326" s="230" t="s">
        <v>2002</v>
      </c>
      <c r="B326" s="231"/>
      <c r="C326" s="231">
        <v>12673</v>
      </c>
      <c r="D326" s="231"/>
      <c r="E326" s="231"/>
      <c r="F326" s="231"/>
      <c r="G326" s="232"/>
      <c r="H326" s="235" t="s">
        <v>846</v>
      </c>
      <c r="I326" s="236" t="s">
        <v>847</v>
      </c>
      <c r="J326" s="237"/>
      <c r="K326" s="232">
        <v>1</v>
      </c>
      <c r="L326" s="232"/>
      <c r="M326" s="234" t="s">
        <v>46</v>
      </c>
    </row>
    <row r="327" spans="1:13" ht="14">
      <c r="A327" s="230" t="s">
        <v>2002</v>
      </c>
      <c r="B327" s="231"/>
      <c r="C327" s="231">
        <v>12680</v>
      </c>
      <c r="D327" s="231"/>
      <c r="E327" s="231"/>
      <c r="F327" s="231"/>
      <c r="G327" s="232"/>
      <c r="H327" s="235" t="s">
        <v>637</v>
      </c>
      <c r="I327" s="236" t="s">
        <v>804</v>
      </c>
      <c r="J327" s="237"/>
      <c r="K327" s="232">
        <v>1</v>
      </c>
      <c r="L327" s="232"/>
      <c r="M327" s="234" t="s">
        <v>837</v>
      </c>
    </row>
    <row r="328" spans="1:13" ht="14">
      <c r="A328" s="230" t="s">
        <v>2002</v>
      </c>
      <c r="B328" s="231"/>
      <c r="C328" s="231">
        <v>12719</v>
      </c>
      <c r="D328" s="231"/>
      <c r="E328" s="231"/>
      <c r="F328" s="231"/>
      <c r="G328" s="232"/>
      <c r="H328" s="233" t="s">
        <v>251</v>
      </c>
      <c r="I328" s="233" t="s">
        <v>23</v>
      </c>
      <c r="J328" s="232"/>
      <c r="K328" s="232">
        <v>7</v>
      </c>
      <c r="L328" s="232" t="s">
        <v>46</v>
      </c>
      <c r="M328" s="234"/>
    </row>
    <row r="329" spans="1:13" ht="14">
      <c r="A329" s="230" t="s">
        <v>2002</v>
      </c>
      <c r="B329" s="231"/>
      <c r="C329" s="231">
        <v>12758</v>
      </c>
      <c r="D329" s="231"/>
      <c r="E329" s="231"/>
      <c r="F329" s="231"/>
      <c r="G329" s="232"/>
      <c r="H329" s="233" t="s">
        <v>2223</v>
      </c>
      <c r="I329" s="233" t="s">
        <v>2224</v>
      </c>
      <c r="J329" s="232"/>
      <c r="K329" s="232">
        <v>5</v>
      </c>
      <c r="L329" s="232" t="s">
        <v>838</v>
      </c>
      <c r="M329" s="234"/>
    </row>
    <row r="330" spans="1:13" ht="14">
      <c r="A330" s="230" t="s">
        <v>2002</v>
      </c>
      <c r="B330" s="231"/>
      <c r="C330" s="231">
        <v>12774</v>
      </c>
      <c r="D330" s="231"/>
      <c r="E330" s="231"/>
      <c r="F330" s="231"/>
      <c r="G330" s="232"/>
      <c r="H330" s="235" t="s">
        <v>259</v>
      </c>
      <c r="I330" s="236" t="s">
        <v>655</v>
      </c>
      <c r="J330" s="237"/>
      <c r="K330" s="232">
        <v>1</v>
      </c>
      <c r="L330" s="232"/>
      <c r="M330" s="234" t="s">
        <v>837</v>
      </c>
    </row>
    <row r="331" spans="1:13" ht="14">
      <c r="A331" s="230" t="s">
        <v>2002</v>
      </c>
      <c r="B331" s="231"/>
      <c r="C331" s="231">
        <v>12778</v>
      </c>
      <c r="D331" s="231"/>
      <c r="E331" s="231"/>
      <c r="F331" s="231"/>
      <c r="G331" s="232"/>
      <c r="H331" s="235" t="s">
        <v>1095</v>
      </c>
      <c r="I331" s="236" t="s">
        <v>72</v>
      </c>
      <c r="J331" s="237"/>
      <c r="K331" s="232">
        <v>1</v>
      </c>
      <c r="L331" s="232"/>
      <c r="M331" s="234" t="s">
        <v>837</v>
      </c>
    </row>
    <row r="332" spans="1:13" ht="14">
      <c r="A332" s="230" t="s">
        <v>2002</v>
      </c>
      <c r="B332" s="231"/>
      <c r="C332" s="231">
        <v>12779</v>
      </c>
      <c r="D332" s="231"/>
      <c r="E332" s="231"/>
      <c r="F332" s="231"/>
      <c r="G332" s="232"/>
      <c r="H332" s="233" t="s">
        <v>2225</v>
      </c>
      <c r="I332" s="233" t="s">
        <v>1954</v>
      </c>
      <c r="J332" s="232"/>
      <c r="K332" s="232">
        <v>4</v>
      </c>
      <c r="L332" s="232" t="s">
        <v>837</v>
      </c>
      <c r="M332" s="234"/>
    </row>
    <row r="333" spans="1:13" ht="14">
      <c r="A333" s="230" t="s">
        <v>2002</v>
      </c>
      <c r="B333" s="231"/>
      <c r="C333" s="231">
        <v>12781</v>
      </c>
      <c r="D333" s="231"/>
      <c r="E333" s="231"/>
      <c r="F333" s="231"/>
      <c r="G333" s="232"/>
      <c r="H333" s="233" t="s">
        <v>1712</v>
      </c>
      <c r="I333" s="233" t="s">
        <v>104</v>
      </c>
      <c r="J333" s="232"/>
      <c r="K333" s="232">
        <v>1</v>
      </c>
      <c r="L333" s="232"/>
      <c r="M333" s="234"/>
    </row>
    <row r="334" spans="1:13" ht="14">
      <c r="A334" s="230" t="s">
        <v>2002</v>
      </c>
      <c r="B334" s="231"/>
      <c r="C334" s="231">
        <v>12782</v>
      </c>
      <c r="D334" s="231"/>
      <c r="E334" s="231"/>
      <c r="F334" s="231"/>
      <c r="G334" s="232"/>
      <c r="H334" s="233" t="s">
        <v>262</v>
      </c>
      <c r="I334" s="233" t="s">
        <v>288</v>
      </c>
      <c r="J334" s="232"/>
      <c r="K334" s="232">
        <v>2</v>
      </c>
      <c r="L334" s="232" t="s">
        <v>837</v>
      </c>
      <c r="M334" s="234"/>
    </row>
    <row r="335" spans="1:13" ht="14">
      <c r="A335" s="230" t="s">
        <v>2002</v>
      </c>
      <c r="B335" s="231"/>
      <c r="C335" s="231">
        <v>12800</v>
      </c>
      <c r="D335" s="231"/>
      <c r="E335" s="231"/>
      <c r="F335" s="231"/>
      <c r="G335" s="232"/>
      <c r="H335" s="235" t="s">
        <v>534</v>
      </c>
      <c r="I335" s="236" t="s">
        <v>940</v>
      </c>
      <c r="J335" s="237"/>
      <c r="K335" s="232">
        <v>1</v>
      </c>
      <c r="L335" s="232"/>
      <c r="M335" s="234" t="s">
        <v>837</v>
      </c>
    </row>
    <row r="336" spans="1:13" ht="14">
      <c r="A336" s="230" t="s">
        <v>2002</v>
      </c>
      <c r="B336" s="231"/>
      <c r="C336" s="231">
        <v>12804</v>
      </c>
      <c r="D336" s="231"/>
      <c r="E336" s="231"/>
      <c r="F336" s="231"/>
      <c r="G336" s="232"/>
      <c r="H336" s="235" t="s">
        <v>781</v>
      </c>
      <c r="I336" s="236" t="s">
        <v>531</v>
      </c>
      <c r="J336" s="237"/>
      <c r="K336" s="232">
        <v>1</v>
      </c>
      <c r="L336" s="232"/>
      <c r="M336" s="234" t="s">
        <v>837</v>
      </c>
    </row>
    <row r="337" spans="1:13" ht="14">
      <c r="A337" s="230" t="s">
        <v>2002</v>
      </c>
      <c r="B337" s="231"/>
      <c r="C337" s="231">
        <v>12858</v>
      </c>
      <c r="D337" s="231"/>
      <c r="E337" s="231"/>
      <c r="F337" s="231"/>
      <c r="G337" s="232"/>
      <c r="H337" s="235" t="s">
        <v>667</v>
      </c>
      <c r="I337" s="236" t="s">
        <v>155</v>
      </c>
      <c r="J337" s="237"/>
      <c r="K337" s="232">
        <v>9</v>
      </c>
      <c r="L337" s="232" t="s">
        <v>46</v>
      </c>
      <c r="M337" s="234"/>
    </row>
    <row r="338" spans="1:13" ht="14">
      <c r="A338" s="230" t="s">
        <v>2002</v>
      </c>
      <c r="B338" s="231"/>
      <c r="C338" s="231">
        <v>12890</v>
      </c>
      <c r="D338" s="231"/>
      <c r="E338" s="231"/>
      <c r="F338" s="231"/>
      <c r="G338" s="232"/>
      <c r="H338" s="235" t="s">
        <v>861</v>
      </c>
      <c r="I338" s="236" t="s">
        <v>277</v>
      </c>
      <c r="J338" s="237"/>
      <c r="K338" s="232">
        <v>1</v>
      </c>
      <c r="L338" s="232"/>
      <c r="M338" s="234" t="s">
        <v>46</v>
      </c>
    </row>
    <row r="339" spans="1:13" ht="14">
      <c r="A339" s="230" t="s">
        <v>2002</v>
      </c>
      <c r="B339" s="231"/>
      <c r="C339" s="231">
        <v>12907</v>
      </c>
      <c r="D339" s="231"/>
      <c r="E339" s="231"/>
      <c r="F339" s="231"/>
      <c r="G339" s="232"/>
      <c r="H339" s="235" t="s">
        <v>226</v>
      </c>
      <c r="I339" s="236" t="s">
        <v>379</v>
      </c>
      <c r="J339" s="237"/>
      <c r="K339" s="232">
        <v>9</v>
      </c>
      <c r="L339" s="232" t="s">
        <v>46</v>
      </c>
      <c r="M339" s="234"/>
    </row>
    <row r="340" spans="1:13" ht="14">
      <c r="A340" s="230" t="s">
        <v>2002</v>
      </c>
      <c r="B340" s="231"/>
      <c r="C340" s="231">
        <v>12910</v>
      </c>
      <c r="D340" s="231"/>
      <c r="E340" s="231"/>
      <c r="F340" s="231"/>
      <c r="G340" s="232"/>
      <c r="H340" s="235" t="s">
        <v>853</v>
      </c>
      <c r="I340" s="236" t="s">
        <v>854</v>
      </c>
      <c r="J340" s="237"/>
      <c r="K340" s="232">
        <v>1</v>
      </c>
      <c r="L340" s="232"/>
      <c r="M340" s="234" t="s">
        <v>837</v>
      </c>
    </row>
    <row r="341" spans="1:13" ht="14">
      <c r="A341" s="230" t="s">
        <v>2002</v>
      </c>
      <c r="B341" s="231"/>
      <c r="C341" s="231">
        <v>12917</v>
      </c>
      <c r="D341" s="231"/>
      <c r="E341" s="231"/>
      <c r="F341" s="231"/>
      <c r="G341" s="232"/>
      <c r="H341" s="235" t="s">
        <v>378</v>
      </c>
      <c r="I341" s="236" t="s">
        <v>409</v>
      </c>
      <c r="J341" s="237"/>
      <c r="K341" s="232">
        <v>1</v>
      </c>
      <c r="L341" s="232"/>
      <c r="M341" s="234" t="s">
        <v>837</v>
      </c>
    </row>
    <row r="342" spans="1:13" ht="14">
      <c r="A342" s="230" t="s">
        <v>2002</v>
      </c>
      <c r="B342" s="231"/>
      <c r="C342" s="231">
        <v>12918</v>
      </c>
      <c r="D342" s="231"/>
      <c r="E342" s="231"/>
      <c r="F342" s="231"/>
      <c r="G342" s="232"/>
      <c r="H342" s="235" t="s">
        <v>301</v>
      </c>
      <c r="I342" s="236" t="s">
        <v>678</v>
      </c>
      <c r="J342" s="237"/>
      <c r="K342" s="232">
        <v>1</v>
      </c>
      <c r="L342" s="232"/>
      <c r="M342" s="234" t="s">
        <v>837</v>
      </c>
    </row>
    <row r="343" spans="1:13" ht="14">
      <c r="A343" s="230" t="s">
        <v>2002</v>
      </c>
      <c r="B343" s="231"/>
      <c r="C343" s="231">
        <v>12937</v>
      </c>
      <c r="D343" s="231"/>
      <c r="E343" s="231"/>
      <c r="F343" s="231"/>
      <c r="G343" s="232"/>
      <c r="H343" s="235" t="s">
        <v>708</v>
      </c>
      <c r="I343" s="236" t="s">
        <v>565</v>
      </c>
      <c r="J343" s="237"/>
      <c r="K343" s="232">
        <v>9</v>
      </c>
      <c r="L343" s="232" t="s">
        <v>837</v>
      </c>
      <c r="M343" s="234"/>
    </row>
    <row r="344" spans="1:13" ht="14">
      <c r="A344" s="230" t="s">
        <v>2002</v>
      </c>
      <c r="B344" s="231"/>
      <c r="C344" s="231">
        <v>12950</v>
      </c>
      <c r="D344" s="231"/>
      <c r="E344" s="231"/>
      <c r="F344" s="231"/>
      <c r="G344" s="232"/>
      <c r="H344" s="233" t="s">
        <v>1694</v>
      </c>
      <c r="I344" s="233" t="s">
        <v>705</v>
      </c>
      <c r="J344" s="232"/>
      <c r="K344" s="232">
        <v>3</v>
      </c>
      <c r="L344" s="232" t="s">
        <v>837</v>
      </c>
      <c r="M344" s="234"/>
    </row>
    <row r="345" spans="1:13" ht="14">
      <c r="A345" s="230" t="s">
        <v>2002</v>
      </c>
      <c r="B345" s="231"/>
      <c r="C345" s="231">
        <v>12977</v>
      </c>
      <c r="D345" s="231"/>
      <c r="E345" s="231"/>
      <c r="F345" s="231"/>
      <c r="G345" s="232"/>
      <c r="H345" s="235" t="s">
        <v>525</v>
      </c>
      <c r="I345" s="236" t="s">
        <v>596</v>
      </c>
      <c r="J345" s="237"/>
      <c r="K345" s="232">
        <v>2</v>
      </c>
      <c r="L345" s="232" t="s">
        <v>46</v>
      </c>
      <c r="M345" s="234"/>
    </row>
    <row r="346" spans="1:13" ht="14">
      <c r="A346" s="230" t="s">
        <v>2002</v>
      </c>
      <c r="B346" s="231"/>
      <c r="C346" s="231">
        <v>12990</v>
      </c>
      <c r="D346" s="231"/>
      <c r="E346" s="231"/>
      <c r="F346" s="231"/>
      <c r="G346" s="232"/>
      <c r="H346" s="233" t="s">
        <v>588</v>
      </c>
      <c r="I346" s="233" t="s">
        <v>238</v>
      </c>
      <c r="J346" s="232"/>
      <c r="K346" s="232">
        <v>2</v>
      </c>
      <c r="L346" s="232" t="s">
        <v>837</v>
      </c>
      <c r="M346" s="234"/>
    </row>
    <row r="347" spans="1:13" ht="14">
      <c r="A347" s="230" t="s">
        <v>2002</v>
      </c>
      <c r="B347" s="231"/>
      <c r="C347" s="231">
        <v>13012</v>
      </c>
      <c r="D347" s="231"/>
      <c r="E347" s="231"/>
      <c r="F347" s="231"/>
      <c r="G347" s="232"/>
      <c r="H347" s="233" t="s">
        <v>2227</v>
      </c>
      <c r="I347" s="233" t="s">
        <v>553</v>
      </c>
      <c r="J347" s="232"/>
      <c r="K347" s="232">
        <v>7</v>
      </c>
      <c r="L347" s="232" t="s">
        <v>837</v>
      </c>
      <c r="M347" s="234"/>
    </row>
    <row r="348" spans="1:13" ht="14">
      <c r="A348" s="230" t="s">
        <v>2002</v>
      </c>
      <c r="B348" s="231"/>
      <c r="C348" s="231">
        <v>13058</v>
      </c>
      <c r="D348" s="231"/>
      <c r="E348" s="231"/>
      <c r="F348" s="231"/>
      <c r="G348" s="232"/>
      <c r="H348" s="233" t="s">
        <v>2228</v>
      </c>
      <c r="I348" s="233" t="s">
        <v>2229</v>
      </c>
      <c r="J348" s="232"/>
      <c r="K348" s="232">
        <v>1</v>
      </c>
      <c r="L348" s="232"/>
      <c r="M348" s="234" t="s">
        <v>46</v>
      </c>
    </row>
    <row r="349" spans="1:13" ht="14">
      <c r="A349" s="230" t="s">
        <v>2002</v>
      </c>
      <c r="B349" s="231"/>
      <c r="C349" s="231">
        <v>13110</v>
      </c>
      <c r="D349" s="231"/>
      <c r="E349" s="231"/>
      <c r="F349" s="231"/>
      <c r="G349" s="232"/>
      <c r="H349" s="233" t="s">
        <v>1657</v>
      </c>
      <c r="I349" s="233" t="s">
        <v>1658</v>
      </c>
      <c r="J349" s="232"/>
      <c r="K349" s="232">
        <v>9</v>
      </c>
      <c r="L349" s="232" t="s">
        <v>837</v>
      </c>
      <c r="M349" s="234"/>
    </row>
    <row r="350" spans="1:13" ht="14">
      <c r="A350" s="230" t="s">
        <v>2002</v>
      </c>
      <c r="B350" s="231"/>
      <c r="C350" s="231">
        <v>13132</v>
      </c>
      <c r="D350" s="231"/>
      <c r="E350" s="231"/>
      <c r="F350" s="231"/>
      <c r="G350" s="232"/>
      <c r="H350" s="233" t="s">
        <v>1912</v>
      </c>
      <c r="I350" s="233" t="s">
        <v>136</v>
      </c>
      <c r="J350" s="232"/>
      <c r="K350" s="232">
        <v>2</v>
      </c>
      <c r="L350" s="232" t="s">
        <v>837</v>
      </c>
      <c r="M350" s="234"/>
    </row>
    <row r="351" spans="1:13" ht="14">
      <c r="A351" s="230" t="s">
        <v>2002</v>
      </c>
      <c r="B351" s="231"/>
      <c r="C351" s="231">
        <v>13151</v>
      </c>
      <c r="D351" s="231"/>
      <c r="E351" s="231"/>
      <c r="F351" s="231"/>
      <c r="G351" s="232"/>
      <c r="H351" s="233" t="s">
        <v>1640</v>
      </c>
      <c r="I351" s="233" t="s">
        <v>565</v>
      </c>
      <c r="J351" s="232"/>
      <c r="K351" s="232">
        <v>2</v>
      </c>
      <c r="L351" s="232" t="s">
        <v>837</v>
      </c>
      <c r="M351" s="234"/>
    </row>
    <row r="352" spans="1:13" ht="14">
      <c r="A352" s="230" t="s">
        <v>2002</v>
      </c>
      <c r="B352" s="231"/>
      <c r="C352" s="231">
        <v>13157</v>
      </c>
      <c r="D352" s="231"/>
      <c r="E352" s="231"/>
      <c r="F352" s="231"/>
      <c r="G352" s="232"/>
      <c r="H352" s="235" t="s">
        <v>665</v>
      </c>
      <c r="I352" s="236" t="s">
        <v>1124</v>
      </c>
      <c r="J352" s="237"/>
      <c r="K352" s="232">
        <v>9</v>
      </c>
      <c r="L352" s="232" t="s">
        <v>46</v>
      </c>
      <c r="M352" s="234"/>
    </row>
    <row r="353" spans="1:13" ht="14">
      <c r="A353" s="230" t="s">
        <v>2002</v>
      </c>
      <c r="B353" s="231"/>
      <c r="C353" s="231">
        <v>13167</v>
      </c>
      <c r="D353" s="231"/>
      <c r="E353" s="231"/>
      <c r="F353" s="231"/>
      <c r="G353" s="232"/>
      <c r="H353" s="233" t="s">
        <v>528</v>
      </c>
      <c r="I353" s="233" t="s">
        <v>2231</v>
      </c>
      <c r="J353" s="232"/>
      <c r="K353" s="232">
        <v>5</v>
      </c>
      <c r="L353" s="232" t="s">
        <v>838</v>
      </c>
      <c r="M353" s="234"/>
    </row>
    <row r="354" spans="1:13" ht="14">
      <c r="A354" s="230" t="s">
        <v>2002</v>
      </c>
      <c r="B354" s="231"/>
      <c r="C354" s="231">
        <v>13182</v>
      </c>
      <c r="D354" s="231"/>
      <c r="E354" s="231"/>
      <c r="F354" s="231"/>
      <c r="G354" s="232"/>
      <c r="H354" s="235" t="s">
        <v>660</v>
      </c>
      <c r="I354" s="236" t="s">
        <v>547</v>
      </c>
      <c r="J354" s="237"/>
      <c r="K354" s="232">
        <v>1</v>
      </c>
      <c r="L354" s="232"/>
      <c r="M354" s="234" t="s">
        <v>837</v>
      </c>
    </row>
    <row r="355" spans="1:13" ht="14">
      <c r="A355" s="230" t="s">
        <v>2002</v>
      </c>
      <c r="B355" s="231"/>
      <c r="C355" s="231">
        <v>13194</v>
      </c>
      <c r="D355" s="231"/>
      <c r="E355" s="231"/>
      <c r="F355" s="231"/>
      <c r="G355" s="232"/>
      <c r="H355" s="235" t="s">
        <v>990</v>
      </c>
      <c r="I355" s="236" t="s">
        <v>536</v>
      </c>
      <c r="J355" s="237"/>
      <c r="K355" s="232">
        <v>1</v>
      </c>
      <c r="L355" s="232"/>
      <c r="M355" s="234" t="s">
        <v>837</v>
      </c>
    </row>
    <row r="356" spans="1:13" ht="14">
      <c r="A356" s="230" t="s">
        <v>2002</v>
      </c>
      <c r="B356" s="231"/>
      <c r="C356" s="231">
        <v>13254</v>
      </c>
      <c r="D356" s="231"/>
      <c r="E356" s="231"/>
      <c r="F356" s="231"/>
      <c r="G356" s="232"/>
      <c r="H356" s="233" t="s">
        <v>143</v>
      </c>
      <c r="I356" s="233" t="s">
        <v>576</v>
      </c>
      <c r="J356" s="232"/>
      <c r="K356" s="232">
        <v>5</v>
      </c>
      <c r="L356" s="232" t="s">
        <v>837</v>
      </c>
      <c r="M356" s="234"/>
    </row>
    <row r="357" spans="1:13" ht="14">
      <c r="A357" s="230" t="s">
        <v>2002</v>
      </c>
      <c r="B357" s="231"/>
      <c r="C357" s="231">
        <v>13259</v>
      </c>
      <c r="D357" s="231"/>
      <c r="E357" s="231"/>
      <c r="F357" s="231"/>
      <c r="G357" s="232"/>
      <c r="H357" s="233" t="s">
        <v>2232</v>
      </c>
      <c r="I357" s="233" t="s">
        <v>2233</v>
      </c>
      <c r="J357" s="232"/>
      <c r="K357" s="232">
        <v>1</v>
      </c>
      <c r="L357" s="232"/>
      <c r="M357" s="234" t="s">
        <v>837</v>
      </c>
    </row>
    <row r="358" spans="1:13" ht="14">
      <c r="A358" s="230" t="s">
        <v>2002</v>
      </c>
      <c r="B358" s="231"/>
      <c r="C358" s="231">
        <v>13277</v>
      </c>
      <c r="D358" s="231"/>
      <c r="E358" s="231"/>
      <c r="F358" s="231"/>
      <c r="G358" s="232"/>
      <c r="H358" s="235" t="s">
        <v>989</v>
      </c>
      <c r="I358" s="236" t="s">
        <v>554</v>
      </c>
      <c r="J358" s="237"/>
      <c r="K358" s="232">
        <v>9</v>
      </c>
      <c r="L358" s="232" t="s">
        <v>837</v>
      </c>
      <c r="M358" s="234"/>
    </row>
    <row r="359" spans="1:13" ht="14">
      <c r="A359" s="230" t="s">
        <v>2002</v>
      </c>
      <c r="B359" s="231"/>
      <c r="C359" s="231">
        <v>13287</v>
      </c>
      <c r="D359" s="231"/>
      <c r="E359" s="231"/>
      <c r="F359" s="231"/>
      <c r="G359" s="232"/>
      <c r="H359" s="233" t="s">
        <v>1727</v>
      </c>
      <c r="I359" s="233" t="s">
        <v>135</v>
      </c>
      <c r="J359" s="232"/>
      <c r="K359" s="232">
        <v>1</v>
      </c>
      <c r="L359" s="232"/>
      <c r="M359" s="234" t="s">
        <v>837</v>
      </c>
    </row>
    <row r="360" spans="1:13" ht="14">
      <c r="A360" s="230" t="s">
        <v>2002</v>
      </c>
      <c r="B360" s="231"/>
      <c r="C360" s="231">
        <v>13323</v>
      </c>
      <c r="D360" s="231"/>
      <c r="E360" s="231"/>
      <c r="F360" s="231"/>
      <c r="G360" s="232"/>
      <c r="H360" s="235" t="s">
        <v>946</v>
      </c>
      <c r="I360" s="236" t="s">
        <v>138</v>
      </c>
      <c r="J360" s="237"/>
      <c r="K360" s="232">
        <v>1</v>
      </c>
      <c r="L360" s="232"/>
      <c r="M360" s="234" t="s">
        <v>46</v>
      </c>
    </row>
    <row r="361" spans="1:13" ht="14">
      <c r="A361" s="230" t="s">
        <v>2002</v>
      </c>
      <c r="B361" s="231"/>
      <c r="C361" s="231">
        <v>13325</v>
      </c>
      <c r="D361" s="231"/>
      <c r="E361" s="231"/>
      <c r="F361" s="231"/>
      <c r="G361" s="232"/>
      <c r="H361" s="233" t="s">
        <v>2234</v>
      </c>
      <c r="I361" s="233" t="s">
        <v>2235</v>
      </c>
      <c r="J361" s="232"/>
      <c r="K361" s="232">
        <v>6</v>
      </c>
      <c r="L361" s="232" t="s">
        <v>837</v>
      </c>
      <c r="M361" s="234"/>
    </row>
    <row r="362" spans="1:13" ht="14">
      <c r="A362" s="230" t="s">
        <v>2002</v>
      </c>
      <c r="B362" s="231"/>
      <c r="C362" s="231">
        <v>13339</v>
      </c>
      <c r="D362" s="231"/>
      <c r="E362" s="231"/>
      <c r="F362" s="231"/>
      <c r="G362" s="232"/>
      <c r="H362" s="233" t="s">
        <v>2236</v>
      </c>
      <c r="I362" s="233" t="s">
        <v>550</v>
      </c>
      <c r="J362" s="232"/>
      <c r="K362" s="232">
        <v>1</v>
      </c>
      <c r="L362" s="232"/>
      <c r="M362" s="234" t="s">
        <v>837</v>
      </c>
    </row>
    <row r="363" spans="1:13" ht="14">
      <c r="A363" s="230" t="s">
        <v>2002</v>
      </c>
      <c r="B363" s="231"/>
      <c r="C363" s="231">
        <v>13356</v>
      </c>
      <c r="D363" s="231"/>
      <c r="E363" s="231"/>
      <c r="F363" s="231"/>
      <c r="G363" s="232"/>
      <c r="H363" s="235" t="s">
        <v>90</v>
      </c>
      <c r="I363" s="236" t="s">
        <v>628</v>
      </c>
      <c r="J363" s="237"/>
      <c r="K363" s="232">
        <v>8</v>
      </c>
      <c r="L363" s="232" t="s">
        <v>837</v>
      </c>
      <c r="M363" s="234"/>
    </row>
    <row r="364" spans="1:13" ht="14">
      <c r="A364" s="230" t="s">
        <v>2002</v>
      </c>
      <c r="B364" s="231"/>
      <c r="C364" s="231">
        <v>13359</v>
      </c>
      <c r="D364" s="231"/>
      <c r="E364" s="231"/>
      <c r="F364" s="231"/>
      <c r="G364" s="232"/>
      <c r="H364" s="235" t="s">
        <v>741</v>
      </c>
      <c r="I364" s="236" t="s">
        <v>571</v>
      </c>
      <c r="J364" s="237"/>
      <c r="K364" s="232">
        <v>7</v>
      </c>
      <c r="L364" s="232" t="s">
        <v>46</v>
      </c>
      <c r="M364" s="234"/>
    </row>
    <row r="365" spans="1:13" ht="14">
      <c r="A365" s="230" t="s">
        <v>2002</v>
      </c>
      <c r="B365" s="231"/>
      <c r="C365" s="231">
        <v>13360</v>
      </c>
      <c r="D365" s="231"/>
      <c r="E365" s="231"/>
      <c r="F365" s="231"/>
      <c r="G365" s="232"/>
      <c r="H365" s="235" t="s">
        <v>371</v>
      </c>
      <c r="I365" s="236" t="s">
        <v>372</v>
      </c>
      <c r="J365" s="237"/>
      <c r="K365" s="232">
        <v>1</v>
      </c>
      <c r="L365" s="232"/>
      <c r="M365" s="234" t="s">
        <v>837</v>
      </c>
    </row>
    <row r="366" spans="1:13" ht="14">
      <c r="A366" s="230" t="s">
        <v>2002</v>
      </c>
      <c r="B366" s="231"/>
      <c r="C366" s="231">
        <v>13367</v>
      </c>
      <c r="D366" s="231"/>
      <c r="E366" s="231"/>
      <c r="F366" s="231"/>
      <c r="G366" s="232"/>
      <c r="H366" s="235" t="s">
        <v>751</v>
      </c>
      <c r="I366" s="236" t="s">
        <v>532</v>
      </c>
      <c r="J366" s="237"/>
      <c r="K366" s="232">
        <v>9</v>
      </c>
      <c r="L366" s="232" t="s">
        <v>837</v>
      </c>
      <c r="M366" s="234"/>
    </row>
    <row r="367" spans="1:13" ht="14">
      <c r="A367" s="230" t="s">
        <v>2002</v>
      </c>
      <c r="B367" s="231"/>
      <c r="C367" s="231">
        <v>13369</v>
      </c>
      <c r="D367" s="231"/>
      <c r="E367" s="231"/>
      <c r="F367" s="231"/>
      <c r="G367" s="232"/>
      <c r="H367" s="235" t="s">
        <v>586</v>
      </c>
      <c r="I367" s="236" t="s">
        <v>333</v>
      </c>
      <c r="J367" s="237"/>
      <c r="K367" s="232">
        <v>6</v>
      </c>
      <c r="L367" s="232" t="s">
        <v>837</v>
      </c>
      <c r="M367" s="234"/>
    </row>
    <row r="368" spans="1:13" ht="14">
      <c r="A368" s="230" t="s">
        <v>2002</v>
      </c>
      <c r="B368" s="231"/>
      <c r="C368" s="231">
        <v>13397</v>
      </c>
      <c r="D368" s="231"/>
      <c r="E368" s="231"/>
      <c r="F368" s="231"/>
      <c r="G368" s="232"/>
      <c r="H368" s="235" t="s">
        <v>758</v>
      </c>
      <c r="I368" s="236" t="s">
        <v>72</v>
      </c>
      <c r="J368" s="237"/>
      <c r="K368" s="232">
        <v>1</v>
      </c>
      <c r="L368" s="232"/>
      <c r="M368" s="234" t="s">
        <v>46</v>
      </c>
    </row>
    <row r="369" spans="1:13" ht="14">
      <c r="A369" s="230" t="s">
        <v>2002</v>
      </c>
      <c r="B369" s="231"/>
      <c r="C369" s="231">
        <v>13401</v>
      </c>
      <c r="D369" s="231"/>
      <c r="E369" s="231"/>
      <c r="F369" s="231"/>
      <c r="G369" s="232"/>
      <c r="H369" s="233" t="s">
        <v>484</v>
      </c>
      <c r="I369" s="233" t="s">
        <v>2207</v>
      </c>
      <c r="J369" s="231"/>
      <c r="K369" s="232">
        <v>1</v>
      </c>
      <c r="L369" s="232"/>
      <c r="M369" s="234"/>
    </row>
    <row r="370" spans="1:13" ht="14">
      <c r="A370" s="230" t="s">
        <v>2002</v>
      </c>
      <c r="B370" s="231"/>
      <c r="C370" s="231">
        <v>13403</v>
      </c>
      <c r="D370" s="231"/>
      <c r="E370" s="231"/>
      <c r="F370" s="231"/>
      <c r="G370" s="232"/>
      <c r="H370" s="235" t="s">
        <v>119</v>
      </c>
      <c r="I370" s="236" t="s">
        <v>285</v>
      </c>
      <c r="J370" s="237"/>
      <c r="K370" s="232">
        <v>1</v>
      </c>
      <c r="L370" s="232"/>
      <c r="M370" s="234" t="s">
        <v>837</v>
      </c>
    </row>
    <row r="371" spans="1:13" ht="14">
      <c r="A371" s="230" t="s">
        <v>2002</v>
      </c>
      <c r="B371" s="231"/>
      <c r="C371" s="231">
        <v>13408</v>
      </c>
      <c r="D371" s="231"/>
      <c r="E371" s="231"/>
      <c r="F371" s="231"/>
      <c r="G371" s="232"/>
      <c r="H371" s="233" t="s">
        <v>2830</v>
      </c>
      <c r="I371" s="233" t="s">
        <v>2831</v>
      </c>
      <c r="J371" s="231"/>
      <c r="K371" s="232">
        <v>8</v>
      </c>
      <c r="L371" s="232"/>
      <c r="M371" s="234"/>
    </row>
    <row r="372" spans="1:13" ht="14">
      <c r="A372" s="230" t="s">
        <v>2002</v>
      </c>
      <c r="B372" s="231"/>
      <c r="C372" s="231">
        <v>13442</v>
      </c>
      <c r="D372" s="231"/>
      <c r="E372" s="231"/>
      <c r="F372" s="231"/>
      <c r="G372" s="232"/>
      <c r="H372" s="235" t="s">
        <v>819</v>
      </c>
      <c r="I372" s="236" t="s">
        <v>546</v>
      </c>
      <c r="J372" s="237"/>
      <c r="K372" s="232">
        <v>1</v>
      </c>
      <c r="L372" s="232"/>
      <c r="M372" s="234" t="s">
        <v>837</v>
      </c>
    </row>
    <row r="373" spans="1:13" ht="14">
      <c r="A373" s="230" t="s">
        <v>2002</v>
      </c>
      <c r="B373" s="231"/>
      <c r="C373" s="231">
        <v>13472</v>
      </c>
      <c r="D373" s="231"/>
      <c r="E373" s="231"/>
      <c r="F373" s="231"/>
      <c r="G373" s="232"/>
      <c r="H373" s="233" t="s">
        <v>1298</v>
      </c>
      <c r="I373" s="233" t="s">
        <v>331</v>
      </c>
      <c r="J373" s="231"/>
      <c r="K373" s="232">
        <v>4</v>
      </c>
      <c r="L373" s="232"/>
      <c r="M373" s="234"/>
    </row>
    <row r="374" spans="1:13" ht="14">
      <c r="A374" s="230" t="s">
        <v>2002</v>
      </c>
      <c r="B374" s="231"/>
      <c r="C374" s="231">
        <v>13473</v>
      </c>
      <c r="D374" s="231"/>
      <c r="E374" s="231"/>
      <c r="F374" s="231"/>
      <c r="G374" s="232"/>
      <c r="H374" s="235" t="s">
        <v>601</v>
      </c>
      <c r="I374" s="236" t="s">
        <v>1097</v>
      </c>
      <c r="J374" s="237"/>
      <c r="K374" s="232">
        <v>7</v>
      </c>
      <c r="L374" s="232" t="s">
        <v>46</v>
      </c>
      <c r="M374" s="234"/>
    </row>
    <row r="375" spans="1:13" ht="14">
      <c r="A375" s="230" t="s">
        <v>2002</v>
      </c>
      <c r="B375" s="231"/>
      <c r="C375" s="231">
        <v>13475</v>
      </c>
      <c r="D375" s="231"/>
      <c r="E375" s="231"/>
      <c r="F375" s="231"/>
      <c r="G375" s="232"/>
      <c r="H375" s="235" t="s">
        <v>542</v>
      </c>
      <c r="I375" s="236" t="s">
        <v>197</v>
      </c>
      <c r="J375" s="237"/>
      <c r="K375" s="232">
        <v>1</v>
      </c>
      <c r="L375" s="232"/>
      <c r="M375" s="234" t="s">
        <v>46</v>
      </c>
    </row>
    <row r="376" spans="1:13" ht="14">
      <c r="A376" s="230" t="s">
        <v>2002</v>
      </c>
      <c r="B376" s="231"/>
      <c r="C376" s="231">
        <v>13483</v>
      </c>
      <c r="D376" s="231"/>
      <c r="E376" s="231"/>
      <c r="F376" s="231"/>
      <c r="G376" s="232"/>
      <c r="H376" s="235" t="s">
        <v>985</v>
      </c>
      <c r="I376" s="236" t="s">
        <v>986</v>
      </c>
      <c r="J376" s="237"/>
      <c r="K376" s="232">
        <v>1</v>
      </c>
      <c r="L376" s="232"/>
      <c r="M376" s="234" t="s">
        <v>837</v>
      </c>
    </row>
    <row r="377" spans="1:13" ht="14">
      <c r="A377" s="230" t="s">
        <v>2002</v>
      </c>
      <c r="B377" s="231"/>
      <c r="C377" s="231">
        <v>13485</v>
      </c>
      <c r="D377" s="231"/>
      <c r="E377" s="231"/>
      <c r="F377" s="231"/>
      <c r="G377" s="232"/>
      <c r="H377" s="235" t="s">
        <v>870</v>
      </c>
      <c r="I377" s="236" t="s">
        <v>72</v>
      </c>
      <c r="J377" s="237"/>
      <c r="K377" s="232">
        <v>1</v>
      </c>
      <c r="L377" s="232"/>
      <c r="M377" s="234" t="s">
        <v>837</v>
      </c>
    </row>
    <row r="378" spans="1:13" ht="14">
      <c r="A378" s="230" t="s">
        <v>2002</v>
      </c>
      <c r="B378" s="231"/>
      <c r="C378" s="231">
        <v>13490</v>
      </c>
      <c r="D378" s="231"/>
      <c r="E378" s="231"/>
      <c r="F378" s="231"/>
      <c r="G378" s="232"/>
      <c r="H378" s="233" t="s">
        <v>584</v>
      </c>
      <c r="I378" s="233" t="s">
        <v>171</v>
      </c>
      <c r="J378" s="232"/>
      <c r="K378" s="232">
        <v>2</v>
      </c>
      <c r="L378" s="232" t="s">
        <v>837</v>
      </c>
      <c r="M378" s="234"/>
    </row>
    <row r="379" spans="1:13" ht="14">
      <c r="A379" s="230" t="s">
        <v>2002</v>
      </c>
      <c r="B379" s="231"/>
      <c r="C379" s="231">
        <v>13527</v>
      </c>
      <c r="D379" s="231"/>
      <c r="E379" s="231"/>
      <c r="F379" s="231"/>
      <c r="G379" s="232"/>
      <c r="H379" s="235" t="s">
        <v>1199</v>
      </c>
      <c r="I379" s="236" t="s">
        <v>544</v>
      </c>
      <c r="J379" s="237"/>
      <c r="K379" s="232">
        <v>1</v>
      </c>
      <c r="L379" s="232"/>
      <c r="M379" s="234" t="s">
        <v>837</v>
      </c>
    </row>
    <row r="380" spans="1:13" ht="14">
      <c r="A380" s="230" t="s">
        <v>2002</v>
      </c>
      <c r="B380" s="231"/>
      <c r="C380" s="231">
        <v>13533</v>
      </c>
      <c r="D380" s="231"/>
      <c r="E380" s="231"/>
      <c r="F380" s="231"/>
      <c r="G380" s="232"/>
      <c r="H380" s="233" t="s">
        <v>1924</v>
      </c>
      <c r="I380" s="233" t="s">
        <v>136</v>
      </c>
      <c r="J380" s="232"/>
      <c r="K380" s="232">
        <v>1</v>
      </c>
      <c r="L380" s="232"/>
      <c r="M380" s="234"/>
    </row>
    <row r="381" spans="1:13" ht="14">
      <c r="A381" s="230" t="s">
        <v>2002</v>
      </c>
      <c r="B381" s="231"/>
      <c r="C381" s="231">
        <v>13546</v>
      </c>
      <c r="D381" s="231"/>
      <c r="E381" s="231"/>
      <c r="F381" s="231"/>
      <c r="G381" s="232"/>
      <c r="H381" s="235" t="s">
        <v>684</v>
      </c>
      <c r="I381" s="236" t="s">
        <v>625</v>
      </c>
      <c r="J381" s="237"/>
      <c r="K381" s="232">
        <v>8</v>
      </c>
      <c r="L381" s="232" t="s">
        <v>838</v>
      </c>
      <c r="M381" s="234"/>
    </row>
    <row r="382" spans="1:13" ht="14">
      <c r="A382" s="230" t="s">
        <v>2002</v>
      </c>
      <c r="B382" s="231"/>
      <c r="C382" s="231">
        <v>13549</v>
      </c>
      <c r="D382" s="231"/>
      <c r="E382" s="231"/>
      <c r="F382" s="231"/>
      <c r="G382" s="232"/>
      <c r="H382" s="235" t="s">
        <v>165</v>
      </c>
      <c r="I382" s="236" t="s">
        <v>900</v>
      </c>
      <c r="J382" s="237"/>
      <c r="K382" s="232">
        <v>1</v>
      </c>
      <c r="L382" s="232"/>
      <c r="M382" s="234" t="s">
        <v>837</v>
      </c>
    </row>
    <row r="383" spans="1:13" ht="14">
      <c r="A383" s="230" t="s">
        <v>2002</v>
      </c>
      <c r="B383" s="231"/>
      <c r="C383" s="231">
        <v>13593</v>
      </c>
      <c r="D383" s="231"/>
      <c r="E383" s="231"/>
      <c r="F383" s="231"/>
      <c r="G383" s="232"/>
      <c r="H383" s="235" t="s">
        <v>759</v>
      </c>
      <c r="I383" s="236" t="s">
        <v>565</v>
      </c>
      <c r="J383" s="237"/>
      <c r="K383" s="232">
        <v>4</v>
      </c>
      <c r="L383" s="232" t="s">
        <v>837</v>
      </c>
      <c r="M383" s="234"/>
    </row>
    <row r="384" spans="1:13" ht="14">
      <c r="A384" s="230" t="s">
        <v>2002</v>
      </c>
      <c r="B384" s="231"/>
      <c r="C384" s="231">
        <v>13595</v>
      </c>
      <c r="D384" s="231"/>
      <c r="E384" s="231"/>
      <c r="F384" s="231"/>
      <c r="G384" s="232"/>
      <c r="H384" s="233" t="s">
        <v>1283</v>
      </c>
      <c r="I384" s="233" t="s">
        <v>1284</v>
      </c>
      <c r="J384" s="232"/>
      <c r="K384" s="232">
        <v>6</v>
      </c>
      <c r="L384" s="232" t="s">
        <v>837</v>
      </c>
      <c r="M384" s="234"/>
    </row>
    <row r="385" spans="1:13" ht="14">
      <c r="A385" s="230" t="s">
        <v>2002</v>
      </c>
      <c r="B385" s="231"/>
      <c r="C385" s="231">
        <v>13606</v>
      </c>
      <c r="D385" s="231"/>
      <c r="E385" s="231"/>
      <c r="F385" s="231"/>
      <c r="G385" s="232"/>
      <c r="H385" s="233" t="s">
        <v>2239</v>
      </c>
      <c r="I385" s="233" t="s">
        <v>321</v>
      </c>
      <c r="J385" s="232"/>
      <c r="K385" s="232">
        <v>1</v>
      </c>
      <c r="L385" s="232"/>
      <c r="M385" s="234" t="s">
        <v>46</v>
      </c>
    </row>
    <row r="386" spans="1:13" ht="14">
      <c r="A386" s="230" t="s">
        <v>2002</v>
      </c>
      <c r="B386" s="231"/>
      <c r="C386" s="231">
        <v>13608</v>
      </c>
      <c r="D386" s="231"/>
      <c r="E386" s="231"/>
      <c r="F386" s="231"/>
      <c r="G386" s="232"/>
      <c r="H386" s="235" t="s">
        <v>601</v>
      </c>
      <c r="I386" s="236" t="s">
        <v>927</v>
      </c>
      <c r="J386" s="237"/>
      <c r="K386" s="232">
        <v>9</v>
      </c>
      <c r="L386" s="232" t="s">
        <v>46</v>
      </c>
      <c r="M386" s="234"/>
    </row>
    <row r="387" spans="1:13" ht="14">
      <c r="A387" s="230" t="s">
        <v>2002</v>
      </c>
      <c r="B387" s="231"/>
      <c r="C387" s="231">
        <v>13629</v>
      </c>
      <c r="D387" s="231"/>
      <c r="E387" s="231"/>
      <c r="F387" s="231"/>
      <c r="G387" s="232"/>
      <c r="H387" s="235" t="s">
        <v>601</v>
      </c>
      <c r="I387" s="236" t="s">
        <v>1579</v>
      </c>
      <c r="J387" s="237"/>
      <c r="K387" s="232">
        <v>1</v>
      </c>
      <c r="L387" s="232"/>
      <c r="M387" s="234" t="s">
        <v>837</v>
      </c>
    </row>
    <row r="388" spans="1:13" ht="14">
      <c r="A388" s="230" t="s">
        <v>2002</v>
      </c>
      <c r="B388" s="231"/>
      <c r="C388" s="231">
        <v>13654</v>
      </c>
      <c r="D388" s="231"/>
      <c r="E388" s="231"/>
      <c r="F388" s="231"/>
      <c r="G388" s="232"/>
      <c r="H388" s="233" t="s">
        <v>2241</v>
      </c>
      <c r="I388" s="233" t="s">
        <v>2242</v>
      </c>
      <c r="J388" s="232"/>
      <c r="K388" s="232">
        <v>1</v>
      </c>
      <c r="L388" s="232"/>
      <c r="M388" s="234" t="s">
        <v>837</v>
      </c>
    </row>
    <row r="389" spans="1:13" ht="14">
      <c r="A389" s="230" t="s">
        <v>2002</v>
      </c>
      <c r="B389" s="231"/>
      <c r="C389" s="231">
        <v>13658</v>
      </c>
      <c r="D389" s="231"/>
      <c r="E389" s="231"/>
      <c r="F389" s="231"/>
      <c r="G389" s="232"/>
      <c r="H389" s="235" t="s">
        <v>865</v>
      </c>
      <c r="I389" s="236" t="s">
        <v>866</v>
      </c>
      <c r="J389" s="237"/>
      <c r="K389" s="232">
        <v>8</v>
      </c>
      <c r="L389" s="232" t="s">
        <v>837</v>
      </c>
      <c r="M389" s="234"/>
    </row>
    <row r="390" spans="1:13" ht="14">
      <c r="A390" s="230" t="s">
        <v>2002</v>
      </c>
      <c r="B390" s="231"/>
      <c r="C390" s="231">
        <v>13677</v>
      </c>
      <c r="D390" s="231"/>
      <c r="E390" s="231"/>
      <c r="F390" s="231"/>
      <c r="G390" s="232"/>
      <c r="H390" s="233" t="s">
        <v>1847</v>
      </c>
      <c r="I390" s="233" t="s">
        <v>156</v>
      </c>
      <c r="J390" s="232"/>
      <c r="K390" s="232">
        <v>1</v>
      </c>
      <c r="L390" s="232"/>
      <c r="M390" s="234" t="s">
        <v>837</v>
      </c>
    </row>
    <row r="391" spans="1:13" ht="14">
      <c r="A391" s="230" t="s">
        <v>2002</v>
      </c>
      <c r="B391" s="231"/>
      <c r="C391" s="231">
        <v>13684</v>
      </c>
      <c r="D391" s="231"/>
      <c r="E391" s="231"/>
      <c r="F391" s="231"/>
      <c r="G391" s="232"/>
      <c r="H391" s="235" t="s">
        <v>975</v>
      </c>
      <c r="I391" s="236" t="s">
        <v>553</v>
      </c>
      <c r="J391" s="237"/>
      <c r="K391" s="232">
        <v>1</v>
      </c>
      <c r="L391" s="232"/>
      <c r="M391" s="234" t="s">
        <v>837</v>
      </c>
    </row>
    <row r="392" spans="1:13" ht="14">
      <c r="A392" s="230" t="s">
        <v>2002</v>
      </c>
      <c r="B392" s="231"/>
      <c r="C392" s="231">
        <v>13685</v>
      </c>
      <c r="D392" s="231"/>
      <c r="E392" s="231"/>
      <c r="F392" s="231"/>
      <c r="G392" s="232"/>
      <c r="H392" s="235" t="s">
        <v>942</v>
      </c>
      <c r="I392" s="236" t="s">
        <v>220</v>
      </c>
      <c r="J392" s="237"/>
      <c r="K392" s="232">
        <v>1</v>
      </c>
      <c r="L392" s="232"/>
      <c r="M392" s="234" t="s">
        <v>837</v>
      </c>
    </row>
    <row r="393" spans="1:13" ht="14">
      <c r="A393" s="230" t="s">
        <v>2002</v>
      </c>
      <c r="B393" s="231"/>
      <c r="C393" s="231">
        <v>13690</v>
      </c>
      <c r="D393" s="231"/>
      <c r="E393" s="231"/>
      <c r="F393" s="231"/>
      <c r="G393" s="232"/>
      <c r="H393" s="235" t="s">
        <v>923</v>
      </c>
      <c r="I393" s="236" t="s">
        <v>924</v>
      </c>
      <c r="J393" s="237"/>
      <c r="K393" s="232">
        <v>1</v>
      </c>
      <c r="L393" s="232"/>
      <c r="M393" s="234" t="s">
        <v>837</v>
      </c>
    </row>
    <row r="394" spans="1:13" ht="14">
      <c r="A394" s="230" t="s">
        <v>2002</v>
      </c>
      <c r="B394" s="231"/>
      <c r="C394" s="231">
        <v>13696</v>
      </c>
      <c r="D394" s="231"/>
      <c r="E394" s="231"/>
      <c r="F394" s="231"/>
      <c r="G394" s="232"/>
      <c r="H394" s="235" t="s">
        <v>980</v>
      </c>
      <c r="I394" s="236" t="s">
        <v>221</v>
      </c>
      <c r="J394" s="237"/>
      <c r="K394" s="232">
        <v>1</v>
      </c>
      <c r="L394" s="232"/>
      <c r="M394" s="234" t="s">
        <v>837</v>
      </c>
    </row>
    <row r="395" spans="1:13" ht="14">
      <c r="A395" s="230" t="s">
        <v>2002</v>
      </c>
      <c r="B395" s="231"/>
      <c r="C395" s="231">
        <v>13699</v>
      </c>
      <c r="D395" s="231"/>
      <c r="E395" s="231"/>
      <c r="F395" s="231"/>
      <c r="G395" s="232"/>
      <c r="H395" s="233" t="s">
        <v>2243</v>
      </c>
      <c r="I395" s="233" t="s">
        <v>247</v>
      </c>
      <c r="J395" s="232"/>
      <c r="K395" s="232">
        <v>1</v>
      </c>
      <c r="L395" s="232"/>
      <c r="M395" s="234" t="s">
        <v>837</v>
      </c>
    </row>
    <row r="396" spans="1:13" ht="14">
      <c r="A396" s="230" t="s">
        <v>2002</v>
      </c>
      <c r="B396" s="231"/>
      <c r="C396" s="231">
        <v>13707</v>
      </c>
      <c r="D396" s="231"/>
      <c r="E396" s="231"/>
      <c r="F396" s="231"/>
      <c r="G396" s="232"/>
      <c r="H396" s="233" t="s">
        <v>2244</v>
      </c>
      <c r="I396" s="233" t="s">
        <v>554</v>
      </c>
      <c r="J396" s="232"/>
      <c r="K396" s="232">
        <v>1</v>
      </c>
      <c r="L396" s="232"/>
      <c r="M396" s="234" t="s">
        <v>837</v>
      </c>
    </row>
    <row r="397" spans="1:13" ht="14">
      <c r="A397" s="230" t="s">
        <v>2002</v>
      </c>
      <c r="B397" s="231"/>
      <c r="C397" s="231">
        <v>13713</v>
      </c>
      <c r="D397" s="231"/>
      <c r="E397" s="231"/>
      <c r="F397" s="231"/>
      <c r="G397" s="232"/>
      <c r="H397" s="233" t="s">
        <v>2245</v>
      </c>
      <c r="I397" s="233" t="s">
        <v>547</v>
      </c>
      <c r="J397" s="232"/>
      <c r="K397" s="232">
        <v>1</v>
      </c>
      <c r="L397" s="232"/>
      <c r="M397" s="234" t="s">
        <v>837</v>
      </c>
    </row>
    <row r="398" spans="1:13" ht="14">
      <c r="A398" s="230" t="s">
        <v>2002</v>
      </c>
      <c r="B398" s="231"/>
      <c r="C398" s="231">
        <v>13750</v>
      </c>
      <c r="D398" s="231"/>
      <c r="E398" s="231"/>
      <c r="F398" s="231"/>
      <c r="G398" s="232"/>
      <c r="H398" s="233" t="s">
        <v>584</v>
      </c>
      <c r="I398" s="233" t="s">
        <v>2834</v>
      </c>
      <c r="J398" s="231"/>
      <c r="K398" s="232">
        <v>7</v>
      </c>
      <c r="L398" s="232"/>
      <c r="M398" s="234"/>
    </row>
    <row r="399" spans="1:13" ht="14">
      <c r="A399" s="230" t="s">
        <v>2002</v>
      </c>
      <c r="B399" s="231"/>
      <c r="C399" s="231">
        <v>13764</v>
      </c>
      <c r="D399" s="231"/>
      <c r="E399" s="231"/>
      <c r="F399" s="231"/>
      <c r="G399" s="232"/>
      <c r="H399" s="235" t="s">
        <v>708</v>
      </c>
      <c r="I399" s="236" t="s">
        <v>638</v>
      </c>
      <c r="J399" s="237"/>
      <c r="K399" s="232">
        <v>1</v>
      </c>
      <c r="L399" s="232"/>
      <c r="M399" s="234" t="s">
        <v>837</v>
      </c>
    </row>
    <row r="400" spans="1:13" ht="14">
      <c r="A400" s="230" t="s">
        <v>2002</v>
      </c>
      <c r="B400" s="231"/>
      <c r="C400" s="231">
        <v>13769</v>
      </c>
      <c r="D400" s="231"/>
      <c r="E400" s="231"/>
      <c r="F400" s="231"/>
      <c r="G400" s="232"/>
      <c r="H400" s="235" t="s">
        <v>761</v>
      </c>
      <c r="I400" s="236" t="s">
        <v>762</v>
      </c>
      <c r="J400" s="237"/>
      <c r="K400" s="232">
        <v>6</v>
      </c>
      <c r="L400" s="232" t="s">
        <v>838</v>
      </c>
      <c r="M400" s="234"/>
    </row>
    <row r="401" spans="1:13" ht="14">
      <c r="A401" s="230" t="s">
        <v>2002</v>
      </c>
      <c r="B401" s="231"/>
      <c r="C401" s="231">
        <v>13788</v>
      </c>
      <c r="D401" s="231"/>
      <c r="E401" s="231"/>
      <c r="F401" s="231"/>
      <c r="G401" s="232"/>
      <c r="H401" s="233" t="s">
        <v>109</v>
      </c>
      <c r="I401" s="233" t="s">
        <v>531</v>
      </c>
      <c r="J401" s="232"/>
      <c r="K401" s="232">
        <v>5</v>
      </c>
      <c r="L401" s="232" t="s">
        <v>837</v>
      </c>
      <c r="M401" s="234"/>
    </row>
    <row r="402" spans="1:13" ht="14">
      <c r="A402" s="230" t="s">
        <v>2002</v>
      </c>
      <c r="B402" s="231"/>
      <c r="C402" s="231">
        <v>13804</v>
      </c>
      <c r="D402" s="231"/>
      <c r="E402" s="231"/>
      <c r="F402" s="231"/>
      <c r="G402" s="232"/>
      <c r="H402" s="235" t="s">
        <v>1069</v>
      </c>
      <c r="I402" s="236" t="s">
        <v>206</v>
      </c>
      <c r="J402" s="237"/>
      <c r="K402" s="232">
        <v>1</v>
      </c>
      <c r="L402" s="232"/>
      <c r="M402" s="234" t="s">
        <v>837</v>
      </c>
    </row>
    <row r="403" spans="1:13" ht="14">
      <c r="A403" s="230" t="s">
        <v>2002</v>
      </c>
      <c r="B403" s="231"/>
      <c r="C403" s="231">
        <v>13807</v>
      </c>
      <c r="D403" s="231"/>
      <c r="E403" s="231"/>
      <c r="F403" s="231"/>
      <c r="G403" s="232"/>
      <c r="H403" s="235" t="s">
        <v>750</v>
      </c>
      <c r="I403" s="236" t="s">
        <v>105</v>
      </c>
      <c r="J403" s="237"/>
      <c r="K403" s="232">
        <v>2</v>
      </c>
      <c r="L403" s="232" t="s">
        <v>837</v>
      </c>
      <c r="M403" s="234"/>
    </row>
    <row r="404" spans="1:13" ht="14">
      <c r="A404" s="230" t="s">
        <v>2002</v>
      </c>
      <c r="B404" s="231"/>
      <c r="C404" s="231">
        <v>13834</v>
      </c>
      <c r="D404" s="231"/>
      <c r="E404" s="231"/>
      <c r="F404" s="231"/>
      <c r="G404" s="232"/>
      <c r="H404" s="235" t="s">
        <v>120</v>
      </c>
      <c r="I404" s="236" t="s">
        <v>904</v>
      </c>
      <c r="J404" s="237"/>
      <c r="K404" s="232">
        <v>1</v>
      </c>
      <c r="L404" s="232"/>
      <c r="M404" s="234" t="s">
        <v>837</v>
      </c>
    </row>
    <row r="405" spans="1:13" ht="14">
      <c r="A405" s="230" t="s">
        <v>2002</v>
      </c>
      <c r="B405" s="231"/>
      <c r="C405" s="231">
        <v>13910</v>
      </c>
      <c r="D405" s="231"/>
      <c r="E405" s="231"/>
      <c r="F405" s="231"/>
      <c r="G405" s="232"/>
      <c r="H405" s="233" t="s">
        <v>2249</v>
      </c>
      <c r="I405" s="233" t="s">
        <v>645</v>
      </c>
      <c r="J405" s="232"/>
      <c r="K405" s="232">
        <v>9</v>
      </c>
      <c r="L405" s="232" t="s">
        <v>837</v>
      </c>
      <c r="M405" s="234"/>
    </row>
    <row r="406" spans="1:13" ht="14">
      <c r="A406" s="230" t="s">
        <v>2002</v>
      </c>
      <c r="B406" s="231"/>
      <c r="C406" s="231">
        <v>13911</v>
      </c>
      <c r="D406" s="231"/>
      <c r="E406" s="231"/>
      <c r="F406" s="231"/>
      <c r="G406" s="232"/>
      <c r="H406" s="235" t="s">
        <v>935</v>
      </c>
      <c r="I406" s="236" t="s">
        <v>524</v>
      </c>
      <c r="J406" s="237"/>
      <c r="K406" s="232">
        <v>1</v>
      </c>
      <c r="L406" s="232"/>
      <c r="M406" s="234" t="s">
        <v>837</v>
      </c>
    </row>
    <row r="407" spans="1:13" ht="14">
      <c r="A407" s="230" t="s">
        <v>2002</v>
      </c>
      <c r="B407" s="231"/>
      <c r="C407" s="231">
        <v>13932</v>
      </c>
      <c r="D407" s="231"/>
      <c r="E407" s="231"/>
      <c r="F407" s="231"/>
      <c r="G407" s="232"/>
      <c r="H407" s="233" t="s">
        <v>2250</v>
      </c>
      <c r="I407" s="233" t="s">
        <v>404</v>
      </c>
      <c r="J407" s="232"/>
      <c r="K407" s="232">
        <v>1</v>
      </c>
      <c r="L407" s="232"/>
      <c r="M407" s="234" t="s">
        <v>46</v>
      </c>
    </row>
    <row r="408" spans="1:13" ht="14">
      <c r="A408" s="230" t="s">
        <v>2002</v>
      </c>
      <c r="B408" s="231"/>
      <c r="C408" s="231">
        <v>14101</v>
      </c>
      <c r="D408" s="231"/>
      <c r="E408" s="231"/>
      <c r="F408" s="231"/>
      <c r="G408" s="232"/>
      <c r="H408" s="235" t="s">
        <v>1197</v>
      </c>
      <c r="I408" s="236" t="s">
        <v>1198</v>
      </c>
      <c r="J408" s="237"/>
      <c r="K408" s="232">
        <v>1</v>
      </c>
      <c r="L408" s="232"/>
      <c r="M408" s="234" t="s">
        <v>837</v>
      </c>
    </row>
    <row r="409" spans="1:13" ht="14">
      <c r="A409" s="230" t="s">
        <v>2002</v>
      </c>
      <c r="B409" s="231"/>
      <c r="C409" s="231">
        <v>14103</v>
      </c>
      <c r="D409" s="231"/>
      <c r="E409" s="231"/>
      <c r="F409" s="231"/>
      <c r="G409" s="232"/>
      <c r="H409" s="235" t="s">
        <v>475</v>
      </c>
      <c r="I409" s="236" t="s">
        <v>756</v>
      </c>
      <c r="J409" s="237"/>
      <c r="K409" s="232">
        <v>4</v>
      </c>
      <c r="L409" s="232" t="s">
        <v>46</v>
      </c>
      <c r="M409" s="234"/>
    </row>
    <row r="410" spans="1:13" ht="14">
      <c r="A410" s="230" t="s">
        <v>2002</v>
      </c>
      <c r="B410" s="231"/>
      <c r="C410" s="231">
        <v>14109</v>
      </c>
      <c r="D410" s="231"/>
      <c r="E410" s="231"/>
      <c r="F410" s="231"/>
      <c r="G410" s="232"/>
      <c r="H410" s="235" t="s">
        <v>2251</v>
      </c>
      <c r="I410" s="236" t="s">
        <v>299</v>
      </c>
      <c r="J410" s="237"/>
      <c r="K410" s="232">
        <v>9</v>
      </c>
      <c r="L410" s="232" t="s">
        <v>837</v>
      </c>
      <c r="M410" s="234"/>
    </row>
    <row r="411" spans="1:13" ht="14">
      <c r="A411" s="230" t="s">
        <v>2002</v>
      </c>
      <c r="B411" s="231"/>
      <c r="C411" s="231">
        <v>14120</v>
      </c>
      <c r="D411" s="231"/>
      <c r="E411" s="231"/>
      <c r="F411" s="231"/>
      <c r="G411" s="232"/>
      <c r="H411" s="233" t="s">
        <v>2252</v>
      </c>
      <c r="I411" s="233" t="s">
        <v>521</v>
      </c>
      <c r="J411" s="232"/>
      <c r="K411" s="232">
        <v>1</v>
      </c>
      <c r="L411" s="232"/>
      <c r="M411" s="234" t="s">
        <v>837</v>
      </c>
    </row>
    <row r="412" spans="1:13" ht="14">
      <c r="A412" s="230" t="s">
        <v>2002</v>
      </c>
      <c r="B412" s="231"/>
      <c r="C412" s="231">
        <v>14137</v>
      </c>
      <c r="D412" s="231"/>
      <c r="E412" s="231"/>
      <c r="F412" s="231"/>
      <c r="G412" s="232"/>
      <c r="H412" s="235" t="s">
        <v>1298</v>
      </c>
      <c r="I412" s="236" t="s">
        <v>175</v>
      </c>
      <c r="J412" s="237"/>
      <c r="K412" s="232">
        <v>4</v>
      </c>
      <c r="L412" s="232" t="s">
        <v>837</v>
      </c>
      <c r="M412" s="234"/>
    </row>
    <row r="413" spans="1:13" ht="14">
      <c r="A413" s="230" t="s">
        <v>2002</v>
      </c>
      <c r="B413" s="231"/>
      <c r="C413" s="231">
        <v>14140</v>
      </c>
      <c r="D413" s="231"/>
      <c r="E413" s="231"/>
      <c r="F413" s="231"/>
      <c r="G413" s="232"/>
      <c r="H413" s="233" t="s">
        <v>514</v>
      </c>
      <c r="I413" s="233" t="s">
        <v>565</v>
      </c>
      <c r="J413" s="232"/>
      <c r="K413" s="232">
        <v>5</v>
      </c>
      <c r="L413" s="232" t="s">
        <v>837</v>
      </c>
      <c r="M413" s="234"/>
    </row>
    <row r="414" spans="1:13" ht="14">
      <c r="A414" s="230" t="s">
        <v>2002</v>
      </c>
      <c r="B414" s="231"/>
      <c r="C414" s="231">
        <v>14145</v>
      </c>
      <c r="D414" s="231"/>
      <c r="E414" s="231"/>
      <c r="F414" s="231"/>
      <c r="G414" s="232"/>
      <c r="H414" s="235" t="s">
        <v>214</v>
      </c>
      <c r="I414" s="236" t="s">
        <v>197</v>
      </c>
      <c r="J414" s="237"/>
      <c r="K414" s="232">
        <v>5</v>
      </c>
      <c r="L414" s="232" t="s">
        <v>837</v>
      </c>
      <c r="M414" s="234"/>
    </row>
    <row r="415" spans="1:13" ht="14">
      <c r="A415" s="230" t="s">
        <v>2002</v>
      </c>
      <c r="B415" s="231"/>
      <c r="C415" s="231">
        <v>14151</v>
      </c>
      <c r="D415" s="231"/>
      <c r="E415" s="231"/>
      <c r="F415" s="231"/>
      <c r="G415" s="232"/>
      <c r="H415" s="235" t="s">
        <v>1288</v>
      </c>
      <c r="I415" s="236" t="s">
        <v>545</v>
      </c>
      <c r="J415" s="237"/>
      <c r="K415" s="232">
        <v>1</v>
      </c>
      <c r="L415" s="232"/>
      <c r="M415" s="234" t="s">
        <v>837</v>
      </c>
    </row>
    <row r="416" spans="1:13" ht="14">
      <c r="A416" s="230" t="s">
        <v>2002</v>
      </c>
      <c r="B416" s="231"/>
      <c r="C416" s="231">
        <v>14169</v>
      </c>
      <c r="D416" s="231"/>
      <c r="E416" s="231"/>
      <c r="F416" s="231"/>
      <c r="G416" s="232"/>
      <c r="H416" s="235" t="s">
        <v>736</v>
      </c>
      <c r="I416" s="236" t="s">
        <v>547</v>
      </c>
      <c r="J416" s="237"/>
      <c r="K416" s="232">
        <v>1</v>
      </c>
      <c r="L416" s="232"/>
      <c r="M416" s="234" t="s">
        <v>837</v>
      </c>
    </row>
    <row r="417" spans="1:13" ht="14">
      <c r="A417" s="230" t="s">
        <v>2002</v>
      </c>
      <c r="B417" s="231"/>
      <c r="C417" s="231">
        <v>14225</v>
      </c>
      <c r="D417" s="231"/>
      <c r="E417" s="231"/>
      <c r="F417" s="231"/>
      <c r="G417" s="232"/>
      <c r="H417" s="235" t="s">
        <v>778</v>
      </c>
      <c r="I417" s="236" t="s">
        <v>779</v>
      </c>
      <c r="J417" s="237"/>
      <c r="K417" s="232">
        <v>9</v>
      </c>
      <c r="L417" s="232" t="s">
        <v>837</v>
      </c>
      <c r="M417" s="234"/>
    </row>
    <row r="418" spans="1:13" ht="14">
      <c r="A418" s="230" t="s">
        <v>2002</v>
      </c>
      <c r="B418" s="231"/>
      <c r="C418" s="231">
        <v>14244</v>
      </c>
      <c r="D418" s="231"/>
      <c r="E418" s="231"/>
      <c r="F418" s="231"/>
      <c r="G418" s="232"/>
      <c r="H418" s="235" t="s">
        <v>764</v>
      </c>
      <c r="I418" s="236" t="s">
        <v>310</v>
      </c>
      <c r="J418" s="237"/>
      <c r="K418" s="232">
        <v>1</v>
      </c>
      <c r="L418" s="232"/>
      <c r="M418" s="234" t="s">
        <v>837</v>
      </c>
    </row>
    <row r="419" spans="1:13" ht="14">
      <c r="A419" s="230" t="s">
        <v>2002</v>
      </c>
      <c r="B419" s="231"/>
      <c r="C419" s="231">
        <v>14288</v>
      </c>
      <c r="D419" s="231"/>
      <c r="E419" s="231"/>
      <c r="F419" s="231"/>
      <c r="G419" s="232"/>
      <c r="H419" s="235" t="s">
        <v>196</v>
      </c>
      <c r="I419" s="236" t="s">
        <v>106</v>
      </c>
      <c r="J419" s="237"/>
      <c r="K419" s="232">
        <v>1</v>
      </c>
      <c r="L419" s="232"/>
      <c r="M419" s="234" t="s">
        <v>837</v>
      </c>
    </row>
    <row r="420" spans="1:13" ht="14">
      <c r="A420" s="230" t="s">
        <v>2002</v>
      </c>
      <c r="B420" s="231"/>
      <c r="C420" s="231">
        <v>14320</v>
      </c>
      <c r="D420" s="231"/>
      <c r="E420" s="231"/>
      <c r="F420" s="231"/>
      <c r="G420" s="232"/>
      <c r="H420" s="235" t="s">
        <v>906</v>
      </c>
      <c r="I420" s="236" t="s">
        <v>325</v>
      </c>
      <c r="J420" s="237"/>
      <c r="K420" s="232">
        <v>6</v>
      </c>
      <c r="L420" s="232" t="s">
        <v>838</v>
      </c>
      <c r="M420" s="234"/>
    </row>
    <row r="421" spans="1:13" ht="14">
      <c r="A421" s="230" t="s">
        <v>2002</v>
      </c>
      <c r="B421" s="231"/>
      <c r="C421" s="231">
        <v>14329</v>
      </c>
      <c r="D421" s="231"/>
      <c r="E421" s="231"/>
      <c r="F421" s="231"/>
      <c r="G421" s="232"/>
      <c r="H421" s="233" t="s">
        <v>1606</v>
      </c>
      <c r="I421" s="233" t="s">
        <v>110</v>
      </c>
      <c r="J421" s="232"/>
      <c r="K421" s="232">
        <v>7</v>
      </c>
      <c r="L421" s="232" t="s">
        <v>837</v>
      </c>
      <c r="M421" s="234"/>
    </row>
    <row r="422" spans="1:13" ht="14">
      <c r="A422" s="230" t="s">
        <v>2002</v>
      </c>
      <c r="B422" s="231"/>
      <c r="C422" s="231">
        <v>14330</v>
      </c>
      <c r="D422" s="231"/>
      <c r="E422" s="231"/>
      <c r="F422" s="231"/>
      <c r="G422" s="232"/>
      <c r="H422" s="233" t="s">
        <v>102</v>
      </c>
      <c r="I422" s="233" t="s">
        <v>220</v>
      </c>
      <c r="J422" s="232"/>
      <c r="K422" s="232">
        <v>7</v>
      </c>
      <c r="L422" s="232" t="s">
        <v>46</v>
      </c>
      <c r="M422" s="234"/>
    </row>
    <row r="423" spans="1:13" ht="14">
      <c r="A423" s="230" t="s">
        <v>2002</v>
      </c>
      <c r="B423" s="231"/>
      <c r="C423" s="231">
        <v>14335</v>
      </c>
      <c r="D423" s="231"/>
      <c r="E423" s="231"/>
      <c r="F423" s="231"/>
      <c r="G423" s="232"/>
      <c r="H423" s="233" t="s">
        <v>25</v>
      </c>
      <c r="I423" s="233" t="s">
        <v>1740</v>
      </c>
      <c r="J423" s="232"/>
      <c r="K423" s="232">
        <v>3</v>
      </c>
      <c r="L423" s="232"/>
      <c r="M423" s="234"/>
    </row>
    <row r="424" spans="1:13" ht="14">
      <c r="A424" s="230" t="s">
        <v>2002</v>
      </c>
      <c r="B424" s="231"/>
      <c r="C424" s="231">
        <v>14352</v>
      </c>
      <c r="D424" s="231"/>
      <c r="E424" s="231"/>
      <c r="F424" s="231"/>
      <c r="G424" s="232"/>
      <c r="H424" s="235" t="s">
        <v>747</v>
      </c>
      <c r="I424" s="236" t="s">
        <v>530</v>
      </c>
      <c r="J424" s="237"/>
      <c r="K424" s="232">
        <v>8</v>
      </c>
      <c r="L424" s="232" t="s">
        <v>837</v>
      </c>
      <c r="M424" s="234"/>
    </row>
    <row r="425" spans="1:13" ht="14">
      <c r="A425" s="230" t="s">
        <v>2002</v>
      </c>
      <c r="B425" s="231"/>
      <c r="C425" s="231">
        <v>14382</v>
      </c>
      <c r="D425" s="231"/>
      <c r="E425" s="231"/>
      <c r="F425" s="231"/>
      <c r="G425" s="232"/>
      <c r="H425" s="235" t="s">
        <v>1008</v>
      </c>
      <c r="I425" s="236" t="s">
        <v>1271</v>
      </c>
      <c r="J425" s="237"/>
      <c r="K425" s="232">
        <v>1</v>
      </c>
      <c r="L425" s="232"/>
      <c r="M425" s="234" t="s">
        <v>46</v>
      </c>
    </row>
    <row r="426" spans="1:13" ht="14">
      <c r="A426" s="230" t="s">
        <v>2002</v>
      </c>
      <c r="B426" s="231"/>
      <c r="C426" s="231">
        <v>14388</v>
      </c>
      <c r="D426" s="231"/>
      <c r="E426" s="231"/>
      <c r="F426" s="231"/>
      <c r="G426" s="232"/>
      <c r="H426" s="235" t="s">
        <v>1064</v>
      </c>
      <c r="I426" s="236" t="s">
        <v>20</v>
      </c>
      <c r="J426" s="237"/>
      <c r="K426" s="232">
        <v>3</v>
      </c>
      <c r="L426" s="232" t="s">
        <v>46</v>
      </c>
      <c r="M426" s="234"/>
    </row>
    <row r="427" spans="1:13" ht="14">
      <c r="A427" s="230" t="s">
        <v>2002</v>
      </c>
      <c r="B427" s="231"/>
      <c r="C427" s="231">
        <v>14399</v>
      </c>
      <c r="D427" s="231"/>
      <c r="E427" s="231"/>
      <c r="F427" s="231"/>
      <c r="G427" s="232"/>
      <c r="H427" s="233" t="s">
        <v>1782</v>
      </c>
      <c r="I427" s="233" t="s">
        <v>180</v>
      </c>
      <c r="J427" s="232"/>
      <c r="K427" s="232">
        <v>1</v>
      </c>
      <c r="L427" s="232"/>
      <c r="M427" s="234"/>
    </row>
    <row r="428" spans="1:13" ht="14">
      <c r="A428" s="230" t="s">
        <v>2002</v>
      </c>
      <c r="B428" s="231"/>
      <c r="C428" s="231">
        <v>14453</v>
      </c>
      <c r="D428" s="231"/>
      <c r="E428" s="231"/>
      <c r="F428" s="231"/>
      <c r="G428" s="232"/>
      <c r="H428" s="235" t="s">
        <v>1246</v>
      </c>
      <c r="I428" s="236" t="s">
        <v>524</v>
      </c>
      <c r="J428" s="237"/>
      <c r="K428" s="232">
        <v>8</v>
      </c>
      <c r="L428" s="232" t="s">
        <v>837</v>
      </c>
      <c r="M428" s="234"/>
    </row>
    <row r="429" spans="1:13" ht="14">
      <c r="A429" s="230" t="s">
        <v>2002</v>
      </c>
      <c r="B429" s="231"/>
      <c r="C429" s="231">
        <v>14457</v>
      </c>
      <c r="D429" s="231"/>
      <c r="E429" s="231"/>
      <c r="F429" s="231"/>
      <c r="G429" s="232"/>
      <c r="H429" s="233" t="s">
        <v>2253</v>
      </c>
      <c r="I429" s="233" t="s">
        <v>613</v>
      </c>
      <c r="J429" s="232"/>
      <c r="K429" s="232">
        <v>1</v>
      </c>
      <c r="L429" s="232"/>
      <c r="M429" s="234" t="s">
        <v>46</v>
      </c>
    </row>
    <row r="430" spans="1:13" ht="14">
      <c r="A430" s="230" t="s">
        <v>2002</v>
      </c>
      <c r="B430" s="231"/>
      <c r="C430" s="231">
        <v>14467</v>
      </c>
      <c r="D430" s="231"/>
      <c r="E430" s="231"/>
      <c r="F430" s="231"/>
      <c r="G430" s="232"/>
      <c r="H430" s="233" t="s">
        <v>2254</v>
      </c>
      <c r="I430" s="233" t="s">
        <v>197</v>
      </c>
      <c r="J430" s="232"/>
      <c r="K430" s="232">
        <v>1</v>
      </c>
      <c r="L430" s="232"/>
      <c r="M430" s="234" t="s">
        <v>46</v>
      </c>
    </row>
    <row r="431" spans="1:13" ht="14">
      <c r="A431" s="230" t="s">
        <v>2002</v>
      </c>
      <c r="B431" s="231"/>
      <c r="C431" s="231">
        <v>14503</v>
      </c>
      <c r="D431" s="231"/>
      <c r="E431" s="231"/>
      <c r="F431" s="231"/>
      <c r="G431" s="232"/>
      <c r="H431" s="235" t="s">
        <v>313</v>
      </c>
      <c r="I431" s="236" t="s">
        <v>490</v>
      </c>
      <c r="J431" s="237"/>
      <c r="K431" s="232">
        <v>3</v>
      </c>
      <c r="L431" s="232" t="s">
        <v>837</v>
      </c>
      <c r="M431" s="234"/>
    </row>
    <row r="432" spans="1:13" ht="14">
      <c r="A432" s="230" t="s">
        <v>2002</v>
      </c>
      <c r="B432" s="231"/>
      <c r="C432" s="231">
        <v>14506</v>
      </c>
      <c r="D432" s="231"/>
      <c r="E432" s="231"/>
      <c r="F432" s="231"/>
      <c r="G432" s="232"/>
      <c r="H432" s="233" t="s">
        <v>1216</v>
      </c>
      <c r="I432" s="233" t="s">
        <v>1940</v>
      </c>
      <c r="J432" s="232"/>
      <c r="K432" s="232">
        <v>1</v>
      </c>
      <c r="L432" s="232"/>
      <c r="M432" s="234" t="s">
        <v>837</v>
      </c>
    </row>
    <row r="433" spans="1:13" ht="14">
      <c r="A433" s="230" t="s">
        <v>2002</v>
      </c>
      <c r="B433" s="231"/>
      <c r="C433" s="231">
        <v>14508</v>
      </c>
      <c r="D433" s="231"/>
      <c r="E433" s="231"/>
      <c r="F433" s="231"/>
      <c r="G433" s="232"/>
      <c r="H433" s="235" t="s">
        <v>6</v>
      </c>
      <c r="I433" s="236" t="s">
        <v>157</v>
      </c>
      <c r="J433" s="237"/>
      <c r="K433" s="232">
        <v>1</v>
      </c>
      <c r="L433" s="232"/>
      <c r="M433" s="234" t="s">
        <v>46</v>
      </c>
    </row>
    <row r="434" spans="1:13" ht="14">
      <c r="A434" s="230" t="s">
        <v>2002</v>
      </c>
      <c r="B434" s="231"/>
      <c r="C434" s="231">
        <v>14509</v>
      </c>
      <c r="D434" s="231"/>
      <c r="E434" s="231"/>
      <c r="F434" s="231"/>
      <c r="G434" s="232"/>
      <c r="H434" s="235" t="s">
        <v>165</v>
      </c>
      <c r="I434" s="236" t="s">
        <v>1207</v>
      </c>
      <c r="J434" s="237"/>
      <c r="K434" s="232">
        <v>1</v>
      </c>
      <c r="L434" s="232"/>
      <c r="M434" s="234" t="s">
        <v>837</v>
      </c>
    </row>
    <row r="435" spans="1:13" ht="14">
      <c r="A435" s="230" t="s">
        <v>2002</v>
      </c>
      <c r="B435" s="231"/>
      <c r="C435" s="231">
        <v>14515</v>
      </c>
      <c r="D435" s="231"/>
      <c r="E435" s="231"/>
      <c r="F435" s="231"/>
      <c r="G435" s="232"/>
      <c r="H435" s="233" t="s">
        <v>309</v>
      </c>
      <c r="I435" s="233" t="s">
        <v>589</v>
      </c>
      <c r="J435" s="232"/>
      <c r="K435" s="232">
        <v>4</v>
      </c>
      <c r="L435" s="232" t="s">
        <v>837</v>
      </c>
      <c r="M435" s="234"/>
    </row>
    <row r="436" spans="1:13" ht="14">
      <c r="A436" s="230" t="s">
        <v>2002</v>
      </c>
      <c r="B436" s="231"/>
      <c r="C436" s="231">
        <v>14523</v>
      </c>
      <c r="D436" s="231"/>
      <c r="E436" s="231"/>
      <c r="F436" s="231"/>
      <c r="G436" s="232"/>
      <c r="H436" s="235" t="s">
        <v>818</v>
      </c>
      <c r="I436" s="236" t="s">
        <v>591</v>
      </c>
      <c r="J436" s="237"/>
      <c r="K436" s="232">
        <v>2</v>
      </c>
      <c r="L436" s="232" t="s">
        <v>837</v>
      </c>
      <c r="M436" s="234"/>
    </row>
    <row r="437" spans="1:13" ht="14">
      <c r="A437" s="230" t="s">
        <v>2002</v>
      </c>
      <c r="B437" s="231"/>
      <c r="C437" s="231">
        <v>14545</v>
      </c>
      <c r="D437" s="231"/>
      <c r="E437" s="231"/>
      <c r="F437" s="231"/>
      <c r="G437" s="232"/>
      <c r="H437" s="233" t="s">
        <v>1615</v>
      </c>
      <c r="I437" s="233" t="s">
        <v>1039</v>
      </c>
      <c r="J437" s="232"/>
      <c r="K437" s="232">
        <v>1</v>
      </c>
      <c r="L437" s="232"/>
      <c r="M437" s="234" t="s">
        <v>837</v>
      </c>
    </row>
    <row r="438" spans="1:13" ht="14">
      <c r="A438" s="230" t="s">
        <v>2002</v>
      </c>
      <c r="B438" s="231"/>
      <c r="C438" s="231">
        <v>14553</v>
      </c>
      <c r="D438" s="231"/>
      <c r="E438" s="231"/>
      <c r="F438" s="231"/>
      <c r="G438" s="232"/>
      <c r="H438" s="235" t="s">
        <v>714</v>
      </c>
      <c r="I438" s="236" t="s">
        <v>635</v>
      </c>
      <c r="J438" s="237"/>
      <c r="K438" s="232">
        <v>9</v>
      </c>
      <c r="L438" s="232" t="s">
        <v>46</v>
      </c>
      <c r="M438" s="234"/>
    </row>
    <row r="439" spans="1:13" ht="14">
      <c r="A439" s="230" t="s">
        <v>2002</v>
      </c>
      <c r="B439" s="231"/>
      <c r="C439" s="231">
        <v>14555</v>
      </c>
      <c r="D439" s="231"/>
      <c r="E439" s="231"/>
      <c r="F439" s="231"/>
      <c r="G439" s="232"/>
      <c r="H439" s="233" t="s">
        <v>1797</v>
      </c>
      <c r="I439" s="233" t="s">
        <v>1798</v>
      </c>
      <c r="J439" s="232"/>
      <c r="K439" s="232">
        <v>3</v>
      </c>
      <c r="L439" s="232" t="s">
        <v>837</v>
      </c>
      <c r="M439" s="234"/>
    </row>
    <row r="440" spans="1:13" ht="14">
      <c r="A440" s="230" t="s">
        <v>2002</v>
      </c>
      <c r="B440" s="231"/>
      <c r="C440" s="231">
        <v>14556</v>
      </c>
      <c r="D440" s="231"/>
      <c r="E440" s="231"/>
      <c r="F440" s="231"/>
      <c r="G440" s="232"/>
      <c r="H440" s="233" t="s">
        <v>2255</v>
      </c>
      <c r="I440" s="233" t="s">
        <v>273</v>
      </c>
      <c r="J440" s="232"/>
      <c r="K440" s="232">
        <v>4</v>
      </c>
      <c r="L440" s="232" t="s">
        <v>838</v>
      </c>
      <c r="M440" s="234"/>
    </row>
    <row r="441" spans="1:13" ht="14">
      <c r="A441" s="230" t="s">
        <v>2002</v>
      </c>
      <c r="B441" s="231"/>
      <c r="C441" s="231">
        <v>14605</v>
      </c>
      <c r="D441" s="231"/>
      <c r="E441" s="231"/>
      <c r="F441" s="231"/>
      <c r="G441" s="232"/>
      <c r="H441" s="233" t="s">
        <v>1745</v>
      </c>
      <c r="I441" s="233" t="s">
        <v>138</v>
      </c>
      <c r="J441" s="232"/>
      <c r="K441" s="232">
        <v>1</v>
      </c>
      <c r="L441" s="232"/>
      <c r="M441" s="234" t="s">
        <v>837</v>
      </c>
    </row>
    <row r="442" spans="1:13" ht="14">
      <c r="A442" s="230" t="s">
        <v>2002</v>
      </c>
      <c r="B442" s="231"/>
      <c r="C442" s="231">
        <v>14636</v>
      </c>
      <c r="D442" s="231"/>
      <c r="E442" s="231"/>
      <c r="F442" s="231"/>
      <c r="G442" s="232"/>
      <c r="H442" s="233" t="s">
        <v>2256</v>
      </c>
      <c r="I442" s="233" t="s">
        <v>2257</v>
      </c>
      <c r="J442" s="232"/>
      <c r="K442" s="232">
        <v>2</v>
      </c>
      <c r="L442" s="232" t="s">
        <v>837</v>
      </c>
      <c r="M442" s="234"/>
    </row>
    <row r="443" spans="1:13" ht="14">
      <c r="A443" s="230" t="s">
        <v>2002</v>
      </c>
      <c r="B443" s="231"/>
      <c r="C443" s="231">
        <v>14646</v>
      </c>
      <c r="D443" s="231"/>
      <c r="E443" s="231"/>
      <c r="F443" s="231"/>
      <c r="G443" s="232"/>
      <c r="H443" s="235" t="s">
        <v>1062</v>
      </c>
      <c r="I443" s="236" t="s">
        <v>1063</v>
      </c>
      <c r="J443" s="237"/>
      <c r="K443" s="232">
        <v>1</v>
      </c>
      <c r="L443" s="232"/>
      <c r="M443" s="234" t="s">
        <v>837</v>
      </c>
    </row>
    <row r="444" spans="1:13" ht="14">
      <c r="A444" s="230" t="s">
        <v>2002</v>
      </c>
      <c r="B444" s="231"/>
      <c r="C444" s="231">
        <v>14655</v>
      </c>
      <c r="D444" s="231"/>
      <c r="E444" s="231"/>
      <c r="F444" s="231"/>
      <c r="G444" s="232"/>
      <c r="H444" s="233" t="s">
        <v>218</v>
      </c>
      <c r="I444" s="233" t="s">
        <v>2258</v>
      </c>
      <c r="J444" s="232"/>
      <c r="K444" s="232">
        <v>1</v>
      </c>
      <c r="L444" s="232"/>
      <c r="M444" s="234" t="s">
        <v>837</v>
      </c>
    </row>
    <row r="445" spans="1:13" ht="14">
      <c r="A445" s="230" t="s">
        <v>2002</v>
      </c>
      <c r="B445" s="231"/>
      <c r="C445" s="231">
        <v>14663</v>
      </c>
      <c r="D445" s="231"/>
      <c r="E445" s="231"/>
      <c r="F445" s="231"/>
      <c r="G445" s="232"/>
      <c r="H445" s="235" t="s">
        <v>586</v>
      </c>
      <c r="I445" s="236" t="s">
        <v>1292</v>
      </c>
      <c r="J445" s="237"/>
      <c r="K445" s="232">
        <v>1</v>
      </c>
      <c r="L445" s="232"/>
      <c r="M445" s="234" t="s">
        <v>837</v>
      </c>
    </row>
    <row r="446" spans="1:13" ht="14">
      <c r="A446" s="230" t="s">
        <v>2002</v>
      </c>
      <c r="B446" s="231"/>
      <c r="C446" s="231">
        <v>14665</v>
      </c>
      <c r="D446" s="231"/>
      <c r="E446" s="231"/>
      <c r="F446" s="231"/>
      <c r="G446" s="232"/>
      <c r="H446" s="235" t="s">
        <v>1294</v>
      </c>
      <c r="I446" s="236" t="s">
        <v>1295</v>
      </c>
      <c r="J446" s="237"/>
      <c r="K446" s="232">
        <v>1</v>
      </c>
      <c r="L446" s="232"/>
      <c r="M446" s="234" t="s">
        <v>837</v>
      </c>
    </row>
    <row r="447" spans="1:13" ht="14">
      <c r="A447" s="230" t="s">
        <v>2002</v>
      </c>
      <c r="B447" s="231"/>
      <c r="C447" s="231">
        <v>14672</v>
      </c>
      <c r="D447" s="231"/>
      <c r="E447" s="231"/>
      <c r="F447" s="231"/>
      <c r="G447" s="232"/>
      <c r="H447" s="235" t="s">
        <v>1117</v>
      </c>
      <c r="I447" s="236" t="s">
        <v>23</v>
      </c>
      <c r="J447" s="237"/>
      <c r="K447" s="232">
        <v>1</v>
      </c>
      <c r="L447" s="232"/>
      <c r="M447" s="234" t="s">
        <v>837</v>
      </c>
    </row>
    <row r="448" spans="1:13" ht="14">
      <c r="A448" s="230" t="s">
        <v>2002</v>
      </c>
      <c r="B448" s="231"/>
      <c r="C448" s="231">
        <v>14678</v>
      </c>
      <c r="D448" s="231"/>
      <c r="E448" s="231"/>
      <c r="F448" s="231"/>
      <c r="G448" s="232"/>
      <c r="H448" s="233" t="s">
        <v>1783</v>
      </c>
      <c r="I448" s="233" t="s">
        <v>1784</v>
      </c>
      <c r="J448" s="232"/>
      <c r="K448" s="232">
        <v>7</v>
      </c>
      <c r="L448" s="232"/>
      <c r="M448" s="234"/>
    </row>
    <row r="449" spans="1:13" ht="14">
      <c r="A449" s="230" t="s">
        <v>2002</v>
      </c>
      <c r="B449" s="231"/>
      <c r="C449" s="231">
        <v>14682</v>
      </c>
      <c r="D449" s="231"/>
      <c r="E449" s="231"/>
      <c r="F449" s="231"/>
      <c r="G449" s="232"/>
      <c r="H449" s="235" t="s">
        <v>988</v>
      </c>
      <c r="I449" s="236" t="s">
        <v>589</v>
      </c>
      <c r="J449" s="237"/>
      <c r="K449" s="232">
        <v>1</v>
      </c>
      <c r="L449" s="232"/>
      <c r="M449" s="234" t="s">
        <v>837</v>
      </c>
    </row>
    <row r="450" spans="1:13" ht="14">
      <c r="A450" s="230" t="s">
        <v>2002</v>
      </c>
      <c r="B450" s="231"/>
      <c r="C450" s="231">
        <v>14696</v>
      </c>
      <c r="D450" s="231"/>
      <c r="E450" s="231"/>
      <c r="F450" s="231"/>
      <c r="G450" s="232"/>
      <c r="H450" s="235" t="s">
        <v>871</v>
      </c>
      <c r="I450" s="236" t="s">
        <v>872</v>
      </c>
      <c r="J450" s="237"/>
      <c r="K450" s="232">
        <v>1</v>
      </c>
      <c r="L450" s="232"/>
      <c r="M450" s="234" t="s">
        <v>837</v>
      </c>
    </row>
    <row r="451" spans="1:13" ht="14">
      <c r="A451" s="230" t="s">
        <v>2002</v>
      </c>
      <c r="B451" s="231"/>
      <c r="C451" s="231">
        <v>14707</v>
      </c>
      <c r="D451" s="231"/>
      <c r="E451" s="231"/>
      <c r="F451" s="231"/>
      <c r="G451" s="232"/>
      <c r="H451" s="233" t="s">
        <v>1776</v>
      </c>
      <c r="I451" s="233" t="s">
        <v>1777</v>
      </c>
      <c r="J451" s="232"/>
      <c r="K451" s="232">
        <v>1</v>
      </c>
      <c r="L451" s="232"/>
      <c r="M451" s="234" t="s">
        <v>837</v>
      </c>
    </row>
    <row r="452" spans="1:13" ht="14">
      <c r="A452" s="230" t="s">
        <v>2002</v>
      </c>
      <c r="B452" s="231"/>
      <c r="C452" s="231">
        <v>14713</v>
      </c>
      <c r="D452" s="231"/>
      <c r="E452" s="231"/>
      <c r="F452" s="231"/>
      <c r="G452" s="232"/>
      <c r="H452" s="235" t="s">
        <v>829</v>
      </c>
      <c r="I452" s="236" t="s">
        <v>830</v>
      </c>
      <c r="J452" s="237"/>
      <c r="K452" s="232">
        <v>5</v>
      </c>
      <c r="L452" s="232" t="s">
        <v>837</v>
      </c>
      <c r="M452" s="234"/>
    </row>
    <row r="453" spans="1:13" ht="14">
      <c r="A453" s="230" t="s">
        <v>2002</v>
      </c>
      <c r="B453" s="231"/>
      <c r="C453" s="231">
        <v>14719</v>
      </c>
      <c r="D453" s="231"/>
      <c r="E453" s="231"/>
      <c r="F453" s="231"/>
      <c r="G453" s="232"/>
      <c r="H453" s="235" t="s">
        <v>757</v>
      </c>
      <c r="I453" s="236" t="s">
        <v>448</v>
      </c>
      <c r="J453" s="237"/>
      <c r="K453" s="232">
        <v>1</v>
      </c>
      <c r="L453" s="232"/>
      <c r="M453" s="234" t="s">
        <v>837</v>
      </c>
    </row>
    <row r="454" spans="1:13" ht="14">
      <c r="A454" s="230" t="s">
        <v>2002</v>
      </c>
      <c r="B454" s="231"/>
      <c r="C454" s="231">
        <v>14738</v>
      </c>
      <c r="D454" s="231"/>
      <c r="E454" s="231"/>
      <c r="F454" s="231"/>
      <c r="G454" s="232"/>
      <c r="H454" s="235" t="s">
        <v>192</v>
      </c>
      <c r="I454" s="236" t="s">
        <v>705</v>
      </c>
      <c r="J454" s="237"/>
      <c r="K454" s="232">
        <v>9</v>
      </c>
      <c r="L454" s="232" t="s">
        <v>837</v>
      </c>
      <c r="M454" s="234"/>
    </row>
    <row r="455" spans="1:13" ht="14">
      <c r="A455" s="230" t="s">
        <v>2002</v>
      </c>
      <c r="B455" s="231"/>
      <c r="C455" s="231">
        <v>14818</v>
      </c>
      <c r="D455" s="231"/>
      <c r="E455" s="231"/>
      <c r="F455" s="231"/>
      <c r="G455" s="232"/>
      <c r="H455" s="235" t="s">
        <v>341</v>
      </c>
      <c r="I455" s="236" t="s">
        <v>803</v>
      </c>
      <c r="J455" s="237"/>
      <c r="K455" s="232">
        <v>8</v>
      </c>
      <c r="L455" s="232" t="s">
        <v>837</v>
      </c>
      <c r="M455" s="234"/>
    </row>
    <row r="456" spans="1:13" ht="14">
      <c r="A456" s="230" t="s">
        <v>2002</v>
      </c>
      <c r="B456" s="231"/>
      <c r="C456" s="231">
        <v>14823</v>
      </c>
      <c r="D456" s="231"/>
      <c r="E456" s="231"/>
      <c r="F456" s="231"/>
      <c r="G456" s="232"/>
      <c r="H456" s="233" t="s">
        <v>2839</v>
      </c>
      <c r="I456" s="233" t="s">
        <v>168</v>
      </c>
      <c r="J456" s="231"/>
      <c r="K456" s="232">
        <v>1</v>
      </c>
      <c r="L456" s="232"/>
      <c r="M456" s="234"/>
    </row>
    <row r="457" spans="1:13" ht="14">
      <c r="A457" s="230" t="s">
        <v>2002</v>
      </c>
      <c r="B457" s="231"/>
      <c r="C457" s="231">
        <v>14832</v>
      </c>
      <c r="D457" s="231"/>
      <c r="E457" s="231"/>
      <c r="F457" s="231"/>
      <c r="G457" s="232"/>
      <c r="H457" s="233" t="s">
        <v>1934</v>
      </c>
      <c r="I457" s="233" t="s">
        <v>137</v>
      </c>
      <c r="J457" s="232"/>
      <c r="K457" s="232">
        <v>1</v>
      </c>
      <c r="L457" s="232"/>
      <c r="M457" s="234"/>
    </row>
    <row r="458" spans="1:13" ht="14">
      <c r="A458" s="230" t="s">
        <v>2002</v>
      </c>
      <c r="B458" s="231"/>
      <c r="C458" s="231">
        <v>14844</v>
      </c>
      <c r="D458" s="231"/>
      <c r="E458" s="231"/>
      <c r="F458" s="231"/>
      <c r="G458" s="232"/>
      <c r="H458" s="233" t="s">
        <v>1681</v>
      </c>
      <c r="I458" s="233" t="s">
        <v>531</v>
      </c>
      <c r="J458" s="232"/>
      <c r="K458" s="232">
        <v>1</v>
      </c>
      <c r="L458" s="232"/>
      <c r="M458" s="234"/>
    </row>
    <row r="459" spans="1:13" ht="14">
      <c r="A459" s="230" t="s">
        <v>2002</v>
      </c>
      <c r="B459" s="231"/>
      <c r="C459" s="231">
        <v>14862</v>
      </c>
      <c r="D459" s="231"/>
      <c r="E459" s="231"/>
      <c r="F459" s="231"/>
      <c r="G459" s="232"/>
      <c r="H459" s="235" t="s">
        <v>941</v>
      </c>
      <c r="I459" s="236" t="s">
        <v>287</v>
      </c>
      <c r="J459" s="237"/>
      <c r="K459" s="232">
        <v>1</v>
      </c>
      <c r="L459" s="232"/>
      <c r="M459" s="234" t="s">
        <v>837</v>
      </c>
    </row>
    <row r="460" spans="1:13" ht="14">
      <c r="A460" s="230" t="s">
        <v>2002</v>
      </c>
      <c r="B460" s="231"/>
      <c r="C460" s="231">
        <v>14875</v>
      </c>
      <c r="D460" s="231"/>
      <c r="E460" s="231"/>
      <c r="F460" s="231"/>
      <c r="G460" s="232"/>
      <c r="H460" s="235" t="s">
        <v>601</v>
      </c>
      <c r="I460" s="236" t="s">
        <v>393</v>
      </c>
      <c r="J460" s="237"/>
      <c r="K460" s="232">
        <v>1</v>
      </c>
      <c r="L460" s="232"/>
      <c r="M460" s="234" t="s">
        <v>46</v>
      </c>
    </row>
    <row r="461" spans="1:13" ht="14">
      <c r="A461" s="230" t="s">
        <v>2002</v>
      </c>
      <c r="B461" s="231"/>
      <c r="C461" s="231">
        <v>14885</v>
      </c>
      <c r="D461" s="231"/>
      <c r="E461" s="231"/>
      <c r="F461" s="231"/>
      <c r="G461" s="232"/>
      <c r="H461" s="235" t="s">
        <v>1029</v>
      </c>
      <c r="I461" s="236" t="s">
        <v>210</v>
      </c>
      <c r="J461" s="237"/>
      <c r="K461" s="232">
        <v>4</v>
      </c>
      <c r="L461" s="232" t="s">
        <v>837</v>
      </c>
      <c r="M461" s="234"/>
    </row>
    <row r="462" spans="1:13" ht="14">
      <c r="A462" s="230" t="s">
        <v>2002</v>
      </c>
      <c r="B462" s="231"/>
      <c r="C462" s="231">
        <v>14899</v>
      </c>
      <c r="D462" s="231"/>
      <c r="E462" s="231"/>
      <c r="F462" s="231"/>
      <c r="G462" s="232"/>
      <c r="H462" s="235" t="s">
        <v>102</v>
      </c>
      <c r="I462" s="236" t="s">
        <v>288</v>
      </c>
      <c r="J462" s="237"/>
      <c r="K462" s="232">
        <v>1</v>
      </c>
      <c r="L462" s="232"/>
      <c r="M462" s="234" t="s">
        <v>837</v>
      </c>
    </row>
    <row r="463" spans="1:13" ht="14">
      <c r="A463" s="230" t="s">
        <v>2002</v>
      </c>
      <c r="B463" s="231"/>
      <c r="C463" s="231">
        <v>14950</v>
      </c>
      <c r="D463" s="231"/>
      <c r="E463" s="231"/>
      <c r="F463" s="231"/>
      <c r="G463" s="232"/>
      <c r="H463" s="235" t="s">
        <v>1053</v>
      </c>
      <c r="I463" s="236" t="s">
        <v>1054</v>
      </c>
      <c r="J463" s="237"/>
      <c r="K463" s="232">
        <v>6</v>
      </c>
      <c r="L463" s="232" t="s">
        <v>838</v>
      </c>
      <c r="M463" s="234"/>
    </row>
    <row r="464" spans="1:13" ht="14">
      <c r="A464" s="230" t="s">
        <v>2002</v>
      </c>
      <c r="B464" s="231"/>
      <c r="C464" s="231">
        <v>14966</v>
      </c>
      <c r="D464" s="231"/>
      <c r="E464" s="231"/>
      <c r="F464" s="231"/>
      <c r="G464" s="232"/>
      <c r="H464" s="235" t="s">
        <v>1070</v>
      </c>
      <c r="I464" s="236" t="s">
        <v>193</v>
      </c>
      <c r="J464" s="237"/>
      <c r="K464" s="232">
        <v>1</v>
      </c>
      <c r="L464" s="232"/>
      <c r="M464" s="234" t="s">
        <v>837</v>
      </c>
    </row>
    <row r="465" spans="1:13" ht="14">
      <c r="A465" s="230" t="s">
        <v>2002</v>
      </c>
      <c r="B465" s="231"/>
      <c r="C465" s="231">
        <v>14974</v>
      </c>
      <c r="D465" s="231"/>
      <c r="E465" s="231"/>
      <c r="F465" s="231"/>
      <c r="G465" s="232"/>
      <c r="H465" s="235" t="s">
        <v>454</v>
      </c>
      <c r="I465" s="236" t="s">
        <v>571</v>
      </c>
      <c r="J465" s="237"/>
      <c r="K465" s="232">
        <v>1</v>
      </c>
      <c r="L465" s="232"/>
      <c r="M465" s="234" t="s">
        <v>46</v>
      </c>
    </row>
    <row r="466" spans="1:13" ht="14">
      <c r="A466" s="230" t="s">
        <v>2002</v>
      </c>
      <c r="B466" s="231"/>
      <c r="C466" s="231">
        <v>15007</v>
      </c>
      <c r="D466" s="231"/>
      <c r="E466" s="231"/>
      <c r="F466" s="231"/>
      <c r="G466" s="232"/>
      <c r="H466" s="235" t="s">
        <v>1071</v>
      </c>
      <c r="I466" s="236" t="s">
        <v>1113</v>
      </c>
      <c r="J466" s="237"/>
      <c r="K466" s="232">
        <v>1</v>
      </c>
      <c r="L466" s="232"/>
      <c r="M466" s="234" t="s">
        <v>837</v>
      </c>
    </row>
    <row r="467" spans="1:13" ht="14">
      <c r="A467" s="230" t="s">
        <v>2002</v>
      </c>
      <c r="B467" s="231"/>
      <c r="C467" s="231">
        <v>15010</v>
      </c>
      <c r="D467" s="231"/>
      <c r="E467" s="231"/>
      <c r="F467" s="231"/>
      <c r="G467" s="232"/>
      <c r="H467" s="233" t="s">
        <v>1770</v>
      </c>
      <c r="I467" s="233" t="s">
        <v>156</v>
      </c>
      <c r="J467" s="232"/>
      <c r="K467" s="232">
        <v>1</v>
      </c>
      <c r="L467" s="232"/>
      <c r="M467" s="234" t="s">
        <v>837</v>
      </c>
    </row>
    <row r="468" spans="1:13" ht="14">
      <c r="A468" s="230" t="s">
        <v>2002</v>
      </c>
      <c r="B468" s="231"/>
      <c r="C468" s="231">
        <v>15015</v>
      </c>
      <c r="D468" s="231"/>
      <c r="E468" s="231"/>
      <c r="F468" s="231"/>
      <c r="G468" s="232"/>
      <c r="H468" s="233" t="s">
        <v>193</v>
      </c>
      <c r="I468" s="233" t="s">
        <v>277</v>
      </c>
      <c r="J468" s="232"/>
      <c r="K468" s="232">
        <v>1</v>
      </c>
      <c r="L468" s="232"/>
      <c r="M468" s="234" t="s">
        <v>837</v>
      </c>
    </row>
    <row r="469" spans="1:13" ht="14">
      <c r="A469" s="230" t="s">
        <v>2002</v>
      </c>
      <c r="B469" s="231"/>
      <c r="C469" s="231">
        <v>15036</v>
      </c>
      <c r="D469" s="231"/>
      <c r="E469" s="231"/>
      <c r="F469" s="231"/>
      <c r="G469" s="232"/>
      <c r="H469" s="233" t="s">
        <v>2261</v>
      </c>
      <c r="I469" s="233" t="s">
        <v>352</v>
      </c>
      <c r="J469" s="232"/>
      <c r="K469" s="232">
        <v>1</v>
      </c>
      <c r="L469" s="232"/>
      <c r="M469" s="234" t="s">
        <v>837</v>
      </c>
    </row>
    <row r="470" spans="1:13" ht="14">
      <c r="A470" s="230" t="s">
        <v>2002</v>
      </c>
      <c r="B470" s="231"/>
      <c r="C470" s="231">
        <v>15043</v>
      </c>
      <c r="D470" s="231"/>
      <c r="E470" s="231"/>
      <c r="F470" s="231"/>
      <c r="G470" s="232"/>
      <c r="H470" s="235" t="s">
        <v>1151</v>
      </c>
      <c r="I470" s="236" t="s">
        <v>1152</v>
      </c>
      <c r="J470" s="237"/>
      <c r="K470" s="232">
        <v>1</v>
      </c>
      <c r="L470" s="232"/>
      <c r="M470" s="234" t="s">
        <v>837</v>
      </c>
    </row>
    <row r="471" spans="1:13" ht="14">
      <c r="A471" s="230" t="s">
        <v>2002</v>
      </c>
      <c r="B471" s="231"/>
      <c r="C471" s="231">
        <v>15051</v>
      </c>
      <c r="D471" s="231"/>
      <c r="E471" s="231"/>
      <c r="F471" s="231"/>
      <c r="G471" s="232"/>
      <c r="H471" s="233" t="s">
        <v>1635</v>
      </c>
      <c r="I471" s="233" t="s">
        <v>1636</v>
      </c>
      <c r="J471" s="232"/>
      <c r="K471" s="232">
        <v>1</v>
      </c>
      <c r="L471" s="232"/>
      <c r="M471" s="234"/>
    </row>
    <row r="472" spans="1:13" ht="14">
      <c r="A472" s="230" t="s">
        <v>2002</v>
      </c>
      <c r="B472" s="231"/>
      <c r="C472" s="231">
        <v>15055</v>
      </c>
      <c r="D472" s="231"/>
      <c r="E472" s="231"/>
      <c r="F472" s="231"/>
      <c r="G472" s="232"/>
      <c r="H472" s="233" t="s">
        <v>313</v>
      </c>
      <c r="I472" s="233" t="s">
        <v>2262</v>
      </c>
      <c r="J472" s="232"/>
      <c r="K472" s="232">
        <v>2</v>
      </c>
      <c r="L472" s="232" t="s">
        <v>46</v>
      </c>
      <c r="M472" s="234"/>
    </row>
    <row r="473" spans="1:13" ht="14">
      <c r="A473" s="230" t="s">
        <v>2002</v>
      </c>
      <c r="B473" s="231"/>
      <c r="C473" s="231">
        <v>15071</v>
      </c>
      <c r="D473" s="231"/>
      <c r="E473" s="231"/>
      <c r="F473" s="231"/>
      <c r="G473" s="232"/>
      <c r="H473" s="235" t="s">
        <v>1229</v>
      </c>
      <c r="I473" s="236" t="s">
        <v>547</v>
      </c>
      <c r="J473" s="237"/>
      <c r="K473" s="232">
        <v>1</v>
      </c>
      <c r="L473" s="232"/>
      <c r="M473" s="234" t="s">
        <v>837</v>
      </c>
    </row>
    <row r="474" spans="1:13" ht="14">
      <c r="A474" s="230" t="s">
        <v>2002</v>
      </c>
      <c r="B474" s="231"/>
      <c r="C474" s="231">
        <v>15082</v>
      </c>
      <c r="D474" s="231"/>
      <c r="E474" s="231"/>
      <c r="F474" s="231"/>
      <c r="G474" s="232"/>
      <c r="H474" s="235" t="s">
        <v>1000</v>
      </c>
      <c r="I474" s="236" t="s">
        <v>613</v>
      </c>
      <c r="J474" s="237"/>
      <c r="K474" s="232">
        <v>8</v>
      </c>
      <c r="L474" s="232" t="s">
        <v>837</v>
      </c>
      <c r="M474" s="234"/>
    </row>
    <row r="475" spans="1:13" ht="14">
      <c r="A475" s="230" t="s">
        <v>2002</v>
      </c>
      <c r="B475" s="231"/>
      <c r="C475" s="231">
        <v>15091</v>
      </c>
      <c r="D475" s="231"/>
      <c r="E475" s="231"/>
      <c r="F475" s="231"/>
      <c r="G475" s="232"/>
      <c r="H475" s="235" t="s">
        <v>274</v>
      </c>
      <c r="I475" s="236" t="s">
        <v>163</v>
      </c>
      <c r="J475" s="237"/>
      <c r="K475" s="232">
        <v>1</v>
      </c>
      <c r="L475" s="232"/>
      <c r="M475" s="234" t="s">
        <v>837</v>
      </c>
    </row>
    <row r="476" spans="1:13" ht="14">
      <c r="A476" s="230" t="s">
        <v>2002</v>
      </c>
      <c r="B476" s="231"/>
      <c r="C476" s="231">
        <v>15101</v>
      </c>
      <c r="D476" s="231"/>
      <c r="E476" s="231"/>
      <c r="F476" s="231"/>
      <c r="G476" s="232"/>
      <c r="H476" s="235" t="s">
        <v>1106</v>
      </c>
      <c r="I476" s="236" t="s">
        <v>106</v>
      </c>
      <c r="J476" s="237"/>
      <c r="K476" s="232">
        <v>1</v>
      </c>
      <c r="L476" s="232"/>
      <c r="M476" s="234" t="s">
        <v>837</v>
      </c>
    </row>
    <row r="477" spans="1:13" ht="14">
      <c r="A477" s="230" t="s">
        <v>2002</v>
      </c>
      <c r="B477" s="231"/>
      <c r="C477" s="231">
        <v>15106</v>
      </c>
      <c r="D477" s="231"/>
      <c r="E477" s="231"/>
      <c r="F477" s="231"/>
      <c r="G477" s="232"/>
      <c r="H477" s="233" t="s">
        <v>2841</v>
      </c>
      <c r="I477" s="233" t="s">
        <v>569</v>
      </c>
      <c r="J477" s="231"/>
      <c r="K477" s="232">
        <v>1</v>
      </c>
      <c r="L477" s="232"/>
      <c r="M477" s="234"/>
    </row>
    <row r="478" spans="1:13" ht="14">
      <c r="A478" s="230" t="s">
        <v>2002</v>
      </c>
      <c r="B478" s="231"/>
      <c r="C478" s="231">
        <v>15118</v>
      </c>
      <c r="D478" s="231"/>
      <c r="E478" s="231"/>
      <c r="F478" s="231"/>
      <c r="G478" s="232"/>
      <c r="H478" s="233" t="s">
        <v>2263</v>
      </c>
      <c r="I478" s="233" t="s">
        <v>2264</v>
      </c>
      <c r="J478" s="232"/>
      <c r="K478" s="232">
        <v>1</v>
      </c>
      <c r="L478" s="232"/>
      <c r="M478" s="234" t="s">
        <v>837</v>
      </c>
    </row>
    <row r="479" spans="1:13" ht="14">
      <c r="A479" s="230" t="s">
        <v>2002</v>
      </c>
      <c r="B479" s="231"/>
      <c r="C479" s="231">
        <v>15126</v>
      </c>
      <c r="D479" s="231"/>
      <c r="E479" s="231"/>
      <c r="F479" s="231"/>
      <c r="G479" s="232"/>
      <c r="H479" s="233" t="s">
        <v>2842</v>
      </c>
      <c r="I479" s="233" t="s">
        <v>571</v>
      </c>
      <c r="J479" s="231"/>
      <c r="K479" s="232">
        <v>1</v>
      </c>
      <c r="L479" s="232"/>
      <c r="M479" s="234" t="s">
        <v>837</v>
      </c>
    </row>
    <row r="480" spans="1:13" ht="14">
      <c r="A480" s="230" t="s">
        <v>2002</v>
      </c>
      <c r="B480" s="231"/>
      <c r="C480" s="231">
        <v>15130</v>
      </c>
      <c r="D480" s="231"/>
      <c r="E480" s="231"/>
      <c r="F480" s="231"/>
      <c r="G480" s="232"/>
      <c r="H480" s="233" t="s">
        <v>117</v>
      </c>
      <c r="I480" s="233" t="s">
        <v>260</v>
      </c>
      <c r="J480" s="232"/>
      <c r="K480" s="232">
        <v>1</v>
      </c>
      <c r="L480" s="232"/>
      <c r="M480" s="234" t="s">
        <v>837</v>
      </c>
    </row>
    <row r="481" spans="1:13" ht="14">
      <c r="A481" s="230" t="s">
        <v>2002</v>
      </c>
      <c r="B481" s="231"/>
      <c r="C481" s="231">
        <v>15136</v>
      </c>
      <c r="D481" s="231"/>
      <c r="E481" s="231"/>
      <c r="F481" s="231"/>
      <c r="G481" s="232"/>
      <c r="H481" s="235" t="s">
        <v>1224</v>
      </c>
      <c r="I481" s="236" t="s">
        <v>247</v>
      </c>
      <c r="J481" s="237"/>
      <c r="K481" s="232">
        <v>1</v>
      </c>
      <c r="L481" s="232"/>
      <c r="M481" s="234" t="s">
        <v>837</v>
      </c>
    </row>
    <row r="482" spans="1:13" ht="14">
      <c r="A482" s="230" t="s">
        <v>2002</v>
      </c>
      <c r="B482" s="231"/>
      <c r="C482" s="231">
        <v>15139</v>
      </c>
      <c r="D482" s="231"/>
      <c r="E482" s="231"/>
      <c r="F482" s="231"/>
      <c r="G482" s="232"/>
      <c r="H482" s="233" t="s">
        <v>1715</v>
      </c>
      <c r="I482" s="233" t="s">
        <v>1716</v>
      </c>
      <c r="J482" s="232"/>
      <c r="K482" s="232">
        <v>1</v>
      </c>
      <c r="L482" s="232"/>
      <c r="M482" s="234" t="s">
        <v>837</v>
      </c>
    </row>
    <row r="483" spans="1:13" ht="14">
      <c r="A483" s="230" t="s">
        <v>2002</v>
      </c>
      <c r="B483" s="231"/>
      <c r="C483" s="231">
        <v>15156</v>
      </c>
      <c r="D483" s="231"/>
      <c r="E483" s="231"/>
      <c r="F483" s="231"/>
      <c r="G483" s="232"/>
      <c r="H483" s="233" t="s">
        <v>195</v>
      </c>
      <c r="I483" s="233" t="s">
        <v>557</v>
      </c>
      <c r="J483" s="232"/>
      <c r="K483" s="232">
        <v>9</v>
      </c>
      <c r="L483" s="232" t="s">
        <v>46</v>
      </c>
      <c r="M483" s="234"/>
    </row>
    <row r="484" spans="1:13" ht="14">
      <c r="A484" s="230" t="s">
        <v>2002</v>
      </c>
      <c r="B484" s="231"/>
      <c r="C484" s="231">
        <v>15157</v>
      </c>
      <c r="D484" s="231"/>
      <c r="E484" s="231"/>
      <c r="F484" s="231"/>
      <c r="G484" s="232"/>
      <c r="H484" s="235" t="s">
        <v>1101</v>
      </c>
      <c r="I484" s="236" t="s">
        <v>217</v>
      </c>
      <c r="J484" s="237"/>
      <c r="K484" s="232">
        <v>1</v>
      </c>
      <c r="L484" s="232"/>
      <c r="M484" s="234" t="s">
        <v>837</v>
      </c>
    </row>
    <row r="485" spans="1:13" ht="14">
      <c r="A485" s="230" t="s">
        <v>2002</v>
      </c>
      <c r="B485" s="231"/>
      <c r="C485" s="231">
        <v>15170</v>
      </c>
      <c r="D485" s="231"/>
      <c r="E485" s="231"/>
      <c r="F485" s="231"/>
      <c r="G485" s="232"/>
      <c r="H485" s="235" t="s">
        <v>1266</v>
      </c>
      <c r="I485" s="236" t="s">
        <v>533</v>
      </c>
      <c r="J485" s="237"/>
      <c r="K485" s="232">
        <v>4</v>
      </c>
      <c r="L485" s="232" t="s">
        <v>46</v>
      </c>
      <c r="M485" s="234"/>
    </row>
    <row r="486" spans="1:13" ht="14">
      <c r="A486" s="230" t="s">
        <v>2002</v>
      </c>
      <c r="B486" s="231"/>
      <c r="C486" s="231">
        <v>15181</v>
      </c>
      <c r="D486" s="231"/>
      <c r="E486" s="231"/>
      <c r="F486" s="231"/>
      <c r="G486" s="232"/>
      <c r="H486" s="235" t="s">
        <v>931</v>
      </c>
      <c r="I486" s="236" t="s">
        <v>549</v>
      </c>
      <c r="J486" s="237"/>
      <c r="K486" s="232">
        <v>8</v>
      </c>
      <c r="L486" s="232" t="s">
        <v>837</v>
      </c>
      <c r="M486" s="234"/>
    </row>
    <row r="487" spans="1:13" ht="14">
      <c r="A487" s="230" t="s">
        <v>2002</v>
      </c>
      <c r="B487" s="231"/>
      <c r="C487" s="231">
        <v>15191</v>
      </c>
      <c r="D487" s="231"/>
      <c r="E487" s="231"/>
      <c r="F487" s="231"/>
      <c r="G487" s="232"/>
      <c r="H487" s="235" t="s">
        <v>800</v>
      </c>
      <c r="I487" s="236" t="s">
        <v>559</v>
      </c>
      <c r="J487" s="237"/>
      <c r="K487" s="232">
        <v>7</v>
      </c>
      <c r="L487" s="232" t="s">
        <v>837</v>
      </c>
      <c r="M487" s="234"/>
    </row>
    <row r="488" spans="1:13" ht="14">
      <c r="A488" s="230" t="s">
        <v>2002</v>
      </c>
      <c r="B488" s="231"/>
      <c r="C488" s="231">
        <v>15200</v>
      </c>
      <c r="D488" s="231"/>
      <c r="E488" s="231"/>
      <c r="F488" s="231"/>
      <c r="G488" s="232"/>
      <c r="H488" s="235" t="s">
        <v>1075</v>
      </c>
      <c r="I488" s="236" t="s">
        <v>1076</v>
      </c>
      <c r="J488" s="237"/>
      <c r="K488" s="232">
        <v>1</v>
      </c>
      <c r="L488" s="232"/>
      <c r="M488" s="234" t="s">
        <v>837</v>
      </c>
    </row>
    <row r="489" spans="1:13" ht="14">
      <c r="A489" s="230" t="s">
        <v>2002</v>
      </c>
      <c r="B489" s="231"/>
      <c r="C489" s="231">
        <v>15203</v>
      </c>
      <c r="D489" s="231"/>
      <c r="E489" s="231"/>
      <c r="F489" s="231"/>
      <c r="G489" s="232"/>
      <c r="H489" s="235" t="s">
        <v>1157</v>
      </c>
      <c r="I489" s="236" t="s">
        <v>571</v>
      </c>
      <c r="J489" s="237"/>
      <c r="K489" s="232">
        <v>1</v>
      </c>
      <c r="L489" s="232"/>
      <c r="M489" s="234" t="s">
        <v>837</v>
      </c>
    </row>
    <row r="490" spans="1:13" ht="14">
      <c r="A490" s="230" t="s">
        <v>2002</v>
      </c>
      <c r="B490" s="231"/>
      <c r="C490" s="231">
        <v>15231</v>
      </c>
      <c r="D490" s="231"/>
      <c r="E490" s="231"/>
      <c r="F490" s="231"/>
      <c r="G490" s="232"/>
      <c r="H490" s="233" t="s">
        <v>1901</v>
      </c>
      <c r="I490" s="233" t="s">
        <v>216</v>
      </c>
      <c r="J490" s="232"/>
      <c r="K490" s="232">
        <v>1</v>
      </c>
      <c r="L490" s="232"/>
      <c r="M490" s="234" t="s">
        <v>837</v>
      </c>
    </row>
    <row r="491" spans="1:13" ht="14">
      <c r="A491" s="230" t="s">
        <v>2002</v>
      </c>
      <c r="B491" s="231"/>
      <c r="C491" s="231">
        <v>15232</v>
      </c>
      <c r="D491" s="231"/>
      <c r="E491" s="231"/>
      <c r="F491" s="231"/>
      <c r="G491" s="232"/>
      <c r="H491" s="233" t="s">
        <v>1871</v>
      </c>
      <c r="I491" s="233" t="s">
        <v>600</v>
      </c>
      <c r="J491" s="232"/>
      <c r="K491" s="232">
        <v>1</v>
      </c>
      <c r="L491" s="232"/>
      <c r="M491" s="234" t="s">
        <v>46</v>
      </c>
    </row>
    <row r="492" spans="1:13" ht="14">
      <c r="A492" s="230" t="s">
        <v>2002</v>
      </c>
      <c r="B492" s="231"/>
      <c r="C492" s="231">
        <v>15240</v>
      </c>
      <c r="D492" s="231"/>
      <c r="E492" s="231"/>
      <c r="F492" s="231"/>
      <c r="G492" s="232"/>
      <c r="H492" s="235" t="s">
        <v>428</v>
      </c>
      <c r="I492" s="236" t="s">
        <v>105</v>
      </c>
      <c r="J492" s="237"/>
      <c r="K492" s="232">
        <v>1</v>
      </c>
      <c r="L492" s="232"/>
      <c r="M492" s="234" t="s">
        <v>837</v>
      </c>
    </row>
    <row r="493" spans="1:13" ht="14">
      <c r="A493" s="230" t="s">
        <v>2002</v>
      </c>
      <c r="B493" s="231"/>
      <c r="C493" s="231">
        <v>15291</v>
      </c>
      <c r="D493" s="231"/>
      <c r="E493" s="231"/>
      <c r="F493" s="231"/>
      <c r="G493" s="232"/>
      <c r="H493" s="235" t="s">
        <v>1018</v>
      </c>
      <c r="I493" s="236" t="s">
        <v>56</v>
      </c>
      <c r="J493" s="237"/>
      <c r="K493" s="232">
        <v>1</v>
      </c>
      <c r="L493" s="232"/>
      <c r="M493" s="234" t="s">
        <v>46</v>
      </c>
    </row>
    <row r="494" spans="1:13" ht="14">
      <c r="A494" s="230" t="s">
        <v>2002</v>
      </c>
      <c r="B494" s="231"/>
      <c r="C494" s="231">
        <v>15351</v>
      </c>
      <c r="D494" s="231"/>
      <c r="E494" s="231"/>
      <c r="F494" s="231"/>
      <c r="G494" s="232"/>
      <c r="H494" s="233" t="s">
        <v>2267</v>
      </c>
      <c r="I494" s="233" t="s">
        <v>2268</v>
      </c>
      <c r="J494" s="232"/>
      <c r="K494" s="232">
        <v>3</v>
      </c>
      <c r="L494" s="232" t="s">
        <v>837</v>
      </c>
      <c r="M494" s="234"/>
    </row>
    <row r="495" spans="1:13" ht="14">
      <c r="A495" s="230" t="s">
        <v>2002</v>
      </c>
      <c r="B495" s="231"/>
      <c r="C495" s="231">
        <v>15402</v>
      </c>
      <c r="D495" s="231"/>
      <c r="E495" s="231"/>
      <c r="F495" s="231"/>
      <c r="G495" s="232"/>
      <c r="H495" s="235" t="s">
        <v>1274</v>
      </c>
      <c r="I495" s="236" t="s">
        <v>124</v>
      </c>
      <c r="J495" s="237"/>
      <c r="K495" s="232">
        <v>4</v>
      </c>
      <c r="L495" s="232" t="s">
        <v>837</v>
      </c>
      <c r="M495" s="234"/>
    </row>
    <row r="496" spans="1:13" ht="14">
      <c r="A496" s="230" t="s">
        <v>2002</v>
      </c>
      <c r="B496" s="231"/>
      <c r="C496" s="231">
        <v>15407</v>
      </c>
      <c r="D496" s="231"/>
      <c r="E496" s="231"/>
      <c r="F496" s="231"/>
      <c r="G496" s="232"/>
      <c r="H496" s="233" t="s">
        <v>1846</v>
      </c>
      <c r="I496" s="233" t="s">
        <v>552</v>
      </c>
      <c r="J496" s="232"/>
      <c r="K496" s="232">
        <v>4</v>
      </c>
      <c r="L496" s="232"/>
      <c r="M496" s="234"/>
    </row>
    <row r="497" spans="1:13" ht="14">
      <c r="A497" s="230" t="s">
        <v>2002</v>
      </c>
      <c r="B497" s="231"/>
      <c r="C497" s="231">
        <v>15444</v>
      </c>
      <c r="D497" s="231"/>
      <c r="E497" s="231"/>
      <c r="F497" s="231"/>
      <c r="G497" s="232"/>
      <c r="H497" s="233" t="s">
        <v>2843</v>
      </c>
      <c r="I497" s="233" t="s">
        <v>287</v>
      </c>
      <c r="J497" s="231"/>
      <c r="K497" s="232">
        <v>1</v>
      </c>
      <c r="L497" s="232"/>
      <c r="M497" s="234"/>
    </row>
    <row r="498" spans="1:13" ht="14">
      <c r="A498" s="230" t="s">
        <v>2002</v>
      </c>
      <c r="B498" s="231"/>
      <c r="C498" s="231">
        <v>15447</v>
      </c>
      <c r="D498" s="231"/>
      <c r="E498" s="231"/>
      <c r="F498" s="231"/>
      <c r="G498" s="232"/>
      <c r="H498" s="235" t="s">
        <v>1021</v>
      </c>
      <c r="I498" s="236" t="s">
        <v>1022</v>
      </c>
      <c r="J498" s="237"/>
      <c r="K498" s="232">
        <v>3</v>
      </c>
      <c r="L498" s="232" t="s">
        <v>837</v>
      </c>
      <c r="M498" s="234"/>
    </row>
    <row r="499" spans="1:13" ht="14">
      <c r="A499" s="230" t="s">
        <v>2002</v>
      </c>
      <c r="B499" s="231"/>
      <c r="C499" s="231">
        <v>15463</v>
      </c>
      <c r="D499" s="231"/>
      <c r="E499" s="231"/>
      <c r="F499" s="231"/>
      <c r="G499" s="232"/>
      <c r="H499" s="233" t="s">
        <v>2269</v>
      </c>
      <c r="I499" s="233" t="s">
        <v>565</v>
      </c>
      <c r="J499" s="232"/>
      <c r="K499" s="232">
        <v>1</v>
      </c>
      <c r="L499" s="232"/>
      <c r="M499" s="234" t="s">
        <v>837</v>
      </c>
    </row>
    <row r="500" spans="1:13" ht="14">
      <c r="A500" s="230" t="s">
        <v>2002</v>
      </c>
      <c r="B500" s="231"/>
      <c r="C500" s="231">
        <v>15482</v>
      </c>
      <c r="D500" s="231"/>
      <c r="E500" s="231"/>
      <c r="F500" s="231"/>
      <c r="G500" s="232"/>
      <c r="H500" s="235" t="s">
        <v>485</v>
      </c>
      <c r="I500" s="236" t="s">
        <v>922</v>
      </c>
      <c r="J500" s="237"/>
      <c r="K500" s="232">
        <v>9</v>
      </c>
      <c r="L500" s="232" t="s">
        <v>837</v>
      </c>
      <c r="M500" s="234"/>
    </row>
    <row r="501" spans="1:13" ht="14">
      <c r="A501" s="230" t="s">
        <v>2002</v>
      </c>
      <c r="B501" s="231"/>
      <c r="C501" s="231">
        <v>15487</v>
      </c>
      <c r="D501" s="231"/>
      <c r="E501" s="231"/>
      <c r="F501" s="231"/>
      <c r="G501" s="232"/>
      <c r="H501" s="235" t="s">
        <v>193</v>
      </c>
      <c r="I501" s="236" t="s">
        <v>177</v>
      </c>
      <c r="J501" s="237"/>
      <c r="K501" s="232">
        <v>9</v>
      </c>
      <c r="L501" s="232" t="s">
        <v>838</v>
      </c>
      <c r="M501" s="234"/>
    </row>
    <row r="502" spans="1:13" ht="14">
      <c r="A502" s="230" t="s">
        <v>2002</v>
      </c>
      <c r="B502" s="231"/>
      <c r="C502" s="231">
        <v>15490</v>
      </c>
      <c r="D502" s="231"/>
      <c r="E502" s="231"/>
      <c r="F502" s="231"/>
      <c r="G502" s="232"/>
      <c r="H502" s="233" t="s">
        <v>102</v>
      </c>
      <c r="I502" s="233" t="s">
        <v>564</v>
      </c>
      <c r="J502" s="232"/>
      <c r="K502" s="232">
        <v>9</v>
      </c>
      <c r="L502" s="232" t="s">
        <v>46</v>
      </c>
      <c r="M502" s="234"/>
    </row>
    <row r="503" spans="1:13" ht="14">
      <c r="A503" s="230" t="s">
        <v>2002</v>
      </c>
      <c r="B503" s="231"/>
      <c r="C503" s="231">
        <v>15492</v>
      </c>
      <c r="D503" s="231"/>
      <c r="E503" s="231"/>
      <c r="F503" s="231"/>
      <c r="G503" s="232"/>
      <c r="H503" s="233" t="s">
        <v>2270</v>
      </c>
      <c r="I503" s="233" t="s">
        <v>532</v>
      </c>
      <c r="J503" s="232"/>
      <c r="K503" s="232">
        <v>1</v>
      </c>
      <c r="L503" s="232"/>
      <c r="M503" s="234" t="s">
        <v>46</v>
      </c>
    </row>
    <row r="504" spans="1:13" ht="14">
      <c r="A504" s="230" t="s">
        <v>2002</v>
      </c>
      <c r="B504" s="231"/>
      <c r="C504" s="231">
        <v>15502</v>
      </c>
      <c r="D504" s="231"/>
      <c r="E504" s="231"/>
      <c r="F504" s="231"/>
      <c r="G504" s="232"/>
      <c r="H504" s="233" t="s">
        <v>317</v>
      </c>
      <c r="I504" s="233" t="s">
        <v>2271</v>
      </c>
      <c r="J504" s="232"/>
      <c r="K504" s="232">
        <v>1</v>
      </c>
      <c r="L504" s="232"/>
      <c r="M504" s="234" t="s">
        <v>837</v>
      </c>
    </row>
    <row r="505" spans="1:13" ht="14">
      <c r="A505" s="230" t="s">
        <v>2002</v>
      </c>
      <c r="B505" s="231"/>
      <c r="C505" s="231">
        <v>15519</v>
      </c>
      <c r="D505" s="231"/>
      <c r="E505" s="231"/>
      <c r="F505" s="231"/>
      <c r="G505" s="232"/>
      <c r="H505" s="235" t="s">
        <v>770</v>
      </c>
      <c r="I505" s="236" t="s">
        <v>289</v>
      </c>
      <c r="J505" s="237"/>
      <c r="K505" s="232">
        <v>4</v>
      </c>
      <c r="L505" s="232" t="s">
        <v>837</v>
      </c>
      <c r="M505" s="234"/>
    </row>
    <row r="506" spans="1:13" ht="14">
      <c r="A506" s="230" t="s">
        <v>2002</v>
      </c>
      <c r="B506" s="231"/>
      <c r="C506" s="231">
        <v>15535</v>
      </c>
      <c r="D506" s="231"/>
      <c r="E506" s="231"/>
      <c r="F506" s="231"/>
      <c r="G506" s="232"/>
      <c r="H506" s="233" t="s">
        <v>1841</v>
      </c>
      <c r="I506" s="233" t="s">
        <v>80</v>
      </c>
      <c r="J506" s="232"/>
      <c r="K506" s="232">
        <v>2</v>
      </c>
      <c r="L506" s="232" t="s">
        <v>837</v>
      </c>
      <c r="M506" s="234"/>
    </row>
    <row r="507" spans="1:13" ht="14">
      <c r="A507" s="230" t="s">
        <v>2002</v>
      </c>
      <c r="B507" s="231"/>
      <c r="C507" s="231">
        <v>15538</v>
      </c>
      <c r="D507" s="231"/>
      <c r="E507" s="231"/>
      <c r="F507" s="231"/>
      <c r="G507" s="232"/>
      <c r="H507" s="235" t="s">
        <v>1307</v>
      </c>
      <c r="I507" s="236" t="s">
        <v>572</v>
      </c>
      <c r="J507" s="237"/>
      <c r="K507" s="232">
        <v>1</v>
      </c>
      <c r="L507" s="232"/>
      <c r="M507" s="234" t="s">
        <v>837</v>
      </c>
    </row>
    <row r="508" spans="1:13" ht="14">
      <c r="A508" s="230" t="s">
        <v>2002</v>
      </c>
      <c r="B508" s="231"/>
      <c r="C508" s="231">
        <v>15605</v>
      </c>
      <c r="D508" s="231"/>
      <c r="E508" s="231"/>
      <c r="F508" s="231"/>
      <c r="G508" s="232"/>
      <c r="H508" s="235" t="s">
        <v>497</v>
      </c>
      <c r="I508" s="240" t="s">
        <v>587</v>
      </c>
      <c r="J508" s="237"/>
      <c r="K508" s="232">
        <v>1</v>
      </c>
      <c r="L508" s="232"/>
      <c r="M508" s="234" t="s">
        <v>837</v>
      </c>
    </row>
    <row r="509" spans="1:13" ht="14">
      <c r="A509" s="230" t="s">
        <v>2002</v>
      </c>
      <c r="B509" s="231"/>
      <c r="C509" s="231">
        <v>15608</v>
      </c>
      <c r="D509" s="231"/>
      <c r="E509" s="231"/>
      <c r="F509" s="231"/>
      <c r="G509" s="232"/>
      <c r="H509" s="235" t="s">
        <v>1212</v>
      </c>
      <c r="I509" s="236" t="s">
        <v>1213</v>
      </c>
      <c r="J509" s="237"/>
      <c r="K509" s="232">
        <v>5</v>
      </c>
      <c r="L509" s="232" t="s">
        <v>837</v>
      </c>
      <c r="M509" s="234"/>
    </row>
    <row r="510" spans="1:13" ht="14">
      <c r="A510" s="230" t="s">
        <v>2002</v>
      </c>
      <c r="B510" s="231"/>
      <c r="C510" s="231">
        <v>15655</v>
      </c>
      <c r="D510" s="231"/>
      <c r="E510" s="231"/>
      <c r="F510" s="231"/>
      <c r="G510" s="232"/>
      <c r="H510" s="233" t="s">
        <v>534</v>
      </c>
      <c r="I510" s="233" t="s">
        <v>2272</v>
      </c>
      <c r="J510" s="232"/>
      <c r="K510" s="232">
        <v>1</v>
      </c>
      <c r="L510" s="232"/>
      <c r="M510" s="234" t="s">
        <v>837</v>
      </c>
    </row>
    <row r="511" spans="1:13" ht="14">
      <c r="A511" s="230" t="s">
        <v>2002</v>
      </c>
      <c r="B511" s="231"/>
      <c r="C511" s="231">
        <v>15672</v>
      </c>
      <c r="D511" s="231"/>
      <c r="E511" s="231"/>
      <c r="F511" s="231"/>
      <c r="G511" s="232"/>
      <c r="H511" s="235" t="s">
        <v>644</v>
      </c>
      <c r="I511" s="236" t="s">
        <v>595</v>
      </c>
      <c r="J511" s="237"/>
      <c r="K511" s="232">
        <v>7</v>
      </c>
      <c r="L511" s="232" t="s">
        <v>46</v>
      </c>
      <c r="M511" s="234"/>
    </row>
    <row r="512" spans="1:13" ht="14">
      <c r="A512" s="230" t="s">
        <v>2002</v>
      </c>
      <c r="B512" s="231"/>
      <c r="C512" s="231">
        <v>15694</v>
      </c>
      <c r="D512" s="231"/>
      <c r="E512" s="231"/>
      <c r="F512" s="231"/>
      <c r="G512" s="232"/>
      <c r="H512" s="235" t="s">
        <v>9</v>
      </c>
      <c r="I512" s="236" t="s">
        <v>375</v>
      </c>
      <c r="J512" s="237"/>
      <c r="K512" s="232">
        <v>2</v>
      </c>
      <c r="L512" s="232" t="s">
        <v>46</v>
      </c>
      <c r="M512" s="234"/>
    </row>
    <row r="513" spans="1:13" ht="14">
      <c r="A513" s="230" t="s">
        <v>2002</v>
      </c>
      <c r="B513" s="231"/>
      <c r="C513" s="231">
        <v>15697</v>
      </c>
      <c r="D513" s="231"/>
      <c r="E513" s="231"/>
      <c r="F513" s="231"/>
      <c r="G513" s="232"/>
      <c r="H513" s="233" t="s">
        <v>2844</v>
      </c>
      <c r="I513" s="233" t="s">
        <v>2845</v>
      </c>
      <c r="J513" s="231"/>
      <c r="K513" s="232">
        <v>3</v>
      </c>
      <c r="L513" s="232"/>
      <c r="M513" s="234"/>
    </row>
    <row r="514" spans="1:13" ht="14">
      <c r="A514" s="230" t="s">
        <v>2002</v>
      </c>
      <c r="B514" s="231"/>
      <c r="C514" s="231">
        <v>15764</v>
      </c>
      <c r="D514" s="231"/>
      <c r="E514" s="231"/>
      <c r="F514" s="231"/>
      <c r="G514" s="232"/>
      <c r="H514" s="235" t="s">
        <v>809</v>
      </c>
      <c r="I514" s="236" t="s">
        <v>839</v>
      </c>
      <c r="J514" s="237"/>
      <c r="K514" s="232">
        <v>1</v>
      </c>
      <c r="L514" s="232"/>
      <c r="M514" s="234" t="s">
        <v>837</v>
      </c>
    </row>
    <row r="515" spans="1:13" ht="14">
      <c r="A515" s="230" t="s">
        <v>2002</v>
      </c>
      <c r="B515" s="231"/>
      <c r="C515" s="231">
        <v>15767</v>
      </c>
      <c r="D515" s="231"/>
      <c r="E515" s="231"/>
      <c r="F515" s="231"/>
      <c r="G515" s="232"/>
      <c r="H515" s="233" t="s">
        <v>1793</v>
      </c>
      <c r="I515" s="233" t="s">
        <v>565</v>
      </c>
      <c r="J515" s="232"/>
      <c r="K515" s="232">
        <v>3</v>
      </c>
      <c r="L515" s="232" t="s">
        <v>46</v>
      </c>
      <c r="M515" s="234"/>
    </row>
    <row r="516" spans="1:13" ht="14">
      <c r="A516" s="230" t="s">
        <v>2002</v>
      </c>
      <c r="B516" s="231"/>
      <c r="C516" s="231">
        <v>15792</v>
      </c>
      <c r="D516" s="231"/>
      <c r="E516" s="231"/>
      <c r="F516" s="231"/>
      <c r="G516" s="232"/>
      <c r="H516" s="233" t="s">
        <v>1757</v>
      </c>
      <c r="I516" s="233" t="s">
        <v>1638</v>
      </c>
      <c r="J516" s="232"/>
      <c r="K516" s="232">
        <v>1</v>
      </c>
      <c r="L516" s="232"/>
      <c r="M516" s="234"/>
    </row>
    <row r="517" spans="1:13" ht="14">
      <c r="A517" s="230" t="s">
        <v>2002</v>
      </c>
      <c r="B517" s="231"/>
      <c r="C517" s="231">
        <v>15808</v>
      </c>
      <c r="D517" s="231"/>
      <c r="E517" s="231"/>
      <c r="F517" s="231"/>
      <c r="G517" s="232"/>
      <c r="H517" s="233" t="s">
        <v>2275</v>
      </c>
      <c r="I517" s="233" t="s">
        <v>565</v>
      </c>
      <c r="J517" s="232"/>
      <c r="K517" s="232">
        <v>2</v>
      </c>
      <c r="L517" s="232" t="s">
        <v>46</v>
      </c>
      <c r="M517" s="234"/>
    </row>
    <row r="518" spans="1:13" ht="14">
      <c r="A518" s="230" t="s">
        <v>2002</v>
      </c>
      <c r="B518" s="231"/>
      <c r="C518" s="231">
        <v>15817</v>
      </c>
      <c r="D518" s="231"/>
      <c r="E518" s="231"/>
      <c r="F518" s="231"/>
      <c r="G518" s="232"/>
      <c r="H518" s="233" t="s">
        <v>508</v>
      </c>
      <c r="I518" s="233" t="s">
        <v>238</v>
      </c>
      <c r="J518" s="232"/>
      <c r="K518" s="232">
        <v>5</v>
      </c>
      <c r="L518" s="232" t="s">
        <v>838</v>
      </c>
      <c r="M518" s="234"/>
    </row>
    <row r="519" spans="1:13" ht="14">
      <c r="A519" s="230" t="s">
        <v>2002</v>
      </c>
      <c r="B519" s="231"/>
      <c r="C519" s="231">
        <v>15821</v>
      </c>
      <c r="D519" s="231"/>
      <c r="E519" s="231"/>
      <c r="F519" s="231"/>
      <c r="G519" s="232"/>
      <c r="H519" s="235" t="s">
        <v>1280</v>
      </c>
      <c r="I519" s="236" t="s">
        <v>1281</v>
      </c>
      <c r="J519" s="237"/>
      <c r="K519" s="232">
        <v>1</v>
      </c>
      <c r="L519" s="232"/>
      <c r="M519" s="234" t="s">
        <v>837</v>
      </c>
    </row>
    <row r="520" spans="1:13" ht="14">
      <c r="A520" s="230" t="s">
        <v>2002</v>
      </c>
      <c r="B520" s="231"/>
      <c r="C520" s="231">
        <v>15832</v>
      </c>
      <c r="D520" s="231"/>
      <c r="E520" s="231"/>
      <c r="F520" s="231"/>
      <c r="G520" s="232"/>
      <c r="H520" s="235" t="s">
        <v>1066</v>
      </c>
      <c r="I520" s="236" t="s">
        <v>166</v>
      </c>
      <c r="J520" s="237"/>
      <c r="K520" s="232">
        <v>1</v>
      </c>
      <c r="L520" s="232"/>
      <c r="M520" s="234" t="s">
        <v>46</v>
      </c>
    </row>
    <row r="521" spans="1:13" ht="14">
      <c r="A521" s="230" t="s">
        <v>2002</v>
      </c>
      <c r="B521" s="231"/>
      <c r="C521" s="231">
        <v>15846</v>
      </c>
      <c r="D521" s="231"/>
      <c r="E521" s="231"/>
      <c r="F521" s="231"/>
      <c r="G521" s="232"/>
      <c r="H521" s="235" t="s">
        <v>1030</v>
      </c>
      <c r="I521" s="236" t="s">
        <v>613</v>
      </c>
      <c r="J521" s="237"/>
      <c r="K521" s="232">
        <v>1</v>
      </c>
      <c r="L521" s="232"/>
      <c r="M521" s="234" t="s">
        <v>837</v>
      </c>
    </row>
    <row r="522" spans="1:13" ht="14">
      <c r="A522" s="230" t="s">
        <v>2002</v>
      </c>
      <c r="B522" s="231"/>
      <c r="C522" s="231">
        <v>15859</v>
      </c>
      <c r="D522" s="231"/>
      <c r="E522" s="231"/>
      <c r="F522" s="231"/>
      <c r="G522" s="232"/>
      <c r="H522" s="235" t="s">
        <v>1227</v>
      </c>
      <c r="I522" s="236" t="s">
        <v>532</v>
      </c>
      <c r="J522" s="237"/>
      <c r="K522" s="232">
        <v>1</v>
      </c>
      <c r="L522" s="232"/>
      <c r="M522" s="234" t="s">
        <v>46</v>
      </c>
    </row>
    <row r="523" spans="1:13" ht="14">
      <c r="A523" s="230" t="s">
        <v>2002</v>
      </c>
      <c r="B523" s="231"/>
      <c r="C523" s="231">
        <v>15906</v>
      </c>
      <c r="D523" s="231"/>
      <c r="E523" s="231"/>
      <c r="F523" s="231"/>
      <c r="G523" s="232"/>
      <c r="H523" s="235" t="s">
        <v>784</v>
      </c>
      <c r="I523" s="236" t="s">
        <v>530</v>
      </c>
      <c r="J523" s="237"/>
      <c r="K523" s="232">
        <v>1</v>
      </c>
      <c r="L523" s="232"/>
      <c r="M523" s="234" t="s">
        <v>46</v>
      </c>
    </row>
    <row r="524" spans="1:13" ht="14">
      <c r="A524" s="230" t="s">
        <v>2002</v>
      </c>
      <c r="B524" s="231"/>
      <c r="C524" s="231">
        <v>15915</v>
      </c>
      <c r="D524" s="231"/>
      <c r="E524" s="231"/>
      <c r="F524" s="231"/>
      <c r="G524" s="232"/>
      <c r="H524" s="233" t="s">
        <v>2846</v>
      </c>
      <c r="I524" s="233" t="s">
        <v>177</v>
      </c>
      <c r="J524" s="231"/>
      <c r="K524" s="232">
        <v>1</v>
      </c>
      <c r="L524" s="232"/>
      <c r="M524" s="234" t="s">
        <v>837</v>
      </c>
    </row>
    <row r="525" spans="1:13" ht="14">
      <c r="A525" s="230" t="s">
        <v>2002</v>
      </c>
      <c r="B525" s="231"/>
      <c r="C525" s="231">
        <v>15958</v>
      </c>
      <c r="D525" s="231"/>
      <c r="E525" s="231"/>
      <c r="F525" s="231"/>
      <c r="G525" s="232"/>
      <c r="H525" s="235" t="s">
        <v>798</v>
      </c>
      <c r="I525" s="236" t="s">
        <v>118</v>
      </c>
      <c r="J525" s="237"/>
      <c r="K525" s="232">
        <v>9</v>
      </c>
      <c r="L525" s="232" t="s">
        <v>837</v>
      </c>
      <c r="M525" s="234"/>
    </row>
    <row r="526" spans="1:13" ht="14">
      <c r="A526" s="230" t="s">
        <v>2002</v>
      </c>
      <c r="B526" s="231"/>
      <c r="C526" s="231">
        <v>15964</v>
      </c>
      <c r="D526" s="231"/>
      <c r="E526" s="231"/>
      <c r="F526" s="231"/>
      <c r="G526" s="232"/>
      <c r="H526" s="233" t="s">
        <v>1809</v>
      </c>
      <c r="I526" s="233" t="s">
        <v>1810</v>
      </c>
      <c r="J526" s="232"/>
      <c r="K526" s="232">
        <v>1</v>
      </c>
      <c r="L526" s="232"/>
      <c r="M526" s="234" t="s">
        <v>837</v>
      </c>
    </row>
    <row r="527" spans="1:13" ht="14">
      <c r="A527" s="230" t="s">
        <v>2002</v>
      </c>
      <c r="B527" s="231"/>
      <c r="C527" s="231">
        <v>15971</v>
      </c>
      <c r="D527" s="231"/>
      <c r="E527" s="231"/>
      <c r="F527" s="231"/>
      <c r="G527" s="232"/>
      <c r="H527" s="233" t="s">
        <v>588</v>
      </c>
      <c r="I527" s="233" t="s">
        <v>184</v>
      </c>
      <c r="J527" s="232"/>
      <c r="K527" s="232">
        <v>5</v>
      </c>
      <c r="L527" s="232" t="s">
        <v>838</v>
      </c>
      <c r="M527" s="234"/>
    </row>
    <row r="528" spans="1:13" ht="14">
      <c r="A528" s="230" t="s">
        <v>2002</v>
      </c>
      <c r="B528" s="231"/>
      <c r="C528" s="231">
        <v>15979</v>
      </c>
      <c r="D528" s="231"/>
      <c r="E528" s="231"/>
      <c r="F528" s="231"/>
      <c r="G528" s="232"/>
      <c r="H528" s="233" t="s">
        <v>2278</v>
      </c>
      <c r="I528" s="233" t="s">
        <v>2279</v>
      </c>
      <c r="J528" s="232"/>
      <c r="K528" s="232">
        <v>1</v>
      </c>
      <c r="L528" s="232"/>
      <c r="M528" s="234" t="s">
        <v>837</v>
      </c>
    </row>
    <row r="529" spans="1:13" ht="14">
      <c r="A529" s="230" t="s">
        <v>2002</v>
      </c>
      <c r="B529" s="231"/>
      <c r="C529" s="231">
        <v>15988</v>
      </c>
      <c r="D529" s="231"/>
      <c r="E529" s="231"/>
      <c r="F529" s="231"/>
      <c r="G529" s="232"/>
      <c r="H529" s="233" t="s">
        <v>1722</v>
      </c>
      <c r="I529" s="233" t="s">
        <v>1723</v>
      </c>
      <c r="J529" s="232"/>
      <c r="K529" s="232">
        <v>2</v>
      </c>
      <c r="L529" s="232" t="s">
        <v>837</v>
      </c>
      <c r="M529" s="234"/>
    </row>
    <row r="530" spans="1:13" ht="14">
      <c r="A530" s="230" t="s">
        <v>2002</v>
      </c>
      <c r="B530" s="231"/>
      <c r="C530" s="231">
        <v>15994</v>
      </c>
      <c r="D530" s="231"/>
      <c r="E530" s="231"/>
      <c r="F530" s="231"/>
      <c r="G530" s="232"/>
      <c r="H530" s="233" t="s">
        <v>669</v>
      </c>
      <c r="I530" s="233" t="s">
        <v>2280</v>
      </c>
      <c r="J530" s="232"/>
      <c r="K530" s="232">
        <v>4</v>
      </c>
      <c r="L530" s="232" t="s">
        <v>46</v>
      </c>
      <c r="M530" s="234"/>
    </row>
    <row r="531" spans="1:13" ht="14">
      <c r="A531" s="230" t="s">
        <v>2002</v>
      </c>
      <c r="B531" s="231"/>
      <c r="C531" s="231">
        <v>16041</v>
      </c>
      <c r="D531" s="231"/>
      <c r="E531" s="231"/>
      <c r="F531" s="231"/>
      <c r="G531" s="232"/>
      <c r="H531" s="233" t="s">
        <v>1119</v>
      </c>
      <c r="I531" s="233" t="s">
        <v>2281</v>
      </c>
      <c r="J531" s="232"/>
      <c r="K531" s="232">
        <v>4</v>
      </c>
      <c r="L531" s="232" t="s">
        <v>838</v>
      </c>
      <c r="M531" s="234"/>
    </row>
    <row r="532" spans="1:13" ht="14">
      <c r="A532" s="230" t="s">
        <v>2002</v>
      </c>
      <c r="B532" s="231"/>
      <c r="C532" s="231">
        <v>16042</v>
      </c>
      <c r="D532" s="231"/>
      <c r="E532" s="231"/>
      <c r="F532" s="231"/>
      <c r="G532" s="232"/>
      <c r="H532" s="233" t="s">
        <v>1854</v>
      </c>
      <c r="I532" s="233" t="s">
        <v>168</v>
      </c>
      <c r="J532" s="232"/>
      <c r="K532" s="232">
        <v>7</v>
      </c>
      <c r="L532" s="232" t="s">
        <v>46</v>
      </c>
      <c r="M532" s="234"/>
    </row>
    <row r="533" spans="1:13" ht="14">
      <c r="A533" s="230" t="s">
        <v>2002</v>
      </c>
      <c r="B533" s="231"/>
      <c r="C533" s="231">
        <v>16058</v>
      </c>
      <c r="D533" s="231"/>
      <c r="E533" s="231"/>
      <c r="F533" s="231"/>
      <c r="G533" s="232"/>
      <c r="H533" s="235" t="s">
        <v>1276</v>
      </c>
      <c r="I533" s="236" t="s">
        <v>1092</v>
      </c>
      <c r="J533" s="237"/>
      <c r="K533" s="232">
        <v>1</v>
      </c>
      <c r="L533" s="232"/>
      <c r="M533" s="234" t="s">
        <v>837</v>
      </c>
    </row>
    <row r="534" spans="1:13" ht="14">
      <c r="A534" s="230" t="s">
        <v>2002</v>
      </c>
      <c r="B534" s="231"/>
      <c r="C534" s="231">
        <v>16094</v>
      </c>
      <c r="D534" s="231"/>
      <c r="E534" s="231"/>
      <c r="F534" s="231"/>
      <c r="G534" s="232"/>
      <c r="H534" s="233" t="s">
        <v>1920</v>
      </c>
      <c r="I534" s="233" t="s">
        <v>174</v>
      </c>
      <c r="J534" s="232"/>
      <c r="K534" s="232">
        <v>1</v>
      </c>
      <c r="L534" s="232"/>
      <c r="M534" s="234" t="s">
        <v>837</v>
      </c>
    </row>
    <row r="535" spans="1:13" ht="14">
      <c r="A535" s="230" t="s">
        <v>2002</v>
      </c>
      <c r="B535" s="231"/>
      <c r="C535" s="231">
        <v>16098</v>
      </c>
      <c r="D535" s="231"/>
      <c r="E535" s="231"/>
      <c r="F535" s="231"/>
      <c r="G535" s="232"/>
      <c r="H535" s="233" t="s">
        <v>2282</v>
      </c>
      <c r="I535" s="233" t="s">
        <v>288</v>
      </c>
      <c r="J535" s="232"/>
      <c r="K535" s="232">
        <v>2</v>
      </c>
      <c r="L535" s="232" t="s">
        <v>838</v>
      </c>
      <c r="M535" s="234"/>
    </row>
    <row r="536" spans="1:13" ht="14">
      <c r="A536" s="230" t="s">
        <v>2002</v>
      </c>
      <c r="B536" s="231"/>
      <c r="C536" s="231">
        <v>16106</v>
      </c>
      <c r="D536" s="231"/>
      <c r="E536" s="231"/>
      <c r="F536" s="231"/>
      <c r="G536" s="232"/>
      <c r="H536" s="235" t="s">
        <v>1289</v>
      </c>
      <c r="I536" s="236" t="s">
        <v>1290</v>
      </c>
      <c r="J536" s="237"/>
      <c r="K536" s="232">
        <v>1</v>
      </c>
      <c r="L536" s="232"/>
      <c r="M536" s="234" t="s">
        <v>837</v>
      </c>
    </row>
    <row r="537" spans="1:13" ht="14">
      <c r="A537" s="230" t="s">
        <v>2002</v>
      </c>
      <c r="B537" s="231"/>
      <c r="C537" s="231">
        <v>16110</v>
      </c>
      <c r="D537" s="231"/>
      <c r="E537" s="231"/>
      <c r="F537" s="231"/>
      <c r="G537" s="232"/>
      <c r="H537" s="235" t="s">
        <v>2283</v>
      </c>
      <c r="I537" s="236" t="s">
        <v>197</v>
      </c>
      <c r="J537" s="237"/>
      <c r="K537" s="232">
        <v>1</v>
      </c>
      <c r="L537" s="232"/>
      <c r="M537" s="234" t="s">
        <v>837</v>
      </c>
    </row>
    <row r="538" spans="1:13" ht="14">
      <c r="A538" s="230" t="s">
        <v>2002</v>
      </c>
      <c r="B538" s="231"/>
      <c r="C538" s="231">
        <v>16125</v>
      </c>
      <c r="D538" s="231"/>
      <c r="E538" s="231"/>
      <c r="F538" s="231"/>
      <c r="G538" s="232"/>
      <c r="H538" s="233" t="s">
        <v>2284</v>
      </c>
      <c r="I538" s="233" t="s">
        <v>545</v>
      </c>
      <c r="J538" s="232"/>
      <c r="K538" s="232">
        <v>1</v>
      </c>
      <c r="L538" s="232"/>
      <c r="M538" s="234" t="s">
        <v>837</v>
      </c>
    </row>
    <row r="539" spans="1:13" ht="14">
      <c r="A539" s="230" t="s">
        <v>2002</v>
      </c>
      <c r="B539" s="231"/>
      <c r="C539" s="231">
        <v>16130</v>
      </c>
      <c r="D539" s="231"/>
      <c r="E539" s="231"/>
      <c r="F539" s="231"/>
      <c r="G539" s="232"/>
      <c r="H539" s="235" t="s">
        <v>1158</v>
      </c>
      <c r="I539" s="236" t="s">
        <v>617</v>
      </c>
      <c r="J539" s="237"/>
      <c r="K539" s="232">
        <v>1</v>
      </c>
      <c r="L539" s="232"/>
      <c r="M539" s="234" t="s">
        <v>837</v>
      </c>
    </row>
    <row r="540" spans="1:13" ht="14">
      <c r="A540" s="230" t="s">
        <v>2002</v>
      </c>
      <c r="B540" s="231"/>
      <c r="C540" s="231">
        <v>16132</v>
      </c>
      <c r="D540" s="231"/>
      <c r="E540" s="231"/>
      <c r="F540" s="231"/>
      <c r="G540" s="232"/>
      <c r="H540" s="235" t="s">
        <v>1225</v>
      </c>
      <c r="I540" s="236" t="s">
        <v>564</v>
      </c>
      <c r="J540" s="237"/>
      <c r="K540" s="232">
        <v>1</v>
      </c>
      <c r="L540" s="232"/>
      <c r="M540" s="234" t="s">
        <v>837</v>
      </c>
    </row>
    <row r="541" spans="1:13" ht="14">
      <c r="A541" s="230" t="s">
        <v>2002</v>
      </c>
      <c r="B541" s="231"/>
      <c r="C541" s="231">
        <v>16159</v>
      </c>
      <c r="D541" s="231"/>
      <c r="E541" s="231"/>
      <c r="F541" s="231"/>
      <c r="G541" s="232"/>
      <c r="H541" s="235" t="s">
        <v>1066</v>
      </c>
      <c r="I541" s="236" t="s">
        <v>681</v>
      </c>
      <c r="J541" s="237"/>
      <c r="K541" s="232">
        <v>1</v>
      </c>
      <c r="L541" s="232"/>
      <c r="M541" s="234" t="s">
        <v>46</v>
      </c>
    </row>
    <row r="542" spans="1:13" ht="14">
      <c r="A542" s="230" t="s">
        <v>2002</v>
      </c>
      <c r="B542" s="231"/>
      <c r="C542" s="231">
        <v>16192</v>
      </c>
      <c r="D542" s="231"/>
      <c r="E542" s="231"/>
      <c r="F542" s="231"/>
      <c r="G542" s="232"/>
      <c r="H542" s="235" t="s">
        <v>884</v>
      </c>
      <c r="I542" s="236" t="s">
        <v>593</v>
      </c>
      <c r="J542" s="237"/>
      <c r="K542" s="232">
        <v>9</v>
      </c>
      <c r="L542" s="232" t="s">
        <v>46</v>
      </c>
      <c r="M542" s="234"/>
    </row>
    <row r="543" spans="1:13" ht="14">
      <c r="A543" s="230" t="s">
        <v>2002</v>
      </c>
      <c r="B543" s="231"/>
      <c r="C543" s="231">
        <v>16209</v>
      </c>
      <c r="D543" s="231"/>
      <c r="E543" s="231"/>
      <c r="F543" s="231"/>
      <c r="G543" s="232"/>
      <c r="H543" s="233" t="s">
        <v>1871</v>
      </c>
      <c r="I543" s="233" t="s">
        <v>247</v>
      </c>
      <c r="J543" s="232"/>
      <c r="K543" s="232">
        <v>1</v>
      </c>
      <c r="L543" s="232"/>
      <c r="M543" s="234" t="s">
        <v>837</v>
      </c>
    </row>
    <row r="544" spans="1:13" ht="14">
      <c r="A544" s="230" t="s">
        <v>2002</v>
      </c>
      <c r="B544" s="231"/>
      <c r="C544" s="231">
        <v>16211</v>
      </c>
      <c r="D544" s="231"/>
      <c r="E544" s="231"/>
      <c r="F544" s="231"/>
      <c r="G544" s="232"/>
      <c r="H544" s="235" t="s">
        <v>663</v>
      </c>
      <c r="I544" s="236" t="s">
        <v>105</v>
      </c>
      <c r="J544" s="237"/>
      <c r="K544" s="232">
        <v>3</v>
      </c>
      <c r="L544" s="232" t="s">
        <v>837</v>
      </c>
      <c r="M544" s="234"/>
    </row>
    <row r="545" spans="1:13" ht="14">
      <c r="A545" s="230" t="s">
        <v>2002</v>
      </c>
      <c r="B545" s="231"/>
      <c r="C545" s="231">
        <v>16221</v>
      </c>
      <c r="D545" s="231"/>
      <c r="E545" s="231"/>
      <c r="F545" s="231"/>
      <c r="G545" s="232"/>
      <c r="H545" s="233" t="s">
        <v>736</v>
      </c>
      <c r="I545" s="233" t="s">
        <v>301</v>
      </c>
      <c r="J545" s="232"/>
      <c r="K545" s="232">
        <v>8</v>
      </c>
      <c r="L545" s="232" t="s">
        <v>46</v>
      </c>
      <c r="M545" s="234"/>
    </row>
    <row r="546" spans="1:13" ht="14">
      <c r="A546" s="230" t="s">
        <v>2002</v>
      </c>
      <c r="B546" s="231"/>
      <c r="C546" s="231">
        <v>16265</v>
      </c>
      <c r="D546" s="231"/>
      <c r="E546" s="231"/>
      <c r="F546" s="231"/>
      <c r="G546" s="232"/>
      <c r="H546" s="235" t="s">
        <v>204</v>
      </c>
      <c r="I546" s="236" t="s">
        <v>72</v>
      </c>
      <c r="J546" s="237"/>
      <c r="K546" s="232">
        <v>1</v>
      </c>
      <c r="L546" s="232"/>
      <c r="M546" s="234" t="s">
        <v>46</v>
      </c>
    </row>
    <row r="547" spans="1:13" ht="14">
      <c r="A547" s="230" t="s">
        <v>2002</v>
      </c>
      <c r="B547" s="231"/>
      <c r="C547" s="231">
        <v>16266</v>
      </c>
      <c r="D547" s="231"/>
      <c r="E547" s="231"/>
      <c r="F547" s="231"/>
      <c r="G547" s="232"/>
      <c r="H547" s="233" t="s">
        <v>2847</v>
      </c>
      <c r="I547" s="233" t="s">
        <v>1662</v>
      </c>
      <c r="J547" s="231"/>
      <c r="K547" s="232">
        <v>1</v>
      </c>
      <c r="L547" s="232"/>
      <c r="M547" s="234"/>
    </row>
    <row r="548" spans="1:13" ht="14">
      <c r="A548" s="230" t="s">
        <v>2002</v>
      </c>
      <c r="B548" s="231"/>
      <c r="C548" s="231">
        <v>16271</v>
      </c>
      <c r="D548" s="231"/>
      <c r="E548" s="231"/>
      <c r="F548" s="231"/>
      <c r="G548" s="232"/>
      <c r="H548" s="233" t="s">
        <v>896</v>
      </c>
      <c r="I548" s="233" t="s">
        <v>277</v>
      </c>
      <c r="J548" s="232"/>
      <c r="K548" s="232">
        <v>3</v>
      </c>
      <c r="L548" s="232" t="s">
        <v>837</v>
      </c>
      <c r="M548" s="234"/>
    </row>
    <row r="549" spans="1:13" ht="14">
      <c r="A549" s="230" t="s">
        <v>2002</v>
      </c>
      <c r="B549" s="231"/>
      <c r="C549" s="231">
        <v>16279</v>
      </c>
      <c r="D549" s="231"/>
      <c r="E549" s="231"/>
      <c r="F549" s="231"/>
      <c r="G549" s="232"/>
      <c r="H549" s="233" t="s">
        <v>519</v>
      </c>
      <c r="I549" s="233" t="s">
        <v>72</v>
      </c>
      <c r="J549" s="232"/>
      <c r="K549" s="232">
        <v>1</v>
      </c>
      <c r="L549" s="232"/>
      <c r="M549" s="234" t="s">
        <v>46</v>
      </c>
    </row>
    <row r="550" spans="1:13" ht="14">
      <c r="A550" s="230" t="s">
        <v>2002</v>
      </c>
      <c r="B550" s="231"/>
      <c r="C550" s="231">
        <v>16285</v>
      </c>
      <c r="D550" s="231"/>
      <c r="E550" s="231"/>
      <c r="F550" s="231"/>
      <c r="G550" s="232"/>
      <c r="H550" s="233" t="s">
        <v>1739</v>
      </c>
      <c r="I550" s="233" t="s">
        <v>596</v>
      </c>
      <c r="J550" s="232"/>
      <c r="K550" s="232">
        <v>8</v>
      </c>
      <c r="L550" s="232" t="s">
        <v>837</v>
      </c>
      <c r="M550" s="234"/>
    </row>
    <row r="551" spans="1:13" ht="14">
      <c r="A551" s="230" t="s">
        <v>2002</v>
      </c>
      <c r="B551" s="231"/>
      <c r="C551" s="231">
        <v>16291</v>
      </c>
      <c r="D551" s="231"/>
      <c r="E551" s="231"/>
      <c r="F551" s="231"/>
      <c r="G551" s="232"/>
      <c r="H551" s="233" t="s">
        <v>2580</v>
      </c>
      <c r="I551" s="233" t="s">
        <v>220</v>
      </c>
      <c r="J551" s="232"/>
      <c r="K551" s="232">
        <v>2</v>
      </c>
      <c r="L551" s="232" t="s">
        <v>46</v>
      </c>
      <c r="M551" s="234"/>
    </row>
    <row r="552" spans="1:13" ht="14">
      <c r="A552" s="230" t="s">
        <v>2002</v>
      </c>
      <c r="B552" s="231"/>
      <c r="C552" s="231">
        <v>16313</v>
      </c>
      <c r="D552" s="231"/>
      <c r="E552" s="231"/>
      <c r="F552" s="231"/>
      <c r="G552" s="232"/>
      <c r="H552" s="235" t="s">
        <v>928</v>
      </c>
      <c r="I552" s="236" t="s">
        <v>929</v>
      </c>
      <c r="J552" s="237"/>
      <c r="K552" s="232">
        <v>4</v>
      </c>
      <c r="L552" s="232" t="s">
        <v>837</v>
      </c>
      <c r="M552" s="234"/>
    </row>
    <row r="553" spans="1:13" ht="14">
      <c r="A553" s="230" t="s">
        <v>2002</v>
      </c>
      <c r="B553" s="231"/>
      <c r="C553" s="231">
        <v>16317</v>
      </c>
      <c r="D553" s="231"/>
      <c r="E553" s="231"/>
      <c r="F553" s="231"/>
      <c r="G553" s="232"/>
      <c r="H553" s="235" t="s">
        <v>1214</v>
      </c>
      <c r="I553" s="236" t="s">
        <v>277</v>
      </c>
      <c r="J553" s="237"/>
      <c r="K553" s="232">
        <v>1</v>
      </c>
      <c r="L553" s="232"/>
      <c r="M553" s="234" t="s">
        <v>837</v>
      </c>
    </row>
    <row r="554" spans="1:13" ht="14">
      <c r="A554" s="230" t="s">
        <v>2002</v>
      </c>
      <c r="B554" s="231"/>
      <c r="C554" s="231">
        <v>16375</v>
      </c>
      <c r="D554" s="231"/>
      <c r="E554" s="231"/>
      <c r="F554" s="231"/>
      <c r="G554" s="232"/>
      <c r="H554" s="235" t="s">
        <v>799</v>
      </c>
      <c r="I554" s="236" t="s">
        <v>3360</v>
      </c>
      <c r="J554" s="237"/>
      <c r="K554" s="232">
        <v>9</v>
      </c>
      <c r="L554" s="232" t="s">
        <v>837</v>
      </c>
      <c r="M554" s="234"/>
    </row>
    <row r="555" spans="1:13" ht="14">
      <c r="A555" s="230" t="s">
        <v>2002</v>
      </c>
      <c r="B555" s="231"/>
      <c r="C555" s="231">
        <v>16377</v>
      </c>
      <c r="D555" s="231"/>
      <c r="E555" s="231"/>
      <c r="F555" s="231"/>
      <c r="G555" s="232"/>
      <c r="H555" s="233" t="s">
        <v>1655</v>
      </c>
      <c r="I555" s="233" t="s">
        <v>549</v>
      </c>
      <c r="J555" s="232"/>
      <c r="K555" s="232">
        <v>1</v>
      </c>
      <c r="L555" s="232"/>
      <c r="M555" s="234" t="s">
        <v>837</v>
      </c>
    </row>
    <row r="556" spans="1:13" ht="14">
      <c r="A556" s="230" t="s">
        <v>2002</v>
      </c>
      <c r="B556" s="231"/>
      <c r="C556" s="231">
        <v>16390</v>
      </c>
      <c r="D556" s="231"/>
      <c r="E556" s="231"/>
      <c r="F556" s="231"/>
      <c r="G556" s="232"/>
      <c r="H556" s="235" t="s">
        <v>1153</v>
      </c>
      <c r="I556" s="236" t="s">
        <v>293</v>
      </c>
      <c r="J556" s="237"/>
      <c r="K556" s="232">
        <v>1</v>
      </c>
      <c r="L556" s="232"/>
      <c r="M556" s="234" t="s">
        <v>46</v>
      </c>
    </row>
    <row r="557" spans="1:13" ht="14">
      <c r="A557" s="230" t="s">
        <v>2002</v>
      </c>
      <c r="B557" s="231"/>
      <c r="C557" s="231">
        <v>16398</v>
      </c>
      <c r="D557" s="231"/>
      <c r="E557" s="231"/>
      <c r="F557" s="231"/>
      <c r="G557" s="232"/>
      <c r="H557" s="233" t="s">
        <v>1828</v>
      </c>
      <c r="I557" s="233" t="s">
        <v>155</v>
      </c>
      <c r="J557" s="232"/>
      <c r="K557" s="232">
        <v>2</v>
      </c>
      <c r="L557" s="232" t="s">
        <v>837</v>
      </c>
      <c r="M557" s="234"/>
    </row>
    <row r="558" spans="1:13" ht="14">
      <c r="A558" s="230" t="s">
        <v>2002</v>
      </c>
      <c r="B558" s="231"/>
      <c r="C558" s="231">
        <v>16404</v>
      </c>
      <c r="D558" s="231"/>
      <c r="E558" s="231"/>
      <c r="F558" s="231"/>
      <c r="G558" s="232"/>
      <c r="H558" s="233" t="s">
        <v>2285</v>
      </c>
      <c r="I558" s="233" t="s">
        <v>82</v>
      </c>
      <c r="J558" s="232"/>
      <c r="K558" s="232">
        <v>4</v>
      </c>
      <c r="L558" s="232" t="s">
        <v>838</v>
      </c>
      <c r="M558" s="234"/>
    </row>
    <row r="559" spans="1:13" ht="14">
      <c r="A559" s="230" t="s">
        <v>2002</v>
      </c>
      <c r="B559" s="231"/>
      <c r="C559" s="231">
        <v>16417</v>
      </c>
      <c r="D559" s="231"/>
      <c r="E559" s="231"/>
      <c r="F559" s="231"/>
      <c r="G559" s="232"/>
      <c r="H559" s="233" t="s">
        <v>703</v>
      </c>
      <c r="I559" s="233" t="s">
        <v>132</v>
      </c>
      <c r="J559" s="232"/>
      <c r="K559" s="232">
        <v>5</v>
      </c>
      <c r="L559" s="232" t="s">
        <v>838</v>
      </c>
      <c r="M559" s="234"/>
    </row>
    <row r="560" spans="1:13" ht="14">
      <c r="A560" s="230" t="s">
        <v>2002</v>
      </c>
      <c r="B560" s="231"/>
      <c r="C560" s="231">
        <v>16418</v>
      </c>
      <c r="D560" s="231"/>
      <c r="E560" s="231"/>
      <c r="F560" s="231"/>
      <c r="G560" s="232"/>
      <c r="H560" s="233" t="s">
        <v>288</v>
      </c>
      <c r="I560" s="233" t="s">
        <v>208</v>
      </c>
      <c r="J560" s="232"/>
      <c r="K560" s="232">
        <v>1</v>
      </c>
      <c r="L560" s="232"/>
      <c r="M560" s="234" t="s">
        <v>46</v>
      </c>
    </row>
    <row r="561" spans="1:13" ht="14">
      <c r="A561" s="230" t="s">
        <v>2002</v>
      </c>
      <c r="B561" s="231"/>
      <c r="C561" s="231">
        <v>16429</v>
      </c>
      <c r="D561" s="231"/>
      <c r="E561" s="231"/>
      <c r="F561" s="231"/>
      <c r="G561" s="232"/>
      <c r="H561" s="233" t="s">
        <v>297</v>
      </c>
      <c r="I561" s="233" t="s">
        <v>523</v>
      </c>
      <c r="J561" s="232"/>
      <c r="K561" s="232">
        <v>7</v>
      </c>
      <c r="L561" s="232" t="s">
        <v>46</v>
      </c>
      <c r="M561" s="234"/>
    </row>
    <row r="562" spans="1:13" ht="14">
      <c r="A562" s="230" t="s">
        <v>2002</v>
      </c>
      <c r="B562" s="231"/>
      <c r="C562" s="231">
        <v>16432</v>
      </c>
      <c r="D562" s="231"/>
      <c r="E562" s="231"/>
      <c r="F562" s="231"/>
      <c r="G562" s="232"/>
      <c r="H562" s="233" t="s">
        <v>408</v>
      </c>
      <c r="I562" s="233" t="s">
        <v>1702</v>
      </c>
      <c r="J562" s="232"/>
      <c r="K562" s="232">
        <v>1</v>
      </c>
      <c r="L562" s="232"/>
      <c r="M562" s="234"/>
    </row>
    <row r="563" spans="1:13" ht="14">
      <c r="A563" s="230" t="s">
        <v>2002</v>
      </c>
      <c r="B563" s="231"/>
      <c r="C563" s="231">
        <v>16440</v>
      </c>
      <c r="D563" s="231"/>
      <c r="E563" s="231"/>
      <c r="F563" s="231"/>
      <c r="G563" s="232"/>
      <c r="H563" s="233" t="s">
        <v>1836</v>
      </c>
      <c r="I563" s="233" t="s">
        <v>138</v>
      </c>
      <c r="J563" s="232"/>
      <c r="K563" s="232">
        <v>1</v>
      </c>
      <c r="L563" s="232"/>
      <c r="M563" s="234" t="s">
        <v>837</v>
      </c>
    </row>
    <row r="564" spans="1:13" ht="14">
      <c r="A564" s="230" t="s">
        <v>2002</v>
      </c>
      <c r="B564" s="231"/>
      <c r="C564" s="231">
        <v>16446</v>
      </c>
      <c r="D564" s="231"/>
      <c r="E564" s="231"/>
      <c r="F564" s="231"/>
      <c r="G564" s="232"/>
      <c r="H564" s="233" t="s">
        <v>2286</v>
      </c>
      <c r="I564" s="233" t="s">
        <v>2287</v>
      </c>
      <c r="J564" s="232"/>
      <c r="K564" s="232">
        <v>8</v>
      </c>
      <c r="L564" s="232" t="s">
        <v>837</v>
      </c>
      <c r="M564" s="234"/>
    </row>
    <row r="565" spans="1:13" ht="14">
      <c r="A565" s="230" t="s">
        <v>2002</v>
      </c>
      <c r="B565" s="231"/>
      <c r="C565" s="231">
        <v>16448</v>
      </c>
      <c r="D565" s="231"/>
      <c r="E565" s="231"/>
      <c r="F565" s="231"/>
      <c r="G565" s="232"/>
      <c r="H565" s="233" t="s">
        <v>1837</v>
      </c>
      <c r="I565" s="233" t="s">
        <v>576</v>
      </c>
      <c r="J565" s="232"/>
      <c r="K565" s="232">
        <v>3</v>
      </c>
      <c r="L565" s="232" t="s">
        <v>837</v>
      </c>
      <c r="M565" s="234"/>
    </row>
    <row r="566" spans="1:13" ht="14">
      <c r="A566" s="230" t="s">
        <v>2002</v>
      </c>
      <c r="B566" s="231"/>
      <c r="C566" s="231">
        <v>16455</v>
      </c>
      <c r="D566" s="231"/>
      <c r="E566" s="231"/>
      <c r="F566" s="231"/>
      <c r="G566" s="232"/>
      <c r="H566" s="233" t="s">
        <v>318</v>
      </c>
      <c r="I566" s="233" t="s">
        <v>996</v>
      </c>
      <c r="J566" s="232"/>
      <c r="K566" s="232">
        <v>1</v>
      </c>
      <c r="L566" s="232"/>
      <c r="M566" s="234" t="s">
        <v>837</v>
      </c>
    </row>
    <row r="567" spans="1:13" ht="14">
      <c r="A567" s="230" t="s">
        <v>2002</v>
      </c>
      <c r="B567" s="231"/>
      <c r="C567" s="231">
        <v>16459</v>
      </c>
      <c r="D567" s="231"/>
      <c r="E567" s="231"/>
      <c r="F567" s="231"/>
      <c r="G567" s="232"/>
      <c r="H567" s="235" t="s">
        <v>115</v>
      </c>
      <c r="I567" s="236" t="s">
        <v>536</v>
      </c>
      <c r="J567" s="237"/>
      <c r="K567" s="232">
        <v>1</v>
      </c>
      <c r="L567" s="232"/>
      <c r="M567" s="234" t="s">
        <v>837</v>
      </c>
    </row>
    <row r="568" spans="1:13" ht="14">
      <c r="A568" s="230" t="s">
        <v>2002</v>
      </c>
      <c r="B568" s="231"/>
      <c r="C568" s="231">
        <v>16470</v>
      </c>
      <c r="D568" s="231"/>
      <c r="E568" s="231"/>
      <c r="F568" s="231"/>
      <c r="G568" s="232"/>
      <c r="H568" s="233" t="s">
        <v>534</v>
      </c>
      <c r="I568" s="233" t="s">
        <v>1864</v>
      </c>
      <c r="J568" s="232"/>
      <c r="K568" s="232">
        <v>1</v>
      </c>
      <c r="L568" s="232"/>
      <c r="M568" s="234" t="s">
        <v>837</v>
      </c>
    </row>
    <row r="569" spans="1:13" ht="14">
      <c r="A569" s="230" t="s">
        <v>2002</v>
      </c>
      <c r="B569" s="231"/>
      <c r="C569" s="231">
        <v>16524</v>
      </c>
      <c r="D569" s="231"/>
      <c r="E569" s="231"/>
      <c r="F569" s="231"/>
      <c r="G569" s="232"/>
      <c r="H569" s="235" t="s">
        <v>1311</v>
      </c>
      <c r="I569" s="236" t="s">
        <v>549</v>
      </c>
      <c r="J569" s="237"/>
      <c r="K569" s="232">
        <v>10</v>
      </c>
      <c r="L569" s="232" t="s">
        <v>837</v>
      </c>
      <c r="M569" s="234"/>
    </row>
    <row r="570" spans="1:13" ht="14">
      <c r="A570" s="230" t="s">
        <v>2002</v>
      </c>
      <c r="B570" s="231"/>
      <c r="C570" s="231">
        <v>16537</v>
      </c>
      <c r="D570" s="231"/>
      <c r="E570" s="231"/>
      <c r="F570" s="231"/>
      <c r="G570" s="232"/>
      <c r="H570" s="233" t="s">
        <v>2289</v>
      </c>
      <c r="I570" s="233" t="s">
        <v>2290</v>
      </c>
      <c r="J570" s="232"/>
      <c r="K570" s="232">
        <v>1</v>
      </c>
      <c r="L570" s="232"/>
      <c r="M570" s="234" t="s">
        <v>837</v>
      </c>
    </row>
    <row r="571" spans="1:13" ht="14">
      <c r="A571" s="230" t="s">
        <v>2002</v>
      </c>
      <c r="B571" s="231"/>
      <c r="C571" s="231">
        <v>16542</v>
      </c>
      <c r="D571" s="231"/>
      <c r="E571" s="231"/>
      <c r="F571" s="231"/>
      <c r="G571" s="232"/>
      <c r="H571" s="235" t="s">
        <v>2291</v>
      </c>
      <c r="I571" s="236" t="s">
        <v>1139</v>
      </c>
      <c r="J571" s="237"/>
      <c r="K571" s="232">
        <v>7</v>
      </c>
      <c r="L571" s="232" t="s">
        <v>46</v>
      </c>
      <c r="M571" s="234"/>
    </row>
    <row r="572" spans="1:13" ht="14">
      <c r="A572" s="230" t="s">
        <v>2002</v>
      </c>
      <c r="B572" s="231"/>
      <c r="C572" s="231">
        <v>16588</v>
      </c>
      <c r="D572" s="231"/>
      <c r="E572" s="231"/>
      <c r="F572" s="231"/>
      <c r="G572" s="232"/>
      <c r="H572" s="235" t="s">
        <v>968</v>
      </c>
      <c r="I572" s="236" t="s">
        <v>616</v>
      </c>
      <c r="J572" s="237"/>
      <c r="K572" s="232">
        <v>1</v>
      </c>
      <c r="L572" s="232"/>
      <c r="M572" s="234" t="s">
        <v>837</v>
      </c>
    </row>
    <row r="573" spans="1:13" ht="14">
      <c r="A573" s="230" t="s">
        <v>2002</v>
      </c>
      <c r="B573" s="231"/>
      <c r="C573" s="231">
        <v>16593</v>
      </c>
      <c r="D573" s="231"/>
      <c r="E573" s="231"/>
      <c r="F573" s="231"/>
      <c r="G573" s="232"/>
      <c r="H573" s="233" t="s">
        <v>2292</v>
      </c>
      <c r="I573" s="233" t="s">
        <v>105</v>
      </c>
      <c r="J573" s="232"/>
      <c r="K573" s="232">
        <v>3</v>
      </c>
      <c r="L573" s="232" t="s">
        <v>837</v>
      </c>
      <c r="M573" s="234"/>
    </row>
    <row r="574" spans="1:13" ht="14">
      <c r="A574" s="230" t="s">
        <v>2002</v>
      </c>
      <c r="B574" s="231"/>
      <c r="C574" s="231">
        <v>16623</v>
      </c>
      <c r="D574" s="231"/>
      <c r="E574" s="231"/>
      <c r="F574" s="231"/>
      <c r="G574" s="232"/>
      <c r="H574" s="235" t="s">
        <v>460</v>
      </c>
      <c r="I574" s="236" t="s">
        <v>592</v>
      </c>
      <c r="J574" s="237"/>
      <c r="K574" s="232">
        <v>7</v>
      </c>
      <c r="L574" s="232" t="s">
        <v>838</v>
      </c>
      <c r="M574" s="234"/>
    </row>
    <row r="575" spans="1:13" ht="14">
      <c r="A575" s="230" t="s">
        <v>2002</v>
      </c>
      <c r="B575" s="231"/>
      <c r="C575" s="231">
        <v>16634</v>
      </c>
      <c r="D575" s="231"/>
      <c r="E575" s="231"/>
      <c r="F575" s="231"/>
      <c r="G575" s="232"/>
      <c r="H575" s="233" t="s">
        <v>1883</v>
      </c>
      <c r="I575" s="233" t="s">
        <v>597</v>
      </c>
      <c r="J575" s="232"/>
      <c r="K575" s="232">
        <v>1</v>
      </c>
      <c r="L575" s="232"/>
      <c r="M575" s="234"/>
    </row>
    <row r="576" spans="1:13" ht="14">
      <c r="A576" s="230" t="s">
        <v>2002</v>
      </c>
      <c r="B576" s="231"/>
      <c r="C576" s="231">
        <v>16668</v>
      </c>
      <c r="D576" s="231"/>
      <c r="E576" s="231"/>
      <c r="F576" s="231"/>
      <c r="G576" s="232"/>
      <c r="H576" s="233" t="s">
        <v>1633</v>
      </c>
      <c r="I576" s="233" t="s">
        <v>138</v>
      </c>
      <c r="J576" s="232"/>
      <c r="K576" s="232">
        <v>1</v>
      </c>
      <c r="L576" s="232"/>
      <c r="M576" s="234"/>
    </row>
    <row r="577" spans="1:13" ht="14">
      <c r="A577" s="230" t="s">
        <v>2002</v>
      </c>
      <c r="B577" s="231"/>
      <c r="C577" s="231">
        <v>16729</v>
      </c>
      <c r="D577" s="231"/>
      <c r="E577" s="231"/>
      <c r="F577" s="231"/>
      <c r="G577" s="232"/>
      <c r="H577" s="233" t="s">
        <v>1840</v>
      </c>
      <c r="I577" s="233" t="s">
        <v>155</v>
      </c>
      <c r="J577" s="232"/>
      <c r="K577" s="232">
        <v>9</v>
      </c>
      <c r="L577" s="232" t="s">
        <v>46</v>
      </c>
      <c r="M577" s="234"/>
    </row>
    <row r="578" spans="1:13" ht="14">
      <c r="A578" s="230" t="s">
        <v>2002</v>
      </c>
      <c r="B578" s="231"/>
      <c r="C578" s="231">
        <v>16731</v>
      </c>
      <c r="D578" s="231"/>
      <c r="E578" s="231"/>
      <c r="F578" s="231"/>
      <c r="G578" s="232"/>
      <c r="H578" s="233" t="s">
        <v>1780</v>
      </c>
      <c r="I578" s="233" t="s">
        <v>1781</v>
      </c>
      <c r="J578" s="232"/>
      <c r="K578" s="232">
        <v>1</v>
      </c>
      <c r="L578" s="232"/>
      <c r="M578" s="234"/>
    </row>
    <row r="579" spans="1:13" ht="14">
      <c r="A579" s="230" t="s">
        <v>2002</v>
      </c>
      <c r="B579" s="231"/>
      <c r="C579" s="231">
        <v>16794</v>
      </c>
      <c r="D579" s="231"/>
      <c r="E579" s="231"/>
      <c r="F579" s="231"/>
      <c r="G579" s="232"/>
      <c r="H579" s="235" t="s">
        <v>138</v>
      </c>
      <c r="I579" s="236" t="s">
        <v>533</v>
      </c>
      <c r="J579" s="237"/>
      <c r="K579" s="232">
        <v>1</v>
      </c>
      <c r="L579" s="232"/>
      <c r="M579" s="234" t="s">
        <v>837</v>
      </c>
    </row>
    <row r="580" spans="1:13" ht="14">
      <c r="A580" s="230" t="s">
        <v>2002</v>
      </c>
      <c r="B580" s="231"/>
      <c r="C580" s="231">
        <v>16840</v>
      </c>
      <c r="D580" s="231"/>
      <c r="E580" s="231"/>
      <c r="F580" s="231"/>
      <c r="G580" s="232"/>
      <c r="H580" s="233" t="s">
        <v>100</v>
      </c>
      <c r="I580" s="233" t="s">
        <v>282</v>
      </c>
      <c r="J580" s="232"/>
      <c r="K580" s="232">
        <v>1</v>
      </c>
      <c r="L580" s="232"/>
      <c r="M580" s="234" t="s">
        <v>837</v>
      </c>
    </row>
    <row r="581" spans="1:13" ht="14">
      <c r="A581" s="230" t="s">
        <v>2002</v>
      </c>
      <c r="B581" s="231"/>
      <c r="C581" s="231">
        <v>16850</v>
      </c>
      <c r="D581" s="231"/>
      <c r="E581" s="231"/>
      <c r="F581" s="231"/>
      <c r="G581" s="232"/>
      <c r="H581" s="233" t="s">
        <v>2850</v>
      </c>
      <c r="I581" s="233" t="s">
        <v>2851</v>
      </c>
      <c r="J581" s="231"/>
      <c r="K581" s="232">
        <v>1</v>
      </c>
      <c r="L581" s="232"/>
      <c r="M581" s="234"/>
    </row>
    <row r="582" spans="1:13" ht="14">
      <c r="A582" s="230" t="s">
        <v>2002</v>
      </c>
      <c r="B582" s="231"/>
      <c r="C582" s="231">
        <v>16852</v>
      </c>
      <c r="D582" s="231"/>
      <c r="E582" s="231"/>
      <c r="F582" s="231"/>
      <c r="G582" s="232"/>
      <c r="H582" s="233" t="s">
        <v>1834</v>
      </c>
      <c r="I582" s="233" t="s">
        <v>553</v>
      </c>
      <c r="J582" s="232"/>
      <c r="K582" s="232">
        <v>3</v>
      </c>
      <c r="L582" s="232" t="s">
        <v>837</v>
      </c>
      <c r="M582" s="234"/>
    </row>
    <row r="583" spans="1:13" ht="14">
      <c r="A583" s="230" t="s">
        <v>2002</v>
      </c>
      <c r="B583" s="231"/>
      <c r="C583" s="231">
        <v>16873</v>
      </c>
      <c r="D583" s="231"/>
      <c r="E583" s="231"/>
      <c r="F583" s="231"/>
      <c r="G583" s="232"/>
      <c r="H583" s="233" t="s">
        <v>2852</v>
      </c>
      <c r="I583" s="233" t="s">
        <v>572</v>
      </c>
      <c r="J583" s="231"/>
      <c r="K583" s="232">
        <v>1</v>
      </c>
      <c r="L583" s="232"/>
      <c r="M583" s="234" t="s">
        <v>46</v>
      </c>
    </row>
    <row r="584" spans="1:13" ht="14">
      <c r="A584" s="230" t="s">
        <v>2002</v>
      </c>
      <c r="B584" s="231"/>
      <c r="C584" s="231">
        <v>16885</v>
      </c>
      <c r="D584" s="231"/>
      <c r="E584" s="231"/>
      <c r="F584" s="231"/>
      <c r="G584" s="232"/>
      <c r="H584" s="235" t="s">
        <v>467</v>
      </c>
      <c r="I584" s="236" t="s">
        <v>2296</v>
      </c>
      <c r="J584" s="237"/>
      <c r="K584" s="232">
        <v>5</v>
      </c>
      <c r="L584" s="232" t="s">
        <v>837</v>
      </c>
      <c r="M584" s="234"/>
    </row>
    <row r="585" spans="1:13" ht="14">
      <c r="A585" s="230" t="s">
        <v>2002</v>
      </c>
      <c r="B585" s="231"/>
      <c r="C585" s="231">
        <v>16909</v>
      </c>
      <c r="D585" s="231"/>
      <c r="E585" s="231"/>
      <c r="F585" s="231"/>
      <c r="G585" s="232"/>
      <c r="H585" s="235" t="s">
        <v>788</v>
      </c>
      <c r="I585" s="236" t="s">
        <v>802</v>
      </c>
      <c r="J585" s="237"/>
      <c r="K585" s="232">
        <v>3</v>
      </c>
      <c r="L585" s="232" t="s">
        <v>46</v>
      </c>
      <c r="M585" s="234"/>
    </row>
    <row r="586" spans="1:13" ht="14">
      <c r="A586" s="230" t="s">
        <v>2002</v>
      </c>
      <c r="B586" s="231"/>
      <c r="C586" s="231">
        <v>16958</v>
      </c>
      <c r="D586" s="231"/>
      <c r="E586" s="231"/>
      <c r="F586" s="231"/>
      <c r="G586" s="232"/>
      <c r="H586" s="233" t="s">
        <v>2299</v>
      </c>
      <c r="I586" s="233" t="s">
        <v>247</v>
      </c>
      <c r="J586" s="232"/>
      <c r="K586" s="232">
        <v>1</v>
      </c>
      <c r="L586" s="232"/>
      <c r="M586" s="234" t="s">
        <v>837</v>
      </c>
    </row>
    <row r="587" spans="1:13" ht="14">
      <c r="A587" s="230" t="s">
        <v>2002</v>
      </c>
      <c r="B587" s="231"/>
      <c r="C587" s="231">
        <v>16980</v>
      </c>
      <c r="D587" s="231"/>
      <c r="E587" s="231"/>
      <c r="F587" s="231"/>
      <c r="G587" s="232"/>
      <c r="H587" s="235" t="s">
        <v>1014</v>
      </c>
      <c r="I587" s="236" t="s">
        <v>197</v>
      </c>
      <c r="J587" s="237"/>
      <c r="K587" s="232">
        <v>1</v>
      </c>
      <c r="L587" s="232"/>
      <c r="M587" s="234" t="s">
        <v>837</v>
      </c>
    </row>
    <row r="588" spans="1:13" ht="14">
      <c r="A588" s="230" t="s">
        <v>2002</v>
      </c>
      <c r="B588" s="231"/>
      <c r="C588" s="231">
        <v>17002</v>
      </c>
      <c r="D588" s="231"/>
      <c r="E588" s="231"/>
      <c r="F588" s="231"/>
      <c r="G588" s="232"/>
      <c r="H588" s="233" t="s">
        <v>2300</v>
      </c>
      <c r="I588" s="233" t="s">
        <v>551</v>
      </c>
      <c r="J588" s="232"/>
      <c r="K588" s="232">
        <v>1</v>
      </c>
      <c r="L588" s="232"/>
      <c r="M588" s="234" t="s">
        <v>837</v>
      </c>
    </row>
    <row r="589" spans="1:13" ht="14">
      <c r="A589" s="230" t="s">
        <v>2002</v>
      </c>
      <c r="B589" s="231"/>
      <c r="C589" s="231">
        <v>17018</v>
      </c>
      <c r="D589" s="231"/>
      <c r="E589" s="231"/>
      <c r="F589" s="231"/>
      <c r="G589" s="232"/>
      <c r="H589" s="233" t="s">
        <v>165</v>
      </c>
      <c r="I589" s="233" t="s">
        <v>2301</v>
      </c>
      <c r="J589" s="232"/>
      <c r="K589" s="232">
        <v>1</v>
      </c>
      <c r="L589" s="232"/>
      <c r="M589" s="234" t="s">
        <v>837</v>
      </c>
    </row>
    <row r="590" spans="1:13" ht="14">
      <c r="A590" s="230" t="s">
        <v>2002</v>
      </c>
      <c r="B590" s="231"/>
      <c r="C590" s="231">
        <v>17023</v>
      </c>
      <c r="D590" s="231"/>
      <c r="E590" s="231"/>
      <c r="F590" s="231"/>
      <c r="G590" s="232"/>
      <c r="H590" s="235" t="s">
        <v>1553</v>
      </c>
      <c r="I590" s="236" t="s">
        <v>1554</v>
      </c>
      <c r="J590" s="237"/>
      <c r="K590" s="232">
        <v>8</v>
      </c>
      <c r="L590" s="232" t="s">
        <v>46</v>
      </c>
      <c r="M590" s="234"/>
    </row>
    <row r="591" spans="1:13" ht="14">
      <c r="A591" s="230" t="s">
        <v>2002</v>
      </c>
      <c r="B591" s="231"/>
      <c r="C591" s="231">
        <v>17030</v>
      </c>
      <c r="D591" s="231"/>
      <c r="E591" s="231"/>
      <c r="F591" s="231"/>
      <c r="G591" s="232"/>
      <c r="H591" s="235" t="s">
        <v>1073</v>
      </c>
      <c r="I591" s="236" t="s">
        <v>947</v>
      </c>
      <c r="J591" s="237"/>
      <c r="K591" s="232">
        <v>1</v>
      </c>
      <c r="L591" s="232"/>
      <c r="M591" s="234" t="s">
        <v>837</v>
      </c>
    </row>
    <row r="592" spans="1:13" ht="14">
      <c r="A592" s="230" t="s">
        <v>2002</v>
      </c>
      <c r="B592" s="231"/>
      <c r="C592" s="231">
        <v>17035</v>
      </c>
      <c r="D592" s="231"/>
      <c r="E592" s="231"/>
      <c r="F592" s="231"/>
      <c r="G592" s="232"/>
      <c r="H592" s="233" t="s">
        <v>1074</v>
      </c>
      <c r="I592" s="233" t="s">
        <v>80</v>
      </c>
      <c r="J592" s="232"/>
      <c r="K592" s="232">
        <v>1</v>
      </c>
      <c r="L592" s="232"/>
      <c r="M592" s="234"/>
    </row>
    <row r="593" spans="1:13" ht="14">
      <c r="A593" s="230" t="s">
        <v>2002</v>
      </c>
      <c r="B593" s="231"/>
      <c r="C593" s="231">
        <v>17062</v>
      </c>
      <c r="D593" s="231"/>
      <c r="E593" s="231"/>
      <c r="F593" s="231"/>
      <c r="G593" s="232"/>
      <c r="H593" s="235" t="s">
        <v>1148</v>
      </c>
      <c r="I593" s="236" t="s">
        <v>918</v>
      </c>
      <c r="J593" s="237"/>
      <c r="K593" s="232">
        <v>2</v>
      </c>
      <c r="L593" s="232" t="s">
        <v>837</v>
      </c>
      <c r="M593" s="234"/>
    </row>
    <row r="594" spans="1:13" ht="14">
      <c r="A594" s="230" t="s">
        <v>2002</v>
      </c>
      <c r="B594" s="231"/>
      <c r="C594" s="231">
        <v>17092</v>
      </c>
      <c r="D594" s="231"/>
      <c r="E594" s="231"/>
      <c r="F594" s="231"/>
      <c r="G594" s="232"/>
      <c r="H594" s="233" t="s">
        <v>2304</v>
      </c>
      <c r="I594" s="233" t="s">
        <v>82</v>
      </c>
      <c r="J594" s="232"/>
      <c r="K594" s="232">
        <v>1</v>
      </c>
      <c r="L594" s="232"/>
      <c r="M594" s="234" t="s">
        <v>837</v>
      </c>
    </row>
    <row r="595" spans="1:13" ht="14">
      <c r="A595" s="230" t="s">
        <v>2002</v>
      </c>
      <c r="B595" s="231"/>
      <c r="C595" s="231">
        <v>17098</v>
      </c>
      <c r="D595" s="231"/>
      <c r="E595" s="231"/>
      <c r="F595" s="231"/>
      <c r="G595" s="232"/>
      <c r="H595" s="233" t="s">
        <v>283</v>
      </c>
      <c r="I595" s="233" t="s">
        <v>612</v>
      </c>
      <c r="J595" s="232"/>
      <c r="K595" s="232">
        <v>8</v>
      </c>
      <c r="L595" s="232" t="s">
        <v>46</v>
      </c>
      <c r="M595" s="234"/>
    </row>
    <row r="596" spans="1:13" ht="14">
      <c r="A596" s="230" t="s">
        <v>2002</v>
      </c>
      <c r="B596" s="231"/>
      <c r="C596" s="231">
        <v>17169</v>
      </c>
      <c r="D596" s="231"/>
      <c r="E596" s="231"/>
      <c r="F596" s="231"/>
      <c r="G596" s="232"/>
      <c r="H596" s="233" t="s">
        <v>588</v>
      </c>
      <c r="I596" s="233" t="s">
        <v>565</v>
      </c>
      <c r="J596" s="231"/>
      <c r="K596" s="232">
        <v>1</v>
      </c>
      <c r="L596" s="232"/>
      <c r="M596" s="234"/>
    </row>
    <row r="597" spans="1:13" ht="14">
      <c r="A597" s="230" t="s">
        <v>2002</v>
      </c>
      <c r="B597" s="231"/>
      <c r="C597" s="231">
        <v>17179</v>
      </c>
      <c r="D597" s="231"/>
      <c r="E597" s="231"/>
      <c r="F597" s="231"/>
      <c r="G597" s="232"/>
      <c r="H597" s="233" t="s">
        <v>2855</v>
      </c>
      <c r="I597" s="233" t="s">
        <v>2856</v>
      </c>
      <c r="J597" s="231"/>
      <c r="K597" s="232">
        <v>1</v>
      </c>
      <c r="L597" s="232"/>
      <c r="M597" s="234"/>
    </row>
    <row r="598" spans="1:13" ht="14">
      <c r="A598" s="230" t="s">
        <v>2002</v>
      </c>
      <c r="B598" s="231"/>
      <c r="C598" s="231">
        <v>17181</v>
      </c>
      <c r="D598" s="231"/>
      <c r="E598" s="231"/>
      <c r="F598" s="231"/>
      <c r="G598" s="232"/>
      <c r="H598" s="235" t="s">
        <v>121</v>
      </c>
      <c r="I598" s="236" t="s">
        <v>930</v>
      </c>
      <c r="J598" s="237"/>
      <c r="K598" s="232">
        <v>1</v>
      </c>
      <c r="L598" s="232"/>
      <c r="M598" s="234" t="s">
        <v>837</v>
      </c>
    </row>
    <row r="599" spans="1:13" ht="14">
      <c r="A599" s="230" t="s">
        <v>2002</v>
      </c>
      <c r="B599" s="231"/>
      <c r="C599" s="231">
        <v>17216</v>
      </c>
      <c r="D599" s="231"/>
      <c r="E599" s="231"/>
      <c r="F599" s="231"/>
      <c r="G599" s="232"/>
      <c r="H599" s="233" t="s">
        <v>350</v>
      </c>
      <c r="I599" s="233" t="s">
        <v>1729</v>
      </c>
      <c r="J599" s="232"/>
      <c r="K599" s="232">
        <v>7</v>
      </c>
      <c r="L599" s="232" t="s">
        <v>837</v>
      </c>
      <c r="M599" s="234"/>
    </row>
    <row r="600" spans="1:13" ht="14">
      <c r="A600" s="230" t="s">
        <v>2002</v>
      </c>
      <c r="B600" s="231"/>
      <c r="C600" s="231">
        <v>17237</v>
      </c>
      <c r="D600" s="231"/>
      <c r="E600" s="231"/>
      <c r="F600" s="231"/>
      <c r="G600" s="232"/>
      <c r="H600" s="235" t="s">
        <v>702</v>
      </c>
      <c r="I600" s="236" t="s">
        <v>595</v>
      </c>
      <c r="J600" s="237"/>
      <c r="K600" s="232">
        <v>1</v>
      </c>
      <c r="L600" s="232"/>
      <c r="M600" s="234" t="s">
        <v>837</v>
      </c>
    </row>
    <row r="601" spans="1:13" ht="14">
      <c r="A601" s="230" t="s">
        <v>2002</v>
      </c>
      <c r="B601" s="231"/>
      <c r="C601" s="231">
        <v>17264</v>
      </c>
      <c r="D601" s="231"/>
      <c r="E601" s="231"/>
      <c r="F601" s="231"/>
      <c r="G601" s="232"/>
      <c r="H601" s="235" t="s">
        <v>1245</v>
      </c>
      <c r="I601" s="236" t="s">
        <v>72</v>
      </c>
      <c r="J601" s="237"/>
      <c r="K601" s="232">
        <v>1</v>
      </c>
      <c r="L601" s="232"/>
      <c r="M601" s="234" t="s">
        <v>837</v>
      </c>
    </row>
    <row r="602" spans="1:13" ht="14">
      <c r="A602" s="230" t="s">
        <v>2002</v>
      </c>
      <c r="B602" s="231"/>
      <c r="C602" s="231">
        <v>17278</v>
      </c>
      <c r="D602" s="231"/>
      <c r="E602" s="231"/>
      <c r="F602" s="231"/>
      <c r="G602" s="232"/>
      <c r="H602" s="233" t="s">
        <v>301</v>
      </c>
      <c r="I602" s="233" t="s">
        <v>137</v>
      </c>
      <c r="J602" s="232"/>
      <c r="K602" s="232">
        <v>3</v>
      </c>
      <c r="L602" s="232" t="s">
        <v>46</v>
      </c>
      <c r="M602" s="234"/>
    </row>
    <row r="603" spans="1:13" ht="14">
      <c r="A603" s="230" t="s">
        <v>2002</v>
      </c>
      <c r="B603" s="231"/>
      <c r="C603" s="231">
        <v>17281</v>
      </c>
      <c r="D603" s="231"/>
      <c r="E603" s="231"/>
      <c r="F603" s="231"/>
      <c r="G603" s="232"/>
      <c r="H603" s="233" t="s">
        <v>1146</v>
      </c>
      <c r="I603" s="233" t="s">
        <v>251</v>
      </c>
      <c r="J603" s="231"/>
      <c r="K603" s="232">
        <v>1</v>
      </c>
      <c r="L603" s="232"/>
      <c r="M603" s="234"/>
    </row>
    <row r="604" spans="1:13" ht="14">
      <c r="A604" s="230" t="s">
        <v>2002</v>
      </c>
      <c r="B604" s="231"/>
      <c r="C604" s="231">
        <v>17285</v>
      </c>
      <c r="D604" s="231"/>
      <c r="E604" s="231"/>
      <c r="F604" s="231"/>
      <c r="G604" s="232"/>
      <c r="H604" s="235" t="s">
        <v>901</v>
      </c>
      <c r="I604" s="236" t="s">
        <v>902</v>
      </c>
      <c r="J604" s="237"/>
      <c r="K604" s="232">
        <v>1</v>
      </c>
      <c r="L604" s="232"/>
      <c r="M604" s="234" t="s">
        <v>46</v>
      </c>
    </row>
    <row r="605" spans="1:13" ht="14">
      <c r="A605" s="230" t="s">
        <v>2002</v>
      </c>
      <c r="B605" s="231"/>
      <c r="C605" s="231">
        <v>17307</v>
      </c>
      <c r="D605" s="231"/>
      <c r="E605" s="231"/>
      <c r="F605" s="231"/>
      <c r="G605" s="232"/>
      <c r="H605" s="233" t="s">
        <v>2857</v>
      </c>
      <c r="I605" s="233" t="s">
        <v>589</v>
      </c>
      <c r="J605" s="231"/>
      <c r="K605" s="232">
        <v>7</v>
      </c>
      <c r="L605" s="232"/>
      <c r="M605" s="234"/>
    </row>
    <row r="606" spans="1:13" ht="14">
      <c r="A606" s="230" t="s">
        <v>2002</v>
      </c>
      <c r="B606" s="231"/>
      <c r="C606" s="231">
        <v>17355</v>
      </c>
      <c r="D606" s="231"/>
      <c r="E606" s="231"/>
      <c r="F606" s="231"/>
      <c r="G606" s="232"/>
      <c r="H606" s="233" t="s">
        <v>191</v>
      </c>
      <c r="I606" s="233" t="s">
        <v>1100</v>
      </c>
      <c r="J606" s="232"/>
      <c r="K606" s="232">
        <v>1</v>
      </c>
      <c r="L606" s="232"/>
      <c r="M606" s="234" t="s">
        <v>837</v>
      </c>
    </row>
    <row r="607" spans="1:13" ht="14">
      <c r="A607" s="230" t="s">
        <v>2002</v>
      </c>
      <c r="B607" s="231"/>
      <c r="C607" s="231">
        <v>17359</v>
      </c>
      <c r="D607" s="231"/>
      <c r="E607" s="231"/>
      <c r="F607" s="231"/>
      <c r="G607" s="232"/>
      <c r="H607" s="235" t="s">
        <v>288</v>
      </c>
      <c r="I607" s="236" t="s">
        <v>533</v>
      </c>
      <c r="J607" s="237"/>
      <c r="K607" s="232">
        <v>1</v>
      </c>
      <c r="L607" s="232"/>
      <c r="M607" s="234" t="s">
        <v>46</v>
      </c>
    </row>
    <row r="608" spans="1:13" ht="14">
      <c r="A608" s="230" t="s">
        <v>2002</v>
      </c>
      <c r="B608" s="231"/>
      <c r="C608" s="231">
        <v>17369</v>
      </c>
      <c r="D608" s="231"/>
      <c r="E608" s="231"/>
      <c r="F608" s="231"/>
      <c r="G608" s="232"/>
      <c r="H608" s="235" t="s">
        <v>297</v>
      </c>
      <c r="I608" s="236" t="s">
        <v>570</v>
      </c>
      <c r="J608" s="237"/>
      <c r="K608" s="232">
        <v>1</v>
      </c>
      <c r="L608" s="232"/>
      <c r="M608" s="234" t="s">
        <v>46</v>
      </c>
    </row>
    <row r="609" spans="1:13" ht="14">
      <c r="A609" s="230" t="s">
        <v>2002</v>
      </c>
      <c r="B609" s="231"/>
      <c r="C609" s="231">
        <v>17381</v>
      </c>
      <c r="D609" s="231"/>
      <c r="E609" s="231"/>
      <c r="F609" s="231"/>
      <c r="G609" s="232"/>
      <c r="H609" s="233" t="s">
        <v>2858</v>
      </c>
      <c r="I609" s="233" t="s">
        <v>531</v>
      </c>
      <c r="J609" s="231"/>
      <c r="K609" s="232">
        <v>1</v>
      </c>
      <c r="L609" s="232"/>
      <c r="M609" s="234" t="s">
        <v>46</v>
      </c>
    </row>
    <row r="610" spans="1:13" ht="14">
      <c r="A610" s="230" t="s">
        <v>2002</v>
      </c>
      <c r="B610" s="231"/>
      <c r="C610" s="231">
        <v>17418</v>
      </c>
      <c r="D610" s="231"/>
      <c r="E610" s="231"/>
      <c r="F610" s="231"/>
      <c r="G610" s="232"/>
      <c r="H610" s="233" t="s">
        <v>2307</v>
      </c>
      <c r="I610" s="233" t="s">
        <v>617</v>
      </c>
      <c r="J610" s="232"/>
      <c r="K610" s="232">
        <v>1</v>
      </c>
      <c r="L610" s="232"/>
      <c r="M610" s="234" t="s">
        <v>837</v>
      </c>
    </row>
    <row r="611" spans="1:13" ht="14">
      <c r="A611" s="230" t="s">
        <v>2002</v>
      </c>
      <c r="B611" s="231"/>
      <c r="C611" s="231">
        <v>17423</v>
      </c>
      <c r="D611" s="231"/>
      <c r="E611" s="231"/>
      <c r="F611" s="231"/>
      <c r="G611" s="232"/>
      <c r="H611" s="233" t="s">
        <v>1812</v>
      </c>
      <c r="I611" s="233" t="s">
        <v>1813</v>
      </c>
      <c r="J611" s="232"/>
      <c r="K611" s="232">
        <v>7</v>
      </c>
      <c r="L611" s="232" t="s">
        <v>837</v>
      </c>
      <c r="M611" s="234"/>
    </row>
    <row r="612" spans="1:13" ht="14">
      <c r="A612" s="230" t="s">
        <v>2002</v>
      </c>
      <c r="B612" s="231"/>
      <c r="C612" s="231">
        <v>17468</v>
      </c>
      <c r="D612" s="231"/>
      <c r="E612" s="231"/>
      <c r="F612" s="231"/>
      <c r="G612" s="232"/>
      <c r="H612" s="235" t="s">
        <v>348</v>
      </c>
      <c r="I612" s="236" t="s">
        <v>495</v>
      </c>
      <c r="J612" s="237"/>
      <c r="K612" s="232">
        <v>5</v>
      </c>
      <c r="L612" s="232" t="s">
        <v>837</v>
      </c>
      <c r="M612" s="234"/>
    </row>
    <row r="613" spans="1:13" ht="14">
      <c r="A613" s="230" t="s">
        <v>2002</v>
      </c>
      <c r="B613" s="231"/>
      <c r="C613" s="231">
        <v>17470</v>
      </c>
      <c r="D613" s="231"/>
      <c r="E613" s="231"/>
      <c r="F613" s="231"/>
      <c r="G613" s="232"/>
      <c r="H613" s="235" t="s">
        <v>1223</v>
      </c>
      <c r="I613" s="236" t="s">
        <v>559</v>
      </c>
      <c r="J613" s="237"/>
      <c r="K613" s="232">
        <v>1</v>
      </c>
      <c r="L613" s="232"/>
      <c r="M613" s="234" t="s">
        <v>837</v>
      </c>
    </row>
    <row r="614" spans="1:13" ht="14">
      <c r="A614" s="230" t="s">
        <v>2002</v>
      </c>
      <c r="B614" s="231"/>
      <c r="C614" s="231">
        <v>17473</v>
      </c>
      <c r="D614" s="231"/>
      <c r="E614" s="231"/>
      <c r="F614" s="231"/>
      <c r="G614" s="232"/>
      <c r="H614" s="233" t="s">
        <v>2859</v>
      </c>
      <c r="I614" s="233" t="s">
        <v>2860</v>
      </c>
      <c r="J614" s="231"/>
      <c r="K614" s="232">
        <v>9</v>
      </c>
      <c r="L614" s="232"/>
      <c r="M614" s="234"/>
    </row>
    <row r="615" spans="1:13" ht="14">
      <c r="A615" s="230" t="s">
        <v>2002</v>
      </c>
      <c r="B615" s="231"/>
      <c r="C615" s="231">
        <v>17478</v>
      </c>
      <c r="D615" s="231"/>
      <c r="E615" s="231"/>
      <c r="F615" s="231"/>
      <c r="G615" s="232"/>
      <c r="H615" s="233" t="s">
        <v>2309</v>
      </c>
      <c r="I615" s="233" t="s">
        <v>2310</v>
      </c>
      <c r="J615" s="232"/>
      <c r="K615" s="232">
        <v>9</v>
      </c>
      <c r="L615" s="232" t="s">
        <v>837</v>
      </c>
      <c r="M615" s="234"/>
    </row>
    <row r="616" spans="1:13" ht="14">
      <c r="A616" s="230" t="s">
        <v>2002</v>
      </c>
      <c r="B616" s="231"/>
      <c r="C616" s="231">
        <v>17489</v>
      </c>
      <c r="D616" s="231"/>
      <c r="E616" s="231"/>
      <c r="F616" s="231"/>
      <c r="G616" s="232"/>
      <c r="H616" s="233" t="s">
        <v>2311</v>
      </c>
      <c r="I616" s="233" t="s">
        <v>2312</v>
      </c>
      <c r="J616" s="232"/>
      <c r="K616" s="232">
        <v>1</v>
      </c>
      <c r="L616" s="232"/>
      <c r="M616" s="234" t="s">
        <v>837</v>
      </c>
    </row>
    <row r="617" spans="1:13" ht="14">
      <c r="A617" s="230" t="s">
        <v>2002</v>
      </c>
      <c r="B617" s="231"/>
      <c r="C617" s="231">
        <v>17505</v>
      </c>
      <c r="D617" s="231"/>
      <c r="E617" s="231"/>
      <c r="F617" s="231"/>
      <c r="G617" s="232"/>
      <c r="H617" s="233" t="s">
        <v>1064</v>
      </c>
      <c r="I617" s="233" t="s">
        <v>548</v>
      </c>
      <c r="J617" s="232"/>
      <c r="K617" s="232">
        <v>1</v>
      </c>
      <c r="L617" s="232"/>
      <c r="M617" s="234" t="s">
        <v>837</v>
      </c>
    </row>
    <row r="618" spans="1:13" ht="14">
      <c r="A618" s="230" t="s">
        <v>2002</v>
      </c>
      <c r="B618" s="231"/>
      <c r="C618" s="231">
        <v>17578</v>
      </c>
      <c r="D618" s="231"/>
      <c r="E618" s="231"/>
      <c r="F618" s="231"/>
      <c r="G618" s="232"/>
      <c r="H618" s="233" t="s">
        <v>1644</v>
      </c>
      <c r="I618" s="233" t="s">
        <v>2247</v>
      </c>
      <c r="J618" s="232"/>
      <c r="K618" s="232">
        <v>1</v>
      </c>
      <c r="L618" s="232"/>
      <c r="M618" s="234" t="s">
        <v>837</v>
      </c>
    </row>
    <row r="619" spans="1:13" ht="14">
      <c r="A619" s="230" t="s">
        <v>2002</v>
      </c>
      <c r="B619" s="231"/>
      <c r="C619" s="231">
        <v>17581</v>
      </c>
      <c r="D619" s="231"/>
      <c r="E619" s="231"/>
      <c r="F619" s="231"/>
      <c r="G619" s="232"/>
      <c r="H619" s="233" t="s">
        <v>615</v>
      </c>
      <c r="I619" s="233" t="s">
        <v>1885</v>
      </c>
      <c r="J619" s="232"/>
      <c r="K619" s="232">
        <v>1</v>
      </c>
      <c r="L619" s="232"/>
      <c r="M619" s="234"/>
    </row>
    <row r="620" spans="1:13" ht="14">
      <c r="A620" s="230" t="s">
        <v>2002</v>
      </c>
      <c r="B620" s="231"/>
      <c r="C620" s="231">
        <v>17583</v>
      </c>
      <c r="D620" s="231"/>
      <c r="E620" s="231"/>
      <c r="F620" s="231"/>
      <c r="G620" s="232"/>
      <c r="H620" s="233" t="s">
        <v>2314</v>
      </c>
      <c r="I620" s="233" t="s">
        <v>2315</v>
      </c>
      <c r="J620" s="232"/>
      <c r="K620" s="232">
        <v>1</v>
      </c>
      <c r="L620" s="232"/>
      <c r="M620" s="234" t="s">
        <v>837</v>
      </c>
    </row>
    <row r="621" spans="1:13" ht="14">
      <c r="A621" s="230" t="s">
        <v>2002</v>
      </c>
      <c r="B621" s="231"/>
      <c r="C621" s="231">
        <v>17585</v>
      </c>
      <c r="D621" s="231"/>
      <c r="E621" s="231"/>
      <c r="F621" s="231"/>
      <c r="G621" s="232"/>
      <c r="H621" s="235" t="s">
        <v>1242</v>
      </c>
      <c r="I621" s="236" t="s">
        <v>539</v>
      </c>
      <c r="J621" s="237"/>
      <c r="K621" s="232">
        <v>1</v>
      </c>
      <c r="L621" s="232"/>
      <c r="M621" s="234" t="s">
        <v>837</v>
      </c>
    </row>
    <row r="622" spans="1:13" ht="14">
      <c r="A622" s="230" t="s">
        <v>2002</v>
      </c>
      <c r="B622" s="231"/>
      <c r="C622" s="231">
        <v>17642</v>
      </c>
      <c r="D622" s="231"/>
      <c r="E622" s="231"/>
      <c r="F622" s="231"/>
      <c r="G622" s="232"/>
      <c r="H622" s="233" t="s">
        <v>1058</v>
      </c>
      <c r="I622" s="233" t="s">
        <v>2247</v>
      </c>
      <c r="J622" s="232"/>
      <c r="K622" s="232">
        <v>5</v>
      </c>
      <c r="L622" s="232" t="s">
        <v>46</v>
      </c>
      <c r="M622" s="234"/>
    </row>
    <row r="623" spans="1:13" ht="14">
      <c r="A623" s="230" t="s">
        <v>2002</v>
      </c>
      <c r="B623" s="231"/>
      <c r="C623" s="231">
        <v>17664</v>
      </c>
      <c r="D623" s="231"/>
      <c r="E623" s="231"/>
      <c r="F623" s="231"/>
      <c r="G623" s="232"/>
      <c r="H623" s="233" t="s">
        <v>1653</v>
      </c>
      <c r="I623" s="233" t="s">
        <v>600</v>
      </c>
      <c r="J623" s="232"/>
      <c r="K623" s="232">
        <v>1</v>
      </c>
      <c r="L623" s="232"/>
      <c r="M623" s="234"/>
    </row>
    <row r="624" spans="1:13" ht="14">
      <c r="A624" s="230" t="s">
        <v>2002</v>
      </c>
      <c r="B624" s="231"/>
      <c r="C624" s="231">
        <v>17682</v>
      </c>
      <c r="D624" s="231"/>
      <c r="E624" s="231"/>
      <c r="F624" s="231"/>
      <c r="G624" s="232"/>
      <c r="H624" s="233" t="s">
        <v>2317</v>
      </c>
      <c r="I624" s="233" t="s">
        <v>2318</v>
      </c>
      <c r="J624" s="232"/>
      <c r="K624" s="232">
        <v>1</v>
      </c>
      <c r="L624" s="232"/>
      <c r="M624" s="234" t="s">
        <v>837</v>
      </c>
    </row>
    <row r="625" spans="1:13" ht="14">
      <c r="A625" s="230" t="s">
        <v>2002</v>
      </c>
      <c r="B625" s="231"/>
      <c r="C625" s="231">
        <v>17684</v>
      </c>
      <c r="D625" s="231"/>
      <c r="E625" s="231"/>
      <c r="F625" s="231"/>
      <c r="G625" s="232"/>
      <c r="H625" s="233" t="s">
        <v>1788</v>
      </c>
      <c r="I625" s="233" t="s">
        <v>1789</v>
      </c>
      <c r="J625" s="232"/>
      <c r="K625" s="232">
        <v>5</v>
      </c>
      <c r="L625" s="232" t="s">
        <v>46</v>
      </c>
      <c r="M625" s="234"/>
    </row>
    <row r="626" spans="1:13" ht="14">
      <c r="A626" s="230" t="s">
        <v>2002</v>
      </c>
      <c r="B626" s="231"/>
      <c r="C626" s="231">
        <v>17714</v>
      </c>
      <c r="D626" s="231"/>
      <c r="E626" s="231"/>
      <c r="F626" s="231"/>
      <c r="G626" s="232"/>
      <c r="H626" s="235" t="s">
        <v>317</v>
      </c>
      <c r="I626" s="236" t="s">
        <v>969</v>
      </c>
      <c r="J626" s="237"/>
      <c r="K626" s="232">
        <v>7</v>
      </c>
      <c r="L626" s="232" t="s">
        <v>46</v>
      </c>
      <c r="M626" s="234"/>
    </row>
    <row r="627" spans="1:13" ht="14">
      <c r="A627" s="230" t="s">
        <v>2002</v>
      </c>
      <c r="B627" s="231"/>
      <c r="C627" s="231">
        <v>17719</v>
      </c>
      <c r="D627" s="231"/>
      <c r="E627" s="231"/>
      <c r="F627" s="231"/>
      <c r="G627" s="232"/>
      <c r="H627" s="235" t="s">
        <v>1086</v>
      </c>
      <c r="I627" s="236" t="s">
        <v>56</v>
      </c>
      <c r="J627" s="237"/>
      <c r="K627" s="232">
        <v>8</v>
      </c>
      <c r="L627" s="232" t="s">
        <v>46</v>
      </c>
      <c r="M627" s="234"/>
    </row>
    <row r="628" spans="1:13" ht="14">
      <c r="A628" s="230" t="s">
        <v>2002</v>
      </c>
      <c r="B628" s="231"/>
      <c r="C628" s="231">
        <v>17723</v>
      </c>
      <c r="D628" s="231"/>
      <c r="E628" s="231"/>
      <c r="F628" s="231"/>
      <c r="G628" s="232"/>
      <c r="H628" s="233" t="s">
        <v>2320</v>
      </c>
      <c r="I628" s="233" t="s">
        <v>2321</v>
      </c>
      <c r="J628" s="232"/>
      <c r="K628" s="232">
        <v>8</v>
      </c>
      <c r="L628" s="232" t="s">
        <v>838</v>
      </c>
      <c r="M628" s="234"/>
    </row>
    <row r="629" spans="1:13" ht="14">
      <c r="A629" s="230" t="s">
        <v>2002</v>
      </c>
      <c r="B629" s="231"/>
      <c r="C629" s="231">
        <v>17736</v>
      </c>
      <c r="D629" s="231"/>
      <c r="E629" s="231"/>
      <c r="F629" s="231"/>
      <c r="G629" s="232"/>
      <c r="H629" s="235" t="s">
        <v>297</v>
      </c>
      <c r="I629" s="236" t="s">
        <v>8</v>
      </c>
      <c r="J629" s="237"/>
      <c r="K629" s="232">
        <v>4</v>
      </c>
      <c r="L629" s="232" t="s">
        <v>837</v>
      </c>
      <c r="M629" s="234"/>
    </row>
    <row r="630" spans="1:13" ht="14">
      <c r="A630" s="230" t="s">
        <v>2002</v>
      </c>
      <c r="B630" s="231"/>
      <c r="C630" s="231">
        <v>17737</v>
      </c>
      <c r="D630" s="231"/>
      <c r="E630" s="231"/>
      <c r="F630" s="231"/>
      <c r="G630" s="232"/>
      <c r="H630" s="233" t="s">
        <v>347</v>
      </c>
      <c r="I630" s="233" t="s">
        <v>533</v>
      </c>
      <c r="J630" s="231"/>
      <c r="K630" s="232">
        <v>3</v>
      </c>
      <c r="L630" s="232"/>
      <c r="M630" s="234"/>
    </row>
    <row r="631" spans="1:13" ht="14">
      <c r="A631" s="230" t="s">
        <v>2002</v>
      </c>
      <c r="B631" s="231"/>
      <c r="C631" s="231">
        <v>17748</v>
      </c>
      <c r="D631" s="231"/>
      <c r="E631" s="231"/>
      <c r="F631" s="231"/>
      <c r="G631" s="232"/>
      <c r="H631" s="233" t="s">
        <v>2322</v>
      </c>
      <c r="I631" s="233" t="s">
        <v>2323</v>
      </c>
      <c r="J631" s="232"/>
      <c r="K631" s="232">
        <v>1</v>
      </c>
      <c r="L631" s="232"/>
      <c r="M631" s="234" t="s">
        <v>837</v>
      </c>
    </row>
    <row r="632" spans="1:13" ht="14">
      <c r="A632" s="230" t="s">
        <v>2002</v>
      </c>
      <c r="B632" s="231"/>
      <c r="C632" s="231">
        <v>17750</v>
      </c>
      <c r="D632" s="231"/>
      <c r="E632" s="231"/>
      <c r="F632" s="231"/>
      <c r="G632" s="232"/>
      <c r="H632" s="233" t="s">
        <v>1891</v>
      </c>
      <c r="I632" s="233" t="s">
        <v>273</v>
      </c>
      <c r="J632" s="232"/>
      <c r="K632" s="232">
        <v>9</v>
      </c>
      <c r="L632" s="232" t="s">
        <v>46</v>
      </c>
      <c r="M632" s="234"/>
    </row>
    <row r="633" spans="1:13" ht="14">
      <c r="A633" s="230" t="s">
        <v>2002</v>
      </c>
      <c r="B633" s="231"/>
      <c r="C633" s="231">
        <v>17783</v>
      </c>
      <c r="D633" s="231"/>
      <c r="E633" s="231"/>
      <c r="F633" s="231"/>
      <c r="G633" s="232"/>
      <c r="H633" s="233" t="s">
        <v>2324</v>
      </c>
      <c r="I633" s="233" t="s">
        <v>247</v>
      </c>
      <c r="J633" s="232"/>
      <c r="K633" s="232">
        <v>1</v>
      </c>
      <c r="L633" s="232"/>
      <c r="M633" s="234" t="s">
        <v>46</v>
      </c>
    </row>
    <row r="634" spans="1:13" ht="14">
      <c r="A634" s="230" t="s">
        <v>2002</v>
      </c>
      <c r="B634" s="231"/>
      <c r="C634" s="231">
        <v>17792</v>
      </c>
      <c r="D634" s="231"/>
      <c r="E634" s="231"/>
      <c r="F634" s="231"/>
      <c r="G634" s="232"/>
      <c r="H634" s="233" t="s">
        <v>1939</v>
      </c>
      <c r="I634" s="233" t="s">
        <v>645</v>
      </c>
      <c r="J634" s="232"/>
      <c r="K634" s="232">
        <v>1</v>
      </c>
      <c r="L634" s="232"/>
      <c r="M634" s="234" t="s">
        <v>837</v>
      </c>
    </row>
    <row r="635" spans="1:13" ht="14">
      <c r="A635" s="230" t="s">
        <v>2002</v>
      </c>
      <c r="B635" s="231"/>
      <c r="C635" s="231">
        <v>17806</v>
      </c>
      <c r="D635" s="231"/>
      <c r="E635" s="231"/>
      <c r="F635" s="231"/>
      <c r="G635" s="232"/>
      <c r="H635" s="235" t="s">
        <v>1190</v>
      </c>
      <c r="I635" s="236" t="s">
        <v>215</v>
      </c>
      <c r="J635" s="237"/>
      <c r="K635" s="232">
        <v>7</v>
      </c>
      <c r="L635" s="232" t="s">
        <v>837</v>
      </c>
      <c r="M635" s="234"/>
    </row>
    <row r="636" spans="1:13" ht="14">
      <c r="A636" s="230" t="s">
        <v>2002</v>
      </c>
      <c r="B636" s="231"/>
      <c r="C636" s="231">
        <v>17807</v>
      </c>
      <c r="D636" s="231"/>
      <c r="E636" s="231"/>
      <c r="F636" s="231"/>
      <c r="G636" s="232"/>
      <c r="H636" s="233" t="s">
        <v>279</v>
      </c>
      <c r="I636" s="233" t="s">
        <v>260</v>
      </c>
      <c r="J636" s="231"/>
      <c r="K636" s="232">
        <v>9</v>
      </c>
      <c r="L636" s="232"/>
      <c r="M636" s="234"/>
    </row>
    <row r="637" spans="1:13" ht="14">
      <c r="A637" s="230" t="s">
        <v>2002</v>
      </c>
      <c r="B637" s="231"/>
      <c r="C637" s="231">
        <v>17811</v>
      </c>
      <c r="D637" s="231"/>
      <c r="E637" s="231"/>
      <c r="F637" s="231"/>
      <c r="G637" s="232"/>
      <c r="H637" s="233" t="s">
        <v>2325</v>
      </c>
      <c r="I637" s="233" t="s">
        <v>197</v>
      </c>
      <c r="J637" s="232"/>
      <c r="K637" s="232">
        <v>1</v>
      </c>
      <c r="L637" s="232"/>
      <c r="M637" s="234" t="s">
        <v>46</v>
      </c>
    </row>
    <row r="638" spans="1:13" ht="14">
      <c r="A638" s="230" t="s">
        <v>2002</v>
      </c>
      <c r="B638" s="231"/>
      <c r="C638" s="231">
        <v>17821</v>
      </c>
      <c r="D638" s="231"/>
      <c r="E638" s="231"/>
      <c r="F638" s="231"/>
      <c r="G638" s="232"/>
      <c r="H638" s="233" t="s">
        <v>1827</v>
      </c>
      <c r="I638" s="233" t="s">
        <v>565</v>
      </c>
      <c r="J638" s="232"/>
      <c r="K638" s="232">
        <v>1</v>
      </c>
      <c r="L638" s="232"/>
      <c r="M638" s="234"/>
    </row>
    <row r="639" spans="1:13" ht="14">
      <c r="A639" s="230" t="s">
        <v>2002</v>
      </c>
      <c r="B639" s="231"/>
      <c r="C639" s="231">
        <v>17839</v>
      </c>
      <c r="D639" s="231"/>
      <c r="E639" s="231"/>
      <c r="F639" s="231"/>
      <c r="G639" s="232"/>
      <c r="H639" s="233" t="s">
        <v>1620</v>
      </c>
      <c r="I639" s="233" t="s">
        <v>1621</v>
      </c>
      <c r="J639" s="232"/>
      <c r="K639" s="232">
        <v>9</v>
      </c>
      <c r="L639" s="232" t="s">
        <v>838</v>
      </c>
      <c r="M639" s="234"/>
    </row>
    <row r="640" spans="1:13" ht="14">
      <c r="A640" s="230" t="s">
        <v>2002</v>
      </c>
      <c r="B640" s="231"/>
      <c r="C640" s="231">
        <v>17860</v>
      </c>
      <c r="D640" s="231"/>
      <c r="E640" s="231"/>
      <c r="F640" s="231"/>
      <c r="G640" s="232"/>
      <c r="H640" s="235" t="s">
        <v>165</v>
      </c>
      <c r="I640" s="236" t="s">
        <v>565</v>
      </c>
      <c r="J640" s="237"/>
      <c r="K640" s="232">
        <v>1</v>
      </c>
      <c r="L640" s="232"/>
      <c r="M640" s="234" t="s">
        <v>837</v>
      </c>
    </row>
    <row r="641" spans="1:13" ht="14">
      <c r="A641" s="230" t="s">
        <v>2002</v>
      </c>
      <c r="B641" s="231"/>
      <c r="C641" s="231">
        <v>17861</v>
      </c>
      <c r="D641" s="231"/>
      <c r="E641" s="231"/>
      <c r="F641" s="231"/>
      <c r="G641" s="232"/>
      <c r="H641" s="233" t="s">
        <v>1763</v>
      </c>
      <c r="I641" s="233" t="s">
        <v>1764</v>
      </c>
      <c r="J641" s="232"/>
      <c r="K641" s="232">
        <v>1</v>
      </c>
      <c r="L641" s="232"/>
      <c r="M641" s="234" t="s">
        <v>837</v>
      </c>
    </row>
    <row r="642" spans="1:13" ht="14">
      <c r="A642" s="230" t="s">
        <v>2002</v>
      </c>
      <c r="B642" s="231"/>
      <c r="C642" s="231">
        <v>17910</v>
      </c>
      <c r="D642" s="231"/>
      <c r="E642" s="231"/>
      <c r="F642" s="231"/>
      <c r="G642" s="232"/>
      <c r="H642" s="233" t="s">
        <v>143</v>
      </c>
      <c r="I642" s="233" t="s">
        <v>173</v>
      </c>
      <c r="J642" s="231"/>
      <c r="K642" s="232">
        <v>9</v>
      </c>
      <c r="L642" s="232"/>
      <c r="M642" s="234"/>
    </row>
    <row r="643" spans="1:13" ht="14">
      <c r="A643" s="230" t="s">
        <v>2002</v>
      </c>
      <c r="B643" s="231"/>
      <c r="C643" s="231">
        <v>17920</v>
      </c>
      <c r="D643" s="231"/>
      <c r="E643" s="231"/>
      <c r="F643" s="231"/>
      <c r="G643" s="232"/>
      <c r="H643" s="233" t="s">
        <v>1859</v>
      </c>
      <c r="I643" s="233" t="s">
        <v>600</v>
      </c>
      <c r="J643" s="232"/>
      <c r="K643" s="232">
        <v>1</v>
      </c>
      <c r="L643" s="232"/>
      <c r="M643" s="234" t="s">
        <v>837</v>
      </c>
    </row>
    <row r="644" spans="1:13" ht="14">
      <c r="A644" s="230" t="s">
        <v>2002</v>
      </c>
      <c r="B644" s="231"/>
      <c r="C644" s="231">
        <v>17922</v>
      </c>
      <c r="D644" s="231"/>
      <c r="E644" s="231"/>
      <c r="F644" s="231"/>
      <c r="G644" s="232"/>
      <c r="H644" s="235" t="s">
        <v>3340</v>
      </c>
      <c r="I644" s="236" t="s">
        <v>1006</v>
      </c>
      <c r="J644" s="237"/>
      <c r="K644" s="232">
        <v>4</v>
      </c>
      <c r="L644" s="232" t="s">
        <v>46</v>
      </c>
      <c r="M644" s="234"/>
    </row>
    <row r="645" spans="1:13" ht="14">
      <c r="A645" s="230" t="s">
        <v>2002</v>
      </c>
      <c r="B645" s="231"/>
      <c r="C645" s="231">
        <v>17975</v>
      </c>
      <c r="D645" s="231"/>
      <c r="E645" s="231"/>
      <c r="F645" s="231"/>
      <c r="G645" s="232"/>
      <c r="H645" s="235" t="s">
        <v>1080</v>
      </c>
      <c r="I645" s="236" t="s">
        <v>524</v>
      </c>
      <c r="J645" s="237"/>
      <c r="K645" s="232">
        <v>4</v>
      </c>
      <c r="L645" s="232" t="s">
        <v>837</v>
      </c>
      <c r="M645" s="234"/>
    </row>
    <row r="646" spans="1:13" ht="14">
      <c r="A646" s="230" t="s">
        <v>2002</v>
      </c>
      <c r="B646" s="231"/>
      <c r="C646" s="231">
        <v>18027</v>
      </c>
      <c r="D646" s="231"/>
      <c r="E646" s="231"/>
      <c r="F646" s="231"/>
      <c r="G646" s="232"/>
      <c r="H646" s="233" t="s">
        <v>2581</v>
      </c>
      <c r="I646" s="233" t="s">
        <v>2332</v>
      </c>
      <c r="J646" s="232"/>
      <c r="K646" s="232">
        <v>4</v>
      </c>
      <c r="L646" s="232" t="s">
        <v>46</v>
      </c>
      <c r="M646" s="234"/>
    </row>
    <row r="647" spans="1:13" ht="14">
      <c r="A647" s="230" t="s">
        <v>2002</v>
      </c>
      <c r="B647" s="231"/>
      <c r="C647" s="231">
        <v>18029</v>
      </c>
      <c r="D647" s="231"/>
      <c r="E647" s="231"/>
      <c r="F647" s="231"/>
      <c r="G647" s="232"/>
      <c r="H647" s="233" t="s">
        <v>117</v>
      </c>
      <c r="I647" s="233" t="s">
        <v>502</v>
      </c>
      <c r="J647" s="232"/>
      <c r="K647" s="232">
        <v>1</v>
      </c>
      <c r="L647" s="232"/>
      <c r="M647" s="234" t="s">
        <v>837</v>
      </c>
    </row>
    <row r="648" spans="1:13" ht="14">
      <c r="A648" s="230" t="s">
        <v>2002</v>
      </c>
      <c r="B648" s="231"/>
      <c r="C648" s="231">
        <v>18063</v>
      </c>
      <c r="D648" s="231"/>
      <c r="E648" s="231"/>
      <c r="F648" s="231"/>
      <c r="G648" s="232"/>
      <c r="H648" s="235" t="s">
        <v>1269</v>
      </c>
      <c r="I648" s="236" t="s">
        <v>547</v>
      </c>
      <c r="J648" s="237"/>
      <c r="K648" s="232">
        <v>9</v>
      </c>
      <c r="L648" s="232" t="s">
        <v>837</v>
      </c>
      <c r="M648" s="234"/>
    </row>
    <row r="649" spans="1:13" ht="14">
      <c r="A649" s="230" t="s">
        <v>2002</v>
      </c>
      <c r="B649" s="231"/>
      <c r="C649" s="231">
        <v>18076</v>
      </c>
      <c r="D649" s="231"/>
      <c r="E649" s="231"/>
      <c r="F649" s="231"/>
      <c r="G649" s="232"/>
      <c r="H649" s="235" t="s">
        <v>1128</v>
      </c>
      <c r="I649" s="236" t="s">
        <v>531</v>
      </c>
      <c r="J649" s="237"/>
      <c r="K649" s="232">
        <v>1</v>
      </c>
      <c r="L649" s="232"/>
      <c r="M649" s="234" t="s">
        <v>46</v>
      </c>
    </row>
    <row r="650" spans="1:13" ht="14">
      <c r="A650" s="230" t="s">
        <v>2002</v>
      </c>
      <c r="B650" s="231"/>
      <c r="C650" s="231">
        <v>18083</v>
      </c>
      <c r="D650" s="231"/>
      <c r="E650" s="231"/>
      <c r="F650" s="231"/>
      <c r="G650" s="232"/>
      <c r="H650" s="235" t="s">
        <v>460</v>
      </c>
      <c r="I650" s="236" t="s">
        <v>595</v>
      </c>
      <c r="J650" s="237"/>
      <c r="K650" s="232">
        <v>2</v>
      </c>
      <c r="L650" s="232" t="s">
        <v>46</v>
      </c>
      <c r="M650" s="234"/>
    </row>
    <row r="651" spans="1:13" ht="14">
      <c r="A651" s="230" t="s">
        <v>2002</v>
      </c>
      <c r="B651" s="231"/>
      <c r="C651" s="231">
        <v>18088</v>
      </c>
      <c r="D651" s="231"/>
      <c r="E651" s="231"/>
      <c r="F651" s="231"/>
      <c r="G651" s="232"/>
      <c r="H651" s="235" t="s">
        <v>1297</v>
      </c>
      <c r="I651" s="236" t="s">
        <v>600</v>
      </c>
      <c r="J651" s="237"/>
      <c r="K651" s="232">
        <v>1</v>
      </c>
      <c r="L651" s="232"/>
      <c r="M651" s="234" t="s">
        <v>837</v>
      </c>
    </row>
    <row r="652" spans="1:13" ht="14">
      <c r="A652" s="230" t="s">
        <v>2002</v>
      </c>
      <c r="B652" s="231"/>
      <c r="C652" s="231">
        <v>18105</v>
      </c>
      <c r="D652" s="231"/>
      <c r="E652" s="231"/>
      <c r="F652" s="231"/>
      <c r="G652" s="232"/>
      <c r="H652" s="233" t="s">
        <v>1808</v>
      </c>
      <c r="I652" s="233" t="s">
        <v>549</v>
      </c>
      <c r="J652" s="232"/>
      <c r="K652" s="232">
        <v>1</v>
      </c>
      <c r="L652" s="232"/>
      <c r="M652" s="234" t="s">
        <v>837</v>
      </c>
    </row>
    <row r="653" spans="1:13" ht="14">
      <c r="A653" s="230" t="s">
        <v>2002</v>
      </c>
      <c r="B653" s="231"/>
      <c r="C653" s="231">
        <v>18135</v>
      </c>
      <c r="D653" s="231"/>
      <c r="E653" s="231"/>
      <c r="F653" s="231"/>
      <c r="G653" s="232"/>
      <c r="H653" s="235" t="s">
        <v>181</v>
      </c>
      <c r="I653" s="236" t="s">
        <v>375</v>
      </c>
      <c r="J653" s="237"/>
      <c r="K653" s="232">
        <v>1</v>
      </c>
      <c r="L653" s="232"/>
      <c r="M653" s="234" t="s">
        <v>837</v>
      </c>
    </row>
    <row r="654" spans="1:13" ht="14">
      <c r="A654" s="230" t="s">
        <v>2002</v>
      </c>
      <c r="B654" s="231"/>
      <c r="C654" s="231">
        <v>18136</v>
      </c>
      <c r="D654" s="231"/>
      <c r="E654" s="231"/>
      <c r="F654" s="231"/>
      <c r="G654" s="232"/>
      <c r="H654" s="233" t="s">
        <v>248</v>
      </c>
      <c r="I654" s="233" t="s">
        <v>2335</v>
      </c>
      <c r="J654" s="232"/>
      <c r="K654" s="232">
        <v>9</v>
      </c>
      <c r="L654" s="232" t="s">
        <v>46</v>
      </c>
      <c r="M654" s="234"/>
    </row>
    <row r="655" spans="1:13" ht="14">
      <c r="A655" s="230" t="s">
        <v>2002</v>
      </c>
      <c r="B655" s="231"/>
      <c r="C655" s="231">
        <v>18140</v>
      </c>
      <c r="D655" s="231"/>
      <c r="E655" s="231"/>
      <c r="F655" s="231"/>
      <c r="G655" s="232"/>
      <c r="H655" s="233" t="s">
        <v>2336</v>
      </c>
      <c r="I655" s="233" t="s">
        <v>344</v>
      </c>
      <c r="J655" s="232"/>
      <c r="K655" s="232">
        <v>1</v>
      </c>
      <c r="L655" s="232"/>
      <c r="M655" s="234" t="s">
        <v>837</v>
      </c>
    </row>
    <row r="656" spans="1:13" ht="14">
      <c r="A656" s="230" t="s">
        <v>2002</v>
      </c>
      <c r="B656" s="231"/>
      <c r="C656" s="231">
        <v>18142</v>
      </c>
      <c r="D656" s="231"/>
      <c r="E656" s="231"/>
      <c r="F656" s="231"/>
      <c r="G656" s="232"/>
      <c r="H656" s="233" t="s">
        <v>2337</v>
      </c>
      <c r="I656" s="233" t="s">
        <v>645</v>
      </c>
      <c r="J656" s="232"/>
      <c r="K656" s="232">
        <v>2</v>
      </c>
      <c r="L656" s="232" t="s">
        <v>46</v>
      </c>
      <c r="M656" s="234"/>
    </row>
    <row r="657" spans="1:13" ht="14">
      <c r="A657" s="230" t="s">
        <v>2002</v>
      </c>
      <c r="B657" s="231"/>
      <c r="C657" s="231">
        <v>18186</v>
      </c>
      <c r="D657" s="231"/>
      <c r="E657" s="231"/>
      <c r="F657" s="231"/>
      <c r="G657" s="232"/>
      <c r="H657" s="233" t="s">
        <v>2864</v>
      </c>
      <c r="I657" s="233" t="s">
        <v>138</v>
      </c>
      <c r="J657" s="231"/>
      <c r="K657" s="232">
        <v>1</v>
      </c>
      <c r="L657" s="232"/>
      <c r="M657" s="234"/>
    </row>
    <row r="658" spans="1:13" ht="14">
      <c r="A658" s="230" t="s">
        <v>2002</v>
      </c>
      <c r="B658" s="231"/>
      <c r="C658" s="231">
        <v>18251</v>
      </c>
      <c r="D658" s="231"/>
      <c r="E658" s="231"/>
      <c r="F658" s="231"/>
      <c r="G658" s="232"/>
      <c r="H658" s="233" t="s">
        <v>2338</v>
      </c>
      <c r="I658" s="233" t="s">
        <v>2339</v>
      </c>
      <c r="J658" s="232"/>
      <c r="K658" s="232">
        <v>1</v>
      </c>
      <c r="L658" s="232"/>
      <c r="M658" s="234" t="s">
        <v>837</v>
      </c>
    </row>
    <row r="659" spans="1:13" ht="14">
      <c r="A659" s="230" t="s">
        <v>2002</v>
      </c>
      <c r="B659" s="231"/>
      <c r="C659" s="231">
        <v>18256</v>
      </c>
      <c r="D659" s="231"/>
      <c r="E659" s="231"/>
      <c r="F659" s="231"/>
      <c r="G659" s="232"/>
      <c r="H659" s="235" t="s">
        <v>1299</v>
      </c>
      <c r="I659" s="236" t="s">
        <v>951</v>
      </c>
      <c r="J659" s="237"/>
      <c r="K659" s="232">
        <v>1</v>
      </c>
      <c r="L659" s="232"/>
      <c r="M659" s="234" t="s">
        <v>837</v>
      </c>
    </row>
    <row r="660" spans="1:13" ht="14">
      <c r="A660" s="230" t="s">
        <v>2002</v>
      </c>
      <c r="B660" s="231"/>
      <c r="C660" s="231">
        <v>18282</v>
      </c>
      <c r="D660" s="231"/>
      <c r="E660" s="231"/>
      <c r="F660" s="231"/>
      <c r="G660" s="232"/>
      <c r="H660" s="235" t="s">
        <v>528</v>
      </c>
      <c r="I660" s="236" t="s">
        <v>840</v>
      </c>
      <c r="J660" s="237"/>
      <c r="K660" s="232">
        <v>1</v>
      </c>
      <c r="L660" s="232"/>
      <c r="M660" s="234" t="s">
        <v>46</v>
      </c>
    </row>
    <row r="661" spans="1:13" ht="14">
      <c r="A661" s="230" t="s">
        <v>2002</v>
      </c>
      <c r="B661" s="231"/>
      <c r="C661" s="231">
        <v>18288</v>
      </c>
      <c r="D661" s="231"/>
      <c r="E661" s="231"/>
      <c r="F661" s="231"/>
      <c r="G661" s="232"/>
      <c r="H661" s="235" t="s">
        <v>394</v>
      </c>
      <c r="I661" s="236" t="s">
        <v>595</v>
      </c>
      <c r="J661" s="237"/>
      <c r="K661" s="232">
        <v>7</v>
      </c>
      <c r="L661" s="232" t="s">
        <v>837</v>
      </c>
      <c r="M661" s="234"/>
    </row>
    <row r="662" spans="1:13" ht="14">
      <c r="A662" s="230" t="s">
        <v>2002</v>
      </c>
      <c r="B662" s="231"/>
      <c r="C662" s="231">
        <v>18306</v>
      </c>
      <c r="D662" s="231"/>
      <c r="E662" s="231"/>
      <c r="F662" s="231"/>
      <c r="G662" s="232"/>
      <c r="H662" s="235" t="s">
        <v>1306</v>
      </c>
      <c r="I662" s="236" t="s">
        <v>288</v>
      </c>
      <c r="J662" s="237"/>
      <c r="K662" s="232">
        <v>1</v>
      </c>
      <c r="L662" s="232"/>
      <c r="M662" s="234" t="s">
        <v>46</v>
      </c>
    </row>
    <row r="663" spans="1:13" ht="14">
      <c r="A663" s="230" t="s">
        <v>2002</v>
      </c>
      <c r="B663" s="231"/>
      <c r="C663" s="231">
        <v>18325</v>
      </c>
      <c r="D663" s="231"/>
      <c r="E663" s="231"/>
      <c r="F663" s="231"/>
      <c r="G663" s="232"/>
      <c r="H663" s="233" t="s">
        <v>1734</v>
      </c>
      <c r="I663" s="233" t="s">
        <v>288</v>
      </c>
      <c r="J663" s="232"/>
      <c r="K663" s="232">
        <v>1</v>
      </c>
      <c r="L663" s="232"/>
      <c r="M663" s="234" t="s">
        <v>46</v>
      </c>
    </row>
    <row r="664" spans="1:13" ht="14">
      <c r="A664" s="230" t="s">
        <v>2002</v>
      </c>
      <c r="B664" s="231"/>
      <c r="C664" s="231">
        <v>18332</v>
      </c>
      <c r="D664" s="231"/>
      <c r="E664" s="231"/>
      <c r="F664" s="231"/>
      <c r="G664" s="232"/>
      <c r="H664" s="233" t="s">
        <v>2340</v>
      </c>
      <c r="I664" s="233" t="s">
        <v>572</v>
      </c>
      <c r="J664" s="232"/>
      <c r="K664" s="232">
        <v>1</v>
      </c>
      <c r="L664" s="232"/>
      <c r="M664" s="234" t="s">
        <v>837</v>
      </c>
    </row>
    <row r="665" spans="1:13" ht="14">
      <c r="A665" s="230" t="s">
        <v>2002</v>
      </c>
      <c r="B665" s="231"/>
      <c r="C665" s="231">
        <v>18341</v>
      </c>
      <c r="D665" s="231"/>
      <c r="E665" s="231"/>
      <c r="F665" s="231"/>
      <c r="G665" s="232"/>
      <c r="H665" s="233" t="s">
        <v>631</v>
      </c>
      <c r="I665" s="233" t="s">
        <v>1815</v>
      </c>
      <c r="J665" s="232"/>
      <c r="K665" s="232">
        <v>1</v>
      </c>
      <c r="L665" s="232"/>
      <c r="M665" s="234" t="s">
        <v>837</v>
      </c>
    </row>
    <row r="666" spans="1:13" ht="14">
      <c r="A666" s="230" t="s">
        <v>2002</v>
      </c>
      <c r="B666" s="231"/>
      <c r="C666" s="231">
        <v>18347</v>
      </c>
      <c r="D666" s="231"/>
      <c r="E666" s="231"/>
      <c r="F666" s="231"/>
      <c r="G666" s="232"/>
      <c r="H666" s="233" t="s">
        <v>1933</v>
      </c>
      <c r="I666" s="233" t="s">
        <v>544</v>
      </c>
      <c r="J666" s="232"/>
      <c r="K666" s="232">
        <v>1</v>
      </c>
      <c r="L666" s="232"/>
      <c r="M666" s="234" t="s">
        <v>46</v>
      </c>
    </row>
    <row r="667" spans="1:13" ht="14">
      <c r="A667" s="230" t="s">
        <v>2002</v>
      </c>
      <c r="B667" s="231"/>
      <c r="C667" s="231">
        <v>18361</v>
      </c>
      <c r="D667" s="231"/>
      <c r="E667" s="231"/>
      <c r="F667" s="231"/>
      <c r="G667" s="232"/>
      <c r="H667" s="233" t="s">
        <v>970</v>
      </c>
      <c r="I667" s="233" t="s">
        <v>251</v>
      </c>
      <c r="J667" s="232"/>
      <c r="K667" s="232">
        <v>1</v>
      </c>
      <c r="L667" s="232"/>
      <c r="M667" s="234" t="s">
        <v>837</v>
      </c>
    </row>
    <row r="668" spans="1:13" ht="14">
      <c r="A668" s="230" t="s">
        <v>2002</v>
      </c>
      <c r="B668" s="231"/>
      <c r="C668" s="231">
        <v>18365</v>
      </c>
      <c r="D668" s="231"/>
      <c r="E668" s="231"/>
      <c r="F668" s="231"/>
      <c r="G668" s="232"/>
      <c r="H668" s="233" t="s">
        <v>259</v>
      </c>
      <c r="I668" s="233" t="s">
        <v>1682</v>
      </c>
      <c r="J668" s="232"/>
      <c r="K668" s="232">
        <v>3</v>
      </c>
      <c r="L668" s="232" t="s">
        <v>46</v>
      </c>
      <c r="M668" s="234"/>
    </row>
    <row r="669" spans="1:13" ht="14">
      <c r="A669" s="230" t="s">
        <v>2002</v>
      </c>
      <c r="B669" s="231"/>
      <c r="C669" s="231">
        <v>18371</v>
      </c>
      <c r="D669" s="231"/>
      <c r="E669" s="231"/>
      <c r="F669" s="231"/>
      <c r="G669" s="232"/>
      <c r="H669" s="233" t="s">
        <v>2392</v>
      </c>
      <c r="I669" s="233" t="s">
        <v>2865</v>
      </c>
      <c r="J669" s="231"/>
      <c r="K669" s="232">
        <v>6</v>
      </c>
      <c r="L669" s="232" t="s">
        <v>837</v>
      </c>
      <c r="M669" s="234"/>
    </row>
    <row r="670" spans="1:13" ht="14">
      <c r="A670" s="230" t="s">
        <v>2002</v>
      </c>
      <c r="B670" s="231"/>
      <c r="C670" s="231">
        <v>18376</v>
      </c>
      <c r="D670" s="231"/>
      <c r="E670" s="231"/>
      <c r="F670" s="231"/>
      <c r="G670" s="232"/>
      <c r="H670" s="233" t="s">
        <v>2341</v>
      </c>
      <c r="I670" s="233" t="s">
        <v>986</v>
      </c>
      <c r="J670" s="232"/>
      <c r="K670" s="232">
        <v>1</v>
      </c>
      <c r="L670" s="232"/>
      <c r="M670" s="234" t="s">
        <v>837</v>
      </c>
    </row>
    <row r="671" spans="1:13" ht="14">
      <c r="A671" s="230" t="s">
        <v>2002</v>
      </c>
      <c r="B671" s="231"/>
      <c r="C671" s="231">
        <v>18399</v>
      </c>
      <c r="D671" s="231"/>
      <c r="E671" s="231"/>
      <c r="F671" s="231"/>
      <c r="G671" s="232"/>
      <c r="H671" s="233" t="s">
        <v>428</v>
      </c>
      <c r="I671" s="233" t="s">
        <v>536</v>
      </c>
      <c r="J671" s="232"/>
      <c r="K671" s="232">
        <v>7</v>
      </c>
      <c r="L671" s="232" t="s">
        <v>46</v>
      </c>
      <c r="M671" s="234"/>
    </row>
    <row r="672" spans="1:13" ht="14">
      <c r="A672" s="230" t="s">
        <v>2002</v>
      </c>
      <c r="B672" s="231"/>
      <c r="C672" s="231">
        <v>18421</v>
      </c>
      <c r="D672" s="231"/>
      <c r="E672" s="231"/>
      <c r="F672" s="231"/>
      <c r="G672" s="232"/>
      <c r="H672" s="233" t="s">
        <v>2867</v>
      </c>
      <c r="I672" s="233" t="s">
        <v>571</v>
      </c>
      <c r="J672" s="231"/>
      <c r="K672" s="232">
        <v>1</v>
      </c>
      <c r="L672" s="232"/>
      <c r="M672" s="234"/>
    </row>
    <row r="673" spans="1:13" ht="14">
      <c r="A673" s="230" t="s">
        <v>2002</v>
      </c>
      <c r="B673" s="231"/>
      <c r="C673" s="231">
        <v>18425</v>
      </c>
      <c r="D673" s="231"/>
      <c r="E673" s="231"/>
      <c r="F673" s="231"/>
      <c r="G673" s="232"/>
      <c r="H673" s="233" t="s">
        <v>2345</v>
      </c>
      <c r="I673" s="233" t="s">
        <v>418</v>
      </c>
      <c r="J673" s="232"/>
      <c r="K673" s="232">
        <v>9</v>
      </c>
      <c r="L673" s="232" t="s">
        <v>837</v>
      </c>
      <c r="M673" s="234"/>
    </row>
    <row r="674" spans="1:13" ht="14">
      <c r="A674" s="230" t="s">
        <v>2002</v>
      </c>
      <c r="B674" s="231"/>
      <c r="C674" s="231">
        <v>18433</v>
      </c>
      <c r="D674" s="231"/>
      <c r="E674" s="231"/>
      <c r="F674" s="231"/>
      <c r="G674" s="232"/>
      <c r="H674" s="233" t="s">
        <v>2346</v>
      </c>
      <c r="I674" s="233" t="s">
        <v>2347</v>
      </c>
      <c r="J674" s="232"/>
      <c r="K674" s="232">
        <v>3</v>
      </c>
      <c r="L674" s="232" t="s">
        <v>837</v>
      </c>
      <c r="M674" s="234"/>
    </row>
    <row r="675" spans="1:13" ht="14">
      <c r="A675" s="230" t="s">
        <v>2002</v>
      </c>
      <c r="B675" s="231"/>
      <c r="C675" s="231">
        <v>18454</v>
      </c>
      <c r="D675" s="231"/>
      <c r="E675" s="231"/>
      <c r="F675" s="231"/>
      <c r="G675" s="232"/>
      <c r="H675" s="233" t="s">
        <v>91</v>
      </c>
      <c r="I675" s="233" t="s">
        <v>551</v>
      </c>
      <c r="J675" s="232"/>
      <c r="K675" s="232">
        <v>1</v>
      </c>
      <c r="L675" s="232"/>
      <c r="M675" s="234" t="s">
        <v>837</v>
      </c>
    </row>
    <row r="676" spans="1:13" ht="14">
      <c r="A676" s="230" t="s">
        <v>2002</v>
      </c>
      <c r="B676" s="231"/>
      <c r="C676" s="231">
        <v>18475</v>
      </c>
      <c r="D676" s="231"/>
      <c r="E676" s="231"/>
      <c r="F676" s="231"/>
      <c r="G676" s="232"/>
      <c r="H676" s="233" t="s">
        <v>2348</v>
      </c>
      <c r="I676" s="233" t="s">
        <v>2349</v>
      </c>
      <c r="J676" s="232"/>
      <c r="K676" s="232">
        <v>1</v>
      </c>
      <c r="L676" s="232"/>
      <c r="M676" s="234" t="s">
        <v>837</v>
      </c>
    </row>
    <row r="677" spans="1:13" ht="14">
      <c r="A677" s="230" t="s">
        <v>2002</v>
      </c>
      <c r="B677" s="231"/>
      <c r="C677" s="231">
        <v>18482</v>
      </c>
      <c r="D677" s="231"/>
      <c r="E677" s="231"/>
      <c r="F677" s="231"/>
      <c r="G677" s="232"/>
      <c r="H677" s="233" t="s">
        <v>2350</v>
      </c>
      <c r="I677" s="233" t="s">
        <v>545</v>
      </c>
      <c r="J677" s="232"/>
      <c r="K677" s="232">
        <v>3</v>
      </c>
      <c r="L677" s="232" t="s">
        <v>837</v>
      </c>
      <c r="M677" s="234"/>
    </row>
    <row r="678" spans="1:13" ht="14">
      <c r="A678" s="230" t="s">
        <v>2002</v>
      </c>
      <c r="B678" s="231"/>
      <c r="C678" s="231">
        <v>18496</v>
      </c>
      <c r="D678" s="231"/>
      <c r="E678" s="231"/>
      <c r="F678" s="231"/>
      <c r="G678" s="232"/>
      <c r="H678" s="235" t="s">
        <v>631</v>
      </c>
      <c r="I678" s="236" t="s">
        <v>381</v>
      </c>
      <c r="J678" s="237"/>
      <c r="K678" s="232">
        <v>1</v>
      </c>
      <c r="L678" s="232"/>
      <c r="M678" s="234" t="s">
        <v>837</v>
      </c>
    </row>
    <row r="679" spans="1:13" ht="14">
      <c r="A679" s="230" t="s">
        <v>2002</v>
      </c>
      <c r="B679" s="231"/>
      <c r="C679" s="231">
        <v>18554</v>
      </c>
      <c r="D679" s="231"/>
      <c r="E679" s="231"/>
      <c r="F679" s="231"/>
      <c r="G679" s="232"/>
      <c r="H679" s="233" t="s">
        <v>2999</v>
      </c>
      <c r="I679" s="233" t="s">
        <v>3373</v>
      </c>
      <c r="J679" s="231"/>
      <c r="K679" s="232">
        <v>1</v>
      </c>
      <c r="L679" s="232"/>
      <c r="M679" s="234"/>
    </row>
    <row r="680" spans="1:13" ht="14">
      <c r="A680" s="230" t="s">
        <v>2002</v>
      </c>
      <c r="B680" s="231"/>
      <c r="C680" s="231">
        <v>18581</v>
      </c>
      <c r="D680" s="231"/>
      <c r="E680" s="231"/>
      <c r="F680" s="231"/>
      <c r="G680" s="232"/>
      <c r="H680" s="235" t="s">
        <v>1257</v>
      </c>
      <c r="I680" s="236" t="s">
        <v>118</v>
      </c>
      <c r="J680" s="237"/>
      <c r="K680" s="232">
        <v>1</v>
      </c>
      <c r="L680" s="232"/>
      <c r="M680" s="234" t="s">
        <v>46</v>
      </c>
    </row>
    <row r="681" spans="1:13" ht="14">
      <c r="A681" s="230" t="s">
        <v>2002</v>
      </c>
      <c r="B681" s="231"/>
      <c r="C681" s="231">
        <v>18587</v>
      </c>
      <c r="D681" s="231"/>
      <c r="E681" s="231"/>
      <c r="F681" s="231"/>
      <c r="G681" s="232"/>
      <c r="H681" s="233" t="s">
        <v>262</v>
      </c>
      <c r="I681" s="233" t="s">
        <v>2868</v>
      </c>
      <c r="J681" s="231"/>
      <c r="K681" s="232">
        <v>9</v>
      </c>
      <c r="L681" s="232"/>
      <c r="M681" s="234"/>
    </row>
    <row r="682" spans="1:13" ht="14">
      <c r="A682" s="230" t="s">
        <v>2002</v>
      </c>
      <c r="B682" s="231"/>
      <c r="C682" s="231">
        <v>18592</v>
      </c>
      <c r="D682" s="231"/>
      <c r="E682" s="231"/>
      <c r="F682" s="231"/>
      <c r="G682" s="232"/>
      <c r="H682" s="233" t="s">
        <v>525</v>
      </c>
      <c r="I682" s="233" t="s">
        <v>342</v>
      </c>
      <c r="J682" s="232"/>
      <c r="K682" s="232">
        <v>1</v>
      </c>
      <c r="L682" s="232"/>
      <c r="M682" s="234"/>
    </row>
    <row r="683" spans="1:13" ht="14">
      <c r="A683" s="230" t="s">
        <v>2002</v>
      </c>
      <c r="B683" s="231"/>
      <c r="C683" s="231">
        <v>18593</v>
      </c>
      <c r="D683" s="231"/>
      <c r="E683" s="231"/>
      <c r="F683" s="231"/>
      <c r="G683" s="232"/>
      <c r="H683" s="233" t="s">
        <v>2869</v>
      </c>
      <c r="I683" s="233" t="s">
        <v>117</v>
      </c>
      <c r="J683" s="231"/>
      <c r="K683" s="232">
        <v>1</v>
      </c>
      <c r="L683" s="232"/>
      <c r="M683" s="234"/>
    </row>
    <row r="684" spans="1:13" ht="14">
      <c r="A684" s="230" t="s">
        <v>2002</v>
      </c>
      <c r="B684" s="231"/>
      <c r="C684" s="231">
        <v>18600</v>
      </c>
      <c r="D684" s="231"/>
      <c r="E684" s="231"/>
      <c r="F684" s="231"/>
      <c r="G684" s="232"/>
      <c r="H684" s="235" t="s">
        <v>1249</v>
      </c>
      <c r="I684" s="236" t="s">
        <v>118</v>
      </c>
      <c r="J684" s="237"/>
      <c r="K684" s="232">
        <v>1</v>
      </c>
      <c r="L684" s="232"/>
      <c r="M684" s="234" t="s">
        <v>837</v>
      </c>
    </row>
    <row r="685" spans="1:13" ht="14">
      <c r="A685" s="230" t="s">
        <v>2002</v>
      </c>
      <c r="B685" s="231"/>
      <c r="C685" s="231">
        <v>18603</v>
      </c>
      <c r="D685" s="231"/>
      <c r="E685" s="231"/>
      <c r="F685" s="231"/>
      <c r="G685" s="232"/>
      <c r="H685" s="233" t="s">
        <v>2870</v>
      </c>
      <c r="I685" s="233" t="s">
        <v>2871</v>
      </c>
      <c r="J685" s="231"/>
      <c r="K685" s="232">
        <v>2</v>
      </c>
      <c r="L685" s="232" t="s">
        <v>837</v>
      </c>
      <c r="M685" s="234"/>
    </row>
    <row r="686" spans="1:13" ht="14">
      <c r="A686" s="230" t="s">
        <v>2002</v>
      </c>
      <c r="B686" s="231"/>
      <c r="C686" s="231">
        <v>18690</v>
      </c>
      <c r="D686" s="231"/>
      <c r="E686" s="231"/>
      <c r="F686" s="231"/>
      <c r="G686" s="232"/>
      <c r="H686" s="233" t="s">
        <v>2872</v>
      </c>
      <c r="I686" s="233" t="s">
        <v>220</v>
      </c>
      <c r="J686" s="231"/>
      <c r="K686" s="232">
        <v>9</v>
      </c>
      <c r="L686" s="232"/>
      <c r="M686" s="234"/>
    </row>
    <row r="687" spans="1:13" ht="14">
      <c r="A687" s="230" t="s">
        <v>2002</v>
      </c>
      <c r="B687" s="231"/>
      <c r="C687" s="231">
        <v>18699</v>
      </c>
      <c r="D687" s="231"/>
      <c r="E687" s="231"/>
      <c r="F687" s="231"/>
      <c r="G687" s="232"/>
      <c r="H687" s="233" t="s">
        <v>1829</v>
      </c>
      <c r="I687" s="233" t="s">
        <v>220</v>
      </c>
      <c r="J687" s="232"/>
      <c r="K687" s="232">
        <v>1</v>
      </c>
      <c r="L687" s="232"/>
      <c r="M687" s="234" t="s">
        <v>837</v>
      </c>
    </row>
    <row r="688" spans="1:13" ht="14">
      <c r="A688" s="230" t="s">
        <v>2002</v>
      </c>
      <c r="B688" s="231"/>
      <c r="C688" s="231">
        <v>18721</v>
      </c>
      <c r="D688" s="231"/>
      <c r="E688" s="231"/>
      <c r="F688" s="231"/>
      <c r="G688" s="232"/>
      <c r="H688" s="235" t="s">
        <v>1007</v>
      </c>
      <c r="I688" s="236" t="s">
        <v>257</v>
      </c>
      <c r="J688" s="237"/>
      <c r="K688" s="232">
        <v>7</v>
      </c>
      <c r="L688" s="232" t="s">
        <v>837</v>
      </c>
      <c r="M688" s="234"/>
    </row>
    <row r="689" spans="1:13" ht="14">
      <c r="A689" s="230" t="s">
        <v>2002</v>
      </c>
      <c r="B689" s="231"/>
      <c r="C689" s="231">
        <v>18790</v>
      </c>
      <c r="D689" s="231"/>
      <c r="E689" s="231"/>
      <c r="F689" s="231"/>
      <c r="G689" s="232"/>
      <c r="H689" s="235" t="s">
        <v>1044</v>
      </c>
      <c r="I689" s="236" t="s">
        <v>23</v>
      </c>
      <c r="J689" s="237"/>
      <c r="K689" s="232">
        <v>1</v>
      </c>
      <c r="L689" s="232"/>
      <c r="M689" s="234" t="s">
        <v>46</v>
      </c>
    </row>
    <row r="690" spans="1:13" ht="14">
      <c r="A690" s="230" t="s">
        <v>2002</v>
      </c>
      <c r="B690" s="231"/>
      <c r="C690" s="231">
        <v>18792</v>
      </c>
      <c r="D690" s="231"/>
      <c r="E690" s="231"/>
      <c r="F690" s="231"/>
      <c r="G690" s="232"/>
      <c r="H690" s="233" t="s">
        <v>2353</v>
      </c>
      <c r="I690" s="233" t="s">
        <v>151</v>
      </c>
      <c r="J690" s="232"/>
      <c r="K690" s="232">
        <v>1</v>
      </c>
      <c r="L690" s="232"/>
      <c r="M690" s="234" t="s">
        <v>46</v>
      </c>
    </row>
    <row r="691" spans="1:13" ht="14">
      <c r="A691" s="230" t="s">
        <v>2002</v>
      </c>
      <c r="B691" s="231"/>
      <c r="C691" s="231">
        <v>18806</v>
      </c>
      <c r="D691" s="231"/>
      <c r="E691" s="231"/>
      <c r="F691" s="231"/>
      <c r="G691" s="232"/>
      <c r="H691" s="233" t="s">
        <v>2354</v>
      </c>
      <c r="I691" s="233" t="s">
        <v>260</v>
      </c>
      <c r="J691" s="232"/>
      <c r="K691" s="232">
        <v>1</v>
      </c>
      <c r="L691" s="232"/>
      <c r="M691" s="234" t="s">
        <v>837</v>
      </c>
    </row>
    <row r="692" spans="1:13" ht="14">
      <c r="A692" s="230" t="s">
        <v>2002</v>
      </c>
      <c r="B692" s="231"/>
      <c r="C692" s="231">
        <v>18848</v>
      </c>
      <c r="D692" s="231"/>
      <c r="E692" s="231"/>
      <c r="F692" s="231"/>
      <c r="G692" s="232"/>
      <c r="H692" s="233" t="s">
        <v>2356</v>
      </c>
      <c r="I692" s="233" t="s">
        <v>2357</v>
      </c>
      <c r="J692" s="232"/>
      <c r="K692" s="232">
        <v>2</v>
      </c>
      <c r="L692" s="232" t="s">
        <v>837</v>
      </c>
      <c r="M692" s="234"/>
    </row>
    <row r="693" spans="1:13" ht="14">
      <c r="A693" s="230" t="s">
        <v>2002</v>
      </c>
      <c r="B693" s="231"/>
      <c r="C693" s="231">
        <v>18873</v>
      </c>
      <c r="D693" s="231"/>
      <c r="E693" s="231"/>
      <c r="F693" s="231"/>
      <c r="G693" s="232"/>
      <c r="H693" s="233" t="s">
        <v>1647</v>
      </c>
      <c r="I693" s="233" t="s">
        <v>1648</v>
      </c>
      <c r="J693" s="232"/>
      <c r="K693" s="232">
        <v>1</v>
      </c>
      <c r="L693" s="232"/>
      <c r="M693" s="234" t="s">
        <v>837</v>
      </c>
    </row>
    <row r="694" spans="1:13" ht="14">
      <c r="A694" s="230" t="s">
        <v>2002</v>
      </c>
      <c r="B694" s="231"/>
      <c r="C694" s="231">
        <v>18881</v>
      </c>
      <c r="D694" s="231"/>
      <c r="E694" s="231"/>
      <c r="F694" s="231"/>
      <c r="G694" s="232"/>
      <c r="H694" s="233" t="s">
        <v>2358</v>
      </c>
      <c r="I694" s="233" t="s">
        <v>2359</v>
      </c>
      <c r="J694" s="232"/>
      <c r="K694" s="232">
        <v>3</v>
      </c>
      <c r="L694" s="232" t="s">
        <v>837</v>
      </c>
      <c r="M694" s="234"/>
    </row>
    <row r="695" spans="1:13" ht="14">
      <c r="A695" s="230" t="s">
        <v>2002</v>
      </c>
      <c r="B695" s="231"/>
      <c r="C695" s="231">
        <v>18890</v>
      </c>
      <c r="D695" s="231"/>
      <c r="E695" s="231"/>
      <c r="F695" s="231"/>
      <c r="G695" s="232"/>
      <c r="H695" s="235" t="s">
        <v>899</v>
      </c>
      <c r="I695" s="236" t="s">
        <v>547</v>
      </c>
      <c r="J695" s="237"/>
      <c r="K695" s="232">
        <v>1</v>
      </c>
      <c r="L695" s="232"/>
      <c r="M695" s="234" t="s">
        <v>837</v>
      </c>
    </row>
    <row r="696" spans="1:13" ht="14">
      <c r="A696" s="230" t="s">
        <v>2002</v>
      </c>
      <c r="B696" s="231"/>
      <c r="C696" s="231">
        <v>18899</v>
      </c>
      <c r="D696" s="231"/>
      <c r="E696" s="231"/>
      <c r="F696" s="231"/>
      <c r="G696" s="232"/>
      <c r="H696" s="233" t="s">
        <v>2874</v>
      </c>
      <c r="I696" s="233" t="s">
        <v>2875</v>
      </c>
      <c r="J696" s="231"/>
      <c r="K696" s="232">
        <v>6</v>
      </c>
      <c r="L696" s="232"/>
      <c r="M696" s="234"/>
    </row>
    <row r="697" spans="1:13" ht="14">
      <c r="A697" s="230" t="s">
        <v>2002</v>
      </c>
      <c r="B697" s="231"/>
      <c r="C697" s="231">
        <v>18905</v>
      </c>
      <c r="D697" s="231"/>
      <c r="E697" s="231"/>
      <c r="F697" s="231"/>
      <c r="G697" s="232"/>
      <c r="H697" s="233" t="s">
        <v>259</v>
      </c>
      <c r="I697" s="233" t="s">
        <v>2876</v>
      </c>
      <c r="J697" s="231"/>
      <c r="K697" s="232">
        <v>9</v>
      </c>
      <c r="L697" s="232"/>
      <c r="M697" s="234"/>
    </row>
    <row r="698" spans="1:13" ht="14">
      <c r="A698" s="230" t="s">
        <v>2002</v>
      </c>
      <c r="B698" s="231"/>
      <c r="C698" s="231">
        <v>19159</v>
      </c>
      <c r="D698" s="231"/>
      <c r="E698" s="231"/>
      <c r="F698" s="231"/>
      <c r="G698" s="232"/>
      <c r="H698" s="233" t="s">
        <v>1646</v>
      </c>
      <c r="I698" s="233" t="s">
        <v>287</v>
      </c>
      <c r="J698" s="232"/>
      <c r="K698" s="232">
        <v>1</v>
      </c>
      <c r="L698" s="232"/>
      <c r="M698" s="234" t="s">
        <v>837</v>
      </c>
    </row>
    <row r="699" spans="1:13" ht="14">
      <c r="A699" s="230" t="s">
        <v>2002</v>
      </c>
      <c r="B699" s="231"/>
      <c r="C699" s="231">
        <v>19170</v>
      </c>
      <c r="D699" s="231"/>
      <c r="E699" s="231"/>
      <c r="F699" s="231"/>
      <c r="G699" s="232"/>
      <c r="H699" s="233" t="s">
        <v>310</v>
      </c>
      <c r="I699" s="233" t="s">
        <v>156</v>
      </c>
      <c r="J699" s="232"/>
      <c r="K699" s="232">
        <v>9</v>
      </c>
      <c r="L699" s="232" t="s">
        <v>46</v>
      </c>
      <c r="M699" s="234"/>
    </row>
    <row r="700" spans="1:13" ht="14">
      <c r="A700" s="230" t="s">
        <v>2002</v>
      </c>
      <c r="B700" s="231"/>
      <c r="C700" s="231">
        <v>19191</v>
      </c>
      <c r="D700" s="231"/>
      <c r="E700" s="231"/>
      <c r="F700" s="231"/>
      <c r="G700" s="232"/>
      <c r="H700" s="235" t="s">
        <v>1302</v>
      </c>
      <c r="I700" s="236" t="s">
        <v>221</v>
      </c>
      <c r="J700" s="237"/>
      <c r="K700" s="232">
        <v>1</v>
      </c>
      <c r="L700" s="232"/>
      <c r="M700" s="234" t="s">
        <v>837</v>
      </c>
    </row>
    <row r="701" spans="1:13" ht="14">
      <c r="A701" s="230" t="s">
        <v>2002</v>
      </c>
      <c r="B701" s="231"/>
      <c r="C701" s="231">
        <v>19192</v>
      </c>
      <c r="D701" s="231"/>
      <c r="E701" s="231"/>
      <c r="F701" s="231"/>
      <c r="G701" s="232"/>
      <c r="H701" s="233" t="s">
        <v>2364</v>
      </c>
      <c r="I701" s="233" t="s">
        <v>2365</v>
      </c>
      <c r="J701" s="232"/>
      <c r="K701" s="232">
        <v>1</v>
      </c>
      <c r="L701" s="232"/>
      <c r="M701" s="234" t="s">
        <v>837</v>
      </c>
    </row>
    <row r="702" spans="1:13" ht="14">
      <c r="A702" s="230" t="s">
        <v>2002</v>
      </c>
      <c r="B702" s="231"/>
      <c r="C702" s="231">
        <v>19199</v>
      </c>
      <c r="D702" s="231"/>
      <c r="E702" s="231"/>
      <c r="F702" s="231"/>
      <c r="G702" s="232"/>
      <c r="H702" s="235" t="s">
        <v>1296</v>
      </c>
      <c r="I702" s="236" t="s">
        <v>996</v>
      </c>
      <c r="J702" s="237"/>
      <c r="K702" s="232">
        <v>1</v>
      </c>
      <c r="L702" s="232"/>
      <c r="M702" s="234" t="s">
        <v>46</v>
      </c>
    </row>
    <row r="703" spans="1:13" ht="14">
      <c r="A703" s="230" t="s">
        <v>2002</v>
      </c>
      <c r="B703" s="231"/>
      <c r="C703" s="231">
        <v>19212</v>
      </c>
      <c r="D703" s="231"/>
      <c r="E703" s="231"/>
      <c r="F703" s="231"/>
      <c r="G703" s="232"/>
      <c r="H703" s="233" t="s">
        <v>3377</v>
      </c>
      <c r="I703" s="233" t="s">
        <v>288</v>
      </c>
      <c r="J703" s="231"/>
      <c r="K703" s="232">
        <v>7</v>
      </c>
      <c r="L703" s="232"/>
      <c r="M703" s="234"/>
    </row>
    <row r="704" spans="1:13" ht="14">
      <c r="A704" s="230" t="s">
        <v>2002</v>
      </c>
      <c r="B704" s="231"/>
      <c r="C704" s="231">
        <v>19231</v>
      </c>
      <c r="D704" s="231"/>
      <c r="E704" s="231"/>
      <c r="F704" s="231"/>
      <c r="G704" s="232"/>
      <c r="H704" s="233" t="s">
        <v>1617</v>
      </c>
      <c r="I704" s="233" t="s">
        <v>393</v>
      </c>
      <c r="J704" s="232"/>
      <c r="K704" s="232">
        <v>1</v>
      </c>
      <c r="L704" s="232"/>
      <c r="M704" s="234" t="s">
        <v>46</v>
      </c>
    </row>
    <row r="705" spans="1:13" ht="14">
      <c r="A705" s="230" t="s">
        <v>2002</v>
      </c>
      <c r="B705" s="231"/>
      <c r="C705" s="231">
        <v>19243</v>
      </c>
      <c r="D705" s="231"/>
      <c r="E705" s="231"/>
      <c r="F705" s="231"/>
      <c r="G705" s="232"/>
      <c r="H705" s="233" t="s">
        <v>1623</v>
      </c>
      <c r="I705" s="233" t="s">
        <v>1211</v>
      </c>
      <c r="J705" s="232"/>
      <c r="K705" s="232">
        <v>1</v>
      </c>
      <c r="L705" s="232"/>
      <c r="M705" s="234" t="s">
        <v>46</v>
      </c>
    </row>
    <row r="706" spans="1:13" ht="14">
      <c r="A706" s="230" t="s">
        <v>2002</v>
      </c>
      <c r="B706" s="231"/>
      <c r="C706" s="231">
        <v>19246</v>
      </c>
      <c r="D706" s="231"/>
      <c r="E706" s="231"/>
      <c r="F706" s="231"/>
      <c r="G706" s="232"/>
      <c r="H706" s="233" t="s">
        <v>707</v>
      </c>
      <c r="I706" s="233" t="s">
        <v>151</v>
      </c>
      <c r="J706" s="232"/>
      <c r="K706" s="232">
        <v>1</v>
      </c>
      <c r="L706" s="232"/>
      <c r="M706" s="234" t="s">
        <v>46</v>
      </c>
    </row>
    <row r="707" spans="1:13" ht="14">
      <c r="A707" s="230" t="s">
        <v>2002</v>
      </c>
      <c r="B707" s="231"/>
      <c r="C707" s="231">
        <v>19250</v>
      </c>
      <c r="D707" s="231"/>
      <c r="E707" s="231"/>
      <c r="F707" s="231"/>
      <c r="G707" s="232"/>
      <c r="H707" s="233" t="s">
        <v>2582</v>
      </c>
      <c r="I707" s="233" t="s">
        <v>961</v>
      </c>
      <c r="J707" s="232"/>
      <c r="K707" s="232">
        <v>4</v>
      </c>
      <c r="L707" s="232" t="s">
        <v>837</v>
      </c>
      <c r="M707" s="234"/>
    </row>
    <row r="708" spans="1:13" ht="14">
      <c r="A708" s="230" t="s">
        <v>2002</v>
      </c>
      <c r="B708" s="231"/>
      <c r="C708" s="231">
        <v>19266</v>
      </c>
      <c r="D708" s="231"/>
      <c r="E708" s="231"/>
      <c r="F708" s="231"/>
      <c r="G708" s="232"/>
      <c r="H708" s="233" t="s">
        <v>1946</v>
      </c>
      <c r="I708" s="233" t="s">
        <v>288</v>
      </c>
      <c r="J708" s="232"/>
      <c r="K708" s="232">
        <v>1</v>
      </c>
      <c r="L708" s="232"/>
      <c r="M708" s="234" t="s">
        <v>837</v>
      </c>
    </row>
    <row r="709" spans="1:13" ht="14">
      <c r="A709" s="230" t="s">
        <v>2002</v>
      </c>
      <c r="B709" s="231"/>
      <c r="C709" s="231">
        <v>19267</v>
      </c>
      <c r="D709" s="231"/>
      <c r="E709" s="231"/>
      <c r="F709" s="231"/>
      <c r="G709" s="232"/>
      <c r="H709" s="233" t="s">
        <v>199</v>
      </c>
      <c r="I709" s="233" t="s">
        <v>108</v>
      </c>
      <c r="J709" s="232"/>
      <c r="K709" s="232">
        <v>3</v>
      </c>
      <c r="L709" s="232" t="s">
        <v>837</v>
      </c>
      <c r="M709" s="234"/>
    </row>
    <row r="710" spans="1:13" ht="14">
      <c r="A710" s="230" t="s">
        <v>2002</v>
      </c>
      <c r="B710" s="231"/>
      <c r="C710" s="231">
        <v>19268</v>
      </c>
      <c r="D710" s="231"/>
      <c r="E710" s="231"/>
      <c r="F710" s="231"/>
      <c r="G710" s="232"/>
      <c r="H710" s="233" t="s">
        <v>1686</v>
      </c>
      <c r="I710" s="233" t="s">
        <v>564</v>
      </c>
      <c r="J710" s="232"/>
      <c r="K710" s="232">
        <v>1</v>
      </c>
      <c r="L710" s="232"/>
      <c r="M710" s="234" t="s">
        <v>837</v>
      </c>
    </row>
    <row r="711" spans="1:13" ht="14">
      <c r="A711" s="230" t="s">
        <v>2002</v>
      </c>
      <c r="B711" s="231"/>
      <c r="C711" s="231">
        <v>19269</v>
      </c>
      <c r="D711" s="231"/>
      <c r="E711" s="231"/>
      <c r="F711" s="231"/>
      <c r="G711" s="232"/>
      <c r="H711" s="233" t="s">
        <v>1040</v>
      </c>
      <c r="I711" s="233" t="s">
        <v>1801</v>
      </c>
      <c r="J711" s="232"/>
      <c r="K711" s="232">
        <v>1</v>
      </c>
      <c r="L711" s="232"/>
      <c r="M711" s="234" t="s">
        <v>837</v>
      </c>
    </row>
    <row r="712" spans="1:13" ht="14">
      <c r="A712" s="230" t="s">
        <v>2002</v>
      </c>
      <c r="B712" s="231"/>
      <c r="C712" s="231">
        <v>19276</v>
      </c>
      <c r="D712" s="231"/>
      <c r="E712" s="231"/>
      <c r="F712" s="231"/>
      <c r="G712" s="232"/>
      <c r="H712" s="235" t="s">
        <v>528</v>
      </c>
      <c r="I712" s="236" t="s">
        <v>1100</v>
      </c>
      <c r="J712" s="237"/>
      <c r="K712" s="232">
        <v>1</v>
      </c>
      <c r="L712" s="232"/>
      <c r="M712" s="234" t="s">
        <v>837</v>
      </c>
    </row>
    <row r="713" spans="1:13" ht="14">
      <c r="A713" s="230" t="s">
        <v>2002</v>
      </c>
      <c r="B713" s="231"/>
      <c r="C713" s="231">
        <v>19285</v>
      </c>
      <c r="D713" s="231"/>
      <c r="E713" s="231"/>
      <c r="F713" s="231"/>
      <c r="G713" s="232"/>
      <c r="H713" s="233" t="s">
        <v>2879</v>
      </c>
      <c r="I713" s="233" t="s">
        <v>547</v>
      </c>
      <c r="J713" s="231"/>
      <c r="K713" s="232">
        <v>1</v>
      </c>
      <c r="L713" s="232"/>
      <c r="M713" s="234"/>
    </row>
    <row r="714" spans="1:13" ht="14">
      <c r="A714" s="230" t="s">
        <v>2002</v>
      </c>
      <c r="B714" s="231"/>
      <c r="C714" s="231">
        <v>19294</v>
      </c>
      <c r="D714" s="231"/>
      <c r="E714" s="231"/>
      <c r="F714" s="231"/>
      <c r="G714" s="232"/>
      <c r="H714" s="235" t="s">
        <v>1043</v>
      </c>
      <c r="I714" s="236" t="s">
        <v>220</v>
      </c>
      <c r="J714" s="237"/>
      <c r="K714" s="232">
        <v>7</v>
      </c>
      <c r="L714" s="232" t="s">
        <v>837</v>
      </c>
      <c r="M714" s="234"/>
    </row>
    <row r="715" spans="1:13" ht="14">
      <c r="A715" s="230" t="s">
        <v>2002</v>
      </c>
      <c r="B715" s="231"/>
      <c r="C715" s="231">
        <v>19311</v>
      </c>
      <c r="D715" s="231"/>
      <c r="E715" s="231"/>
      <c r="F715" s="231"/>
      <c r="G715" s="232"/>
      <c r="H715" s="235" t="s">
        <v>1300</v>
      </c>
      <c r="I715" s="236" t="s">
        <v>1123</v>
      </c>
      <c r="J715" s="237"/>
      <c r="K715" s="232">
        <v>1</v>
      </c>
      <c r="L715" s="232"/>
      <c r="M715" s="234" t="s">
        <v>837</v>
      </c>
    </row>
    <row r="716" spans="1:13" ht="14">
      <c r="A716" s="230" t="s">
        <v>2002</v>
      </c>
      <c r="B716" s="231"/>
      <c r="C716" s="231">
        <v>19331</v>
      </c>
      <c r="D716" s="231"/>
      <c r="E716" s="231"/>
      <c r="F716" s="231"/>
      <c r="G716" s="232"/>
      <c r="H716" s="233" t="s">
        <v>852</v>
      </c>
      <c r="I716" s="233" t="s">
        <v>565</v>
      </c>
      <c r="J716" s="232"/>
      <c r="K716" s="232">
        <v>5</v>
      </c>
      <c r="L716" s="232" t="s">
        <v>46</v>
      </c>
      <c r="M716" s="234"/>
    </row>
    <row r="717" spans="1:13" ht="14">
      <c r="A717" s="230" t="s">
        <v>2002</v>
      </c>
      <c r="B717" s="231"/>
      <c r="C717" s="231">
        <v>19334</v>
      </c>
      <c r="D717" s="231"/>
      <c r="E717" s="231"/>
      <c r="F717" s="231"/>
      <c r="G717" s="232"/>
      <c r="H717" s="233" t="s">
        <v>584</v>
      </c>
      <c r="I717" s="233" t="s">
        <v>40</v>
      </c>
      <c r="J717" s="232"/>
      <c r="K717" s="232">
        <v>7</v>
      </c>
      <c r="L717" s="232" t="s">
        <v>46</v>
      </c>
      <c r="M717" s="234"/>
    </row>
    <row r="718" spans="1:13" ht="14">
      <c r="A718" s="230" t="s">
        <v>2002</v>
      </c>
      <c r="B718" s="231"/>
      <c r="C718" s="231">
        <v>19348</v>
      </c>
      <c r="D718" s="231"/>
      <c r="E718" s="231"/>
      <c r="F718" s="231"/>
      <c r="G718" s="232"/>
      <c r="H718" s="233" t="s">
        <v>1044</v>
      </c>
      <c r="I718" s="233" t="s">
        <v>494</v>
      </c>
      <c r="J718" s="232"/>
      <c r="K718" s="232">
        <v>8</v>
      </c>
      <c r="L718" s="232" t="s">
        <v>837</v>
      </c>
      <c r="M718" s="234"/>
    </row>
    <row r="719" spans="1:13" ht="14">
      <c r="A719" s="230" t="s">
        <v>2002</v>
      </c>
      <c r="B719" s="231"/>
      <c r="C719" s="231">
        <v>19357</v>
      </c>
      <c r="D719" s="231"/>
      <c r="E719" s="231"/>
      <c r="F719" s="231"/>
      <c r="G719" s="232"/>
      <c r="H719" s="233" t="s">
        <v>2882</v>
      </c>
      <c r="I719" s="233" t="s">
        <v>600</v>
      </c>
      <c r="J719" s="231"/>
      <c r="K719" s="232">
        <v>1</v>
      </c>
      <c r="L719" s="232"/>
      <c r="M719" s="234"/>
    </row>
    <row r="720" spans="1:13" ht="14">
      <c r="A720" s="230" t="s">
        <v>2002</v>
      </c>
      <c r="B720" s="231"/>
      <c r="C720" s="231">
        <v>19432</v>
      </c>
      <c r="D720" s="231"/>
      <c r="E720" s="231"/>
      <c r="F720" s="231"/>
      <c r="G720" s="232"/>
      <c r="H720" s="233" t="s">
        <v>3334</v>
      </c>
      <c r="I720" s="233" t="s">
        <v>1147</v>
      </c>
      <c r="J720" s="232"/>
      <c r="K720" s="232">
        <v>4</v>
      </c>
      <c r="L720" s="232" t="s">
        <v>838</v>
      </c>
      <c r="M720" s="234"/>
    </row>
    <row r="721" spans="1:13" ht="14">
      <c r="A721" s="230" t="s">
        <v>2002</v>
      </c>
      <c r="B721" s="231"/>
      <c r="C721" s="231">
        <v>19456</v>
      </c>
      <c r="D721" s="231"/>
      <c r="E721" s="231"/>
      <c r="F721" s="231"/>
      <c r="G721" s="232"/>
      <c r="H721" s="233" t="s">
        <v>1705</v>
      </c>
      <c r="I721" s="233" t="s">
        <v>547</v>
      </c>
      <c r="J721" s="232"/>
      <c r="K721" s="232">
        <v>1</v>
      </c>
      <c r="L721" s="232"/>
      <c r="M721" s="234" t="s">
        <v>837</v>
      </c>
    </row>
    <row r="722" spans="1:13" ht="14">
      <c r="A722" s="230" t="s">
        <v>2002</v>
      </c>
      <c r="B722" s="231"/>
      <c r="C722" s="231">
        <v>19457</v>
      </c>
      <c r="D722" s="231"/>
      <c r="E722" s="231"/>
      <c r="F722" s="231"/>
      <c r="G722" s="232"/>
      <c r="H722" s="233" t="s">
        <v>528</v>
      </c>
      <c r="I722" s="233" t="s">
        <v>577</v>
      </c>
      <c r="J722" s="232"/>
      <c r="K722" s="232">
        <v>1</v>
      </c>
      <c r="L722" s="232"/>
      <c r="M722" s="234" t="s">
        <v>837</v>
      </c>
    </row>
    <row r="723" spans="1:13" ht="14">
      <c r="A723" s="230" t="s">
        <v>2002</v>
      </c>
      <c r="B723" s="231"/>
      <c r="C723" s="231">
        <v>19477</v>
      </c>
      <c r="D723" s="231"/>
      <c r="E723" s="231"/>
      <c r="F723" s="231"/>
      <c r="G723" s="232"/>
      <c r="H723" s="233" t="s">
        <v>2367</v>
      </c>
      <c r="I723" s="233" t="s">
        <v>277</v>
      </c>
      <c r="J723" s="232"/>
      <c r="K723" s="232">
        <v>4</v>
      </c>
      <c r="L723" s="232" t="s">
        <v>837</v>
      </c>
      <c r="M723" s="234"/>
    </row>
    <row r="724" spans="1:13" ht="14">
      <c r="A724" s="230" t="s">
        <v>2002</v>
      </c>
      <c r="B724" s="231"/>
      <c r="C724" s="231">
        <v>19480</v>
      </c>
      <c r="D724" s="231"/>
      <c r="E724" s="231"/>
      <c r="F724" s="231"/>
      <c r="G724" s="232"/>
      <c r="H724" s="233" t="s">
        <v>2368</v>
      </c>
      <c r="I724" s="233" t="s">
        <v>549</v>
      </c>
      <c r="J724" s="232"/>
      <c r="K724" s="232">
        <v>1</v>
      </c>
      <c r="L724" s="232"/>
      <c r="M724" s="234" t="s">
        <v>46</v>
      </c>
    </row>
    <row r="725" spans="1:13" ht="14">
      <c r="A725" s="230" t="s">
        <v>2002</v>
      </c>
      <c r="B725" s="231"/>
      <c r="C725" s="231">
        <v>19516</v>
      </c>
      <c r="D725" s="231"/>
      <c r="E725" s="231"/>
      <c r="F725" s="231"/>
      <c r="G725" s="232"/>
      <c r="H725" s="233" t="s">
        <v>1691</v>
      </c>
      <c r="I725" s="233" t="s">
        <v>2370</v>
      </c>
      <c r="J725" s="232"/>
      <c r="K725" s="232">
        <v>1</v>
      </c>
      <c r="L725" s="232"/>
      <c r="M725" s="234" t="s">
        <v>837</v>
      </c>
    </row>
    <row r="726" spans="1:13" ht="14">
      <c r="A726" s="230" t="s">
        <v>2002</v>
      </c>
      <c r="B726" s="231"/>
      <c r="C726" s="231">
        <v>19518</v>
      </c>
      <c r="D726" s="231"/>
      <c r="E726" s="231"/>
      <c r="F726" s="231"/>
      <c r="G726" s="232"/>
      <c r="H726" s="233" t="s">
        <v>2887</v>
      </c>
      <c r="I726" s="233" t="s">
        <v>502</v>
      </c>
      <c r="J726" s="231"/>
      <c r="K726" s="232">
        <v>1</v>
      </c>
      <c r="L726" s="232"/>
      <c r="M726" s="234"/>
    </row>
    <row r="727" spans="1:13" ht="14">
      <c r="A727" s="230" t="s">
        <v>2002</v>
      </c>
      <c r="B727" s="231"/>
      <c r="C727" s="231">
        <v>19521</v>
      </c>
      <c r="D727" s="231"/>
      <c r="E727" s="231"/>
      <c r="F727" s="231"/>
      <c r="G727" s="232"/>
      <c r="H727" s="233" t="s">
        <v>608</v>
      </c>
      <c r="I727" s="233" t="s">
        <v>1954</v>
      </c>
      <c r="J727" s="232"/>
      <c r="K727" s="232">
        <v>4</v>
      </c>
      <c r="L727" s="232" t="s">
        <v>837</v>
      </c>
      <c r="M727" s="234"/>
    </row>
    <row r="728" spans="1:13" ht="14">
      <c r="A728" s="230" t="s">
        <v>2002</v>
      </c>
      <c r="B728" s="231"/>
      <c r="C728" s="231">
        <v>19528</v>
      </c>
      <c r="D728" s="231"/>
      <c r="E728" s="231"/>
      <c r="F728" s="231"/>
      <c r="G728" s="232"/>
      <c r="H728" s="233" t="s">
        <v>2372</v>
      </c>
      <c r="I728" s="233" t="s">
        <v>576</v>
      </c>
      <c r="J728" s="232"/>
      <c r="K728" s="232">
        <v>7</v>
      </c>
      <c r="L728" s="232" t="s">
        <v>46</v>
      </c>
      <c r="M728" s="234"/>
    </row>
    <row r="729" spans="1:13" ht="14">
      <c r="A729" s="230" t="s">
        <v>2002</v>
      </c>
      <c r="B729" s="231"/>
      <c r="C729" s="231">
        <v>19529</v>
      </c>
      <c r="D729" s="231"/>
      <c r="E729" s="231"/>
      <c r="F729" s="231"/>
      <c r="G729" s="232"/>
      <c r="H729" s="233" t="s">
        <v>2888</v>
      </c>
      <c r="I729" s="233" t="s">
        <v>372</v>
      </c>
      <c r="J729" s="231"/>
      <c r="K729" s="232">
        <v>1</v>
      </c>
      <c r="L729" s="232"/>
      <c r="M729" s="234"/>
    </row>
    <row r="730" spans="1:13" ht="14">
      <c r="A730" s="230" t="s">
        <v>2002</v>
      </c>
      <c r="B730" s="231"/>
      <c r="C730" s="231">
        <v>19533</v>
      </c>
      <c r="D730" s="231"/>
      <c r="E730" s="231"/>
      <c r="F730" s="231"/>
      <c r="G730" s="232"/>
      <c r="H730" s="233" t="s">
        <v>341</v>
      </c>
      <c r="I730" s="233" t="s">
        <v>288</v>
      </c>
      <c r="J730" s="232"/>
      <c r="K730" s="232">
        <v>10</v>
      </c>
      <c r="L730" s="232" t="s">
        <v>837</v>
      </c>
      <c r="M730" s="234"/>
    </row>
    <row r="731" spans="1:13" ht="14">
      <c r="A731" s="230" t="s">
        <v>2002</v>
      </c>
      <c r="B731" s="231"/>
      <c r="C731" s="231">
        <v>19535</v>
      </c>
      <c r="D731" s="231"/>
      <c r="E731" s="231"/>
      <c r="F731" s="231"/>
      <c r="G731" s="232"/>
      <c r="H731" s="233" t="s">
        <v>2374</v>
      </c>
      <c r="I731" s="233" t="s">
        <v>549</v>
      </c>
      <c r="J731" s="232"/>
      <c r="K731" s="232">
        <v>1</v>
      </c>
      <c r="L731" s="232"/>
      <c r="M731" s="234" t="s">
        <v>837</v>
      </c>
    </row>
    <row r="732" spans="1:13" ht="14">
      <c r="A732" s="230" t="s">
        <v>2002</v>
      </c>
      <c r="B732" s="231"/>
      <c r="C732" s="231">
        <v>19546</v>
      </c>
      <c r="D732" s="231"/>
      <c r="E732" s="231"/>
      <c r="F732" s="231"/>
      <c r="G732" s="232"/>
      <c r="H732" s="235" t="s">
        <v>1083</v>
      </c>
      <c r="I732" s="236" t="s">
        <v>237</v>
      </c>
      <c r="J732" s="237"/>
      <c r="K732" s="232">
        <v>1</v>
      </c>
      <c r="L732" s="232"/>
      <c r="M732" s="234" t="s">
        <v>837</v>
      </c>
    </row>
    <row r="733" spans="1:13" ht="14">
      <c r="A733" s="230" t="s">
        <v>2002</v>
      </c>
      <c r="B733" s="231"/>
      <c r="C733" s="231">
        <v>19548</v>
      </c>
      <c r="D733" s="231"/>
      <c r="E733" s="231"/>
      <c r="F733" s="231"/>
      <c r="G733" s="232"/>
      <c r="H733" s="233" t="s">
        <v>2376</v>
      </c>
      <c r="I733" s="233" t="s">
        <v>1679</v>
      </c>
      <c r="J733" s="232"/>
      <c r="K733" s="232">
        <v>1</v>
      </c>
      <c r="L733" s="232"/>
      <c r="M733" s="234" t="s">
        <v>837</v>
      </c>
    </row>
    <row r="734" spans="1:13" ht="14">
      <c r="A734" s="230" t="s">
        <v>2002</v>
      </c>
      <c r="B734" s="231"/>
      <c r="C734" s="231">
        <v>19552</v>
      </c>
      <c r="D734" s="231"/>
      <c r="E734" s="231"/>
      <c r="F734" s="231"/>
      <c r="G734" s="232"/>
      <c r="H734" s="233" t="s">
        <v>262</v>
      </c>
      <c r="I734" s="233" t="s">
        <v>1680</v>
      </c>
      <c r="J734" s="232"/>
      <c r="K734" s="232">
        <v>8</v>
      </c>
      <c r="L734" s="232" t="s">
        <v>837</v>
      </c>
      <c r="M734" s="234"/>
    </row>
    <row r="735" spans="1:13" ht="14">
      <c r="A735" s="230" t="s">
        <v>2002</v>
      </c>
      <c r="B735" s="231"/>
      <c r="C735" s="231">
        <v>19553</v>
      </c>
      <c r="D735" s="231"/>
      <c r="E735" s="231"/>
      <c r="F735" s="231"/>
      <c r="G735" s="232"/>
      <c r="H735" s="233" t="s">
        <v>2889</v>
      </c>
      <c r="I735" s="233" t="s">
        <v>2890</v>
      </c>
      <c r="J735" s="231"/>
      <c r="K735" s="232">
        <v>8</v>
      </c>
      <c r="L735" s="232"/>
      <c r="M735" s="234"/>
    </row>
    <row r="736" spans="1:13" ht="14">
      <c r="A736" s="230" t="s">
        <v>2002</v>
      </c>
      <c r="B736" s="231"/>
      <c r="C736" s="231">
        <v>19561</v>
      </c>
      <c r="D736" s="231"/>
      <c r="E736" s="231"/>
      <c r="F736" s="231"/>
      <c r="G736" s="232"/>
      <c r="H736" s="233" t="s">
        <v>2377</v>
      </c>
      <c r="I736" s="233" t="s">
        <v>1699</v>
      </c>
      <c r="J736" s="232"/>
      <c r="K736" s="232">
        <v>1</v>
      </c>
      <c r="L736" s="232"/>
      <c r="M736" s="234" t="s">
        <v>46</v>
      </c>
    </row>
    <row r="737" spans="1:13" ht="14">
      <c r="A737" s="230" t="s">
        <v>2002</v>
      </c>
      <c r="B737" s="231"/>
      <c r="C737" s="231">
        <v>19563</v>
      </c>
      <c r="D737" s="231"/>
      <c r="E737" s="231"/>
      <c r="F737" s="231"/>
      <c r="G737" s="232"/>
      <c r="H737" s="233" t="s">
        <v>2891</v>
      </c>
      <c r="I737" s="233" t="s">
        <v>552</v>
      </c>
      <c r="J737" s="231"/>
      <c r="K737" s="232">
        <v>4</v>
      </c>
      <c r="L737" s="232"/>
      <c r="M737" s="234"/>
    </row>
    <row r="738" spans="1:13" ht="14">
      <c r="A738" s="230" t="s">
        <v>2002</v>
      </c>
      <c r="B738" s="231"/>
      <c r="C738" s="231">
        <v>19577</v>
      </c>
      <c r="D738" s="231"/>
      <c r="E738" s="231"/>
      <c r="F738" s="231"/>
      <c r="G738" s="232"/>
      <c r="H738" s="233" t="s">
        <v>170</v>
      </c>
      <c r="I738" s="233" t="s">
        <v>220</v>
      </c>
      <c r="J738" s="232"/>
      <c r="K738" s="232">
        <v>8</v>
      </c>
      <c r="L738" s="232" t="s">
        <v>46</v>
      </c>
      <c r="M738" s="234"/>
    </row>
    <row r="739" spans="1:13" ht="14">
      <c r="A739" s="230" t="s">
        <v>2002</v>
      </c>
      <c r="B739" s="231"/>
      <c r="C739" s="231">
        <v>19580</v>
      </c>
      <c r="D739" s="231"/>
      <c r="E739" s="231"/>
      <c r="F739" s="231"/>
      <c r="G739" s="232"/>
      <c r="H739" s="233" t="s">
        <v>475</v>
      </c>
      <c r="I739" s="233" t="s">
        <v>2892</v>
      </c>
      <c r="J739" s="231"/>
      <c r="K739" s="232">
        <v>1</v>
      </c>
      <c r="L739" s="232"/>
      <c r="M739" s="234" t="s">
        <v>837</v>
      </c>
    </row>
    <row r="740" spans="1:13" ht="14">
      <c r="A740" s="230" t="s">
        <v>2002</v>
      </c>
      <c r="B740" s="231"/>
      <c r="C740" s="231">
        <v>19582</v>
      </c>
      <c r="D740" s="231"/>
      <c r="E740" s="231"/>
      <c r="F740" s="231"/>
      <c r="G740" s="232"/>
      <c r="H740" s="233" t="s">
        <v>334</v>
      </c>
      <c r="I740" s="233" t="s">
        <v>544</v>
      </c>
      <c r="J740" s="232"/>
      <c r="K740" s="232">
        <v>1</v>
      </c>
      <c r="L740" s="232"/>
      <c r="M740" s="234"/>
    </row>
    <row r="741" spans="1:13" ht="14">
      <c r="A741" s="230" t="s">
        <v>2002</v>
      </c>
      <c r="B741" s="231"/>
      <c r="C741" s="231">
        <v>19583</v>
      </c>
      <c r="D741" s="231"/>
      <c r="E741" s="231"/>
      <c r="F741" s="231"/>
      <c r="G741" s="232"/>
      <c r="H741" s="233" t="s">
        <v>1860</v>
      </c>
      <c r="I741" s="233" t="s">
        <v>104</v>
      </c>
      <c r="J741" s="232"/>
      <c r="K741" s="232">
        <v>1</v>
      </c>
      <c r="L741" s="232"/>
      <c r="M741" s="234" t="s">
        <v>837</v>
      </c>
    </row>
    <row r="742" spans="1:13" ht="14">
      <c r="A742" s="230" t="s">
        <v>2002</v>
      </c>
      <c r="B742" s="231"/>
      <c r="C742" s="231">
        <v>19609</v>
      </c>
      <c r="D742" s="231"/>
      <c r="E742" s="231"/>
      <c r="F742" s="231"/>
      <c r="G742" s="232"/>
      <c r="H742" s="233" t="s">
        <v>2893</v>
      </c>
      <c r="I742" s="233" t="s">
        <v>106</v>
      </c>
      <c r="J742" s="231"/>
      <c r="K742" s="232">
        <v>1</v>
      </c>
      <c r="L742" s="232"/>
      <c r="M742" s="234"/>
    </row>
    <row r="743" spans="1:13" ht="14">
      <c r="A743" s="230" t="s">
        <v>2002</v>
      </c>
      <c r="B743" s="231"/>
      <c r="C743" s="231">
        <v>19615</v>
      </c>
      <c r="D743" s="231"/>
      <c r="E743" s="231"/>
      <c r="F743" s="231"/>
      <c r="G743" s="232"/>
      <c r="H743" s="233" t="s">
        <v>2383</v>
      </c>
      <c r="I743" s="233" t="s">
        <v>589</v>
      </c>
      <c r="J743" s="232"/>
      <c r="K743" s="232">
        <v>9</v>
      </c>
      <c r="L743" s="232" t="s">
        <v>46</v>
      </c>
      <c r="M743" s="234"/>
    </row>
    <row r="744" spans="1:13" ht="14">
      <c r="A744" s="230" t="s">
        <v>2002</v>
      </c>
      <c r="B744" s="231"/>
      <c r="C744" s="231">
        <v>19625</v>
      </c>
      <c r="D744" s="231"/>
      <c r="E744" s="231"/>
      <c r="F744" s="231"/>
      <c r="G744" s="232"/>
      <c r="H744" s="233" t="s">
        <v>2894</v>
      </c>
      <c r="I744" s="233" t="s">
        <v>617</v>
      </c>
      <c r="J744" s="231"/>
      <c r="K744" s="232">
        <v>3</v>
      </c>
      <c r="L744" s="232"/>
      <c r="M744" s="234"/>
    </row>
    <row r="745" spans="1:13" ht="14">
      <c r="A745" s="230" t="s">
        <v>2002</v>
      </c>
      <c r="B745" s="231"/>
      <c r="C745" s="231">
        <v>19634</v>
      </c>
      <c r="D745" s="231"/>
      <c r="E745" s="231"/>
      <c r="F745" s="231"/>
      <c r="G745" s="232"/>
      <c r="H745" s="233" t="s">
        <v>2384</v>
      </c>
      <c r="I745" s="233" t="s">
        <v>124</v>
      </c>
      <c r="J745" s="232"/>
      <c r="K745" s="232">
        <v>2</v>
      </c>
      <c r="L745" s="232" t="s">
        <v>837</v>
      </c>
      <c r="M745" s="234"/>
    </row>
    <row r="746" spans="1:13" ht="14">
      <c r="A746" s="230" t="s">
        <v>2002</v>
      </c>
      <c r="B746" s="231"/>
      <c r="C746" s="231">
        <v>19635</v>
      </c>
      <c r="D746" s="231"/>
      <c r="E746" s="231"/>
      <c r="F746" s="231"/>
      <c r="G746" s="232"/>
      <c r="H746" s="233" t="s">
        <v>1239</v>
      </c>
      <c r="I746" s="233" t="s">
        <v>1240</v>
      </c>
      <c r="J746" s="232"/>
      <c r="K746" s="232">
        <v>5</v>
      </c>
      <c r="L746" s="232" t="s">
        <v>837</v>
      </c>
      <c r="M746" s="234"/>
    </row>
    <row r="747" spans="1:13" ht="14">
      <c r="A747" s="230" t="s">
        <v>2002</v>
      </c>
      <c r="B747" s="231"/>
      <c r="C747" s="231">
        <v>19644</v>
      </c>
      <c r="D747" s="231"/>
      <c r="E747" s="231"/>
      <c r="F747" s="231"/>
      <c r="G747" s="232"/>
      <c r="H747" s="233" t="s">
        <v>2895</v>
      </c>
      <c r="I747" s="233" t="s">
        <v>607</v>
      </c>
      <c r="J747" s="231"/>
      <c r="K747" s="232">
        <v>8</v>
      </c>
      <c r="L747" s="232"/>
      <c r="M747" s="234"/>
    </row>
    <row r="748" spans="1:13" ht="14">
      <c r="A748" s="230" t="s">
        <v>2002</v>
      </c>
      <c r="B748" s="231"/>
      <c r="C748" s="231">
        <v>19646</v>
      </c>
      <c r="D748" s="231"/>
      <c r="E748" s="231"/>
      <c r="F748" s="231"/>
      <c r="G748" s="232"/>
      <c r="H748" s="233" t="s">
        <v>1730</v>
      </c>
      <c r="I748" s="233" t="s">
        <v>547</v>
      </c>
      <c r="J748" s="232"/>
      <c r="K748" s="232">
        <v>1</v>
      </c>
      <c r="L748" s="232"/>
      <c r="M748" s="234" t="s">
        <v>46</v>
      </c>
    </row>
    <row r="749" spans="1:13" ht="14">
      <c r="A749" s="230" t="s">
        <v>2002</v>
      </c>
      <c r="B749" s="231"/>
      <c r="C749" s="231">
        <v>19666</v>
      </c>
      <c r="D749" s="231"/>
      <c r="E749" s="231"/>
      <c r="F749" s="231"/>
      <c r="G749" s="232"/>
      <c r="H749" s="233" t="s">
        <v>945</v>
      </c>
      <c r="I749" s="233" t="s">
        <v>523</v>
      </c>
      <c r="J749" s="231"/>
      <c r="K749" s="232">
        <v>1</v>
      </c>
      <c r="L749" s="232"/>
      <c r="M749" s="234" t="s">
        <v>837</v>
      </c>
    </row>
    <row r="750" spans="1:13" ht="14">
      <c r="A750" s="230" t="s">
        <v>2002</v>
      </c>
      <c r="B750" s="231"/>
      <c r="C750" s="231">
        <v>19667</v>
      </c>
      <c r="D750" s="231"/>
      <c r="E750" s="231"/>
      <c r="F750" s="231"/>
      <c r="G750" s="232"/>
      <c r="H750" s="233" t="s">
        <v>2385</v>
      </c>
      <c r="I750" s="233" t="s">
        <v>174</v>
      </c>
      <c r="J750" s="232"/>
      <c r="K750" s="232">
        <v>7</v>
      </c>
      <c r="L750" s="232" t="s">
        <v>46</v>
      </c>
      <c r="M750" s="234"/>
    </row>
    <row r="751" spans="1:13" ht="14">
      <c r="A751" s="230" t="s">
        <v>2002</v>
      </c>
      <c r="B751" s="231"/>
      <c r="C751" s="231">
        <v>19671</v>
      </c>
      <c r="D751" s="231"/>
      <c r="E751" s="231"/>
      <c r="F751" s="231"/>
      <c r="G751" s="232"/>
      <c r="H751" s="233" t="s">
        <v>1894</v>
      </c>
      <c r="I751" s="233" t="s">
        <v>1895</v>
      </c>
      <c r="J751" s="232"/>
      <c r="K751" s="232">
        <v>1</v>
      </c>
      <c r="L751" s="232"/>
      <c r="M751" s="234"/>
    </row>
    <row r="752" spans="1:13" ht="14">
      <c r="A752" s="230" t="s">
        <v>2002</v>
      </c>
      <c r="B752" s="231"/>
      <c r="C752" s="231">
        <v>19682</v>
      </c>
      <c r="D752" s="231"/>
      <c r="E752" s="231"/>
      <c r="F752" s="231"/>
      <c r="G752" s="232"/>
      <c r="H752" s="233" t="s">
        <v>901</v>
      </c>
      <c r="I752" s="233" t="s">
        <v>539</v>
      </c>
      <c r="J752" s="232"/>
      <c r="K752" s="232">
        <v>1</v>
      </c>
      <c r="L752" s="232"/>
      <c r="M752" s="234" t="s">
        <v>837</v>
      </c>
    </row>
    <row r="753" spans="1:13" ht="14">
      <c r="A753" s="230" t="s">
        <v>2002</v>
      </c>
      <c r="B753" s="231"/>
      <c r="C753" s="231">
        <v>19686</v>
      </c>
      <c r="D753" s="231"/>
      <c r="E753" s="231"/>
      <c r="F753" s="231"/>
      <c r="G753" s="232"/>
      <c r="H753" s="233" t="s">
        <v>600</v>
      </c>
      <c r="I753" s="233" t="s">
        <v>547</v>
      </c>
      <c r="J753" s="232"/>
      <c r="K753" s="232">
        <v>1</v>
      </c>
      <c r="L753" s="232"/>
      <c r="M753" s="234" t="s">
        <v>837</v>
      </c>
    </row>
    <row r="754" spans="1:13" ht="14">
      <c r="A754" s="230" t="s">
        <v>2002</v>
      </c>
      <c r="B754" s="231"/>
      <c r="C754" s="231">
        <v>19703</v>
      </c>
      <c r="D754" s="231"/>
      <c r="E754" s="231"/>
      <c r="F754" s="231"/>
      <c r="G754" s="232"/>
      <c r="H754" s="233" t="s">
        <v>1835</v>
      </c>
      <c r="I754" s="233" t="s">
        <v>247</v>
      </c>
      <c r="J754" s="232"/>
      <c r="K754" s="232">
        <v>3</v>
      </c>
      <c r="L754" s="232" t="s">
        <v>837</v>
      </c>
      <c r="M754" s="234"/>
    </row>
    <row r="755" spans="1:13" ht="14">
      <c r="A755" s="230" t="s">
        <v>2002</v>
      </c>
      <c r="B755" s="231"/>
      <c r="C755" s="231">
        <v>19705</v>
      </c>
      <c r="D755" s="231"/>
      <c r="E755" s="231"/>
      <c r="F755" s="231"/>
      <c r="G755" s="232"/>
      <c r="H755" s="233" t="s">
        <v>2896</v>
      </c>
      <c r="I755" s="233" t="s">
        <v>531</v>
      </c>
      <c r="J755" s="231"/>
      <c r="K755" s="232">
        <v>1</v>
      </c>
      <c r="L755" s="232"/>
      <c r="M755" s="234" t="s">
        <v>837</v>
      </c>
    </row>
    <row r="756" spans="1:13" ht="14">
      <c r="A756" s="230" t="s">
        <v>2002</v>
      </c>
      <c r="B756" s="231"/>
      <c r="C756" s="231">
        <v>19710</v>
      </c>
      <c r="D756" s="231"/>
      <c r="E756" s="231"/>
      <c r="F756" s="231"/>
      <c r="G756" s="232"/>
      <c r="H756" s="233" t="s">
        <v>2387</v>
      </c>
      <c r="I756" s="233" t="s">
        <v>2388</v>
      </c>
      <c r="J756" s="232"/>
      <c r="K756" s="232">
        <v>10</v>
      </c>
      <c r="L756" s="232" t="s">
        <v>46</v>
      </c>
      <c r="M756" s="234"/>
    </row>
    <row r="757" spans="1:13" ht="14">
      <c r="A757" s="230" t="s">
        <v>2002</v>
      </c>
      <c r="B757" s="231"/>
      <c r="C757" s="231">
        <v>19712</v>
      </c>
      <c r="D757" s="231"/>
      <c r="E757" s="231"/>
      <c r="F757" s="231"/>
      <c r="G757" s="232"/>
      <c r="H757" s="233" t="s">
        <v>159</v>
      </c>
      <c r="I757" s="233" t="s">
        <v>645</v>
      </c>
      <c r="J757" s="232"/>
      <c r="K757" s="232">
        <v>1</v>
      </c>
      <c r="L757" s="232"/>
      <c r="M757" s="234" t="s">
        <v>837</v>
      </c>
    </row>
    <row r="758" spans="1:13" ht="14">
      <c r="A758" s="230" t="s">
        <v>2002</v>
      </c>
      <c r="B758" s="231"/>
      <c r="C758" s="231">
        <v>19727</v>
      </c>
      <c r="D758" s="231"/>
      <c r="E758" s="231"/>
      <c r="F758" s="231"/>
      <c r="G758" s="232"/>
      <c r="H758" s="233" t="s">
        <v>2898</v>
      </c>
      <c r="I758" s="233" t="s">
        <v>536</v>
      </c>
      <c r="J758" s="231"/>
      <c r="K758" s="232">
        <v>4</v>
      </c>
      <c r="L758" s="232"/>
      <c r="M758" s="234"/>
    </row>
    <row r="759" spans="1:13" ht="14">
      <c r="A759" s="230" t="s">
        <v>2002</v>
      </c>
      <c r="B759" s="231"/>
      <c r="C759" s="231">
        <v>19731</v>
      </c>
      <c r="D759" s="231"/>
      <c r="E759" s="231"/>
      <c r="F759" s="231"/>
      <c r="G759" s="232"/>
      <c r="H759" s="233" t="s">
        <v>1944</v>
      </c>
      <c r="I759" s="233" t="s">
        <v>1945</v>
      </c>
      <c r="J759" s="232"/>
      <c r="K759" s="232">
        <v>1</v>
      </c>
      <c r="L759" s="232"/>
      <c r="M759" s="234" t="s">
        <v>837</v>
      </c>
    </row>
    <row r="760" spans="1:13" ht="14">
      <c r="A760" s="230" t="s">
        <v>2002</v>
      </c>
      <c r="B760" s="231"/>
      <c r="C760" s="231">
        <v>19754</v>
      </c>
      <c r="D760" s="231"/>
      <c r="E760" s="231"/>
      <c r="F760" s="231"/>
      <c r="G760" s="232"/>
      <c r="H760" s="233" t="s">
        <v>2583</v>
      </c>
      <c r="I760" s="233" t="s">
        <v>2584</v>
      </c>
      <c r="J760" s="232"/>
      <c r="K760" s="232">
        <v>1</v>
      </c>
      <c r="L760" s="232"/>
      <c r="M760" s="234" t="s">
        <v>46</v>
      </c>
    </row>
    <row r="761" spans="1:13" ht="14">
      <c r="A761" s="230" t="s">
        <v>2002</v>
      </c>
      <c r="B761" s="231"/>
      <c r="C761" s="231">
        <v>19756</v>
      </c>
      <c r="D761" s="231"/>
      <c r="E761" s="231"/>
      <c r="F761" s="231"/>
      <c r="G761" s="232"/>
      <c r="H761" s="235" t="s">
        <v>1184</v>
      </c>
      <c r="I761" s="236" t="s">
        <v>1185</v>
      </c>
      <c r="J761" s="237"/>
      <c r="K761" s="232">
        <v>1</v>
      </c>
      <c r="L761" s="232"/>
      <c r="M761" s="234" t="s">
        <v>837</v>
      </c>
    </row>
    <row r="762" spans="1:13" ht="14">
      <c r="A762" s="230" t="s">
        <v>2002</v>
      </c>
      <c r="B762" s="231"/>
      <c r="C762" s="231">
        <v>19766</v>
      </c>
      <c r="D762" s="231"/>
      <c r="E762" s="231"/>
      <c r="F762" s="231"/>
      <c r="G762" s="232"/>
      <c r="H762" s="233" t="s">
        <v>1690</v>
      </c>
      <c r="I762" s="233" t="s">
        <v>602</v>
      </c>
      <c r="J762" s="232"/>
      <c r="K762" s="232">
        <v>1</v>
      </c>
      <c r="L762" s="232"/>
      <c r="M762" s="234" t="s">
        <v>837</v>
      </c>
    </row>
    <row r="763" spans="1:13" ht="14">
      <c r="A763" s="230" t="s">
        <v>2002</v>
      </c>
      <c r="B763" s="231"/>
      <c r="C763" s="231">
        <v>19768</v>
      </c>
      <c r="D763" s="231"/>
      <c r="E763" s="231"/>
      <c r="F763" s="231"/>
      <c r="G763" s="232"/>
      <c r="H763" s="233" t="s">
        <v>2899</v>
      </c>
      <c r="I763" s="233" t="s">
        <v>2900</v>
      </c>
      <c r="J763" s="231"/>
      <c r="K763" s="232">
        <v>4</v>
      </c>
      <c r="L763" s="232"/>
      <c r="M763" s="234"/>
    </row>
    <row r="764" spans="1:13" ht="14">
      <c r="A764" s="230" t="s">
        <v>2002</v>
      </c>
      <c r="B764" s="231"/>
      <c r="C764" s="231">
        <v>19780</v>
      </c>
      <c r="D764" s="231"/>
      <c r="E764" s="231"/>
      <c r="F764" s="231"/>
      <c r="G764" s="232"/>
      <c r="H764" s="233" t="s">
        <v>2902</v>
      </c>
      <c r="I764" s="233" t="s">
        <v>2903</v>
      </c>
      <c r="J764" s="231"/>
      <c r="K764" s="232">
        <v>4</v>
      </c>
      <c r="L764" s="232"/>
      <c r="M764" s="234"/>
    </row>
    <row r="765" spans="1:13" ht="14">
      <c r="A765" s="230" t="s">
        <v>2002</v>
      </c>
      <c r="B765" s="231"/>
      <c r="C765" s="231">
        <v>19785</v>
      </c>
      <c r="D765" s="231"/>
      <c r="E765" s="231"/>
      <c r="F765" s="231"/>
      <c r="G765" s="232"/>
      <c r="H765" s="233" t="s">
        <v>2904</v>
      </c>
      <c r="I765" s="233" t="s">
        <v>247</v>
      </c>
      <c r="J765" s="231"/>
      <c r="K765" s="232">
        <v>1</v>
      </c>
      <c r="L765" s="232"/>
      <c r="M765" s="234"/>
    </row>
    <row r="766" spans="1:13" ht="14">
      <c r="A766" s="230" t="s">
        <v>2002</v>
      </c>
      <c r="B766" s="231"/>
      <c r="C766" s="231">
        <v>19789</v>
      </c>
      <c r="D766" s="231"/>
      <c r="E766" s="231"/>
      <c r="F766" s="231"/>
      <c r="G766" s="232"/>
      <c r="H766" s="233" t="s">
        <v>292</v>
      </c>
      <c r="I766" s="233" t="s">
        <v>110</v>
      </c>
      <c r="J766" s="232"/>
      <c r="K766" s="232">
        <v>1</v>
      </c>
      <c r="L766" s="232"/>
      <c r="M766" s="234" t="s">
        <v>837</v>
      </c>
    </row>
    <row r="767" spans="1:13" ht="14">
      <c r="A767" s="230" t="s">
        <v>2002</v>
      </c>
      <c r="B767" s="231"/>
      <c r="C767" s="231">
        <v>19800</v>
      </c>
      <c r="D767" s="231"/>
      <c r="E767" s="231"/>
      <c r="F767" s="231"/>
      <c r="G767" s="232"/>
      <c r="H767" s="233" t="s">
        <v>1675</v>
      </c>
      <c r="I767" s="233" t="s">
        <v>639</v>
      </c>
      <c r="J767" s="232"/>
      <c r="K767" s="232">
        <v>1</v>
      </c>
      <c r="L767" s="232"/>
      <c r="M767" s="234" t="s">
        <v>837</v>
      </c>
    </row>
    <row r="768" spans="1:13" ht="14">
      <c r="A768" s="230" t="s">
        <v>2002</v>
      </c>
      <c r="B768" s="231"/>
      <c r="C768" s="231">
        <v>19805</v>
      </c>
      <c r="D768" s="231"/>
      <c r="E768" s="231"/>
      <c r="F768" s="231"/>
      <c r="G768" s="232"/>
      <c r="H768" s="233" t="s">
        <v>1654</v>
      </c>
      <c r="I768" s="233" t="s">
        <v>197</v>
      </c>
      <c r="J768" s="232"/>
      <c r="K768" s="232">
        <v>1</v>
      </c>
      <c r="L768" s="232"/>
      <c r="M768" s="234" t="s">
        <v>46</v>
      </c>
    </row>
    <row r="769" spans="1:13" ht="14">
      <c r="A769" s="230" t="s">
        <v>2002</v>
      </c>
      <c r="B769" s="231"/>
      <c r="C769" s="231">
        <v>19814</v>
      </c>
      <c r="D769" s="231"/>
      <c r="E769" s="231"/>
      <c r="F769" s="231"/>
      <c r="G769" s="232"/>
      <c r="H769" s="235" t="s">
        <v>1125</v>
      </c>
      <c r="I769" s="236" t="s">
        <v>617</v>
      </c>
      <c r="J769" s="237"/>
      <c r="K769" s="232">
        <v>1</v>
      </c>
      <c r="L769" s="232"/>
      <c r="M769" s="234" t="s">
        <v>837</v>
      </c>
    </row>
    <row r="770" spans="1:13" ht="14">
      <c r="A770" s="230" t="s">
        <v>2002</v>
      </c>
      <c r="B770" s="231"/>
      <c r="C770" s="231">
        <v>19826</v>
      </c>
      <c r="D770" s="231"/>
      <c r="E770" s="231"/>
      <c r="F770" s="231"/>
      <c r="G770" s="232"/>
      <c r="H770" s="233" t="s">
        <v>601</v>
      </c>
      <c r="I770" s="233" t="s">
        <v>805</v>
      </c>
      <c r="J770" s="232"/>
      <c r="K770" s="232">
        <v>1</v>
      </c>
      <c r="L770" s="232"/>
      <c r="M770" s="234" t="s">
        <v>837</v>
      </c>
    </row>
    <row r="771" spans="1:13" ht="14">
      <c r="A771" s="230" t="s">
        <v>2002</v>
      </c>
      <c r="B771" s="231"/>
      <c r="C771" s="231">
        <v>19845</v>
      </c>
      <c r="D771" s="231"/>
      <c r="E771" s="231"/>
      <c r="F771" s="231"/>
      <c r="G771" s="232"/>
      <c r="H771" s="233" t="s">
        <v>2393</v>
      </c>
      <c r="I771" s="233" t="s">
        <v>277</v>
      </c>
      <c r="J771" s="232"/>
      <c r="K771" s="232">
        <v>1</v>
      </c>
      <c r="L771" s="232"/>
      <c r="M771" s="234" t="s">
        <v>46</v>
      </c>
    </row>
    <row r="772" spans="1:13" ht="14">
      <c r="A772" s="230" t="s">
        <v>2002</v>
      </c>
      <c r="B772" s="231"/>
      <c r="C772" s="231">
        <v>19848</v>
      </c>
      <c r="D772" s="231"/>
      <c r="E772" s="231"/>
      <c r="F772" s="231"/>
      <c r="G772" s="232"/>
      <c r="H772" s="235" t="s">
        <v>584</v>
      </c>
      <c r="I772" s="236" t="s">
        <v>1183</v>
      </c>
      <c r="J772" s="237"/>
      <c r="K772" s="232">
        <v>1</v>
      </c>
      <c r="L772" s="232"/>
      <c r="M772" s="234" t="s">
        <v>46</v>
      </c>
    </row>
    <row r="773" spans="1:13" ht="14">
      <c r="A773" s="230" t="s">
        <v>2002</v>
      </c>
      <c r="B773" s="231"/>
      <c r="C773" s="231">
        <v>19865</v>
      </c>
      <c r="D773" s="231"/>
      <c r="E773" s="231"/>
      <c r="F773" s="231"/>
      <c r="G773" s="232"/>
      <c r="H773" s="233" t="s">
        <v>383</v>
      </c>
      <c r="I773" s="233" t="s">
        <v>636</v>
      </c>
      <c r="J773" s="232"/>
      <c r="K773" s="232">
        <v>1</v>
      </c>
      <c r="L773" s="232"/>
      <c r="M773" s="234" t="s">
        <v>46</v>
      </c>
    </row>
    <row r="774" spans="1:13" ht="14">
      <c r="A774" s="230" t="s">
        <v>2002</v>
      </c>
      <c r="B774" s="231"/>
      <c r="C774" s="231">
        <v>19872</v>
      </c>
      <c r="D774" s="231"/>
      <c r="E774" s="231"/>
      <c r="F774" s="231"/>
      <c r="G774" s="232"/>
      <c r="H774" s="233" t="s">
        <v>2395</v>
      </c>
      <c r="I774" s="233" t="s">
        <v>592</v>
      </c>
      <c r="J774" s="232"/>
      <c r="K774" s="232">
        <v>9</v>
      </c>
      <c r="L774" s="232" t="s">
        <v>46</v>
      </c>
      <c r="M774" s="234"/>
    </row>
    <row r="775" spans="1:13" ht="14">
      <c r="A775" s="230" t="s">
        <v>2002</v>
      </c>
      <c r="B775" s="231"/>
      <c r="C775" s="231">
        <v>19873</v>
      </c>
      <c r="D775" s="231"/>
      <c r="E775" s="231"/>
      <c r="F775" s="231"/>
      <c r="G775" s="232"/>
      <c r="H775" s="233" t="s">
        <v>2284</v>
      </c>
      <c r="I775" s="233" t="s">
        <v>260</v>
      </c>
      <c r="J775" s="232"/>
      <c r="K775" s="232">
        <v>3</v>
      </c>
      <c r="L775" s="232" t="s">
        <v>837</v>
      </c>
      <c r="M775" s="234"/>
    </row>
    <row r="776" spans="1:13" ht="14">
      <c r="A776" s="230" t="s">
        <v>2002</v>
      </c>
      <c r="B776" s="231"/>
      <c r="C776" s="231">
        <v>19878</v>
      </c>
      <c r="D776" s="231"/>
      <c r="E776" s="231"/>
      <c r="F776" s="231"/>
      <c r="G776" s="232"/>
      <c r="H776" s="235" t="s">
        <v>1127</v>
      </c>
      <c r="I776" s="236" t="s">
        <v>613</v>
      </c>
      <c r="J776" s="237"/>
      <c r="K776" s="232">
        <v>9</v>
      </c>
      <c r="L776" s="232" t="s">
        <v>46</v>
      </c>
      <c r="M776" s="234"/>
    </row>
    <row r="777" spans="1:13" ht="14">
      <c r="A777" s="230" t="s">
        <v>2002</v>
      </c>
      <c r="B777" s="231"/>
      <c r="C777" s="231">
        <v>19881</v>
      </c>
      <c r="D777" s="231"/>
      <c r="E777" s="231"/>
      <c r="F777" s="231"/>
      <c r="G777" s="232"/>
      <c r="H777" s="233" t="s">
        <v>2396</v>
      </c>
      <c r="I777" s="233" t="s">
        <v>1906</v>
      </c>
      <c r="J777" s="232"/>
      <c r="K777" s="232">
        <v>1</v>
      </c>
      <c r="L777" s="232"/>
      <c r="M777" s="234" t="s">
        <v>837</v>
      </c>
    </row>
    <row r="778" spans="1:13" ht="14">
      <c r="A778" s="230" t="s">
        <v>2002</v>
      </c>
      <c r="B778" s="231"/>
      <c r="C778" s="231">
        <v>19884</v>
      </c>
      <c r="D778" s="231"/>
      <c r="E778" s="231"/>
      <c r="F778" s="231"/>
      <c r="G778" s="232"/>
      <c r="H778" s="233" t="s">
        <v>297</v>
      </c>
      <c r="I778" s="233" t="s">
        <v>41</v>
      </c>
      <c r="J778" s="232"/>
      <c r="K778" s="232">
        <v>1</v>
      </c>
      <c r="L778" s="232"/>
      <c r="M778" s="234" t="s">
        <v>837</v>
      </c>
    </row>
    <row r="779" spans="1:13" ht="14">
      <c r="A779" s="230" t="s">
        <v>2002</v>
      </c>
      <c r="B779" s="231"/>
      <c r="C779" s="231">
        <v>19903</v>
      </c>
      <c r="D779" s="231"/>
      <c r="E779" s="231"/>
      <c r="F779" s="231"/>
      <c r="G779" s="232"/>
      <c r="H779" s="233" t="s">
        <v>1806</v>
      </c>
      <c r="I779" s="233" t="s">
        <v>1807</v>
      </c>
      <c r="J779" s="232"/>
      <c r="K779" s="232">
        <v>1</v>
      </c>
      <c r="L779" s="232"/>
      <c r="M779" s="234" t="s">
        <v>837</v>
      </c>
    </row>
    <row r="780" spans="1:13" ht="14">
      <c r="A780" s="230" t="s">
        <v>2002</v>
      </c>
      <c r="B780" s="231"/>
      <c r="C780" s="231">
        <v>19909</v>
      </c>
      <c r="D780" s="231"/>
      <c r="E780" s="231"/>
      <c r="F780" s="231"/>
      <c r="G780" s="232"/>
      <c r="H780" s="233" t="s">
        <v>1917</v>
      </c>
      <c r="I780" s="233" t="s">
        <v>117</v>
      </c>
      <c r="J780" s="232"/>
      <c r="K780" s="232">
        <v>5</v>
      </c>
      <c r="L780" s="232" t="s">
        <v>838</v>
      </c>
      <c r="M780" s="234"/>
    </row>
    <row r="781" spans="1:13" ht="14">
      <c r="A781" s="230" t="s">
        <v>2002</v>
      </c>
      <c r="B781" s="231"/>
      <c r="C781" s="231">
        <v>19938</v>
      </c>
      <c r="D781" s="231"/>
      <c r="E781" s="231"/>
      <c r="F781" s="231"/>
      <c r="G781" s="232"/>
      <c r="H781" s="233" t="s">
        <v>1943</v>
      </c>
      <c r="I781" s="233" t="s">
        <v>216</v>
      </c>
      <c r="J781" s="232"/>
      <c r="K781" s="232">
        <v>9</v>
      </c>
      <c r="L781" s="232"/>
      <c r="M781" s="234"/>
    </row>
    <row r="782" spans="1:13" ht="14">
      <c r="A782" s="230" t="s">
        <v>2002</v>
      </c>
      <c r="B782" s="231"/>
      <c r="C782" s="231">
        <v>19940</v>
      </c>
      <c r="D782" s="231"/>
      <c r="E782" s="231"/>
      <c r="F782" s="231"/>
      <c r="G782" s="232"/>
      <c r="H782" s="233" t="s">
        <v>252</v>
      </c>
      <c r="I782" s="233" t="s">
        <v>2585</v>
      </c>
      <c r="J782" s="232"/>
      <c r="K782" s="232">
        <v>1</v>
      </c>
      <c r="L782" s="232"/>
      <c r="M782" s="234" t="s">
        <v>837</v>
      </c>
    </row>
    <row r="783" spans="1:13" ht="14">
      <c r="A783" s="230" t="s">
        <v>2002</v>
      </c>
      <c r="B783" s="231"/>
      <c r="C783" s="231">
        <v>19942</v>
      </c>
      <c r="D783" s="231"/>
      <c r="E783" s="231"/>
      <c r="F783" s="231"/>
      <c r="G783" s="232"/>
      <c r="H783" s="233" t="s">
        <v>1832</v>
      </c>
      <c r="I783" s="233" t="s">
        <v>1833</v>
      </c>
      <c r="J783" s="232"/>
      <c r="K783" s="232">
        <v>1</v>
      </c>
      <c r="L783" s="232"/>
      <c r="M783" s="234" t="s">
        <v>837</v>
      </c>
    </row>
    <row r="784" spans="1:13" ht="14">
      <c r="A784" s="230" t="s">
        <v>2002</v>
      </c>
      <c r="B784" s="231"/>
      <c r="C784" s="231">
        <v>19951</v>
      </c>
      <c r="D784" s="231"/>
      <c r="E784" s="231"/>
      <c r="F784" s="231"/>
      <c r="G784" s="232"/>
      <c r="H784" s="233" t="s">
        <v>117</v>
      </c>
      <c r="I784" s="233" t="s">
        <v>557</v>
      </c>
      <c r="J784" s="232"/>
      <c r="K784" s="232">
        <v>1</v>
      </c>
      <c r="L784" s="232"/>
      <c r="M784" s="234" t="s">
        <v>837</v>
      </c>
    </row>
    <row r="785" spans="1:13" ht="14">
      <c r="A785" s="230" t="s">
        <v>2002</v>
      </c>
      <c r="B785" s="231"/>
      <c r="C785" s="231">
        <v>19952</v>
      </c>
      <c r="D785" s="231"/>
      <c r="E785" s="231"/>
      <c r="F785" s="231"/>
      <c r="G785" s="232"/>
      <c r="H785" s="233" t="s">
        <v>2402</v>
      </c>
      <c r="I785" s="233" t="s">
        <v>2403</v>
      </c>
      <c r="J785" s="232"/>
      <c r="K785" s="232">
        <v>8</v>
      </c>
      <c r="L785" s="232" t="s">
        <v>46</v>
      </c>
      <c r="M785" s="234"/>
    </row>
    <row r="786" spans="1:13" ht="14">
      <c r="A786" s="230" t="s">
        <v>2002</v>
      </c>
      <c r="B786" s="231"/>
      <c r="C786" s="231">
        <v>19961</v>
      </c>
      <c r="D786" s="231"/>
      <c r="E786" s="231"/>
      <c r="F786" s="231"/>
      <c r="G786" s="232"/>
      <c r="H786" s="233" t="s">
        <v>2405</v>
      </c>
      <c r="I786" s="233" t="s">
        <v>2406</v>
      </c>
      <c r="J786" s="232"/>
      <c r="K786" s="232">
        <v>5</v>
      </c>
      <c r="L786" s="232" t="s">
        <v>837</v>
      </c>
      <c r="M786" s="234"/>
    </row>
    <row r="787" spans="1:13" ht="14">
      <c r="A787" s="230" t="s">
        <v>2002</v>
      </c>
      <c r="B787" s="231"/>
      <c r="C787" s="231">
        <v>19967</v>
      </c>
      <c r="D787" s="231"/>
      <c r="E787" s="231"/>
      <c r="F787" s="231"/>
      <c r="G787" s="232"/>
      <c r="H787" s="233" t="s">
        <v>707</v>
      </c>
      <c r="I787" s="233" t="s">
        <v>549</v>
      </c>
      <c r="J787" s="231"/>
      <c r="K787" s="232">
        <v>9</v>
      </c>
      <c r="L787" s="232"/>
      <c r="M787" s="234"/>
    </row>
    <row r="788" spans="1:13" ht="14">
      <c r="A788" s="230" t="s">
        <v>2002</v>
      </c>
      <c r="B788" s="231"/>
      <c r="C788" s="231">
        <v>19968</v>
      </c>
      <c r="D788" s="231"/>
      <c r="E788" s="231"/>
      <c r="F788" s="231"/>
      <c r="G788" s="232"/>
      <c r="H788" s="233" t="s">
        <v>1842</v>
      </c>
      <c r="I788" s="233" t="s">
        <v>269</v>
      </c>
      <c r="J788" s="232"/>
      <c r="K788" s="232">
        <v>9</v>
      </c>
      <c r="L788" s="232" t="s">
        <v>837</v>
      </c>
      <c r="M788" s="234"/>
    </row>
    <row r="789" spans="1:13" ht="14">
      <c r="A789" s="230" t="s">
        <v>2002</v>
      </c>
      <c r="B789" s="231"/>
      <c r="C789" s="231">
        <v>20010</v>
      </c>
      <c r="D789" s="231"/>
      <c r="E789" s="231"/>
      <c r="F789" s="231"/>
      <c r="G789" s="232"/>
      <c r="H789" s="233" t="s">
        <v>120</v>
      </c>
      <c r="I789" s="233" t="s">
        <v>1798</v>
      </c>
      <c r="J789" s="232"/>
      <c r="K789" s="232">
        <v>1</v>
      </c>
      <c r="L789" s="232"/>
      <c r="M789" s="234" t="s">
        <v>837</v>
      </c>
    </row>
    <row r="790" spans="1:13" ht="14">
      <c r="A790" s="230" t="s">
        <v>2002</v>
      </c>
      <c r="B790" s="231"/>
      <c r="C790" s="231">
        <v>20022</v>
      </c>
      <c r="D790" s="231"/>
      <c r="E790" s="231"/>
      <c r="F790" s="231"/>
      <c r="G790" s="232"/>
      <c r="H790" s="233" t="s">
        <v>214</v>
      </c>
      <c r="I790" s="233" t="s">
        <v>2917</v>
      </c>
      <c r="J790" s="231"/>
      <c r="K790" s="232">
        <v>6</v>
      </c>
      <c r="L790" s="232"/>
      <c r="M790" s="234"/>
    </row>
    <row r="791" spans="1:13" ht="14">
      <c r="A791" s="230" t="s">
        <v>2002</v>
      </c>
      <c r="B791" s="231"/>
      <c r="C791" s="231">
        <v>20023</v>
      </c>
      <c r="D791" s="231"/>
      <c r="E791" s="231"/>
      <c r="F791" s="231"/>
      <c r="G791" s="232"/>
      <c r="H791" s="233" t="s">
        <v>528</v>
      </c>
      <c r="I791" s="233" t="s">
        <v>1708</v>
      </c>
      <c r="J791" s="232"/>
      <c r="K791" s="232">
        <v>1</v>
      </c>
      <c r="L791" s="232"/>
      <c r="M791" s="234" t="s">
        <v>837</v>
      </c>
    </row>
    <row r="792" spans="1:13" ht="14">
      <c r="A792" s="230" t="s">
        <v>2002</v>
      </c>
      <c r="B792" s="231"/>
      <c r="C792" s="231">
        <v>20030</v>
      </c>
      <c r="D792" s="231"/>
      <c r="E792" s="231"/>
      <c r="F792" s="231"/>
      <c r="G792" s="232"/>
      <c r="H792" s="233" t="s">
        <v>1683</v>
      </c>
      <c r="I792" s="233" t="s">
        <v>705</v>
      </c>
      <c r="J792" s="232"/>
      <c r="K792" s="232">
        <v>1</v>
      </c>
      <c r="L792" s="232"/>
      <c r="M792" s="234"/>
    </row>
    <row r="793" spans="1:13" ht="14">
      <c r="A793" s="230" t="s">
        <v>2002</v>
      </c>
      <c r="B793" s="231"/>
      <c r="C793" s="231">
        <v>20034</v>
      </c>
      <c r="D793" s="231"/>
      <c r="E793" s="231"/>
      <c r="F793" s="231"/>
      <c r="G793" s="232"/>
      <c r="H793" s="233" t="s">
        <v>2408</v>
      </c>
      <c r="I793" s="233" t="s">
        <v>163</v>
      </c>
      <c r="J793" s="232"/>
      <c r="K793" s="232">
        <v>9</v>
      </c>
      <c r="L793" s="232" t="s">
        <v>837</v>
      </c>
      <c r="M793" s="234"/>
    </row>
    <row r="794" spans="1:13" ht="14">
      <c r="A794" s="230" t="s">
        <v>2002</v>
      </c>
      <c r="B794" s="231"/>
      <c r="C794" s="231">
        <v>20040</v>
      </c>
      <c r="D794" s="231"/>
      <c r="E794" s="231"/>
      <c r="F794" s="231"/>
      <c r="G794" s="232"/>
      <c r="H794" s="233" t="s">
        <v>1845</v>
      </c>
      <c r="I794" s="233" t="s">
        <v>548</v>
      </c>
      <c r="J794" s="232"/>
      <c r="K794" s="232">
        <v>9</v>
      </c>
      <c r="L794" s="232" t="s">
        <v>837</v>
      </c>
      <c r="M794" s="234"/>
    </row>
    <row r="795" spans="1:13" ht="14">
      <c r="A795" s="230" t="s">
        <v>2002</v>
      </c>
      <c r="B795" s="231"/>
      <c r="C795" s="231">
        <v>20041</v>
      </c>
      <c r="D795" s="231"/>
      <c r="E795" s="231"/>
      <c r="F795" s="231"/>
      <c r="G795" s="232"/>
      <c r="H795" s="235" t="s">
        <v>1310</v>
      </c>
      <c r="I795" s="236" t="s">
        <v>20</v>
      </c>
      <c r="J795" s="237"/>
      <c r="K795" s="232">
        <v>1</v>
      </c>
      <c r="L795" s="232"/>
      <c r="M795" s="234" t="s">
        <v>837</v>
      </c>
    </row>
    <row r="796" spans="1:13" ht="14">
      <c r="A796" s="230" t="s">
        <v>2002</v>
      </c>
      <c r="B796" s="231"/>
      <c r="C796" s="231">
        <v>20042</v>
      </c>
      <c r="D796" s="231"/>
      <c r="E796" s="231"/>
      <c r="F796" s="231"/>
      <c r="G796" s="232"/>
      <c r="H796" s="233" t="s">
        <v>566</v>
      </c>
      <c r="I796" s="233" t="s">
        <v>225</v>
      </c>
      <c r="J796" s="232"/>
      <c r="K796" s="232">
        <v>1</v>
      </c>
      <c r="L796" s="232"/>
      <c r="M796" s="234"/>
    </row>
    <row r="797" spans="1:13" ht="14">
      <c r="A797" s="230" t="s">
        <v>2002</v>
      </c>
      <c r="B797" s="231"/>
      <c r="C797" s="231">
        <v>20047</v>
      </c>
      <c r="D797" s="231"/>
      <c r="E797" s="231"/>
      <c r="F797" s="231"/>
      <c r="G797" s="232"/>
      <c r="H797" s="233" t="s">
        <v>195</v>
      </c>
      <c r="I797" s="233" t="s">
        <v>155</v>
      </c>
      <c r="J797" s="232"/>
      <c r="K797" s="232">
        <v>7</v>
      </c>
      <c r="L797" s="232" t="s">
        <v>46</v>
      </c>
      <c r="M797" s="234"/>
    </row>
    <row r="798" spans="1:13" ht="14">
      <c r="A798" s="230" t="s">
        <v>2002</v>
      </c>
      <c r="B798" s="231"/>
      <c r="C798" s="231">
        <v>20060</v>
      </c>
      <c r="D798" s="231"/>
      <c r="E798" s="231"/>
      <c r="F798" s="231"/>
      <c r="G798" s="232"/>
      <c r="H798" s="233" t="s">
        <v>2920</v>
      </c>
      <c r="I798" s="233" t="s">
        <v>247</v>
      </c>
      <c r="J798" s="231"/>
      <c r="K798" s="232">
        <v>1</v>
      </c>
      <c r="L798" s="232"/>
      <c r="M798" s="234"/>
    </row>
    <row r="799" spans="1:13" ht="14">
      <c r="A799" s="230" t="s">
        <v>2002</v>
      </c>
      <c r="B799" s="231"/>
      <c r="C799" s="231">
        <v>20074</v>
      </c>
      <c r="D799" s="231"/>
      <c r="E799" s="231"/>
      <c r="F799" s="231"/>
      <c r="G799" s="232"/>
      <c r="H799" s="233" t="s">
        <v>615</v>
      </c>
      <c r="I799" s="233" t="s">
        <v>151</v>
      </c>
      <c r="J799" s="232"/>
      <c r="K799" s="232">
        <v>1</v>
      </c>
      <c r="L799" s="232"/>
      <c r="M799" s="234" t="s">
        <v>837</v>
      </c>
    </row>
    <row r="800" spans="1:13" ht="14">
      <c r="A800" s="230" t="s">
        <v>2002</v>
      </c>
      <c r="B800" s="231"/>
      <c r="C800" s="231">
        <v>20078</v>
      </c>
      <c r="D800" s="231"/>
      <c r="E800" s="231"/>
      <c r="F800" s="231"/>
      <c r="G800" s="232"/>
      <c r="H800" s="233" t="s">
        <v>11</v>
      </c>
      <c r="I800" s="233" t="s">
        <v>236</v>
      </c>
      <c r="J800" s="232"/>
      <c r="K800" s="232">
        <v>3</v>
      </c>
      <c r="L800" s="232" t="s">
        <v>837</v>
      </c>
      <c r="M800" s="234"/>
    </row>
    <row r="801" spans="1:13" ht="14">
      <c r="A801" s="230" t="s">
        <v>2002</v>
      </c>
      <c r="B801" s="231"/>
      <c r="C801" s="231">
        <v>20100</v>
      </c>
      <c r="D801" s="231"/>
      <c r="E801" s="231"/>
      <c r="F801" s="231"/>
      <c r="G801" s="232"/>
      <c r="H801" s="235" t="s">
        <v>436</v>
      </c>
      <c r="I801" s="236" t="s">
        <v>1169</v>
      </c>
      <c r="J801" s="237"/>
      <c r="K801" s="232">
        <v>1</v>
      </c>
      <c r="L801" s="232"/>
      <c r="M801" s="234" t="s">
        <v>837</v>
      </c>
    </row>
    <row r="802" spans="1:13" ht="14">
      <c r="A802" s="230" t="s">
        <v>2002</v>
      </c>
      <c r="B802" s="231"/>
      <c r="C802" s="231">
        <v>20122</v>
      </c>
      <c r="D802" s="231"/>
      <c r="E802" s="231"/>
      <c r="F802" s="231"/>
      <c r="G802" s="232"/>
      <c r="H802" s="233" t="s">
        <v>626</v>
      </c>
      <c r="I802" s="233" t="s">
        <v>168</v>
      </c>
      <c r="J802" s="231"/>
      <c r="K802" s="232">
        <v>8</v>
      </c>
      <c r="L802" s="232" t="s">
        <v>46</v>
      </c>
      <c r="M802" s="234"/>
    </row>
    <row r="803" spans="1:13" ht="14">
      <c r="A803" s="230" t="s">
        <v>2002</v>
      </c>
      <c r="B803" s="231"/>
      <c r="C803" s="231">
        <v>20165</v>
      </c>
      <c r="D803" s="231"/>
      <c r="E803" s="231"/>
      <c r="F803" s="231"/>
      <c r="G803" s="232"/>
      <c r="H803" s="233" t="s">
        <v>2925</v>
      </c>
      <c r="I803" s="233" t="s">
        <v>2926</v>
      </c>
      <c r="J803" s="231"/>
      <c r="K803" s="232">
        <v>3</v>
      </c>
      <c r="L803" s="232" t="s">
        <v>46</v>
      </c>
      <c r="M803" s="234"/>
    </row>
    <row r="804" spans="1:13" ht="14">
      <c r="A804" s="230" t="s">
        <v>2002</v>
      </c>
      <c r="B804" s="231"/>
      <c r="C804" s="231">
        <v>20175</v>
      </c>
      <c r="D804" s="231"/>
      <c r="E804" s="231"/>
      <c r="F804" s="231"/>
      <c r="G804" s="232"/>
      <c r="H804" s="233" t="s">
        <v>1639</v>
      </c>
      <c r="I804" s="233" t="s">
        <v>607</v>
      </c>
      <c r="J804" s="232"/>
      <c r="K804" s="232">
        <v>1</v>
      </c>
      <c r="L804" s="232"/>
      <c r="M804" s="234" t="s">
        <v>46</v>
      </c>
    </row>
    <row r="805" spans="1:13" ht="14">
      <c r="A805" s="230" t="s">
        <v>2002</v>
      </c>
      <c r="B805" s="231"/>
      <c r="C805" s="231">
        <v>20177</v>
      </c>
      <c r="D805" s="231"/>
      <c r="E805" s="231"/>
      <c r="F805" s="231"/>
      <c r="G805" s="232"/>
      <c r="H805" s="233" t="s">
        <v>2417</v>
      </c>
      <c r="I805" s="233" t="s">
        <v>448</v>
      </c>
      <c r="J805" s="232"/>
      <c r="K805" s="232">
        <v>1</v>
      </c>
      <c r="L805" s="232"/>
      <c r="M805" s="234" t="s">
        <v>837</v>
      </c>
    </row>
    <row r="806" spans="1:13" ht="14">
      <c r="A806" s="230" t="s">
        <v>2002</v>
      </c>
      <c r="B806" s="231"/>
      <c r="C806" s="231">
        <v>20186</v>
      </c>
      <c r="D806" s="231"/>
      <c r="E806" s="231"/>
      <c r="F806" s="231"/>
      <c r="G806" s="232"/>
      <c r="H806" s="235" t="s">
        <v>1125</v>
      </c>
      <c r="I806" s="236" t="s">
        <v>150</v>
      </c>
      <c r="J806" s="237"/>
      <c r="K806" s="232">
        <v>1</v>
      </c>
      <c r="L806" s="232"/>
      <c r="M806" s="234"/>
    </row>
    <row r="807" spans="1:13" ht="14">
      <c r="A807" s="230" t="s">
        <v>2002</v>
      </c>
      <c r="B807" s="231"/>
      <c r="C807" s="231">
        <v>20190</v>
      </c>
      <c r="D807" s="231"/>
      <c r="E807" s="231"/>
      <c r="F807" s="231"/>
      <c r="G807" s="232"/>
      <c r="H807" s="233" t="s">
        <v>601</v>
      </c>
      <c r="I807" s="233" t="s">
        <v>559</v>
      </c>
      <c r="J807" s="231"/>
      <c r="K807" s="232">
        <v>1</v>
      </c>
      <c r="L807" s="232"/>
      <c r="M807" s="234"/>
    </row>
    <row r="808" spans="1:13" ht="14">
      <c r="A808" s="230" t="s">
        <v>2002</v>
      </c>
      <c r="B808" s="231"/>
      <c r="C808" s="231">
        <v>20198</v>
      </c>
      <c r="D808" s="231"/>
      <c r="E808" s="231"/>
      <c r="F808" s="231"/>
      <c r="G808" s="232"/>
      <c r="H808" s="233" t="s">
        <v>2420</v>
      </c>
      <c r="I808" s="233" t="s">
        <v>607</v>
      </c>
      <c r="J808" s="232"/>
      <c r="K808" s="232">
        <v>1</v>
      </c>
      <c r="L808" s="232"/>
      <c r="M808" s="234" t="s">
        <v>46</v>
      </c>
    </row>
    <row r="809" spans="1:13" ht="14">
      <c r="A809" s="230" t="s">
        <v>2002</v>
      </c>
      <c r="B809" s="231"/>
      <c r="C809" s="231">
        <v>20205</v>
      </c>
      <c r="D809" s="231"/>
      <c r="E809" s="231"/>
      <c r="F809" s="231"/>
      <c r="G809" s="232"/>
      <c r="H809" s="233" t="s">
        <v>1622</v>
      </c>
      <c r="I809" s="233" t="s">
        <v>560</v>
      </c>
      <c r="J809" s="232"/>
      <c r="K809" s="232">
        <v>1</v>
      </c>
      <c r="L809" s="232"/>
      <c r="M809" s="234" t="s">
        <v>837</v>
      </c>
    </row>
    <row r="810" spans="1:13" ht="14">
      <c r="A810" s="230" t="s">
        <v>2002</v>
      </c>
      <c r="B810" s="231"/>
      <c r="C810" s="231">
        <v>20209</v>
      </c>
      <c r="D810" s="231"/>
      <c r="E810" s="231"/>
      <c r="F810" s="231"/>
      <c r="G810" s="232"/>
      <c r="H810" s="233" t="s">
        <v>3393</v>
      </c>
      <c r="I810" s="233" t="s">
        <v>174</v>
      </c>
      <c r="J810" s="231"/>
      <c r="K810" s="232">
        <v>1</v>
      </c>
      <c r="L810" s="232"/>
      <c r="M810" s="234"/>
    </row>
    <row r="811" spans="1:13" ht="14">
      <c r="A811" s="230" t="s">
        <v>2002</v>
      </c>
      <c r="B811" s="231"/>
      <c r="C811" s="231">
        <v>20218</v>
      </c>
      <c r="D811" s="231"/>
      <c r="E811" s="231"/>
      <c r="F811" s="231"/>
      <c r="G811" s="232"/>
      <c r="H811" s="233" t="s">
        <v>259</v>
      </c>
      <c r="I811" s="233" t="s">
        <v>2423</v>
      </c>
      <c r="J811" s="232"/>
      <c r="K811" s="232">
        <v>1</v>
      </c>
      <c r="L811" s="232"/>
      <c r="M811" s="234" t="s">
        <v>837</v>
      </c>
    </row>
    <row r="812" spans="1:13" ht="14">
      <c r="A812" s="230" t="s">
        <v>2002</v>
      </c>
      <c r="B812" s="231"/>
      <c r="C812" s="231">
        <v>20227</v>
      </c>
      <c r="D812" s="231"/>
      <c r="E812" s="231"/>
      <c r="F812" s="231"/>
      <c r="G812" s="232"/>
      <c r="H812" s="233" t="s">
        <v>1268</v>
      </c>
      <c r="I812" s="233" t="s">
        <v>247</v>
      </c>
      <c r="J812" s="231"/>
      <c r="K812" s="232">
        <v>1</v>
      </c>
      <c r="L812" s="232"/>
      <c r="M812" s="234"/>
    </row>
    <row r="813" spans="1:13" ht="14">
      <c r="A813" s="230" t="s">
        <v>2002</v>
      </c>
      <c r="B813" s="231"/>
      <c r="C813" s="231">
        <v>20233</v>
      </c>
      <c r="D813" s="231"/>
      <c r="E813" s="231"/>
      <c r="F813" s="231"/>
      <c r="G813" s="232"/>
      <c r="H813" s="233" t="s">
        <v>2424</v>
      </c>
      <c r="I813" s="233" t="s">
        <v>2425</v>
      </c>
      <c r="J813" s="232"/>
      <c r="K813" s="232">
        <v>8</v>
      </c>
      <c r="L813" s="232" t="s">
        <v>837</v>
      </c>
      <c r="M813" s="234"/>
    </row>
    <row r="814" spans="1:13" ht="14">
      <c r="A814" s="230" t="s">
        <v>2002</v>
      </c>
      <c r="B814" s="231"/>
      <c r="C814" s="231">
        <v>20237</v>
      </c>
      <c r="D814" s="231"/>
      <c r="E814" s="231"/>
      <c r="F814" s="231"/>
      <c r="G814" s="232"/>
      <c r="H814" s="233" t="s">
        <v>2426</v>
      </c>
      <c r="I814" s="233" t="s">
        <v>571</v>
      </c>
      <c r="J814" s="232"/>
      <c r="K814" s="232">
        <v>1</v>
      </c>
      <c r="L814" s="232"/>
      <c r="M814" s="234" t="s">
        <v>837</v>
      </c>
    </row>
    <row r="815" spans="1:13" ht="14">
      <c r="A815" s="230" t="s">
        <v>2002</v>
      </c>
      <c r="B815" s="231"/>
      <c r="C815" s="231">
        <v>20243</v>
      </c>
      <c r="D815" s="231"/>
      <c r="E815" s="231"/>
      <c r="F815" s="231"/>
      <c r="G815" s="232"/>
      <c r="H815" s="233" t="s">
        <v>2427</v>
      </c>
      <c r="I815" s="233" t="s">
        <v>951</v>
      </c>
      <c r="J815" s="232"/>
      <c r="K815" s="232">
        <v>1</v>
      </c>
      <c r="L815" s="232"/>
      <c r="M815" s="234" t="s">
        <v>46</v>
      </c>
    </row>
    <row r="816" spans="1:13" ht="14">
      <c r="A816" s="230" t="s">
        <v>2002</v>
      </c>
      <c r="B816" s="231"/>
      <c r="C816" s="231">
        <v>20263</v>
      </c>
      <c r="D816" s="231"/>
      <c r="E816" s="231"/>
      <c r="F816" s="231"/>
      <c r="G816" s="232"/>
      <c r="H816" s="233" t="s">
        <v>2429</v>
      </c>
      <c r="I816" s="233" t="s">
        <v>2430</v>
      </c>
      <c r="J816" s="232"/>
      <c r="K816" s="232">
        <v>2</v>
      </c>
      <c r="L816" s="232" t="s">
        <v>837</v>
      </c>
      <c r="M816" s="234"/>
    </row>
    <row r="817" spans="1:13" ht="14">
      <c r="A817" s="230" t="s">
        <v>2002</v>
      </c>
      <c r="B817" s="231"/>
      <c r="C817" s="231">
        <v>20312</v>
      </c>
      <c r="D817" s="231"/>
      <c r="E817" s="231"/>
      <c r="F817" s="231"/>
      <c r="G817" s="232"/>
      <c r="H817" s="233" t="s">
        <v>2435</v>
      </c>
      <c r="I817" s="233" t="s">
        <v>904</v>
      </c>
      <c r="J817" s="232"/>
      <c r="K817" s="232">
        <v>1</v>
      </c>
      <c r="L817" s="232"/>
      <c r="M817" s="234" t="s">
        <v>837</v>
      </c>
    </row>
    <row r="818" spans="1:13" ht="14">
      <c r="A818" s="230" t="s">
        <v>2002</v>
      </c>
      <c r="B818" s="231"/>
      <c r="C818" s="231">
        <v>20323</v>
      </c>
      <c r="D818" s="231"/>
      <c r="E818" s="231"/>
      <c r="F818" s="231"/>
      <c r="G818" s="232"/>
      <c r="H818" s="233" t="s">
        <v>2928</v>
      </c>
      <c r="I818" s="233" t="s">
        <v>2929</v>
      </c>
      <c r="J818" s="231"/>
      <c r="K818" s="232">
        <v>1</v>
      </c>
      <c r="L818" s="232"/>
      <c r="M818" s="234" t="s">
        <v>837</v>
      </c>
    </row>
    <row r="819" spans="1:13" ht="14">
      <c r="A819" s="230" t="s">
        <v>2002</v>
      </c>
      <c r="B819" s="231"/>
      <c r="C819" s="231">
        <v>20329</v>
      </c>
      <c r="D819" s="231"/>
      <c r="E819" s="231"/>
      <c r="F819" s="231"/>
      <c r="G819" s="232"/>
      <c r="H819" s="233" t="s">
        <v>1892</v>
      </c>
      <c r="I819" s="233" t="s">
        <v>1893</v>
      </c>
      <c r="J819" s="232"/>
      <c r="K819" s="232">
        <v>1</v>
      </c>
      <c r="L819" s="232"/>
      <c r="M819" s="234" t="s">
        <v>837</v>
      </c>
    </row>
    <row r="820" spans="1:13" ht="14">
      <c r="A820" s="230" t="s">
        <v>2002</v>
      </c>
      <c r="B820" s="231"/>
      <c r="C820" s="231">
        <v>20332</v>
      </c>
      <c r="D820" s="231"/>
      <c r="E820" s="231"/>
      <c r="F820" s="231"/>
      <c r="G820" s="232"/>
      <c r="H820" s="233" t="s">
        <v>586</v>
      </c>
      <c r="I820" s="233" t="s">
        <v>589</v>
      </c>
      <c r="J820" s="232"/>
      <c r="K820" s="232">
        <v>9</v>
      </c>
      <c r="L820" s="232" t="s">
        <v>46</v>
      </c>
      <c r="M820" s="234"/>
    </row>
    <row r="821" spans="1:13" ht="14">
      <c r="A821" s="230" t="s">
        <v>2002</v>
      </c>
      <c r="B821" s="231"/>
      <c r="C821" s="231">
        <v>20334</v>
      </c>
      <c r="D821" s="231"/>
      <c r="E821" s="231"/>
      <c r="F821" s="231"/>
      <c r="G821" s="232"/>
      <c r="H821" s="233" t="s">
        <v>2586</v>
      </c>
      <c r="I821" s="233" t="s">
        <v>547</v>
      </c>
      <c r="J821" s="232"/>
      <c r="K821" s="232">
        <v>1</v>
      </c>
      <c r="L821" s="232"/>
      <c r="M821" s="234" t="s">
        <v>46</v>
      </c>
    </row>
    <row r="822" spans="1:13" ht="14">
      <c r="A822" s="230" t="s">
        <v>2002</v>
      </c>
      <c r="B822" s="231"/>
      <c r="C822" s="231">
        <v>20339</v>
      </c>
      <c r="D822" s="231"/>
      <c r="E822" s="231"/>
      <c r="F822" s="231"/>
      <c r="G822" s="232"/>
      <c r="H822" s="233" t="s">
        <v>643</v>
      </c>
      <c r="I822" s="233" t="s">
        <v>531</v>
      </c>
      <c r="J822" s="232"/>
      <c r="K822" s="232">
        <v>1</v>
      </c>
      <c r="L822" s="232"/>
      <c r="M822" s="234" t="s">
        <v>837</v>
      </c>
    </row>
    <row r="823" spans="1:13" ht="14">
      <c r="A823" s="230" t="s">
        <v>2002</v>
      </c>
      <c r="B823" s="231"/>
      <c r="C823" s="231">
        <v>20344</v>
      </c>
      <c r="D823" s="231"/>
      <c r="E823" s="231"/>
      <c r="F823" s="231"/>
      <c r="G823" s="232"/>
      <c r="H823" s="233" t="s">
        <v>1656</v>
      </c>
      <c r="I823" s="233" t="s">
        <v>208</v>
      </c>
      <c r="J823" s="232"/>
      <c r="K823" s="232">
        <v>1</v>
      </c>
      <c r="L823" s="232"/>
      <c r="M823" s="234"/>
    </row>
    <row r="824" spans="1:13" ht="14">
      <c r="A824" s="230" t="s">
        <v>2002</v>
      </c>
      <c r="B824" s="231"/>
      <c r="C824" s="231">
        <v>20368</v>
      </c>
      <c r="D824" s="231"/>
      <c r="E824" s="231"/>
      <c r="F824" s="231"/>
      <c r="G824" s="232"/>
      <c r="H824" s="233" t="s">
        <v>1878</v>
      </c>
      <c r="I824" s="233" t="s">
        <v>147</v>
      </c>
      <c r="J824" s="232"/>
      <c r="K824" s="232">
        <v>1</v>
      </c>
      <c r="L824" s="232"/>
      <c r="M824" s="234" t="s">
        <v>837</v>
      </c>
    </row>
    <row r="825" spans="1:13" ht="14">
      <c r="A825" s="230" t="s">
        <v>2002</v>
      </c>
      <c r="B825" s="231"/>
      <c r="C825" s="231">
        <v>20370</v>
      </c>
      <c r="D825" s="231"/>
      <c r="E825" s="231"/>
      <c r="F825" s="231"/>
      <c r="G825" s="232"/>
      <c r="H825" s="233" t="s">
        <v>412</v>
      </c>
      <c r="I825" s="233" t="s">
        <v>343</v>
      </c>
      <c r="J825" s="232"/>
      <c r="K825" s="232">
        <v>1</v>
      </c>
      <c r="L825" s="232"/>
      <c r="M825" s="234" t="s">
        <v>46</v>
      </c>
    </row>
    <row r="826" spans="1:13" ht="14">
      <c r="A826" s="230" t="s">
        <v>2002</v>
      </c>
      <c r="B826" s="231"/>
      <c r="C826" s="231">
        <v>20383</v>
      </c>
      <c r="D826" s="231"/>
      <c r="E826" s="231"/>
      <c r="F826" s="231"/>
      <c r="G826" s="232"/>
      <c r="H826" s="233" t="s">
        <v>1888</v>
      </c>
      <c r="I826" s="233" t="s">
        <v>482</v>
      </c>
      <c r="J826" s="232"/>
      <c r="K826" s="232">
        <v>1</v>
      </c>
      <c r="L826" s="232"/>
      <c r="M826" s="234" t="s">
        <v>837</v>
      </c>
    </row>
    <row r="827" spans="1:13" ht="14">
      <c r="A827" s="230" t="s">
        <v>2002</v>
      </c>
      <c r="B827" s="231"/>
      <c r="C827" s="231">
        <v>20387</v>
      </c>
      <c r="D827" s="231"/>
      <c r="E827" s="231"/>
      <c r="F827" s="231"/>
      <c r="G827" s="232"/>
      <c r="H827" s="235" t="s">
        <v>1042</v>
      </c>
      <c r="I827" s="236" t="s">
        <v>110</v>
      </c>
      <c r="J827" s="237"/>
      <c r="K827" s="232">
        <v>1</v>
      </c>
      <c r="L827" s="232"/>
      <c r="M827" s="234" t="s">
        <v>46</v>
      </c>
    </row>
    <row r="828" spans="1:13" ht="14">
      <c r="A828" s="230" t="s">
        <v>2002</v>
      </c>
      <c r="B828" s="231"/>
      <c r="C828" s="231">
        <v>20395</v>
      </c>
      <c r="D828" s="231"/>
      <c r="E828" s="231"/>
      <c r="F828" s="231"/>
      <c r="G828" s="232"/>
      <c r="H828" s="235" t="s">
        <v>1262</v>
      </c>
      <c r="I828" s="236" t="s">
        <v>220</v>
      </c>
      <c r="J828" s="237"/>
      <c r="K828" s="232">
        <v>1</v>
      </c>
      <c r="L828" s="232"/>
      <c r="M828" s="234" t="s">
        <v>46</v>
      </c>
    </row>
    <row r="829" spans="1:13" ht="14">
      <c r="A829" s="230" t="s">
        <v>2002</v>
      </c>
      <c r="B829" s="231"/>
      <c r="C829" s="231">
        <v>20399</v>
      </c>
      <c r="D829" s="231"/>
      <c r="E829" s="231"/>
      <c r="F829" s="231"/>
      <c r="G829" s="232"/>
      <c r="H829" s="233" t="s">
        <v>2443</v>
      </c>
      <c r="I829" s="233" t="s">
        <v>589</v>
      </c>
      <c r="J829" s="232"/>
      <c r="K829" s="232">
        <v>1</v>
      </c>
      <c r="L829" s="232"/>
      <c r="M829" s="234" t="s">
        <v>837</v>
      </c>
    </row>
    <row r="830" spans="1:13" ht="14">
      <c r="A830" s="230" t="s">
        <v>2002</v>
      </c>
      <c r="B830" s="231"/>
      <c r="C830" s="231">
        <v>20430</v>
      </c>
      <c r="D830" s="231"/>
      <c r="E830" s="231"/>
      <c r="F830" s="231"/>
      <c r="G830" s="232"/>
      <c r="H830" s="233" t="s">
        <v>528</v>
      </c>
      <c r="I830" s="233" t="s">
        <v>1709</v>
      </c>
      <c r="J830" s="232"/>
      <c r="K830" s="232">
        <v>1</v>
      </c>
      <c r="L830" s="232"/>
      <c r="M830" s="234" t="s">
        <v>837</v>
      </c>
    </row>
    <row r="831" spans="1:13" ht="14">
      <c r="A831" s="230" t="s">
        <v>2002</v>
      </c>
      <c r="B831" s="238"/>
      <c r="C831" s="238">
        <v>20463</v>
      </c>
      <c r="D831" s="238"/>
      <c r="E831" s="238"/>
      <c r="F831" s="231"/>
      <c r="G831" s="232"/>
      <c r="H831" s="233" t="s">
        <v>121</v>
      </c>
      <c r="I831" s="233" t="s">
        <v>3631</v>
      </c>
      <c r="J831" s="231"/>
      <c r="K831" s="232">
        <v>5</v>
      </c>
      <c r="L831" s="232"/>
      <c r="M831" s="234"/>
    </row>
    <row r="832" spans="1:13" ht="14">
      <c r="A832" s="230" t="s">
        <v>2002</v>
      </c>
      <c r="B832" s="231"/>
      <c r="C832" s="231">
        <v>20468</v>
      </c>
      <c r="D832" s="231"/>
      <c r="E832" s="231"/>
      <c r="F832" s="231"/>
      <c r="G832" s="232"/>
      <c r="H832" s="233" t="s">
        <v>413</v>
      </c>
      <c r="I832" s="233" t="s">
        <v>1953</v>
      </c>
      <c r="J832" s="232"/>
      <c r="K832" s="232">
        <v>1</v>
      </c>
      <c r="L832" s="232"/>
      <c r="M832" s="234" t="s">
        <v>837</v>
      </c>
    </row>
    <row r="833" spans="1:13" ht="14">
      <c r="A833" s="230" t="s">
        <v>2002</v>
      </c>
      <c r="B833" s="231"/>
      <c r="C833" s="231">
        <v>20476</v>
      </c>
      <c r="D833" s="231"/>
      <c r="E833" s="231"/>
      <c r="F833" s="231"/>
      <c r="G833" s="232"/>
      <c r="H833" s="233" t="s">
        <v>2446</v>
      </c>
      <c r="I833" s="233" t="s">
        <v>265</v>
      </c>
      <c r="J833" s="232"/>
      <c r="K833" s="232">
        <v>1</v>
      </c>
      <c r="L833" s="232"/>
      <c r="M833" s="234" t="s">
        <v>837</v>
      </c>
    </row>
    <row r="834" spans="1:13" ht="14">
      <c r="A834" s="230" t="s">
        <v>2002</v>
      </c>
      <c r="B834" s="231"/>
      <c r="C834" s="231">
        <v>20493</v>
      </c>
      <c r="D834" s="231"/>
      <c r="E834" s="231"/>
      <c r="F834" s="231"/>
      <c r="G834" s="232"/>
      <c r="H834" s="233" t="s">
        <v>2448</v>
      </c>
      <c r="I834" s="233" t="s">
        <v>602</v>
      </c>
      <c r="J834" s="232"/>
      <c r="K834" s="232">
        <v>3</v>
      </c>
      <c r="L834" s="232" t="s">
        <v>46</v>
      </c>
      <c r="M834" s="234"/>
    </row>
    <row r="835" spans="1:13" ht="14">
      <c r="A835" s="230" t="s">
        <v>2002</v>
      </c>
      <c r="B835" s="231"/>
      <c r="C835" s="231">
        <v>20494</v>
      </c>
      <c r="D835" s="231"/>
      <c r="E835" s="231"/>
      <c r="F835" s="231"/>
      <c r="G835" s="232"/>
      <c r="H835" s="233" t="s">
        <v>3397</v>
      </c>
      <c r="I835" s="233" t="s">
        <v>215</v>
      </c>
      <c r="J835" s="231"/>
      <c r="K835" s="232">
        <v>1</v>
      </c>
      <c r="L835" s="232"/>
      <c r="M835" s="234"/>
    </row>
    <row r="836" spans="1:13" ht="14">
      <c r="A836" s="230" t="s">
        <v>2002</v>
      </c>
      <c r="B836" s="231"/>
      <c r="C836" s="231">
        <v>20501</v>
      </c>
      <c r="D836" s="231"/>
      <c r="E836" s="231"/>
      <c r="F836" s="231"/>
      <c r="G836" s="232"/>
      <c r="H836" s="233" t="s">
        <v>2449</v>
      </c>
      <c r="I836" s="233" t="s">
        <v>524</v>
      </c>
      <c r="J836" s="232"/>
      <c r="K836" s="232">
        <v>8</v>
      </c>
      <c r="L836" s="232" t="s">
        <v>46</v>
      </c>
      <c r="M836" s="234"/>
    </row>
    <row r="837" spans="1:13" ht="14">
      <c r="A837" s="230" t="s">
        <v>2002</v>
      </c>
      <c r="B837" s="231"/>
      <c r="C837" s="231">
        <v>20510</v>
      </c>
      <c r="D837" s="231"/>
      <c r="E837" s="231"/>
      <c r="F837" s="231"/>
      <c r="G837" s="232"/>
      <c r="H837" s="233" t="s">
        <v>2934</v>
      </c>
      <c r="I837" s="233" t="s">
        <v>124</v>
      </c>
      <c r="J837" s="231"/>
      <c r="K837" s="232">
        <v>9</v>
      </c>
      <c r="L837" s="232"/>
      <c r="M837" s="234"/>
    </row>
    <row r="838" spans="1:13" ht="14">
      <c r="A838" s="230" t="s">
        <v>2002</v>
      </c>
      <c r="B838" s="231"/>
      <c r="C838" s="231">
        <v>20533</v>
      </c>
      <c r="D838" s="231"/>
      <c r="E838" s="231"/>
      <c r="F838" s="231"/>
      <c r="G838" s="232"/>
      <c r="H838" s="233" t="s">
        <v>2936</v>
      </c>
      <c r="I838" s="233" t="s">
        <v>1823</v>
      </c>
      <c r="J838" s="231"/>
      <c r="K838" s="232">
        <v>9</v>
      </c>
      <c r="L838" s="232"/>
      <c r="M838" s="234"/>
    </row>
    <row r="839" spans="1:13" ht="14">
      <c r="A839" s="230" t="s">
        <v>2002</v>
      </c>
      <c r="B839" s="231"/>
      <c r="C839" s="231">
        <v>20541</v>
      </c>
      <c r="D839" s="231"/>
      <c r="E839" s="231"/>
      <c r="F839" s="231"/>
      <c r="G839" s="232"/>
      <c r="H839" s="233" t="s">
        <v>2938</v>
      </c>
      <c r="I839" s="233" t="s">
        <v>2939</v>
      </c>
      <c r="J839" s="231"/>
      <c r="K839" s="232">
        <v>1</v>
      </c>
      <c r="L839" s="232"/>
      <c r="M839" s="234"/>
    </row>
    <row r="840" spans="1:13" ht="14">
      <c r="A840" s="230" t="s">
        <v>2002</v>
      </c>
      <c r="B840" s="231"/>
      <c r="C840" s="231">
        <v>20555</v>
      </c>
      <c r="D840" s="231"/>
      <c r="E840" s="231"/>
      <c r="F840" s="231"/>
      <c r="G840" s="232"/>
      <c r="H840" s="233" t="s">
        <v>2942</v>
      </c>
      <c r="I840" s="233" t="s">
        <v>1768</v>
      </c>
      <c r="J840" s="231"/>
      <c r="K840" s="232">
        <v>1</v>
      </c>
      <c r="L840" s="232"/>
      <c r="M840" s="234" t="s">
        <v>46</v>
      </c>
    </row>
    <row r="841" spans="1:13" ht="14">
      <c r="A841" s="230" t="s">
        <v>2002</v>
      </c>
      <c r="B841" s="231"/>
      <c r="C841" s="231">
        <v>20565</v>
      </c>
      <c r="D841" s="231"/>
      <c r="E841" s="231"/>
      <c r="F841" s="231"/>
      <c r="G841" s="232"/>
      <c r="H841" s="233" t="s">
        <v>2943</v>
      </c>
      <c r="I841" s="233" t="s">
        <v>279</v>
      </c>
      <c r="J841" s="231"/>
      <c r="K841" s="232">
        <v>1</v>
      </c>
      <c r="L841" s="232"/>
      <c r="M841" s="234" t="s">
        <v>837</v>
      </c>
    </row>
    <row r="842" spans="1:13" ht="14">
      <c r="A842" s="230" t="s">
        <v>2002</v>
      </c>
      <c r="B842" s="231"/>
      <c r="C842" s="231">
        <v>20582</v>
      </c>
      <c r="D842" s="231"/>
      <c r="E842" s="231"/>
      <c r="F842" s="231"/>
      <c r="G842" s="232"/>
      <c r="H842" s="233" t="s">
        <v>818</v>
      </c>
      <c r="I842" s="233" t="s">
        <v>117</v>
      </c>
      <c r="J842" s="231"/>
      <c r="K842" s="232">
        <v>1</v>
      </c>
      <c r="L842" s="232"/>
      <c r="M842" s="234"/>
    </row>
    <row r="843" spans="1:13" ht="14">
      <c r="A843" s="230" t="s">
        <v>2002</v>
      </c>
      <c r="B843" s="231"/>
      <c r="C843" s="231">
        <v>20589</v>
      </c>
      <c r="D843" s="231"/>
      <c r="E843" s="231"/>
      <c r="F843" s="231"/>
      <c r="G843" s="232"/>
      <c r="H843" s="233" t="s">
        <v>1663</v>
      </c>
      <c r="I843" s="233" t="s">
        <v>1664</v>
      </c>
      <c r="J843" s="232"/>
      <c r="K843" s="232">
        <v>1</v>
      </c>
      <c r="L843" s="232"/>
      <c r="M843" s="234"/>
    </row>
    <row r="844" spans="1:13" ht="14">
      <c r="A844" s="230" t="s">
        <v>2002</v>
      </c>
      <c r="B844" s="231"/>
      <c r="C844" s="231">
        <v>20617</v>
      </c>
      <c r="D844" s="231"/>
      <c r="E844" s="231"/>
      <c r="F844" s="231"/>
      <c r="G844" s="232"/>
      <c r="H844" s="233" t="s">
        <v>508</v>
      </c>
      <c r="I844" s="233" t="s">
        <v>3400</v>
      </c>
      <c r="J844" s="232"/>
      <c r="K844" s="232">
        <v>1</v>
      </c>
      <c r="L844" s="232"/>
      <c r="M844" s="234" t="s">
        <v>837</v>
      </c>
    </row>
    <row r="845" spans="1:13" ht="14">
      <c r="A845" s="230" t="s">
        <v>2002</v>
      </c>
      <c r="B845" s="231"/>
      <c r="C845" s="231">
        <v>20631</v>
      </c>
      <c r="D845" s="231"/>
      <c r="E845" s="231"/>
      <c r="F845" s="231"/>
      <c r="G845" s="232"/>
      <c r="H845" s="233" t="s">
        <v>1743</v>
      </c>
      <c r="I845" s="233" t="s">
        <v>539</v>
      </c>
      <c r="J845" s="232"/>
      <c r="K845" s="232">
        <v>1</v>
      </c>
      <c r="L845" s="232"/>
      <c r="M845" s="234" t="s">
        <v>837</v>
      </c>
    </row>
    <row r="846" spans="1:13" ht="14">
      <c r="A846" s="230" t="s">
        <v>2002</v>
      </c>
      <c r="B846" s="231"/>
      <c r="C846" s="231">
        <v>20638</v>
      </c>
      <c r="D846" s="231"/>
      <c r="E846" s="231"/>
      <c r="F846" s="231"/>
      <c r="G846" s="232"/>
      <c r="H846" s="233" t="s">
        <v>588</v>
      </c>
      <c r="I846" s="233" t="s">
        <v>589</v>
      </c>
      <c r="J846" s="231"/>
      <c r="K846" s="232">
        <v>1</v>
      </c>
      <c r="L846" s="232"/>
      <c r="M846" s="234"/>
    </row>
    <row r="847" spans="1:13" ht="14">
      <c r="A847" s="230" t="s">
        <v>2002</v>
      </c>
      <c r="B847" s="231"/>
      <c r="C847" s="231">
        <v>20643</v>
      </c>
      <c r="D847" s="231"/>
      <c r="E847" s="231"/>
      <c r="F847" s="231"/>
      <c r="G847" s="232"/>
      <c r="H847" s="233" t="s">
        <v>1861</v>
      </c>
      <c r="I847" s="233" t="s">
        <v>1054</v>
      </c>
      <c r="J847" s="232"/>
      <c r="K847" s="232">
        <v>1</v>
      </c>
      <c r="L847" s="232"/>
      <c r="M847" s="234"/>
    </row>
    <row r="848" spans="1:13" ht="14">
      <c r="A848" s="230" t="s">
        <v>2002</v>
      </c>
      <c r="B848" s="231"/>
      <c r="C848" s="231">
        <v>20667</v>
      </c>
      <c r="D848" s="231"/>
      <c r="E848" s="231"/>
      <c r="F848" s="231"/>
      <c r="G848" s="232"/>
      <c r="H848" s="233" t="s">
        <v>2947</v>
      </c>
      <c r="I848" s="233" t="s">
        <v>2948</v>
      </c>
      <c r="J848" s="231"/>
      <c r="K848" s="232">
        <v>1</v>
      </c>
      <c r="L848" s="232"/>
      <c r="M848" s="234"/>
    </row>
    <row r="849" spans="1:13" ht="14">
      <c r="A849" s="230" t="s">
        <v>2002</v>
      </c>
      <c r="B849" s="231"/>
      <c r="C849" s="231">
        <v>20739</v>
      </c>
      <c r="D849" s="231"/>
      <c r="E849" s="231"/>
      <c r="F849" s="231"/>
      <c r="G849" s="232"/>
      <c r="H849" s="233" t="s">
        <v>508</v>
      </c>
      <c r="I849" s="233" t="s">
        <v>1284</v>
      </c>
      <c r="J849" s="232"/>
      <c r="K849" s="232">
        <v>1</v>
      </c>
      <c r="L849" s="232"/>
      <c r="M849" s="234" t="s">
        <v>837</v>
      </c>
    </row>
    <row r="850" spans="1:13" ht="14">
      <c r="A850" s="230" t="s">
        <v>2002</v>
      </c>
      <c r="B850" s="231"/>
      <c r="C850" s="231">
        <v>20802</v>
      </c>
      <c r="D850" s="231"/>
      <c r="E850" s="231"/>
      <c r="F850" s="231"/>
      <c r="G850" s="232"/>
      <c r="H850" s="233" t="s">
        <v>2949</v>
      </c>
      <c r="I850" s="233" t="s">
        <v>2950</v>
      </c>
      <c r="J850" s="231"/>
      <c r="K850" s="232">
        <v>1</v>
      </c>
      <c r="L850" s="232"/>
      <c r="M850" s="234"/>
    </row>
    <row r="851" spans="1:13" ht="14">
      <c r="A851" s="230" t="s">
        <v>2002</v>
      </c>
      <c r="B851" s="231"/>
      <c r="C851" s="231">
        <v>20926</v>
      </c>
      <c r="D851" s="231"/>
      <c r="E851" s="231"/>
      <c r="F851" s="231"/>
      <c r="G851" s="232"/>
      <c r="H851" s="233" t="s">
        <v>528</v>
      </c>
      <c r="I851" s="233" t="s">
        <v>2951</v>
      </c>
      <c r="J851" s="231"/>
      <c r="K851" s="232">
        <v>3</v>
      </c>
      <c r="L851" s="232" t="s">
        <v>837</v>
      </c>
      <c r="M851" s="234"/>
    </row>
    <row r="852" spans="1:13" ht="14">
      <c r="A852" s="230" t="s">
        <v>2002</v>
      </c>
      <c r="B852" s="231"/>
      <c r="C852" s="231">
        <v>20962</v>
      </c>
      <c r="D852" s="231"/>
      <c r="E852" s="231"/>
      <c r="F852" s="231"/>
      <c r="G852" s="232"/>
      <c r="H852" s="233" t="s">
        <v>165</v>
      </c>
      <c r="I852" s="233" t="s">
        <v>2952</v>
      </c>
      <c r="J852" s="231"/>
      <c r="K852" s="232">
        <v>1</v>
      </c>
      <c r="L852" s="232"/>
      <c r="M852" s="234" t="s">
        <v>837</v>
      </c>
    </row>
    <row r="853" spans="1:13" ht="14">
      <c r="A853" s="230" t="s">
        <v>2002</v>
      </c>
      <c r="B853" s="231"/>
      <c r="C853" s="231">
        <v>21018</v>
      </c>
      <c r="D853" s="231"/>
      <c r="E853" s="231"/>
      <c r="F853" s="231"/>
      <c r="G853" s="232"/>
      <c r="H853" s="233" t="s">
        <v>525</v>
      </c>
      <c r="I853" s="233" t="s">
        <v>585</v>
      </c>
      <c r="J853" s="232"/>
      <c r="K853" s="232">
        <v>1</v>
      </c>
      <c r="L853" s="232"/>
      <c r="M853" s="234" t="s">
        <v>46</v>
      </c>
    </row>
    <row r="854" spans="1:13" ht="14">
      <c r="A854" s="230" t="s">
        <v>2002</v>
      </c>
      <c r="B854" s="231"/>
      <c r="C854" s="231">
        <v>21025</v>
      </c>
      <c r="D854" s="231"/>
      <c r="E854" s="231"/>
      <c r="F854" s="231"/>
      <c r="G854" s="232"/>
      <c r="H854" s="233" t="s">
        <v>2198</v>
      </c>
      <c r="I854" s="233" t="s">
        <v>304</v>
      </c>
      <c r="J854" s="232"/>
      <c r="K854" s="232">
        <v>1</v>
      </c>
      <c r="L854" s="232"/>
      <c r="M854" s="234" t="s">
        <v>837</v>
      </c>
    </row>
    <row r="855" spans="1:13" ht="14">
      <c r="A855" s="230" t="s">
        <v>2002</v>
      </c>
      <c r="B855" s="231"/>
      <c r="C855" s="231">
        <v>21065</v>
      </c>
      <c r="D855" s="231"/>
      <c r="E855" s="231"/>
      <c r="F855" s="231"/>
      <c r="G855" s="232"/>
      <c r="H855" s="233" t="s">
        <v>2459</v>
      </c>
      <c r="I855" s="233" t="s">
        <v>251</v>
      </c>
      <c r="J855" s="232"/>
      <c r="K855" s="232">
        <v>1</v>
      </c>
      <c r="L855" s="232"/>
      <c r="M855" s="234" t="s">
        <v>46</v>
      </c>
    </row>
    <row r="856" spans="1:13" ht="14">
      <c r="A856" s="230" t="s">
        <v>2002</v>
      </c>
      <c r="B856" s="231"/>
      <c r="C856" s="231">
        <v>21087</v>
      </c>
      <c r="D856" s="231"/>
      <c r="E856" s="231"/>
      <c r="F856" s="231"/>
      <c r="G856" s="232"/>
      <c r="H856" s="233" t="s">
        <v>1694</v>
      </c>
      <c r="I856" s="233" t="s">
        <v>1695</v>
      </c>
      <c r="J856" s="232"/>
      <c r="K856" s="232">
        <v>1</v>
      </c>
      <c r="L856" s="232"/>
      <c r="M856" s="234" t="s">
        <v>837</v>
      </c>
    </row>
    <row r="857" spans="1:13" ht="14">
      <c r="A857" s="230" t="s">
        <v>2002</v>
      </c>
      <c r="B857" s="231"/>
      <c r="C857" s="231">
        <v>21092</v>
      </c>
      <c r="D857" s="231"/>
      <c r="E857" s="231"/>
      <c r="F857" s="231"/>
      <c r="G857" s="232"/>
      <c r="H857" s="233" t="s">
        <v>2954</v>
      </c>
      <c r="I857" s="233" t="s">
        <v>220</v>
      </c>
      <c r="J857" s="231"/>
      <c r="K857" s="232">
        <v>1</v>
      </c>
      <c r="L857" s="232"/>
      <c r="M857" s="234"/>
    </row>
    <row r="858" spans="1:13" ht="14">
      <c r="A858" s="230" t="s">
        <v>2002</v>
      </c>
      <c r="B858" s="231"/>
      <c r="C858" s="231">
        <v>21111</v>
      </c>
      <c r="D858" s="231"/>
      <c r="E858" s="231"/>
      <c r="F858" s="231"/>
      <c r="G858" s="232"/>
      <c r="H858" s="233" t="s">
        <v>1950</v>
      </c>
      <c r="I858" s="233" t="s">
        <v>151</v>
      </c>
      <c r="J858" s="232"/>
      <c r="K858" s="232">
        <v>1</v>
      </c>
      <c r="L858" s="232"/>
      <c r="M858" s="234" t="s">
        <v>837</v>
      </c>
    </row>
    <row r="859" spans="1:13" ht="14">
      <c r="A859" s="230" t="s">
        <v>2002</v>
      </c>
      <c r="B859" s="231"/>
      <c r="C859" s="231">
        <v>21127</v>
      </c>
      <c r="D859" s="231"/>
      <c r="E859" s="231"/>
      <c r="F859" s="231"/>
      <c r="G859" s="232"/>
      <c r="H859" s="233" t="s">
        <v>121</v>
      </c>
      <c r="I859" s="233" t="s">
        <v>2460</v>
      </c>
      <c r="J859" s="232"/>
      <c r="K859" s="232">
        <v>4</v>
      </c>
      <c r="L859" s="232" t="s">
        <v>838</v>
      </c>
      <c r="M859" s="234"/>
    </row>
    <row r="860" spans="1:13" ht="14">
      <c r="A860" s="230" t="s">
        <v>2002</v>
      </c>
      <c r="B860" s="238"/>
      <c r="C860" s="238">
        <v>21131</v>
      </c>
      <c r="D860" s="238"/>
      <c r="E860" s="238"/>
      <c r="F860" s="231"/>
      <c r="G860" s="232"/>
      <c r="H860" s="233" t="s">
        <v>3632</v>
      </c>
      <c r="I860" s="233" t="s">
        <v>565</v>
      </c>
      <c r="J860" s="231"/>
      <c r="K860" s="232">
        <v>1</v>
      </c>
      <c r="L860" s="232"/>
      <c r="M860" s="234"/>
    </row>
    <row r="861" spans="1:13" ht="14">
      <c r="A861" s="230" t="s">
        <v>2002</v>
      </c>
      <c r="B861" s="231"/>
      <c r="C861" s="231">
        <v>21139</v>
      </c>
      <c r="D861" s="231"/>
      <c r="E861" s="231"/>
      <c r="F861" s="231"/>
      <c r="G861" s="232"/>
      <c r="H861" s="233" t="s">
        <v>2590</v>
      </c>
      <c r="I861" s="233" t="s">
        <v>571</v>
      </c>
      <c r="J861" s="232"/>
      <c r="K861" s="232">
        <v>2</v>
      </c>
      <c r="L861" s="232" t="s">
        <v>837</v>
      </c>
      <c r="M861" s="234"/>
    </row>
    <row r="862" spans="1:13" ht="14">
      <c r="A862" s="230" t="s">
        <v>2002</v>
      </c>
      <c r="B862" s="231"/>
      <c r="C862" s="231">
        <v>21163</v>
      </c>
      <c r="D862" s="231"/>
      <c r="E862" s="231"/>
      <c r="F862" s="231"/>
      <c r="G862" s="232"/>
      <c r="H862" s="233" t="s">
        <v>520</v>
      </c>
      <c r="I862" s="233" t="s">
        <v>1856</v>
      </c>
      <c r="J862" s="231"/>
      <c r="K862" s="232">
        <v>1</v>
      </c>
      <c r="L862" s="232"/>
      <c r="M862" s="234"/>
    </row>
    <row r="863" spans="1:13" ht="14">
      <c r="A863" s="230" t="s">
        <v>2002</v>
      </c>
      <c r="B863" s="231"/>
      <c r="C863" s="231">
        <v>21189</v>
      </c>
      <c r="D863" s="231"/>
      <c r="E863" s="231"/>
      <c r="F863" s="231"/>
      <c r="G863" s="232"/>
      <c r="H863" s="233" t="s">
        <v>1772</v>
      </c>
      <c r="I863" s="233" t="s">
        <v>63</v>
      </c>
      <c r="J863" s="232"/>
      <c r="K863" s="232">
        <v>1</v>
      </c>
      <c r="L863" s="232"/>
      <c r="M863" s="234" t="s">
        <v>837</v>
      </c>
    </row>
    <row r="864" spans="1:13" ht="14">
      <c r="A864" s="230" t="s">
        <v>2002</v>
      </c>
      <c r="B864" s="231"/>
      <c r="C864" s="231">
        <v>21197</v>
      </c>
      <c r="D864" s="231"/>
      <c r="E864" s="231"/>
      <c r="F864" s="231"/>
      <c r="G864" s="232"/>
      <c r="H864" s="233" t="s">
        <v>313</v>
      </c>
      <c r="I864" s="233" t="s">
        <v>2461</v>
      </c>
      <c r="J864" s="232"/>
      <c r="K864" s="232">
        <v>1</v>
      </c>
      <c r="L864" s="232"/>
      <c r="M864" s="234" t="s">
        <v>46</v>
      </c>
    </row>
    <row r="865" spans="1:13" ht="14">
      <c r="A865" s="230" t="s">
        <v>2002</v>
      </c>
      <c r="B865" s="231"/>
      <c r="C865" s="231">
        <v>21293</v>
      </c>
      <c r="D865" s="231"/>
      <c r="E865" s="231"/>
      <c r="F865" s="231"/>
      <c r="G865" s="232"/>
      <c r="H865" s="233" t="s">
        <v>2959</v>
      </c>
      <c r="I865" s="233" t="s">
        <v>2960</v>
      </c>
      <c r="J865" s="231"/>
      <c r="K865" s="232">
        <v>8</v>
      </c>
      <c r="L865" s="232"/>
      <c r="M865" s="234"/>
    </row>
    <row r="866" spans="1:13" ht="14">
      <c r="A866" s="230" t="s">
        <v>2002</v>
      </c>
      <c r="B866" s="231"/>
      <c r="C866" s="231">
        <v>21304</v>
      </c>
      <c r="D866" s="231"/>
      <c r="E866" s="231"/>
      <c r="F866" s="231"/>
      <c r="G866" s="232"/>
      <c r="H866" s="233" t="s">
        <v>2961</v>
      </c>
      <c r="I866" s="233" t="s">
        <v>168</v>
      </c>
      <c r="J866" s="231"/>
      <c r="K866" s="232">
        <v>2</v>
      </c>
      <c r="L866" s="232" t="s">
        <v>837</v>
      </c>
      <c r="M866" s="234"/>
    </row>
    <row r="867" spans="1:13" ht="14">
      <c r="A867" s="230" t="s">
        <v>2002</v>
      </c>
      <c r="B867" s="231"/>
      <c r="C867" s="231">
        <v>21319</v>
      </c>
      <c r="D867" s="231"/>
      <c r="E867" s="231"/>
      <c r="F867" s="231"/>
      <c r="G867" s="232"/>
      <c r="H867" s="233" t="s">
        <v>2962</v>
      </c>
      <c r="I867" s="233" t="s">
        <v>356</v>
      </c>
      <c r="J867" s="231"/>
      <c r="K867" s="232">
        <v>1</v>
      </c>
      <c r="L867" s="232"/>
      <c r="M867" s="234"/>
    </row>
    <row r="868" spans="1:13" ht="14">
      <c r="A868" s="230" t="s">
        <v>2002</v>
      </c>
      <c r="B868" s="231"/>
      <c r="C868" s="231">
        <v>21327</v>
      </c>
      <c r="D868" s="231"/>
      <c r="E868" s="231"/>
      <c r="F868" s="231"/>
      <c r="G868" s="232"/>
      <c r="H868" s="233" t="s">
        <v>2964</v>
      </c>
      <c r="I868" s="233" t="s">
        <v>2965</v>
      </c>
      <c r="J868" s="231"/>
      <c r="K868" s="232">
        <v>1</v>
      </c>
      <c r="L868" s="232"/>
      <c r="M868" s="234"/>
    </row>
    <row r="869" spans="1:13" ht="14">
      <c r="A869" s="230" t="s">
        <v>2002</v>
      </c>
      <c r="B869" s="231"/>
      <c r="C869" s="231">
        <v>21333</v>
      </c>
      <c r="D869" s="231"/>
      <c r="E869" s="231"/>
      <c r="F869" s="231"/>
      <c r="G869" s="232"/>
      <c r="H869" s="233" t="s">
        <v>252</v>
      </c>
      <c r="I869" s="233" t="s">
        <v>602</v>
      </c>
      <c r="J869" s="232"/>
      <c r="K869" s="232">
        <v>1</v>
      </c>
      <c r="L869" s="232"/>
      <c r="M869" s="234"/>
    </row>
    <row r="870" spans="1:13" ht="14">
      <c r="A870" s="230" t="s">
        <v>2002</v>
      </c>
      <c r="B870" s="231"/>
      <c r="C870" s="231">
        <v>21345</v>
      </c>
      <c r="D870" s="231"/>
      <c r="E870" s="231"/>
      <c r="F870" s="231"/>
      <c r="G870" s="232"/>
      <c r="H870" s="233" t="s">
        <v>2966</v>
      </c>
      <c r="I870" s="233" t="s">
        <v>2967</v>
      </c>
      <c r="J870" s="231"/>
      <c r="K870" s="232">
        <v>1</v>
      </c>
      <c r="L870" s="232"/>
      <c r="M870" s="234" t="s">
        <v>46</v>
      </c>
    </row>
    <row r="871" spans="1:13" ht="14">
      <c r="A871" s="230" t="s">
        <v>2002</v>
      </c>
      <c r="B871" s="231"/>
      <c r="C871" s="231">
        <v>21366</v>
      </c>
      <c r="D871" s="231"/>
      <c r="E871" s="231"/>
      <c r="F871" s="231"/>
      <c r="G871" s="232"/>
      <c r="H871" s="233" t="s">
        <v>2382</v>
      </c>
      <c r="I871" s="233" t="s">
        <v>1076</v>
      </c>
      <c r="J871" s="232"/>
      <c r="K871" s="232">
        <v>1</v>
      </c>
      <c r="L871" s="232"/>
      <c r="M871" s="234" t="s">
        <v>837</v>
      </c>
    </row>
    <row r="872" spans="1:13" ht="14">
      <c r="A872" s="230" t="s">
        <v>2002</v>
      </c>
      <c r="B872" s="231"/>
      <c r="C872" s="231">
        <v>21386</v>
      </c>
      <c r="D872" s="231"/>
      <c r="E872" s="231"/>
      <c r="F872" s="231"/>
      <c r="G872" s="232"/>
      <c r="H872" s="233" t="s">
        <v>2969</v>
      </c>
      <c r="I872" s="233" t="s">
        <v>596</v>
      </c>
      <c r="J872" s="231"/>
      <c r="K872" s="232">
        <v>2</v>
      </c>
      <c r="L872" s="232" t="s">
        <v>838</v>
      </c>
      <c r="M872" s="234"/>
    </row>
    <row r="873" spans="1:13" ht="14">
      <c r="A873" s="230" t="s">
        <v>2002</v>
      </c>
      <c r="B873" s="231"/>
      <c r="C873" s="231">
        <v>21453</v>
      </c>
      <c r="D873" s="231"/>
      <c r="E873" s="231"/>
      <c r="F873" s="231"/>
      <c r="G873" s="232"/>
      <c r="H873" s="233" t="s">
        <v>2971</v>
      </c>
      <c r="I873" s="233" t="s">
        <v>2972</v>
      </c>
      <c r="J873" s="231"/>
      <c r="K873" s="232">
        <v>1</v>
      </c>
      <c r="L873" s="232"/>
      <c r="M873" s="234" t="s">
        <v>46</v>
      </c>
    </row>
    <row r="874" spans="1:13" ht="14">
      <c r="A874" s="230" t="s">
        <v>2002</v>
      </c>
      <c r="B874" s="231"/>
      <c r="C874" s="231">
        <v>21535</v>
      </c>
      <c r="D874" s="231"/>
      <c r="E874" s="231"/>
      <c r="F874" s="231"/>
      <c r="G874" s="232"/>
      <c r="H874" s="233" t="s">
        <v>3409</v>
      </c>
      <c r="I874" s="233" t="s">
        <v>986</v>
      </c>
      <c r="J874" s="231"/>
      <c r="K874" s="232">
        <v>6</v>
      </c>
      <c r="L874" s="232"/>
      <c r="M874" s="234"/>
    </row>
    <row r="875" spans="1:13" ht="14">
      <c r="A875" s="230" t="s">
        <v>2002</v>
      </c>
      <c r="B875" s="231"/>
      <c r="C875" s="231">
        <v>21541</v>
      </c>
      <c r="D875" s="231"/>
      <c r="E875" s="231"/>
      <c r="F875" s="231"/>
      <c r="G875" s="232"/>
      <c r="H875" s="233" t="s">
        <v>2475</v>
      </c>
      <c r="I875" s="233" t="s">
        <v>2476</v>
      </c>
      <c r="J875" s="232"/>
      <c r="K875" s="232">
        <v>1</v>
      </c>
      <c r="L875" s="232"/>
      <c r="M875" s="234" t="s">
        <v>837</v>
      </c>
    </row>
    <row r="876" spans="1:13" ht="14">
      <c r="A876" s="230" t="s">
        <v>2002</v>
      </c>
      <c r="B876" s="231"/>
      <c r="C876" s="231">
        <v>21634</v>
      </c>
      <c r="D876" s="231"/>
      <c r="E876" s="231"/>
      <c r="F876" s="231"/>
      <c r="G876" s="232"/>
      <c r="H876" s="233" t="s">
        <v>2975</v>
      </c>
      <c r="I876" s="233" t="s">
        <v>1265</v>
      </c>
      <c r="J876" s="231"/>
      <c r="K876" s="232">
        <v>4</v>
      </c>
      <c r="L876" s="232" t="s">
        <v>46</v>
      </c>
      <c r="M876" s="234"/>
    </row>
    <row r="877" spans="1:13" ht="14">
      <c r="A877" s="230" t="s">
        <v>2002</v>
      </c>
      <c r="B877" s="231"/>
      <c r="C877" s="231">
        <v>21656</v>
      </c>
      <c r="D877" s="231"/>
      <c r="E877" s="231"/>
      <c r="F877" s="231"/>
      <c r="G877" s="232"/>
      <c r="H877" s="233" t="s">
        <v>292</v>
      </c>
      <c r="I877" s="233" t="s">
        <v>2485</v>
      </c>
      <c r="J877" s="232"/>
      <c r="K877" s="232">
        <v>1</v>
      </c>
      <c r="L877" s="232"/>
      <c r="M877" s="234" t="s">
        <v>837</v>
      </c>
    </row>
    <row r="878" spans="1:13" ht="14">
      <c r="A878" s="230" t="s">
        <v>2002</v>
      </c>
      <c r="B878" s="231"/>
      <c r="C878" s="231">
        <v>21728</v>
      </c>
      <c r="D878" s="231"/>
      <c r="E878" s="231"/>
      <c r="F878" s="231"/>
      <c r="G878" s="232"/>
      <c r="H878" s="233" t="s">
        <v>1848</v>
      </c>
      <c r="I878" s="233" t="s">
        <v>589</v>
      </c>
      <c r="J878" s="232"/>
      <c r="K878" s="232">
        <v>1</v>
      </c>
      <c r="L878" s="232"/>
      <c r="M878" s="234" t="s">
        <v>837</v>
      </c>
    </row>
    <row r="879" spans="1:13" ht="14">
      <c r="A879" s="230" t="s">
        <v>2002</v>
      </c>
      <c r="B879" s="231"/>
      <c r="C879" s="231">
        <v>21735</v>
      </c>
      <c r="D879" s="231"/>
      <c r="E879" s="231"/>
      <c r="F879" s="231"/>
      <c r="G879" s="232"/>
      <c r="H879" s="233" t="s">
        <v>2486</v>
      </c>
      <c r="I879" s="233" t="s">
        <v>2487</v>
      </c>
      <c r="J879" s="232"/>
      <c r="K879" s="232">
        <v>2</v>
      </c>
      <c r="L879" s="232" t="s">
        <v>837</v>
      </c>
      <c r="M879" s="234"/>
    </row>
    <row r="880" spans="1:13" ht="14">
      <c r="A880" s="230" t="s">
        <v>2002</v>
      </c>
      <c r="B880" s="231"/>
      <c r="C880" s="231">
        <v>21794</v>
      </c>
      <c r="D880" s="231"/>
      <c r="E880" s="231"/>
      <c r="F880" s="231"/>
      <c r="G880" s="232"/>
      <c r="H880" s="233" t="s">
        <v>1611</v>
      </c>
      <c r="I880" s="233" t="s">
        <v>1612</v>
      </c>
      <c r="J880" s="232"/>
      <c r="K880" s="232">
        <v>3</v>
      </c>
      <c r="L880" s="232" t="s">
        <v>837</v>
      </c>
      <c r="M880" s="234"/>
    </row>
    <row r="881" spans="1:13" ht="14">
      <c r="A881" s="230" t="s">
        <v>2002</v>
      </c>
      <c r="B881" s="231"/>
      <c r="C881" s="231">
        <v>21896</v>
      </c>
      <c r="D881" s="231"/>
      <c r="E881" s="231"/>
      <c r="F881" s="231"/>
      <c r="G881" s="232"/>
      <c r="H881" s="233" t="s">
        <v>982</v>
      </c>
      <c r="I881" s="233" t="s">
        <v>1794</v>
      </c>
      <c r="J881" s="232"/>
      <c r="K881" s="232">
        <v>1</v>
      </c>
      <c r="L881" s="232"/>
      <c r="M881" s="234"/>
    </row>
    <row r="882" spans="1:13" ht="14">
      <c r="A882" s="230" t="s">
        <v>2002</v>
      </c>
      <c r="B882" s="231"/>
      <c r="C882" s="231">
        <v>22036</v>
      </c>
      <c r="D882" s="231"/>
      <c r="E882" s="231"/>
      <c r="F882" s="231"/>
      <c r="G882" s="232"/>
      <c r="H882" s="233" t="s">
        <v>514</v>
      </c>
      <c r="I882" s="233" t="s">
        <v>1856</v>
      </c>
      <c r="J882" s="232"/>
      <c r="K882" s="232">
        <v>1</v>
      </c>
      <c r="L882" s="232"/>
      <c r="M882" s="234" t="s">
        <v>837</v>
      </c>
    </row>
    <row r="883" spans="1:13" ht="14">
      <c r="A883" s="230" t="s">
        <v>2002</v>
      </c>
      <c r="B883" s="231"/>
      <c r="C883" s="231">
        <v>22052</v>
      </c>
      <c r="D883" s="231"/>
      <c r="E883" s="231"/>
      <c r="F883" s="231"/>
      <c r="G883" s="232"/>
      <c r="H883" s="233" t="s">
        <v>1210</v>
      </c>
      <c r="I883" s="233" t="s">
        <v>216</v>
      </c>
      <c r="J883" s="232"/>
      <c r="K883" s="232">
        <v>1</v>
      </c>
      <c r="L883" s="232"/>
      <c r="M883" s="234" t="s">
        <v>46</v>
      </c>
    </row>
    <row r="884" spans="1:13" ht="14">
      <c r="A884" s="230" t="s">
        <v>2002</v>
      </c>
      <c r="B884" s="231"/>
      <c r="C884" s="231">
        <v>22093</v>
      </c>
      <c r="D884" s="231"/>
      <c r="E884" s="231"/>
      <c r="F884" s="231"/>
      <c r="G884" s="232"/>
      <c r="H884" s="233" t="s">
        <v>206</v>
      </c>
      <c r="I884" s="233" t="s">
        <v>2306</v>
      </c>
      <c r="J884" s="231"/>
      <c r="K884" s="232">
        <v>7</v>
      </c>
      <c r="L884" s="232"/>
      <c r="M884" s="234"/>
    </row>
    <row r="885" spans="1:13" ht="14">
      <c r="A885" s="230" t="s">
        <v>2002</v>
      </c>
      <c r="B885" s="238"/>
      <c r="C885" s="238">
        <v>22116</v>
      </c>
      <c r="D885" s="238"/>
      <c r="E885" s="238"/>
      <c r="F885" s="231"/>
      <c r="G885" s="232"/>
      <c r="H885" s="233" t="s">
        <v>3634</v>
      </c>
      <c r="I885" s="233" t="s">
        <v>3635</v>
      </c>
      <c r="J885" s="231"/>
      <c r="K885" s="232">
        <v>1</v>
      </c>
      <c r="L885" s="232"/>
      <c r="M885" s="234"/>
    </row>
    <row r="886" spans="1:13" ht="14">
      <c r="A886" s="230" t="s">
        <v>2002</v>
      </c>
      <c r="B886" s="231"/>
      <c r="C886" s="231">
        <v>22164</v>
      </c>
      <c r="D886" s="231"/>
      <c r="E886" s="231"/>
      <c r="F886" s="231"/>
      <c r="G886" s="232"/>
      <c r="H886" s="233" t="s">
        <v>2215</v>
      </c>
      <c r="I886" s="233" t="s">
        <v>1854</v>
      </c>
      <c r="J886" s="232"/>
      <c r="K886" s="232">
        <v>2</v>
      </c>
      <c r="L886" s="232" t="s">
        <v>837</v>
      </c>
      <c r="M886" s="234"/>
    </row>
    <row r="887" spans="1:13" ht="14">
      <c r="A887" s="230" t="s">
        <v>2002</v>
      </c>
      <c r="B887" s="231"/>
      <c r="C887" s="231">
        <v>22169</v>
      </c>
      <c r="D887" s="231"/>
      <c r="E887" s="231"/>
      <c r="F887" s="231"/>
      <c r="G887" s="232"/>
      <c r="H887" s="233" t="s">
        <v>1942</v>
      </c>
      <c r="I887" s="233" t="s">
        <v>1038</v>
      </c>
      <c r="J887" s="231"/>
      <c r="K887" s="232">
        <v>9</v>
      </c>
      <c r="L887" s="232" t="s">
        <v>46</v>
      </c>
      <c r="M887" s="234"/>
    </row>
    <row r="888" spans="1:13" ht="14">
      <c r="A888" s="230" t="s">
        <v>2002</v>
      </c>
      <c r="B888" s="231"/>
      <c r="C888" s="231">
        <v>22175</v>
      </c>
      <c r="D888" s="231"/>
      <c r="E888" s="231"/>
      <c r="F888" s="231"/>
      <c r="G888" s="232"/>
      <c r="H888" s="233" t="s">
        <v>2494</v>
      </c>
      <c r="I888" s="233" t="s">
        <v>273</v>
      </c>
      <c r="J888" s="232"/>
      <c r="K888" s="232">
        <v>1</v>
      </c>
      <c r="L888" s="232"/>
      <c r="M888" s="234" t="s">
        <v>837</v>
      </c>
    </row>
    <row r="889" spans="1:13" ht="14">
      <c r="A889" s="230" t="s">
        <v>2002</v>
      </c>
      <c r="B889" s="231"/>
      <c r="C889" s="231">
        <v>22176</v>
      </c>
      <c r="D889" s="231"/>
      <c r="E889" s="231"/>
      <c r="F889" s="231"/>
      <c r="G889" s="232"/>
      <c r="H889" s="233" t="s">
        <v>575</v>
      </c>
      <c r="I889" s="233" t="s">
        <v>2987</v>
      </c>
      <c r="J889" s="231"/>
      <c r="K889" s="232">
        <v>1</v>
      </c>
      <c r="L889" s="232"/>
      <c r="M889" s="234"/>
    </row>
    <row r="890" spans="1:13" ht="14">
      <c r="A890" s="230" t="s">
        <v>2002</v>
      </c>
      <c r="B890" s="231"/>
      <c r="C890" s="231">
        <v>22202</v>
      </c>
      <c r="D890" s="231"/>
      <c r="E890" s="231"/>
      <c r="F890" s="231"/>
      <c r="G890" s="232"/>
      <c r="H890" s="233" t="s">
        <v>2992</v>
      </c>
      <c r="I890" s="233" t="s">
        <v>2993</v>
      </c>
      <c r="J890" s="231"/>
      <c r="K890" s="232">
        <v>6</v>
      </c>
      <c r="L890" s="232"/>
      <c r="M890" s="234"/>
    </row>
    <row r="891" spans="1:13" ht="14">
      <c r="A891" s="230" t="s">
        <v>2002</v>
      </c>
      <c r="B891" s="231"/>
      <c r="C891" s="231">
        <v>22218</v>
      </c>
      <c r="D891" s="231"/>
      <c r="E891" s="231"/>
      <c r="F891" s="231"/>
      <c r="G891" s="232"/>
      <c r="H891" s="233" t="s">
        <v>2495</v>
      </c>
      <c r="I891" s="233" t="s">
        <v>2496</v>
      </c>
      <c r="J891" s="232"/>
      <c r="K891" s="232">
        <v>1</v>
      </c>
      <c r="L891" s="232"/>
      <c r="M891" s="234" t="s">
        <v>837</v>
      </c>
    </row>
    <row r="892" spans="1:13" ht="14">
      <c r="A892" s="230" t="s">
        <v>2002</v>
      </c>
      <c r="B892" s="231"/>
      <c r="C892" s="231">
        <v>22248</v>
      </c>
      <c r="D892" s="231"/>
      <c r="E892" s="231"/>
      <c r="F892" s="231"/>
      <c r="G892" s="232"/>
      <c r="H892" s="233" t="s">
        <v>2179</v>
      </c>
      <c r="I892" s="233" t="s">
        <v>166</v>
      </c>
      <c r="J892" s="232"/>
      <c r="K892" s="232">
        <v>1</v>
      </c>
      <c r="L892" s="232"/>
      <c r="M892" s="234" t="s">
        <v>837</v>
      </c>
    </row>
    <row r="893" spans="1:13" ht="14">
      <c r="A893" s="230" t="s">
        <v>2002</v>
      </c>
      <c r="B893" s="231"/>
      <c r="C893" s="231">
        <v>22254</v>
      </c>
      <c r="D893" s="231"/>
      <c r="E893" s="231"/>
      <c r="F893" s="231"/>
      <c r="G893" s="232"/>
      <c r="H893" s="233" t="s">
        <v>525</v>
      </c>
      <c r="I893" s="233" t="s">
        <v>536</v>
      </c>
      <c r="J893" s="231"/>
      <c r="K893" s="232">
        <v>5</v>
      </c>
      <c r="L893" s="232"/>
      <c r="M893" s="234"/>
    </row>
    <row r="894" spans="1:13" ht="14">
      <c r="A894" s="230" t="s">
        <v>2002</v>
      </c>
      <c r="B894" s="231"/>
      <c r="C894" s="231">
        <v>22296</v>
      </c>
      <c r="D894" s="231"/>
      <c r="E894" s="231"/>
      <c r="F894" s="231"/>
      <c r="G894" s="232"/>
      <c r="H894" s="233" t="s">
        <v>1175</v>
      </c>
      <c r="I894" s="233" t="s">
        <v>536</v>
      </c>
      <c r="J894" s="232"/>
      <c r="K894" s="232">
        <v>1</v>
      </c>
      <c r="L894" s="232"/>
      <c r="M894" s="234" t="s">
        <v>837</v>
      </c>
    </row>
    <row r="895" spans="1:13" ht="14">
      <c r="A895" s="230" t="s">
        <v>2002</v>
      </c>
      <c r="B895" s="231"/>
      <c r="C895" s="231">
        <v>22310</v>
      </c>
      <c r="D895" s="231"/>
      <c r="E895" s="231"/>
      <c r="F895" s="231"/>
      <c r="G895" s="232"/>
      <c r="H895" s="233" t="s">
        <v>165</v>
      </c>
      <c r="I895" s="233" t="s">
        <v>545</v>
      </c>
      <c r="J895" s="232"/>
      <c r="K895" s="232">
        <v>1</v>
      </c>
      <c r="L895" s="232"/>
      <c r="M895" s="234" t="s">
        <v>837</v>
      </c>
    </row>
    <row r="896" spans="1:13" ht="14">
      <c r="A896" s="230" t="s">
        <v>2002</v>
      </c>
      <c r="B896" s="231"/>
      <c r="C896" s="231">
        <v>22323</v>
      </c>
      <c r="D896" s="231"/>
      <c r="E896" s="231"/>
      <c r="F896" s="231"/>
      <c r="G896" s="232"/>
      <c r="H896" s="233" t="s">
        <v>2999</v>
      </c>
      <c r="I896" s="233" t="s">
        <v>1856</v>
      </c>
      <c r="J896" s="231"/>
      <c r="K896" s="232">
        <v>1</v>
      </c>
      <c r="L896" s="232"/>
      <c r="M896" s="234"/>
    </row>
    <row r="897" spans="1:13" ht="14">
      <c r="A897" s="230" t="s">
        <v>2002</v>
      </c>
      <c r="B897" s="231"/>
      <c r="C897" s="231">
        <v>22343</v>
      </c>
      <c r="D897" s="231"/>
      <c r="E897" s="231"/>
      <c r="F897" s="231"/>
      <c r="G897" s="232"/>
      <c r="H897" s="233" t="s">
        <v>2499</v>
      </c>
      <c r="I897" s="233" t="s">
        <v>1662</v>
      </c>
      <c r="J897" s="232"/>
      <c r="K897" s="232">
        <v>1</v>
      </c>
      <c r="L897" s="232"/>
      <c r="M897" s="234" t="s">
        <v>837</v>
      </c>
    </row>
    <row r="898" spans="1:13" ht="14">
      <c r="A898" s="230" t="s">
        <v>2002</v>
      </c>
      <c r="B898" s="231"/>
      <c r="C898" s="231">
        <v>22358</v>
      </c>
      <c r="D898" s="231"/>
      <c r="E898" s="231"/>
      <c r="F898" s="231"/>
      <c r="G898" s="232"/>
      <c r="H898" s="233" t="s">
        <v>2500</v>
      </c>
      <c r="I898" s="233" t="s">
        <v>532</v>
      </c>
      <c r="J898" s="232"/>
      <c r="K898" s="232">
        <v>1</v>
      </c>
      <c r="L898" s="232"/>
      <c r="M898" s="234" t="s">
        <v>837</v>
      </c>
    </row>
    <row r="899" spans="1:13" ht="14">
      <c r="A899" s="230" t="s">
        <v>2002</v>
      </c>
      <c r="B899" s="231"/>
      <c r="C899" s="231">
        <v>22449</v>
      </c>
      <c r="D899" s="231"/>
      <c r="E899" s="231"/>
      <c r="F899" s="231"/>
      <c r="G899" s="232"/>
      <c r="H899" s="233" t="s">
        <v>165</v>
      </c>
      <c r="I899" s="233" t="s">
        <v>1875</v>
      </c>
      <c r="J899" s="232"/>
      <c r="K899" s="232">
        <v>1</v>
      </c>
      <c r="L899" s="232"/>
      <c r="M899" s="234" t="s">
        <v>837</v>
      </c>
    </row>
    <row r="900" spans="1:13" ht="14">
      <c r="A900" s="230" t="s">
        <v>2002</v>
      </c>
      <c r="B900" s="231"/>
      <c r="C900" s="231">
        <v>22828</v>
      </c>
      <c r="D900" s="231"/>
      <c r="E900" s="231"/>
      <c r="F900" s="231"/>
      <c r="G900" s="232"/>
      <c r="H900" s="233" t="s">
        <v>3428</v>
      </c>
      <c r="I900" s="233" t="s">
        <v>540</v>
      </c>
      <c r="J900" s="231"/>
      <c r="K900" s="232">
        <v>1</v>
      </c>
      <c r="L900" s="232"/>
      <c r="M900" s="234"/>
    </row>
    <row r="901" spans="1:13" ht="14">
      <c r="A901" s="230" t="s">
        <v>2002</v>
      </c>
      <c r="B901" s="231"/>
      <c r="C901" s="231">
        <v>22906</v>
      </c>
      <c r="D901" s="231"/>
      <c r="E901" s="231"/>
      <c r="F901" s="231"/>
      <c r="G901" s="232"/>
      <c r="H901" s="233" t="s">
        <v>510</v>
      </c>
      <c r="I901" s="233" t="s">
        <v>3012</v>
      </c>
      <c r="J901" s="231"/>
      <c r="K901" s="232">
        <v>2</v>
      </c>
      <c r="L901" s="232" t="s">
        <v>837</v>
      </c>
      <c r="M901" s="234"/>
    </row>
    <row r="902" spans="1:13" ht="14">
      <c r="A902" s="230" t="s">
        <v>2002</v>
      </c>
      <c r="B902" s="231"/>
      <c r="C902" s="231">
        <v>22913</v>
      </c>
      <c r="D902" s="231"/>
      <c r="E902" s="231"/>
      <c r="F902" s="231"/>
      <c r="G902" s="232"/>
      <c r="H902" s="233" t="s">
        <v>3013</v>
      </c>
      <c r="I902" s="233" t="s">
        <v>585</v>
      </c>
      <c r="J902" s="231"/>
      <c r="K902" s="232">
        <v>1</v>
      </c>
      <c r="L902" s="232"/>
      <c r="M902" s="234"/>
    </row>
    <row r="903" spans="1:13" ht="14">
      <c r="A903" s="230" t="s">
        <v>2002</v>
      </c>
      <c r="B903" s="231"/>
      <c r="C903" s="231">
        <v>22915</v>
      </c>
      <c r="D903" s="231"/>
      <c r="E903" s="231"/>
      <c r="F903" s="231"/>
      <c r="G903" s="232"/>
      <c r="H903" s="233" t="s">
        <v>522</v>
      </c>
      <c r="I903" s="233" t="s">
        <v>597</v>
      </c>
      <c r="J903" s="231"/>
      <c r="K903" s="232">
        <v>1</v>
      </c>
      <c r="L903" s="232"/>
      <c r="M903" s="234"/>
    </row>
    <row r="904" spans="1:13" ht="14">
      <c r="A904" s="230" t="s">
        <v>2002</v>
      </c>
      <c r="B904" s="231"/>
      <c r="C904" s="231">
        <v>22982</v>
      </c>
      <c r="D904" s="231"/>
      <c r="E904" s="231"/>
      <c r="F904" s="231"/>
      <c r="G904" s="232"/>
      <c r="H904" s="233" t="s">
        <v>121</v>
      </c>
      <c r="I904" s="233" t="s">
        <v>565</v>
      </c>
      <c r="J904" s="231"/>
      <c r="K904" s="232">
        <v>1</v>
      </c>
      <c r="L904" s="232"/>
      <c r="M904" s="234"/>
    </row>
    <row r="905" spans="1:13" ht="14">
      <c r="A905" s="230" t="s">
        <v>2002</v>
      </c>
      <c r="B905" s="231"/>
      <c r="C905" s="231">
        <v>23095</v>
      </c>
      <c r="D905" s="231"/>
      <c r="E905" s="231"/>
      <c r="F905" s="231"/>
      <c r="G905" s="232"/>
      <c r="H905" s="233" t="s">
        <v>669</v>
      </c>
      <c r="I905" s="233" t="s">
        <v>247</v>
      </c>
      <c r="J905" s="231"/>
      <c r="K905" s="232">
        <v>1</v>
      </c>
      <c r="L905" s="232"/>
      <c r="M905" s="234"/>
    </row>
    <row r="906" spans="1:13" ht="14">
      <c r="A906" s="230" t="s">
        <v>2002</v>
      </c>
      <c r="B906" s="231"/>
      <c r="C906" s="231">
        <v>23191</v>
      </c>
      <c r="D906" s="231"/>
      <c r="E906" s="231"/>
      <c r="F906" s="231"/>
      <c r="G906" s="232"/>
      <c r="H906" s="233" t="s">
        <v>3015</v>
      </c>
      <c r="I906" s="233" t="s">
        <v>596</v>
      </c>
      <c r="J906" s="231"/>
      <c r="K906" s="232">
        <v>1</v>
      </c>
      <c r="L906" s="232"/>
      <c r="M906" s="234"/>
    </row>
    <row r="907" spans="1:13" ht="14">
      <c r="A907" s="230" t="s">
        <v>2002</v>
      </c>
      <c r="B907" s="231"/>
      <c r="C907" s="231">
        <v>23264</v>
      </c>
      <c r="D907" s="231"/>
      <c r="E907" s="231"/>
      <c r="F907" s="231"/>
      <c r="G907" s="232"/>
      <c r="H907" s="233" t="s">
        <v>3017</v>
      </c>
      <c r="I907" s="233" t="s">
        <v>3018</v>
      </c>
      <c r="J907" s="231"/>
      <c r="K907" s="232">
        <v>9</v>
      </c>
      <c r="L907" s="232"/>
      <c r="M907" s="234"/>
    </row>
    <row r="908" spans="1:13" ht="14">
      <c r="A908" s="230" t="s">
        <v>2002</v>
      </c>
      <c r="B908" s="231"/>
      <c r="C908" s="231">
        <v>23292</v>
      </c>
      <c r="D908" s="231"/>
      <c r="E908" s="231"/>
      <c r="F908" s="231"/>
      <c r="G908" s="232"/>
      <c r="H908" s="233" t="s">
        <v>2507</v>
      </c>
      <c r="I908" s="233" t="s">
        <v>2508</v>
      </c>
      <c r="J908" s="232"/>
      <c r="K908" s="232">
        <v>1</v>
      </c>
      <c r="L908" s="232"/>
      <c r="M908" s="234" t="s">
        <v>46</v>
      </c>
    </row>
    <row r="909" spans="1:13" ht="14">
      <c r="A909" s="230" t="s">
        <v>2002</v>
      </c>
      <c r="B909" s="231"/>
      <c r="C909" s="231">
        <v>23293</v>
      </c>
      <c r="D909" s="231"/>
      <c r="E909" s="231"/>
      <c r="F909" s="231"/>
      <c r="G909" s="232"/>
      <c r="H909" s="233" t="s">
        <v>1741</v>
      </c>
      <c r="I909" s="233" t="s">
        <v>1742</v>
      </c>
      <c r="J909" s="232"/>
      <c r="K909" s="232">
        <v>1</v>
      </c>
      <c r="L909" s="232"/>
      <c r="M909" s="234" t="s">
        <v>837</v>
      </c>
    </row>
    <row r="910" spans="1:13" ht="14">
      <c r="A910" s="230" t="s">
        <v>2002</v>
      </c>
      <c r="B910" s="231"/>
      <c r="C910" s="231">
        <v>23310</v>
      </c>
      <c r="D910" s="231"/>
      <c r="E910" s="231"/>
      <c r="F910" s="231"/>
      <c r="G910" s="232"/>
      <c r="H910" s="233" t="s">
        <v>341</v>
      </c>
      <c r="I910" s="233" t="s">
        <v>2511</v>
      </c>
      <c r="J910" s="232"/>
      <c r="K910" s="232">
        <v>1</v>
      </c>
      <c r="L910" s="232"/>
      <c r="M910" s="234" t="s">
        <v>46</v>
      </c>
    </row>
    <row r="911" spans="1:13" ht="14">
      <c r="A911" s="230" t="s">
        <v>2002</v>
      </c>
      <c r="B911" s="231"/>
      <c r="C911" s="231">
        <v>23324</v>
      </c>
      <c r="D911" s="231"/>
      <c r="E911" s="231"/>
      <c r="F911" s="231"/>
      <c r="G911" s="232"/>
      <c r="H911" s="233" t="s">
        <v>3021</v>
      </c>
      <c r="I911" s="233" t="s">
        <v>154</v>
      </c>
      <c r="J911" s="231"/>
      <c r="K911" s="232">
        <v>1</v>
      </c>
      <c r="L911" s="232"/>
      <c r="M911" s="234"/>
    </row>
    <row r="912" spans="1:13" ht="14">
      <c r="A912" s="230" t="s">
        <v>2002</v>
      </c>
      <c r="B912" s="231"/>
      <c r="C912" s="231">
        <v>23420</v>
      </c>
      <c r="D912" s="231"/>
      <c r="E912" s="231"/>
      <c r="F912" s="231"/>
      <c r="G912" s="232"/>
      <c r="H912" s="233" t="s">
        <v>1911</v>
      </c>
      <c r="I912" s="233" t="s">
        <v>1648</v>
      </c>
      <c r="J912" s="231"/>
      <c r="K912" s="232">
        <v>1</v>
      </c>
      <c r="L912" s="232"/>
      <c r="M912" s="234" t="s">
        <v>837</v>
      </c>
    </row>
    <row r="913" spans="1:13" ht="14">
      <c r="A913" s="230" t="s">
        <v>2002</v>
      </c>
      <c r="B913" s="231"/>
      <c r="C913" s="231">
        <v>23425</v>
      </c>
      <c r="D913" s="231"/>
      <c r="E913" s="231"/>
      <c r="F913" s="231"/>
      <c r="G913" s="232"/>
      <c r="H913" s="233" t="s">
        <v>2446</v>
      </c>
      <c r="I913" s="233" t="s">
        <v>269</v>
      </c>
      <c r="J913" s="231"/>
      <c r="K913" s="232">
        <v>1</v>
      </c>
      <c r="L913" s="232"/>
      <c r="M913" s="234"/>
    </row>
    <row r="914" spans="1:13" ht="14">
      <c r="A914" s="230" t="s">
        <v>2002</v>
      </c>
      <c r="B914" s="231"/>
      <c r="C914" s="231">
        <v>23449</v>
      </c>
      <c r="D914" s="231"/>
      <c r="E914" s="231"/>
      <c r="F914" s="231"/>
      <c r="G914" s="232"/>
      <c r="H914" s="233" t="s">
        <v>3437</v>
      </c>
      <c r="I914" s="233" t="s">
        <v>3438</v>
      </c>
      <c r="J914" s="231"/>
      <c r="K914" s="232">
        <v>1</v>
      </c>
      <c r="L914" s="232"/>
      <c r="M914" s="234"/>
    </row>
    <row r="915" spans="1:13" ht="14">
      <c r="A915" s="230" t="s">
        <v>2002</v>
      </c>
      <c r="B915" s="231"/>
      <c r="C915" s="231">
        <v>23465</v>
      </c>
      <c r="D915" s="231"/>
      <c r="E915" s="231"/>
      <c r="F915" s="231"/>
      <c r="G915" s="232"/>
      <c r="H915" s="233" t="s">
        <v>252</v>
      </c>
      <c r="I915" s="233" t="s">
        <v>324</v>
      </c>
      <c r="J915" s="231"/>
      <c r="K915" s="232">
        <v>1</v>
      </c>
      <c r="L915" s="232"/>
      <c r="M915" s="234"/>
    </row>
    <row r="916" spans="1:13" ht="14">
      <c r="A916" s="230" t="s">
        <v>2002</v>
      </c>
      <c r="B916" s="231"/>
      <c r="C916" s="231">
        <v>23493</v>
      </c>
      <c r="D916" s="231"/>
      <c r="E916" s="231"/>
      <c r="F916" s="231"/>
      <c r="G916" s="232"/>
      <c r="H916" s="233" t="s">
        <v>2513</v>
      </c>
      <c r="I916" s="233" t="s">
        <v>220</v>
      </c>
      <c r="J916" s="232"/>
      <c r="K916" s="232">
        <v>1</v>
      </c>
      <c r="L916" s="232"/>
      <c r="M916" s="234" t="s">
        <v>837</v>
      </c>
    </row>
    <row r="917" spans="1:13" ht="14">
      <c r="A917" s="230" t="s">
        <v>2002</v>
      </c>
      <c r="B917" s="238"/>
      <c r="C917" s="238">
        <v>23552</v>
      </c>
      <c r="D917" s="238"/>
      <c r="E917" s="238"/>
      <c r="F917" s="231"/>
      <c r="G917" s="232"/>
      <c r="H917" s="233" t="s">
        <v>3642</v>
      </c>
      <c r="I917" s="233" t="s">
        <v>3643</v>
      </c>
      <c r="J917" s="231"/>
      <c r="K917" s="232">
        <v>10</v>
      </c>
      <c r="L917" s="232"/>
      <c r="M917" s="234"/>
    </row>
    <row r="918" spans="1:13" ht="14">
      <c r="A918" s="230" t="s">
        <v>2002</v>
      </c>
      <c r="B918" s="231"/>
      <c r="C918" s="231">
        <v>23559</v>
      </c>
      <c r="D918" s="231"/>
      <c r="E918" s="231"/>
      <c r="F918" s="231"/>
      <c r="G918" s="232"/>
      <c r="H918" s="233" t="s">
        <v>2515</v>
      </c>
      <c r="I918" s="233" t="s">
        <v>549</v>
      </c>
      <c r="J918" s="232"/>
      <c r="K918" s="232">
        <v>5</v>
      </c>
      <c r="L918" s="232" t="s">
        <v>837</v>
      </c>
      <c r="M918" s="234"/>
    </row>
    <row r="919" spans="1:13" ht="14">
      <c r="A919" s="230" t="s">
        <v>2002</v>
      </c>
      <c r="B919" s="231"/>
      <c r="C919" s="231">
        <v>23794</v>
      </c>
      <c r="D919" s="231"/>
      <c r="E919" s="231"/>
      <c r="F919" s="231"/>
      <c r="G919" s="232"/>
      <c r="H919" s="233" t="s">
        <v>3026</v>
      </c>
      <c r="I919" s="233" t="s">
        <v>539</v>
      </c>
      <c r="J919" s="231"/>
      <c r="K919" s="232">
        <v>5</v>
      </c>
      <c r="L919" s="232" t="s">
        <v>837</v>
      </c>
      <c r="M919" s="234"/>
    </row>
    <row r="920" spans="1:13" ht="14">
      <c r="A920" s="230" t="s">
        <v>2002</v>
      </c>
      <c r="B920" s="231"/>
      <c r="C920" s="231">
        <v>24363</v>
      </c>
      <c r="D920" s="231"/>
      <c r="E920" s="231"/>
      <c r="F920" s="231"/>
      <c r="G920" s="232"/>
      <c r="H920" s="233" t="s">
        <v>3455</v>
      </c>
      <c r="I920" s="233" t="s">
        <v>1100</v>
      </c>
      <c r="J920" s="231"/>
      <c r="K920" s="232">
        <v>1</v>
      </c>
      <c r="L920" s="232"/>
      <c r="M920" s="234"/>
    </row>
    <row r="921" spans="1:13" ht="14">
      <c r="A921" s="230" t="s">
        <v>2002</v>
      </c>
      <c r="B921" s="238"/>
      <c r="C921" s="238">
        <v>24388</v>
      </c>
      <c r="D921" s="238"/>
      <c r="E921" s="238"/>
      <c r="F921" s="231"/>
      <c r="G921" s="232"/>
      <c r="H921" s="233" t="s">
        <v>165</v>
      </c>
      <c r="I921" s="233" t="s">
        <v>565</v>
      </c>
      <c r="J921" s="231"/>
      <c r="K921" s="232">
        <v>4</v>
      </c>
      <c r="L921" s="232"/>
      <c r="M921" s="234"/>
    </row>
    <row r="922" spans="1:13" ht="14">
      <c r="A922" s="230" t="s">
        <v>2002</v>
      </c>
      <c r="B922" s="231"/>
      <c r="C922" s="231">
        <v>24486</v>
      </c>
      <c r="D922" s="231"/>
      <c r="E922" s="231"/>
      <c r="F922" s="231"/>
      <c r="G922" s="232"/>
      <c r="H922" s="233" t="s">
        <v>2518</v>
      </c>
      <c r="I922" s="233" t="s">
        <v>220</v>
      </c>
      <c r="J922" s="232"/>
      <c r="K922" s="232">
        <v>1</v>
      </c>
      <c r="L922" s="232"/>
      <c r="M922" s="234" t="s">
        <v>46</v>
      </c>
    </row>
    <row r="923" spans="1:13" ht="14">
      <c r="A923" s="230" t="s">
        <v>2002</v>
      </c>
      <c r="B923" s="231"/>
      <c r="C923" s="231">
        <v>24491</v>
      </c>
      <c r="D923" s="231"/>
      <c r="E923" s="231"/>
      <c r="F923" s="231"/>
      <c r="G923" s="232"/>
      <c r="H923" s="233" t="s">
        <v>3034</v>
      </c>
      <c r="I923" s="233" t="s">
        <v>118</v>
      </c>
      <c r="J923" s="231"/>
      <c r="K923" s="232">
        <v>7</v>
      </c>
      <c r="L923" s="232"/>
      <c r="M923" s="234"/>
    </row>
    <row r="924" spans="1:13" ht="14">
      <c r="A924" s="230" t="s">
        <v>2002</v>
      </c>
      <c r="B924" s="231"/>
      <c r="C924" s="231">
        <v>24584</v>
      </c>
      <c r="D924" s="231"/>
      <c r="E924" s="231"/>
      <c r="F924" s="231"/>
      <c r="G924" s="232"/>
      <c r="H924" s="233" t="s">
        <v>1909</v>
      </c>
      <c r="I924" s="233" t="s">
        <v>616</v>
      </c>
      <c r="J924" s="232"/>
      <c r="K924" s="232">
        <v>1</v>
      </c>
      <c r="L924" s="232"/>
      <c r="M924" s="234" t="s">
        <v>837</v>
      </c>
    </row>
    <row r="925" spans="1:13" ht="14">
      <c r="A925" s="230" t="s">
        <v>2002</v>
      </c>
      <c r="B925" s="231"/>
      <c r="C925" s="231">
        <v>24591</v>
      </c>
      <c r="D925" s="231"/>
      <c r="E925" s="231"/>
      <c r="F925" s="231"/>
      <c r="G925" s="232"/>
      <c r="H925" s="233" t="s">
        <v>1711</v>
      </c>
      <c r="I925" s="233" t="s">
        <v>554</v>
      </c>
      <c r="J925" s="232"/>
      <c r="K925" s="232">
        <v>1</v>
      </c>
      <c r="L925" s="232"/>
      <c r="M925" s="234" t="s">
        <v>837</v>
      </c>
    </row>
    <row r="926" spans="1:13" ht="14">
      <c r="A926" s="230" t="s">
        <v>2002</v>
      </c>
      <c r="B926" s="231"/>
      <c r="C926" s="231">
        <v>24671</v>
      </c>
      <c r="D926" s="231"/>
      <c r="E926" s="231"/>
      <c r="F926" s="231"/>
      <c r="G926" s="232"/>
      <c r="H926" s="233" t="s">
        <v>143</v>
      </c>
      <c r="I926" s="233" t="s">
        <v>600</v>
      </c>
      <c r="J926" s="232"/>
      <c r="K926" s="232">
        <v>10</v>
      </c>
      <c r="L926" s="232" t="s">
        <v>837</v>
      </c>
      <c r="M926" s="234"/>
    </row>
    <row r="927" spans="1:13" ht="14">
      <c r="A927" s="230" t="s">
        <v>2002</v>
      </c>
      <c r="B927" s="238"/>
      <c r="C927" s="238">
        <v>24681</v>
      </c>
      <c r="D927" s="238"/>
      <c r="E927" s="238"/>
      <c r="F927" s="231"/>
      <c r="G927" s="232"/>
      <c r="H927" s="233" t="s">
        <v>3646</v>
      </c>
      <c r="I927" s="233" t="s">
        <v>495</v>
      </c>
      <c r="J927" s="231"/>
      <c r="K927" s="232">
        <v>1</v>
      </c>
      <c r="L927" s="232"/>
      <c r="M927" s="234"/>
    </row>
    <row r="928" spans="1:13" ht="14">
      <c r="A928" s="230" t="s">
        <v>2002</v>
      </c>
      <c r="B928" s="231"/>
      <c r="C928" s="231">
        <v>24750</v>
      </c>
      <c r="D928" s="231"/>
      <c r="E928" s="231"/>
      <c r="F928" s="231"/>
      <c r="G928" s="232"/>
      <c r="H928" s="233" t="s">
        <v>913</v>
      </c>
      <c r="I928" s="233" t="s">
        <v>2268</v>
      </c>
      <c r="J928" s="231"/>
      <c r="K928" s="232">
        <v>1</v>
      </c>
      <c r="L928" s="232"/>
      <c r="M928" s="234"/>
    </row>
    <row r="929" spans="1:13" ht="14">
      <c r="A929" s="230" t="s">
        <v>2002</v>
      </c>
      <c r="B929" s="231"/>
      <c r="C929" s="231">
        <v>24765</v>
      </c>
      <c r="D929" s="231"/>
      <c r="E929" s="231"/>
      <c r="F929" s="231"/>
      <c r="G929" s="232"/>
      <c r="H929" s="233" t="s">
        <v>3041</v>
      </c>
      <c r="I929" s="233" t="s">
        <v>577</v>
      </c>
      <c r="J929" s="231"/>
      <c r="K929" s="232">
        <v>2</v>
      </c>
      <c r="L929" s="232" t="s">
        <v>837</v>
      </c>
      <c r="M929" s="234"/>
    </row>
    <row r="930" spans="1:13" ht="14">
      <c r="A930" s="230" t="s">
        <v>2002</v>
      </c>
      <c r="B930" s="238"/>
      <c r="C930" s="238">
        <v>24935</v>
      </c>
      <c r="D930" s="238"/>
      <c r="E930" s="238"/>
      <c r="F930" s="231"/>
      <c r="G930" s="232"/>
      <c r="H930" s="233" t="s">
        <v>3647</v>
      </c>
      <c r="I930" s="233" t="s">
        <v>545</v>
      </c>
      <c r="J930" s="231"/>
      <c r="K930" s="232">
        <v>1</v>
      </c>
      <c r="L930" s="232"/>
      <c r="M930" s="234"/>
    </row>
    <row r="931" spans="1:13" ht="14">
      <c r="A931" s="230" t="s">
        <v>2002</v>
      </c>
      <c r="B931" s="231"/>
      <c r="C931" s="231">
        <v>24988</v>
      </c>
      <c r="D931" s="231"/>
      <c r="E931" s="231"/>
      <c r="F931" s="231"/>
      <c r="G931" s="232"/>
      <c r="H931" s="233" t="s">
        <v>2402</v>
      </c>
      <c r="I931" s="233" t="s">
        <v>236</v>
      </c>
      <c r="J931" s="231"/>
      <c r="K931" s="232">
        <v>1</v>
      </c>
      <c r="L931" s="232"/>
      <c r="M931" s="234"/>
    </row>
    <row r="932" spans="1:13" ht="14">
      <c r="A932" s="230" t="s">
        <v>2002</v>
      </c>
      <c r="B932" s="231"/>
      <c r="C932" s="231">
        <v>25075</v>
      </c>
      <c r="D932" s="231"/>
      <c r="E932" s="231"/>
      <c r="F932" s="231"/>
      <c r="G932" s="232"/>
      <c r="H932" s="233" t="s">
        <v>3046</v>
      </c>
      <c r="I932" s="233" t="s">
        <v>1666</v>
      </c>
      <c r="J932" s="231"/>
      <c r="K932" s="232">
        <v>1</v>
      </c>
      <c r="L932" s="232"/>
      <c r="M932" s="234"/>
    </row>
    <row r="933" spans="1:13" ht="14">
      <c r="A933" s="230" t="s">
        <v>2002</v>
      </c>
      <c r="B933" s="231"/>
      <c r="C933" s="231">
        <v>25078</v>
      </c>
      <c r="D933" s="231"/>
      <c r="E933" s="231"/>
      <c r="F933" s="231"/>
      <c r="G933" s="232"/>
      <c r="H933" s="233" t="s">
        <v>3047</v>
      </c>
      <c r="I933" s="233" t="s">
        <v>372</v>
      </c>
      <c r="J933" s="231"/>
      <c r="K933" s="232">
        <v>1</v>
      </c>
      <c r="L933" s="232"/>
      <c r="M933" s="234"/>
    </row>
    <row r="934" spans="1:13" ht="14">
      <c r="A934" s="230" t="s">
        <v>2002</v>
      </c>
      <c r="B934" s="231"/>
      <c r="C934" s="231">
        <v>25097</v>
      </c>
      <c r="D934" s="231"/>
      <c r="E934" s="231"/>
      <c r="F934" s="231"/>
      <c r="G934" s="232"/>
      <c r="H934" s="233" t="s">
        <v>100</v>
      </c>
      <c r="I934" s="233" t="s">
        <v>307</v>
      </c>
      <c r="J934" s="231"/>
      <c r="K934" s="232">
        <v>1</v>
      </c>
      <c r="L934" s="232"/>
      <c r="M934" s="234" t="s">
        <v>837</v>
      </c>
    </row>
    <row r="935" spans="1:13" ht="14">
      <c r="A935" s="230" t="s">
        <v>2002</v>
      </c>
      <c r="B935" s="231"/>
      <c r="C935" s="231">
        <v>25174</v>
      </c>
      <c r="D935" s="231"/>
      <c r="E935" s="231"/>
      <c r="F935" s="231"/>
      <c r="G935" s="232"/>
      <c r="H935" s="233" t="s">
        <v>3049</v>
      </c>
      <c r="I935" s="233" t="s">
        <v>3050</v>
      </c>
      <c r="J935" s="231"/>
      <c r="K935" s="232">
        <v>1</v>
      </c>
      <c r="L935" s="232"/>
      <c r="M935" s="234" t="s">
        <v>837</v>
      </c>
    </row>
    <row r="936" spans="1:13" ht="14">
      <c r="A936" s="230" t="s">
        <v>2002</v>
      </c>
      <c r="B936" s="231"/>
      <c r="C936" s="231">
        <v>25348</v>
      </c>
      <c r="D936" s="231"/>
      <c r="E936" s="231"/>
      <c r="F936" s="231"/>
      <c r="G936" s="232"/>
      <c r="H936" s="233" t="s">
        <v>3475</v>
      </c>
      <c r="I936" s="233" t="s">
        <v>315</v>
      </c>
      <c r="J936" s="231"/>
      <c r="K936" s="232">
        <v>1</v>
      </c>
      <c r="L936" s="232"/>
      <c r="M936" s="234"/>
    </row>
    <row r="937" spans="1:13" ht="14">
      <c r="A937" s="230" t="s">
        <v>2002</v>
      </c>
      <c r="B937" s="231"/>
      <c r="C937" s="231">
        <v>25388</v>
      </c>
      <c r="D937" s="231"/>
      <c r="E937" s="231"/>
      <c r="F937" s="231"/>
      <c r="G937" s="232"/>
      <c r="H937" s="233" t="s">
        <v>3052</v>
      </c>
      <c r="I937" s="233" t="s">
        <v>600</v>
      </c>
      <c r="J937" s="231"/>
      <c r="K937" s="232">
        <v>1</v>
      </c>
      <c r="L937" s="232"/>
      <c r="M937" s="234" t="s">
        <v>837</v>
      </c>
    </row>
    <row r="938" spans="1:13" ht="14">
      <c r="A938" s="230" t="s">
        <v>2002</v>
      </c>
      <c r="B938" s="231"/>
      <c r="C938" s="231">
        <v>25413</v>
      </c>
      <c r="D938" s="231"/>
      <c r="E938" s="231"/>
      <c r="F938" s="231"/>
      <c r="G938" s="232"/>
      <c r="H938" s="233" t="s">
        <v>3053</v>
      </c>
      <c r="I938" s="233" t="s">
        <v>3054</v>
      </c>
      <c r="J938" s="231"/>
      <c r="K938" s="232">
        <v>1</v>
      </c>
      <c r="L938" s="232"/>
      <c r="M938" s="234"/>
    </row>
    <row r="939" spans="1:13" ht="14">
      <c r="A939" s="230" t="s">
        <v>2002</v>
      </c>
      <c r="B939" s="231"/>
      <c r="C939" s="231">
        <v>25416</v>
      </c>
      <c r="D939" s="231"/>
      <c r="E939" s="231"/>
      <c r="F939" s="231"/>
      <c r="G939" s="232"/>
      <c r="H939" s="233" t="s">
        <v>3478</v>
      </c>
      <c r="I939" s="233" t="s">
        <v>3479</v>
      </c>
      <c r="J939" s="231"/>
      <c r="K939" s="232">
        <v>1</v>
      </c>
      <c r="L939" s="232"/>
      <c r="M939" s="234"/>
    </row>
    <row r="940" spans="1:13" ht="14">
      <c r="A940" s="230" t="s">
        <v>2002</v>
      </c>
      <c r="B940" s="231"/>
      <c r="C940" s="231">
        <v>25459</v>
      </c>
      <c r="D940" s="231"/>
      <c r="E940" s="231"/>
      <c r="F940" s="231"/>
      <c r="G940" s="232"/>
      <c r="H940" s="233" t="s">
        <v>3056</v>
      </c>
      <c r="I940" s="233" t="s">
        <v>3057</v>
      </c>
      <c r="J940" s="231"/>
      <c r="K940" s="232">
        <v>9</v>
      </c>
      <c r="L940" s="232" t="s">
        <v>837</v>
      </c>
      <c r="M940" s="234"/>
    </row>
    <row r="941" spans="1:13" ht="14">
      <c r="A941" s="230" t="s">
        <v>2002</v>
      </c>
      <c r="B941" s="238"/>
      <c r="C941" s="238">
        <v>25476</v>
      </c>
      <c r="D941" s="238"/>
      <c r="E941" s="238"/>
      <c r="F941" s="231"/>
      <c r="G941" s="232"/>
      <c r="H941" s="233" t="s">
        <v>3648</v>
      </c>
      <c r="I941" s="233" t="s">
        <v>372</v>
      </c>
      <c r="J941" s="231"/>
      <c r="K941" s="232">
        <v>7</v>
      </c>
      <c r="L941" s="232"/>
      <c r="M941" s="234"/>
    </row>
    <row r="942" spans="1:13" ht="14">
      <c r="A942" s="230" t="s">
        <v>2002</v>
      </c>
      <c r="B942" s="231"/>
      <c r="C942" s="231">
        <v>25512</v>
      </c>
      <c r="D942" s="231"/>
      <c r="E942" s="231"/>
      <c r="F942" s="231"/>
      <c r="G942" s="232"/>
      <c r="H942" s="233" t="s">
        <v>884</v>
      </c>
      <c r="I942" s="233" t="s">
        <v>552</v>
      </c>
      <c r="J942" s="231"/>
      <c r="K942" s="232">
        <v>1</v>
      </c>
      <c r="L942" s="232"/>
      <c r="M942" s="234"/>
    </row>
    <row r="943" spans="1:13" ht="14">
      <c r="A943" s="230" t="s">
        <v>2002</v>
      </c>
      <c r="B943" s="231"/>
      <c r="C943" s="231">
        <v>25650</v>
      </c>
      <c r="D943" s="231"/>
      <c r="E943" s="231"/>
      <c r="F943" s="231"/>
      <c r="G943" s="232"/>
      <c r="H943" s="233" t="s">
        <v>3491</v>
      </c>
      <c r="I943" s="233" t="s">
        <v>3492</v>
      </c>
      <c r="J943" s="231"/>
      <c r="K943" s="232">
        <v>1</v>
      </c>
      <c r="L943" s="232"/>
      <c r="M943" s="234"/>
    </row>
    <row r="944" spans="1:13" ht="14">
      <c r="A944" s="230" t="s">
        <v>2002</v>
      </c>
      <c r="B944" s="231"/>
      <c r="C944" s="231">
        <v>25663</v>
      </c>
      <c r="D944" s="231"/>
      <c r="E944" s="231"/>
      <c r="F944" s="231"/>
      <c r="G944" s="232"/>
      <c r="H944" s="233" t="s">
        <v>178</v>
      </c>
      <c r="I944" s="233" t="s">
        <v>3494</v>
      </c>
      <c r="J944" s="231"/>
      <c r="K944" s="232">
        <v>1</v>
      </c>
      <c r="L944" s="232"/>
      <c r="M944" s="234"/>
    </row>
    <row r="945" spans="1:13" ht="14">
      <c r="A945" s="230" t="s">
        <v>2002</v>
      </c>
      <c r="B945" s="231"/>
      <c r="C945" s="231">
        <v>25665</v>
      </c>
      <c r="D945" s="231"/>
      <c r="E945" s="231"/>
      <c r="F945" s="231"/>
      <c r="G945" s="232"/>
      <c r="H945" s="233" t="s">
        <v>3062</v>
      </c>
      <c r="I945" s="233" t="s">
        <v>244</v>
      </c>
      <c r="J945" s="231"/>
      <c r="K945" s="232">
        <v>1</v>
      </c>
      <c r="L945" s="232"/>
      <c r="M945" s="234"/>
    </row>
    <row r="946" spans="1:13" ht="14">
      <c r="A946" s="230" t="s">
        <v>2002</v>
      </c>
      <c r="B946" s="231"/>
      <c r="C946" s="231">
        <v>25804</v>
      </c>
      <c r="D946" s="231"/>
      <c r="E946" s="231"/>
      <c r="F946" s="231"/>
      <c r="G946" s="232"/>
      <c r="H946" s="233" t="s">
        <v>3496</v>
      </c>
      <c r="I946" s="233" t="s">
        <v>157</v>
      </c>
      <c r="J946" s="231"/>
      <c r="K946" s="232">
        <v>1</v>
      </c>
      <c r="L946" s="232"/>
      <c r="M946" s="234"/>
    </row>
    <row r="947" spans="1:13" ht="14">
      <c r="A947" s="230" t="s">
        <v>2002</v>
      </c>
      <c r="B947" s="231"/>
      <c r="C947" s="231">
        <v>25822</v>
      </c>
      <c r="D947" s="231"/>
      <c r="E947" s="231"/>
      <c r="F947" s="231"/>
      <c r="G947" s="232"/>
      <c r="H947" s="233" t="s">
        <v>3502</v>
      </c>
      <c r="I947" s="233" t="s">
        <v>1893</v>
      </c>
      <c r="J947" s="231"/>
      <c r="K947" s="232">
        <v>5</v>
      </c>
      <c r="L947" s="232"/>
      <c r="M947" s="234"/>
    </row>
    <row r="948" spans="1:13" ht="14">
      <c r="A948" s="230" t="s">
        <v>2002</v>
      </c>
      <c r="B948" s="231"/>
      <c r="C948" s="231">
        <v>25830</v>
      </c>
      <c r="D948" s="231"/>
      <c r="E948" s="231"/>
      <c r="F948" s="231"/>
      <c r="G948" s="232"/>
      <c r="H948" s="233" t="s">
        <v>3503</v>
      </c>
      <c r="I948" s="233" t="s">
        <v>581</v>
      </c>
      <c r="J948" s="231"/>
      <c r="K948" s="232">
        <v>1</v>
      </c>
      <c r="L948" s="232"/>
      <c r="M948" s="234"/>
    </row>
    <row r="949" spans="1:13" ht="14">
      <c r="A949" s="230" t="s">
        <v>2002</v>
      </c>
      <c r="B949" s="231"/>
      <c r="C949" s="231">
        <v>26068</v>
      </c>
      <c r="D949" s="231"/>
      <c r="E949" s="231"/>
      <c r="F949" s="231"/>
      <c r="G949" s="232"/>
      <c r="H949" s="233" t="s">
        <v>3511</v>
      </c>
      <c r="I949" s="233" t="s">
        <v>3512</v>
      </c>
      <c r="J949" s="231"/>
      <c r="K949" s="232">
        <v>1</v>
      </c>
      <c r="L949" s="232"/>
      <c r="M949" s="234"/>
    </row>
    <row r="950" spans="1:13" ht="14">
      <c r="A950" s="230" t="s">
        <v>2002</v>
      </c>
      <c r="B950" s="231"/>
      <c r="C950" s="231">
        <v>26364</v>
      </c>
      <c r="D950" s="231"/>
      <c r="E950" s="231"/>
      <c r="F950" s="231"/>
      <c r="G950" s="232"/>
      <c r="H950" s="233" t="s">
        <v>3091</v>
      </c>
      <c r="I950" s="233" t="s">
        <v>3044</v>
      </c>
      <c r="J950" s="231"/>
      <c r="K950" s="232">
        <v>1</v>
      </c>
      <c r="L950" s="232"/>
      <c r="M950" s="234"/>
    </row>
    <row r="951" spans="1:13" ht="14">
      <c r="A951" s="230" t="s">
        <v>2002</v>
      </c>
      <c r="B951" s="231"/>
      <c r="C951" s="231">
        <v>27458</v>
      </c>
      <c r="D951" s="231"/>
      <c r="E951" s="231"/>
      <c r="F951" s="231"/>
      <c r="G951" s="232"/>
      <c r="H951" s="233" t="s">
        <v>1765</v>
      </c>
      <c r="I951" s="233" t="s">
        <v>1766</v>
      </c>
      <c r="J951" s="232"/>
      <c r="K951" s="232">
        <v>1</v>
      </c>
      <c r="L951" s="232"/>
      <c r="M951" s="234" t="s">
        <v>46</v>
      </c>
    </row>
    <row r="952" spans="1:13" ht="14">
      <c r="A952" s="230" t="s">
        <v>2002</v>
      </c>
      <c r="B952" s="231"/>
      <c r="C952" s="231">
        <v>27459</v>
      </c>
      <c r="D952" s="231"/>
      <c r="E952" s="231"/>
      <c r="F952" s="231"/>
      <c r="G952" s="232"/>
      <c r="H952" s="233" t="s">
        <v>1926</v>
      </c>
      <c r="I952" s="233" t="s">
        <v>2527</v>
      </c>
      <c r="J952" s="232"/>
      <c r="K952" s="232">
        <v>3</v>
      </c>
      <c r="L952" s="232" t="s">
        <v>46</v>
      </c>
      <c r="M952" s="234"/>
    </row>
    <row r="953" spans="1:13" ht="14">
      <c r="A953" s="230" t="s">
        <v>2002</v>
      </c>
      <c r="B953" s="231"/>
      <c r="C953" s="231">
        <v>27460</v>
      </c>
      <c r="D953" s="231"/>
      <c r="E953" s="231"/>
      <c r="F953" s="231"/>
      <c r="G953" s="232"/>
      <c r="H953" s="233" t="s">
        <v>1951</v>
      </c>
      <c r="I953" s="233" t="s">
        <v>1952</v>
      </c>
      <c r="J953" s="232"/>
      <c r="K953" s="232">
        <v>1</v>
      </c>
      <c r="L953" s="232"/>
      <c r="M953" s="234" t="s">
        <v>837</v>
      </c>
    </row>
    <row r="954" spans="1:13" ht="14">
      <c r="A954" s="230" t="s">
        <v>2002</v>
      </c>
      <c r="B954" s="231"/>
      <c r="C954" s="231">
        <v>27461</v>
      </c>
      <c r="D954" s="231"/>
      <c r="E954" s="231"/>
      <c r="F954" s="231"/>
      <c r="G954" s="232"/>
      <c r="H954" s="233" t="s">
        <v>1603</v>
      </c>
      <c r="I954" s="233" t="s">
        <v>1604</v>
      </c>
      <c r="J954" s="232"/>
      <c r="K954" s="232">
        <v>8</v>
      </c>
      <c r="L954" s="232" t="s">
        <v>46</v>
      </c>
      <c r="M954" s="234"/>
    </row>
    <row r="955" spans="1:13" ht="14">
      <c r="A955" s="230" t="s">
        <v>2002</v>
      </c>
      <c r="B955" s="231"/>
      <c r="C955" s="231">
        <v>27473</v>
      </c>
      <c r="D955" s="231"/>
      <c r="E955" s="231"/>
      <c r="F955" s="231"/>
      <c r="G955" s="232"/>
      <c r="H955" s="233" t="s">
        <v>3096</v>
      </c>
      <c r="I955" s="233" t="s">
        <v>3097</v>
      </c>
      <c r="J955" s="231"/>
      <c r="K955" s="232">
        <v>1</v>
      </c>
      <c r="L955" s="232"/>
      <c r="M955" s="234"/>
    </row>
    <row r="956" spans="1:13" ht="14">
      <c r="A956" s="230" t="s">
        <v>2002</v>
      </c>
      <c r="B956" s="231"/>
      <c r="C956" s="231">
        <v>27505</v>
      </c>
      <c r="D956" s="231"/>
      <c r="E956" s="231"/>
      <c r="F956" s="231"/>
      <c r="G956" s="232"/>
      <c r="H956" s="233" t="s">
        <v>2530</v>
      </c>
      <c r="I956" s="233" t="s">
        <v>2531</v>
      </c>
      <c r="J956" s="232"/>
      <c r="K956" s="232">
        <v>1</v>
      </c>
      <c r="L956" s="232"/>
      <c r="M956" s="234" t="s">
        <v>837</v>
      </c>
    </row>
    <row r="957" spans="1:13" ht="14">
      <c r="A957" s="230" t="s">
        <v>2002</v>
      </c>
      <c r="B957" s="231"/>
      <c r="C957" s="231">
        <v>27513</v>
      </c>
      <c r="D957" s="231"/>
      <c r="E957" s="231"/>
      <c r="F957" s="231"/>
      <c r="G957" s="232"/>
      <c r="H957" s="233" t="s">
        <v>2533</v>
      </c>
      <c r="I957" s="233" t="s">
        <v>2534</v>
      </c>
      <c r="J957" s="232"/>
      <c r="K957" s="232">
        <v>1</v>
      </c>
      <c r="L957" s="232"/>
      <c r="M957" s="234" t="s">
        <v>46</v>
      </c>
    </row>
    <row r="958" spans="1:13" ht="14">
      <c r="A958" s="230" t="s">
        <v>2002</v>
      </c>
      <c r="B958" s="231"/>
      <c r="C958" s="231">
        <v>27515</v>
      </c>
      <c r="D958" s="231"/>
      <c r="E958" s="231"/>
      <c r="F958" s="231"/>
      <c r="G958" s="232"/>
      <c r="H958" s="233" t="s">
        <v>2535</v>
      </c>
      <c r="I958" s="233" t="s">
        <v>2536</v>
      </c>
      <c r="J958" s="232"/>
      <c r="K958" s="232">
        <v>1</v>
      </c>
      <c r="L958" s="232"/>
      <c r="M958" s="234" t="s">
        <v>837</v>
      </c>
    </row>
    <row r="959" spans="1:13" ht="14">
      <c r="A959" s="230" t="s">
        <v>2002</v>
      </c>
      <c r="B959" s="231"/>
      <c r="C959" s="231">
        <v>27583</v>
      </c>
      <c r="D959" s="231"/>
      <c r="E959" s="231"/>
      <c r="F959" s="231"/>
      <c r="G959" s="232"/>
      <c r="H959" s="233" t="s">
        <v>3545</v>
      </c>
      <c r="I959" s="233" t="s">
        <v>307</v>
      </c>
      <c r="J959" s="231"/>
      <c r="K959" s="232">
        <v>1</v>
      </c>
      <c r="L959" s="232"/>
      <c r="M959" s="234"/>
    </row>
    <row r="960" spans="1:13" ht="14">
      <c r="A960" s="230" t="s">
        <v>2002</v>
      </c>
      <c r="B960" s="231"/>
      <c r="C960" s="231">
        <v>29754</v>
      </c>
      <c r="D960" s="231"/>
      <c r="E960" s="231"/>
      <c r="F960" s="231"/>
      <c r="G960" s="232"/>
      <c r="H960" s="233" t="s">
        <v>3568</v>
      </c>
      <c r="I960" s="233" t="s">
        <v>72</v>
      </c>
      <c r="J960" s="231"/>
      <c r="K960" s="232">
        <v>1</v>
      </c>
      <c r="L960" s="232"/>
      <c r="M960" s="234"/>
    </row>
    <row r="961" spans="1:13" ht="14">
      <c r="A961" s="230" t="s">
        <v>2002</v>
      </c>
      <c r="B961" s="231"/>
      <c r="C961" s="231">
        <v>29832</v>
      </c>
      <c r="D961" s="231"/>
      <c r="E961" s="231"/>
      <c r="F961" s="231"/>
      <c r="G961" s="232"/>
      <c r="H961" s="233" t="s">
        <v>3570</v>
      </c>
      <c r="I961" s="233" t="s">
        <v>279</v>
      </c>
      <c r="J961" s="231"/>
      <c r="K961" s="232">
        <v>1</v>
      </c>
      <c r="L961" s="232"/>
      <c r="M961" s="234"/>
    </row>
    <row r="962" spans="1:13" ht="14">
      <c r="A962" s="230" t="s">
        <v>2002</v>
      </c>
      <c r="B962" s="231"/>
      <c r="C962" s="231">
        <v>29976</v>
      </c>
      <c r="D962" s="231"/>
      <c r="E962" s="231"/>
      <c r="F962" s="231"/>
      <c r="G962" s="232"/>
      <c r="H962" s="233" t="s">
        <v>3576</v>
      </c>
      <c r="I962" s="233" t="s">
        <v>539</v>
      </c>
      <c r="J962" s="231"/>
      <c r="K962" s="232">
        <v>6</v>
      </c>
      <c r="L962" s="232"/>
      <c r="M962" s="234"/>
    </row>
  </sheetData>
  <sortState xmlns:xlrd2="http://schemas.microsoft.com/office/spreadsheetml/2017/richdata2" ref="A2:M2661">
    <sortCondition ref="A2:A2661"/>
    <sortCondition ref="C2:C2661"/>
  </sortState>
  <pageMargins left="0.7" right="0.7" top="0.75" bottom="0.75" header="0.3" footer="0.3"/>
  <pageSetup orientation="portrait" horizontalDpi="0" verticalDpi="0"/>
  <ignoredErrors>
    <ignoredError sqref="G1"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9D075-D867-854A-980B-0A779998E3AF}">
  <sheetPr>
    <tabColor rgb="FFFF0000"/>
  </sheetPr>
  <dimension ref="A1:B190"/>
  <sheetViews>
    <sheetView zoomScale="110" zoomScaleNormal="110" workbookViewId="0">
      <pane ySplit="4" topLeftCell="A5" activePane="bottomLeft" state="frozen"/>
      <selection pane="bottomLeft" activeCell="B23" sqref="B23"/>
    </sheetView>
  </sheetViews>
  <sheetFormatPr baseColWidth="10" defaultRowHeight="13"/>
  <cols>
    <col min="1" max="1" width="18.6640625" style="159" customWidth="1"/>
    <col min="2" max="2" width="100.5" style="159" customWidth="1"/>
    <col min="3" max="16384" width="10.83203125" style="159"/>
  </cols>
  <sheetData>
    <row r="1" spans="1:2" s="158" customFormat="1" ht="27" customHeight="1">
      <c r="A1" s="531" t="s">
        <v>2606</v>
      </c>
      <c r="B1" s="531"/>
    </row>
    <row r="2" spans="1:2" s="158" customFormat="1" ht="20" customHeight="1">
      <c r="A2" s="157"/>
    </row>
    <row r="3" spans="1:2" ht="22" customHeight="1">
      <c r="A3" s="163" t="s">
        <v>2676</v>
      </c>
    </row>
    <row r="4" spans="1:2" ht="19" customHeight="1">
      <c r="A4" s="162" t="s">
        <v>2675</v>
      </c>
    </row>
    <row r="5" spans="1:2" s="160" customFormat="1" ht="20" customHeight="1"/>
    <row r="6" spans="1:2" s="164" customFormat="1" ht="20" customHeight="1">
      <c r="A6" s="530" t="s">
        <v>2690</v>
      </c>
      <c r="B6" s="530"/>
    </row>
    <row r="7" spans="1:2" s="160" customFormat="1" ht="15" customHeight="1">
      <c r="A7" s="161" t="s">
        <v>2033</v>
      </c>
      <c r="B7" s="160" t="s">
        <v>2691</v>
      </c>
    </row>
    <row r="8" spans="1:2" s="160" customFormat="1" ht="15" customHeight="1">
      <c r="A8" s="161"/>
      <c r="B8" s="160" t="s">
        <v>2793</v>
      </c>
    </row>
    <row r="9" spans="1:2" s="160" customFormat="1" ht="15" customHeight="1">
      <c r="A9" s="161"/>
      <c r="B9" s="160" t="s">
        <v>2794</v>
      </c>
    </row>
    <row r="10" spans="1:2" s="160" customFormat="1" ht="15" customHeight="1">
      <c r="A10" s="161"/>
      <c r="B10" s="160" t="s">
        <v>2797</v>
      </c>
    </row>
    <row r="11" spans="1:2" s="160" customFormat="1" ht="15" customHeight="1">
      <c r="A11" s="161" t="s">
        <v>3682</v>
      </c>
      <c r="B11" s="160" t="s">
        <v>3929</v>
      </c>
    </row>
    <row r="12" spans="1:2" s="160" customFormat="1" ht="15" customHeight="1">
      <c r="A12" s="161" t="s">
        <v>3681</v>
      </c>
      <c r="B12" s="160" t="s">
        <v>4165</v>
      </c>
    </row>
    <row r="13" spans="1:2" s="160" customFormat="1" ht="15" customHeight="1">
      <c r="A13" s="161" t="s">
        <v>3930</v>
      </c>
      <c r="B13" s="160" t="s">
        <v>4164</v>
      </c>
    </row>
    <row r="14" spans="1:2" s="160" customFormat="1" ht="15" customHeight="1">
      <c r="A14" s="161" t="s">
        <v>1960</v>
      </c>
      <c r="B14" s="160" t="s">
        <v>2692</v>
      </c>
    </row>
    <row r="15" spans="1:2" s="160" customFormat="1" ht="15" customHeight="1">
      <c r="A15" s="161" t="s">
        <v>1959</v>
      </c>
      <c r="B15" s="160" t="s">
        <v>2693</v>
      </c>
    </row>
    <row r="16" spans="1:2" s="160" customFormat="1" ht="15" customHeight="1">
      <c r="A16" s="171" t="s">
        <v>3144</v>
      </c>
      <c r="B16" s="160" t="s">
        <v>3145</v>
      </c>
    </row>
    <row r="17" spans="1:2" s="160" customFormat="1" ht="15" customHeight="1">
      <c r="A17" s="161" t="s">
        <v>92</v>
      </c>
      <c r="B17" s="160" t="s">
        <v>2694</v>
      </c>
    </row>
    <row r="18" spans="1:2" s="160" customFormat="1" ht="15" customHeight="1">
      <c r="A18" s="161"/>
      <c r="B18" s="160" t="s">
        <v>2795</v>
      </c>
    </row>
    <row r="19" spans="1:2" s="160" customFormat="1" ht="15" customHeight="1">
      <c r="A19" s="161"/>
      <c r="B19" s="160" t="s">
        <v>2796</v>
      </c>
    </row>
    <row r="20" spans="1:2" s="160" customFormat="1" ht="15" customHeight="1">
      <c r="A20" s="161" t="s">
        <v>93</v>
      </c>
      <c r="B20" s="160" t="s">
        <v>2695</v>
      </c>
    </row>
    <row r="21" spans="1:2" s="160" customFormat="1" ht="15" customHeight="1">
      <c r="A21" s="161" t="s">
        <v>228</v>
      </c>
      <c r="B21" s="160" t="s">
        <v>2696</v>
      </c>
    </row>
    <row r="22" spans="1:2" s="160" customFormat="1" ht="15" customHeight="1">
      <c r="A22" s="161" t="s">
        <v>94</v>
      </c>
      <c r="B22" s="160" t="s">
        <v>4166</v>
      </c>
    </row>
    <row r="23" spans="1:2" s="160" customFormat="1" ht="15" customHeight="1">
      <c r="A23" s="161" t="s">
        <v>2543</v>
      </c>
      <c r="B23" s="160" t="s">
        <v>2697</v>
      </c>
    </row>
    <row r="24" spans="1:2" s="160" customFormat="1" ht="15" customHeight="1">
      <c r="A24" s="161" t="s">
        <v>2544</v>
      </c>
      <c r="B24" s="160" t="s">
        <v>2698</v>
      </c>
    </row>
    <row r="25" spans="1:2" s="160" customFormat="1" ht="15" customHeight="1">
      <c r="A25" s="161"/>
    </row>
    <row r="26" spans="1:2" s="165" customFormat="1" ht="20" customHeight="1">
      <c r="A26" s="530" t="s">
        <v>2679</v>
      </c>
      <c r="B26" s="530"/>
    </row>
    <row r="27" spans="1:2" s="160" customFormat="1" ht="15" customHeight="1">
      <c r="A27" s="161" t="s">
        <v>1996</v>
      </c>
      <c r="B27" s="160" t="s">
        <v>2680</v>
      </c>
    </row>
    <row r="28" spans="1:2" s="160" customFormat="1" ht="15" customHeight="1">
      <c r="A28" s="161" t="s">
        <v>1997</v>
      </c>
      <c r="B28" s="160" t="s">
        <v>2681</v>
      </c>
    </row>
    <row r="29" spans="1:2" s="160" customFormat="1" ht="15" customHeight="1">
      <c r="A29" s="161" t="s">
        <v>2603</v>
      </c>
      <c r="B29" s="160" t="s">
        <v>2682</v>
      </c>
    </row>
    <row r="30" spans="1:2" s="160" customFormat="1" ht="15" customHeight="1">
      <c r="A30" s="161" t="s">
        <v>1993</v>
      </c>
      <c r="B30" s="160" t="s">
        <v>2683</v>
      </c>
    </row>
    <row r="31" spans="1:2" s="160" customFormat="1" ht="15" customHeight="1">
      <c r="A31" s="161" t="s">
        <v>1994</v>
      </c>
      <c r="B31" s="160" t="s">
        <v>2684</v>
      </c>
    </row>
    <row r="32" spans="1:2" s="160" customFormat="1" ht="15" customHeight="1">
      <c r="A32" s="161" t="s">
        <v>1995</v>
      </c>
      <c r="B32" s="160" t="s">
        <v>2685</v>
      </c>
    </row>
    <row r="33" spans="1:2" s="160" customFormat="1" ht="15" customHeight="1">
      <c r="A33" s="161" t="s">
        <v>2000</v>
      </c>
      <c r="B33" s="160" t="s">
        <v>2686</v>
      </c>
    </row>
    <row r="34" spans="1:2" s="160" customFormat="1" ht="15" customHeight="1">
      <c r="A34" s="161" t="s">
        <v>2001</v>
      </c>
      <c r="B34" s="160" t="s">
        <v>2687</v>
      </c>
    </row>
    <row r="35" spans="1:2" s="160" customFormat="1" ht="15" customHeight="1">
      <c r="A35" s="161" t="s">
        <v>1998</v>
      </c>
      <c r="B35" s="160" t="s">
        <v>2688</v>
      </c>
    </row>
    <row r="36" spans="1:2" s="160" customFormat="1" ht="15" customHeight="1">
      <c r="A36" s="161" t="s">
        <v>1999</v>
      </c>
      <c r="B36" s="160" t="s">
        <v>2689</v>
      </c>
    </row>
    <row r="37" spans="1:2" s="160" customFormat="1" ht="15" customHeight="1">
      <c r="A37" s="161" t="s">
        <v>3925</v>
      </c>
      <c r="B37" s="160" t="s">
        <v>3927</v>
      </c>
    </row>
    <row r="38" spans="1:2" s="160" customFormat="1" ht="15" customHeight="1">
      <c r="A38" s="161" t="s">
        <v>3926</v>
      </c>
      <c r="B38" s="160" t="s">
        <v>3928</v>
      </c>
    </row>
    <row r="39" spans="1:2" s="160" customFormat="1" ht="15" customHeight="1"/>
    <row r="40" spans="1:2" s="165" customFormat="1" ht="20" customHeight="1">
      <c r="A40" s="530" t="s">
        <v>2607</v>
      </c>
      <c r="B40" s="530"/>
    </row>
    <row r="41" spans="1:2" s="160" customFormat="1" ht="15" customHeight="1">
      <c r="A41" s="161" t="s">
        <v>1597</v>
      </c>
      <c r="B41" s="160" t="s">
        <v>2608</v>
      </c>
    </row>
    <row r="42" spans="1:2" s="160" customFormat="1" ht="15" customHeight="1">
      <c r="A42" s="161" t="s">
        <v>95</v>
      </c>
      <c r="B42" s="160" t="s">
        <v>2609</v>
      </c>
    </row>
    <row r="43" spans="1:2" s="160" customFormat="1" ht="15" customHeight="1">
      <c r="A43" s="161" t="s">
        <v>2545</v>
      </c>
      <c r="B43" s="160" t="s">
        <v>2610</v>
      </c>
    </row>
    <row r="44" spans="1:2" s="160" customFormat="1" ht="15" customHeight="1">
      <c r="A44" s="161" t="s">
        <v>2546</v>
      </c>
      <c r="B44" s="160" t="s">
        <v>2611</v>
      </c>
    </row>
    <row r="45" spans="1:2" s="160" customFormat="1" ht="15" customHeight="1">
      <c r="A45" s="161" t="s">
        <v>97</v>
      </c>
      <c r="B45" s="160" t="s">
        <v>3847</v>
      </c>
    </row>
    <row r="46" spans="1:2" s="160" customFormat="1" ht="15" customHeight="1">
      <c r="A46" s="161" t="s">
        <v>98</v>
      </c>
      <c r="B46" s="160" t="s">
        <v>2612</v>
      </c>
    </row>
    <row r="47" spans="1:2" s="160" customFormat="1" ht="15" customHeight="1">
      <c r="A47" s="161" t="s">
        <v>99</v>
      </c>
      <c r="B47" s="160" t="s">
        <v>2613</v>
      </c>
    </row>
    <row r="48" spans="1:2" s="160" customFormat="1" ht="15" customHeight="1">
      <c r="A48" s="161" t="s">
        <v>882</v>
      </c>
      <c r="B48" s="160" t="s">
        <v>2614</v>
      </c>
    </row>
    <row r="49" spans="1:2" s="160" customFormat="1" ht="15" customHeight="1">
      <c r="A49" s="161" t="s">
        <v>837</v>
      </c>
      <c r="B49" s="160" t="s">
        <v>2615</v>
      </c>
    </row>
    <row r="50" spans="1:2" s="160" customFormat="1" ht="15" customHeight="1">
      <c r="A50" s="161" t="s">
        <v>2547</v>
      </c>
      <c r="B50" s="160" t="s">
        <v>2616</v>
      </c>
    </row>
    <row r="51" spans="1:2" s="160" customFormat="1" ht="15" customHeight="1">
      <c r="A51" s="161" t="s">
        <v>879</v>
      </c>
      <c r="B51" s="160" t="s">
        <v>2617</v>
      </c>
    </row>
    <row r="52" spans="1:2" s="160" customFormat="1" ht="15" customHeight="1">
      <c r="A52" s="161" t="s">
        <v>2815</v>
      </c>
      <c r="B52" s="160" t="s">
        <v>3113</v>
      </c>
    </row>
    <row r="53" spans="1:2" s="160" customFormat="1" ht="15" customHeight="1">
      <c r="A53" s="161" t="s">
        <v>2548</v>
      </c>
      <c r="B53" s="160" t="s">
        <v>2658</v>
      </c>
    </row>
    <row r="54" spans="1:2" s="160" customFormat="1" ht="15" customHeight="1">
      <c r="A54" s="161" t="s">
        <v>2549</v>
      </c>
      <c r="B54" s="160" t="s">
        <v>2659</v>
      </c>
    </row>
    <row r="55" spans="1:2" s="160" customFormat="1" ht="15" customHeight="1">
      <c r="A55" s="161" t="s">
        <v>2550</v>
      </c>
      <c r="B55" s="160" t="s">
        <v>2618</v>
      </c>
    </row>
    <row r="56" spans="1:2" s="160" customFormat="1" ht="15" customHeight="1">
      <c r="A56" s="161" t="s">
        <v>2619</v>
      </c>
      <c r="B56" s="160" t="s">
        <v>2620</v>
      </c>
    </row>
    <row r="57" spans="1:2" s="160" customFormat="1" ht="15" customHeight="1">
      <c r="A57" s="161" t="s">
        <v>480</v>
      </c>
      <c r="B57" s="160" t="s">
        <v>2622</v>
      </c>
    </row>
    <row r="58" spans="1:2" s="160" customFormat="1" ht="15" customHeight="1">
      <c r="A58" s="161" t="s">
        <v>2551</v>
      </c>
      <c r="B58" s="160" t="s">
        <v>2621</v>
      </c>
    </row>
    <row r="59" spans="1:2" s="160" customFormat="1" ht="15" customHeight="1">
      <c r="A59" s="161" t="s">
        <v>2552</v>
      </c>
      <c r="B59" s="160" t="s">
        <v>2623</v>
      </c>
    </row>
    <row r="60" spans="1:2" s="160" customFormat="1" ht="15" customHeight="1">
      <c r="A60" s="161" t="s">
        <v>2553</v>
      </c>
      <c r="B60" s="160" t="s">
        <v>2624</v>
      </c>
    </row>
    <row r="61" spans="1:2" s="160" customFormat="1" ht="15" customHeight="1">
      <c r="A61" s="161" t="s">
        <v>2554</v>
      </c>
      <c r="B61" s="160" t="s">
        <v>2625</v>
      </c>
    </row>
    <row r="62" spans="1:2" s="160" customFormat="1" ht="15" customHeight="1">
      <c r="A62" s="161" t="s">
        <v>2816</v>
      </c>
      <c r="B62" s="160" t="s">
        <v>3115</v>
      </c>
    </row>
    <row r="63" spans="1:2" s="160" customFormat="1" ht="15" customHeight="1">
      <c r="A63" s="161" t="s">
        <v>3852</v>
      </c>
      <c r="B63" s="160" t="s">
        <v>3853</v>
      </c>
    </row>
    <row r="64" spans="1:2" s="160" customFormat="1" ht="15" customHeight="1">
      <c r="A64" s="161" t="s">
        <v>2817</v>
      </c>
      <c r="B64" s="160" t="s">
        <v>3116</v>
      </c>
    </row>
    <row r="65" spans="1:2" s="160" customFormat="1" ht="15" customHeight="1">
      <c r="A65" s="161" t="s">
        <v>3114</v>
      </c>
      <c r="B65" s="160" t="s">
        <v>3117</v>
      </c>
    </row>
    <row r="66" spans="1:2" s="160" customFormat="1" ht="15" customHeight="1">
      <c r="A66" s="161" t="s">
        <v>3842</v>
      </c>
      <c r="B66" s="160" t="s">
        <v>3848</v>
      </c>
    </row>
    <row r="67" spans="1:2" s="160" customFormat="1" ht="15" customHeight="1">
      <c r="A67" s="161" t="s">
        <v>3849</v>
      </c>
      <c r="B67" s="160" t="s">
        <v>3851</v>
      </c>
    </row>
    <row r="68" spans="1:2" s="160" customFormat="1" ht="15" customHeight="1">
      <c r="A68" s="161" t="s">
        <v>2555</v>
      </c>
      <c r="B68" s="160" t="s">
        <v>2626</v>
      </c>
    </row>
    <row r="69" spans="1:2" s="160" customFormat="1" ht="15" customHeight="1">
      <c r="A69" s="161" t="s">
        <v>2556</v>
      </c>
      <c r="B69" s="160" t="s">
        <v>2627</v>
      </c>
    </row>
    <row r="70" spans="1:2" s="160" customFormat="1" ht="15" customHeight="1">
      <c r="A70" s="161" t="s">
        <v>880</v>
      </c>
      <c r="B70" s="160" t="s">
        <v>2628</v>
      </c>
    </row>
    <row r="71" spans="1:2" s="160" customFormat="1" ht="15" customHeight="1">
      <c r="A71" s="161" t="s">
        <v>881</v>
      </c>
      <c r="B71" s="160" t="s">
        <v>2629</v>
      </c>
    </row>
    <row r="72" spans="1:2" s="160" customFormat="1" ht="15" customHeight="1">
      <c r="A72" s="161" t="s">
        <v>1598</v>
      </c>
      <c r="B72" s="160" t="s">
        <v>2630</v>
      </c>
    </row>
    <row r="73" spans="1:2" s="160" customFormat="1" ht="15" customHeight="1">
      <c r="A73" s="161" t="s">
        <v>2557</v>
      </c>
      <c r="B73" s="160" t="s">
        <v>2631</v>
      </c>
    </row>
    <row r="74" spans="1:2" s="160" customFormat="1" ht="15" customHeight="1">
      <c r="A74" s="161" t="s">
        <v>3843</v>
      </c>
      <c r="B74" s="160" t="s">
        <v>3855</v>
      </c>
    </row>
    <row r="75" spans="1:2" s="160" customFormat="1" ht="15" customHeight="1">
      <c r="A75" s="161" t="s">
        <v>2558</v>
      </c>
      <c r="B75" s="160" t="s">
        <v>2632</v>
      </c>
    </row>
    <row r="76" spans="1:2" s="160" customFormat="1" ht="15" customHeight="1">
      <c r="A76" s="161" t="s">
        <v>3844</v>
      </c>
    </row>
    <row r="77" spans="1:2" s="160" customFormat="1" ht="15" customHeight="1">
      <c r="A77" s="161" t="s">
        <v>3845</v>
      </c>
      <c r="B77" s="160" t="s">
        <v>3854</v>
      </c>
    </row>
    <row r="78" spans="1:2" s="160" customFormat="1" ht="15" customHeight="1">
      <c r="A78" s="161" t="s">
        <v>2559</v>
      </c>
      <c r="B78" s="160" t="s">
        <v>2633</v>
      </c>
    </row>
    <row r="79" spans="1:2" s="160" customFormat="1" ht="15" customHeight="1">
      <c r="A79" s="161" t="s">
        <v>2709</v>
      </c>
      <c r="B79" s="160" t="s">
        <v>3118</v>
      </c>
    </row>
    <row r="80" spans="1:2" s="160" customFormat="1" ht="15" customHeight="1">
      <c r="A80" s="161" t="s">
        <v>2560</v>
      </c>
      <c r="B80" s="160" t="s">
        <v>2634</v>
      </c>
    </row>
    <row r="81" spans="1:2" s="160" customFormat="1" ht="15" customHeight="1">
      <c r="A81" s="161" t="s">
        <v>3846</v>
      </c>
    </row>
    <row r="82" spans="1:2" s="160" customFormat="1" ht="15" customHeight="1">
      <c r="A82" s="161" t="s">
        <v>2561</v>
      </c>
      <c r="B82" s="160" t="s">
        <v>2635</v>
      </c>
    </row>
    <row r="83" spans="1:2" s="160" customFormat="1" ht="15" customHeight="1">
      <c r="A83" s="161" t="s">
        <v>2563</v>
      </c>
      <c r="B83" s="160" t="s">
        <v>2642</v>
      </c>
    </row>
    <row r="84" spans="1:2" s="160" customFormat="1" ht="15" customHeight="1"/>
    <row r="85" spans="1:2" s="165" customFormat="1" ht="20" customHeight="1">
      <c r="A85" s="530" t="s">
        <v>2636</v>
      </c>
      <c r="B85" s="530"/>
    </row>
    <row r="86" spans="1:2" s="160" customFormat="1" ht="15" customHeight="1">
      <c r="A86" s="161" t="s">
        <v>3595</v>
      </c>
      <c r="B86" s="160" t="s">
        <v>2637</v>
      </c>
    </row>
    <row r="87" spans="1:2" s="160" customFormat="1" ht="15" customHeight="1">
      <c r="A87" s="161" t="s">
        <v>3878</v>
      </c>
      <c r="B87" s="160" t="s">
        <v>3879</v>
      </c>
    </row>
    <row r="88" spans="1:2" s="160" customFormat="1" ht="15" customHeight="1">
      <c r="A88" s="161" t="s">
        <v>3597</v>
      </c>
      <c r="B88" s="160" t="s">
        <v>3880</v>
      </c>
    </row>
    <row r="89" spans="1:2" s="160" customFormat="1" ht="15" customHeight="1">
      <c r="A89" s="161" t="s">
        <v>3598</v>
      </c>
      <c r="B89" s="160" t="s">
        <v>2638</v>
      </c>
    </row>
    <row r="90" spans="1:2" s="160" customFormat="1" ht="15" customHeight="1">
      <c r="A90" s="161" t="s">
        <v>3857</v>
      </c>
      <c r="B90" s="160" t="s">
        <v>3881</v>
      </c>
    </row>
    <row r="91" spans="1:2" s="160" customFormat="1" ht="15" customHeight="1">
      <c r="A91" s="161" t="s">
        <v>3600</v>
      </c>
      <c r="B91" s="160" t="s">
        <v>3882</v>
      </c>
    </row>
    <row r="92" spans="1:2" s="160" customFormat="1" ht="15" customHeight="1">
      <c r="A92" s="161" t="s">
        <v>3875</v>
      </c>
      <c r="B92" s="160" t="s">
        <v>3883</v>
      </c>
    </row>
    <row r="93" spans="1:2" s="160" customFormat="1" ht="15" customHeight="1">
      <c r="A93" s="161" t="s">
        <v>3876</v>
      </c>
      <c r="B93" s="160" t="s">
        <v>3884</v>
      </c>
    </row>
    <row r="94" spans="1:2" s="160" customFormat="1" ht="15" customHeight="1">
      <c r="A94" s="161" t="s">
        <v>3877</v>
      </c>
      <c r="B94" s="160" t="s">
        <v>3885</v>
      </c>
    </row>
    <row r="95" spans="1:2" s="160" customFormat="1" ht="15" customHeight="1">
      <c r="A95" s="161" t="s">
        <v>3601</v>
      </c>
      <c r="B95" s="160" t="s">
        <v>3889</v>
      </c>
    </row>
    <row r="96" spans="1:2" s="160" customFormat="1" ht="15" customHeight="1">
      <c r="A96" s="161" t="s">
        <v>3602</v>
      </c>
      <c r="B96" s="160" t="s">
        <v>3890</v>
      </c>
    </row>
    <row r="97" spans="1:2" s="160" customFormat="1" ht="15" customHeight="1">
      <c r="A97" s="161" t="s">
        <v>3603</v>
      </c>
      <c r="B97" s="160" t="s">
        <v>3891</v>
      </c>
    </row>
    <row r="98" spans="1:2" s="160" customFormat="1" ht="15" customHeight="1">
      <c r="A98" s="161" t="s">
        <v>3887</v>
      </c>
      <c r="B98" s="160" t="s">
        <v>3888</v>
      </c>
    </row>
    <row r="99" spans="1:2" s="160" customFormat="1" ht="15" customHeight="1">
      <c r="A99" s="161" t="s">
        <v>3604</v>
      </c>
      <c r="B99" s="160" t="s">
        <v>2639</v>
      </c>
    </row>
    <row r="100" spans="1:2" s="160" customFormat="1" ht="15" customHeight="1">
      <c r="A100" s="161" t="s">
        <v>3605</v>
      </c>
      <c r="B100" s="160" t="s">
        <v>3893</v>
      </c>
    </row>
    <row r="101" spans="1:2" s="160" customFormat="1" ht="15" customHeight="1">
      <c r="A101" s="161" t="s">
        <v>3606</v>
      </c>
      <c r="B101" s="160" t="s">
        <v>3894</v>
      </c>
    </row>
    <row r="102" spans="1:2" s="160" customFormat="1" ht="15" customHeight="1">
      <c r="A102" s="161" t="s">
        <v>3892</v>
      </c>
      <c r="B102" s="160" t="s">
        <v>3895</v>
      </c>
    </row>
    <row r="103" spans="1:2" s="160" customFormat="1" ht="15" customHeight="1">
      <c r="A103" s="161" t="s">
        <v>3607</v>
      </c>
      <c r="B103" s="160" t="s">
        <v>2640</v>
      </c>
    </row>
    <row r="104" spans="1:2" s="160" customFormat="1" ht="15" customHeight="1">
      <c r="A104" s="161" t="s">
        <v>3608</v>
      </c>
      <c r="B104" s="160" t="s">
        <v>3897</v>
      </c>
    </row>
    <row r="105" spans="1:2" s="160" customFormat="1" ht="15" customHeight="1">
      <c r="A105" s="161" t="s">
        <v>3609</v>
      </c>
      <c r="B105" s="160" t="s">
        <v>3898</v>
      </c>
    </row>
    <row r="106" spans="1:2" s="160" customFormat="1" ht="15" customHeight="1">
      <c r="A106" s="161" t="s">
        <v>3896</v>
      </c>
      <c r="B106" s="160" t="s">
        <v>3899</v>
      </c>
    </row>
    <row r="107" spans="1:2" s="160" customFormat="1" ht="15" customHeight="1">
      <c r="A107" s="161" t="s">
        <v>3610</v>
      </c>
      <c r="B107" s="160" t="s">
        <v>2641</v>
      </c>
    </row>
    <row r="108" spans="1:2" s="160" customFormat="1" ht="15" customHeight="1">
      <c r="A108" s="161" t="s">
        <v>3611</v>
      </c>
      <c r="B108" s="160" t="s">
        <v>3901</v>
      </c>
    </row>
    <row r="109" spans="1:2" s="160" customFormat="1" ht="15" customHeight="1">
      <c r="A109" s="161" t="s">
        <v>3612</v>
      </c>
      <c r="B109" s="160" t="s">
        <v>3902</v>
      </c>
    </row>
    <row r="110" spans="1:2" s="160" customFormat="1" ht="15" customHeight="1">
      <c r="A110" s="161" t="s">
        <v>3900</v>
      </c>
      <c r="B110" s="160" t="s">
        <v>3903</v>
      </c>
    </row>
    <row r="111" spans="1:2" s="160" customFormat="1" ht="15" customHeight="1">
      <c r="A111" s="161" t="s">
        <v>3613</v>
      </c>
      <c r="B111" s="160" t="s">
        <v>3906</v>
      </c>
    </row>
    <row r="112" spans="1:2" s="160" customFormat="1" ht="15" customHeight="1">
      <c r="A112" s="161" t="s">
        <v>3614</v>
      </c>
      <c r="B112" s="160" t="s">
        <v>3907</v>
      </c>
    </row>
    <row r="113" spans="1:2" s="160" customFormat="1" ht="15" customHeight="1">
      <c r="A113" s="161" t="s">
        <v>3615</v>
      </c>
      <c r="B113" s="160" t="s">
        <v>3908</v>
      </c>
    </row>
    <row r="114" spans="1:2" s="160" customFormat="1" ht="15" customHeight="1">
      <c r="A114" s="161" t="s">
        <v>3904</v>
      </c>
      <c r="B114" s="160" t="s">
        <v>3909</v>
      </c>
    </row>
    <row r="115" spans="1:2" s="160" customFormat="1" ht="15" customHeight="1">
      <c r="A115" s="161" t="s">
        <v>3905</v>
      </c>
      <c r="B115" s="160" t="s">
        <v>3910</v>
      </c>
    </row>
    <row r="116" spans="1:2" s="160" customFormat="1" ht="15" customHeight="1">
      <c r="A116" s="161" t="s">
        <v>3616</v>
      </c>
      <c r="B116" s="160" t="s">
        <v>3913</v>
      </c>
    </row>
    <row r="117" spans="1:2" s="160" customFormat="1" ht="15" customHeight="1">
      <c r="A117" s="161" t="s">
        <v>3617</v>
      </c>
      <c r="B117" s="160" t="s">
        <v>3914</v>
      </c>
    </row>
    <row r="118" spans="1:2" s="160" customFormat="1" ht="15" customHeight="1">
      <c r="A118" s="161" t="s">
        <v>3618</v>
      </c>
      <c r="B118" s="160" t="s">
        <v>3915</v>
      </c>
    </row>
    <row r="119" spans="1:2" s="160" customFormat="1" ht="15" customHeight="1">
      <c r="A119" s="161" t="s">
        <v>3911</v>
      </c>
      <c r="B119" s="160" t="s">
        <v>3916</v>
      </c>
    </row>
    <row r="120" spans="1:2" s="160" customFormat="1" ht="15" customHeight="1">
      <c r="A120" s="161" t="s">
        <v>3912</v>
      </c>
      <c r="B120" s="160" t="s">
        <v>3917</v>
      </c>
    </row>
    <row r="121" spans="1:2" s="160" customFormat="1" ht="15" customHeight="1">
      <c r="A121" s="161" t="s">
        <v>3619</v>
      </c>
      <c r="B121" s="160" t="s">
        <v>3920</v>
      </c>
    </row>
    <row r="122" spans="1:2" s="160" customFormat="1" ht="15" customHeight="1">
      <c r="A122" s="161" t="s">
        <v>3620</v>
      </c>
      <c r="B122" s="160" t="s">
        <v>3921</v>
      </c>
    </row>
    <row r="123" spans="1:2" s="160" customFormat="1" ht="15" customHeight="1">
      <c r="A123" s="161" t="s">
        <v>3621</v>
      </c>
      <c r="B123" s="160" t="s">
        <v>3922</v>
      </c>
    </row>
    <row r="124" spans="1:2" s="160" customFormat="1" ht="15" customHeight="1">
      <c r="A124" s="161" t="s">
        <v>3918</v>
      </c>
      <c r="B124" s="160" t="s">
        <v>3923</v>
      </c>
    </row>
    <row r="125" spans="1:2" s="160" customFormat="1" ht="15" customHeight="1">
      <c r="A125" s="161" t="s">
        <v>3919</v>
      </c>
      <c r="B125" s="160" t="s">
        <v>3924</v>
      </c>
    </row>
    <row r="126" spans="1:2" s="160" customFormat="1" ht="15" customHeight="1">
      <c r="A126" s="161" t="s">
        <v>3622</v>
      </c>
      <c r="B126" s="160" t="s">
        <v>3886</v>
      </c>
    </row>
    <row r="127" spans="1:2" s="160" customFormat="1" ht="15" customHeight="1">
      <c r="A127" s="161" t="s">
        <v>2562</v>
      </c>
      <c r="B127" s="160" t="s">
        <v>3119</v>
      </c>
    </row>
    <row r="128" spans="1:2" s="160" customFormat="1" ht="15" customHeight="1"/>
    <row r="129" spans="1:2" s="165" customFormat="1" ht="20" customHeight="1">
      <c r="A129" s="530" t="s">
        <v>2643</v>
      </c>
      <c r="B129" s="530"/>
    </row>
    <row r="130" spans="1:2" s="160" customFormat="1" ht="15" customHeight="1">
      <c r="A130" s="161" t="s">
        <v>1597</v>
      </c>
      <c r="B130" s="160" t="s">
        <v>2647</v>
      </c>
    </row>
    <row r="131" spans="1:2" s="160" customFormat="1" ht="15" customHeight="1">
      <c r="A131" s="161" t="s">
        <v>883</v>
      </c>
      <c r="B131" s="160" t="s">
        <v>2648</v>
      </c>
    </row>
    <row r="132" spans="1:2" s="160" customFormat="1" ht="15" customHeight="1">
      <c r="A132" s="161" t="s">
        <v>2566</v>
      </c>
      <c r="B132" s="160" t="s">
        <v>2649</v>
      </c>
    </row>
    <row r="133" spans="1:2" s="160" customFormat="1" ht="15" customHeight="1">
      <c r="A133" s="161" t="s">
        <v>2564</v>
      </c>
      <c r="B133" s="160" t="s">
        <v>2644</v>
      </c>
    </row>
    <row r="134" spans="1:2" s="160" customFormat="1" ht="15" customHeight="1">
      <c r="A134" s="161" t="s">
        <v>46</v>
      </c>
      <c r="B134" s="160" t="s">
        <v>2645</v>
      </c>
    </row>
    <row r="135" spans="1:2" s="160" customFormat="1" ht="15" customHeight="1">
      <c r="A135" s="161" t="s">
        <v>2565</v>
      </c>
      <c r="B135" s="160" t="s">
        <v>2646</v>
      </c>
    </row>
    <row r="136" spans="1:2" s="160" customFormat="1" ht="15" customHeight="1">
      <c r="A136" s="161" t="s">
        <v>96</v>
      </c>
      <c r="B136" s="160" t="s">
        <v>2650</v>
      </c>
    </row>
    <row r="137" spans="1:2" s="160" customFormat="1" ht="15" customHeight="1">
      <c r="A137" s="161" t="s">
        <v>3120</v>
      </c>
      <c r="B137" s="160" t="s">
        <v>3122</v>
      </c>
    </row>
    <row r="138" spans="1:2" s="160" customFormat="1" ht="15" customHeight="1">
      <c r="A138" s="161" t="s">
        <v>3121</v>
      </c>
      <c r="B138" s="160" t="s">
        <v>3123</v>
      </c>
    </row>
    <row r="139" spans="1:2" s="160" customFormat="1" ht="15" customHeight="1">
      <c r="A139" s="161" t="s">
        <v>2567</v>
      </c>
      <c r="B139" s="160" t="s">
        <v>2651</v>
      </c>
    </row>
    <row r="140" spans="1:2" s="160" customFormat="1" ht="15" customHeight="1">
      <c r="A140" s="161" t="s">
        <v>2546</v>
      </c>
      <c r="B140" s="160" t="s">
        <v>2652</v>
      </c>
    </row>
    <row r="141" spans="1:2" s="160" customFormat="1" ht="15" customHeight="1">
      <c r="A141" s="161" t="s">
        <v>837</v>
      </c>
      <c r="B141" s="160" t="s">
        <v>2653</v>
      </c>
    </row>
    <row r="142" spans="1:2" s="160" customFormat="1" ht="15" customHeight="1">
      <c r="A142" s="161" t="s">
        <v>2568</v>
      </c>
      <c r="B142" s="160" t="s">
        <v>2654</v>
      </c>
    </row>
    <row r="143" spans="1:2" s="160" customFormat="1" ht="15" customHeight="1">
      <c r="A143" s="161" t="s">
        <v>882</v>
      </c>
      <c r="B143" s="160" t="s">
        <v>2655</v>
      </c>
    </row>
    <row r="144" spans="1:2" s="160" customFormat="1" ht="15" customHeight="1">
      <c r="A144" s="161" t="s">
        <v>2548</v>
      </c>
      <c r="B144" s="160" t="s">
        <v>2657</v>
      </c>
    </row>
    <row r="145" spans="1:2" s="160" customFormat="1" ht="15" customHeight="1">
      <c r="A145" s="161" t="s">
        <v>2549</v>
      </c>
      <c r="B145" s="160" t="s">
        <v>2656</v>
      </c>
    </row>
    <row r="146" spans="1:2" s="160" customFormat="1" ht="15" customHeight="1">
      <c r="A146" s="161" t="s">
        <v>2602</v>
      </c>
      <c r="B146" s="160" t="s">
        <v>2660</v>
      </c>
    </row>
    <row r="147" spans="1:2" s="160" customFormat="1" ht="15" customHeight="1">
      <c r="A147" s="161" t="s">
        <v>2569</v>
      </c>
      <c r="B147" s="160" t="s">
        <v>2661</v>
      </c>
    </row>
    <row r="148" spans="1:2" s="160" customFormat="1" ht="15" customHeight="1">
      <c r="A148" s="161" t="s">
        <v>2570</v>
      </c>
      <c r="B148" s="160" t="s">
        <v>2662</v>
      </c>
    </row>
    <row r="149" spans="1:2" s="160" customFormat="1" ht="15" customHeight="1">
      <c r="A149" s="161" t="s">
        <v>2550</v>
      </c>
      <c r="B149" s="160" t="s">
        <v>2618</v>
      </c>
    </row>
    <row r="150" spans="1:2" s="160" customFormat="1" ht="15" customHeight="1">
      <c r="A150" s="161" t="s">
        <v>1379</v>
      </c>
      <c r="B150" s="160" t="s">
        <v>2663</v>
      </c>
    </row>
    <row r="151" spans="1:2" s="160" customFormat="1" ht="15" customHeight="1">
      <c r="A151" s="161" t="s">
        <v>2164</v>
      </c>
      <c r="B151" s="160" t="s">
        <v>2664</v>
      </c>
    </row>
    <row r="152" spans="1:2" s="160" customFormat="1" ht="15" customHeight="1">
      <c r="A152" s="161" t="s">
        <v>1957</v>
      </c>
      <c r="B152" s="160" t="s">
        <v>2665</v>
      </c>
    </row>
    <row r="153" spans="1:2" s="160" customFormat="1" ht="15" customHeight="1">
      <c r="A153" s="161" t="s">
        <v>3838</v>
      </c>
      <c r="B153" s="160" t="s">
        <v>3840</v>
      </c>
    </row>
    <row r="154" spans="1:2" s="160" customFormat="1" ht="15" customHeight="1">
      <c r="A154" s="161" t="s">
        <v>878</v>
      </c>
      <c r="B154" s="160" t="s">
        <v>2666</v>
      </c>
    </row>
    <row r="155" spans="1:2" s="160" customFormat="1" ht="15" customHeight="1">
      <c r="A155" s="161" t="s">
        <v>3839</v>
      </c>
    </row>
    <row r="156" spans="1:2" s="160" customFormat="1" ht="15" customHeight="1">
      <c r="A156" s="161" t="s">
        <v>1956</v>
      </c>
      <c r="B156" s="160" t="s">
        <v>2667</v>
      </c>
    </row>
    <row r="157" spans="1:2" s="160" customFormat="1" ht="15" customHeight="1">
      <c r="A157" s="161" t="s">
        <v>2555</v>
      </c>
      <c r="B157" s="160" t="s">
        <v>2626</v>
      </c>
    </row>
    <row r="158" spans="1:2" s="160" customFormat="1" ht="15" customHeight="1">
      <c r="A158" s="161" t="s">
        <v>2571</v>
      </c>
      <c r="B158" s="160" t="s">
        <v>2668</v>
      </c>
    </row>
    <row r="159" spans="1:2" s="160" customFormat="1" ht="15" customHeight="1">
      <c r="A159" s="161" t="s">
        <v>2819</v>
      </c>
      <c r="B159" s="160" t="s">
        <v>3124</v>
      </c>
    </row>
    <row r="160" spans="1:2" s="160" customFormat="1" ht="15" customHeight="1">
      <c r="A160" s="161" t="s">
        <v>3125</v>
      </c>
      <c r="B160" s="160" t="s">
        <v>3126</v>
      </c>
    </row>
    <row r="161" spans="1:2" s="160" customFormat="1" ht="15" customHeight="1">
      <c r="A161" s="161" t="s">
        <v>2817</v>
      </c>
      <c r="B161" s="160" t="s">
        <v>3127</v>
      </c>
    </row>
    <row r="162" spans="1:2" s="160" customFormat="1" ht="15" customHeight="1">
      <c r="A162" s="161" t="s">
        <v>3114</v>
      </c>
      <c r="B162" s="160" t="s">
        <v>3128</v>
      </c>
    </row>
    <row r="163" spans="1:2" s="160" customFormat="1" ht="15" customHeight="1">
      <c r="A163" s="161" t="s">
        <v>2821</v>
      </c>
      <c r="B163" s="160" t="s">
        <v>3850</v>
      </c>
    </row>
    <row r="164" spans="1:2" s="160" customFormat="1" ht="15" customHeight="1">
      <c r="A164" s="161" t="s">
        <v>2709</v>
      </c>
      <c r="B164" s="160" t="s">
        <v>3118</v>
      </c>
    </row>
    <row r="165" spans="1:2" s="160" customFormat="1" ht="15" customHeight="1">
      <c r="A165" s="161" t="s">
        <v>2572</v>
      </c>
      <c r="B165" s="160" t="s">
        <v>2669</v>
      </c>
    </row>
    <row r="166" spans="1:2" s="160" customFormat="1" ht="15" customHeight="1">
      <c r="A166" s="161" t="s">
        <v>2573</v>
      </c>
      <c r="B166" s="160" t="s">
        <v>2670</v>
      </c>
    </row>
    <row r="167" spans="1:2" s="160" customFormat="1" ht="15" customHeight="1">
      <c r="A167" s="161" t="s">
        <v>2574</v>
      </c>
      <c r="B167" s="160" t="s">
        <v>2671</v>
      </c>
    </row>
    <row r="168" spans="1:2" s="160" customFormat="1" ht="15" customHeight="1">
      <c r="A168" s="161" t="s">
        <v>2165</v>
      </c>
      <c r="B168" s="160" t="s">
        <v>2672</v>
      </c>
    </row>
    <row r="169" spans="1:2" s="160" customFormat="1" ht="15" customHeight="1">
      <c r="A169" s="161" t="s">
        <v>2575</v>
      </c>
      <c r="B169" s="160" t="s">
        <v>2673</v>
      </c>
    </row>
    <row r="170" spans="1:2" s="160" customFormat="1" ht="15" customHeight="1">
      <c r="A170" s="161" t="s">
        <v>2576</v>
      </c>
      <c r="B170" s="160" t="s">
        <v>2674</v>
      </c>
    </row>
    <row r="171" spans="1:2" s="160" customFormat="1" ht="15" customHeight="1"/>
    <row r="172" spans="1:2" s="165" customFormat="1" ht="20" customHeight="1">
      <c r="A172" s="530" t="s">
        <v>2677</v>
      </c>
      <c r="B172" s="530"/>
    </row>
    <row r="173" spans="1:2" s="160" customFormat="1" ht="15" customHeight="1">
      <c r="A173" s="161" t="s">
        <v>2604</v>
      </c>
      <c r="B173" s="160" t="s">
        <v>2678</v>
      </c>
    </row>
    <row r="174" spans="1:2" s="160" customFormat="1" ht="14"/>
    <row r="186" s="160" customFormat="1" ht="14"/>
    <row r="187" s="160" customFormat="1" ht="14"/>
    <row r="188" s="160" customFormat="1" ht="14"/>
    <row r="189" s="160" customFormat="1" ht="14"/>
    <row r="190" s="160" customFormat="1" ht="14"/>
  </sheetData>
  <mergeCells count="7">
    <mergeCell ref="A40:B40"/>
    <mergeCell ref="A85:B85"/>
    <mergeCell ref="A129:B129"/>
    <mergeCell ref="A1:B1"/>
    <mergeCell ref="A172:B172"/>
    <mergeCell ref="A26:B26"/>
    <mergeCell ref="A6:B6"/>
  </mergeCells>
  <hyperlinks>
    <hyperlink ref="A4" r:id="rId1" xr:uid="{88A4A269-3E42-6649-A3B3-0B5ADEEBCF1D}"/>
  </hyperlinks>
  <pageMargins left="0.7" right="0.7" top="0.75" bottom="0.75" header="0.3" footer="0.3"/>
  <pageSetup orientation="portrait" horizontalDpi="0" verticalDpi="0"/>
  <ignoredErrors>
    <ignoredError sqref="A1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7475B-70E1-F04D-A639-7F1F922F81F3}">
  <dimension ref="A1:AF30"/>
  <sheetViews>
    <sheetView zoomScaleNormal="100" workbookViewId="0">
      <pane xSplit="2" ySplit="1" topLeftCell="C2" activePane="bottomRight" state="frozen"/>
      <selection pane="topRight" activeCell="C1" sqref="C1"/>
      <selection pane="bottomLeft" activeCell="A2" sqref="A2"/>
      <selection pane="bottomRight" activeCell="E30" sqref="E30"/>
    </sheetView>
  </sheetViews>
  <sheetFormatPr baseColWidth="10" defaultColWidth="10.83203125" defaultRowHeight="15"/>
  <cols>
    <col min="1" max="1" width="6.1640625" style="287" customWidth="1"/>
    <col min="2" max="2" width="18" style="287" customWidth="1"/>
    <col min="3" max="3" width="11.5" style="287" customWidth="1"/>
    <col min="4" max="4" width="15.83203125" style="287" customWidth="1"/>
    <col min="5" max="5" width="24.83203125" style="287" customWidth="1"/>
    <col min="6" max="6" width="16.83203125" style="346" customWidth="1"/>
    <col min="7" max="7" width="6.33203125" style="346" customWidth="1"/>
    <col min="8" max="8" width="7.33203125" style="346" customWidth="1"/>
    <col min="9" max="10" width="5.6640625" style="346" customWidth="1"/>
    <col min="11" max="11" width="6.5" style="346" customWidth="1"/>
    <col min="12" max="16" width="6.1640625" style="346" customWidth="1"/>
    <col min="17" max="20" width="5.83203125" style="346" customWidth="1"/>
    <col min="21" max="24" width="5.6640625" style="346" customWidth="1"/>
    <col min="25" max="25" width="6.6640625" style="346" customWidth="1"/>
    <col min="26" max="26" width="7" style="346" customWidth="1"/>
    <col min="27" max="29" width="5" style="346" customWidth="1"/>
    <col min="30" max="30" width="5.83203125" style="346" customWidth="1"/>
    <col min="31" max="31" width="6.1640625" style="346" customWidth="1"/>
    <col min="32" max="32" width="8.5" style="346" customWidth="1"/>
    <col min="33" max="16384" width="10.83203125" style="287"/>
  </cols>
  <sheetData>
    <row r="1" spans="1:32" ht="47" customHeight="1" thickTop="1">
      <c r="A1" s="279" t="s">
        <v>1354</v>
      </c>
      <c r="B1" s="280" t="s">
        <v>1360</v>
      </c>
      <c r="C1" s="280" t="s">
        <v>1361</v>
      </c>
      <c r="D1" s="280" t="s">
        <v>1362</v>
      </c>
      <c r="E1" s="280" t="s">
        <v>1363</v>
      </c>
      <c r="F1" s="281" t="s">
        <v>4573</v>
      </c>
      <c r="G1" s="282" t="s">
        <v>4161</v>
      </c>
      <c r="H1" s="282" t="s">
        <v>1378</v>
      </c>
      <c r="I1" s="282" t="s">
        <v>882</v>
      </c>
      <c r="J1" s="282" t="s">
        <v>2605</v>
      </c>
      <c r="K1" s="282" t="s">
        <v>879</v>
      </c>
      <c r="L1" s="282" t="s">
        <v>1956</v>
      </c>
      <c r="M1" s="282" t="s">
        <v>880</v>
      </c>
      <c r="N1" s="282" t="s">
        <v>881</v>
      </c>
      <c r="O1" s="282" t="s">
        <v>1598</v>
      </c>
      <c r="P1" s="282" t="s">
        <v>2560</v>
      </c>
      <c r="Q1" s="282" t="s">
        <v>3622</v>
      </c>
      <c r="R1" s="282" t="s">
        <v>2562</v>
      </c>
      <c r="S1" s="282" t="s">
        <v>2561</v>
      </c>
      <c r="T1" s="281" t="s">
        <v>2563</v>
      </c>
      <c r="U1" s="283" t="s">
        <v>2564</v>
      </c>
      <c r="V1" s="284" t="s">
        <v>46</v>
      </c>
      <c r="W1" s="284" t="s">
        <v>2565</v>
      </c>
      <c r="X1" s="282" t="s">
        <v>883</v>
      </c>
      <c r="Y1" s="282" t="s">
        <v>2537</v>
      </c>
      <c r="Z1" s="282" t="s">
        <v>4157</v>
      </c>
      <c r="AA1" s="282" t="s">
        <v>1379</v>
      </c>
      <c r="AB1" s="282" t="s">
        <v>2164</v>
      </c>
      <c r="AC1" s="282" t="s">
        <v>1957</v>
      </c>
      <c r="AD1" s="282" t="s">
        <v>878</v>
      </c>
      <c r="AE1" s="285" t="s">
        <v>2576</v>
      </c>
      <c r="AF1" s="286" t="s">
        <v>2604</v>
      </c>
    </row>
    <row r="2" spans="1:32" ht="20" customHeight="1" thickBot="1">
      <c r="A2" s="288" t="s">
        <v>555</v>
      </c>
      <c r="B2" s="289" t="s">
        <v>1316</v>
      </c>
      <c r="C2" s="289" t="s">
        <v>1333</v>
      </c>
      <c r="D2" s="289" t="s">
        <v>1510</v>
      </c>
      <c r="E2" s="290" t="s">
        <v>1511</v>
      </c>
      <c r="F2" s="291"/>
      <c r="G2" s="292">
        <f>VLOOKUP(A2,Rosters!A:W,5,FALSE)</f>
        <v>40</v>
      </c>
      <c r="H2" s="293">
        <f>VLOOKUP($A2,Rosters!$A$2:EX$3995,27,FALSE)</f>
        <v>9500</v>
      </c>
      <c r="I2" s="294">
        <f>VLOOKUP($A2,Rosters!$A$2:EX$3995,33,FALSE)</f>
        <v>385</v>
      </c>
      <c r="J2" s="295">
        <f t="shared" ref="J2:J21" si="0">I2/H2</f>
        <v>4.0526315789473681E-2</v>
      </c>
      <c r="K2" s="294">
        <f>VLOOKUP($A2,Rosters!$A$2:EX$3995,36,FALSE)</f>
        <v>237</v>
      </c>
      <c r="L2" s="296">
        <f>VLOOKUP($A2,Rosters!$A$2:EX$3995,57,FALSE)</f>
        <v>0.25318696883852693</v>
      </c>
      <c r="M2" s="296">
        <f>VLOOKUP($A2,Rosters!$A$2:EX$3995,58,FALSE)</f>
        <v>0.33227074699819359</v>
      </c>
      <c r="N2" s="296">
        <f>VLOOKUP($A2,Rosters!$A$2:EX$3995,59,FALSE)</f>
        <v>0.45349386213408877</v>
      </c>
      <c r="O2" s="297">
        <f>VLOOKUP($A2,Rosters!$A$2:EX$3995,60,FALSE)</f>
        <v>0.7857646091322823</v>
      </c>
      <c r="P2" s="298">
        <f>VLOOKUP($A2,Rosters!$A$2:EU$3995,68,FALSE)</f>
        <v>18.974874828010773</v>
      </c>
      <c r="Q2" s="299">
        <f>VLOOKUP($A2,Rosters!$A$2:EW$3995,112,FALSE)</f>
        <v>27</v>
      </c>
      <c r="R2" s="299">
        <f>VLOOKUP($A2,Rosters!$A$2:EX$3995,113,FALSE)</f>
        <v>-14.130859076976792</v>
      </c>
      <c r="S2" s="299">
        <f>VLOOKUP($A2,Rosters!$A$2:EX$3995,70,FALSE)</f>
        <v>199.78901163888929</v>
      </c>
      <c r="T2" s="300">
        <f>VLOOKUP($A2,Rosters!$A$2:EX$3995,71,FALSE)</f>
        <v>52.003451892388675</v>
      </c>
      <c r="U2" s="301">
        <f>VLOOKUP($A2,Rosters!$A$2:EX$3995,117,FALSE)</f>
        <v>103</v>
      </c>
      <c r="V2" s="294">
        <f>VLOOKUP($A2,Rosters!$A$2:EX$3995,118,FALSE)</f>
        <v>117</v>
      </c>
      <c r="W2" s="294">
        <f>VLOOKUP($A2,Rosters!$A$2:EX$3995,119,FALSE)</f>
        <v>69</v>
      </c>
      <c r="X2" s="294">
        <f>VLOOKUP($A2,Rosters!$A$2:EX$3995,115,FALSE)</f>
        <v>238</v>
      </c>
      <c r="Y2" s="294">
        <f>VLOOKUP($A2,Rosters!$A$2:EX$3995,114,FALSE)-X2</f>
        <v>558</v>
      </c>
      <c r="Z2" s="296">
        <f>VLOOKUP($A2,Rosters!$A$2:EU$3995,140,FALSE)</f>
        <v>0.23787878787878788</v>
      </c>
      <c r="AA2" s="299">
        <f>VLOOKUP($A2,Rosters!$A$2:EX$3995,134,FALSE)</f>
        <v>9.9674232870954196</v>
      </c>
      <c r="AB2" s="299">
        <f>VLOOKUP($A2,Rosters!$A$2:EX$3995,135,FALSE)</f>
        <v>3.3942833123160994</v>
      </c>
      <c r="AC2" s="299">
        <f>VLOOKUP($A2,Rosters!$A$2:EX$3995,136,FALSE)</f>
        <v>1.1034047919293823</v>
      </c>
      <c r="AD2" s="302">
        <f>VLOOKUP($A2,Rosters!$A$2:EX$3995,138,FALSE)</f>
        <v>1.2915090374106768</v>
      </c>
      <c r="AE2" s="303">
        <f>VLOOKUP($A2,Rosters!$A$2:EX$3995,154,FALSE)</f>
        <v>29.252545672701594</v>
      </c>
      <c r="AF2" s="304">
        <f t="shared" ref="AF2:AF21" si="1">T2+AE2</f>
        <v>81.255997565090269</v>
      </c>
    </row>
    <row r="3" spans="1:32" ht="20" customHeight="1" thickBot="1">
      <c r="A3" s="309" t="s">
        <v>16</v>
      </c>
      <c r="B3" s="310" t="s">
        <v>1364</v>
      </c>
      <c r="C3" s="310" t="s">
        <v>1332</v>
      </c>
      <c r="D3" s="310" t="s">
        <v>1376</v>
      </c>
      <c r="E3" s="307" t="s">
        <v>1375</v>
      </c>
      <c r="F3" s="308"/>
      <c r="G3" s="292">
        <f>VLOOKUP(A3,Rosters!A:W,5,FALSE)</f>
        <v>41</v>
      </c>
      <c r="H3" s="293">
        <f>VLOOKUP($A3,Rosters!$A$2:EX$3995,27,FALSE)</f>
        <v>9438</v>
      </c>
      <c r="I3" s="294">
        <f>VLOOKUP($A3,Rosters!$A$2:EX$3995,33,FALSE)</f>
        <v>313</v>
      </c>
      <c r="J3" s="295">
        <f t="shared" si="0"/>
        <v>3.3163805891078618E-2</v>
      </c>
      <c r="K3" s="294">
        <f>VLOOKUP($A3,Rosters!$A$2:EX$3995,36,FALSE)</f>
        <v>222</v>
      </c>
      <c r="L3" s="296">
        <f>VLOOKUP($A3,Rosters!$A$2:EX$3995,57,FALSE)</f>
        <v>0.25376164318127536</v>
      </c>
      <c r="M3" s="296">
        <f>VLOOKUP($A3,Rosters!$A$2:EX$3995,58,FALSE)</f>
        <v>0.33308391234633883</v>
      </c>
      <c r="N3" s="296">
        <f>VLOOKUP($A3,Rosters!$A$2:EX$3995,59,FALSE)</f>
        <v>0.42010986386434201</v>
      </c>
      <c r="O3" s="297">
        <f>VLOOKUP($A3,Rosters!$A$2:EX$3995,60,FALSE)</f>
        <v>0.75319377621068084</v>
      </c>
      <c r="P3" s="298">
        <f>VLOOKUP($A3,Rosters!$A$2:EU$3995,68,FALSE)</f>
        <v>4.893369778059415</v>
      </c>
      <c r="Q3" s="299">
        <f>VLOOKUP($A3,Rosters!$A$2:EW$3995,112,FALSE)</f>
        <v>11</v>
      </c>
      <c r="R3" s="299">
        <f>VLOOKUP($A3,Rosters!$A$2:EX$3995,113,FALSE)</f>
        <v>0.92412929050636095</v>
      </c>
      <c r="S3" s="299">
        <f>VLOOKUP($A3,Rosters!$A$2:EX$3995,70,FALSE)</f>
        <v>108.57778546041099</v>
      </c>
      <c r="T3" s="300">
        <f>VLOOKUP($A3,Rosters!$A$2:EX$3995,71,FALSE)</f>
        <v>44.034970170193695</v>
      </c>
      <c r="U3" s="301">
        <f>VLOOKUP($A3,Rosters!$A$2:EX$3995,117,FALSE)</f>
        <v>118</v>
      </c>
      <c r="V3" s="294">
        <f>VLOOKUP($A3,Rosters!$A$2:EX$3995,118,FALSE)</f>
        <v>125</v>
      </c>
      <c r="W3" s="294">
        <f>VLOOKUP($A3,Rosters!$A$2:EX$3995,119,FALSE)</f>
        <v>111</v>
      </c>
      <c r="X3" s="294">
        <f>VLOOKUP($A3,Rosters!$A$2:EX$3995,115,FALSE)</f>
        <v>236</v>
      </c>
      <c r="Y3" s="294">
        <f>VLOOKUP($A3,Rosters!$A$2:EX$3995,114,FALSE)-X3</f>
        <v>577</v>
      </c>
      <c r="Z3" s="296">
        <f>VLOOKUP($A3,Rosters!$A$2:EU$3995,140,FALSE)</f>
        <v>0.23151515151515151</v>
      </c>
      <c r="AA3" s="299">
        <f>VLOOKUP($A3,Rosters!$A$2:EX$3995,134,FALSE)</f>
        <v>9.7985958079229221</v>
      </c>
      <c r="AB3" s="299">
        <f>VLOOKUP($A3,Rosters!$A$2:EX$3995,135,FALSE)</f>
        <v>3.1517449905191413</v>
      </c>
      <c r="AC3" s="299">
        <f>VLOOKUP($A3,Rosters!$A$2:EX$3995,136,FALSE)</f>
        <v>1.3016963050274177</v>
      </c>
      <c r="AD3" s="302">
        <f>VLOOKUP($A3,Rosters!$A$2:EX$3995,138,FALSE)</f>
        <v>1.2355865320555528</v>
      </c>
      <c r="AE3" s="303">
        <f>VLOOKUP($A3,Rosters!$A$2:EX$3995,154,FALSE)</f>
        <v>26.079004108905746</v>
      </c>
      <c r="AF3" s="304">
        <f t="shared" si="1"/>
        <v>70.113974279099438</v>
      </c>
    </row>
    <row r="4" spans="1:32" ht="20" customHeight="1" thickBot="1">
      <c r="A4" s="305" t="s">
        <v>14</v>
      </c>
      <c r="B4" s="306" t="s">
        <v>1329</v>
      </c>
      <c r="C4" s="306" t="s">
        <v>1332</v>
      </c>
      <c r="D4" s="306" t="s">
        <v>1340</v>
      </c>
      <c r="E4" s="307" t="s">
        <v>1343</v>
      </c>
      <c r="F4" s="308"/>
      <c r="G4" s="292">
        <f>VLOOKUP(A4,Rosters!A:W,5,FALSE)</f>
        <v>40</v>
      </c>
      <c r="H4" s="293">
        <f>VLOOKUP($A4,Rosters!$A$2:EX$3995,27,FALSE)</f>
        <v>9707</v>
      </c>
      <c r="I4" s="294">
        <f>VLOOKUP($A4,Rosters!$A$2:EX$3995,33,FALSE)</f>
        <v>319</v>
      </c>
      <c r="J4" s="295">
        <f t="shared" si="0"/>
        <v>3.2862882455959613E-2</v>
      </c>
      <c r="K4" s="294">
        <f>VLOOKUP($A4,Rosters!$A$2:EX$3995,36,FALSE)</f>
        <v>149</v>
      </c>
      <c r="L4" s="296">
        <f>VLOOKUP($A4,Rosters!$A$2:EX$3995,57,FALSE)</f>
        <v>0.24812550467181912</v>
      </c>
      <c r="M4" s="296">
        <f>VLOOKUP($A4,Rosters!$A$2:EX$3995,58,FALSE)</f>
        <v>0.32469829379941739</v>
      </c>
      <c r="N4" s="296">
        <f>VLOOKUP($A4,Rosters!$A$2:EX$3995,59,FALSE)</f>
        <v>0.41850271080862844</v>
      </c>
      <c r="O4" s="297">
        <f>VLOOKUP($A4,Rosters!$A$2:EX$3995,60,FALSE)</f>
        <v>0.74320100460804583</v>
      </c>
      <c r="P4" s="298">
        <f>VLOOKUP($A4,Rosters!$A$2:EU$3995,68,FALSE)</f>
        <v>-2.3044442171230899</v>
      </c>
      <c r="Q4" s="299">
        <f>VLOOKUP($A4,Rosters!$A$2:EW$3995,112,FALSE)</f>
        <v>-15</v>
      </c>
      <c r="R4" s="299">
        <f>VLOOKUP($A4,Rosters!$A$2:EX$3995,113,FALSE)</f>
        <v>7.0629689246415879</v>
      </c>
      <c r="S4" s="299">
        <f>VLOOKUP($A4,Rosters!$A$2:EX$3995,70,FALSE)</f>
        <v>52.970197169488102</v>
      </c>
      <c r="T4" s="300">
        <f>VLOOKUP($A4,Rosters!$A$2:EX$3995,71,FALSE)</f>
        <v>40.017823183791428</v>
      </c>
      <c r="U4" s="301">
        <f>VLOOKUP($A4,Rosters!$A$2:EX$3995,117,FALSE)</f>
        <v>85</v>
      </c>
      <c r="V4" s="294">
        <f>VLOOKUP($A4,Rosters!$A$2:EX$3995,118,FALSE)</f>
        <v>67</v>
      </c>
      <c r="W4" s="294">
        <f>VLOOKUP($A4,Rosters!$A$2:EX$3995,119,FALSE)</f>
        <v>58</v>
      </c>
      <c r="X4" s="294">
        <f>VLOOKUP($A4,Rosters!$A$2:EX$3995,115,FALSE)</f>
        <v>142</v>
      </c>
      <c r="Y4" s="294">
        <f>VLOOKUP($A4,Rosters!$A$2:EX$3995,114,FALSE)-X4</f>
        <v>520</v>
      </c>
      <c r="Z4" s="296">
        <f>VLOOKUP($A4,Rosters!$A$2:EU$3995,140,FALSE)</f>
        <v>0.2271689497716895</v>
      </c>
      <c r="AA4" s="299">
        <f>VLOOKUP($A4,Rosters!$A$2:EX$3995,134,FALSE)</f>
        <v>10.090038587966273</v>
      </c>
      <c r="AB4" s="299">
        <f>VLOOKUP($A4,Rosters!$A$2:EX$3995,135,FALSE)</f>
        <v>2.7297413177075889</v>
      </c>
      <c r="AC4" s="299">
        <f>VLOOKUP($A4,Rosters!$A$2:EX$3995,136,FALSE)</f>
        <v>0.91467771902243822</v>
      </c>
      <c r="AD4" s="302">
        <f>VLOOKUP($A4,Rosters!$A$2:EX$3995,138,FALSE)</f>
        <v>1.1633557238816636</v>
      </c>
      <c r="AE4" s="303">
        <f>VLOOKUP($A4,Rosters!$A$2:EX$3995,154,FALSE)</f>
        <v>28.613834567367981</v>
      </c>
      <c r="AF4" s="304">
        <f t="shared" si="1"/>
        <v>68.631657751159409</v>
      </c>
    </row>
    <row r="5" spans="1:32" ht="20" customHeight="1" thickBot="1">
      <c r="A5" s="305" t="s">
        <v>17</v>
      </c>
      <c r="B5" s="306" t="s">
        <v>1496</v>
      </c>
      <c r="C5" s="306" t="s">
        <v>1333</v>
      </c>
      <c r="D5" s="306" t="s">
        <v>1498</v>
      </c>
      <c r="E5" s="307" t="s">
        <v>1509</v>
      </c>
      <c r="F5" s="308"/>
      <c r="G5" s="292">
        <f>VLOOKUP(A5,Rosters!A:W,5,FALSE)</f>
        <v>38</v>
      </c>
      <c r="H5" s="293">
        <f>VLOOKUP($A5,Rosters!$A$2:EX$3995,27,FALSE)</f>
        <v>8435</v>
      </c>
      <c r="I5" s="294">
        <f>VLOOKUP($A5,Rosters!$A$2:EX$3995,33,FALSE)</f>
        <v>297</v>
      </c>
      <c r="J5" s="295">
        <f t="shared" si="0"/>
        <v>3.5210432720806165E-2</v>
      </c>
      <c r="K5" s="294">
        <f>VLOOKUP($A5,Rosters!$A$2:EX$3995,36,FALSE)</f>
        <v>131</v>
      </c>
      <c r="L5" s="296">
        <f>VLOOKUP($A5,Rosters!$A$2:EX$3995,57,FALSE)</f>
        <v>0.26021505376344084</v>
      </c>
      <c r="M5" s="296">
        <f>VLOOKUP($A5,Rosters!$A$2:EX$3995,58,FALSE)</f>
        <v>0.34885112494016274</v>
      </c>
      <c r="N5" s="296">
        <f>VLOOKUP($A5,Rosters!$A$2:EX$3995,59,FALSE)</f>
        <v>0.43548387096774194</v>
      </c>
      <c r="O5" s="297">
        <f>VLOOKUP($A5,Rosters!$A$2:EX$3995,60,FALSE)</f>
        <v>0.78433499590790468</v>
      </c>
      <c r="P5" s="298">
        <f>VLOOKUP($A5,Rosters!$A$2:EU$3995,68,FALSE)</f>
        <v>-8.2241389947012014</v>
      </c>
      <c r="Q5" s="299">
        <f>VLOOKUP($A5,Rosters!$A$2:EW$3995,112,FALSE)</f>
        <v>-41</v>
      </c>
      <c r="R5" s="299">
        <f>VLOOKUP($A5,Rosters!$A$2:EX$3995,113,FALSE)</f>
        <v>-28.443364396225537</v>
      </c>
      <c r="S5" s="299">
        <f>VLOOKUP($A5,Rosters!$A$2:EX$3995,70,FALSE)</f>
        <v>134.31258066491256</v>
      </c>
      <c r="T5" s="300">
        <f>VLOOKUP($A5,Rosters!$A$2:EX$3995,71,FALSE)</f>
        <v>39.761394568771834</v>
      </c>
      <c r="U5" s="301">
        <f>VLOOKUP($A5,Rosters!$A$2:EX$3995,117,FALSE)</f>
        <v>107</v>
      </c>
      <c r="V5" s="294">
        <f>VLOOKUP($A5,Rosters!$A$2:EX$3995,118,FALSE)</f>
        <v>83</v>
      </c>
      <c r="W5" s="294">
        <f>VLOOKUP($A5,Rosters!$A$2:EX$3995,119,FALSE)</f>
        <v>49</v>
      </c>
      <c r="X5" s="294">
        <f>VLOOKUP($A5,Rosters!$A$2:EX$3995,115,FALSE)</f>
        <v>218</v>
      </c>
      <c r="Y5" s="294">
        <f>VLOOKUP($A5,Rosters!$A$2:EX$3995,114,FALSE)-X5</f>
        <v>483</v>
      </c>
      <c r="Z5" s="296">
        <f>VLOOKUP($A5,Rosters!$A$2:EU$3995,140,FALSE)</f>
        <v>0.2394878280113816</v>
      </c>
      <c r="AA5" s="299">
        <f>VLOOKUP($A5,Rosters!$A$2:EX$3995,134,FALSE)</f>
        <v>10.320586631113267</v>
      </c>
      <c r="AB5" s="299">
        <f>VLOOKUP($A5,Rosters!$A$2:EX$3995,135,FALSE)</f>
        <v>3.4725168171625964</v>
      </c>
      <c r="AC5" s="299">
        <f>VLOOKUP($A5,Rosters!$A$2:EX$3995,136,FALSE)</f>
        <v>1.0423610690261196</v>
      </c>
      <c r="AD5" s="302">
        <f>VLOOKUP($A5,Rosters!$A$2:EX$3995,138,FALSE)</f>
        <v>1.2999212168959458</v>
      </c>
      <c r="AE5" s="303">
        <f>VLOOKUP($A5,Rosters!$A$2:EX$3995,154,FALSE)</f>
        <v>27.126761211082293</v>
      </c>
      <c r="AF5" s="304">
        <f t="shared" si="1"/>
        <v>66.888155779854131</v>
      </c>
    </row>
    <row r="6" spans="1:32" ht="20" customHeight="1" thickBot="1">
      <c r="A6" s="309" t="s">
        <v>2175</v>
      </c>
      <c r="B6" s="310" t="s">
        <v>1499</v>
      </c>
      <c r="C6" s="310" t="s">
        <v>1332</v>
      </c>
      <c r="D6" s="310" t="s">
        <v>1366</v>
      </c>
      <c r="E6" s="307" t="s">
        <v>1369</v>
      </c>
      <c r="F6" s="308" t="s">
        <v>2060</v>
      </c>
      <c r="G6" s="292">
        <f>VLOOKUP(A6,Rosters!A:W,5,FALSE)</f>
        <v>41</v>
      </c>
      <c r="H6" s="293">
        <f>VLOOKUP($A6,Rosters!$A$2:EX$3995,27,FALSE)</f>
        <v>8333</v>
      </c>
      <c r="I6" s="294">
        <f>VLOOKUP($A6,Rosters!$A$2:EX$3995,33,FALSE)</f>
        <v>237</v>
      </c>
      <c r="J6" s="295">
        <f t="shared" si="0"/>
        <v>2.8441137645505821E-2</v>
      </c>
      <c r="K6" s="294">
        <f>VLOOKUP($A6,Rosters!$A$2:EX$3995,36,FALSE)</f>
        <v>229</v>
      </c>
      <c r="L6" s="296">
        <f>VLOOKUP($A6,Rosters!$A$2:EX$3995,57,FALSE)</f>
        <v>0.26766595289079231</v>
      </c>
      <c r="M6" s="296">
        <f>VLOOKUP($A6,Rosters!$A$2:EX$3995,58,FALSE)</f>
        <v>0.33770970094821301</v>
      </c>
      <c r="N6" s="296">
        <f>VLOOKUP($A6,Rosters!$A$2:EX$3995,59,FALSE)</f>
        <v>0.4241167023554604</v>
      </c>
      <c r="O6" s="297">
        <f>VLOOKUP($A6,Rosters!$A$2:EX$3995,60,FALSE)</f>
        <v>0.76182640330367346</v>
      </c>
      <c r="P6" s="298">
        <f>VLOOKUP($A6,Rosters!$A$2:EU$3995,68,FALSE)</f>
        <v>14.959374326281223</v>
      </c>
      <c r="Q6" s="299">
        <f>VLOOKUP($A6,Rosters!$A$2:EW$3995,112,FALSE)</f>
        <v>26</v>
      </c>
      <c r="R6" s="299">
        <f>VLOOKUP($A6,Rosters!$A$2:EX$3995,113,FALSE)</f>
        <v>1.7725660912693026</v>
      </c>
      <c r="S6" s="299">
        <f>VLOOKUP($A6,Rosters!$A$2:EX$3995,70,FALSE)</f>
        <v>103.65422367054673</v>
      </c>
      <c r="T6" s="300">
        <f>VLOOKUP($A6,Rosters!$A$2:EX$3995,71,FALSE)</f>
        <v>39.473902151644992</v>
      </c>
      <c r="U6" s="301">
        <f>VLOOKUP($A6,Rosters!$A$2:EX$3995,117,FALSE)</f>
        <v>108</v>
      </c>
      <c r="V6" s="294">
        <f>VLOOKUP($A6,Rosters!$A$2:EX$3995,118,FALSE)</f>
        <v>97</v>
      </c>
      <c r="W6" s="294">
        <f>VLOOKUP($A6,Rosters!$A$2:EX$3995,119,FALSE)</f>
        <v>58</v>
      </c>
      <c r="X6" s="294">
        <f>VLOOKUP($A6,Rosters!$A$2:EX$3995,115,FALSE)</f>
        <v>227</v>
      </c>
      <c r="Y6" s="294">
        <f>VLOOKUP($A6,Rosters!$A$2:EX$3995,114,FALSE)-X6</f>
        <v>483</v>
      </c>
      <c r="Z6" s="296">
        <f>VLOOKUP($A6,Rosters!$A$2:EU$3995,140,FALSE)</f>
        <v>0.21578947368421053</v>
      </c>
      <c r="AA6" s="299">
        <f>VLOOKUP($A6,Rosters!$A$2:EX$3995,134,FALSE)</f>
        <v>9.8451834862385326</v>
      </c>
      <c r="AB6" s="299">
        <f>VLOOKUP($A6,Rosters!$A$2:EX$3995,135,FALSE)</f>
        <v>3.4174311926605512</v>
      </c>
      <c r="AC6" s="299">
        <f>VLOOKUP($A6,Rosters!$A$2:EX$3995,136,FALSE)</f>
        <v>1.1639908256880735</v>
      </c>
      <c r="AD6" s="302">
        <f>VLOOKUP($A6,Rosters!$A$2:EX$3995,138,FALSE)</f>
        <v>1.2012614678899085</v>
      </c>
      <c r="AE6" s="303">
        <f>VLOOKUP($A6,Rosters!$A$2:EX$3995,154,FALSE)</f>
        <v>24.094910025130915</v>
      </c>
      <c r="AF6" s="304">
        <f t="shared" si="1"/>
        <v>63.568812176775907</v>
      </c>
    </row>
    <row r="7" spans="1:32" ht="20" customHeight="1" thickBot="1">
      <c r="A7" s="305" t="s">
        <v>470</v>
      </c>
      <c r="B7" s="306" t="s">
        <v>1330</v>
      </c>
      <c r="C7" s="306" t="s">
        <v>1332</v>
      </c>
      <c r="D7" s="306" t="s">
        <v>1338</v>
      </c>
      <c r="E7" s="307" t="s">
        <v>1346</v>
      </c>
      <c r="F7" s="308"/>
      <c r="G7" s="292">
        <f>VLOOKUP(A7,Rosters!A:W,5,FALSE)</f>
        <v>40</v>
      </c>
      <c r="H7" s="293">
        <f>VLOOKUP($A7,Rosters!$A$2:EX$3995,27,FALSE)</f>
        <v>6903</v>
      </c>
      <c r="I7" s="294">
        <f>VLOOKUP($A7,Rosters!$A$2:EX$3995,33,FALSE)</f>
        <v>159</v>
      </c>
      <c r="J7" s="295">
        <f t="shared" si="0"/>
        <v>2.3033463711429811E-2</v>
      </c>
      <c r="K7" s="294">
        <f>VLOOKUP($A7,Rosters!$A$2:EX$3995,36,FALSE)</f>
        <v>226</v>
      </c>
      <c r="L7" s="296">
        <f>VLOOKUP($A7,Rosters!$A$2:EX$3995,57,FALSE)</f>
        <v>0.26110210696920583</v>
      </c>
      <c r="M7" s="296">
        <f>VLOOKUP($A7,Rosters!$A$2:EX$3995,58,FALSE)</f>
        <v>0.33161991481862241</v>
      </c>
      <c r="N7" s="296">
        <f>VLOOKUP($A7,Rosters!$A$2:EX$3995,59,FALSE)</f>
        <v>0.3940032414910859</v>
      </c>
      <c r="O7" s="297">
        <f>VLOOKUP($A7,Rosters!$A$2:EX$3995,60,FALSE)</f>
        <v>0.72562315630970831</v>
      </c>
      <c r="P7" s="298">
        <f>VLOOKUP($A7,Rosters!$A$2:EU$3995,68,FALSE)</f>
        <v>12.259459710330701</v>
      </c>
      <c r="Q7" s="299">
        <f>VLOOKUP($A7,Rosters!$A$2:EW$3995,112,FALSE)</f>
        <v>73</v>
      </c>
      <c r="R7" s="299">
        <f>VLOOKUP($A7,Rosters!$A$2:EX$3995,113,FALSE)</f>
        <v>37.694148082285864</v>
      </c>
      <c r="S7" s="299">
        <f>VLOOKUP($A7,Rosters!$A$2:EX$3995,70,FALSE)</f>
        <v>37.463588875810402</v>
      </c>
      <c r="T7" s="300">
        <f>VLOOKUP($A7,Rosters!$A$2:EX$3995,71,FALSE)</f>
        <v>31.624052626527348</v>
      </c>
      <c r="U7" s="301">
        <f>VLOOKUP($A7,Rosters!$A$2:EX$3995,117,FALSE)</f>
        <v>114</v>
      </c>
      <c r="V7" s="294">
        <f>VLOOKUP($A7,Rosters!$A$2:EX$3995,118,FALSE)</f>
        <v>69</v>
      </c>
      <c r="W7" s="294">
        <f>VLOOKUP($A7,Rosters!$A$2:EX$3995,119,FALSE)</f>
        <v>72</v>
      </c>
      <c r="X7" s="294">
        <f>VLOOKUP($A7,Rosters!$A$2:EX$3995,115,FALSE)</f>
        <v>164</v>
      </c>
      <c r="Y7" s="294">
        <f>VLOOKUP($A7,Rosters!$A$2:EX$3995,114,FALSE)-X7</f>
        <v>591</v>
      </c>
      <c r="Z7" s="296">
        <f>VLOOKUP($A7,Rosters!$A$2:EU$3995,140,FALSE)</f>
        <v>0.21862694744050676</v>
      </c>
      <c r="AA7" s="299">
        <f>VLOOKUP($A7,Rosters!$A$2:EX$3995,134,FALSE)</f>
        <v>10.599667561692875</v>
      </c>
      <c r="AB7" s="299">
        <f>VLOOKUP($A7,Rosters!$A$2:EX$3995,135,FALSE)</f>
        <v>3.0558752077739415</v>
      </c>
      <c r="AC7" s="299">
        <f>VLOOKUP($A7,Rosters!$A$2:EX$3995,136,FALSE)</f>
        <v>1.0548523206751055</v>
      </c>
      <c r="AD7" s="302">
        <f>VLOOKUP($A7,Rosters!$A$2:EX$3995,138,FALSE)</f>
        <v>1.1667305971103437</v>
      </c>
      <c r="AE7" s="303">
        <f>VLOOKUP($A7,Rosters!$A$2:EX$3995,154,FALSE)</f>
        <v>29.278615564573499</v>
      </c>
      <c r="AF7" s="304">
        <f t="shared" si="1"/>
        <v>60.902668191100844</v>
      </c>
    </row>
    <row r="8" spans="1:32" ht="20" customHeight="1" thickBot="1">
      <c r="A8" s="305" t="s">
        <v>567</v>
      </c>
      <c r="B8" s="306" t="s">
        <v>1323</v>
      </c>
      <c r="C8" s="306" t="s">
        <v>1333</v>
      </c>
      <c r="D8" s="306" t="s">
        <v>1344</v>
      </c>
      <c r="E8" s="307" t="s">
        <v>1347</v>
      </c>
      <c r="F8" s="308"/>
      <c r="G8" s="292">
        <f>VLOOKUP(A8,Rosters!A:W,5,FALSE)</f>
        <v>41</v>
      </c>
      <c r="H8" s="293">
        <f>VLOOKUP($A8,Rosters!$A$2:EX$3995,27,FALSE)</f>
        <v>8449</v>
      </c>
      <c r="I8" s="294">
        <f>VLOOKUP($A8,Rosters!$A$2:EX$3995,33,FALSE)</f>
        <v>327</v>
      </c>
      <c r="J8" s="295">
        <f t="shared" si="0"/>
        <v>3.8702805065688246E-2</v>
      </c>
      <c r="K8" s="294">
        <f>VLOOKUP($A8,Rosters!$A$2:EX$3995,36,FALSE)</f>
        <v>225</v>
      </c>
      <c r="L8" s="296">
        <f>VLOOKUP($A8,Rosters!$A$2:EX$3995,57,FALSE)</f>
        <v>0.26727682716540657</v>
      </c>
      <c r="M8" s="296">
        <f>VLOOKUP($A8,Rosters!$A$2:EX$3995,58,FALSE)</f>
        <v>0.34275110738656772</v>
      </c>
      <c r="N8" s="296">
        <f>VLOOKUP($A8,Rosters!$A$2:EX$3995,59,FALSE)</f>
        <v>0.45364106645443691</v>
      </c>
      <c r="O8" s="297">
        <f>VLOOKUP($A8,Rosters!$A$2:EX$3995,60,FALSE)</f>
        <v>0.79639217384100469</v>
      </c>
      <c r="P8" s="298">
        <f>VLOOKUP($A8,Rosters!$A$2:EU$3995,68,FALSE)</f>
        <v>9.9020200995728533</v>
      </c>
      <c r="Q8" s="299">
        <f>VLOOKUP($A8,Rosters!$A$2:EW$3995,112,FALSE)</f>
        <v>-11</v>
      </c>
      <c r="R8" s="299">
        <f>VLOOKUP($A8,Rosters!$A$2:EX$3995,113,FALSE)</f>
        <v>-42.638810358941519</v>
      </c>
      <c r="S8" s="299">
        <f>VLOOKUP($A8,Rosters!$A$2:EX$3995,70,FALSE)</f>
        <v>186.75665723306892</v>
      </c>
      <c r="T8" s="300">
        <f>VLOOKUP($A8,Rosters!$A$2:EX$3995,71,FALSE)</f>
        <v>44.128399009520443</v>
      </c>
      <c r="U8" s="301">
        <f>VLOOKUP($A8,Rosters!$A$2:EX$3995,117,FALSE)</f>
        <v>62</v>
      </c>
      <c r="V8" s="294">
        <f>VLOOKUP($A8,Rosters!$A$2:EX$3995,118,FALSE)</f>
        <v>54</v>
      </c>
      <c r="W8" s="294">
        <f>VLOOKUP($A8,Rosters!$A$2:EX$3995,119,FALSE)</f>
        <v>50</v>
      </c>
      <c r="X8" s="294">
        <f>VLOOKUP($A8,Rosters!$A$2:EX$3995,115,FALSE)</f>
        <v>122</v>
      </c>
      <c r="Y8" s="294">
        <f>VLOOKUP($A8,Rosters!$A$2:EX$3995,114,FALSE)-X8</f>
        <v>398</v>
      </c>
      <c r="Z8" s="296">
        <f>VLOOKUP($A8,Rosters!$A$2:EU$3995,140,FALSE)</f>
        <v>0.21087231352718078</v>
      </c>
      <c r="AA8" s="299">
        <f>VLOOKUP($A8,Rosters!$A$2:EX$3995,134,FALSE)</f>
        <v>9.8683596302866192</v>
      </c>
      <c r="AB8" s="299">
        <f>VLOOKUP($A8,Rosters!$A$2:EX$3995,135,FALSE)</f>
        <v>3.4637288768555683</v>
      </c>
      <c r="AC8" s="299">
        <f>VLOOKUP($A8,Rosters!$A$2:EX$3995,136,FALSE)</f>
        <v>1.0736625898608905</v>
      </c>
      <c r="AD8" s="302">
        <f>VLOOKUP($A8,Rosters!$A$2:EX$3995,138,FALSE)</f>
        <v>1.1595555970497617</v>
      </c>
      <c r="AE8" s="303">
        <f>VLOOKUP($A8,Rosters!$A$2:EX$3995,154,FALSE)</f>
        <v>16.104924686020201</v>
      </c>
      <c r="AF8" s="304">
        <f t="shared" si="1"/>
        <v>60.233323695540648</v>
      </c>
    </row>
    <row r="9" spans="1:32" ht="20" customHeight="1" thickBot="1">
      <c r="A9" s="305" t="s">
        <v>29</v>
      </c>
      <c r="B9" s="306" t="s">
        <v>1331</v>
      </c>
      <c r="C9" s="306" t="s">
        <v>1333</v>
      </c>
      <c r="D9" s="306" t="s">
        <v>2003</v>
      </c>
      <c r="E9" s="307" t="s">
        <v>2007</v>
      </c>
      <c r="F9" s="308" t="s">
        <v>2009</v>
      </c>
      <c r="G9" s="292">
        <f>VLOOKUP(A9,Rosters!A:W,5,FALSE)</f>
        <v>40</v>
      </c>
      <c r="H9" s="293">
        <f>VLOOKUP($A9,Rosters!$A$2:EX$3995,27,FALSE)</f>
        <v>7932</v>
      </c>
      <c r="I9" s="294">
        <f>VLOOKUP($A9,Rosters!$A$2:EX$3995,33,FALSE)</f>
        <v>299</v>
      </c>
      <c r="J9" s="295">
        <f t="shared" si="0"/>
        <v>3.7695410993444277E-2</v>
      </c>
      <c r="K9" s="294">
        <f>VLOOKUP($A9,Rosters!$A$2:EX$3995,36,FALSE)</f>
        <v>179</v>
      </c>
      <c r="L9" s="296">
        <f>VLOOKUP($A9,Rosters!$A$2:EX$3995,57,FALSE)</f>
        <v>0.25296945701357465</v>
      </c>
      <c r="M9" s="296">
        <f>VLOOKUP($A9,Rosters!$A$2:EX$3995,58,FALSE)</f>
        <v>0.32981026359353116</v>
      </c>
      <c r="N9" s="296">
        <f>VLOOKUP($A9,Rosters!$A$2:EX$3995,59,FALSE)</f>
        <v>0.43467194570135748</v>
      </c>
      <c r="O9" s="297">
        <f>VLOOKUP($A9,Rosters!$A$2:EX$3995,60,FALSE)</f>
        <v>0.76448220929488864</v>
      </c>
      <c r="P9" s="298">
        <f>VLOOKUP($A9,Rosters!$A$2:EU$3995,68,FALSE)</f>
        <v>8.3027445608749968</v>
      </c>
      <c r="Q9" s="299">
        <f>VLOOKUP($A9,Rosters!$A$2:EW$3995,112,FALSE)</f>
        <v>-14</v>
      </c>
      <c r="R9" s="299">
        <f>VLOOKUP($A9,Rosters!$A$2:EX$3995,113,FALSE)</f>
        <v>-6.9160442142747387</v>
      </c>
      <c r="S9" s="299">
        <f>VLOOKUP($A9,Rosters!$A$2:EX$3995,70,FALSE)</f>
        <v>122.34199558447241</v>
      </c>
      <c r="T9" s="300">
        <f>VLOOKUP($A9,Rosters!$A$2:EX$3995,71,FALSE)</f>
        <v>39.356021329394764</v>
      </c>
      <c r="U9" s="301">
        <f>VLOOKUP($A9,Rosters!$A$2:EX$3995,117,FALSE)</f>
        <v>80</v>
      </c>
      <c r="V9" s="294">
        <f>VLOOKUP($A9,Rosters!$A$2:EX$3995,118,FALSE)</f>
        <v>65</v>
      </c>
      <c r="W9" s="294">
        <f>VLOOKUP($A9,Rosters!$A$2:EX$3995,119,FALSE)</f>
        <v>70</v>
      </c>
      <c r="X9" s="294">
        <f>VLOOKUP($A9,Rosters!$A$2:EX$3995,115,FALSE)</f>
        <v>164</v>
      </c>
      <c r="Y9" s="294">
        <f>VLOOKUP($A9,Rosters!$A$2:EX$3995,114,FALSE)-X9</f>
        <v>519</v>
      </c>
      <c r="Z9" s="296">
        <f>VLOOKUP($A9,Rosters!$A$2:EU$3995,140,FALSE)</f>
        <v>0.21585557299843014</v>
      </c>
      <c r="AA9" s="299">
        <f>VLOOKUP($A9,Rosters!$A$2:EX$3995,134,FALSE)</f>
        <v>9.8659283007869405</v>
      </c>
      <c r="AB9" s="299">
        <f>VLOOKUP($A9,Rosters!$A$2:EX$3995,135,FALSE)</f>
        <v>3.4829495773826871</v>
      </c>
      <c r="AC9" s="299">
        <f>VLOOKUP($A9,Rosters!$A$2:EX$3995,136,FALSE)</f>
        <v>1.1366948411541824</v>
      </c>
      <c r="AD9" s="302">
        <f>VLOOKUP($A9,Rosters!$A$2:EX$3995,138,FALSE)</f>
        <v>1.1847857767414747</v>
      </c>
      <c r="AE9" s="303">
        <f>VLOOKUP($A9,Rosters!$A$2:EX$3995,154,FALSE)</f>
        <v>19.48833485558858</v>
      </c>
      <c r="AF9" s="304">
        <f t="shared" si="1"/>
        <v>58.84435618498334</v>
      </c>
    </row>
    <row r="10" spans="1:32" ht="20" customHeight="1" thickBot="1">
      <c r="A10" s="305" t="s">
        <v>239</v>
      </c>
      <c r="B10" s="306" t="s">
        <v>1319</v>
      </c>
      <c r="C10" s="306" t="s">
        <v>1332</v>
      </c>
      <c r="D10" s="306" t="s">
        <v>1334</v>
      </c>
      <c r="E10" s="307" t="s">
        <v>1335</v>
      </c>
      <c r="F10" s="308" t="s">
        <v>2008</v>
      </c>
      <c r="G10" s="292">
        <f>VLOOKUP(A10,Rosters!A:W,5,FALSE)</f>
        <v>39</v>
      </c>
      <c r="H10" s="293">
        <f>VLOOKUP($A10,Rosters!$A$2:EX$3995,27,FALSE)</f>
        <v>7334</v>
      </c>
      <c r="I10" s="294">
        <f>VLOOKUP($A10,Rosters!$A$2:EX$3995,33,FALSE)</f>
        <v>207</v>
      </c>
      <c r="J10" s="295">
        <f t="shared" si="0"/>
        <v>2.822470684483229E-2</v>
      </c>
      <c r="K10" s="294">
        <f>VLOOKUP($A10,Rosters!$A$2:EX$3995,36,FALSE)</f>
        <v>71</v>
      </c>
      <c r="L10" s="296">
        <f>VLOOKUP($A10,Rosters!$A$2:EX$3995,57,FALSE)</f>
        <v>0.25603567584191911</v>
      </c>
      <c r="M10" s="296">
        <f>VLOOKUP($A10,Rosters!$A$2:EX$3995,58,FALSE)</f>
        <v>0.33718213058419244</v>
      </c>
      <c r="N10" s="296">
        <f>VLOOKUP($A10,Rosters!$A$2:EX$3995,59,FALSE)</f>
        <v>0.41288636014147317</v>
      </c>
      <c r="O10" s="297">
        <f>VLOOKUP($A10,Rosters!$A$2:EX$3995,60,FALSE)</f>
        <v>0.75006849072566562</v>
      </c>
      <c r="P10" s="298">
        <f>VLOOKUP($A10,Rosters!$A$2:EU$3995,68,FALSE)</f>
        <v>-7.0193956913426074</v>
      </c>
      <c r="Q10" s="299">
        <f>VLOOKUP($A10,Rosters!$A$2:EW$3995,112,FALSE)</f>
        <v>-57</v>
      </c>
      <c r="R10" s="299">
        <f>VLOOKUP($A10,Rosters!$A$2:EX$3995,113,FALSE)</f>
        <v>-53.307283535599566</v>
      </c>
      <c r="S10" s="299">
        <f>VLOOKUP($A10,Rosters!$A$2:EX$3995,70,FALSE)</f>
        <v>130.10046049301209</v>
      </c>
      <c r="T10" s="300">
        <f>VLOOKUP($A10,Rosters!$A$2:EX$3995,71,FALSE)</f>
        <v>33.93841359602672</v>
      </c>
      <c r="U10" s="301">
        <f>VLOOKUP($A10,Rosters!$A$2:EX$3995,117,FALSE)</f>
        <v>96</v>
      </c>
      <c r="V10" s="294">
        <f>VLOOKUP($A10,Rosters!$A$2:EX$3995,118,FALSE)</f>
        <v>108</v>
      </c>
      <c r="W10" s="294">
        <f>VLOOKUP($A10,Rosters!$A$2:EX$3995,119,FALSE)</f>
        <v>40</v>
      </c>
      <c r="X10" s="294">
        <f>VLOOKUP($A10,Rosters!$A$2:EX$3995,115,FALSE)</f>
        <v>220</v>
      </c>
      <c r="Y10" s="294">
        <f>VLOOKUP($A10,Rosters!$A$2:EX$3995,114,FALSE)-X10</f>
        <v>456</v>
      </c>
      <c r="Z10" s="296">
        <f>VLOOKUP($A10,Rosters!$A$2:EU$3995,140,FALSE)</f>
        <v>0.23101586230172122</v>
      </c>
      <c r="AA10" s="299">
        <f>VLOOKUP($A10,Rosters!$A$2:EX$3995,134,FALSE)</f>
        <v>10.024855012427505</v>
      </c>
      <c r="AB10" s="299">
        <f>VLOOKUP($A10,Rosters!$A$2:EX$3995,135,FALSE)</f>
        <v>3.5625517812758907</v>
      </c>
      <c r="AC10" s="299">
        <f>VLOOKUP($A10,Rosters!$A$2:EX$3995,136,FALSE)</f>
        <v>1.1790198202791409</v>
      </c>
      <c r="AD10" s="302">
        <f>VLOOKUP($A10,Rosters!$A$2:EX$3995,138,FALSE)</f>
        <v>1.2707921738576253</v>
      </c>
      <c r="AE10" s="303">
        <f>VLOOKUP($A10,Rosters!$A$2:EX$3995,154,FALSE)</f>
        <v>23.786292416509188</v>
      </c>
      <c r="AF10" s="304">
        <f t="shared" si="1"/>
        <v>57.724706012535904</v>
      </c>
    </row>
    <row r="11" spans="1:32" ht="20" customHeight="1" thickBot="1">
      <c r="A11" s="305" t="s">
        <v>609</v>
      </c>
      <c r="B11" s="306" t="s">
        <v>1317</v>
      </c>
      <c r="C11" s="306" t="s">
        <v>1332</v>
      </c>
      <c r="D11" s="306" t="s">
        <v>2005</v>
      </c>
      <c r="E11" s="307" t="s">
        <v>2006</v>
      </c>
      <c r="F11" s="308"/>
      <c r="G11" s="292">
        <f>VLOOKUP(A11,Rosters!A:W,5,FALSE)</f>
        <v>40</v>
      </c>
      <c r="H11" s="293">
        <f>VLOOKUP($A11,Rosters!$A$2:EX$3995,27,FALSE)</f>
        <v>8083</v>
      </c>
      <c r="I11" s="294">
        <f>VLOOKUP($A11,Rosters!$A$2:EX$3995,33,FALSE)</f>
        <v>235</v>
      </c>
      <c r="J11" s="295">
        <f t="shared" si="0"/>
        <v>2.9073363850055673E-2</v>
      </c>
      <c r="K11" s="294">
        <f>VLOOKUP($A11,Rosters!$A$2:EX$3995,36,FALSE)</f>
        <v>180</v>
      </c>
      <c r="L11" s="296">
        <f>VLOOKUP($A11,Rosters!$A$2:EX$3995,57,FALSE)</f>
        <v>0.246774636288773</v>
      </c>
      <c r="M11" s="296">
        <f>VLOOKUP($A11,Rosters!$A$2:EX$3995,58,FALSE)</f>
        <v>0.31629592601849538</v>
      </c>
      <c r="N11" s="296">
        <f>VLOOKUP($A11,Rosters!$A$2:EX$3995,59,FALSE)</f>
        <v>0.3981608564370025</v>
      </c>
      <c r="O11" s="297">
        <f>VLOOKUP($A11,Rosters!$A$2:EX$3995,60,FALSE)</f>
        <v>0.71445678245549793</v>
      </c>
      <c r="P11" s="298">
        <f>VLOOKUP($A11,Rosters!$A$2:EU$3995,68,FALSE)</f>
        <v>14.877808202989366</v>
      </c>
      <c r="Q11" s="299">
        <f>VLOOKUP($A11,Rosters!$A$2:EW$3995,112,FALSE)</f>
        <v>23</v>
      </c>
      <c r="R11" s="299">
        <f>VLOOKUP($A11,Rosters!$A$2:EX$3995,113,FALSE)</f>
        <v>22.397094272076931</v>
      </c>
      <c r="S11" s="299">
        <f>VLOOKUP($A11,Rosters!$A$2:EX$3995,70,FALSE)</f>
        <v>-17.489730003966883</v>
      </c>
      <c r="T11" s="300">
        <f>VLOOKUP($A11,Rosters!$A$2:EX$3995,71,FALSE)</f>
        <v>28.551085495196908</v>
      </c>
      <c r="U11" s="301">
        <f>VLOOKUP($A11,Rosters!$A$2:EX$3995,117,FALSE)</f>
        <v>112</v>
      </c>
      <c r="V11" s="294">
        <f>VLOOKUP($A11,Rosters!$A$2:EX$3995,118,FALSE)</f>
        <v>94</v>
      </c>
      <c r="W11" s="294">
        <f>VLOOKUP($A11,Rosters!$A$2:EX$3995,119,FALSE)</f>
        <v>41</v>
      </c>
      <c r="X11" s="294">
        <f>VLOOKUP($A11,Rosters!$A$2:EX$3995,115,FALSE)</f>
        <v>206</v>
      </c>
      <c r="Y11" s="294">
        <f>VLOOKUP($A11,Rosters!$A$2:EX$3995,114,FALSE)-X11</f>
        <v>601</v>
      </c>
      <c r="Z11" s="296">
        <f>VLOOKUP($A11,Rosters!$A$2:EU$3995,140,FALSE)</f>
        <v>0.23195107398568018</v>
      </c>
      <c r="AA11" s="299">
        <f>VLOOKUP($A11,Rosters!$A$2:EX$3995,134,FALSE)</f>
        <v>10.401542649727769</v>
      </c>
      <c r="AB11" s="299">
        <f>VLOOKUP($A11,Rosters!$A$2:EX$3995,135,FALSE)</f>
        <v>3.4255898366606177</v>
      </c>
      <c r="AC11" s="299">
        <f>VLOOKUP($A11,Rosters!$A$2:EX$3995,136,FALSE)</f>
        <v>1.0889292196007261</v>
      </c>
      <c r="AD11" s="302">
        <f>VLOOKUP($A11,Rosters!$A$2:EX$3995,138,FALSE)</f>
        <v>1.2704174228675138</v>
      </c>
      <c r="AE11" s="303">
        <f>VLOOKUP($A11,Rosters!$A$2:EX$3995,154,FALSE)</f>
        <v>27.986844614148062</v>
      </c>
      <c r="AF11" s="304">
        <f t="shared" si="1"/>
        <v>56.53793010934497</v>
      </c>
    </row>
    <row r="12" spans="1:32" ht="20" customHeight="1" thickBot="1">
      <c r="A12" s="305" t="s">
        <v>563</v>
      </c>
      <c r="B12" s="306" t="s">
        <v>1322</v>
      </c>
      <c r="C12" s="306" t="s">
        <v>1332</v>
      </c>
      <c r="D12" s="306" t="s">
        <v>1336</v>
      </c>
      <c r="E12" s="307" t="s">
        <v>1341</v>
      </c>
      <c r="F12" s="308" t="s">
        <v>2061</v>
      </c>
      <c r="G12" s="292">
        <f>VLOOKUP(A12,Rosters!A:W,5,FALSE)</f>
        <v>39</v>
      </c>
      <c r="H12" s="293">
        <f>VLOOKUP($A12,Rosters!$A$2:EX$3995,27,FALSE)</f>
        <v>9354</v>
      </c>
      <c r="I12" s="294">
        <f>VLOOKUP($A12,Rosters!$A$2:EX$3995,33,FALSE)</f>
        <v>351</v>
      </c>
      <c r="J12" s="295">
        <f t="shared" si="0"/>
        <v>3.752405388069275E-2</v>
      </c>
      <c r="K12" s="294">
        <f>VLOOKUP($A12,Rosters!$A$2:EX$3995,36,FALSE)</f>
        <v>142</v>
      </c>
      <c r="L12" s="296">
        <f>VLOOKUP($A12,Rosters!$A$2:EX$3995,57,FALSE)</f>
        <v>0.23985463355542097</v>
      </c>
      <c r="M12" s="296">
        <f>VLOOKUP($A12,Rosters!$A$2:EX$3995,58,FALSE)</f>
        <v>0.32531290461804058</v>
      </c>
      <c r="N12" s="296">
        <f>VLOOKUP($A12,Rosters!$A$2:EX$3995,59,FALSE)</f>
        <v>0.4181708055723804</v>
      </c>
      <c r="O12" s="297">
        <f>VLOOKUP($A12,Rosters!$A$2:EX$3995,60,FALSE)</f>
        <v>0.74348371019042103</v>
      </c>
      <c r="P12" s="298">
        <f>VLOOKUP($A12,Rosters!$A$2:EU$3995,68,FALSE)</f>
        <v>-0.85704068001357436</v>
      </c>
      <c r="Q12" s="299">
        <f>VLOOKUP($A12,Rosters!$A$2:EW$3995,112,FALSE)</f>
        <v>13</v>
      </c>
      <c r="R12" s="299">
        <f>VLOOKUP($A12,Rosters!$A$2:EX$3995,113,FALSE)</f>
        <v>-88.738090124446614</v>
      </c>
      <c r="S12" s="299">
        <f>VLOOKUP($A12,Rosters!$A$2:EX$3995,70,FALSE)</f>
        <v>57.609848825371259</v>
      </c>
      <c r="T12" s="300">
        <f>VLOOKUP($A12,Rosters!$A$2:EX$3995,71,FALSE)</f>
        <v>28.999444275124286</v>
      </c>
      <c r="U12" s="301">
        <f>VLOOKUP($A12,Rosters!$A$2:EX$3995,117,FALSE)</f>
        <v>125</v>
      </c>
      <c r="V12" s="294">
        <f>VLOOKUP($A12,Rosters!$A$2:EX$3995,118,FALSE)</f>
        <v>101</v>
      </c>
      <c r="W12" s="294">
        <f>VLOOKUP($A12,Rosters!$A$2:EX$3995,119,FALSE)</f>
        <v>42</v>
      </c>
      <c r="X12" s="294">
        <f>VLOOKUP($A12,Rosters!$A$2:EX$3995,115,FALSE)</f>
        <v>246</v>
      </c>
      <c r="Y12" s="294">
        <f>VLOOKUP($A12,Rosters!$A$2:EX$3995,114,FALSE)-X12</f>
        <v>493</v>
      </c>
      <c r="Z12" s="296">
        <f>VLOOKUP($A12,Rosters!$A$2:EU$3995,140,FALSE)</f>
        <v>0.2354113293481355</v>
      </c>
      <c r="AA12" s="299">
        <f>VLOOKUP($A12,Rosters!$A$2:EX$3995,134,FALSE)</f>
        <v>9.4799067194533322</v>
      </c>
      <c r="AB12" s="299">
        <f>VLOOKUP($A12,Rosters!$A$2:EX$3995,135,FALSE)</f>
        <v>2.885189001572753</v>
      </c>
      <c r="AC12" s="299">
        <f>VLOOKUP($A12,Rosters!$A$2:EX$3995,136,FALSE)</f>
        <v>1.269049297684256</v>
      </c>
      <c r="AD12" s="302">
        <f>VLOOKUP($A12,Rosters!$A$2:EX$3995,138,FALSE)</f>
        <v>1.2262053256684202</v>
      </c>
      <c r="AE12" s="303">
        <f>VLOOKUP($A12,Rosters!$A$2:EX$3995,154,FALSE)</f>
        <v>25.904201501980371</v>
      </c>
      <c r="AF12" s="304">
        <f t="shared" si="1"/>
        <v>54.903645777104657</v>
      </c>
    </row>
    <row r="13" spans="1:32" ht="20" customHeight="1" thickBot="1">
      <c r="A13" s="288" t="s">
        <v>188</v>
      </c>
      <c r="B13" s="289" t="s">
        <v>2149</v>
      </c>
      <c r="C13" s="306" t="s">
        <v>1333</v>
      </c>
      <c r="D13" s="306" t="s">
        <v>1345</v>
      </c>
      <c r="E13" s="307" t="s">
        <v>1349</v>
      </c>
      <c r="F13" s="308"/>
      <c r="G13" s="292">
        <f>VLOOKUP(A13,Rosters!A:W,5,FALSE)</f>
        <v>37</v>
      </c>
      <c r="H13" s="293">
        <f>VLOOKUP($A13,Rosters!$A$2:EX$3995,27,FALSE)</f>
        <v>8355</v>
      </c>
      <c r="I13" s="294">
        <f>VLOOKUP($A13,Rosters!$A$2:EX$3995,33,FALSE)</f>
        <v>293</v>
      </c>
      <c r="J13" s="295">
        <f t="shared" si="0"/>
        <v>3.5068821065230397E-2</v>
      </c>
      <c r="K13" s="294">
        <f>VLOOKUP($A13,Rosters!$A$2:EX$3995,36,FALSE)</f>
        <v>158</v>
      </c>
      <c r="L13" s="296">
        <f>VLOOKUP($A13,Rosters!$A$2:EX$3995,57,FALSE)</f>
        <v>0.24867220482091787</v>
      </c>
      <c r="M13" s="296">
        <f>VLOOKUP($A13,Rosters!$A$2:EX$3995,58,FALSE)</f>
        <v>0.33840947546531303</v>
      </c>
      <c r="N13" s="296">
        <f>VLOOKUP($A13,Rosters!$A$2:EX$3995,59,FALSE)</f>
        <v>0.42271551137137409</v>
      </c>
      <c r="O13" s="297">
        <f>VLOOKUP($A13,Rosters!$A$2:EX$3995,60,FALSE)</f>
        <v>0.76112498683668717</v>
      </c>
      <c r="P13" s="298">
        <f>VLOOKUP($A13,Rosters!$A$2:EU$3995,68,FALSE)</f>
        <v>6.7464180877432156</v>
      </c>
      <c r="Q13" s="299">
        <f>VLOOKUP($A13,Rosters!$A$2:EW$3995,112,FALSE)</f>
        <v>26</v>
      </c>
      <c r="R13" s="299">
        <f>VLOOKUP($A13,Rosters!$A$2:EX$3995,113,FALSE)</f>
        <v>-26.650557320565003</v>
      </c>
      <c r="S13" s="299">
        <f>VLOOKUP($A13,Rosters!$A$2:EX$3995,70,FALSE)</f>
        <v>104.69060359746803</v>
      </c>
      <c r="T13" s="300">
        <f>VLOOKUP($A13,Rosters!$A$2:EX$3995,71,FALSE)</f>
        <v>36.756310254264584</v>
      </c>
      <c r="U13" s="301">
        <f>VLOOKUP($A13,Rosters!$A$2:EX$3995,117,FALSE)</f>
        <v>108</v>
      </c>
      <c r="V13" s="294">
        <f>VLOOKUP($A13,Rosters!$A$2:EX$3995,118,FALSE)</f>
        <v>84</v>
      </c>
      <c r="W13" s="294">
        <f>VLOOKUP($A13,Rosters!$A$2:EX$3995,119,FALSE)</f>
        <v>15</v>
      </c>
      <c r="X13" s="294">
        <f>VLOOKUP($A13,Rosters!$A$2:EX$3995,115,FALSE)</f>
        <v>225</v>
      </c>
      <c r="Y13" s="294">
        <f>VLOOKUP($A13,Rosters!$A$2:EX$3995,114,FALSE)-X13</f>
        <v>404</v>
      </c>
      <c r="Z13" s="296">
        <f>VLOOKUP($A13,Rosters!$A$2:EU$3995,140,FALSE)</f>
        <v>0.24170766544992858</v>
      </c>
      <c r="AA13" s="299">
        <f>VLOOKUP($A13,Rosters!$A$2:EX$3995,134,FALSE)</f>
        <v>8.3074864684060081</v>
      </c>
      <c r="AB13" s="299">
        <f>VLOOKUP($A13,Rosters!$A$2:EX$3995,135,FALSE)</f>
        <v>3.1016237912789633</v>
      </c>
      <c r="AC13" s="299">
        <f>VLOOKUP($A13,Rosters!$A$2:EX$3995,136,FALSE)</f>
        <v>1.2163230554035152</v>
      </c>
      <c r="AD13" s="302">
        <f>VLOOKUP($A13,Rosters!$A$2:EX$3995,138,FALSE)</f>
        <v>1.2747065620628837</v>
      </c>
      <c r="AE13" s="303">
        <f>VLOOKUP($A13,Rosters!$A$2:EX$3995,154,FALSE)</f>
        <v>17.966423306614143</v>
      </c>
      <c r="AF13" s="304">
        <f t="shared" si="1"/>
        <v>54.722733560878723</v>
      </c>
    </row>
    <row r="14" spans="1:32" ht="20" customHeight="1" thickBot="1">
      <c r="A14" s="305" t="s">
        <v>276</v>
      </c>
      <c r="B14" s="306" t="s">
        <v>1327</v>
      </c>
      <c r="C14" s="306" t="s">
        <v>1332</v>
      </c>
      <c r="D14" s="306" t="s">
        <v>1352</v>
      </c>
      <c r="E14" s="307" t="s">
        <v>1351</v>
      </c>
      <c r="F14" s="308"/>
      <c r="G14" s="292">
        <f>VLOOKUP(A14,Rosters!A:W,5,FALSE)</f>
        <v>40</v>
      </c>
      <c r="H14" s="293">
        <f>VLOOKUP($A14,Rosters!$A$2:EX$3995,27,FALSE)</f>
        <v>9508</v>
      </c>
      <c r="I14" s="294">
        <f>VLOOKUP($A14,Rosters!$A$2:EX$3995,33,FALSE)</f>
        <v>285</v>
      </c>
      <c r="J14" s="295">
        <f t="shared" si="0"/>
        <v>2.9974758098443417E-2</v>
      </c>
      <c r="K14" s="294">
        <f>VLOOKUP($A14,Rosters!$A$2:EX$3995,36,FALSE)</f>
        <v>170</v>
      </c>
      <c r="L14" s="296">
        <f>VLOOKUP($A14,Rosters!$A$2:EX$3995,57,FALSE)</f>
        <v>0.24818203143326295</v>
      </c>
      <c r="M14" s="296">
        <f>VLOOKUP($A14,Rosters!$A$2:EX$3995,58,FALSE)</f>
        <v>0.32312420517168294</v>
      </c>
      <c r="N14" s="296">
        <f>VLOOKUP($A14,Rosters!$A$2:EX$3995,59,FALSE)</f>
        <v>0.40628665259207131</v>
      </c>
      <c r="O14" s="297">
        <f>VLOOKUP($A14,Rosters!$A$2:EX$3995,60,FALSE)</f>
        <v>0.72941085776375425</v>
      </c>
      <c r="P14" s="298">
        <f>VLOOKUP($A14,Rosters!$A$2:EU$3995,68,FALSE)</f>
        <v>0.75288525503129533</v>
      </c>
      <c r="Q14" s="299">
        <f>VLOOKUP($A14,Rosters!$A$2:EW$3995,112,FALSE)</f>
        <v>-16</v>
      </c>
      <c r="R14" s="299">
        <f>VLOOKUP($A14,Rosters!$A$2:EX$3995,113,FALSE)</f>
        <v>-37.497257277369393</v>
      </c>
      <c r="S14" s="299">
        <f>VLOOKUP($A14,Rosters!$A$2:EX$3995,70,FALSE)</f>
        <v>19.45092742466128</v>
      </c>
      <c r="T14" s="300">
        <f>VLOOKUP($A14,Rosters!$A$2:EX$3995,71,FALSE)</f>
        <v>30.957759829106497</v>
      </c>
      <c r="U14" s="301">
        <f>VLOOKUP($A14,Rosters!$A$2:EX$3995,117,FALSE)</f>
        <v>90</v>
      </c>
      <c r="V14" s="294">
        <f>VLOOKUP($A14,Rosters!$A$2:EX$3995,118,FALSE)</f>
        <v>80</v>
      </c>
      <c r="W14" s="294">
        <f>VLOOKUP($A14,Rosters!$A$2:EX$3995,119,FALSE)</f>
        <v>60</v>
      </c>
      <c r="X14" s="294">
        <f>VLOOKUP($A14,Rosters!$A$2:EX$3995,115,FALSE)</f>
        <v>190</v>
      </c>
      <c r="Y14" s="294">
        <f>VLOOKUP($A14,Rosters!$A$2:EX$3995,114,FALSE)-X14</f>
        <v>509</v>
      </c>
      <c r="Z14" s="296">
        <f>VLOOKUP($A14,Rosters!$A$2:EU$3995,140,FALSE)</f>
        <v>0.23464249748237664</v>
      </c>
      <c r="AA14" s="299">
        <f>VLOOKUP($A14,Rosters!$A$2:EX$3995,134,FALSE)</f>
        <v>10.239540083040561</v>
      </c>
      <c r="AB14" s="299">
        <f>VLOOKUP($A14,Rosters!$A$2:EX$3995,135,FALSE)</f>
        <v>3.4685404024273399</v>
      </c>
      <c r="AC14" s="299">
        <f>VLOOKUP($A14,Rosters!$A$2:EX$3995,136,FALSE)</f>
        <v>1.1114659853082083</v>
      </c>
      <c r="AD14" s="302">
        <f>VLOOKUP($A14,Rosters!$A$2:EX$3995,138,FALSE)</f>
        <v>1.2769083359948898</v>
      </c>
      <c r="AE14" s="303">
        <f>VLOOKUP($A14,Rosters!$A$2:EX$3995,154,FALSE)</f>
        <v>23.617995772510746</v>
      </c>
      <c r="AF14" s="304">
        <f t="shared" si="1"/>
        <v>54.575755601617246</v>
      </c>
    </row>
    <row r="15" spans="1:32" ht="20" customHeight="1" thickBot="1">
      <c r="A15" s="305" t="s">
        <v>438</v>
      </c>
      <c r="B15" s="306" t="s">
        <v>1497</v>
      </c>
      <c r="C15" s="306" t="s">
        <v>1333</v>
      </c>
      <c r="D15" s="306" t="s">
        <v>4182</v>
      </c>
      <c r="E15" s="311" t="s">
        <v>4183</v>
      </c>
      <c r="F15" s="308"/>
      <c r="G15" s="292">
        <f>VLOOKUP(A15,Rosters!A:W,5,FALSE)</f>
        <v>39</v>
      </c>
      <c r="H15" s="293">
        <f>VLOOKUP($A15,Rosters!$A$2:EX$3995,27,FALSE)</f>
        <v>7600</v>
      </c>
      <c r="I15" s="294">
        <f>VLOOKUP($A15,Rosters!$A$2:EX$3995,33,FALSE)</f>
        <v>218</v>
      </c>
      <c r="J15" s="295">
        <f t="shared" si="0"/>
        <v>2.8684210526315788E-2</v>
      </c>
      <c r="K15" s="294">
        <f>VLOOKUP($A15,Rosters!$A$2:EX$3995,36,FALSE)</f>
        <v>111</v>
      </c>
      <c r="L15" s="296">
        <f>VLOOKUP($A15,Rosters!$A$2:EX$3995,57,FALSE)</f>
        <v>0.25439882697947214</v>
      </c>
      <c r="M15" s="296">
        <f>VLOOKUP($A15,Rosters!$A$2:EX$3995,58,FALSE)</f>
        <v>0.32596832157593503</v>
      </c>
      <c r="N15" s="296">
        <f>VLOOKUP($A15,Rosters!$A$2:EX$3995,59,FALSE)</f>
        <v>0.40381231671554252</v>
      </c>
      <c r="O15" s="297">
        <f>VLOOKUP($A15,Rosters!$A$2:EX$3995,60,FALSE)</f>
        <v>0.72978063829147755</v>
      </c>
      <c r="P15" s="298">
        <f>VLOOKUP($A15,Rosters!$A$2:EU$3995,68,FALSE)</f>
        <v>-13.237233515828827</v>
      </c>
      <c r="Q15" s="299">
        <f>VLOOKUP($A15,Rosters!$A$2:EW$3995,112,FALSE)</f>
        <v>59</v>
      </c>
      <c r="R15" s="299">
        <f>VLOOKUP($A15,Rosters!$A$2:EX$3995,113,FALSE)</f>
        <v>-8.0374020971357236</v>
      </c>
      <c r="S15" s="299">
        <f>VLOOKUP($A15,Rosters!$A$2:EX$3995,70,FALSE)</f>
        <v>0.44731137682472255</v>
      </c>
      <c r="T15" s="300">
        <f>VLOOKUP($A15,Rosters!$A$2:EX$3995,71,FALSE)</f>
        <v>25.500328369158947</v>
      </c>
      <c r="U15" s="301">
        <f>VLOOKUP($A15,Rosters!$A$2:EX$3995,117,FALSE)</f>
        <v>100</v>
      </c>
      <c r="V15" s="294">
        <f>VLOOKUP($A15,Rosters!$A$2:EX$3995,118,FALSE)</f>
        <v>87</v>
      </c>
      <c r="W15" s="294">
        <f>VLOOKUP($A15,Rosters!$A$2:EX$3995,119,FALSE)</f>
        <v>34</v>
      </c>
      <c r="X15" s="294">
        <f>VLOOKUP($A15,Rosters!$A$2:EX$3995,115,FALSE)</f>
        <v>219</v>
      </c>
      <c r="Y15" s="294">
        <f>VLOOKUP($A15,Rosters!$A$2:EX$3995,114,FALSE)-X15</f>
        <v>373</v>
      </c>
      <c r="Z15" s="296">
        <f>VLOOKUP($A15,Rosters!$A$2:EU$3995,140,FALSE)</f>
        <v>0.24979631741893432</v>
      </c>
      <c r="AA15" s="299">
        <f>VLOOKUP($A15,Rosters!$A$2:EX$3995,134,FALSE)</f>
        <v>9.2557612391386463</v>
      </c>
      <c r="AB15" s="299">
        <f>VLOOKUP($A15,Rosters!$A$2:EX$3995,135,FALSE)</f>
        <v>3.154514544767661</v>
      </c>
      <c r="AC15" s="299">
        <f>VLOOKUP($A15,Rosters!$A$2:EX$3995,136,FALSE)</f>
        <v>1.2403979347689207</v>
      </c>
      <c r="AD15" s="302">
        <f>VLOOKUP($A15,Rosters!$A$2:EX$3995,138,FALSE)</f>
        <v>1.3361037652688577</v>
      </c>
      <c r="AE15" s="303">
        <f>VLOOKUP($A15,Rosters!$A$2:EX$3995,154,FALSE)</f>
        <v>20.441160051152064</v>
      </c>
      <c r="AF15" s="304">
        <f t="shared" si="1"/>
        <v>45.941488420311011</v>
      </c>
    </row>
    <row r="16" spans="1:32" ht="20" customHeight="1" thickBot="1">
      <c r="A16" s="309" t="s">
        <v>15</v>
      </c>
      <c r="B16" s="310" t="s">
        <v>2027</v>
      </c>
      <c r="C16" s="310" t="s">
        <v>1333</v>
      </c>
      <c r="D16" s="310" t="s">
        <v>1367</v>
      </c>
      <c r="E16" s="307" t="s">
        <v>1368</v>
      </c>
      <c r="F16" s="308"/>
      <c r="G16" s="292">
        <f>VLOOKUP(A16,Rosters!A:W,5,FALSE)</f>
        <v>40</v>
      </c>
      <c r="H16" s="293">
        <f>VLOOKUP($A16,Rosters!$A$2:EX$3995,27,FALSE)</f>
        <v>9761</v>
      </c>
      <c r="I16" s="294">
        <f>VLOOKUP($A16,Rosters!$A$2:EX$3995,33,FALSE)</f>
        <v>277</v>
      </c>
      <c r="J16" s="295">
        <f t="shared" si="0"/>
        <v>2.8378239934432947E-2</v>
      </c>
      <c r="K16" s="294">
        <f>VLOOKUP($A16,Rosters!$A$2:EX$3995,36,FALSE)</f>
        <v>142</v>
      </c>
      <c r="L16" s="296">
        <f>VLOOKUP($A16,Rosters!$A$2:EX$3995,57,FALSE)</f>
        <v>0.24725776965265081</v>
      </c>
      <c r="M16" s="296">
        <f>VLOOKUP($A16,Rosters!$A$2:EX$3995,58,FALSE)</f>
        <v>0.3220076422596303</v>
      </c>
      <c r="N16" s="296">
        <f>VLOOKUP($A16,Rosters!$A$2:EX$3995,59,FALSE)</f>
        <v>0.39899451553930532</v>
      </c>
      <c r="O16" s="297">
        <f>VLOOKUP($A16,Rosters!$A$2:EX$3995,60,FALSE)</f>
        <v>0.72100215779893562</v>
      </c>
      <c r="P16" s="298">
        <f>VLOOKUP($A16,Rosters!$A$2:EU$3995,68,FALSE)</f>
        <v>-8.9673749124631073</v>
      </c>
      <c r="Q16" s="299">
        <f>VLOOKUP($A16,Rosters!$A$2:EW$3995,112,FALSE)</f>
        <v>-9</v>
      </c>
      <c r="R16" s="299">
        <f>VLOOKUP($A16,Rosters!$A$2:EX$3995,113,FALSE)</f>
        <v>-90.391314730047952</v>
      </c>
      <c r="S16" s="299">
        <f>VLOOKUP($A16,Rosters!$A$2:EX$3995,70,FALSE)</f>
        <v>-18.772071097318676</v>
      </c>
      <c r="T16" s="300">
        <f>VLOOKUP($A16,Rosters!$A$2:EX$3995,71,FALSE)</f>
        <v>22.63054931302235</v>
      </c>
      <c r="U16" s="301">
        <f>VLOOKUP($A16,Rosters!$A$2:EX$3995,117,FALSE)</f>
        <v>98</v>
      </c>
      <c r="V16" s="294">
        <f>VLOOKUP($A16,Rosters!$A$2:EX$3995,118,FALSE)</f>
        <v>118</v>
      </c>
      <c r="W16" s="294">
        <f>VLOOKUP($A16,Rosters!$A$2:EX$3995,119,FALSE)</f>
        <v>68</v>
      </c>
      <c r="X16" s="294">
        <f>VLOOKUP($A16,Rosters!$A$2:EX$3995,115,FALSE)</f>
        <v>247</v>
      </c>
      <c r="Y16" s="294">
        <f>VLOOKUP($A16,Rosters!$A$2:EX$3995,114,FALSE)-X16</f>
        <v>441</v>
      </c>
      <c r="Z16" s="296">
        <f>VLOOKUP($A16,Rosters!$A$2:EU$3995,140,FALSE)</f>
        <v>0.24250402223197309</v>
      </c>
      <c r="AA16" s="299">
        <f>VLOOKUP($A16,Rosters!$A$2:EX$3995,134,FALSE)</f>
        <v>9.7123310716088156</v>
      </c>
      <c r="AB16" s="299">
        <f>VLOOKUP($A16,Rosters!$A$2:EX$3995,135,FALSE)</f>
        <v>3.08416979756631</v>
      </c>
      <c r="AC16" s="299">
        <f>VLOOKUP($A16,Rosters!$A$2:EX$3995,136,FALSE)</f>
        <v>1.4467560141311055</v>
      </c>
      <c r="AD16" s="302">
        <f>VLOOKUP($A16,Rosters!$A$2:EX$3995,138,FALSE)</f>
        <v>1.2751640217574163</v>
      </c>
      <c r="AE16" s="303">
        <f>VLOOKUP($A16,Rosters!$A$2:EX$3995,154,FALSE)</f>
        <v>20.553209206089335</v>
      </c>
      <c r="AF16" s="304">
        <f t="shared" si="1"/>
        <v>43.183758519111684</v>
      </c>
    </row>
    <row r="17" spans="1:32" ht="20" customHeight="1" thickBot="1">
      <c r="A17" s="305" t="s">
        <v>2168</v>
      </c>
      <c r="B17" s="306" t="s">
        <v>3143</v>
      </c>
      <c r="C17" s="306" t="s">
        <v>1333</v>
      </c>
      <c r="D17" s="306" t="s">
        <v>2810</v>
      </c>
      <c r="E17" s="307" t="s">
        <v>2811</v>
      </c>
      <c r="F17" s="308"/>
      <c r="G17" s="292">
        <f>VLOOKUP(A17,Rosters!A:W,5,FALSE)</f>
        <v>40</v>
      </c>
      <c r="H17" s="293">
        <f>VLOOKUP($A17,Rosters!$A$2:EX$3995,27,FALSE)</f>
        <v>7249</v>
      </c>
      <c r="I17" s="294">
        <f>VLOOKUP($A17,Rosters!$A$2:EX$3995,33,FALSE)</f>
        <v>216</v>
      </c>
      <c r="J17" s="295">
        <f t="shared" si="0"/>
        <v>2.9797213408746033E-2</v>
      </c>
      <c r="K17" s="294">
        <f>VLOOKUP($A17,Rosters!$A$2:EX$3995,36,FALSE)</f>
        <v>158</v>
      </c>
      <c r="L17" s="296">
        <f>VLOOKUP($A17,Rosters!$A$2:EX$3995,57,FALSE)</f>
        <v>0.24790492152978821</v>
      </c>
      <c r="M17" s="296">
        <f>VLOOKUP($A17,Rosters!$A$2:EX$3995,58,FALSE)</f>
        <v>0.31429367511841738</v>
      </c>
      <c r="N17" s="296">
        <f>VLOOKUP($A17,Rosters!$A$2:EX$3995,59,FALSE)</f>
        <v>0.40865457869876581</v>
      </c>
      <c r="O17" s="297">
        <f>VLOOKUP($A17,Rosters!$A$2:EX$3995,60,FALSE)</f>
        <v>0.7229482538171832</v>
      </c>
      <c r="P17" s="298">
        <f>VLOOKUP($A17,Rosters!$A$2:EU$3995,68,FALSE)</f>
        <v>10.095441112294786</v>
      </c>
      <c r="Q17" s="299">
        <f>VLOOKUP($A17,Rosters!$A$2:EW$3995,112,FALSE)</f>
        <v>-13</v>
      </c>
      <c r="R17" s="299">
        <f>VLOOKUP($A17,Rosters!$A$2:EX$3995,113,FALSE)</f>
        <v>4.7481880113483097</v>
      </c>
      <c r="S17" s="299">
        <f>VLOOKUP($A17,Rosters!$A$2:EX$3995,70,FALSE)</f>
        <v>-10.873932153650323</v>
      </c>
      <c r="T17" s="300">
        <f>VLOOKUP($A17,Rosters!$A$2:EX$3995,71,FALSE)</f>
        <v>24.45094410159933</v>
      </c>
      <c r="U17" s="301">
        <f>VLOOKUP($A17,Rosters!$A$2:EX$3995,117,FALSE)</f>
        <v>95</v>
      </c>
      <c r="V17" s="294">
        <f>VLOOKUP($A17,Rosters!$A$2:EX$3995,118,FALSE)</f>
        <v>76</v>
      </c>
      <c r="W17" s="294">
        <f>VLOOKUP($A17,Rosters!$A$2:EX$3995,119,FALSE)</f>
        <v>31</v>
      </c>
      <c r="X17" s="294">
        <f>VLOOKUP($A17,Rosters!$A$2:EX$3995,115,FALSE)</f>
        <v>185</v>
      </c>
      <c r="Y17" s="294">
        <f>VLOOKUP($A17,Rosters!$A$2:EX$3995,114,FALSE)-X17</f>
        <v>527</v>
      </c>
      <c r="Z17" s="296">
        <f>VLOOKUP($A17,Rosters!$A$2:EU$3995,140,FALSE)</f>
        <v>0.22204995693367785</v>
      </c>
      <c r="AA17" s="299">
        <f>VLOOKUP($A17,Rosters!$A$2:EX$3995,134,FALSE)</f>
        <v>9.4718603606494245</v>
      </c>
      <c r="AB17" s="299">
        <f>VLOOKUP($A17,Rosters!$A$2:EX$3995,135,FALSE)</f>
        <v>3.9530257331707626</v>
      </c>
      <c r="AC17" s="299">
        <f>VLOOKUP($A17,Rosters!$A$2:EX$3995,136,FALSE)</f>
        <v>1.1486876724635819</v>
      </c>
      <c r="AD17" s="302">
        <f>VLOOKUP($A17,Rosters!$A$2:EX$3995,138,FALSE)</f>
        <v>1.27254058910351</v>
      </c>
      <c r="AE17" s="303">
        <f>VLOOKUP($A17,Rosters!$A$2:EX$3995,154,FALSE)</f>
        <v>18.11117435805496</v>
      </c>
      <c r="AF17" s="304">
        <f t="shared" si="1"/>
        <v>42.562118459654286</v>
      </c>
    </row>
    <row r="18" spans="1:32" ht="20" customHeight="1" thickBot="1">
      <c r="A18" s="305" t="s">
        <v>598</v>
      </c>
      <c r="B18" s="306" t="s">
        <v>2154</v>
      </c>
      <c r="C18" s="306" t="s">
        <v>1332</v>
      </c>
      <c r="D18" s="306" t="s">
        <v>3666</v>
      </c>
      <c r="E18" s="312" t="s">
        <v>3669</v>
      </c>
      <c r="F18" s="308"/>
      <c r="G18" s="292">
        <f>VLOOKUP(A18,Rosters!A:W,5,FALSE)</f>
        <v>40</v>
      </c>
      <c r="H18" s="293">
        <f>VLOOKUP($A18,Rosters!$A$2:EX$3995,27,FALSE)</f>
        <v>5792</v>
      </c>
      <c r="I18" s="294">
        <f>VLOOKUP($A18,Rosters!$A$2:EX$3995,33,FALSE)</f>
        <v>210</v>
      </c>
      <c r="J18" s="295">
        <f t="shared" si="0"/>
        <v>3.6256906077348064E-2</v>
      </c>
      <c r="K18" s="294">
        <f>VLOOKUP($A18,Rosters!$A$2:EX$3995,36,FALSE)</f>
        <v>117</v>
      </c>
      <c r="L18" s="296">
        <f>VLOOKUP($A18,Rosters!$A$2:EX$3995,57,FALSE)</f>
        <v>0.24676828091838704</v>
      </c>
      <c r="M18" s="296">
        <f>VLOOKUP($A18,Rosters!$A$2:EX$3995,58,FALSE)</f>
        <v>0.3215905127310778</v>
      </c>
      <c r="N18" s="296">
        <f>VLOOKUP($A18,Rosters!$A$2:EX$3995,59,FALSE)</f>
        <v>0.41655411923596375</v>
      </c>
      <c r="O18" s="297">
        <f>VLOOKUP($A18,Rosters!$A$2:EX$3995,60,FALSE)</f>
        <v>0.7381446319670415</v>
      </c>
      <c r="P18" s="298">
        <f>VLOOKUP($A18,Rosters!$A$2:EU$3995,68,FALSE)</f>
        <v>1.144904868211607</v>
      </c>
      <c r="Q18" s="299">
        <f>VLOOKUP($A18,Rosters!$A$2:EW$3995,112,FALSE)</f>
        <v>13</v>
      </c>
      <c r="R18" s="299">
        <f>VLOOKUP($A18,Rosters!$A$2:EX$3995,113,FALSE)</f>
        <v>-41.282092556357306</v>
      </c>
      <c r="S18" s="299">
        <f>VLOOKUP($A18,Rosters!$A$2:EX$3995,70,FALSE)</f>
        <v>21.403636164665958</v>
      </c>
      <c r="T18" s="300">
        <f>VLOOKUP($A18,Rosters!$A$2:EX$3995,71,FALSE)</f>
        <v>18.119069417704132</v>
      </c>
      <c r="U18" s="301">
        <f>VLOOKUP($A18,Rosters!$A$2:EX$3995,117,FALSE)</f>
        <v>81</v>
      </c>
      <c r="V18" s="294">
        <f>VLOOKUP($A18,Rosters!$A$2:EX$3995,118,FALSE)</f>
        <v>69</v>
      </c>
      <c r="W18" s="294">
        <f>VLOOKUP($A18,Rosters!$A$2:EX$3995,119,FALSE)</f>
        <v>59</v>
      </c>
      <c r="X18" s="294">
        <f>VLOOKUP($A18,Rosters!$A$2:EX$3995,115,FALSE)</f>
        <v>158</v>
      </c>
      <c r="Y18" s="294">
        <f>VLOOKUP($A18,Rosters!$A$2:EX$3995,114,FALSE)-X18</f>
        <v>499</v>
      </c>
      <c r="Z18" s="296">
        <f>VLOOKUP($A18,Rosters!$A$2:EU$3995,140,FALSE)</f>
        <v>0.2151449418260698</v>
      </c>
      <c r="AA18" s="299">
        <f>VLOOKUP($A18,Rosters!$A$2:EX$3995,134,FALSE)</f>
        <v>9.8337848722266958</v>
      </c>
      <c r="AB18" s="299">
        <f>VLOOKUP($A18,Rosters!$A$2:EX$3995,135,FALSE)</f>
        <v>3.3828805740645822</v>
      </c>
      <c r="AC18" s="299">
        <f>VLOOKUP($A18,Rosters!$A$2:EX$3995,136,FALSE)</f>
        <v>1.0763710917478215</v>
      </c>
      <c r="AD18" s="302">
        <f>VLOOKUP($A18,Rosters!$A$2:EX$3995,138,FALSE)</f>
        <v>1.1700959215054549</v>
      </c>
      <c r="AE18" s="303">
        <f>VLOOKUP($A18,Rosters!$A$2:EX$3995,154,FALSE)</f>
        <v>22.909225456416571</v>
      </c>
      <c r="AF18" s="304">
        <f t="shared" si="1"/>
        <v>41.028294874120704</v>
      </c>
    </row>
    <row r="19" spans="1:32" ht="20" customHeight="1" thickBot="1">
      <c r="A19" s="305" t="s">
        <v>13</v>
      </c>
      <c r="B19" s="306" t="s">
        <v>1326</v>
      </c>
      <c r="C19" s="306" t="s">
        <v>1333</v>
      </c>
      <c r="D19" s="306" t="s">
        <v>1348</v>
      </c>
      <c r="E19" s="307" t="s">
        <v>1342</v>
      </c>
      <c r="F19" s="308"/>
      <c r="G19" s="292">
        <f>VLOOKUP(A19,Rosters!A:W,5,FALSE)</f>
        <v>40</v>
      </c>
      <c r="H19" s="293">
        <f>VLOOKUP($A19,Rosters!$A$2:EX$3995,27,FALSE)</f>
        <v>7613</v>
      </c>
      <c r="I19" s="294">
        <f>VLOOKUP($A19,Rosters!$A$2:EX$3995,33,FALSE)</f>
        <v>201</v>
      </c>
      <c r="J19" s="295">
        <f t="shared" si="0"/>
        <v>2.6402206751609088E-2</v>
      </c>
      <c r="K19" s="294">
        <f>VLOOKUP($A19,Rosters!$A$2:EX$3995,36,FALSE)</f>
        <v>141</v>
      </c>
      <c r="L19" s="296">
        <f>VLOOKUP($A19,Rosters!$A$2:EX$3995,57,FALSE)</f>
        <v>0.2315514235909355</v>
      </c>
      <c r="M19" s="296">
        <f>VLOOKUP($A19,Rosters!$A$2:EX$3995,58,FALSE)</f>
        <v>0.29852530888800322</v>
      </c>
      <c r="N19" s="296">
        <f>VLOOKUP($A19,Rosters!$A$2:EX$3995,59,FALSE)</f>
        <v>0.36664729808251018</v>
      </c>
      <c r="O19" s="297">
        <f>VLOOKUP($A19,Rosters!$A$2:EX$3995,60,FALSE)</f>
        <v>0.66517260697051339</v>
      </c>
      <c r="P19" s="298">
        <f>VLOOKUP($A19,Rosters!$A$2:EU$3995,68,FALSE)</f>
        <v>3.9636283912695869</v>
      </c>
      <c r="Q19" s="299">
        <f>VLOOKUP($A19,Rosters!$A$2:EW$3995,112,FALSE)</f>
        <v>42</v>
      </c>
      <c r="R19" s="299">
        <f>VLOOKUP($A19,Rosters!$A$2:EX$3995,113,FALSE)</f>
        <v>3.1121374517679632</v>
      </c>
      <c r="S19" s="299">
        <f>VLOOKUP($A19,Rosters!$A$2:EX$3995,70,FALSE)</f>
        <v>-127.74821590994651</v>
      </c>
      <c r="T19" s="300">
        <f>VLOOKUP($A19,Rosters!$A$2:EX$3995,71,FALSE)</f>
        <v>13.779037590040565</v>
      </c>
      <c r="U19" s="301">
        <f>VLOOKUP($A19,Rosters!$A$2:EX$3995,117,FALSE)</f>
        <v>103</v>
      </c>
      <c r="V19" s="294">
        <f>VLOOKUP($A19,Rosters!$A$2:EX$3995,118,FALSE)</f>
        <v>75</v>
      </c>
      <c r="W19" s="294">
        <f>VLOOKUP($A19,Rosters!$A$2:EX$3995,119,FALSE)</f>
        <v>41</v>
      </c>
      <c r="X19" s="294">
        <f>VLOOKUP($A19,Rosters!$A$2:EX$3995,115,FALSE)</f>
        <v>180</v>
      </c>
      <c r="Y19" s="294">
        <f>VLOOKUP($A19,Rosters!$A$2:EX$3995,114,FALSE)-X19</f>
        <v>472</v>
      </c>
      <c r="Z19" s="296">
        <f>VLOOKUP($A19,Rosters!$A$2:EU$3995,140,FALSE)</f>
        <v>0.23944661227385597</v>
      </c>
      <c r="AA19" s="299">
        <f>VLOOKUP($A19,Rosters!$A$2:EX$3995,134,FALSE)</f>
        <v>8.7733440816874904</v>
      </c>
      <c r="AB19" s="299">
        <f>VLOOKUP($A19,Rosters!$A$2:EX$3995,135,FALSE)</f>
        <v>3.4394733306462442</v>
      </c>
      <c r="AC19" s="299">
        <f>VLOOKUP($A19,Rosters!$A$2:EX$3995,136,FALSE)</f>
        <v>0.96063415289533782</v>
      </c>
      <c r="AD19" s="302">
        <f>VLOOKUP($A19,Rosters!$A$2:EX$3995,138,FALSE)</f>
        <v>1.2898024989923418</v>
      </c>
      <c r="AE19" s="303">
        <f>VLOOKUP($A19,Rosters!$A$2:EX$3995,154,FALSE)</f>
        <v>21.496631732210478</v>
      </c>
      <c r="AF19" s="304">
        <f t="shared" si="1"/>
        <v>35.275669322251041</v>
      </c>
    </row>
    <row r="20" spans="1:32" ht="20" customHeight="1" thickBot="1">
      <c r="A20" s="309" t="s">
        <v>129</v>
      </c>
      <c r="B20" s="310" t="s">
        <v>1314</v>
      </c>
      <c r="C20" s="310" t="s">
        <v>1332</v>
      </c>
      <c r="D20" s="310" t="s">
        <v>4560</v>
      </c>
      <c r="E20" s="307" t="s">
        <v>4562</v>
      </c>
      <c r="F20" s="308"/>
      <c r="G20" s="292">
        <f>VLOOKUP(A20,Rosters!A:W,5,FALSE)</f>
        <v>41</v>
      </c>
      <c r="H20" s="293">
        <f>VLOOKUP($A20,Rosters!$A$2:EX$3995,27,FALSE)</f>
        <v>6851</v>
      </c>
      <c r="I20" s="294">
        <f>VLOOKUP($A20,Rosters!$A$2:EX$3995,33,FALSE)</f>
        <v>236</v>
      </c>
      <c r="J20" s="295">
        <f t="shared" si="0"/>
        <v>3.4447525908626479E-2</v>
      </c>
      <c r="K20" s="294">
        <f>VLOOKUP($A20,Rosters!$A$2:EX$3995,36,FALSE)</f>
        <v>70</v>
      </c>
      <c r="L20" s="296">
        <f>VLOOKUP($A20,Rosters!$A$2:EX$3995,57,FALSE)</f>
        <v>0.24875860964279994</v>
      </c>
      <c r="M20" s="296">
        <f>VLOOKUP($A20,Rosters!$A$2:EX$3995,58,FALSE)</f>
        <v>0.30973060503459443</v>
      </c>
      <c r="N20" s="296">
        <f>VLOOKUP($A20,Rosters!$A$2:EX$3995,59,FALSE)</f>
        <v>0.41710716001922155</v>
      </c>
      <c r="O20" s="297">
        <f>VLOOKUP($A20,Rosters!$A$2:EX$3995,60,FALSE)</f>
        <v>0.72683776505381603</v>
      </c>
      <c r="P20" s="298">
        <f>VLOOKUP($A20,Rosters!$A$2:EU$3995,68,FALSE)</f>
        <v>-10.686381215229625</v>
      </c>
      <c r="Q20" s="299">
        <f>VLOOKUP($A20,Rosters!$A$2:EW$3995,112,FALSE)</f>
        <v>-21</v>
      </c>
      <c r="R20" s="299">
        <f>VLOOKUP($A20,Rosters!$A$2:EX$3995,113,FALSE)</f>
        <v>-44.897777695208603</v>
      </c>
      <c r="S20" s="299">
        <f>VLOOKUP($A20,Rosters!$A$2:EX$3995,70,FALSE)</f>
        <v>-3.0824157059823811</v>
      </c>
      <c r="T20" s="300">
        <f>VLOOKUP($A20,Rosters!$A$2:EX$3995,71,FALSE)</f>
        <v>18.794115742176515</v>
      </c>
      <c r="U20" s="301">
        <f>VLOOKUP($A20,Rosters!$A$2:EX$3995,117,FALSE)</f>
        <v>100</v>
      </c>
      <c r="V20" s="294">
        <f>VLOOKUP($A20,Rosters!$A$2:EX$3995,118,FALSE)</f>
        <v>104</v>
      </c>
      <c r="W20" s="294">
        <f>VLOOKUP($A20,Rosters!$A$2:EX$3995,119,FALSE)</f>
        <v>67</v>
      </c>
      <c r="X20" s="294">
        <f>VLOOKUP($A20,Rosters!$A$2:EX$3995,115,FALSE)</f>
        <v>194</v>
      </c>
      <c r="Y20" s="294">
        <f>VLOOKUP($A20,Rosters!$A$2:EX$3995,114,FALSE)-X20</f>
        <v>601</v>
      </c>
      <c r="Z20" s="296">
        <f>VLOOKUP($A20,Rosters!$A$2:EU$3995,140,FALSE)</f>
        <v>0.23262642740619902</v>
      </c>
      <c r="AA20" s="299">
        <f>VLOOKUP($A20,Rosters!$A$2:EX$3995,134,FALSE)</f>
        <v>10.140163731084099</v>
      </c>
      <c r="AB20" s="299">
        <f>VLOOKUP($A20,Rosters!$A$2:EX$3995,135,FALSE)</f>
        <v>3.7645745472587451</v>
      </c>
      <c r="AC20" s="299">
        <f>VLOOKUP($A20,Rosters!$A$2:EX$3995,136,FALSE)</f>
        <v>1.383031505829819</v>
      </c>
      <c r="AD20" s="302">
        <f>VLOOKUP($A20,Rosters!$A$2:EX$3995,138,FALSE)</f>
        <v>1.3079880922847931</v>
      </c>
      <c r="AE20" s="303">
        <f>VLOOKUP($A20,Rosters!$A$2:EX$3995,154,FALSE)</f>
        <v>15.346884462982398</v>
      </c>
      <c r="AF20" s="304">
        <f t="shared" si="1"/>
        <v>34.141000205158917</v>
      </c>
    </row>
    <row r="21" spans="1:32" ht="20" customHeight="1" thickBot="1">
      <c r="A21" s="305" t="s">
        <v>614</v>
      </c>
      <c r="B21" s="306" t="s">
        <v>1320</v>
      </c>
      <c r="C21" s="310" t="s">
        <v>1333</v>
      </c>
      <c r="D21" s="310" t="s">
        <v>4559</v>
      </c>
      <c r="E21" s="307" t="s">
        <v>4561</v>
      </c>
      <c r="F21" s="308"/>
      <c r="G21" s="292">
        <f>VLOOKUP(A21,Rosters!A:W,5,FALSE)</f>
        <v>40</v>
      </c>
      <c r="H21" s="293">
        <f>VLOOKUP($A21,Rosters!$A$2:EX$3995,27,FALSE)</f>
        <v>6687</v>
      </c>
      <c r="I21" s="294">
        <f>VLOOKUP($A21,Rosters!$A$2:EX$3995,33,FALSE)</f>
        <v>184</v>
      </c>
      <c r="J21" s="295">
        <f t="shared" si="0"/>
        <v>2.7516075968296694E-2</v>
      </c>
      <c r="K21" s="294">
        <f>VLOOKUP($A21,Rosters!$A$2:EX$3995,36,FALSE)</f>
        <v>89</v>
      </c>
      <c r="L21" s="296">
        <f>VLOOKUP($A21,Rosters!$A$2:EX$3995,57,FALSE)</f>
        <v>0.24048957988752895</v>
      </c>
      <c r="M21" s="296">
        <f>VLOOKUP($A21,Rosters!$A$2:EX$3995,58,FALSE)</f>
        <v>0.30714609457622</v>
      </c>
      <c r="N21" s="296">
        <f>VLOOKUP($A21,Rosters!$A$2:EX$3995,59,FALSE)</f>
        <v>0.38984452530598745</v>
      </c>
      <c r="O21" s="297">
        <f>VLOOKUP($A21,Rosters!$A$2:EX$3995,60,FALSE)</f>
        <v>0.69699061988220745</v>
      </c>
      <c r="P21" s="298">
        <f>VLOOKUP($A21,Rosters!$A$2:EU$3995,68,FALSE)</f>
        <v>-6.2672719629481399</v>
      </c>
      <c r="Q21" s="299">
        <f>VLOOKUP($A21,Rosters!$A$2:EW$3995,112,FALSE)</f>
        <v>-4</v>
      </c>
      <c r="R21" s="299">
        <f>VLOOKUP($A21,Rosters!$A$2:EX$3995,113,FALSE)</f>
        <v>11.38519091159097</v>
      </c>
      <c r="S21" s="299">
        <f>VLOOKUP($A21,Rosters!$A$2:EX$3995,70,FALSE)</f>
        <v>-68.837265007564639</v>
      </c>
      <c r="T21" s="300">
        <f>VLOOKUP($A21,Rosters!$A$2:EX$3995,71,FALSE)</f>
        <v>17.114002521927613</v>
      </c>
      <c r="U21" s="301">
        <f>VLOOKUP($A21,Rosters!$A$2:EX$3995,117,FALSE)</f>
        <v>58</v>
      </c>
      <c r="V21" s="294">
        <f>VLOOKUP($A21,Rosters!$A$2:EX$3995,118,FALSE)</f>
        <v>62</v>
      </c>
      <c r="W21" s="294">
        <f>VLOOKUP($A21,Rosters!$A$2:EX$3995,119,FALSE)</f>
        <v>13</v>
      </c>
      <c r="X21" s="294">
        <f>VLOOKUP($A21,Rosters!$A$2:EX$3995,115,FALSE)</f>
        <v>144</v>
      </c>
      <c r="Y21" s="294">
        <f>VLOOKUP($A21,Rosters!$A$2:EX$3995,114,FALSE)-X21</f>
        <v>347</v>
      </c>
      <c r="Z21" s="296">
        <f>VLOOKUP($A21,Rosters!$A$2:EU$3995,140,FALSE)</f>
        <v>0.23811731973104566</v>
      </c>
      <c r="AA21" s="299">
        <f>VLOOKUP($A21,Rosters!$A$2:EX$3995,134,FALSE)</f>
        <v>8.6425258651444885</v>
      </c>
      <c r="AB21" s="299">
        <f>VLOOKUP($A21,Rosters!$A$2:EX$3995,135,FALSE)</f>
        <v>4.1384231180877631</v>
      </c>
      <c r="AC21" s="299">
        <f>VLOOKUP($A21,Rosters!$A$2:EX$3995,136,FALSE)</f>
        <v>1.3200142704245452</v>
      </c>
      <c r="AD21" s="302">
        <f>VLOOKUP($A21,Rosters!$A$2:EX$3995,138,FALSE)</f>
        <v>1.361933642525865</v>
      </c>
      <c r="AE21" s="303">
        <f>VLOOKUP($A21,Rosters!$A$2:EX$3995,154,FALSE)</f>
        <v>6.0863552382215733</v>
      </c>
      <c r="AF21" s="304">
        <f t="shared" si="1"/>
        <v>23.200357760149188</v>
      </c>
    </row>
    <row r="22" spans="1:32" s="331" customFormat="1" ht="26" customHeight="1" thickBot="1">
      <c r="A22" s="313" t="s">
        <v>2539</v>
      </c>
      <c r="B22" s="314" t="s">
        <v>2538</v>
      </c>
      <c r="C22" s="314"/>
      <c r="D22" s="314"/>
      <c r="E22" s="315"/>
      <c r="F22" s="316"/>
      <c r="G22" s="317">
        <f>SUM(G2:G21)</f>
        <v>796</v>
      </c>
      <c r="H22" s="318">
        <f>SUM(H2:H21)</f>
        <v>162884</v>
      </c>
      <c r="I22" s="319">
        <f>SUM(I2:I21)</f>
        <v>5249</v>
      </c>
      <c r="J22" s="320">
        <f t="shared" ref="J22" si="2">I22/H22</f>
        <v>3.2225387392254612E-2</v>
      </c>
      <c r="K22" s="319">
        <f>SUM(K2:K21)</f>
        <v>3147</v>
      </c>
      <c r="L22" s="321"/>
      <c r="M22" s="321"/>
      <c r="N22" s="321"/>
      <c r="O22" s="322"/>
      <c r="P22" s="323"/>
      <c r="Q22" s="324">
        <f t="shared" ref="Q22:Y22" si="3">SUM(Q2:Q21)</f>
        <v>112</v>
      </c>
      <c r="R22" s="324">
        <f t="shared" si="3"/>
        <v>-393.83443034766145</v>
      </c>
      <c r="S22" s="324">
        <f t="shared" si="3"/>
        <v>1032.7651983011738</v>
      </c>
      <c r="T22" s="325">
        <f t="shared" si="3"/>
        <v>629.9910754375818</v>
      </c>
      <c r="U22" s="326">
        <f t="shared" si="3"/>
        <v>1943</v>
      </c>
      <c r="V22" s="319">
        <f t="shared" si="3"/>
        <v>1735</v>
      </c>
      <c r="W22" s="319">
        <f t="shared" si="3"/>
        <v>1048</v>
      </c>
      <c r="X22" s="319">
        <f t="shared" si="3"/>
        <v>3925</v>
      </c>
      <c r="Y22" s="319">
        <f t="shared" si="3"/>
        <v>9852</v>
      </c>
      <c r="Z22" s="327"/>
      <c r="AA22" s="328"/>
      <c r="AB22" s="328"/>
      <c r="AC22" s="328"/>
      <c r="AD22" s="329"/>
      <c r="AE22" s="325">
        <f>SUM(AE2:AE21)</f>
        <v>444.24532880826069</v>
      </c>
      <c r="AF22" s="330">
        <f t="shared" ref="AF22" si="4">T22+AE22</f>
        <v>1074.2364042458426</v>
      </c>
    </row>
    <row r="23" spans="1:32" s="331" customFormat="1" ht="26" customHeight="1" thickBot="1">
      <c r="A23" s="332" t="s">
        <v>19</v>
      </c>
      <c r="B23" s="333" t="s">
        <v>1555</v>
      </c>
      <c r="C23" s="333"/>
      <c r="D23" s="333"/>
      <c r="E23" s="334"/>
      <c r="F23" s="335"/>
      <c r="G23" s="335">
        <f>VLOOKUP(A23,Rosters!A:W,5,FALSE)</f>
        <v>335</v>
      </c>
      <c r="H23" s="336">
        <f>VLOOKUP($A23,Rosters!$A$2:EX$3995,27,FALSE)</f>
        <v>16851</v>
      </c>
      <c r="I23" s="336">
        <f>VLOOKUP($A23,Rosters!$A$2:EX$3995,33,FALSE)</f>
        <v>319</v>
      </c>
      <c r="J23" s="337">
        <f t="shared" ref="J23" si="5">I23/H23</f>
        <v>1.8930627262477004E-2</v>
      </c>
      <c r="K23" s="336">
        <f>VLOOKUP($A23,Rosters!$A$2:EX$3995,36,FALSE)</f>
        <v>228</v>
      </c>
      <c r="L23" s="338">
        <f>VLOOKUP($A23,Rosters!$A$2:EX$3995,57,FALSE)</f>
        <v>0.19872427171697243</v>
      </c>
      <c r="M23" s="338">
        <f>VLOOKUP($A23,Rosters!$A$2:EX$3995,58,FALSE)</f>
        <v>0.26789366053169733</v>
      </c>
      <c r="N23" s="338">
        <f>VLOOKUP($A23,Rosters!$A$2:EX$3995,59,FALSE)</f>
        <v>0.30571447359768528</v>
      </c>
      <c r="O23" s="339">
        <f>VLOOKUP($A23,Rosters!$A$2:EX$3995,60,FALSE)</f>
        <v>0.57360813412938261</v>
      </c>
      <c r="P23" s="339"/>
      <c r="Q23" s="340">
        <f>VLOOKUP($A23,Rosters!$A$2:EW$3995,112,FALSE)</f>
        <v>-154</v>
      </c>
      <c r="R23" s="341">
        <f>VLOOKUP($A23,Rosters!$A$2:EX$3995,113,FALSE)</f>
        <v>-168.58044622139988</v>
      </c>
      <c r="S23" s="341">
        <f>VLOOKUP($A23,Rosters!$A$2:EX$3995,70,FALSE)</f>
        <v>-867.29358080053134</v>
      </c>
      <c r="T23" s="341">
        <f>VLOOKUP($A23,Rosters!$A$2:EX$3995,71,FALSE)</f>
        <v>-47.505933197412737</v>
      </c>
      <c r="U23" s="342">
        <f>VLOOKUP($A23,Rosters!$A$2:EX$3995,117,FALSE)</f>
        <v>386</v>
      </c>
      <c r="V23" s="336">
        <f>VLOOKUP($A23,Rosters!$A$2:EX$3995,118,FALSE)</f>
        <v>553</v>
      </c>
      <c r="W23" s="336">
        <f>VLOOKUP($A23,Rosters!$A$2:EX$3995,119,FALSE)</f>
        <v>123</v>
      </c>
      <c r="X23" s="336">
        <f>VLOOKUP($A23,Rosters!$A$2:EX$3995,115,FALSE)</f>
        <v>805</v>
      </c>
      <c r="Y23" s="336">
        <f>VLOOKUP($A23,Rosters!$A$2:EX$3995,114,FALSE)-X23</f>
        <v>4117</v>
      </c>
      <c r="Z23" s="338">
        <f>VLOOKUP($A23,Rosters!$A$2:EU$3995,140,FALSE)</f>
        <v>0.270699510872768</v>
      </c>
      <c r="AA23" s="343">
        <f>VLOOKUP($A23,Rosters!$A$2:EX$3995,134,FALSE)</f>
        <v>8.6549114825204452</v>
      </c>
      <c r="AB23" s="343">
        <f>VLOOKUP($A23,Rosters!$A$2:EX$3995,135,FALSE)</f>
        <v>3.9261214964286535</v>
      </c>
      <c r="AC23" s="343">
        <f>VLOOKUP($A23,Rosters!$A$2:EX$3995,136,FALSE)</f>
        <v>1.7491336837886886</v>
      </c>
      <c r="AD23" s="344">
        <f>VLOOKUP($A23,Rosters!$A$2:EX$3995,138,FALSE)</f>
        <v>1.5261309257207507</v>
      </c>
      <c r="AE23" s="336">
        <f>VLOOKUP($A23,Rosters!$A$2:EX$3995,154,FALSE)</f>
        <v>-3.3197979802498736</v>
      </c>
      <c r="AF23" s="345">
        <f t="shared" ref="AF23" si="6">T23+AE23</f>
        <v>-50.825731177662611</v>
      </c>
    </row>
    <row r="24" spans="1:32" ht="16" thickTop="1"/>
    <row r="25" spans="1:32">
      <c r="G25" s="347"/>
      <c r="H25" s="347"/>
      <c r="I25" s="347"/>
      <c r="J25" s="347"/>
      <c r="K25" s="347"/>
      <c r="L25" s="347"/>
      <c r="M25" s="347"/>
      <c r="N25" s="347"/>
      <c r="O25" s="347"/>
      <c r="P25" s="347"/>
      <c r="Q25" s="348"/>
      <c r="R25" s="348"/>
      <c r="S25" s="348"/>
      <c r="T25" s="348"/>
      <c r="U25" s="347"/>
      <c r="V25" s="347"/>
      <c r="W25" s="347"/>
      <c r="X25" s="347"/>
      <c r="Y25" s="347"/>
      <c r="Z25" s="347"/>
      <c r="AA25" s="347"/>
      <c r="AB25" s="347"/>
      <c r="AC25" s="347"/>
      <c r="AD25" s="347"/>
      <c r="AE25" s="348"/>
      <c r="AF25" s="348"/>
    </row>
    <row r="26" spans="1:32">
      <c r="G26" s="348"/>
      <c r="H26" s="348"/>
      <c r="I26" s="348"/>
      <c r="J26" s="348"/>
      <c r="K26" s="348"/>
      <c r="L26" s="348"/>
      <c r="M26" s="348"/>
      <c r="N26" s="348"/>
      <c r="O26" s="348"/>
      <c r="P26" s="348"/>
      <c r="Q26" s="348"/>
      <c r="R26" s="348"/>
      <c r="S26" s="348"/>
      <c r="T26" s="348"/>
      <c r="U26" s="348"/>
      <c r="V26" s="348"/>
      <c r="W26" s="348"/>
      <c r="X26" s="348"/>
      <c r="Y26" s="348"/>
      <c r="Z26" s="348"/>
      <c r="AA26" s="348"/>
      <c r="AB26" s="348"/>
      <c r="AC26" s="348"/>
      <c r="AD26" s="348"/>
      <c r="AE26" s="348"/>
      <c r="AF26" s="348"/>
    </row>
    <row r="30" spans="1:32">
      <c r="I30" s="349"/>
    </row>
  </sheetData>
  <sortState xmlns:xlrd2="http://schemas.microsoft.com/office/spreadsheetml/2017/richdata2" ref="A2:AF21">
    <sortCondition descending="1" ref="AF2:AF21"/>
  </sortState>
  <conditionalFormatting sqref="I2:I21">
    <cfRule type="colorScale" priority="2">
      <colorScale>
        <cfvo type="min"/>
        <cfvo type="percentile" val="50"/>
        <cfvo type="max"/>
        <color rgb="FFF8696B"/>
        <color rgb="FFFCFCFF"/>
        <color rgb="FF63BE7B"/>
      </colorScale>
    </cfRule>
  </conditionalFormatting>
  <conditionalFormatting sqref="J2:J21">
    <cfRule type="colorScale" priority="19">
      <colorScale>
        <cfvo type="min"/>
        <cfvo type="percentile" val="50"/>
        <cfvo type="max"/>
        <color rgb="FFF8696B"/>
        <color rgb="FFFCFCFF"/>
        <color rgb="FF63BE7B"/>
      </colorScale>
    </cfRule>
  </conditionalFormatting>
  <conditionalFormatting sqref="K2:K21">
    <cfRule type="colorScale" priority="18">
      <colorScale>
        <cfvo type="min"/>
        <cfvo type="percentile" val="50"/>
        <cfvo type="max"/>
        <color rgb="FFF8696B"/>
        <color rgb="FFFCFCFF"/>
        <color rgb="FF63BE7B"/>
      </colorScale>
    </cfRule>
  </conditionalFormatting>
  <conditionalFormatting sqref="L2:L21">
    <cfRule type="colorScale" priority="17">
      <colorScale>
        <cfvo type="min"/>
        <cfvo type="percentile" val="50"/>
        <cfvo type="max"/>
        <color rgb="FFF8696B"/>
        <color rgb="FFFCFCFF"/>
        <color rgb="FF63BE7B"/>
      </colorScale>
    </cfRule>
  </conditionalFormatting>
  <conditionalFormatting sqref="M2:M21">
    <cfRule type="colorScale" priority="16">
      <colorScale>
        <cfvo type="min"/>
        <cfvo type="percentile" val="50"/>
        <cfvo type="max"/>
        <color rgb="FFF8696B"/>
        <color rgb="FFFCFCFF"/>
        <color rgb="FF63BE7B"/>
      </colorScale>
    </cfRule>
  </conditionalFormatting>
  <conditionalFormatting sqref="N2:N21">
    <cfRule type="colorScale" priority="15">
      <colorScale>
        <cfvo type="min"/>
        <cfvo type="percentile" val="50"/>
        <cfvo type="max"/>
        <color rgb="FFF8696B"/>
        <color rgb="FFFCFCFF"/>
        <color rgb="FF63BE7B"/>
      </colorScale>
    </cfRule>
  </conditionalFormatting>
  <conditionalFormatting sqref="O2:O21">
    <cfRule type="colorScale" priority="14">
      <colorScale>
        <cfvo type="min"/>
        <cfvo type="percentile" val="50"/>
        <cfvo type="max"/>
        <color rgb="FFF8696B"/>
        <color rgb="FFFCFCFF"/>
        <color rgb="FF63BE7B"/>
      </colorScale>
    </cfRule>
  </conditionalFormatting>
  <conditionalFormatting sqref="P2:P21">
    <cfRule type="colorScale" priority="1">
      <colorScale>
        <cfvo type="min"/>
        <cfvo type="percentile" val="50"/>
        <cfvo type="max"/>
        <color rgb="FFF8696B"/>
        <color rgb="FFFCFCFF"/>
        <color rgb="FF63BE7B"/>
      </colorScale>
    </cfRule>
  </conditionalFormatting>
  <conditionalFormatting sqref="Q2:Q21">
    <cfRule type="colorScale" priority="13">
      <colorScale>
        <cfvo type="min"/>
        <cfvo type="percentile" val="50"/>
        <cfvo type="max"/>
        <color rgb="FFF8696B"/>
        <color rgb="FFFCFCFF"/>
        <color rgb="FF63BE7B"/>
      </colorScale>
    </cfRule>
  </conditionalFormatting>
  <conditionalFormatting sqref="R2:R21">
    <cfRule type="colorScale" priority="12">
      <colorScale>
        <cfvo type="min"/>
        <cfvo type="percentile" val="50"/>
        <cfvo type="max"/>
        <color rgb="FFF8696B"/>
        <color rgb="FFFCFCFF"/>
        <color rgb="FF63BE7B"/>
      </colorScale>
    </cfRule>
  </conditionalFormatting>
  <conditionalFormatting sqref="S2:S21">
    <cfRule type="colorScale" priority="11">
      <colorScale>
        <cfvo type="min"/>
        <cfvo type="percentile" val="50"/>
        <cfvo type="max"/>
        <color rgb="FFF8696B"/>
        <color rgb="FFFCFCFF"/>
        <color rgb="FF63BE7B"/>
      </colorScale>
    </cfRule>
  </conditionalFormatting>
  <conditionalFormatting sqref="T2:T21">
    <cfRule type="colorScale" priority="10">
      <colorScale>
        <cfvo type="min"/>
        <cfvo type="percentile" val="50"/>
        <cfvo type="max"/>
        <color rgb="FFF8696B"/>
        <color rgb="FFFCFCFF"/>
        <color rgb="FF63BE7B"/>
      </colorScale>
    </cfRule>
  </conditionalFormatting>
  <conditionalFormatting sqref="Z2:Z21">
    <cfRule type="colorScale" priority="9">
      <colorScale>
        <cfvo type="min"/>
        <cfvo type="percentile" val="50"/>
        <cfvo type="max"/>
        <color rgb="FF63BE7B"/>
        <color rgb="FFFCFCFF"/>
        <color rgb="FFF8696B"/>
      </colorScale>
    </cfRule>
  </conditionalFormatting>
  <conditionalFormatting sqref="AA2:AA21">
    <cfRule type="colorScale" priority="8">
      <colorScale>
        <cfvo type="min"/>
        <cfvo type="percentile" val="50"/>
        <cfvo type="max"/>
        <color rgb="FFF8696B"/>
        <color rgb="FFFCFCFF"/>
        <color rgb="FF63BE7B"/>
      </colorScale>
    </cfRule>
  </conditionalFormatting>
  <conditionalFormatting sqref="AB2:AB21">
    <cfRule type="colorScale" priority="7">
      <colorScale>
        <cfvo type="min"/>
        <cfvo type="percentile" val="50"/>
        <cfvo type="max"/>
        <color rgb="FF63BE7B"/>
        <color rgb="FFFCFCFF"/>
        <color rgb="FFF8696B"/>
      </colorScale>
    </cfRule>
  </conditionalFormatting>
  <conditionalFormatting sqref="AC2:AC21">
    <cfRule type="colorScale" priority="6">
      <colorScale>
        <cfvo type="min"/>
        <cfvo type="percentile" val="50"/>
        <cfvo type="max"/>
        <color rgb="FF63BE7B"/>
        <color rgb="FFFCFCFF"/>
        <color rgb="FFF8696B"/>
      </colorScale>
    </cfRule>
  </conditionalFormatting>
  <conditionalFormatting sqref="AD2:AD21">
    <cfRule type="colorScale" priority="5">
      <colorScale>
        <cfvo type="min"/>
        <cfvo type="percentile" val="50"/>
        <cfvo type="max"/>
        <color rgb="FF63BE7B"/>
        <color rgb="FFFCFCFF"/>
        <color rgb="FFF8696B"/>
      </colorScale>
    </cfRule>
  </conditionalFormatting>
  <conditionalFormatting sqref="AE2:AE21">
    <cfRule type="colorScale" priority="4">
      <colorScale>
        <cfvo type="min"/>
        <cfvo type="percentile" val="50"/>
        <cfvo type="max"/>
        <color rgb="FFF8696B"/>
        <color rgb="FFFCFCFF"/>
        <color rgb="FF63BE7B"/>
      </colorScale>
    </cfRule>
  </conditionalFormatting>
  <conditionalFormatting sqref="AF2:AF21">
    <cfRule type="colorScale" priority="3">
      <colorScale>
        <cfvo type="min"/>
        <cfvo type="percentile" val="50"/>
        <cfvo type="max"/>
        <color rgb="FFF8696B"/>
        <color rgb="FFFCFCFF"/>
        <color rgb="FF63BE7B"/>
      </colorScale>
    </cfRule>
  </conditionalFormatting>
  <hyperlinks>
    <hyperlink ref="E10" r:id="rId1" xr:uid="{1460DB8E-11B1-3848-8E45-324AFEBA6D82}"/>
    <hyperlink ref="E12" r:id="rId2" xr:uid="{A549350E-A16C-C343-99E7-A822236E3579}"/>
    <hyperlink ref="E19" r:id="rId3" xr:uid="{B0D05874-2249-EF46-9AEB-0271B728108C}"/>
    <hyperlink ref="E4" r:id="rId4" xr:uid="{21E2492B-B8F5-F641-B544-9F5B73419ED4}"/>
    <hyperlink ref="E7" r:id="rId5" xr:uid="{94C04973-729A-2145-B2E1-4C4A6E38B23A}"/>
    <hyperlink ref="E8" r:id="rId6" xr:uid="{5AB8316D-371C-2A4F-957C-CC0F3C5103E9}"/>
    <hyperlink ref="E13" r:id="rId7" xr:uid="{D787CAFD-9788-3B4F-B57E-C083A1ECD3AF}"/>
    <hyperlink ref="E14" r:id="rId8" xr:uid="{F8D1A522-1E02-7A4E-A0A0-867B52CD7E5E}"/>
    <hyperlink ref="E11" r:id="rId9" xr:uid="{4B6208C2-893A-8F4F-A251-ABDD99E55609}"/>
    <hyperlink ref="E16" r:id="rId10" xr:uid="{CDD70D95-CB41-9140-ADDC-3320A2BDA419}"/>
    <hyperlink ref="E6" r:id="rId11" xr:uid="{2EF5D65B-9D51-0940-870C-467C89F38B30}"/>
    <hyperlink ref="E5" r:id="rId12" xr:uid="{E27CCC95-DF88-1E4C-AA0E-1880AD27A5C8}"/>
    <hyperlink ref="E2" r:id="rId13" xr:uid="{8BD9E349-0B9C-664C-B9D9-4D3BC40A54EA}"/>
    <hyperlink ref="E9" r:id="rId14" xr:uid="{5C8D90D5-1C5D-5644-A167-AE17C64036E2}"/>
    <hyperlink ref="E17" r:id="rId15" xr:uid="{45F9C8B9-98A4-F740-BF60-4A0CDA78FAA1}"/>
    <hyperlink ref="E18" r:id="rId16" xr:uid="{262601D2-C366-4E41-BD95-B48E32980964}"/>
    <hyperlink ref="E15" r:id="rId17" xr:uid="{736A56DD-93AE-5D42-B5D5-A967926E9AC6}"/>
  </hyperlinks>
  <pageMargins left="0.7" right="0.7" top="0.75" bottom="0.75" header="0.3" footer="0.3"/>
  <pageSetup orientation="portrait" horizontalDpi="0" verticalDpi="0"/>
  <ignoredErrors>
    <ignoredError sqref="AA22:AE22 Q22:Y22 G22:O22"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97B4D-A204-F94B-A1B1-68AE29ED8DBE}">
  <dimension ref="A1:E379"/>
  <sheetViews>
    <sheetView zoomScaleNormal="100" workbookViewId="0">
      <pane ySplit="1" topLeftCell="A22" activePane="bottomLeft" state="frozen"/>
      <selection pane="bottomLeft" activeCell="C60" sqref="C60"/>
    </sheetView>
  </sheetViews>
  <sheetFormatPr baseColWidth="10" defaultColWidth="9.1640625" defaultRowHeight="15"/>
  <cols>
    <col min="1" max="1" width="16.83203125" style="68" customWidth="1"/>
    <col min="2" max="3" width="26.5" style="2" customWidth="1"/>
    <col min="4" max="5" width="26.6640625" style="2" customWidth="1"/>
    <col min="6" max="16384" width="9.1640625" style="2"/>
  </cols>
  <sheetData>
    <row r="1" spans="1:5" ht="33" customHeight="1">
      <c r="A1" s="66" t="s">
        <v>1501</v>
      </c>
      <c r="B1" s="7" t="s">
        <v>1500</v>
      </c>
      <c r="C1" s="7" t="s">
        <v>1502</v>
      </c>
      <c r="D1" s="7" t="s">
        <v>1503</v>
      </c>
      <c r="E1" s="7" t="s">
        <v>1504</v>
      </c>
    </row>
    <row r="2" spans="1:5" ht="28" customHeight="1">
      <c r="A2" s="518" t="s">
        <v>1508</v>
      </c>
      <c r="B2" s="518"/>
      <c r="C2" s="518"/>
      <c r="D2" s="518"/>
      <c r="E2" s="518"/>
    </row>
    <row r="3" spans="1:5">
      <c r="A3" s="67" t="s">
        <v>1507</v>
      </c>
      <c r="B3" s="2" t="s">
        <v>3158</v>
      </c>
      <c r="C3" s="2" t="s">
        <v>1505</v>
      </c>
      <c r="D3" s="2" t="s">
        <v>1322</v>
      </c>
    </row>
    <row r="4" spans="1:5">
      <c r="A4" s="67" t="s">
        <v>1507</v>
      </c>
      <c r="B4" s="2" t="s">
        <v>3158</v>
      </c>
      <c r="C4" s="2" t="s">
        <v>1337</v>
      </c>
      <c r="D4" s="2" t="s">
        <v>1321</v>
      </c>
    </row>
    <row r="5" spans="1:5">
      <c r="A5" s="67" t="s">
        <v>1507</v>
      </c>
      <c r="B5" s="2" t="s">
        <v>3158</v>
      </c>
      <c r="C5" s="2" t="s">
        <v>1365</v>
      </c>
      <c r="D5" s="2" t="s">
        <v>1364</v>
      </c>
    </row>
    <row r="6" spans="1:5">
      <c r="A6" s="67" t="s">
        <v>1507</v>
      </c>
      <c r="B6" s="2" t="s">
        <v>3158</v>
      </c>
      <c r="C6" s="2" t="s">
        <v>1339</v>
      </c>
      <c r="D6" s="2" t="s">
        <v>1324</v>
      </c>
    </row>
    <row r="7" spans="1:5">
      <c r="A7" s="67" t="s">
        <v>1507</v>
      </c>
      <c r="B7" s="2" t="s">
        <v>1336</v>
      </c>
      <c r="C7" s="2" t="s">
        <v>1506</v>
      </c>
      <c r="D7" s="2" t="s">
        <v>1322</v>
      </c>
      <c r="E7" s="2" t="s">
        <v>1314</v>
      </c>
    </row>
    <row r="8" spans="1:5">
      <c r="A8" s="67" t="s">
        <v>1507</v>
      </c>
      <c r="B8" s="2" t="s">
        <v>1374</v>
      </c>
      <c r="C8" s="2" t="s">
        <v>1506</v>
      </c>
      <c r="D8" s="2" t="s">
        <v>1497</v>
      </c>
      <c r="E8" s="2" t="s">
        <v>1328</v>
      </c>
    </row>
    <row r="9" spans="1:5">
      <c r="A9" s="67" t="s">
        <v>1507</v>
      </c>
      <c r="B9" s="2" t="s">
        <v>1376</v>
      </c>
      <c r="C9" s="2" t="s">
        <v>1506</v>
      </c>
      <c r="D9" s="2" t="s">
        <v>1314</v>
      </c>
      <c r="E9" s="2" t="s">
        <v>1318</v>
      </c>
    </row>
    <row r="10" spans="1:5">
      <c r="A10" s="67" t="s">
        <v>1507</v>
      </c>
      <c r="B10" s="2" t="s">
        <v>3157</v>
      </c>
      <c r="C10" s="2" t="s">
        <v>1506</v>
      </c>
      <c r="D10" s="2" t="s">
        <v>1499</v>
      </c>
      <c r="E10" s="2" t="s">
        <v>1315</v>
      </c>
    </row>
    <row r="11" spans="1:5">
      <c r="A11" s="67" t="s">
        <v>1513</v>
      </c>
      <c r="B11" s="2" t="s">
        <v>1498</v>
      </c>
      <c r="C11" s="2" t="s">
        <v>1506</v>
      </c>
      <c r="D11" s="2" t="s">
        <v>1496</v>
      </c>
      <c r="E11" s="2" t="s">
        <v>1514</v>
      </c>
    </row>
    <row r="12" spans="1:5">
      <c r="A12" s="67" t="s">
        <v>1513</v>
      </c>
      <c r="B12" s="2" t="s">
        <v>1510</v>
      </c>
      <c r="C12" s="2" t="s">
        <v>1506</v>
      </c>
      <c r="D12" s="2" t="s">
        <v>1321</v>
      </c>
      <c r="E12" s="2" t="s">
        <v>1515</v>
      </c>
    </row>
    <row r="13" spans="1:5">
      <c r="A13" s="67" t="s">
        <v>1513</v>
      </c>
      <c r="B13" s="2" t="s">
        <v>1512</v>
      </c>
      <c r="C13" s="2" t="s">
        <v>1506</v>
      </c>
      <c r="D13" s="2" t="s">
        <v>1324</v>
      </c>
      <c r="E13" s="2" t="s">
        <v>1516</v>
      </c>
    </row>
    <row r="14" spans="1:5">
      <c r="A14" s="67" t="s">
        <v>1513</v>
      </c>
      <c r="B14" s="2" t="s">
        <v>1529</v>
      </c>
      <c r="C14" s="2" t="s">
        <v>1506</v>
      </c>
      <c r="D14" s="2" t="s">
        <v>1364</v>
      </c>
      <c r="E14" s="2" t="s">
        <v>1517</v>
      </c>
    </row>
    <row r="15" spans="1:5">
      <c r="A15" s="67" t="s">
        <v>1513</v>
      </c>
      <c r="B15" s="2" t="s">
        <v>3158</v>
      </c>
      <c r="C15" s="2" t="s">
        <v>2022</v>
      </c>
      <c r="D15" s="2" t="s">
        <v>1331</v>
      </c>
    </row>
    <row r="16" spans="1:5">
      <c r="A16" s="67" t="s">
        <v>1513</v>
      </c>
      <c r="B16" s="2" t="s">
        <v>2003</v>
      </c>
      <c r="C16" s="2" t="s">
        <v>2022</v>
      </c>
      <c r="D16" s="2" t="s">
        <v>1331</v>
      </c>
    </row>
    <row r="17" spans="1:5" ht="28" customHeight="1">
      <c r="A17" s="518" t="s">
        <v>2029</v>
      </c>
      <c r="B17" s="518"/>
      <c r="C17" s="518"/>
      <c r="D17" s="518"/>
      <c r="E17" s="518"/>
    </row>
    <row r="18" spans="1:5">
      <c r="A18" s="67" t="s">
        <v>2023</v>
      </c>
      <c r="B18" s="2" t="s">
        <v>2003</v>
      </c>
      <c r="C18" s="2" t="s">
        <v>1506</v>
      </c>
      <c r="D18" s="2" t="s">
        <v>1331</v>
      </c>
      <c r="E18" s="2" t="s">
        <v>2028</v>
      </c>
    </row>
    <row r="19" spans="1:5" ht="28" customHeight="1">
      <c r="A19" s="518" t="s">
        <v>2030</v>
      </c>
      <c r="B19" s="518"/>
      <c r="C19" s="518"/>
      <c r="D19" s="518"/>
      <c r="E19" s="518"/>
    </row>
    <row r="20" spans="1:5">
      <c r="A20" s="67" t="s">
        <v>2024</v>
      </c>
      <c r="B20" s="2" t="s">
        <v>3158</v>
      </c>
      <c r="C20" s="2" t="s">
        <v>1374</v>
      </c>
      <c r="D20" s="2" t="s">
        <v>1497</v>
      </c>
    </row>
    <row r="21" spans="1:5">
      <c r="A21" s="67" t="s">
        <v>2024</v>
      </c>
      <c r="B21" s="2" t="s">
        <v>3158</v>
      </c>
      <c r="C21" s="2" t="s">
        <v>2025</v>
      </c>
      <c r="D21" s="2" t="s">
        <v>1319</v>
      </c>
    </row>
    <row r="22" spans="1:5">
      <c r="A22" s="67" t="s">
        <v>2024</v>
      </c>
      <c r="B22" s="2" t="s">
        <v>2004</v>
      </c>
      <c r="C22" s="2" t="s">
        <v>1374</v>
      </c>
      <c r="D22" s="2" t="s">
        <v>1497</v>
      </c>
    </row>
    <row r="23" spans="1:5">
      <c r="A23" s="67" t="s">
        <v>2024</v>
      </c>
      <c r="B23" s="2" t="s">
        <v>2005</v>
      </c>
      <c r="C23" s="2" t="s">
        <v>2025</v>
      </c>
      <c r="D23" s="2" t="s">
        <v>1319</v>
      </c>
      <c r="E23" s="2" t="s">
        <v>1319</v>
      </c>
    </row>
    <row r="24" spans="1:5">
      <c r="A24" s="67" t="s">
        <v>2024</v>
      </c>
      <c r="B24" s="2" t="s">
        <v>1367</v>
      </c>
      <c r="C24" s="2" t="s">
        <v>1506</v>
      </c>
      <c r="D24" s="2" t="s">
        <v>2027</v>
      </c>
      <c r="E24" s="2" t="s">
        <v>1320</v>
      </c>
    </row>
    <row r="25" spans="1:5" ht="28" customHeight="1">
      <c r="A25" s="518" t="s">
        <v>2147</v>
      </c>
      <c r="B25" s="518"/>
      <c r="C25" s="518"/>
      <c r="D25" s="518"/>
      <c r="E25" s="518"/>
    </row>
    <row r="26" spans="1:5">
      <c r="A26" s="67" t="s">
        <v>2148</v>
      </c>
      <c r="B26" s="2" t="s">
        <v>3158</v>
      </c>
      <c r="C26" s="2" t="s">
        <v>2156</v>
      </c>
      <c r="D26" s="2" t="s">
        <v>1325</v>
      </c>
    </row>
    <row r="27" spans="1:5">
      <c r="A27" s="67" t="s">
        <v>2148</v>
      </c>
      <c r="B27" s="2" t="s">
        <v>2005</v>
      </c>
      <c r="C27" s="2" t="s">
        <v>3154</v>
      </c>
      <c r="D27" s="2" t="s">
        <v>1317</v>
      </c>
      <c r="E27" s="2" t="s">
        <v>1319</v>
      </c>
    </row>
    <row r="28" spans="1:5">
      <c r="A28" s="67" t="s">
        <v>2148</v>
      </c>
      <c r="B28" s="2" t="s">
        <v>1334</v>
      </c>
      <c r="C28" s="2" t="s">
        <v>3153</v>
      </c>
      <c r="D28" s="2" t="s">
        <v>1319</v>
      </c>
      <c r="E28" s="2" t="s">
        <v>1317</v>
      </c>
    </row>
    <row r="29" spans="1:5">
      <c r="A29" s="67" t="s">
        <v>2148</v>
      </c>
      <c r="B29" s="2" t="s">
        <v>1345</v>
      </c>
      <c r="C29" s="2" t="s">
        <v>3155</v>
      </c>
      <c r="D29" s="2" t="s">
        <v>2149</v>
      </c>
      <c r="E29" s="2" t="s">
        <v>1316</v>
      </c>
    </row>
    <row r="30" spans="1:5">
      <c r="A30" s="67" t="s">
        <v>2148</v>
      </c>
      <c r="B30" s="2" t="s">
        <v>1529</v>
      </c>
      <c r="C30" s="2" t="s">
        <v>3156</v>
      </c>
      <c r="D30" s="2" t="s">
        <v>1316</v>
      </c>
      <c r="E30" s="2" t="s">
        <v>1364</v>
      </c>
    </row>
    <row r="31" spans="1:5">
      <c r="A31" s="67" t="s">
        <v>2148</v>
      </c>
      <c r="B31" s="2" t="s">
        <v>1376</v>
      </c>
      <c r="C31" s="2" t="s">
        <v>1506</v>
      </c>
      <c r="D31" s="2" t="s">
        <v>1364</v>
      </c>
      <c r="E31" s="2" t="s">
        <v>1314</v>
      </c>
    </row>
    <row r="32" spans="1:5">
      <c r="A32" s="67" t="s">
        <v>2148</v>
      </c>
      <c r="B32" s="2" t="s">
        <v>2004</v>
      </c>
      <c r="C32" s="2" t="s">
        <v>1506</v>
      </c>
      <c r="D32" s="2" t="s">
        <v>1314</v>
      </c>
      <c r="E32" s="2" t="s">
        <v>1497</v>
      </c>
    </row>
    <row r="33" spans="1:5">
      <c r="A33" s="67" t="s">
        <v>2155</v>
      </c>
      <c r="B33" s="2" t="s">
        <v>1512</v>
      </c>
      <c r="C33" s="2" t="s">
        <v>2026</v>
      </c>
      <c r="D33" s="2" t="s">
        <v>1497</v>
      </c>
      <c r="E33" s="2" t="s">
        <v>1324</v>
      </c>
    </row>
    <row r="34" spans="1:5">
      <c r="A34" s="67" t="s">
        <v>2155</v>
      </c>
      <c r="B34" s="2" t="s">
        <v>2150</v>
      </c>
      <c r="C34" s="2" t="s">
        <v>2156</v>
      </c>
      <c r="D34" s="2" t="s">
        <v>2154</v>
      </c>
      <c r="E34" s="2" t="s">
        <v>1325</v>
      </c>
    </row>
    <row r="35" spans="1:5" ht="28" customHeight="1">
      <c r="A35" s="518" t="s">
        <v>3151</v>
      </c>
      <c r="B35" s="518"/>
      <c r="C35" s="518"/>
      <c r="D35" s="518"/>
      <c r="E35" s="518"/>
    </row>
    <row r="36" spans="1:5">
      <c r="A36" s="67" t="s">
        <v>3152</v>
      </c>
      <c r="B36" s="2" t="s">
        <v>3158</v>
      </c>
      <c r="C36" s="2" t="s">
        <v>1512</v>
      </c>
      <c r="D36" s="2" t="s">
        <v>1497</v>
      </c>
    </row>
    <row r="37" spans="1:5">
      <c r="A37" s="67" t="s">
        <v>3152</v>
      </c>
      <c r="B37" s="2" t="s">
        <v>2810</v>
      </c>
      <c r="C37" s="2" t="s">
        <v>1512</v>
      </c>
      <c r="D37" s="2" t="s">
        <v>3143</v>
      </c>
      <c r="E37" s="2" t="s">
        <v>1497</v>
      </c>
    </row>
    <row r="38" spans="1:5">
      <c r="A38" s="67" t="s">
        <v>3686</v>
      </c>
      <c r="B38" s="2" t="s">
        <v>3158</v>
      </c>
      <c r="C38" s="2" t="s">
        <v>2150</v>
      </c>
      <c r="D38" s="2" t="s">
        <v>2154</v>
      </c>
    </row>
    <row r="39" spans="1:5">
      <c r="A39" s="67" t="s">
        <v>3687</v>
      </c>
      <c r="B39" s="2" t="s">
        <v>3158</v>
      </c>
      <c r="C39" s="2" t="s">
        <v>2004</v>
      </c>
      <c r="D39" s="2" t="s">
        <v>1314</v>
      </c>
    </row>
    <row r="40" spans="1:5" ht="28" customHeight="1">
      <c r="A40" s="518" t="s">
        <v>3660</v>
      </c>
      <c r="B40" s="518"/>
      <c r="C40" s="518"/>
      <c r="D40" s="518"/>
      <c r="E40" s="518"/>
    </row>
    <row r="41" spans="1:5">
      <c r="A41" s="67" t="s">
        <v>3685</v>
      </c>
      <c r="B41" s="2" t="s">
        <v>3594</v>
      </c>
      <c r="C41" s="2" t="s">
        <v>1506</v>
      </c>
      <c r="D41" s="2" t="s">
        <v>1314</v>
      </c>
    </row>
    <row r="42" spans="1:5">
      <c r="A42" s="67" t="s">
        <v>3685</v>
      </c>
      <c r="B42" s="2" t="s">
        <v>3666</v>
      </c>
      <c r="C42" s="2" t="s">
        <v>1506</v>
      </c>
      <c r="D42" s="2" t="s">
        <v>2154</v>
      </c>
    </row>
    <row r="43" spans="1:5">
      <c r="A43" s="67" t="s">
        <v>3720</v>
      </c>
      <c r="B43" s="2" t="s">
        <v>3158</v>
      </c>
      <c r="C43" s="2" t="s">
        <v>1350</v>
      </c>
      <c r="D43" s="2" t="s">
        <v>1330</v>
      </c>
    </row>
    <row r="44" spans="1:5">
      <c r="A44" s="67" t="s">
        <v>3720</v>
      </c>
      <c r="B44" s="2" t="s">
        <v>3719</v>
      </c>
      <c r="C44" s="2" t="s">
        <v>1506</v>
      </c>
      <c r="D44" s="2" t="s">
        <v>3189</v>
      </c>
      <c r="E44" s="2" t="s">
        <v>1330</v>
      </c>
    </row>
    <row r="45" spans="1:5" ht="28" customHeight="1">
      <c r="A45" s="518" t="s">
        <v>3856</v>
      </c>
      <c r="B45" s="518"/>
      <c r="C45" s="518"/>
      <c r="D45" s="518"/>
      <c r="E45" s="518"/>
    </row>
    <row r="46" spans="1:5">
      <c r="A46" s="67" t="s">
        <v>4163</v>
      </c>
      <c r="B46" s="2" t="s">
        <v>1338</v>
      </c>
      <c r="C46" s="2" t="s">
        <v>1506</v>
      </c>
      <c r="D46" s="2" t="s">
        <v>1330</v>
      </c>
      <c r="E46" s="2" t="s">
        <v>1545</v>
      </c>
    </row>
    <row r="47" spans="1:5">
      <c r="A47" s="67" t="s">
        <v>4163</v>
      </c>
      <c r="B47" s="2" t="s">
        <v>3158</v>
      </c>
      <c r="C47" s="2" t="s">
        <v>3719</v>
      </c>
      <c r="D47" s="2" t="s">
        <v>3189</v>
      </c>
    </row>
    <row r="48" spans="1:5">
      <c r="A48" s="67" t="s">
        <v>4213</v>
      </c>
      <c r="B48" s="2" t="s">
        <v>4182</v>
      </c>
      <c r="C48" s="2" t="s">
        <v>1506</v>
      </c>
      <c r="D48" s="2" t="s">
        <v>1497</v>
      </c>
      <c r="E48" s="2" t="s">
        <v>3189</v>
      </c>
    </row>
    <row r="49" spans="1:5" ht="28" customHeight="1">
      <c r="A49" s="518" t="s">
        <v>4566</v>
      </c>
      <c r="B49" s="518"/>
      <c r="C49" s="518"/>
      <c r="D49" s="518"/>
      <c r="E49" s="518"/>
    </row>
    <row r="50" spans="1:5">
      <c r="A50" s="67" t="s">
        <v>4567</v>
      </c>
      <c r="B50" s="2" t="s">
        <v>3158</v>
      </c>
      <c r="C50" s="2" t="s">
        <v>1529</v>
      </c>
      <c r="D50" s="2" t="s">
        <v>1316</v>
      </c>
    </row>
    <row r="51" spans="1:5">
      <c r="A51" s="67" t="s">
        <v>4567</v>
      </c>
      <c r="B51" s="2" t="s">
        <v>3158</v>
      </c>
      <c r="C51" s="2" t="s">
        <v>3594</v>
      </c>
      <c r="D51" s="2" t="s">
        <v>1314</v>
      </c>
    </row>
    <row r="52" spans="1:5">
      <c r="A52" s="67" t="s">
        <v>4567</v>
      </c>
      <c r="B52" s="2" t="s">
        <v>1510</v>
      </c>
      <c r="C52" s="2" t="s">
        <v>1506</v>
      </c>
      <c r="D52" s="2" t="s">
        <v>1316</v>
      </c>
      <c r="E52" s="2" t="s">
        <v>2018</v>
      </c>
    </row>
    <row r="53" spans="1:5">
      <c r="A53" s="67" t="s">
        <v>4567</v>
      </c>
      <c r="B53" s="2" t="s">
        <v>4560</v>
      </c>
      <c r="C53" s="2" t="s">
        <v>1506</v>
      </c>
      <c r="D53" s="2" t="s">
        <v>1314</v>
      </c>
    </row>
    <row r="54" spans="1:5">
      <c r="A54" s="67" t="s">
        <v>4567</v>
      </c>
      <c r="B54" s="2" t="s">
        <v>4559</v>
      </c>
      <c r="C54" s="2" t="s">
        <v>1506</v>
      </c>
      <c r="D54" s="2" t="s">
        <v>1320</v>
      </c>
      <c r="E54" s="2" t="s">
        <v>1316</v>
      </c>
    </row>
    <row r="55" spans="1:5">
      <c r="A55" s="67"/>
    </row>
    <row r="56" spans="1:5">
      <c r="A56" s="67"/>
    </row>
    <row r="57" spans="1:5">
      <c r="A57" s="67"/>
    </row>
    <row r="58" spans="1:5">
      <c r="A58" s="67"/>
    </row>
    <row r="59" spans="1:5">
      <c r="A59" s="67"/>
    </row>
    <row r="60" spans="1:5">
      <c r="A60" s="67"/>
    </row>
    <row r="61" spans="1:5">
      <c r="A61" s="67"/>
    </row>
    <row r="62" spans="1:5">
      <c r="A62" s="67"/>
    </row>
    <row r="63" spans="1:5">
      <c r="A63" s="67"/>
    </row>
    <row r="64" spans="1:5">
      <c r="A64" s="67"/>
    </row>
    <row r="65" spans="1:1">
      <c r="A65" s="67"/>
    </row>
    <row r="66" spans="1:1">
      <c r="A66" s="67"/>
    </row>
    <row r="67" spans="1:1">
      <c r="A67" s="67"/>
    </row>
    <row r="68" spans="1:1">
      <c r="A68" s="67"/>
    </row>
    <row r="69" spans="1:1">
      <c r="A69" s="67"/>
    </row>
    <row r="70" spans="1:1">
      <c r="A70" s="67"/>
    </row>
    <row r="71" spans="1:1">
      <c r="A71" s="67"/>
    </row>
    <row r="72" spans="1:1">
      <c r="A72" s="67"/>
    </row>
    <row r="73" spans="1:1">
      <c r="A73" s="67"/>
    </row>
    <row r="74" spans="1:1">
      <c r="A74" s="67"/>
    </row>
    <row r="75" spans="1:1">
      <c r="A75" s="67"/>
    </row>
    <row r="76" spans="1:1">
      <c r="A76" s="67"/>
    </row>
    <row r="77" spans="1:1">
      <c r="A77" s="67"/>
    </row>
    <row r="78" spans="1:1">
      <c r="A78" s="67"/>
    </row>
    <row r="79" spans="1:1">
      <c r="A79" s="67"/>
    </row>
    <row r="80" spans="1:1">
      <c r="A80" s="67"/>
    </row>
    <row r="81" spans="1:1">
      <c r="A81" s="67"/>
    </row>
    <row r="82" spans="1:1">
      <c r="A82" s="67"/>
    </row>
    <row r="83" spans="1:1">
      <c r="A83" s="67"/>
    </row>
    <row r="84" spans="1:1">
      <c r="A84" s="67"/>
    </row>
    <row r="85" spans="1:1">
      <c r="A85" s="67"/>
    </row>
    <row r="86" spans="1:1">
      <c r="A86" s="67"/>
    </row>
    <row r="87" spans="1:1">
      <c r="A87" s="67"/>
    </row>
    <row r="88" spans="1:1">
      <c r="A88" s="67"/>
    </row>
    <row r="89" spans="1:1">
      <c r="A89" s="67"/>
    </row>
    <row r="90" spans="1:1">
      <c r="A90" s="67"/>
    </row>
    <row r="91" spans="1:1">
      <c r="A91" s="67"/>
    </row>
    <row r="92" spans="1:1">
      <c r="A92" s="67"/>
    </row>
    <row r="93" spans="1:1">
      <c r="A93" s="67"/>
    </row>
    <row r="94" spans="1:1">
      <c r="A94" s="67"/>
    </row>
    <row r="95" spans="1:1">
      <c r="A95" s="67"/>
    </row>
    <row r="96" spans="1:1">
      <c r="A96" s="67"/>
    </row>
    <row r="97" spans="1:1">
      <c r="A97" s="67"/>
    </row>
    <row r="98" spans="1:1">
      <c r="A98" s="67"/>
    </row>
    <row r="99" spans="1:1">
      <c r="A99" s="67"/>
    </row>
    <row r="100" spans="1:1">
      <c r="A100" s="67"/>
    </row>
    <row r="101" spans="1:1">
      <c r="A101" s="67"/>
    </row>
    <row r="102" spans="1:1">
      <c r="A102" s="67"/>
    </row>
    <row r="103" spans="1:1">
      <c r="A103" s="67"/>
    </row>
    <row r="104" spans="1:1">
      <c r="A104" s="67"/>
    </row>
    <row r="105" spans="1:1">
      <c r="A105" s="67"/>
    </row>
    <row r="106" spans="1:1">
      <c r="A106" s="67"/>
    </row>
    <row r="107" spans="1:1">
      <c r="A107" s="67"/>
    </row>
    <row r="108" spans="1:1">
      <c r="A108" s="67"/>
    </row>
    <row r="109" spans="1:1">
      <c r="A109" s="67"/>
    </row>
    <row r="110" spans="1:1">
      <c r="A110" s="67"/>
    </row>
    <row r="111" spans="1:1">
      <c r="A111" s="67"/>
    </row>
    <row r="112" spans="1:1">
      <c r="A112" s="67"/>
    </row>
    <row r="113" spans="1:1">
      <c r="A113" s="67"/>
    </row>
    <row r="114" spans="1:1">
      <c r="A114" s="67"/>
    </row>
    <row r="115" spans="1:1">
      <c r="A115" s="67"/>
    </row>
    <row r="116" spans="1:1">
      <c r="A116" s="67"/>
    </row>
    <row r="117" spans="1:1">
      <c r="A117" s="67"/>
    </row>
    <row r="118" spans="1:1">
      <c r="A118" s="67"/>
    </row>
    <row r="119" spans="1:1">
      <c r="A119" s="67"/>
    </row>
    <row r="120" spans="1:1">
      <c r="A120" s="67"/>
    </row>
    <row r="121" spans="1:1">
      <c r="A121" s="67"/>
    </row>
    <row r="122" spans="1:1">
      <c r="A122" s="67"/>
    </row>
    <row r="123" spans="1:1">
      <c r="A123" s="67"/>
    </row>
    <row r="124" spans="1:1">
      <c r="A124" s="67"/>
    </row>
    <row r="125" spans="1:1">
      <c r="A125" s="67"/>
    </row>
    <row r="126" spans="1:1">
      <c r="A126" s="67"/>
    </row>
    <row r="127" spans="1:1">
      <c r="A127" s="67"/>
    </row>
    <row r="128" spans="1:1">
      <c r="A128" s="67"/>
    </row>
    <row r="129" spans="1:1">
      <c r="A129" s="67"/>
    </row>
    <row r="130" spans="1:1">
      <c r="A130" s="67"/>
    </row>
    <row r="131" spans="1:1">
      <c r="A131" s="67"/>
    </row>
    <row r="132" spans="1:1">
      <c r="A132" s="67"/>
    </row>
    <row r="133" spans="1:1">
      <c r="A133" s="67"/>
    </row>
    <row r="134" spans="1:1">
      <c r="A134" s="67"/>
    </row>
    <row r="135" spans="1:1">
      <c r="A135" s="67"/>
    </row>
    <row r="136" spans="1:1">
      <c r="A136" s="67"/>
    </row>
    <row r="137" spans="1:1">
      <c r="A137" s="67"/>
    </row>
    <row r="138" spans="1:1">
      <c r="A138" s="67"/>
    </row>
    <row r="139" spans="1:1">
      <c r="A139" s="67"/>
    </row>
    <row r="140" spans="1:1">
      <c r="A140" s="67"/>
    </row>
    <row r="141" spans="1:1">
      <c r="A141" s="67"/>
    </row>
    <row r="142" spans="1:1">
      <c r="A142" s="67"/>
    </row>
    <row r="143" spans="1:1">
      <c r="A143" s="67"/>
    </row>
    <row r="144" spans="1:1">
      <c r="A144" s="67"/>
    </row>
    <row r="145" spans="1:1">
      <c r="A145" s="67"/>
    </row>
    <row r="146" spans="1:1">
      <c r="A146" s="67"/>
    </row>
    <row r="147" spans="1:1">
      <c r="A147" s="67"/>
    </row>
    <row r="148" spans="1:1">
      <c r="A148" s="67"/>
    </row>
    <row r="149" spans="1:1">
      <c r="A149" s="67"/>
    </row>
    <row r="150" spans="1:1">
      <c r="A150" s="67"/>
    </row>
    <row r="151" spans="1:1">
      <c r="A151" s="67"/>
    </row>
    <row r="152" spans="1:1">
      <c r="A152" s="67"/>
    </row>
    <row r="153" spans="1:1">
      <c r="A153" s="67"/>
    </row>
    <row r="154" spans="1:1">
      <c r="A154" s="67"/>
    </row>
    <row r="155" spans="1:1">
      <c r="A155" s="67"/>
    </row>
    <row r="156" spans="1:1">
      <c r="A156" s="67"/>
    </row>
    <row r="157" spans="1:1">
      <c r="A157" s="67"/>
    </row>
    <row r="158" spans="1:1">
      <c r="A158" s="67"/>
    </row>
    <row r="159" spans="1:1">
      <c r="A159" s="67"/>
    </row>
    <row r="160" spans="1:1">
      <c r="A160" s="67"/>
    </row>
    <row r="161" spans="1:1">
      <c r="A161" s="67"/>
    </row>
    <row r="162" spans="1:1">
      <c r="A162" s="67"/>
    </row>
    <row r="163" spans="1:1">
      <c r="A163" s="67"/>
    </row>
    <row r="164" spans="1:1">
      <c r="A164" s="67"/>
    </row>
    <row r="165" spans="1:1">
      <c r="A165" s="67"/>
    </row>
    <row r="166" spans="1:1">
      <c r="A166" s="67"/>
    </row>
    <row r="167" spans="1:1">
      <c r="A167" s="67"/>
    </row>
    <row r="168" spans="1:1">
      <c r="A168" s="67"/>
    </row>
    <row r="169" spans="1:1">
      <c r="A169" s="67"/>
    </row>
    <row r="170" spans="1:1">
      <c r="A170" s="67"/>
    </row>
    <row r="171" spans="1:1">
      <c r="A171" s="67"/>
    </row>
    <row r="172" spans="1:1">
      <c r="A172" s="67"/>
    </row>
    <row r="173" spans="1:1">
      <c r="A173" s="67"/>
    </row>
    <row r="174" spans="1:1">
      <c r="A174" s="67"/>
    </row>
    <row r="175" spans="1:1">
      <c r="A175" s="67"/>
    </row>
    <row r="176" spans="1:1">
      <c r="A176" s="67"/>
    </row>
    <row r="177" spans="1:1">
      <c r="A177" s="67"/>
    </row>
    <row r="178" spans="1:1">
      <c r="A178" s="67"/>
    </row>
    <row r="179" spans="1:1">
      <c r="A179" s="67"/>
    </row>
    <row r="180" spans="1:1">
      <c r="A180" s="67"/>
    </row>
    <row r="181" spans="1:1">
      <c r="A181" s="67"/>
    </row>
    <row r="182" spans="1:1">
      <c r="A182" s="67"/>
    </row>
    <row r="183" spans="1:1">
      <c r="A183" s="67"/>
    </row>
    <row r="184" spans="1:1">
      <c r="A184" s="67"/>
    </row>
    <row r="185" spans="1:1">
      <c r="A185" s="67"/>
    </row>
    <row r="186" spans="1:1">
      <c r="A186" s="67"/>
    </row>
    <row r="187" spans="1:1">
      <c r="A187" s="67"/>
    </row>
    <row r="188" spans="1:1">
      <c r="A188" s="67"/>
    </row>
    <row r="189" spans="1:1">
      <c r="A189" s="67"/>
    </row>
    <row r="190" spans="1:1">
      <c r="A190" s="67"/>
    </row>
    <row r="191" spans="1:1">
      <c r="A191" s="67"/>
    </row>
    <row r="192" spans="1:1">
      <c r="A192" s="67"/>
    </row>
    <row r="193" spans="1:1">
      <c r="A193" s="67"/>
    </row>
    <row r="194" spans="1:1">
      <c r="A194" s="67"/>
    </row>
    <row r="195" spans="1:1">
      <c r="A195" s="67"/>
    </row>
    <row r="196" spans="1:1">
      <c r="A196" s="67"/>
    </row>
    <row r="197" spans="1:1">
      <c r="A197" s="67"/>
    </row>
    <row r="198" spans="1:1">
      <c r="A198" s="67"/>
    </row>
    <row r="199" spans="1:1">
      <c r="A199" s="67"/>
    </row>
    <row r="200" spans="1:1">
      <c r="A200" s="67"/>
    </row>
    <row r="201" spans="1:1">
      <c r="A201" s="67"/>
    </row>
    <row r="202" spans="1:1">
      <c r="A202" s="67"/>
    </row>
    <row r="203" spans="1:1">
      <c r="A203" s="67"/>
    </row>
    <row r="204" spans="1:1">
      <c r="A204" s="67"/>
    </row>
    <row r="205" spans="1:1">
      <c r="A205" s="67"/>
    </row>
    <row r="206" spans="1:1">
      <c r="A206" s="67"/>
    </row>
    <row r="207" spans="1:1">
      <c r="A207" s="67"/>
    </row>
    <row r="208" spans="1:1">
      <c r="A208" s="67"/>
    </row>
    <row r="209" spans="1:1">
      <c r="A209" s="67"/>
    </row>
    <row r="210" spans="1:1">
      <c r="A210" s="67"/>
    </row>
    <row r="211" spans="1:1">
      <c r="A211" s="67"/>
    </row>
    <row r="212" spans="1:1">
      <c r="A212" s="67"/>
    </row>
    <row r="213" spans="1:1">
      <c r="A213" s="67"/>
    </row>
    <row r="214" spans="1:1">
      <c r="A214" s="67"/>
    </row>
    <row r="215" spans="1:1">
      <c r="A215" s="67"/>
    </row>
    <row r="216" spans="1:1">
      <c r="A216" s="67"/>
    </row>
    <row r="217" spans="1:1">
      <c r="A217" s="67"/>
    </row>
    <row r="218" spans="1:1">
      <c r="A218" s="67"/>
    </row>
    <row r="219" spans="1:1">
      <c r="A219" s="67"/>
    </row>
    <row r="220" spans="1:1">
      <c r="A220" s="67"/>
    </row>
    <row r="221" spans="1:1">
      <c r="A221" s="67"/>
    </row>
    <row r="222" spans="1:1">
      <c r="A222" s="67"/>
    </row>
    <row r="223" spans="1:1">
      <c r="A223" s="67"/>
    </row>
    <row r="224" spans="1:1">
      <c r="A224" s="67"/>
    </row>
    <row r="225" spans="1:1">
      <c r="A225" s="67"/>
    </row>
    <row r="226" spans="1:1">
      <c r="A226" s="67"/>
    </row>
    <row r="227" spans="1:1">
      <c r="A227" s="67"/>
    </row>
    <row r="228" spans="1:1">
      <c r="A228" s="67"/>
    </row>
    <row r="229" spans="1:1">
      <c r="A229" s="67"/>
    </row>
    <row r="230" spans="1:1">
      <c r="A230" s="67"/>
    </row>
    <row r="231" spans="1:1">
      <c r="A231" s="67"/>
    </row>
    <row r="232" spans="1:1">
      <c r="A232" s="67"/>
    </row>
    <row r="233" spans="1:1">
      <c r="A233" s="67"/>
    </row>
    <row r="234" spans="1:1">
      <c r="A234" s="67"/>
    </row>
    <row r="235" spans="1:1">
      <c r="A235" s="67"/>
    </row>
    <row r="236" spans="1:1">
      <c r="A236" s="67"/>
    </row>
    <row r="237" spans="1:1">
      <c r="A237" s="67"/>
    </row>
    <row r="238" spans="1:1">
      <c r="A238" s="67"/>
    </row>
    <row r="239" spans="1:1">
      <c r="A239" s="67"/>
    </row>
    <row r="240" spans="1:1">
      <c r="A240" s="67"/>
    </row>
    <row r="241" spans="1:1">
      <c r="A241" s="67"/>
    </row>
    <row r="242" spans="1:1">
      <c r="A242" s="67"/>
    </row>
    <row r="243" spans="1:1">
      <c r="A243" s="67"/>
    </row>
    <row r="244" spans="1:1">
      <c r="A244" s="67"/>
    </row>
    <row r="245" spans="1:1">
      <c r="A245" s="67"/>
    </row>
    <row r="246" spans="1:1">
      <c r="A246" s="67"/>
    </row>
    <row r="247" spans="1:1">
      <c r="A247" s="67"/>
    </row>
    <row r="248" spans="1:1">
      <c r="A248" s="67"/>
    </row>
    <row r="249" spans="1:1">
      <c r="A249" s="67"/>
    </row>
    <row r="250" spans="1:1">
      <c r="A250" s="67"/>
    </row>
    <row r="251" spans="1:1">
      <c r="A251" s="67"/>
    </row>
    <row r="252" spans="1:1">
      <c r="A252" s="67"/>
    </row>
    <row r="253" spans="1:1">
      <c r="A253" s="67"/>
    </row>
    <row r="254" spans="1:1">
      <c r="A254" s="67"/>
    </row>
    <row r="255" spans="1:1">
      <c r="A255" s="67"/>
    </row>
    <row r="256" spans="1:1">
      <c r="A256" s="67"/>
    </row>
    <row r="257" spans="1:1">
      <c r="A257" s="67"/>
    </row>
    <row r="258" spans="1:1">
      <c r="A258" s="67"/>
    </row>
    <row r="259" spans="1:1">
      <c r="A259" s="67"/>
    </row>
    <row r="260" spans="1:1">
      <c r="A260" s="67"/>
    </row>
    <row r="261" spans="1:1">
      <c r="A261" s="67"/>
    </row>
    <row r="262" spans="1:1">
      <c r="A262" s="67"/>
    </row>
    <row r="263" spans="1:1">
      <c r="A263" s="67"/>
    </row>
    <row r="264" spans="1:1">
      <c r="A264" s="67"/>
    </row>
    <row r="265" spans="1:1">
      <c r="A265" s="67"/>
    </row>
    <row r="266" spans="1:1">
      <c r="A266" s="67"/>
    </row>
    <row r="267" spans="1:1">
      <c r="A267" s="67"/>
    </row>
    <row r="268" spans="1:1">
      <c r="A268" s="67"/>
    </row>
    <row r="269" spans="1:1">
      <c r="A269" s="67"/>
    </row>
    <row r="270" spans="1:1">
      <c r="A270" s="67"/>
    </row>
    <row r="271" spans="1:1">
      <c r="A271" s="67"/>
    </row>
    <row r="272" spans="1:1">
      <c r="A272" s="67"/>
    </row>
    <row r="273" spans="1:1">
      <c r="A273" s="67"/>
    </row>
    <row r="274" spans="1:1">
      <c r="A274" s="67"/>
    </row>
    <row r="275" spans="1:1">
      <c r="A275" s="67"/>
    </row>
    <row r="276" spans="1:1">
      <c r="A276" s="67"/>
    </row>
    <row r="277" spans="1:1">
      <c r="A277" s="67"/>
    </row>
    <row r="278" spans="1:1">
      <c r="A278" s="67"/>
    </row>
    <row r="279" spans="1:1">
      <c r="A279" s="67"/>
    </row>
    <row r="280" spans="1:1">
      <c r="A280" s="67"/>
    </row>
    <row r="281" spans="1:1">
      <c r="A281" s="67"/>
    </row>
    <row r="282" spans="1:1">
      <c r="A282" s="67"/>
    </row>
    <row r="283" spans="1:1">
      <c r="A283" s="67"/>
    </row>
    <row r="284" spans="1:1">
      <c r="A284" s="67"/>
    </row>
    <row r="285" spans="1:1">
      <c r="A285" s="67"/>
    </row>
    <row r="286" spans="1:1">
      <c r="A286" s="67"/>
    </row>
    <row r="287" spans="1:1">
      <c r="A287" s="67"/>
    </row>
    <row r="288" spans="1:1">
      <c r="A288" s="67"/>
    </row>
    <row r="289" spans="1:1">
      <c r="A289" s="67"/>
    </row>
    <row r="290" spans="1:1">
      <c r="A290" s="67"/>
    </row>
    <row r="291" spans="1:1">
      <c r="A291" s="67"/>
    </row>
    <row r="292" spans="1:1">
      <c r="A292" s="67"/>
    </row>
    <row r="293" spans="1:1">
      <c r="A293" s="67"/>
    </row>
    <row r="294" spans="1:1">
      <c r="A294" s="67"/>
    </row>
    <row r="295" spans="1:1">
      <c r="A295" s="67"/>
    </row>
    <row r="296" spans="1:1">
      <c r="A296" s="67"/>
    </row>
    <row r="297" spans="1:1">
      <c r="A297" s="67"/>
    </row>
    <row r="298" spans="1:1">
      <c r="A298" s="67"/>
    </row>
    <row r="299" spans="1:1">
      <c r="A299" s="67"/>
    </row>
    <row r="300" spans="1:1">
      <c r="A300" s="67"/>
    </row>
    <row r="301" spans="1:1">
      <c r="A301" s="67"/>
    </row>
    <row r="302" spans="1:1">
      <c r="A302" s="67"/>
    </row>
    <row r="303" spans="1:1">
      <c r="A303" s="67"/>
    </row>
    <row r="304" spans="1:1">
      <c r="A304" s="67"/>
    </row>
    <row r="305" spans="1:1">
      <c r="A305" s="67"/>
    </row>
    <row r="306" spans="1:1">
      <c r="A306" s="67"/>
    </row>
    <row r="307" spans="1:1">
      <c r="A307" s="67"/>
    </row>
    <row r="308" spans="1:1">
      <c r="A308" s="67"/>
    </row>
    <row r="309" spans="1:1">
      <c r="A309" s="67"/>
    </row>
    <row r="310" spans="1:1">
      <c r="A310" s="67"/>
    </row>
    <row r="311" spans="1:1">
      <c r="A311" s="67"/>
    </row>
    <row r="312" spans="1:1">
      <c r="A312" s="67"/>
    </row>
    <row r="313" spans="1:1">
      <c r="A313" s="67"/>
    </row>
    <row r="314" spans="1:1">
      <c r="A314" s="67"/>
    </row>
    <row r="315" spans="1:1">
      <c r="A315" s="67"/>
    </row>
    <row r="316" spans="1:1">
      <c r="A316" s="67"/>
    </row>
    <row r="317" spans="1:1">
      <c r="A317" s="67"/>
    </row>
    <row r="318" spans="1:1">
      <c r="A318" s="67"/>
    </row>
    <row r="319" spans="1:1">
      <c r="A319" s="67"/>
    </row>
    <row r="320" spans="1:1">
      <c r="A320" s="67"/>
    </row>
    <row r="321" spans="1:1">
      <c r="A321" s="67"/>
    </row>
    <row r="322" spans="1:1">
      <c r="A322" s="67"/>
    </row>
    <row r="323" spans="1:1">
      <c r="A323" s="67"/>
    </row>
    <row r="324" spans="1:1">
      <c r="A324" s="67"/>
    </row>
    <row r="325" spans="1:1">
      <c r="A325" s="67"/>
    </row>
    <row r="326" spans="1:1">
      <c r="A326" s="67"/>
    </row>
    <row r="327" spans="1:1">
      <c r="A327" s="67"/>
    </row>
    <row r="328" spans="1:1">
      <c r="A328" s="67"/>
    </row>
    <row r="329" spans="1:1">
      <c r="A329" s="67"/>
    </row>
    <row r="330" spans="1:1">
      <c r="A330" s="67"/>
    </row>
    <row r="331" spans="1:1">
      <c r="A331" s="67"/>
    </row>
    <row r="332" spans="1:1">
      <c r="A332" s="67"/>
    </row>
    <row r="333" spans="1:1">
      <c r="A333" s="67"/>
    </row>
    <row r="334" spans="1:1">
      <c r="A334" s="67"/>
    </row>
    <row r="335" spans="1:1">
      <c r="A335" s="67"/>
    </row>
    <row r="336" spans="1:1">
      <c r="A336" s="67"/>
    </row>
    <row r="337" spans="1:1">
      <c r="A337" s="67"/>
    </row>
    <row r="338" spans="1:1">
      <c r="A338" s="67"/>
    </row>
    <row r="339" spans="1:1">
      <c r="A339" s="67"/>
    </row>
    <row r="340" spans="1:1">
      <c r="A340" s="67"/>
    </row>
    <row r="341" spans="1:1">
      <c r="A341" s="67"/>
    </row>
    <row r="342" spans="1:1">
      <c r="A342" s="67"/>
    </row>
    <row r="343" spans="1:1">
      <c r="A343" s="67"/>
    </row>
    <row r="344" spans="1:1">
      <c r="A344" s="67"/>
    </row>
    <row r="345" spans="1:1">
      <c r="A345" s="67"/>
    </row>
    <row r="346" spans="1:1">
      <c r="A346" s="67"/>
    </row>
    <row r="347" spans="1:1">
      <c r="A347" s="67"/>
    </row>
    <row r="348" spans="1:1">
      <c r="A348" s="67"/>
    </row>
    <row r="349" spans="1:1">
      <c r="A349" s="67"/>
    </row>
    <row r="350" spans="1:1">
      <c r="A350" s="67"/>
    </row>
    <row r="351" spans="1:1">
      <c r="A351" s="67"/>
    </row>
    <row r="352" spans="1:1">
      <c r="A352" s="67"/>
    </row>
    <row r="353" spans="1:1">
      <c r="A353" s="67"/>
    </row>
    <row r="354" spans="1:1">
      <c r="A354" s="67"/>
    </row>
    <row r="355" spans="1:1">
      <c r="A355" s="67"/>
    </row>
    <row r="356" spans="1:1">
      <c r="A356" s="67"/>
    </row>
    <row r="357" spans="1:1">
      <c r="A357" s="67"/>
    </row>
    <row r="358" spans="1:1">
      <c r="A358" s="67"/>
    </row>
    <row r="359" spans="1:1">
      <c r="A359" s="67"/>
    </row>
    <row r="360" spans="1:1">
      <c r="A360" s="67"/>
    </row>
    <row r="361" spans="1:1">
      <c r="A361" s="67"/>
    </row>
    <row r="362" spans="1:1">
      <c r="A362" s="67"/>
    </row>
    <row r="363" spans="1:1">
      <c r="A363" s="67"/>
    </row>
    <row r="364" spans="1:1">
      <c r="A364" s="67"/>
    </row>
    <row r="365" spans="1:1">
      <c r="A365" s="67"/>
    </row>
    <row r="366" spans="1:1">
      <c r="A366" s="67"/>
    </row>
    <row r="367" spans="1:1">
      <c r="A367" s="67"/>
    </row>
    <row r="368" spans="1:1">
      <c r="A368" s="67"/>
    </row>
    <row r="369" spans="1:1">
      <c r="A369" s="67"/>
    </row>
    <row r="370" spans="1:1">
      <c r="A370" s="67"/>
    </row>
    <row r="371" spans="1:1">
      <c r="A371" s="67"/>
    </row>
    <row r="372" spans="1:1">
      <c r="A372" s="67"/>
    </row>
    <row r="373" spans="1:1">
      <c r="A373" s="67"/>
    </row>
    <row r="374" spans="1:1">
      <c r="A374" s="67"/>
    </row>
    <row r="375" spans="1:1">
      <c r="A375" s="67"/>
    </row>
    <row r="376" spans="1:1">
      <c r="A376" s="67"/>
    </row>
    <row r="377" spans="1:1">
      <c r="A377" s="67"/>
    </row>
    <row r="378" spans="1:1">
      <c r="A378" s="67"/>
    </row>
    <row r="379" spans="1:1">
      <c r="A379" s="67"/>
    </row>
  </sheetData>
  <mergeCells count="8">
    <mergeCell ref="A49:E49"/>
    <mergeCell ref="A45:E45"/>
    <mergeCell ref="A40:E40"/>
    <mergeCell ref="A2:E2"/>
    <mergeCell ref="A17:E17"/>
    <mergeCell ref="A19:E19"/>
    <mergeCell ref="A25:E25"/>
    <mergeCell ref="A35:E35"/>
  </mergeCells>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5C90F-5DB1-1F4A-864D-8CA9D8C56D8B}">
  <dimension ref="A1:F286"/>
  <sheetViews>
    <sheetView zoomScaleNormal="100" workbookViewId="0">
      <pane ySplit="1" topLeftCell="A2" activePane="bottomLeft" state="frozen"/>
      <selection pane="bottomLeft" activeCell="J45" sqref="J45"/>
    </sheetView>
  </sheetViews>
  <sheetFormatPr baseColWidth="10" defaultColWidth="9.1640625" defaultRowHeight="15"/>
  <cols>
    <col min="1" max="1" width="26.6640625" style="8" customWidth="1"/>
    <col min="2" max="3" width="26.6640625" style="2" customWidth="1"/>
    <col min="4" max="4" width="2" style="2" customWidth="1"/>
    <col min="5" max="6" width="10" style="68" customWidth="1"/>
    <col min="7" max="7" width="2.6640625" style="2" customWidth="1"/>
    <col min="8" max="8" width="2.33203125" style="2" customWidth="1"/>
    <col min="9" max="16384" width="9.1640625" style="2"/>
  </cols>
  <sheetData>
    <row r="1" spans="1:6" ht="55" customHeight="1">
      <c r="A1" s="7" t="s">
        <v>1313</v>
      </c>
      <c r="B1" s="7" t="s">
        <v>3166</v>
      </c>
      <c r="C1" s="7" t="s">
        <v>3187</v>
      </c>
      <c r="E1" s="176" t="s">
        <v>3197</v>
      </c>
      <c r="F1" s="176" t="s">
        <v>3198</v>
      </c>
    </row>
    <row r="2" spans="1:6">
      <c r="A2" s="5" t="s">
        <v>1315</v>
      </c>
      <c r="B2" s="2" t="s">
        <v>3170</v>
      </c>
      <c r="E2" s="177"/>
      <c r="F2" s="177"/>
    </row>
    <row r="3" spans="1:6">
      <c r="A3" s="5" t="s">
        <v>1316</v>
      </c>
      <c r="B3" s="2" t="s">
        <v>3201</v>
      </c>
      <c r="C3" s="2" t="s">
        <v>1510</v>
      </c>
      <c r="E3" s="177">
        <v>2026</v>
      </c>
      <c r="F3" s="177">
        <v>2030</v>
      </c>
    </row>
    <row r="4" spans="1:6">
      <c r="A4" s="5" t="s">
        <v>1496</v>
      </c>
      <c r="B4" s="2" t="s">
        <v>3188</v>
      </c>
      <c r="C4" s="2" t="s">
        <v>1498</v>
      </c>
      <c r="E4" s="177">
        <v>2021</v>
      </c>
      <c r="F4" s="177">
        <v>2026</v>
      </c>
    </row>
    <row r="5" spans="1:6">
      <c r="A5" s="5" t="s">
        <v>1317</v>
      </c>
      <c r="B5" s="2" t="s">
        <v>3176</v>
      </c>
      <c r="C5" s="2" t="s">
        <v>2005</v>
      </c>
      <c r="E5" s="177">
        <v>2026</v>
      </c>
      <c r="F5" s="177">
        <v>2030</v>
      </c>
    </row>
    <row r="6" spans="1:6">
      <c r="A6" s="5" t="s">
        <v>1314</v>
      </c>
      <c r="B6" s="2" t="s">
        <v>3202</v>
      </c>
      <c r="C6" s="2" t="s">
        <v>4560</v>
      </c>
      <c r="E6" s="177">
        <v>2026</v>
      </c>
      <c r="F6" s="177">
        <v>2030</v>
      </c>
    </row>
    <row r="7" spans="1:6">
      <c r="A7" s="5" t="s">
        <v>1545</v>
      </c>
      <c r="B7" s="2" t="s">
        <v>3180</v>
      </c>
      <c r="C7" s="192"/>
      <c r="E7" s="177"/>
      <c r="F7" s="177"/>
    </row>
    <row r="8" spans="1:6">
      <c r="A8" s="5" t="s">
        <v>3178</v>
      </c>
      <c r="B8" s="2" t="s">
        <v>3179</v>
      </c>
      <c r="C8" s="2" t="s">
        <v>1345</v>
      </c>
      <c r="E8" s="177">
        <v>2026</v>
      </c>
      <c r="F8" s="177">
        <v>2030</v>
      </c>
    </row>
    <row r="9" spans="1:6">
      <c r="A9" s="5" t="s">
        <v>3192</v>
      </c>
      <c r="B9" s="2" t="s">
        <v>3193</v>
      </c>
      <c r="C9" s="192"/>
      <c r="E9" s="177"/>
      <c r="F9" s="177"/>
    </row>
    <row r="10" spans="1:6">
      <c r="A10" s="5" t="s">
        <v>1318</v>
      </c>
      <c r="B10" s="2" t="s">
        <v>3174</v>
      </c>
      <c r="C10" s="192"/>
      <c r="E10" s="177"/>
      <c r="F10" s="177"/>
    </row>
    <row r="11" spans="1:6">
      <c r="A11" s="5" t="s">
        <v>1319</v>
      </c>
      <c r="B11" s="2" t="s">
        <v>3173</v>
      </c>
      <c r="C11" s="2" t="s">
        <v>1334</v>
      </c>
      <c r="E11" s="177">
        <v>2026</v>
      </c>
      <c r="F11" s="177">
        <v>2030</v>
      </c>
    </row>
    <row r="12" spans="1:6">
      <c r="A12" s="5" t="s">
        <v>1320</v>
      </c>
      <c r="B12" s="2" t="s">
        <v>3184</v>
      </c>
      <c r="C12" s="2" t="s">
        <v>4559</v>
      </c>
      <c r="E12" s="177">
        <v>2026</v>
      </c>
      <c r="F12" s="177">
        <v>2030</v>
      </c>
    </row>
    <row r="13" spans="1:6">
      <c r="A13" s="5" t="s">
        <v>3143</v>
      </c>
      <c r="B13" s="2" t="s">
        <v>3181</v>
      </c>
      <c r="C13" s="2" t="s">
        <v>2810</v>
      </c>
      <c r="E13" s="177">
        <v>2023</v>
      </c>
      <c r="F13" s="177">
        <v>2027</v>
      </c>
    </row>
    <row r="14" spans="1:6">
      <c r="A14" s="5" t="s">
        <v>1321</v>
      </c>
      <c r="B14" s="2" t="s">
        <v>3168</v>
      </c>
      <c r="C14" s="192"/>
      <c r="E14" s="177"/>
      <c r="F14" s="177"/>
    </row>
    <row r="15" spans="1:6">
      <c r="A15" s="5" t="s">
        <v>2027</v>
      </c>
      <c r="B15" s="2" t="s">
        <v>3175</v>
      </c>
      <c r="C15" s="2" t="s">
        <v>1367</v>
      </c>
      <c r="E15" s="177">
        <v>2026</v>
      </c>
      <c r="F15" s="177">
        <v>2030</v>
      </c>
    </row>
    <row r="16" spans="1:6">
      <c r="A16" s="5" t="s">
        <v>3182</v>
      </c>
      <c r="B16" s="2" t="s">
        <v>3183</v>
      </c>
      <c r="C16" s="192"/>
      <c r="E16" s="177"/>
      <c r="F16" s="177"/>
    </row>
    <row r="17" spans="1:6">
      <c r="A17" s="5" t="s">
        <v>1322</v>
      </c>
      <c r="B17" s="2" t="s">
        <v>3167</v>
      </c>
      <c r="C17" s="2" t="s">
        <v>1336</v>
      </c>
      <c r="E17" s="177">
        <v>2026</v>
      </c>
      <c r="F17" s="177">
        <v>2030</v>
      </c>
    </row>
    <row r="18" spans="1:6">
      <c r="A18" s="5" t="s">
        <v>1323</v>
      </c>
      <c r="B18" s="2" t="s">
        <v>3667</v>
      </c>
      <c r="C18" s="2" t="s">
        <v>3668</v>
      </c>
      <c r="E18" s="177">
        <v>2025</v>
      </c>
      <c r="F18" s="177">
        <v>2029</v>
      </c>
    </row>
    <row r="19" spans="1:6">
      <c r="A19" s="5" t="s">
        <v>1324</v>
      </c>
      <c r="B19" s="2" t="s">
        <v>3171</v>
      </c>
      <c r="C19" s="192"/>
      <c r="E19" s="177"/>
      <c r="F19" s="177"/>
    </row>
    <row r="20" spans="1:6">
      <c r="A20" s="5" t="s">
        <v>1364</v>
      </c>
      <c r="B20" s="2" t="s">
        <v>3203</v>
      </c>
      <c r="C20" s="2" t="s">
        <v>1376</v>
      </c>
      <c r="E20" s="177">
        <v>2022</v>
      </c>
      <c r="F20" s="177">
        <v>2026</v>
      </c>
    </row>
    <row r="21" spans="1:6">
      <c r="A21" s="5" t="s">
        <v>3194</v>
      </c>
      <c r="B21" s="2" t="s">
        <v>3195</v>
      </c>
      <c r="C21" s="192"/>
      <c r="E21" s="177"/>
      <c r="F21" s="177"/>
    </row>
    <row r="22" spans="1:6">
      <c r="A22" s="5" t="s">
        <v>1326</v>
      </c>
      <c r="B22" s="2" t="s">
        <v>3172</v>
      </c>
      <c r="C22" s="2" t="s">
        <v>1348</v>
      </c>
      <c r="E22" s="177">
        <v>2025</v>
      </c>
      <c r="F22" s="177">
        <v>2029</v>
      </c>
    </row>
    <row r="23" spans="1:6">
      <c r="A23" s="5" t="s">
        <v>1497</v>
      </c>
      <c r="B23" s="2" t="s">
        <v>3191</v>
      </c>
      <c r="C23" s="2" t="s">
        <v>4182</v>
      </c>
      <c r="E23" s="177">
        <v>2025</v>
      </c>
      <c r="F23" s="177">
        <v>2029</v>
      </c>
    </row>
    <row r="24" spans="1:6">
      <c r="A24" s="5" t="s">
        <v>3189</v>
      </c>
      <c r="B24" s="2" t="s">
        <v>3190</v>
      </c>
      <c r="C24" s="192"/>
      <c r="E24" s="177"/>
      <c r="F24" s="177"/>
    </row>
    <row r="25" spans="1:6">
      <c r="A25" s="5" t="s">
        <v>1499</v>
      </c>
      <c r="B25" s="2" t="s">
        <v>3186</v>
      </c>
      <c r="C25" s="2" t="s">
        <v>3157</v>
      </c>
      <c r="E25" s="177">
        <v>2021</v>
      </c>
      <c r="F25" s="177">
        <v>2025</v>
      </c>
    </row>
    <row r="26" spans="1:6">
      <c r="A26" s="5" t="s">
        <v>2154</v>
      </c>
      <c r="B26" s="2" t="s">
        <v>3199</v>
      </c>
      <c r="C26" s="2" t="s">
        <v>3666</v>
      </c>
      <c r="E26" s="177">
        <v>2023</v>
      </c>
      <c r="F26" s="177">
        <v>2027</v>
      </c>
    </row>
    <row r="27" spans="1:6">
      <c r="A27" s="5" t="s">
        <v>1327</v>
      </c>
      <c r="B27" s="2" t="s">
        <v>3169</v>
      </c>
      <c r="C27" s="2" t="s">
        <v>1352</v>
      </c>
      <c r="E27" s="177">
        <v>2025</v>
      </c>
      <c r="F27" s="177">
        <v>2029</v>
      </c>
    </row>
    <row r="28" spans="1:6">
      <c r="A28" s="5" t="s">
        <v>1328</v>
      </c>
      <c r="B28" s="2" t="s">
        <v>3200</v>
      </c>
      <c r="C28" s="192"/>
      <c r="E28" s="177"/>
      <c r="F28" s="177"/>
    </row>
    <row r="29" spans="1:6">
      <c r="A29" s="5" t="s">
        <v>1329</v>
      </c>
      <c r="B29" s="2" t="s">
        <v>3177</v>
      </c>
      <c r="C29" s="2" t="s">
        <v>1340</v>
      </c>
      <c r="E29" s="177">
        <v>2025</v>
      </c>
      <c r="F29" s="177">
        <v>2029</v>
      </c>
    </row>
    <row r="30" spans="1:6">
      <c r="A30" s="5" t="s">
        <v>1330</v>
      </c>
      <c r="B30" s="2" t="s">
        <v>3196</v>
      </c>
      <c r="C30" s="2" t="s">
        <v>1338</v>
      </c>
      <c r="E30" s="177">
        <v>2025</v>
      </c>
      <c r="F30" s="177">
        <v>2029</v>
      </c>
    </row>
    <row r="31" spans="1:6">
      <c r="A31" s="5" t="s">
        <v>1331</v>
      </c>
      <c r="B31" s="2" t="s">
        <v>3185</v>
      </c>
      <c r="C31" s="2" t="s">
        <v>2003</v>
      </c>
      <c r="E31" s="177">
        <v>2026</v>
      </c>
      <c r="F31" s="177">
        <v>2030</v>
      </c>
    </row>
    <row r="32" spans="1:6">
      <c r="E32" s="177"/>
      <c r="F32" s="177"/>
    </row>
    <row r="33" spans="5:6">
      <c r="E33" s="67"/>
      <c r="F33" s="67"/>
    </row>
    <row r="34" spans="5:6">
      <c r="E34" s="67"/>
      <c r="F34" s="67"/>
    </row>
    <row r="35" spans="5:6">
      <c r="E35" s="67"/>
      <c r="F35" s="67"/>
    </row>
    <row r="36" spans="5:6">
      <c r="E36" s="67"/>
      <c r="F36" s="67"/>
    </row>
    <row r="37" spans="5:6">
      <c r="E37" s="67"/>
      <c r="F37" s="67"/>
    </row>
    <row r="38" spans="5:6">
      <c r="E38" s="67"/>
      <c r="F38" s="67"/>
    </row>
    <row r="39" spans="5:6">
      <c r="E39" s="67"/>
      <c r="F39" s="67"/>
    </row>
    <row r="40" spans="5:6">
      <c r="E40" s="67"/>
      <c r="F40" s="67"/>
    </row>
    <row r="41" spans="5:6">
      <c r="E41" s="67"/>
      <c r="F41" s="67"/>
    </row>
    <row r="42" spans="5:6">
      <c r="E42" s="67"/>
      <c r="F42" s="67"/>
    </row>
    <row r="43" spans="5:6">
      <c r="E43" s="67"/>
      <c r="F43" s="67"/>
    </row>
    <row r="44" spans="5:6">
      <c r="E44" s="67"/>
      <c r="F44" s="67"/>
    </row>
    <row r="45" spans="5:6">
      <c r="E45" s="67"/>
      <c r="F45" s="67"/>
    </row>
    <row r="46" spans="5:6">
      <c r="E46" s="67"/>
      <c r="F46" s="67"/>
    </row>
    <row r="47" spans="5:6">
      <c r="E47" s="67"/>
      <c r="F47" s="67"/>
    </row>
    <row r="48" spans="5:6">
      <c r="E48" s="67"/>
      <c r="F48" s="67"/>
    </row>
    <row r="49" spans="5:6">
      <c r="E49" s="67"/>
      <c r="F49" s="67"/>
    </row>
    <row r="50" spans="5:6">
      <c r="E50" s="67"/>
      <c r="F50" s="67"/>
    </row>
    <row r="51" spans="5:6">
      <c r="E51" s="67"/>
      <c r="F51" s="67"/>
    </row>
    <row r="52" spans="5:6">
      <c r="E52" s="67"/>
      <c r="F52" s="67"/>
    </row>
    <row r="53" spans="5:6">
      <c r="E53" s="67"/>
      <c r="F53" s="67"/>
    </row>
    <row r="54" spans="5:6">
      <c r="E54" s="67"/>
      <c r="F54" s="67"/>
    </row>
    <row r="55" spans="5:6">
      <c r="E55" s="67"/>
      <c r="F55" s="67"/>
    </row>
    <row r="56" spans="5:6">
      <c r="E56" s="67"/>
      <c r="F56" s="67"/>
    </row>
    <row r="57" spans="5:6">
      <c r="E57" s="67"/>
      <c r="F57" s="67"/>
    </row>
    <row r="58" spans="5:6">
      <c r="E58" s="67"/>
      <c r="F58" s="67"/>
    </row>
    <row r="59" spans="5:6">
      <c r="E59" s="67"/>
      <c r="F59" s="67"/>
    </row>
    <row r="60" spans="5:6">
      <c r="E60" s="67"/>
      <c r="F60" s="67"/>
    </row>
    <row r="61" spans="5:6">
      <c r="E61" s="67"/>
      <c r="F61" s="67"/>
    </row>
    <row r="62" spans="5:6">
      <c r="E62" s="67"/>
      <c r="F62" s="67"/>
    </row>
    <row r="63" spans="5:6">
      <c r="E63" s="67"/>
      <c r="F63" s="67"/>
    </row>
    <row r="64" spans="5:6">
      <c r="E64" s="67"/>
      <c r="F64" s="67"/>
    </row>
    <row r="65" spans="5:6">
      <c r="E65" s="67"/>
      <c r="F65" s="67"/>
    </row>
    <row r="66" spans="5:6">
      <c r="E66" s="67"/>
      <c r="F66" s="67"/>
    </row>
    <row r="67" spans="5:6">
      <c r="E67" s="67"/>
      <c r="F67" s="67"/>
    </row>
    <row r="68" spans="5:6">
      <c r="E68" s="67"/>
      <c r="F68" s="67"/>
    </row>
    <row r="69" spans="5:6">
      <c r="E69" s="67"/>
      <c r="F69" s="67"/>
    </row>
    <row r="70" spans="5:6">
      <c r="E70" s="67"/>
      <c r="F70" s="67"/>
    </row>
    <row r="71" spans="5:6">
      <c r="E71" s="67"/>
      <c r="F71" s="67"/>
    </row>
    <row r="72" spans="5:6">
      <c r="E72" s="67"/>
      <c r="F72" s="67"/>
    </row>
    <row r="73" spans="5:6">
      <c r="E73" s="67"/>
      <c r="F73" s="67"/>
    </row>
    <row r="74" spans="5:6">
      <c r="E74" s="67"/>
      <c r="F74" s="67"/>
    </row>
    <row r="75" spans="5:6">
      <c r="E75" s="67"/>
      <c r="F75" s="67"/>
    </row>
    <row r="76" spans="5:6">
      <c r="E76" s="67"/>
      <c r="F76" s="67"/>
    </row>
    <row r="77" spans="5:6">
      <c r="E77" s="67"/>
      <c r="F77" s="67"/>
    </row>
    <row r="78" spans="5:6">
      <c r="E78" s="67"/>
      <c r="F78" s="67"/>
    </row>
    <row r="79" spans="5:6">
      <c r="E79" s="67"/>
      <c r="F79" s="67"/>
    </row>
    <row r="80" spans="5:6">
      <c r="E80" s="67"/>
      <c r="F80" s="67"/>
    </row>
    <row r="81" spans="5:6">
      <c r="E81" s="67"/>
      <c r="F81" s="67"/>
    </row>
    <row r="82" spans="5:6">
      <c r="E82" s="67"/>
      <c r="F82" s="67"/>
    </row>
    <row r="83" spans="5:6">
      <c r="E83" s="67"/>
      <c r="F83" s="67"/>
    </row>
    <row r="84" spans="5:6">
      <c r="E84" s="67"/>
      <c r="F84" s="67"/>
    </row>
    <row r="85" spans="5:6">
      <c r="E85" s="67"/>
      <c r="F85" s="67"/>
    </row>
    <row r="86" spans="5:6">
      <c r="E86" s="67"/>
      <c r="F86" s="67"/>
    </row>
    <row r="87" spans="5:6">
      <c r="E87" s="67"/>
      <c r="F87" s="67"/>
    </row>
    <row r="88" spans="5:6">
      <c r="E88" s="67"/>
      <c r="F88" s="67"/>
    </row>
    <row r="89" spans="5:6">
      <c r="E89" s="67"/>
      <c r="F89" s="67"/>
    </row>
    <row r="90" spans="5:6">
      <c r="E90" s="67"/>
      <c r="F90" s="67"/>
    </row>
    <row r="91" spans="5:6">
      <c r="E91" s="67"/>
      <c r="F91" s="67"/>
    </row>
    <row r="92" spans="5:6">
      <c r="E92" s="67"/>
      <c r="F92" s="67"/>
    </row>
    <row r="93" spans="5:6">
      <c r="E93" s="67"/>
      <c r="F93" s="67"/>
    </row>
    <row r="94" spans="5:6">
      <c r="E94" s="67"/>
      <c r="F94" s="67"/>
    </row>
    <row r="95" spans="5:6">
      <c r="E95" s="67"/>
      <c r="F95" s="67"/>
    </row>
    <row r="96" spans="5:6">
      <c r="E96" s="67"/>
      <c r="F96" s="67"/>
    </row>
    <row r="97" spans="5:6">
      <c r="E97" s="67"/>
      <c r="F97" s="67"/>
    </row>
    <row r="98" spans="5:6">
      <c r="E98" s="67"/>
      <c r="F98" s="67"/>
    </row>
    <row r="99" spans="5:6">
      <c r="E99" s="67"/>
      <c r="F99" s="67"/>
    </row>
    <row r="100" spans="5:6">
      <c r="E100" s="67"/>
      <c r="F100" s="67"/>
    </row>
    <row r="101" spans="5:6">
      <c r="E101" s="67"/>
      <c r="F101" s="67"/>
    </row>
    <row r="102" spans="5:6">
      <c r="E102" s="67"/>
      <c r="F102" s="67"/>
    </row>
    <row r="103" spans="5:6">
      <c r="E103" s="67"/>
      <c r="F103" s="67"/>
    </row>
    <row r="104" spans="5:6">
      <c r="E104" s="67"/>
      <c r="F104" s="67"/>
    </row>
    <row r="105" spans="5:6">
      <c r="E105" s="67"/>
      <c r="F105" s="67"/>
    </row>
    <row r="106" spans="5:6">
      <c r="E106" s="67"/>
      <c r="F106" s="67"/>
    </row>
    <row r="107" spans="5:6">
      <c r="E107" s="67"/>
      <c r="F107" s="67"/>
    </row>
    <row r="108" spans="5:6">
      <c r="E108" s="67"/>
      <c r="F108" s="67"/>
    </row>
    <row r="109" spans="5:6">
      <c r="E109" s="67"/>
      <c r="F109" s="67"/>
    </row>
    <row r="110" spans="5:6">
      <c r="E110" s="67"/>
      <c r="F110" s="67"/>
    </row>
    <row r="111" spans="5:6">
      <c r="E111" s="67"/>
      <c r="F111" s="67"/>
    </row>
    <row r="112" spans="5:6">
      <c r="E112" s="67"/>
      <c r="F112" s="67"/>
    </row>
    <row r="113" spans="5:6">
      <c r="E113" s="67"/>
      <c r="F113" s="67"/>
    </row>
    <row r="114" spans="5:6">
      <c r="E114" s="67"/>
      <c r="F114" s="67"/>
    </row>
    <row r="115" spans="5:6">
      <c r="E115" s="67"/>
      <c r="F115" s="67"/>
    </row>
    <row r="116" spans="5:6">
      <c r="E116" s="67"/>
      <c r="F116" s="67"/>
    </row>
    <row r="117" spans="5:6">
      <c r="E117" s="67"/>
      <c r="F117" s="67"/>
    </row>
    <row r="118" spans="5:6">
      <c r="E118" s="67"/>
      <c r="F118" s="67"/>
    </row>
    <row r="119" spans="5:6">
      <c r="E119" s="67"/>
      <c r="F119" s="67"/>
    </row>
    <row r="120" spans="5:6">
      <c r="E120" s="67"/>
      <c r="F120" s="67"/>
    </row>
    <row r="121" spans="5:6">
      <c r="E121" s="67"/>
      <c r="F121" s="67"/>
    </row>
    <row r="122" spans="5:6">
      <c r="E122" s="67"/>
      <c r="F122" s="67"/>
    </row>
    <row r="123" spans="5:6">
      <c r="E123" s="67"/>
      <c r="F123" s="67"/>
    </row>
    <row r="124" spans="5:6">
      <c r="E124" s="67"/>
      <c r="F124" s="67"/>
    </row>
    <row r="125" spans="5:6">
      <c r="E125" s="67"/>
      <c r="F125" s="67"/>
    </row>
    <row r="126" spans="5:6">
      <c r="E126" s="67"/>
      <c r="F126" s="67"/>
    </row>
    <row r="127" spans="5:6">
      <c r="E127" s="67"/>
      <c r="F127" s="67"/>
    </row>
    <row r="128" spans="5:6">
      <c r="E128" s="67"/>
      <c r="F128" s="67"/>
    </row>
    <row r="129" spans="5:6">
      <c r="E129" s="67"/>
      <c r="F129" s="67"/>
    </row>
    <row r="130" spans="5:6">
      <c r="E130" s="67"/>
      <c r="F130" s="67"/>
    </row>
    <row r="131" spans="5:6">
      <c r="E131" s="67"/>
      <c r="F131" s="67"/>
    </row>
    <row r="132" spans="5:6">
      <c r="E132" s="67"/>
      <c r="F132" s="67"/>
    </row>
    <row r="133" spans="5:6">
      <c r="E133" s="67"/>
      <c r="F133" s="67"/>
    </row>
    <row r="134" spans="5:6">
      <c r="E134" s="67"/>
      <c r="F134" s="67"/>
    </row>
    <row r="135" spans="5:6">
      <c r="E135" s="67"/>
      <c r="F135" s="67"/>
    </row>
    <row r="136" spans="5:6">
      <c r="E136" s="67"/>
      <c r="F136" s="67"/>
    </row>
    <row r="137" spans="5:6">
      <c r="E137" s="67"/>
      <c r="F137" s="67"/>
    </row>
    <row r="138" spans="5:6">
      <c r="E138" s="67"/>
      <c r="F138" s="67"/>
    </row>
    <row r="139" spans="5:6">
      <c r="E139" s="67"/>
      <c r="F139" s="67"/>
    </row>
    <row r="140" spans="5:6">
      <c r="E140" s="67"/>
      <c r="F140" s="67"/>
    </row>
    <row r="141" spans="5:6">
      <c r="E141" s="67"/>
      <c r="F141" s="67"/>
    </row>
    <row r="142" spans="5:6">
      <c r="E142" s="67"/>
      <c r="F142" s="67"/>
    </row>
    <row r="143" spans="5:6">
      <c r="E143" s="67"/>
      <c r="F143" s="67"/>
    </row>
    <row r="144" spans="5:6">
      <c r="E144" s="67"/>
      <c r="F144" s="67"/>
    </row>
    <row r="145" spans="5:6">
      <c r="E145" s="67"/>
      <c r="F145" s="67"/>
    </row>
    <row r="146" spans="5:6">
      <c r="E146" s="67"/>
      <c r="F146" s="67"/>
    </row>
    <row r="147" spans="5:6">
      <c r="E147" s="67"/>
      <c r="F147" s="67"/>
    </row>
    <row r="148" spans="5:6">
      <c r="E148" s="67"/>
      <c r="F148" s="67"/>
    </row>
    <row r="149" spans="5:6">
      <c r="E149" s="67"/>
      <c r="F149" s="67"/>
    </row>
    <row r="150" spans="5:6">
      <c r="E150" s="67"/>
      <c r="F150" s="67"/>
    </row>
    <row r="151" spans="5:6">
      <c r="E151" s="67"/>
      <c r="F151" s="67"/>
    </row>
    <row r="152" spans="5:6">
      <c r="E152" s="67"/>
      <c r="F152" s="67"/>
    </row>
    <row r="153" spans="5:6">
      <c r="E153" s="67"/>
      <c r="F153" s="67"/>
    </row>
    <row r="154" spans="5:6">
      <c r="E154" s="67"/>
      <c r="F154" s="67"/>
    </row>
    <row r="155" spans="5:6">
      <c r="E155" s="67"/>
      <c r="F155" s="67"/>
    </row>
    <row r="156" spans="5:6">
      <c r="E156" s="67"/>
      <c r="F156" s="67"/>
    </row>
    <row r="157" spans="5:6">
      <c r="E157" s="67"/>
      <c r="F157" s="67"/>
    </row>
    <row r="158" spans="5:6">
      <c r="E158" s="67"/>
      <c r="F158" s="67"/>
    </row>
    <row r="159" spans="5:6">
      <c r="E159" s="67"/>
      <c r="F159" s="67"/>
    </row>
    <row r="160" spans="5:6">
      <c r="E160" s="67"/>
      <c r="F160" s="67"/>
    </row>
    <row r="161" spans="5:6">
      <c r="E161" s="67"/>
      <c r="F161" s="67"/>
    </row>
    <row r="162" spans="5:6">
      <c r="E162" s="67"/>
      <c r="F162" s="67"/>
    </row>
    <row r="163" spans="5:6">
      <c r="E163" s="67"/>
      <c r="F163" s="67"/>
    </row>
    <row r="164" spans="5:6">
      <c r="E164" s="67"/>
      <c r="F164" s="67"/>
    </row>
    <row r="165" spans="5:6">
      <c r="E165" s="67"/>
      <c r="F165" s="67"/>
    </row>
    <row r="166" spans="5:6">
      <c r="E166" s="67"/>
      <c r="F166" s="67"/>
    </row>
    <row r="167" spans="5:6">
      <c r="E167" s="67"/>
      <c r="F167" s="67"/>
    </row>
    <row r="168" spans="5:6">
      <c r="E168" s="67"/>
      <c r="F168" s="67"/>
    </row>
    <row r="169" spans="5:6">
      <c r="E169" s="67"/>
      <c r="F169" s="67"/>
    </row>
    <row r="170" spans="5:6">
      <c r="E170" s="67"/>
      <c r="F170" s="67"/>
    </row>
    <row r="171" spans="5:6">
      <c r="E171" s="67"/>
      <c r="F171" s="67"/>
    </row>
    <row r="172" spans="5:6">
      <c r="E172" s="67"/>
      <c r="F172" s="67"/>
    </row>
    <row r="173" spans="5:6">
      <c r="E173" s="67"/>
      <c r="F173" s="67"/>
    </row>
    <row r="174" spans="5:6">
      <c r="E174" s="67"/>
      <c r="F174" s="67"/>
    </row>
    <row r="175" spans="5:6">
      <c r="E175" s="67"/>
      <c r="F175" s="67"/>
    </row>
    <row r="176" spans="5:6">
      <c r="E176" s="67"/>
      <c r="F176" s="67"/>
    </row>
    <row r="177" spans="5:6">
      <c r="E177" s="67"/>
      <c r="F177" s="67"/>
    </row>
    <row r="178" spans="5:6">
      <c r="E178" s="67"/>
      <c r="F178" s="67"/>
    </row>
    <row r="179" spans="5:6">
      <c r="E179" s="67"/>
      <c r="F179" s="67"/>
    </row>
    <row r="180" spans="5:6">
      <c r="E180" s="67"/>
      <c r="F180" s="67"/>
    </row>
    <row r="181" spans="5:6">
      <c r="E181" s="67"/>
      <c r="F181" s="67"/>
    </row>
    <row r="182" spans="5:6">
      <c r="E182" s="67"/>
      <c r="F182" s="67"/>
    </row>
    <row r="183" spans="5:6">
      <c r="E183" s="67"/>
      <c r="F183" s="67"/>
    </row>
    <row r="184" spans="5:6">
      <c r="E184" s="67"/>
      <c r="F184" s="67"/>
    </row>
    <row r="185" spans="5:6">
      <c r="E185" s="67"/>
      <c r="F185" s="67"/>
    </row>
    <row r="186" spans="5:6">
      <c r="E186" s="67"/>
      <c r="F186" s="67"/>
    </row>
    <row r="187" spans="5:6">
      <c r="E187" s="67"/>
      <c r="F187" s="67"/>
    </row>
    <row r="188" spans="5:6">
      <c r="E188" s="67"/>
      <c r="F188" s="67"/>
    </row>
    <row r="189" spans="5:6">
      <c r="E189" s="67"/>
      <c r="F189" s="67"/>
    </row>
    <row r="190" spans="5:6">
      <c r="E190" s="67"/>
      <c r="F190" s="67"/>
    </row>
    <row r="191" spans="5:6">
      <c r="E191" s="67"/>
      <c r="F191" s="67"/>
    </row>
    <row r="192" spans="5:6">
      <c r="E192" s="67"/>
      <c r="F192" s="67"/>
    </row>
    <row r="193" spans="5:6">
      <c r="E193" s="67"/>
      <c r="F193" s="67"/>
    </row>
    <row r="194" spans="5:6">
      <c r="E194" s="67"/>
      <c r="F194" s="67"/>
    </row>
    <row r="195" spans="5:6">
      <c r="E195" s="67"/>
      <c r="F195" s="67"/>
    </row>
    <row r="196" spans="5:6">
      <c r="E196" s="67"/>
      <c r="F196" s="67"/>
    </row>
    <row r="197" spans="5:6">
      <c r="E197" s="67"/>
      <c r="F197" s="67"/>
    </row>
    <row r="198" spans="5:6">
      <c r="E198" s="67"/>
      <c r="F198" s="67"/>
    </row>
    <row r="199" spans="5:6">
      <c r="E199" s="67"/>
      <c r="F199" s="67"/>
    </row>
    <row r="200" spans="5:6">
      <c r="E200" s="67"/>
      <c r="F200" s="67"/>
    </row>
    <row r="201" spans="5:6">
      <c r="E201" s="67"/>
      <c r="F201" s="67"/>
    </row>
    <row r="202" spans="5:6">
      <c r="E202" s="67"/>
      <c r="F202" s="67"/>
    </row>
    <row r="203" spans="5:6">
      <c r="E203" s="67"/>
      <c r="F203" s="67"/>
    </row>
    <row r="204" spans="5:6">
      <c r="E204" s="67"/>
      <c r="F204" s="67"/>
    </row>
    <row r="205" spans="5:6">
      <c r="E205" s="67"/>
      <c r="F205" s="67"/>
    </row>
    <row r="206" spans="5:6">
      <c r="E206" s="67"/>
      <c r="F206" s="67"/>
    </row>
    <row r="207" spans="5:6">
      <c r="E207" s="67"/>
      <c r="F207" s="67"/>
    </row>
    <row r="208" spans="5:6">
      <c r="E208" s="67"/>
      <c r="F208" s="67"/>
    </row>
    <row r="209" spans="5:6">
      <c r="E209" s="67"/>
      <c r="F209" s="67"/>
    </row>
    <row r="210" spans="5:6">
      <c r="E210" s="67"/>
      <c r="F210" s="67"/>
    </row>
    <row r="211" spans="5:6">
      <c r="E211" s="67"/>
      <c r="F211" s="67"/>
    </row>
    <row r="212" spans="5:6">
      <c r="E212" s="67"/>
      <c r="F212" s="67"/>
    </row>
    <row r="213" spans="5:6">
      <c r="E213" s="67"/>
      <c r="F213" s="67"/>
    </row>
    <row r="214" spans="5:6">
      <c r="E214" s="67"/>
      <c r="F214" s="67"/>
    </row>
    <row r="215" spans="5:6">
      <c r="E215" s="67"/>
      <c r="F215" s="67"/>
    </row>
    <row r="216" spans="5:6">
      <c r="E216" s="67"/>
      <c r="F216" s="67"/>
    </row>
    <row r="217" spans="5:6">
      <c r="E217" s="67"/>
      <c r="F217" s="67"/>
    </row>
    <row r="218" spans="5:6">
      <c r="E218" s="67"/>
      <c r="F218" s="67"/>
    </row>
    <row r="219" spans="5:6">
      <c r="E219" s="67"/>
      <c r="F219" s="67"/>
    </row>
    <row r="220" spans="5:6">
      <c r="E220" s="67"/>
      <c r="F220" s="67"/>
    </row>
    <row r="221" spans="5:6">
      <c r="E221" s="67"/>
      <c r="F221" s="67"/>
    </row>
    <row r="222" spans="5:6">
      <c r="E222" s="67"/>
      <c r="F222" s="67"/>
    </row>
    <row r="223" spans="5:6">
      <c r="E223" s="67"/>
      <c r="F223" s="67"/>
    </row>
    <row r="224" spans="5:6">
      <c r="E224" s="67"/>
      <c r="F224" s="67"/>
    </row>
    <row r="225" spans="5:6">
      <c r="E225" s="67"/>
      <c r="F225" s="67"/>
    </row>
    <row r="226" spans="5:6">
      <c r="E226" s="67"/>
      <c r="F226" s="67"/>
    </row>
    <row r="227" spans="5:6">
      <c r="E227" s="67"/>
      <c r="F227" s="67"/>
    </row>
    <row r="228" spans="5:6">
      <c r="E228" s="67"/>
      <c r="F228" s="67"/>
    </row>
    <row r="229" spans="5:6">
      <c r="E229" s="67"/>
      <c r="F229" s="67"/>
    </row>
    <row r="230" spans="5:6">
      <c r="E230" s="67"/>
      <c r="F230" s="67"/>
    </row>
    <row r="231" spans="5:6">
      <c r="E231" s="67"/>
      <c r="F231" s="67"/>
    </row>
    <row r="232" spans="5:6">
      <c r="E232" s="67"/>
      <c r="F232" s="67"/>
    </row>
    <row r="233" spans="5:6">
      <c r="E233" s="67"/>
      <c r="F233" s="67"/>
    </row>
    <row r="234" spans="5:6">
      <c r="E234" s="67"/>
      <c r="F234" s="67"/>
    </row>
    <row r="235" spans="5:6">
      <c r="E235" s="67"/>
      <c r="F235" s="67"/>
    </row>
    <row r="236" spans="5:6">
      <c r="E236" s="67"/>
      <c r="F236" s="67"/>
    </row>
    <row r="237" spans="5:6">
      <c r="E237" s="67"/>
      <c r="F237" s="67"/>
    </row>
    <row r="238" spans="5:6">
      <c r="E238" s="67"/>
      <c r="F238" s="67"/>
    </row>
    <row r="239" spans="5:6">
      <c r="E239" s="67"/>
      <c r="F239" s="67"/>
    </row>
    <row r="240" spans="5:6">
      <c r="E240" s="67"/>
      <c r="F240" s="67"/>
    </row>
    <row r="241" spans="5:6">
      <c r="E241" s="67"/>
      <c r="F241" s="67"/>
    </row>
    <row r="242" spans="5:6">
      <c r="E242" s="67"/>
      <c r="F242" s="67"/>
    </row>
    <row r="243" spans="5:6">
      <c r="E243" s="67"/>
      <c r="F243" s="67"/>
    </row>
    <row r="244" spans="5:6">
      <c r="E244" s="67"/>
      <c r="F244" s="67"/>
    </row>
    <row r="245" spans="5:6">
      <c r="E245" s="67"/>
      <c r="F245" s="67"/>
    </row>
    <row r="246" spans="5:6">
      <c r="E246" s="67"/>
      <c r="F246" s="67"/>
    </row>
    <row r="247" spans="5:6">
      <c r="E247" s="67"/>
      <c r="F247" s="67"/>
    </row>
    <row r="248" spans="5:6">
      <c r="E248" s="67"/>
      <c r="F248" s="67"/>
    </row>
    <row r="249" spans="5:6">
      <c r="E249" s="67"/>
      <c r="F249" s="67"/>
    </row>
    <row r="250" spans="5:6">
      <c r="E250" s="67"/>
      <c r="F250" s="67"/>
    </row>
    <row r="251" spans="5:6">
      <c r="E251" s="67"/>
      <c r="F251" s="67"/>
    </row>
    <row r="252" spans="5:6">
      <c r="E252" s="67"/>
      <c r="F252" s="67"/>
    </row>
    <row r="253" spans="5:6">
      <c r="E253" s="67"/>
      <c r="F253" s="67"/>
    </row>
    <row r="254" spans="5:6">
      <c r="E254" s="67"/>
      <c r="F254" s="67"/>
    </row>
    <row r="255" spans="5:6">
      <c r="E255" s="67"/>
      <c r="F255" s="67"/>
    </row>
    <row r="256" spans="5:6">
      <c r="E256" s="67"/>
      <c r="F256" s="67"/>
    </row>
    <row r="257" spans="5:6">
      <c r="E257" s="67"/>
      <c r="F257" s="67"/>
    </row>
    <row r="258" spans="5:6">
      <c r="E258" s="67"/>
      <c r="F258" s="67"/>
    </row>
    <row r="259" spans="5:6">
      <c r="E259" s="67"/>
      <c r="F259" s="67"/>
    </row>
    <row r="260" spans="5:6">
      <c r="E260" s="67"/>
      <c r="F260" s="67"/>
    </row>
    <row r="261" spans="5:6">
      <c r="E261" s="67"/>
      <c r="F261" s="67"/>
    </row>
    <row r="262" spans="5:6">
      <c r="E262" s="67"/>
      <c r="F262" s="67"/>
    </row>
    <row r="263" spans="5:6">
      <c r="E263" s="67"/>
      <c r="F263" s="67"/>
    </row>
    <row r="264" spans="5:6">
      <c r="E264" s="67"/>
      <c r="F264" s="67"/>
    </row>
    <row r="265" spans="5:6">
      <c r="E265" s="67"/>
      <c r="F265" s="67"/>
    </row>
    <row r="266" spans="5:6">
      <c r="E266" s="67"/>
      <c r="F266" s="67"/>
    </row>
    <row r="267" spans="5:6">
      <c r="E267" s="67"/>
      <c r="F267" s="67"/>
    </row>
    <row r="268" spans="5:6">
      <c r="E268" s="67"/>
      <c r="F268" s="67"/>
    </row>
    <row r="269" spans="5:6">
      <c r="E269" s="67"/>
      <c r="F269" s="67"/>
    </row>
    <row r="270" spans="5:6">
      <c r="E270" s="67"/>
      <c r="F270" s="67"/>
    </row>
    <row r="271" spans="5:6">
      <c r="E271" s="67"/>
      <c r="F271" s="67"/>
    </row>
    <row r="272" spans="5:6">
      <c r="E272" s="67"/>
      <c r="F272" s="67"/>
    </row>
    <row r="273" spans="5:6">
      <c r="E273" s="67"/>
      <c r="F273" s="67"/>
    </row>
    <row r="274" spans="5:6">
      <c r="E274" s="67"/>
      <c r="F274" s="67"/>
    </row>
    <row r="275" spans="5:6">
      <c r="E275" s="67"/>
      <c r="F275" s="67"/>
    </row>
    <row r="276" spans="5:6">
      <c r="E276" s="67"/>
      <c r="F276" s="67"/>
    </row>
    <row r="277" spans="5:6">
      <c r="E277" s="67"/>
      <c r="F277" s="67"/>
    </row>
    <row r="278" spans="5:6">
      <c r="E278" s="67"/>
      <c r="F278" s="67"/>
    </row>
    <row r="279" spans="5:6">
      <c r="E279" s="67"/>
      <c r="F279" s="67"/>
    </row>
    <row r="280" spans="5:6">
      <c r="E280" s="67"/>
      <c r="F280" s="67"/>
    </row>
    <row r="281" spans="5:6">
      <c r="E281" s="67"/>
      <c r="F281" s="67"/>
    </row>
    <row r="282" spans="5:6">
      <c r="E282" s="67"/>
      <c r="F282" s="67"/>
    </row>
    <row r="283" spans="5:6">
      <c r="E283" s="67"/>
      <c r="F283" s="67"/>
    </row>
    <row r="284" spans="5:6">
      <c r="E284" s="67"/>
      <c r="F284" s="67"/>
    </row>
    <row r="285" spans="5:6">
      <c r="E285" s="67"/>
      <c r="F285" s="67"/>
    </row>
    <row r="286" spans="5:6">
      <c r="E286" s="67"/>
      <c r="F286" s="67"/>
    </row>
  </sheetData>
  <sortState xmlns:xlrd2="http://schemas.microsoft.com/office/spreadsheetml/2017/richdata2" ref="A2:G407">
    <sortCondition ref="A2:A407"/>
  </sortState>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5C354-E8EF-1A4C-8703-44024E377417}">
  <dimension ref="A1:E80"/>
  <sheetViews>
    <sheetView workbookViewId="0">
      <pane ySplit="11" topLeftCell="A54" activePane="bottomLeft" state="frozen"/>
      <selection pane="bottomLeft" activeCell="G70" sqref="G70"/>
    </sheetView>
  </sheetViews>
  <sheetFormatPr baseColWidth="10" defaultRowHeight="13"/>
  <cols>
    <col min="1" max="1" width="20.6640625" style="259" customWidth="1"/>
    <col min="2" max="3" width="20.6640625" style="258" customWidth="1"/>
    <col min="4" max="4" width="2.6640625" style="258" customWidth="1"/>
    <col min="5" max="16384" width="10.83203125" style="258"/>
  </cols>
  <sheetData>
    <row r="1" spans="1:5" ht="27" customHeight="1">
      <c r="A1" s="522" t="s">
        <v>4170</v>
      </c>
      <c r="B1" s="523"/>
      <c r="C1" s="524"/>
      <c r="D1" s="257"/>
      <c r="E1" s="257"/>
    </row>
    <row r="2" spans="1:5" ht="8" customHeight="1"/>
    <row r="3" spans="1:5" ht="15" customHeight="1">
      <c r="A3" s="526" t="s">
        <v>4174</v>
      </c>
      <c r="B3" s="526"/>
      <c r="C3" s="526"/>
      <c r="D3" s="526"/>
      <c r="E3" s="526"/>
    </row>
    <row r="4" spans="1:5" ht="15" customHeight="1">
      <c r="A4" s="526" t="s">
        <v>4171</v>
      </c>
      <c r="B4" s="526"/>
      <c r="C4" s="526"/>
      <c r="D4" s="526"/>
      <c r="E4" s="526"/>
    </row>
    <row r="5" spans="1:5" ht="15" customHeight="1">
      <c r="A5" s="526" t="s">
        <v>4172</v>
      </c>
      <c r="B5" s="526"/>
      <c r="C5" s="526"/>
      <c r="D5" s="526"/>
      <c r="E5" s="526"/>
    </row>
    <row r="6" spans="1:5" ht="15" customHeight="1">
      <c r="A6" s="260" t="s">
        <v>4173</v>
      </c>
      <c r="B6" s="260"/>
      <c r="C6" s="260"/>
      <c r="D6" s="260"/>
      <c r="E6" s="260"/>
    </row>
    <row r="7" spans="1:5" ht="30" customHeight="1">
      <c r="A7" s="525" t="s">
        <v>4175</v>
      </c>
      <c r="B7" s="525"/>
      <c r="C7" s="525"/>
      <c r="D7" s="260"/>
      <c r="E7" s="260"/>
    </row>
    <row r="8" spans="1:5" ht="15" customHeight="1">
      <c r="A8" s="525" t="s">
        <v>4176</v>
      </c>
      <c r="B8" s="525"/>
      <c r="C8" s="525"/>
      <c r="D8" s="260"/>
      <c r="E8" s="260"/>
    </row>
    <row r="9" spans="1:5" ht="30" customHeight="1">
      <c r="A9" s="525"/>
      <c r="B9" s="525"/>
      <c r="C9" s="525"/>
    </row>
    <row r="10" spans="1:5" ht="15" customHeight="1">
      <c r="A10" s="525" t="s">
        <v>4177</v>
      </c>
      <c r="B10" s="525"/>
      <c r="C10" s="525"/>
    </row>
    <row r="11" spans="1:5" ht="45" customHeight="1">
      <c r="A11" s="525" t="s">
        <v>4178</v>
      </c>
      <c r="B11" s="525"/>
      <c r="C11" s="525"/>
    </row>
    <row r="13" spans="1:5" ht="27" customHeight="1" thickBot="1">
      <c r="A13" s="519" t="s">
        <v>3662</v>
      </c>
      <c r="B13" s="520"/>
      <c r="C13" s="521"/>
    </row>
    <row r="14" spans="1:5" ht="24" customHeight="1" thickTop="1">
      <c r="A14" s="248" t="s">
        <v>4169</v>
      </c>
      <c r="B14" s="244" t="s">
        <v>4167</v>
      </c>
      <c r="C14" s="249" t="s">
        <v>4168</v>
      </c>
    </row>
    <row r="15" spans="1:5" ht="16">
      <c r="A15" s="250" t="s">
        <v>18</v>
      </c>
      <c r="B15" s="245">
        <v>0</v>
      </c>
      <c r="C15" s="251">
        <f t="shared" ref="C15:C34" si="0">90-B15</f>
        <v>90</v>
      </c>
    </row>
    <row r="16" spans="1:5" ht="16">
      <c r="A16" s="252" t="s">
        <v>239</v>
      </c>
      <c r="B16" s="246">
        <v>0</v>
      </c>
      <c r="C16" s="251">
        <f t="shared" si="0"/>
        <v>90</v>
      </c>
    </row>
    <row r="17" spans="1:3" ht="16">
      <c r="A17" s="253" t="s">
        <v>16</v>
      </c>
      <c r="B17" s="247">
        <v>0</v>
      </c>
      <c r="C17" s="251">
        <f t="shared" si="0"/>
        <v>90</v>
      </c>
    </row>
    <row r="18" spans="1:3" ht="16">
      <c r="A18" s="252" t="s">
        <v>29</v>
      </c>
      <c r="B18" s="246">
        <v>0</v>
      </c>
      <c r="C18" s="251">
        <f t="shared" si="0"/>
        <v>90</v>
      </c>
    </row>
    <row r="19" spans="1:3" ht="16">
      <c r="A19" s="253" t="s">
        <v>2175</v>
      </c>
      <c r="B19" s="247">
        <v>0</v>
      </c>
      <c r="C19" s="251">
        <f t="shared" si="0"/>
        <v>90</v>
      </c>
    </row>
    <row r="20" spans="1:3" ht="16">
      <c r="A20" s="252" t="s">
        <v>14</v>
      </c>
      <c r="B20" s="246">
        <v>0</v>
      </c>
      <c r="C20" s="251">
        <f t="shared" si="0"/>
        <v>90</v>
      </c>
    </row>
    <row r="21" spans="1:3" ht="16">
      <c r="A21" s="253" t="s">
        <v>15</v>
      </c>
      <c r="B21" s="247">
        <v>0</v>
      </c>
      <c r="C21" s="251">
        <f t="shared" si="0"/>
        <v>90</v>
      </c>
    </row>
    <row r="22" spans="1:3" ht="16">
      <c r="A22" s="252" t="s">
        <v>567</v>
      </c>
      <c r="B22" s="246">
        <v>0</v>
      </c>
      <c r="C22" s="251">
        <f t="shared" si="0"/>
        <v>90</v>
      </c>
    </row>
    <row r="23" spans="1:3" ht="16">
      <c r="A23" s="252" t="s">
        <v>188</v>
      </c>
      <c r="B23" s="246">
        <v>0</v>
      </c>
      <c r="C23" s="251">
        <f t="shared" si="0"/>
        <v>90</v>
      </c>
    </row>
    <row r="24" spans="1:3" ht="16">
      <c r="A24" s="252" t="s">
        <v>17</v>
      </c>
      <c r="B24" s="246">
        <v>0</v>
      </c>
      <c r="C24" s="251">
        <f t="shared" si="0"/>
        <v>90</v>
      </c>
    </row>
    <row r="25" spans="1:3" ht="16">
      <c r="A25" s="252" t="s">
        <v>609</v>
      </c>
      <c r="B25" s="246">
        <v>0</v>
      </c>
      <c r="C25" s="251">
        <f t="shared" si="0"/>
        <v>90</v>
      </c>
    </row>
    <row r="26" spans="1:3" ht="16">
      <c r="A26" s="250" t="s">
        <v>555</v>
      </c>
      <c r="B26" s="247">
        <v>0</v>
      </c>
      <c r="C26" s="251">
        <f t="shared" si="0"/>
        <v>90</v>
      </c>
    </row>
    <row r="27" spans="1:3" ht="16">
      <c r="A27" s="252" t="s">
        <v>2168</v>
      </c>
      <c r="B27" s="246">
        <v>0</v>
      </c>
      <c r="C27" s="251">
        <f t="shared" si="0"/>
        <v>90</v>
      </c>
    </row>
    <row r="28" spans="1:3" ht="16">
      <c r="A28" s="252" t="s">
        <v>598</v>
      </c>
      <c r="B28" s="246">
        <v>0</v>
      </c>
      <c r="C28" s="251">
        <f t="shared" si="0"/>
        <v>90</v>
      </c>
    </row>
    <row r="29" spans="1:3" ht="16">
      <c r="A29" s="252" t="s">
        <v>13</v>
      </c>
      <c r="B29" s="246">
        <v>0</v>
      </c>
      <c r="C29" s="251">
        <f t="shared" si="0"/>
        <v>90</v>
      </c>
    </row>
    <row r="30" spans="1:3" ht="16">
      <c r="A30" s="252" t="s">
        <v>563</v>
      </c>
      <c r="B30" s="246">
        <v>3</v>
      </c>
      <c r="C30" s="251">
        <f t="shared" si="0"/>
        <v>87</v>
      </c>
    </row>
    <row r="31" spans="1:3" ht="16">
      <c r="A31" s="252" t="s">
        <v>164</v>
      </c>
      <c r="B31" s="246">
        <v>9</v>
      </c>
      <c r="C31" s="251">
        <f t="shared" si="0"/>
        <v>81</v>
      </c>
    </row>
    <row r="32" spans="1:3" ht="16">
      <c r="A32" s="252" t="s">
        <v>2170</v>
      </c>
      <c r="B32" s="246">
        <v>9</v>
      </c>
      <c r="C32" s="251">
        <f t="shared" si="0"/>
        <v>81</v>
      </c>
    </row>
    <row r="33" spans="1:3" ht="16">
      <c r="A33" s="253" t="s">
        <v>129</v>
      </c>
      <c r="B33" s="247">
        <v>9</v>
      </c>
      <c r="C33" s="251">
        <f t="shared" si="0"/>
        <v>81</v>
      </c>
    </row>
    <row r="34" spans="1:3" ht="16">
      <c r="A34" s="254" t="s">
        <v>276</v>
      </c>
      <c r="B34" s="255">
        <v>15</v>
      </c>
      <c r="C34" s="256">
        <f t="shared" si="0"/>
        <v>75</v>
      </c>
    </row>
    <row r="36" spans="1:3" ht="17" thickBot="1">
      <c r="A36" s="519" t="s">
        <v>4158</v>
      </c>
      <c r="B36" s="520"/>
      <c r="C36" s="521"/>
    </row>
    <row r="37" spans="1:3" ht="17" thickTop="1">
      <c r="A37" s="248" t="s">
        <v>4169</v>
      </c>
      <c r="B37" s="244" t="s">
        <v>4167</v>
      </c>
      <c r="C37" s="249" t="s">
        <v>4168</v>
      </c>
    </row>
    <row r="38" spans="1:3" ht="16">
      <c r="A38" s="250" t="s">
        <v>555</v>
      </c>
      <c r="B38" s="261">
        <v>0</v>
      </c>
      <c r="C38" s="251">
        <f t="shared" ref="C38:C57" si="1">90-B38</f>
        <v>90</v>
      </c>
    </row>
    <row r="39" spans="1:3" ht="16">
      <c r="A39" s="252" t="s">
        <v>17</v>
      </c>
      <c r="B39" s="246">
        <v>0</v>
      </c>
      <c r="C39" s="251">
        <f t="shared" si="1"/>
        <v>90</v>
      </c>
    </row>
    <row r="40" spans="1:3" ht="16">
      <c r="A40" s="252" t="s">
        <v>609</v>
      </c>
      <c r="B40" s="246">
        <v>0</v>
      </c>
      <c r="C40" s="251">
        <f t="shared" si="1"/>
        <v>90</v>
      </c>
    </row>
    <row r="41" spans="1:3" ht="16">
      <c r="A41" s="252" t="s">
        <v>188</v>
      </c>
      <c r="B41" s="246">
        <v>0</v>
      </c>
      <c r="C41" s="251">
        <f t="shared" si="1"/>
        <v>90</v>
      </c>
    </row>
    <row r="42" spans="1:3" ht="16">
      <c r="A42" s="252" t="s">
        <v>239</v>
      </c>
      <c r="B42" s="246">
        <v>0</v>
      </c>
      <c r="C42" s="251">
        <f t="shared" si="1"/>
        <v>90</v>
      </c>
    </row>
    <row r="43" spans="1:3" ht="16">
      <c r="A43" s="252" t="s">
        <v>2168</v>
      </c>
      <c r="B43" s="246">
        <v>0</v>
      </c>
      <c r="C43" s="251">
        <f t="shared" si="1"/>
        <v>90</v>
      </c>
    </row>
    <row r="44" spans="1:3" ht="16">
      <c r="A44" s="252" t="s">
        <v>18</v>
      </c>
      <c r="B44" s="246">
        <v>0</v>
      </c>
      <c r="C44" s="251">
        <f t="shared" si="1"/>
        <v>90</v>
      </c>
    </row>
    <row r="45" spans="1:3" ht="16">
      <c r="A45" s="253" t="s">
        <v>15</v>
      </c>
      <c r="B45" s="247">
        <v>0</v>
      </c>
      <c r="C45" s="251">
        <f t="shared" si="1"/>
        <v>90</v>
      </c>
    </row>
    <row r="46" spans="1:3" ht="16">
      <c r="A46" s="252" t="s">
        <v>563</v>
      </c>
      <c r="B46" s="246">
        <v>0</v>
      </c>
      <c r="C46" s="251">
        <f t="shared" si="1"/>
        <v>90</v>
      </c>
    </row>
    <row r="47" spans="1:3" ht="16">
      <c r="A47" s="252" t="s">
        <v>567</v>
      </c>
      <c r="B47" s="246">
        <v>0</v>
      </c>
      <c r="C47" s="251">
        <f t="shared" si="1"/>
        <v>90</v>
      </c>
    </row>
    <row r="48" spans="1:3" ht="16">
      <c r="A48" s="253" t="s">
        <v>16</v>
      </c>
      <c r="B48" s="247">
        <v>0</v>
      </c>
      <c r="C48" s="251">
        <f t="shared" si="1"/>
        <v>90</v>
      </c>
    </row>
    <row r="49" spans="1:5" ht="16">
      <c r="A49" s="250" t="s">
        <v>13</v>
      </c>
      <c r="B49" s="246">
        <v>0</v>
      </c>
      <c r="C49" s="251">
        <f t="shared" si="1"/>
        <v>90</v>
      </c>
    </row>
    <row r="50" spans="1:5" ht="16">
      <c r="A50" s="252" t="s">
        <v>2170</v>
      </c>
      <c r="B50" s="246">
        <v>0</v>
      </c>
      <c r="C50" s="251">
        <f t="shared" si="1"/>
        <v>90</v>
      </c>
    </row>
    <row r="51" spans="1:5" ht="16">
      <c r="A51" s="252" t="s">
        <v>598</v>
      </c>
      <c r="B51" s="246">
        <v>0</v>
      </c>
      <c r="C51" s="251">
        <f t="shared" si="1"/>
        <v>90</v>
      </c>
    </row>
    <row r="52" spans="1:5" ht="16">
      <c r="A52" s="253" t="s">
        <v>2175</v>
      </c>
      <c r="B52" s="247">
        <v>0</v>
      </c>
      <c r="C52" s="251">
        <f t="shared" si="1"/>
        <v>90</v>
      </c>
    </row>
    <row r="53" spans="1:5" ht="16">
      <c r="A53" s="252" t="s">
        <v>276</v>
      </c>
      <c r="B53" s="246">
        <v>0</v>
      </c>
      <c r="C53" s="251">
        <f t="shared" si="1"/>
        <v>90</v>
      </c>
    </row>
    <row r="54" spans="1:5" ht="16">
      <c r="A54" s="252" t="s">
        <v>14</v>
      </c>
      <c r="B54" s="246">
        <v>0</v>
      </c>
      <c r="C54" s="251">
        <f t="shared" si="1"/>
        <v>90</v>
      </c>
    </row>
    <row r="55" spans="1:5" ht="16">
      <c r="A55" s="252" t="s">
        <v>470</v>
      </c>
      <c r="B55" s="246">
        <v>0</v>
      </c>
      <c r="C55" s="251">
        <f t="shared" si="1"/>
        <v>90</v>
      </c>
    </row>
    <row r="56" spans="1:5" ht="16">
      <c r="A56" s="252" t="s">
        <v>29</v>
      </c>
      <c r="B56" s="246">
        <v>0</v>
      </c>
      <c r="C56" s="251">
        <f t="shared" si="1"/>
        <v>90</v>
      </c>
    </row>
    <row r="57" spans="1:5" ht="16">
      <c r="A57" s="277" t="s">
        <v>129</v>
      </c>
      <c r="B57" s="278">
        <v>18</v>
      </c>
      <c r="C57" s="256">
        <f t="shared" si="1"/>
        <v>72</v>
      </c>
      <c r="E57" s="258" t="s">
        <v>4568</v>
      </c>
    </row>
    <row r="59" spans="1:5" ht="17" thickBot="1">
      <c r="A59" s="519" t="s">
        <v>4564</v>
      </c>
      <c r="B59" s="520"/>
      <c r="C59" s="521"/>
    </row>
    <row r="60" spans="1:5" ht="17" thickTop="1">
      <c r="A60" s="248" t="s">
        <v>4169</v>
      </c>
      <c r="B60" s="244" t="s">
        <v>4167</v>
      </c>
      <c r="C60" s="249" t="s">
        <v>4168</v>
      </c>
    </row>
    <row r="61" spans="1:5" ht="16">
      <c r="A61" s="250" t="s">
        <v>555</v>
      </c>
      <c r="B61" s="261">
        <v>0</v>
      </c>
      <c r="C61" s="251">
        <f t="shared" ref="C61:C80" si="2">90-B61</f>
        <v>90</v>
      </c>
    </row>
    <row r="62" spans="1:5" ht="16">
      <c r="A62" s="252" t="s">
        <v>17</v>
      </c>
      <c r="B62" s="246">
        <v>0</v>
      </c>
      <c r="C62" s="251">
        <f t="shared" si="2"/>
        <v>90</v>
      </c>
    </row>
    <row r="63" spans="1:5" ht="16">
      <c r="A63" s="252" t="s">
        <v>609</v>
      </c>
      <c r="B63" s="246">
        <v>0</v>
      </c>
      <c r="C63" s="251">
        <f t="shared" si="2"/>
        <v>90</v>
      </c>
    </row>
    <row r="64" spans="1:5" ht="16">
      <c r="A64" s="253" t="s">
        <v>129</v>
      </c>
      <c r="B64" s="247">
        <v>0</v>
      </c>
      <c r="C64" s="251">
        <f t="shared" si="2"/>
        <v>90</v>
      </c>
    </row>
    <row r="65" spans="1:3" ht="16">
      <c r="A65" s="252" t="s">
        <v>188</v>
      </c>
      <c r="B65" s="246">
        <v>0</v>
      </c>
      <c r="C65" s="251">
        <f t="shared" si="2"/>
        <v>90</v>
      </c>
    </row>
    <row r="66" spans="1:3" ht="16">
      <c r="A66" s="252" t="s">
        <v>239</v>
      </c>
      <c r="B66" s="246">
        <v>0</v>
      </c>
      <c r="C66" s="251">
        <f t="shared" si="2"/>
        <v>90</v>
      </c>
    </row>
    <row r="67" spans="1:3" ht="16">
      <c r="A67" s="252" t="s">
        <v>614</v>
      </c>
      <c r="B67" s="246">
        <v>0</v>
      </c>
      <c r="C67" s="251">
        <f t="shared" si="2"/>
        <v>90</v>
      </c>
    </row>
    <row r="68" spans="1:3" ht="16">
      <c r="A68" s="252" t="s">
        <v>2168</v>
      </c>
      <c r="B68" s="246">
        <v>0</v>
      </c>
      <c r="C68" s="251">
        <f t="shared" si="2"/>
        <v>90</v>
      </c>
    </row>
    <row r="69" spans="1:3" ht="16">
      <c r="A69" s="253" t="s">
        <v>15</v>
      </c>
      <c r="B69" s="247">
        <v>0</v>
      </c>
      <c r="C69" s="251">
        <f t="shared" si="2"/>
        <v>90</v>
      </c>
    </row>
    <row r="70" spans="1:3" ht="16">
      <c r="A70" s="252" t="s">
        <v>563</v>
      </c>
      <c r="B70" s="246">
        <v>0</v>
      </c>
      <c r="C70" s="251">
        <f t="shared" si="2"/>
        <v>90</v>
      </c>
    </row>
    <row r="71" spans="1:3" ht="16">
      <c r="A71" s="252" t="s">
        <v>567</v>
      </c>
      <c r="B71" s="246">
        <v>0</v>
      </c>
      <c r="C71" s="251">
        <f t="shared" si="2"/>
        <v>90</v>
      </c>
    </row>
    <row r="72" spans="1:3" ht="16">
      <c r="A72" s="510" t="s">
        <v>16</v>
      </c>
      <c r="B72" s="247">
        <v>0</v>
      </c>
      <c r="C72" s="251">
        <f t="shared" si="2"/>
        <v>90</v>
      </c>
    </row>
    <row r="73" spans="1:3" ht="16">
      <c r="A73" s="252" t="s">
        <v>13</v>
      </c>
      <c r="B73" s="246">
        <v>0</v>
      </c>
      <c r="C73" s="251">
        <f t="shared" si="2"/>
        <v>90</v>
      </c>
    </row>
    <row r="74" spans="1:3" ht="16">
      <c r="A74" s="252" t="s">
        <v>2170</v>
      </c>
      <c r="B74" s="246">
        <v>0</v>
      </c>
      <c r="C74" s="251">
        <f t="shared" si="2"/>
        <v>90</v>
      </c>
    </row>
    <row r="75" spans="1:3" ht="16">
      <c r="A75" s="252" t="s">
        <v>598</v>
      </c>
      <c r="B75" s="246">
        <v>0</v>
      </c>
      <c r="C75" s="251">
        <f t="shared" si="2"/>
        <v>90</v>
      </c>
    </row>
    <row r="76" spans="1:3" ht="16">
      <c r="A76" s="253" t="s">
        <v>2175</v>
      </c>
      <c r="B76" s="247">
        <v>0</v>
      </c>
      <c r="C76" s="251">
        <f t="shared" si="2"/>
        <v>90</v>
      </c>
    </row>
    <row r="77" spans="1:3" ht="16">
      <c r="A77" s="252" t="s">
        <v>276</v>
      </c>
      <c r="B77" s="246">
        <v>0</v>
      </c>
      <c r="C77" s="251">
        <f t="shared" si="2"/>
        <v>90</v>
      </c>
    </row>
    <row r="78" spans="1:3" ht="16">
      <c r="A78" s="252" t="s">
        <v>14</v>
      </c>
      <c r="B78" s="246">
        <v>0</v>
      </c>
      <c r="C78" s="251">
        <f t="shared" si="2"/>
        <v>90</v>
      </c>
    </row>
    <row r="79" spans="1:3" ht="16">
      <c r="A79" s="252" t="s">
        <v>470</v>
      </c>
      <c r="B79" s="246">
        <v>0</v>
      </c>
      <c r="C79" s="251">
        <f t="shared" si="2"/>
        <v>90</v>
      </c>
    </row>
    <row r="80" spans="1:3" ht="16">
      <c r="A80" s="254" t="s">
        <v>29</v>
      </c>
      <c r="B80" s="255">
        <v>0</v>
      </c>
      <c r="C80" s="256">
        <f t="shared" si="2"/>
        <v>90</v>
      </c>
    </row>
  </sheetData>
  <sortState xmlns:xlrd2="http://schemas.microsoft.com/office/spreadsheetml/2017/richdata2" ref="A61:E80">
    <sortCondition ref="A61:A80"/>
  </sortState>
  <mergeCells count="11">
    <mergeCell ref="A59:C59"/>
    <mergeCell ref="A1:C1"/>
    <mergeCell ref="A7:C7"/>
    <mergeCell ref="A8:C9"/>
    <mergeCell ref="A10:C10"/>
    <mergeCell ref="A11:C11"/>
    <mergeCell ref="A13:C13"/>
    <mergeCell ref="A3:E3"/>
    <mergeCell ref="A4:E4"/>
    <mergeCell ref="A5:E5"/>
    <mergeCell ref="A36:C36"/>
  </mergeCells>
  <pageMargins left="0.7" right="0.7" top="0.75" bottom="0.75" header="0.3" footer="0.3"/>
  <pageSetup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F0"/>
  </sheetPr>
  <dimension ref="A1:F603"/>
  <sheetViews>
    <sheetView zoomScaleNormal="100" workbookViewId="0">
      <pane ySplit="1" topLeftCell="A565" activePane="bottomLeft" state="frozen"/>
      <selection activeCell="D226" sqref="D226:M226"/>
      <selection pane="bottomLeft" activeCell="H581" sqref="H581"/>
    </sheetView>
  </sheetViews>
  <sheetFormatPr baseColWidth="10" defaultColWidth="9.1640625" defaultRowHeight="15"/>
  <cols>
    <col min="1" max="1" width="10" style="15" customWidth="1"/>
    <col min="2" max="2" width="11.6640625" style="2" bestFit="1" customWidth="1"/>
    <col min="3" max="3" width="17" style="2" customWidth="1"/>
    <col min="4" max="4" width="108.33203125" style="2" customWidth="1"/>
    <col min="5" max="16384" width="9.1640625" style="2"/>
  </cols>
  <sheetData>
    <row r="1" spans="1:4" ht="33" customHeight="1">
      <c r="A1" s="6" t="s">
        <v>1358</v>
      </c>
      <c r="B1" s="7" t="s">
        <v>1359</v>
      </c>
      <c r="C1" s="7" t="s">
        <v>1313</v>
      </c>
      <c r="D1" s="7" t="s">
        <v>1353</v>
      </c>
    </row>
    <row r="2" spans="1:4" s="178" customFormat="1" ht="17" customHeight="1">
      <c r="A2" s="527" t="s">
        <v>1519</v>
      </c>
      <c r="B2" s="527"/>
      <c r="C2" s="527"/>
      <c r="D2" s="527"/>
    </row>
    <row r="3" spans="1:4">
      <c r="A3" s="14">
        <v>1</v>
      </c>
      <c r="B3" s="13">
        <v>43935</v>
      </c>
      <c r="C3" s="2" t="s">
        <v>1380</v>
      </c>
      <c r="D3" s="2" t="s">
        <v>1381</v>
      </c>
    </row>
    <row r="4" spans="1:4">
      <c r="A4" s="61">
        <v>1</v>
      </c>
      <c r="B4" s="62">
        <v>43935</v>
      </c>
      <c r="C4" s="11" t="s">
        <v>1382</v>
      </c>
      <c r="D4" s="11" t="s">
        <v>1383</v>
      </c>
    </row>
    <row r="5" spans="1:4">
      <c r="A5" s="14">
        <v>2</v>
      </c>
      <c r="B5" s="13">
        <v>43936</v>
      </c>
      <c r="C5" s="2" t="s">
        <v>1384</v>
      </c>
      <c r="D5" s="2" t="s">
        <v>1385</v>
      </c>
    </row>
    <row r="6" spans="1:4">
      <c r="A6" s="61">
        <v>2</v>
      </c>
      <c r="B6" s="62">
        <v>43936</v>
      </c>
      <c r="C6" s="11" t="s">
        <v>1386</v>
      </c>
      <c r="D6" s="11" t="s">
        <v>1387</v>
      </c>
    </row>
    <row r="7" spans="1:4">
      <c r="A7" s="14">
        <v>3</v>
      </c>
      <c r="B7" s="13">
        <v>43939</v>
      </c>
      <c r="C7" s="2" t="s">
        <v>1382</v>
      </c>
      <c r="D7" s="2" t="s">
        <v>1388</v>
      </c>
    </row>
    <row r="8" spans="1:4">
      <c r="A8" s="61">
        <v>3</v>
      </c>
      <c r="B8" s="62">
        <v>43939</v>
      </c>
      <c r="C8" s="11" t="s">
        <v>1389</v>
      </c>
      <c r="D8" s="11" t="s">
        <v>1390</v>
      </c>
    </row>
    <row r="9" spans="1:4">
      <c r="A9" s="14">
        <v>4</v>
      </c>
      <c r="B9" s="13">
        <v>43941</v>
      </c>
      <c r="C9" s="2" t="s">
        <v>1413</v>
      </c>
      <c r="D9" s="2" t="s">
        <v>1414</v>
      </c>
    </row>
    <row r="10" spans="1:4">
      <c r="A10" s="61">
        <v>4</v>
      </c>
      <c r="B10" s="62">
        <v>43941</v>
      </c>
      <c r="C10" s="11" t="s">
        <v>1398</v>
      </c>
      <c r="D10" s="11" t="s">
        <v>1415</v>
      </c>
    </row>
    <row r="11" spans="1:4">
      <c r="A11" s="14">
        <v>5</v>
      </c>
      <c r="B11" s="13">
        <v>43943</v>
      </c>
      <c r="C11" s="2" t="s">
        <v>1382</v>
      </c>
      <c r="D11" s="2" t="s">
        <v>1424</v>
      </c>
    </row>
    <row r="12" spans="1:4">
      <c r="A12" s="61">
        <v>5</v>
      </c>
      <c r="B12" s="62">
        <v>43943</v>
      </c>
      <c r="C12" s="11" t="s">
        <v>1395</v>
      </c>
      <c r="D12" s="11" t="s">
        <v>1425</v>
      </c>
    </row>
    <row r="13" spans="1:4">
      <c r="A13" s="14">
        <v>6</v>
      </c>
      <c r="B13" s="13">
        <v>43944</v>
      </c>
      <c r="C13" s="2" t="s">
        <v>1386</v>
      </c>
      <c r="D13" s="2" t="s">
        <v>1426</v>
      </c>
    </row>
    <row r="14" spans="1:4">
      <c r="A14" s="61">
        <v>6</v>
      </c>
      <c r="B14" s="62">
        <v>43944</v>
      </c>
      <c r="C14" s="11" t="s">
        <v>1395</v>
      </c>
      <c r="D14" s="11" t="s">
        <v>1427</v>
      </c>
    </row>
    <row r="15" spans="1:4">
      <c r="A15" s="14">
        <v>7</v>
      </c>
      <c r="B15" s="13">
        <v>43946</v>
      </c>
      <c r="C15" s="2" t="s">
        <v>1380</v>
      </c>
      <c r="D15" s="2" t="s">
        <v>1428</v>
      </c>
    </row>
    <row r="16" spans="1:4">
      <c r="A16" s="61">
        <v>7</v>
      </c>
      <c r="B16" s="62">
        <v>43946</v>
      </c>
      <c r="C16" s="11" t="s">
        <v>1420</v>
      </c>
      <c r="D16" s="11" t="s">
        <v>1429</v>
      </c>
    </row>
    <row r="17" spans="1:4">
      <c r="A17" s="14">
        <v>8</v>
      </c>
      <c r="B17" s="13">
        <v>43947</v>
      </c>
      <c r="C17" s="2" t="s">
        <v>1382</v>
      </c>
      <c r="D17" s="2" t="s">
        <v>1430</v>
      </c>
    </row>
    <row r="18" spans="1:4">
      <c r="A18" s="61">
        <v>8</v>
      </c>
      <c r="B18" s="62">
        <v>43947</v>
      </c>
      <c r="C18" s="11" t="s">
        <v>1398</v>
      </c>
      <c r="D18" s="11" t="s">
        <v>1431</v>
      </c>
    </row>
    <row r="19" spans="1:4">
      <c r="A19" s="14">
        <v>9</v>
      </c>
      <c r="B19" s="13">
        <v>43951</v>
      </c>
      <c r="C19" s="2" t="s">
        <v>1421</v>
      </c>
      <c r="D19" s="2" t="s">
        <v>1440</v>
      </c>
    </row>
    <row r="20" spans="1:4">
      <c r="A20" s="61">
        <v>9</v>
      </c>
      <c r="B20" s="62">
        <v>43951</v>
      </c>
      <c r="C20" s="11" t="s">
        <v>1418</v>
      </c>
      <c r="D20" s="11" t="s">
        <v>1441</v>
      </c>
    </row>
    <row r="21" spans="1:4">
      <c r="A21" s="14">
        <v>10</v>
      </c>
      <c r="B21" s="13">
        <v>43952</v>
      </c>
      <c r="C21" s="2" t="s">
        <v>1380</v>
      </c>
      <c r="D21" s="2" t="s">
        <v>1447</v>
      </c>
    </row>
    <row r="22" spans="1:4">
      <c r="A22" s="61">
        <v>10</v>
      </c>
      <c r="B22" s="62">
        <v>43952</v>
      </c>
      <c r="C22" s="11" t="s">
        <v>1418</v>
      </c>
      <c r="D22" s="11" t="s">
        <v>1448</v>
      </c>
    </row>
    <row r="23" spans="1:4">
      <c r="A23" s="14">
        <v>11</v>
      </c>
      <c r="B23" s="13">
        <v>43952</v>
      </c>
      <c r="C23" s="2" t="s">
        <v>1400</v>
      </c>
      <c r="D23" s="2" t="s">
        <v>1451</v>
      </c>
    </row>
    <row r="24" spans="1:4">
      <c r="A24" s="61">
        <v>11</v>
      </c>
      <c r="B24" s="62">
        <v>43952</v>
      </c>
      <c r="C24" s="11" t="s">
        <v>1413</v>
      </c>
      <c r="D24" s="11" t="s">
        <v>1452</v>
      </c>
    </row>
    <row r="25" spans="1:4">
      <c r="A25" s="14">
        <v>12</v>
      </c>
      <c r="B25" s="13">
        <v>43959</v>
      </c>
      <c r="C25" s="2" t="s">
        <v>1380</v>
      </c>
      <c r="D25" s="2" t="s">
        <v>1454</v>
      </c>
    </row>
    <row r="26" spans="1:4">
      <c r="A26" s="61">
        <v>12</v>
      </c>
      <c r="B26" s="62">
        <v>43959</v>
      </c>
      <c r="C26" s="11" t="s">
        <v>1417</v>
      </c>
      <c r="D26" s="11" t="s">
        <v>1455</v>
      </c>
    </row>
    <row r="27" spans="1:4">
      <c r="A27" s="14">
        <v>13</v>
      </c>
      <c r="B27" s="13">
        <v>43960</v>
      </c>
      <c r="C27" s="2" t="s">
        <v>1413</v>
      </c>
      <c r="D27" s="2" t="s">
        <v>1456</v>
      </c>
    </row>
    <row r="28" spans="1:4">
      <c r="A28" s="61">
        <v>13</v>
      </c>
      <c r="B28" s="62">
        <v>43960</v>
      </c>
      <c r="C28" s="11" t="s">
        <v>1417</v>
      </c>
      <c r="D28" s="11" t="s">
        <v>1457</v>
      </c>
    </row>
    <row r="29" spans="1:4">
      <c r="A29" s="14">
        <v>14</v>
      </c>
      <c r="B29" s="13">
        <v>43961</v>
      </c>
      <c r="C29" s="2" t="s">
        <v>1382</v>
      </c>
      <c r="D29" s="2" t="s">
        <v>1458</v>
      </c>
    </row>
    <row r="30" spans="1:4">
      <c r="A30" s="61">
        <v>14</v>
      </c>
      <c r="B30" s="62">
        <v>43961</v>
      </c>
      <c r="C30" s="11" t="s">
        <v>1400</v>
      </c>
      <c r="D30" s="11" t="s">
        <v>1459</v>
      </c>
    </row>
    <row r="31" spans="1:4">
      <c r="A31" s="14">
        <v>15</v>
      </c>
      <c r="B31" s="13">
        <v>43962</v>
      </c>
      <c r="C31" s="2" t="s">
        <v>1421</v>
      </c>
      <c r="D31" s="2" t="s">
        <v>1460</v>
      </c>
    </row>
    <row r="32" spans="1:4">
      <c r="A32" s="61">
        <v>15</v>
      </c>
      <c r="B32" s="62">
        <v>43962</v>
      </c>
      <c r="C32" s="11" t="s">
        <v>1400</v>
      </c>
      <c r="D32" s="11" t="s">
        <v>1461</v>
      </c>
    </row>
    <row r="33" spans="1:4">
      <c r="A33" s="63">
        <v>16</v>
      </c>
      <c r="B33" s="65">
        <v>43967</v>
      </c>
      <c r="C33" s="47" t="s">
        <v>1421</v>
      </c>
      <c r="D33" s="47" t="s">
        <v>1495</v>
      </c>
    </row>
    <row r="34" spans="1:4">
      <c r="A34" s="61">
        <v>16</v>
      </c>
      <c r="B34" s="62">
        <v>43967</v>
      </c>
      <c r="C34" s="11" t="s">
        <v>1413</v>
      </c>
      <c r="D34" s="11" t="s">
        <v>1473</v>
      </c>
    </row>
    <row r="35" spans="1:4">
      <c r="A35" s="63">
        <v>17</v>
      </c>
      <c r="B35" s="65">
        <v>43968</v>
      </c>
      <c r="C35" s="47" t="s">
        <v>1380</v>
      </c>
      <c r="D35" s="47" t="s">
        <v>1474</v>
      </c>
    </row>
    <row r="36" spans="1:4">
      <c r="A36" s="61">
        <v>17</v>
      </c>
      <c r="B36" s="62">
        <v>43968</v>
      </c>
      <c r="C36" s="11" t="s">
        <v>1419</v>
      </c>
      <c r="D36" s="11" t="s">
        <v>1475</v>
      </c>
    </row>
    <row r="37" spans="1:4">
      <c r="A37" s="14">
        <v>18</v>
      </c>
      <c r="B37" s="13">
        <v>43969</v>
      </c>
      <c r="C37" s="2" t="s">
        <v>1380</v>
      </c>
      <c r="D37" s="2" t="s">
        <v>1470</v>
      </c>
    </row>
    <row r="38" spans="1:4">
      <c r="A38" s="61">
        <v>18</v>
      </c>
      <c r="B38" s="62">
        <v>43969</v>
      </c>
      <c r="C38" s="11" t="s">
        <v>1471</v>
      </c>
      <c r="D38" s="11" t="s">
        <v>1472</v>
      </c>
    </row>
    <row r="39" spans="1:4">
      <c r="A39" s="14">
        <v>19</v>
      </c>
      <c r="B39" s="13">
        <v>43971</v>
      </c>
      <c r="C39" s="2" t="s">
        <v>1382</v>
      </c>
      <c r="D39" s="2" t="s">
        <v>1476</v>
      </c>
    </row>
    <row r="40" spans="1:4">
      <c r="A40" s="61">
        <v>19</v>
      </c>
      <c r="B40" s="62">
        <v>43971</v>
      </c>
      <c r="C40" s="11" t="s">
        <v>1386</v>
      </c>
      <c r="D40" s="11" t="s">
        <v>1477</v>
      </c>
    </row>
    <row r="41" spans="1:4">
      <c r="A41" s="14">
        <v>20</v>
      </c>
      <c r="B41" s="13">
        <v>43971</v>
      </c>
      <c r="C41" s="2" t="s">
        <v>1380</v>
      </c>
      <c r="D41" s="2" t="s">
        <v>1490</v>
      </c>
    </row>
    <row r="42" spans="1:4">
      <c r="A42" s="61">
        <v>20</v>
      </c>
      <c r="B42" s="62">
        <v>43971</v>
      </c>
      <c r="C42" s="11" t="s">
        <v>1386</v>
      </c>
      <c r="D42" s="11" t="s">
        <v>1491</v>
      </c>
    </row>
    <row r="43" spans="1:4">
      <c r="A43" s="14">
        <v>21</v>
      </c>
      <c r="B43" s="13">
        <v>43972</v>
      </c>
      <c r="C43" s="2" t="s">
        <v>1380</v>
      </c>
      <c r="D43" s="2" t="s">
        <v>1492</v>
      </c>
    </row>
    <row r="44" spans="1:4">
      <c r="A44" s="61">
        <v>21</v>
      </c>
      <c r="B44" s="62">
        <v>43972</v>
      </c>
      <c r="C44" s="11" t="s">
        <v>1420</v>
      </c>
      <c r="D44" s="11" t="s">
        <v>1489</v>
      </c>
    </row>
    <row r="45" spans="1:4">
      <c r="A45" s="14">
        <v>22</v>
      </c>
      <c r="B45" s="13">
        <v>43972</v>
      </c>
      <c r="C45" s="2" t="s">
        <v>1380</v>
      </c>
      <c r="D45" s="2" t="s">
        <v>1493</v>
      </c>
    </row>
    <row r="46" spans="1:4">
      <c r="A46" s="61">
        <v>22</v>
      </c>
      <c r="B46" s="62">
        <v>43972</v>
      </c>
      <c r="C46" s="11" t="s">
        <v>1382</v>
      </c>
      <c r="D46" s="11" t="s">
        <v>1494</v>
      </c>
    </row>
    <row r="47" spans="1:4" s="178" customFormat="1" ht="17" customHeight="1">
      <c r="A47" s="527" t="s">
        <v>1518</v>
      </c>
      <c r="B47" s="527"/>
      <c r="C47" s="527"/>
      <c r="D47" s="527"/>
    </row>
    <row r="48" spans="1:4">
      <c r="A48" s="14">
        <v>23</v>
      </c>
      <c r="B48" s="13">
        <v>44014</v>
      </c>
      <c r="C48" s="2" t="s">
        <v>1419</v>
      </c>
      <c r="D48" s="2" t="s">
        <v>1520</v>
      </c>
    </row>
    <row r="49" spans="1:4">
      <c r="A49" s="61">
        <v>23</v>
      </c>
      <c r="B49" s="62">
        <v>44014</v>
      </c>
      <c r="C49" s="11" t="s">
        <v>1521</v>
      </c>
      <c r="D49" s="11" t="s">
        <v>1522</v>
      </c>
    </row>
    <row r="50" spans="1:4">
      <c r="A50" s="14">
        <v>24</v>
      </c>
      <c r="B50" s="13">
        <v>44017</v>
      </c>
      <c r="C50" s="2" t="s">
        <v>1382</v>
      </c>
      <c r="D50" s="2" t="s">
        <v>1523</v>
      </c>
    </row>
    <row r="51" spans="1:4">
      <c r="A51" s="61">
        <v>24</v>
      </c>
      <c r="B51" s="62">
        <v>44017</v>
      </c>
      <c r="C51" s="11" t="s">
        <v>1397</v>
      </c>
      <c r="D51" s="11" t="s">
        <v>1524</v>
      </c>
    </row>
    <row r="52" spans="1:4">
      <c r="A52" s="14">
        <v>25</v>
      </c>
      <c r="B52" s="13">
        <v>44019</v>
      </c>
      <c r="C52" s="2" t="s">
        <v>1382</v>
      </c>
      <c r="D52" s="2" t="s">
        <v>1525</v>
      </c>
    </row>
    <row r="53" spans="1:4">
      <c r="A53" s="61">
        <v>25</v>
      </c>
      <c r="B53" s="62">
        <v>44019</v>
      </c>
      <c r="C53" s="11" t="s">
        <v>1521</v>
      </c>
      <c r="D53" s="11" t="s">
        <v>1526</v>
      </c>
    </row>
    <row r="54" spans="1:4">
      <c r="A54" s="14">
        <v>26</v>
      </c>
      <c r="B54" s="13">
        <v>44019</v>
      </c>
      <c r="C54" s="2" t="s">
        <v>1382</v>
      </c>
      <c r="D54" s="2" t="s">
        <v>1527</v>
      </c>
    </row>
    <row r="55" spans="1:4">
      <c r="A55" s="61">
        <v>26</v>
      </c>
      <c r="B55" s="62">
        <v>44019</v>
      </c>
      <c r="C55" s="11" t="s">
        <v>1419</v>
      </c>
      <c r="D55" s="11" t="s">
        <v>1528</v>
      </c>
    </row>
    <row r="56" spans="1:4">
      <c r="A56" s="14">
        <v>27</v>
      </c>
      <c r="B56" s="13">
        <v>44020</v>
      </c>
      <c r="C56" s="2" t="s">
        <v>1413</v>
      </c>
      <c r="D56" s="2" t="s">
        <v>1531</v>
      </c>
    </row>
    <row r="57" spans="1:4">
      <c r="A57" s="61">
        <v>27</v>
      </c>
      <c r="B57" s="62">
        <v>44020</v>
      </c>
      <c r="C57" s="11" t="s">
        <v>1530</v>
      </c>
      <c r="D57" s="11" t="s">
        <v>1532</v>
      </c>
    </row>
    <row r="58" spans="1:4">
      <c r="A58" s="14">
        <v>28</v>
      </c>
      <c r="B58" s="13">
        <v>44021</v>
      </c>
      <c r="C58" s="2" t="s">
        <v>1421</v>
      </c>
      <c r="D58" s="2" t="s">
        <v>1533</v>
      </c>
    </row>
    <row r="59" spans="1:4">
      <c r="A59" s="61">
        <v>28</v>
      </c>
      <c r="B59" s="62">
        <v>44021</v>
      </c>
      <c r="C59" s="11" t="s">
        <v>1413</v>
      </c>
      <c r="D59" s="11" t="s">
        <v>1534</v>
      </c>
    </row>
    <row r="60" spans="1:4">
      <c r="A60" s="14">
        <v>29</v>
      </c>
      <c r="B60" s="13">
        <v>44021</v>
      </c>
      <c r="C60" s="2" t="s">
        <v>1413</v>
      </c>
      <c r="D60" s="2" t="s">
        <v>1536</v>
      </c>
    </row>
    <row r="61" spans="1:4">
      <c r="A61" s="61">
        <v>29</v>
      </c>
      <c r="B61" s="62">
        <v>44021</v>
      </c>
      <c r="C61" s="11" t="s">
        <v>1521</v>
      </c>
      <c r="D61" s="11" t="s">
        <v>1535</v>
      </c>
    </row>
    <row r="62" spans="1:4">
      <c r="A62" s="14">
        <v>30</v>
      </c>
      <c r="B62" s="13">
        <v>44022</v>
      </c>
      <c r="C62" s="2" t="s">
        <v>1421</v>
      </c>
      <c r="D62" s="2" t="s">
        <v>1537</v>
      </c>
    </row>
    <row r="63" spans="1:4">
      <c r="A63" s="61">
        <v>30</v>
      </c>
      <c r="B63" s="62">
        <v>44022</v>
      </c>
      <c r="C63" s="11" t="s">
        <v>1530</v>
      </c>
      <c r="D63" s="11" t="s">
        <v>1538</v>
      </c>
    </row>
    <row r="64" spans="1:4">
      <c r="A64" s="14">
        <v>31</v>
      </c>
      <c r="B64" s="13">
        <v>44022</v>
      </c>
      <c r="C64" s="2" t="s">
        <v>1413</v>
      </c>
      <c r="D64" s="2" t="s">
        <v>1541</v>
      </c>
    </row>
    <row r="65" spans="1:4">
      <c r="A65" s="61">
        <v>31</v>
      </c>
      <c r="B65" s="62">
        <v>44022</v>
      </c>
      <c r="C65" s="11" t="s">
        <v>1539</v>
      </c>
      <c r="D65" s="11" t="s">
        <v>1540</v>
      </c>
    </row>
    <row r="66" spans="1:4">
      <c r="A66" s="14">
        <v>32</v>
      </c>
      <c r="B66" s="13">
        <v>44027</v>
      </c>
      <c r="C66" s="2" t="s">
        <v>1542</v>
      </c>
      <c r="D66" s="2" t="s">
        <v>1543</v>
      </c>
    </row>
    <row r="67" spans="1:4">
      <c r="A67" s="61">
        <v>32</v>
      </c>
      <c r="B67" s="62">
        <v>44027</v>
      </c>
      <c r="C67" s="11" t="s">
        <v>1521</v>
      </c>
      <c r="D67" s="11" t="s">
        <v>1544</v>
      </c>
    </row>
    <row r="68" spans="1:4">
      <c r="A68" s="14">
        <v>33</v>
      </c>
      <c r="B68" s="13">
        <v>44050</v>
      </c>
      <c r="C68" s="2" t="s">
        <v>1416</v>
      </c>
      <c r="D68" s="2" t="s">
        <v>1549</v>
      </c>
    </row>
    <row r="69" spans="1:4">
      <c r="A69" s="61">
        <v>33</v>
      </c>
      <c r="B69" s="62">
        <v>44050</v>
      </c>
      <c r="C69" s="11" t="s">
        <v>1395</v>
      </c>
      <c r="D69" s="11" t="s">
        <v>1550</v>
      </c>
    </row>
    <row r="70" spans="1:4">
      <c r="A70" s="14">
        <v>34</v>
      </c>
      <c r="B70" s="13">
        <v>44050</v>
      </c>
      <c r="C70" s="2" t="s">
        <v>1421</v>
      </c>
      <c r="D70" s="2" t="s">
        <v>1551</v>
      </c>
    </row>
    <row r="71" spans="1:4">
      <c r="A71" s="61">
        <v>34</v>
      </c>
      <c r="B71" s="62">
        <v>44050</v>
      </c>
      <c r="C71" s="11" t="s">
        <v>1530</v>
      </c>
      <c r="D71" s="11" t="s">
        <v>1552</v>
      </c>
    </row>
    <row r="72" spans="1:4">
      <c r="A72" s="14">
        <v>35</v>
      </c>
      <c r="B72" s="13">
        <v>44065</v>
      </c>
      <c r="C72" s="2" t="s">
        <v>1521</v>
      </c>
      <c r="D72" s="2" t="s">
        <v>1557</v>
      </c>
    </row>
    <row r="73" spans="1:4">
      <c r="A73" s="61">
        <v>35</v>
      </c>
      <c r="B73" s="62">
        <v>44065</v>
      </c>
      <c r="C73" s="11" t="s">
        <v>1386</v>
      </c>
      <c r="D73" s="11" t="s">
        <v>1558</v>
      </c>
    </row>
    <row r="74" spans="1:4">
      <c r="A74" s="14">
        <v>36</v>
      </c>
      <c r="B74" s="13">
        <v>44068</v>
      </c>
      <c r="C74" s="2" t="s">
        <v>1542</v>
      </c>
      <c r="D74" s="2" t="s">
        <v>1559</v>
      </c>
    </row>
    <row r="75" spans="1:4">
      <c r="A75" s="61">
        <v>36</v>
      </c>
      <c r="B75" s="62">
        <v>44068</v>
      </c>
      <c r="C75" s="11" t="s">
        <v>1382</v>
      </c>
      <c r="D75" s="11" t="s">
        <v>1560</v>
      </c>
    </row>
    <row r="76" spans="1:4">
      <c r="A76" s="14">
        <v>37</v>
      </c>
      <c r="B76" s="13">
        <v>44077</v>
      </c>
      <c r="C76" s="2" t="s">
        <v>1413</v>
      </c>
      <c r="D76" s="2" t="s">
        <v>1561</v>
      </c>
    </row>
    <row r="77" spans="1:4">
      <c r="A77" s="61">
        <v>37</v>
      </c>
      <c r="B77" s="62">
        <v>44077</v>
      </c>
      <c r="C77" s="11" t="s">
        <v>1419</v>
      </c>
      <c r="D77" s="11" t="s">
        <v>1562</v>
      </c>
    </row>
    <row r="78" spans="1:4">
      <c r="A78" s="14">
        <v>38</v>
      </c>
      <c r="B78" s="13">
        <v>44078</v>
      </c>
      <c r="C78" s="2" t="s">
        <v>1384</v>
      </c>
      <c r="D78" s="2" t="s">
        <v>1575</v>
      </c>
    </row>
    <row r="79" spans="1:4">
      <c r="A79" s="61">
        <v>38</v>
      </c>
      <c r="B79" s="62">
        <v>44078</v>
      </c>
      <c r="C79" s="11" t="s">
        <v>1399</v>
      </c>
      <c r="D79" s="11" t="s">
        <v>1425</v>
      </c>
    </row>
    <row r="80" spans="1:4">
      <c r="A80" s="14">
        <v>39</v>
      </c>
      <c r="B80" s="13">
        <v>44085</v>
      </c>
      <c r="C80" s="2" t="s">
        <v>1539</v>
      </c>
      <c r="D80" s="2" t="s">
        <v>1577</v>
      </c>
    </row>
    <row r="81" spans="1:4">
      <c r="A81" s="61">
        <v>39</v>
      </c>
      <c r="B81" s="62">
        <v>44085</v>
      </c>
      <c r="C81" s="11" t="s">
        <v>1521</v>
      </c>
      <c r="D81" s="11" t="s">
        <v>1578</v>
      </c>
    </row>
    <row r="82" spans="1:4">
      <c r="A82" s="14">
        <v>40</v>
      </c>
      <c r="B82" s="13">
        <v>44102</v>
      </c>
      <c r="C82" s="2" t="s">
        <v>1386</v>
      </c>
      <c r="D82" s="2" t="s">
        <v>1595</v>
      </c>
    </row>
    <row r="83" spans="1:4">
      <c r="A83" s="61">
        <v>40</v>
      </c>
      <c r="B83" s="62">
        <v>44102</v>
      </c>
      <c r="C83" s="11" t="s">
        <v>1521</v>
      </c>
      <c r="D83" s="11" t="s">
        <v>1596</v>
      </c>
    </row>
    <row r="84" spans="1:4">
      <c r="A84" s="14">
        <v>41</v>
      </c>
      <c r="B84" s="13">
        <v>44105</v>
      </c>
      <c r="C84" s="2" t="s">
        <v>1542</v>
      </c>
      <c r="D84" s="2" t="s">
        <v>1962</v>
      </c>
    </row>
    <row r="85" spans="1:4">
      <c r="A85" s="61">
        <v>41</v>
      </c>
      <c r="B85" s="62">
        <v>44105</v>
      </c>
      <c r="C85" s="11" t="s">
        <v>1397</v>
      </c>
      <c r="D85" s="11" t="s">
        <v>1961</v>
      </c>
    </row>
    <row r="86" spans="1:4">
      <c r="A86" s="14">
        <v>42</v>
      </c>
      <c r="B86" s="13">
        <v>44109</v>
      </c>
      <c r="C86" s="2" t="s">
        <v>1419</v>
      </c>
      <c r="D86" s="2" t="s">
        <v>1963</v>
      </c>
    </row>
    <row r="87" spans="1:4">
      <c r="A87" s="61">
        <v>42</v>
      </c>
      <c r="B87" s="62">
        <v>44109</v>
      </c>
      <c r="C87" s="11" t="s">
        <v>1539</v>
      </c>
      <c r="D87" s="11" t="s">
        <v>1964</v>
      </c>
    </row>
    <row r="88" spans="1:4">
      <c r="A88" s="14">
        <v>43</v>
      </c>
      <c r="B88" s="13">
        <v>44118</v>
      </c>
      <c r="C88" s="2" t="s">
        <v>1419</v>
      </c>
      <c r="D88" s="2" t="s">
        <v>1965</v>
      </c>
    </row>
    <row r="89" spans="1:4">
      <c r="A89" s="61">
        <v>43</v>
      </c>
      <c r="B89" s="62">
        <v>44118</v>
      </c>
      <c r="C89" s="11" t="s">
        <v>1521</v>
      </c>
      <c r="D89" s="11" t="s">
        <v>1966</v>
      </c>
    </row>
    <row r="90" spans="1:4">
      <c r="A90" s="14">
        <v>44</v>
      </c>
      <c r="B90" s="13">
        <v>44121</v>
      </c>
      <c r="C90" s="2" t="s">
        <v>1382</v>
      </c>
      <c r="D90" s="2" t="s">
        <v>1967</v>
      </c>
    </row>
    <row r="91" spans="1:4">
      <c r="A91" s="61">
        <v>44</v>
      </c>
      <c r="B91" s="62">
        <v>44121</v>
      </c>
      <c r="C91" s="11" t="s">
        <v>1419</v>
      </c>
      <c r="D91" s="11" t="s">
        <v>1968</v>
      </c>
    </row>
    <row r="92" spans="1:4">
      <c r="A92" s="14">
        <v>45</v>
      </c>
      <c r="B92" s="13">
        <v>44122</v>
      </c>
      <c r="C92" s="2" t="s">
        <v>1382</v>
      </c>
      <c r="D92" s="2" t="s">
        <v>1969</v>
      </c>
    </row>
    <row r="93" spans="1:4">
      <c r="A93" s="61">
        <v>45</v>
      </c>
      <c r="B93" s="62">
        <v>44122</v>
      </c>
      <c r="C93" s="11" t="s">
        <v>1521</v>
      </c>
      <c r="D93" s="11" t="s">
        <v>1970</v>
      </c>
    </row>
    <row r="94" spans="1:4">
      <c r="A94" s="14">
        <v>46</v>
      </c>
      <c r="B94" s="13">
        <v>44122</v>
      </c>
      <c r="C94" s="2" t="s">
        <v>1542</v>
      </c>
      <c r="D94" s="2" t="s">
        <v>1971</v>
      </c>
    </row>
    <row r="95" spans="1:4">
      <c r="A95" s="61">
        <v>46</v>
      </c>
      <c r="B95" s="62">
        <v>44122</v>
      </c>
      <c r="C95" s="11" t="s">
        <v>1521</v>
      </c>
      <c r="D95" s="11" t="s">
        <v>1972</v>
      </c>
    </row>
    <row r="96" spans="1:4">
      <c r="A96" s="14">
        <v>47</v>
      </c>
      <c r="B96" s="13">
        <v>44126</v>
      </c>
      <c r="C96" s="2" t="s">
        <v>1530</v>
      </c>
      <c r="D96" s="2" t="s">
        <v>1973</v>
      </c>
    </row>
    <row r="97" spans="1:4">
      <c r="A97" s="61">
        <v>47</v>
      </c>
      <c r="B97" s="62">
        <v>44126</v>
      </c>
      <c r="C97" s="11" t="s">
        <v>1521</v>
      </c>
      <c r="D97" s="11" t="s">
        <v>1974</v>
      </c>
    </row>
    <row r="98" spans="1:4">
      <c r="A98" s="14">
        <v>48</v>
      </c>
      <c r="B98" s="13">
        <v>44127</v>
      </c>
      <c r="C98" s="2" t="s">
        <v>1530</v>
      </c>
      <c r="D98" s="2" t="s">
        <v>1975</v>
      </c>
    </row>
    <row r="99" spans="1:4">
      <c r="A99" s="61">
        <v>48</v>
      </c>
      <c r="B99" s="62">
        <v>44127</v>
      </c>
      <c r="C99" s="11" t="s">
        <v>1539</v>
      </c>
      <c r="D99" s="11" t="s">
        <v>1976</v>
      </c>
    </row>
    <row r="100" spans="1:4">
      <c r="A100" s="14">
        <v>49</v>
      </c>
      <c r="B100" s="13">
        <v>44132</v>
      </c>
      <c r="C100" s="2" t="s">
        <v>1539</v>
      </c>
      <c r="D100" s="2" t="s">
        <v>1977</v>
      </c>
    </row>
    <row r="101" spans="1:4">
      <c r="A101" s="61">
        <v>49</v>
      </c>
      <c r="B101" s="62">
        <v>44132</v>
      </c>
      <c r="C101" s="11" t="s">
        <v>1521</v>
      </c>
      <c r="D101" s="11" t="s">
        <v>1978</v>
      </c>
    </row>
    <row r="102" spans="1:4">
      <c r="A102" s="14">
        <v>50</v>
      </c>
      <c r="B102" s="13">
        <v>44137</v>
      </c>
      <c r="C102" s="2" t="s">
        <v>1389</v>
      </c>
      <c r="D102" s="2" t="s">
        <v>1979</v>
      </c>
    </row>
    <row r="103" spans="1:4">
      <c r="A103" s="61">
        <v>50</v>
      </c>
      <c r="B103" s="62">
        <v>44137</v>
      </c>
      <c r="C103" s="11" t="s">
        <v>1521</v>
      </c>
      <c r="D103" s="11" t="s">
        <v>1980</v>
      </c>
    </row>
    <row r="104" spans="1:4" ht="14" customHeight="1">
      <c r="A104" s="14">
        <v>51</v>
      </c>
      <c r="B104" s="13">
        <v>44140</v>
      </c>
      <c r="C104" s="2" t="s">
        <v>1564</v>
      </c>
      <c r="D104" s="2" t="s">
        <v>1981</v>
      </c>
    </row>
    <row r="105" spans="1:4">
      <c r="A105" s="61">
        <v>51</v>
      </c>
      <c r="B105" s="62">
        <v>44140</v>
      </c>
      <c r="C105" s="11" t="s">
        <v>1539</v>
      </c>
      <c r="D105" s="11" t="s">
        <v>1982</v>
      </c>
    </row>
    <row r="106" spans="1:4" ht="14" customHeight="1">
      <c r="A106" s="14">
        <v>52</v>
      </c>
      <c r="B106" s="13">
        <v>44141</v>
      </c>
      <c r="C106" s="2" t="s">
        <v>1983</v>
      </c>
      <c r="D106" s="2" t="s">
        <v>1985</v>
      </c>
    </row>
    <row r="107" spans="1:4">
      <c r="A107" s="61">
        <v>52</v>
      </c>
      <c r="B107" s="62">
        <v>44141</v>
      </c>
      <c r="C107" s="11" t="s">
        <v>1521</v>
      </c>
      <c r="D107" s="11" t="s">
        <v>1984</v>
      </c>
    </row>
    <row r="108" spans="1:4" ht="14" customHeight="1">
      <c r="A108" s="14">
        <v>53</v>
      </c>
      <c r="B108" s="13">
        <v>44141</v>
      </c>
      <c r="C108" s="2" t="s">
        <v>1417</v>
      </c>
      <c r="D108" s="2" t="s">
        <v>1986</v>
      </c>
    </row>
    <row r="109" spans="1:4">
      <c r="A109" s="61">
        <v>53</v>
      </c>
      <c r="B109" s="62">
        <v>44141</v>
      </c>
      <c r="C109" s="11" t="s">
        <v>1539</v>
      </c>
      <c r="D109" s="11" t="s">
        <v>1987</v>
      </c>
    </row>
    <row r="110" spans="1:4" ht="14" customHeight="1">
      <c r="A110" s="14">
        <v>54</v>
      </c>
      <c r="B110" s="13">
        <v>44141</v>
      </c>
      <c r="C110" s="2" t="s">
        <v>1421</v>
      </c>
      <c r="D110" s="2" t="s">
        <v>1988</v>
      </c>
    </row>
    <row r="111" spans="1:4">
      <c r="A111" s="61">
        <v>54</v>
      </c>
      <c r="B111" s="62">
        <v>44141</v>
      </c>
      <c r="C111" s="11" t="s">
        <v>1542</v>
      </c>
      <c r="D111" s="11" t="s">
        <v>1989</v>
      </c>
    </row>
    <row r="112" spans="1:4" ht="14" customHeight="1">
      <c r="A112" s="14">
        <v>55</v>
      </c>
      <c r="B112" s="13">
        <v>44144</v>
      </c>
      <c r="C112" s="2" t="s">
        <v>1382</v>
      </c>
      <c r="D112" s="2" t="s">
        <v>1990</v>
      </c>
    </row>
    <row r="113" spans="1:4">
      <c r="A113" s="61">
        <v>55</v>
      </c>
      <c r="B113" s="62">
        <v>44144</v>
      </c>
      <c r="C113" s="11" t="s">
        <v>1564</v>
      </c>
      <c r="D113" s="11" t="s">
        <v>1991</v>
      </c>
    </row>
    <row r="114" spans="1:4" ht="14" customHeight="1">
      <c r="A114" s="14">
        <v>56</v>
      </c>
      <c r="B114" s="13">
        <v>44145</v>
      </c>
      <c r="C114" s="2" t="s">
        <v>1564</v>
      </c>
      <c r="D114" s="2" t="s">
        <v>1590</v>
      </c>
    </row>
    <row r="115" spans="1:4">
      <c r="A115" s="61">
        <v>56</v>
      </c>
      <c r="B115" s="62">
        <v>44145</v>
      </c>
      <c r="C115" s="11" t="s">
        <v>1539</v>
      </c>
      <c r="D115" s="11" t="s">
        <v>1992</v>
      </c>
    </row>
    <row r="116" spans="1:4" s="178" customFormat="1" ht="17" customHeight="1">
      <c r="A116" s="527" t="s">
        <v>2010</v>
      </c>
      <c r="B116" s="527"/>
      <c r="C116" s="527"/>
      <c r="D116" s="527"/>
    </row>
    <row r="117" spans="1:4" ht="14" customHeight="1">
      <c r="A117" s="14">
        <v>57</v>
      </c>
      <c r="B117" s="13">
        <v>44213</v>
      </c>
      <c r="C117" s="2" t="s">
        <v>1382</v>
      </c>
      <c r="D117" s="2" t="s">
        <v>2011</v>
      </c>
    </row>
    <row r="118" spans="1:4">
      <c r="A118" s="61">
        <v>57</v>
      </c>
      <c r="B118" s="62">
        <v>44213</v>
      </c>
      <c r="C118" s="11" t="s">
        <v>1521</v>
      </c>
      <c r="D118" s="11" t="s">
        <v>2012</v>
      </c>
    </row>
    <row r="119" spans="1:4" ht="14" customHeight="1">
      <c r="A119" s="14">
        <v>58</v>
      </c>
      <c r="B119" s="13">
        <v>44218</v>
      </c>
      <c r="C119" s="2" t="s">
        <v>1382</v>
      </c>
      <c r="D119" s="2" t="s">
        <v>2013</v>
      </c>
    </row>
    <row r="120" spans="1:4">
      <c r="A120" s="61">
        <v>58</v>
      </c>
      <c r="B120" s="62">
        <v>44218</v>
      </c>
      <c r="C120" s="11" t="s">
        <v>1419</v>
      </c>
      <c r="D120" s="11" t="s">
        <v>2014</v>
      </c>
    </row>
    <row r="121" spans="1:4" ht="14" customHeight="1">
      <c r="A121" s="14">
        <v>59</v>
      </c>
      <c r="B121" s="13">
        <v>44218</v>
      </c>
      <c r="C121" s="2" t="s">
        <v>1530</v>
      </c>
      <c r="D121" s="2" t="s">
        <v>2015</v>
      </c>
    </row>
    <row r="122" spans="1:4">
      <c r="A122" s="61">
        <v>59</v>
      </c>
      <c r="B122" s="62">
        <v>44218</v>
      </c>
      <c r="C122" s="11" t="s">
        <v>1395</v>
      </c>
      <c r="D122" s="11" t="s">
        <v>3793</v>
      </c>
    </row>
    <row r="123" spans="1:4" ht="14" customHeight="1">
      <c r="A123" s="14">
        <v>60</v>
      </c>
      <c r="B123" s="13">
        <v>44223</v>
      </c>
      <c r="C123" s="2" t="s">
        <v>1521</v>
      </c>
      <c r="D123" s="2" t="s">
        <v>2016</v>
      </c>
    </row>
    <row r="124" spans="1:4">
      <c r="A124" s="61">
        <v>60</v>
      </c>
      <c r="B124" s="62">
        <v>44223</v>
      </c>
      <c r="C124" s="11" t="s">
        <v>1395</v>
      </c>
      <c r="D124" s="11" t="s">
        <v>2017</v>
      </c>
    </row>
    <row r="125" spans="1:4" ht="14" customHeight="1">
      <c r="A125" s="14">
        <v>61</v>
      </c>
      <c r="B125" s="13">
        <v>44225</v>
      </c>
      <c r="C125" s="2" t="s">
        <v>1382</v>
      </c>
      <c r="D125" s="2" t="s">
        <v>2019</v>
      </c>
    </row>
    <row r="126" spans="1:4">
      <c r="A126" s="61">
        <v>61</v>
      </c>
      <c r="B126" s="62">
        <v>44225</v>
      </c>
      <c r="C126" s="11" t="s">
        <v>2018</v>
      </c>
      <c r="D126" s="11" t="s">
        <v>2020</v>
      </c>
    </row>
    <row r="127" spans="1:4" ht="14" customHeight="1">
      <c r="A127" s="14">
        <v>62</v>
      </c>
      <c r="B127" s="13">
        <v>44230</v>
      </c>
      <c r="C127" s="2" t="s">
        <v>1384</v>
      </c>
      <c r="D127" s="2" t="s">
        <v>1452</v>
      </c>
    </row>
    <row r="128" spans="1:4">
      <c r="A128" s="61">
        <v>62</v>
      </c>
      <c r="B128" s="62">
        <v>44230</v>
      </c>
      <c r="C128" s="11" t="s">
        <v>1530</v>
      </c>
      <c r="D128" s="11" t="s">
        <v>2021</v>
      </c>
    </row>
    <row r="129" spans="1:4" ht="14" customHeight="1">
      <c r="A129" s="14">
        <v>63</v>
      </c>
      <c r="B129" s="13">
        <v>44231</v>
      </c>
      <c r="C129" s="2" t="s">
        <v>1397</v>
      </c>
      <c r="D129" s="2" t="s">
        <v>2032</v>
      </c>
    </row>
    <row r="130" spans="1:4">
      <c r="A130" s="61">
        <v>63</v>
      </c>
      <c r="B130" s="62">
        <v>44231</v>
      </c>
      <c r="C130" s="11" t="s">
        <v>1395</v>
      </c>
      <c r="D130" s="11" t="s">
        <v>2031</v>
      </c>
    </row>
    <row r="131" spans="1:4" ht="14" customHeight="1">
      <c r="A131" s="14">
        <v>64</v>
      </c>
      <c r="B131" s="13">
        <v>44243</v>
      </c>
      <c r="C131" s="2" t="s">
        <v>1521</v>
      </c>
      <c r="D131" s="2" t="s">
        <v>2034</v>
      </c>
    </row>
    <row r="132" spans="1:4">
      <c r="A132" s="61">
        <v>64</v>
      </c>
      <c r="B132" s="62">
        <v>44243</v>
      </c>
      <c r="C132" s="11" t="s">
        <v>1386</v>
      </c>
      <c r="D132" s="11" t="s">
        <v>2035</v>
      </c>
    </row>
    <row r="133" spans="1:4" ht="14" customHeight="1">
      <c r="A133" s="14">
        <v>65</v>
      </c>
      <c r="B133" s="13">
        <v>44243</v>
      </c>
      <c r="C133" s="2" t="s">
        <v>1530</v>
      </c>
      <c r="D133" s="2" t="s">
        <v>2036</v>
      </c>
    </row>
    <row r="134" spans="1:4">
      <c r="A134" s="61">
        <v>65</v>
      </c>
      <c r="B134" s="62">
        <v>44243</v>
      </c>
      <c r="C134" s="11" t="s">
        <v>1395</v>
      </c>
      <c r="D134" s="11" t="s">
        <v>2038</v>
      </c>
    </row>
    <row r="135" spans="1:4" ht="14" customHeight="1">
      <c r="A135" s="14">
        <v>66</v>
      </c>
      <c r="B135" s="13">
        <v>44243</v>
      </c>
      <c r="C135" s="2" t="s">
        <v>1382</v>
      </c>
      <c r="D135" s="2" t="s">
        <v>1440</v>
      </c>
    </row>
    <row r="136" spans="1:4">
      <c r="A136" s="61">
        <v>66</v>
      </c>
      <c r="B136" s="62">
        <v>44243</v>
      </c>
      <c r="C136" s="11" t="s">
        <v>1397</v>
      </c>
      <c r="D136" s="11" t="s">
        <v>2037</v>
      </c>
    </row>
    <row r="137" spans="1:4" ht="14" customHeight="1">
      <c r="A137" s="14">
        <v>67</v>
      </c>
      <c r="B137" s="13">
        <v>44245</v>
      </c>
      <c r="C137" s="2" t="s">
        <v>1382</v>
      </c>
      <c r="D137" s="2" t="s">
        <v>2040</v>
      </c>
    </row>
    <row r="138" spans="1:4">
      <c r="A138" s="61">
        <v>67</v>
      </c>
      <c r="B138" s="62">
        <v>44245</v>
      </c>
      <c r="C138" s="11" t="s">
        <v>1419</v>
      </c>
      <c r="D138" s="11" t="s">
        <v>2041</v>
      </c>
    </row>
    <row r="139" spans="1:4" ht="14" customHeight="1">
      <c r="A139" s="14">
        <v>68</v>
      </c>
      <c r="B139" s="13">
        <v>44259</v>
      </c>
      <c r="C139" s="2" t="s">
        <v>1521</v>
      </c>
      <c r="D139" s="2" t="s">
        <v>2047</v>
      </c>
    </row>
    <row r="140" spans="1:4">
      <c r="A140" s="61">
        <v>68</v>
      </c>
      <c r="B140" s="62">
        <v>44259</v>
      </c>
      <c r="C140" s="11" t="s">
        <v>1386</v>
      </c>
      <c r="D140" s="11" t="s">
        <v>2048</v>
      </c>
    </row>
    <row r="141" spans="1:4" ht="14" customHeight="1">
      <c r="A141" s="14">
        <v>69</v>
      </c>
      <c r="B141" s="13">
        <v>44260</v>
      </c>
      <c r="C141" s="2" t="s">
        <v>1382</v>
      </c>
      <c r="D141" s="2" t="s">
        <v>2049</v>
      </c>
    </row>
    <row r="142" spans="1:4">
      <c r="A142" s="61">
        <v>69</v>
      </c>
      <c r="B142" s="62">
        <v>44260</v>
      </c>
      <c r="C142" s="11" t="s">
        <v>1399</v>
      </c>
      <c r="D142" s="11" t="s">
        <v>2050</v>
      </c>
    </row>
    <row r="143" spans="1:4" ht="14" customHeight="1">
      <c r="A143" s="14">
        <v>70</v>
      </c>
      <c r="B143" s="13">
        <v>44261</v>
      </c>
      <c r="C143" s="2" t="s">
        <v>1382</v>
      </c>
      <c r="D143" s="2" t="s">
        <v>2051</v>
      </c>
    </row>
    <row r="144" spans="1:4">
      <c r="A144" s="61">
        <v>70</v>
      </c>
      <c r="B144" s="62">
        <v>44261</v>
      </c>
      <c r="C144" s="11" t="s">
        <v>1419</v>
      </c>
      <c r="D144" s="11" t="s">
        <v>2052</v>
      </c>
    </row>
    <row r="145" spans="1:4" ht="14" customHeight="1">
      <c r="A145" s="14">
        <v>71</v>
      </c>
      <c r="B145" s="13">
        <v>44263</v>
      </c>
      <c r="C145" s="2" t="s">
        <v>1542</v>
      </c>
      <c r="D145" s="2" t="s">
        <v>2056</v>
      </c>
    </row>
    <row r="146" spans="1:4">
      <c r="A146" s="61">
        <v>71</v>
      </c>
      <c r="B146" s="62">
        <v>44263</v>
      </c>
      <c r="C146" s="11" t="s">
        <v>1382</v>
      </c>
      <c r="D146" s="11" t="s">
        <v>2057</v>
      </c>
    </row>
    <row r="147" spans="1:4" ht="14" customHeight="1">
      <c r="A147" s="14">
        <v>72</v>
      </c>
      <c r="B147" s="13">
        <v>44263</v>
      </c>
      <c r="C147" s="2" t="s">
        <v>1542</v>
      </c>
      <c r="D147" s="2" t="s">
        <v>2058</v>
      </c>
    </row>
    <row r="148" spans="1:4">
      <c r="A148" s="61">
        <v>72</v>
      </c>
      <c r="B148" s="62">
        <v>44263</v>
      </c>
      <c r="C148" s="11" t="s">
        <v>1395</v>
      </c>
      <c r="D148" s="11" t="s">
        <v>2059</v>
      </c>
    </row>
    <row r="149" spans="1:4" ht="14" customHeight="1">
      <c r="A149" s="14">
        <v>73</v>
      </c>
      <c r="B149" s="13">
        <v>44264</v>
      </c>
      <c r="C149" s="2" t="s">
        <v>1530</v>
      </c>
      <c r="D149" s="2" t="s">
        <v>2062</v>
      </c>
    </row>
    <row r="150" spans="1:4">
      <c r="A150" s="61">
        <v>73</v>
      </c>
      <c r="B150" s="62">
        <v>44264</v>
      </c>
      <c r="C150" s="11" t="s">
        <v>1386</v>
      </c>
      <c r="D150" s="11" t="s">
        <v>2063</v>
      </c>
    </row>
    <row r="151" spans="1:4" ht="14" customHeight="1">
      <c r="A151" s="14">
        <v>74</v>
      </c>
      <c r="B151" s="13">
        <v>44270</v>
      </c>
      <c r="C151" s="2" t="s">
        <v>2064</v>
      </c>
      <c r="D151" s="2" t="s">
        <v>2066</v>
      </c>
    </row>
    <row r="152" spans="1:4">
      <c r="A152" s="61">
        <v>74</v>
      </c>
      <c r="B152" s="62">
        <v>44270</v>
      </c>
      <c r="C152" s="11" t="s">
        <v>1539</v>
      </c>
      <c r="D152" s="11" t="s">
        <v>2065</v>
      </c>
    </row>
    <row r="153" spans="1:4" ht="14" customHeight="1">
      <c r="A153" s="14">
        <v>75</v>
      </c>
      <c r="B153" s="13">
        <v>44279</v>
      </c>
      <c r="C153" s="2" t="s">
        <v>1564</v>
      </c>
      <c r="D153" s="2" t="s">
        <v>2067</v>
      </c>
    </row>
    <row r="154" spans="1:4">
      <c r="A154" s="61">
        <v>75</v>
      </c>
      <c r="B154" s="62">
        <v>44279</v>
      </c>
      <c r="C154" s="11" t="s">
        <v>1521</v>
      </c>
      <c r="D154" s="11" t="s">
        <v>2068</v>
      </c>
    </row>
    <row r="155" spans="1:4" ht="14" customHeight="1">
      <c r="A155" s="14">
        <v>76</v>
      </c>
      <c r="B155" s="13">
        <v>44279</v>
      </c>
      <c r="C155" s="2" t="s">
        <v>1542</v>
      </c>
      <c r="D155" s="2" t="s">
        <v>2069</v>
      </c>
    </row>
    <row r="156" spans="1:4">
      <c r="A156" s="61">
        <v>76</v>
      </c>
      <c r="B156" s="62">
        <v>44279</v>
      </c>
      <c r="C156" s="11" t="s">
        <v>1521</v>
      </c>
      <c r="D156" s="11" t="s">
        <v>2070</v>
      </c>
    </row>
    <row r="157" spans="1:4" ht="14" customHeight="1">
      <c r="A157" s="14">
        <v>77</v>
      </c>
      <c r="B157" s="13">
        <v>44280</v>
      </c>
      <c r="C157" s="2" t="s">
        <v>1471</v>
      </c>
      <c r="D157" s="2" t="s">
        <v>2071</v>
      </c>
    </row>
    <row r="158" spans="1:4">
      <c r="A158" s="61">
        <v>77</v>
      </c>
      <c r="B158" s="62">
        <v>44280</v>
      </c>
      <c r="C158" s="11" t="s">
        <v>1539</v>
      </c>
      <c r="D158" s="11" t="s">
        <v>2072</v>
      </c>
    </row>
    <row r="159" spans="1:4" ht="14" customHeight="1">
      <c r="A159" s="14">
        <v>78</v>
      </c>
      <c r="B159" s="13">
        <v>44287</v>
      </c>
      <c r="C159" s="2" t="s">
        <v>1389</v>
      </c>
      <c r="D159" s="2" t="s">
        <v>2073</v>
      </c>
    </row>
    <row r="160" spans="1:4">
      <c r="A160" s="61">
        <v>78</v>
      </c>
      <c r="B160" s="62">
        <v>44287</v>
      </c>
      <c r="C160" s="11" t="s">
        <v>1521</v>
      </c>
      <c r="D160" s="11" t="s">
        <v>2074</v>
      </c>
    </row>
    <row r="161" spans="1:4" ht="14" customHeight="1">
      <c r="A161" s="14">
        <v>78</v>
      </c>
      <c r="B161" s="13">
        <v>44291</v>
      </c>
      <c r="C161" s="2" t="s">
        <v>1530</v>
      </c>
      <c r="D161" s="2" t="s">
        <v>2093</v>
      </c>
    </row>
    <row r="162" spans="1:4">
      <c r="A162" s="61">
        <v>78</v>
      </c>
      <c r="B162" s="62">
        <v>44291</v>
      </c>
      <c r="C162" s="11" t="s">
        <v>1386</v>
      </c>
      <c r="D162" s="11" t="s">
        <v>2094</v>
      </c>
    </row>
    <row r="163" spans="1:4" ht="14" customHeight="1">
      <c r="A163" s="14">
        <v>79</v>
      </c>
      <c r="B163" s="13">
        <v>44311</v>
      </c>
      <c r="C163" s="2" t="s">
        <v>1384</v>
      </c>
      <c r="D163" s="2" t="s">
        <v>2124</v>
      </c>
    </row>
    <row r="164" spans="1:4">
      <c r="A164" s="61">
        <v>79</v>
      </c>
      <c r="B164" s="62">
        <v>44311</v>
      </c>
      <c r="C164" s="11" t="s">
        <v>1386</v>
      </c>
      <c r="D164" s="11" t="s">
        <v>2106</v>
      </c>
    </row>
    <row r="165" spans="1:4" ht="14" customHeight="1">
      <c r="A165" s="14">
        <v>80</v>
      </c>
      <c r="B165" s="13">
        <v>44313</v>
      </c>
      <c r="C165" s="2" t="s">
        <v>2018</v>
      </c>
      <c r="D165" s="2" t="s">
        <v>2123</v>
      </c>
    </row>
    <row r="166" spans="1:4">
      <c r="A166" s="61">
        <v>80</v>
      </c>
      <c r="B166" s="62">
        <v>44313</v>
      </c>
      <c r="C166" s="11" t="s">
        <v>1386</v>
      </c>
      <c r="D166" s="11" t="s">
        <v>2122</v>
      </c>
    </row>
    <row r="167" spans="1:4" ht="14" customHeight="1">
      <c r="A167" s="14">
        <v>81</v>
      </c>
      <c r="B167" s="13">
        <v>44317</v>
      </c>
      <c r="C167" s="2" t="s">
        <v>1419</v>
      </c>
      <c r="D167" s="2" t="s">
        <v>2125</v>
      </c>
    </row>
    <row r="168" spans="1:4">
      <c r="A168" s="61">
        <v>81</v>
      </c>
      <c r="B168" s="62">
        <v>44317</v>
      </c>
      <c r="C168" s="11" t="s">
        <v>1521</v>
      </c>
      <c r="D168" s="11" t="s">
        <v>2126</v>
      </c>
    </row>
    <row r="169" spans="1:4" ht="14" customHeight="1">
      <c r="A169" s="14">
        <v>82</v>
      </c>
      <c r="B169" s="13">
        <v>44341</v>
      </c>
      <c r="C169" s="2" t="s">
        <v>1539</v>
      </c>
      <c r="D169" s="2" t="s">
        <v>2129</v>
      </c>
    </row>
    <row r="170" spans="1:4">
      <c r="A170" s="61">
        <v>82</v>
      </c>
      <c r="B170" s="62">
        <v>44341</v>
      </c>
      <c r="C170" s="11" t="s">
        <v>1395</v>
      </c>
      <c r="D170" s="11" t="s">
        <v>2130</v>
      </c>
    </row>
    <row r="171" spans="1:4" ht="14" customHeight="1">
      <c r="A171" s="14">
        <v>83</v>
      </c>
      <c r="B171" s="13">
        <v>44342</v>
      </c>
      <c r="C171" s="2" t="s">
        <v>1542</v>
      </c>
      <c r="D171" s="2" t="s">
        <v>2127</v>
      </c>
    </row>
    <row r="172" spans="1:4">
      <c r="A172" s="61">
        <v>83</v>
      </c>
      <c r="B172" s="62">
        <v>44342</v>
      </c>
      <c r="C172" s="11" t="s">
        <v>1521</v>
      </c>
      <c r="D172" s="11" t="s">
        <v>2128</v>
      </c>
    </row>
    <row r="173" spans="1:4" ht="14" customHeight="1">
      <c r="A173" s="14">
        <v>84</v>
      </c>
      <c r="B173" s="13">
        <v>44344</v>
      </c>
      <c r="C173" s="2" t="s">
        <v>1382</v>
      </c>
      <c r="D173" s="2" t="s">
        <v>2131</v>
      </c>
    </row>
    <row r="174" spans="1:4">
      <c r="A174" s="61">
        <v>84</v>
      </c>
      <c r="B174" s="62">
        <v>44344</v>
      </c>
      <c r="C174" s="11" t="s">
        <v>1419</v>
      </c>
      <c r="D174" s="11" t="s">
        <v>2132</v>
      </c>
    </row>
    <row r="175" spans="1:4" ht="14" customHeight="1">
      <c r="A175" s="14">
        <v>85</v>
      </c>
      <c r="B175" s="13">
        <v>44348</v>
      </c>
      <c r="C175" s="2" t="s">
        <v>1419</v>
      </c>
      <c r="D175" s="2" t="s">
        <v>2133</v>
      </c>
    </row>
    <row r="176" spans="1:4">
      <c r="A176" s="61">
        <v>85</v>
      </c>
      <c r="B176" s="62">
        <v>44348</v>
      </c>
      <c r="C176" s="11" t="s">
        <v>1539</v>
      </c>
      <c r="D176" s="11" t="s">
        <v>2134</v>
      </c>
    </row>
    <row r="177" spans="1:4" ht="14" customHeight="1">
      <c r="A177" s="14">
        <v>86</v>
      </c>
      <c r="B177" s="13">
        <v>44354</v>
      </c>
      <c r="C177" s="2" t="s">
        <v>1542</v>
      </c>
      <c r="D177" s="2" t="s">
        <v>2135</v>
      </c>
    </row>
    <row r="178" spans="1:4">
      <c r="A178" s="61">
        <v>86</v>
      </c>
      <c r="B178" s="62">
        <v>44354</v>
      </c>
      <c r="C178" s="11" t="s">
        <v>1389</v>
      </c>
      <c r="D178" s="11" t="s">
        <v>2136</v>
      </c>
    </row>
    <row r="179" spans="1:4">
      <c r="A179" s="14">
        <v>87</v>
      </c>
      <c r="B179" s="13">
        <v>44355</v>
      </c>
      <c r="C179" s="2" t="s">
        <v>1413</v>
      </c>
      <c r="D179" s="2" t="s">
        <v>2699</v>
      </c>
    </row>
    <row r="180" spans="1:4">
      <c r="A180" s="61">
        <v>87</v>
      </c>
      <c r="B180" s="62">
        <v>44355</v>
      </c>
      <c r="C180" s="11" t="s">
        <v>1530</v>
      </c>
      <c r="D180" s="11" t="s">
        <v>1541</v>
      </c>
    </row>
    <row r="181" spans="1:4" ht="14" customHeight="1">
      <c r="A181" s="14">
        <v>88</v>
      </c>
      <c r="B181" s="13">
        <v>44356</v>
      </c>
      <c r="C181" s="2" t="s">
        <v>1421</v>
      </c>
      <c r="D181" s="2" t="s">
        <v>2137</v>
      </c>
    </row>
    <row r="182" spans="1:4">
      <c r="A182" s="61">
        <v>88</v>
      </c>
      <c r="B182" s="62">
        <v>44356</v>
      </c>
      <c r="C182" s="11" t="s">
        <v>1386</v>
      </c>
      <c r="D182" s="11" t="s">
        <v>2138</v>
      </c>
    </row>
    <row r="183" spans="1:4" ht="14" customHeight="1">
      <c r="A183" s="14">
        <v>89</v>
      </c>
      <c r="B183" s="13">
        <v>44356</v>
      </c>
      <c r="C183" s="2" t="s">
        <v>1419</v>
      </c>
      <c r="D183" s="2" t="s">
        <v>2140</v>
      </c>
    </row>
    <row r="184" spans="1:4">
      <c r="A184" s="61">
        <v>89</v>
      </c>
      <c r="B184" s="62">
        <v>44356</v>
      </c>
      <c r="C184" s="11" t="s">
        <v>1386</v>
      </c>
      <c r="D184" s="11" t="s">
        <v>2139</v>
      </c>
    </row>
    <row r="185" spans="1:4" ht="14" customHeight="1">
      <c r="A185" s="14">
        <v>90</v>
      </c>
      <c r="B185" s="13">
        <v>44356</v>
      </c>
      <c r="C185" s="2" t="s">
        <v>1530</v>
      </c>
      <c r="D185" s="2" t="s">
        <v>2142</v>
      </c>
    </row>
    <row r="186" spans="1:4">
      <c r="A186" s="61">
        <v>90</v>
      </c>
      <c r="B186" s="62">
        <v>44356</v>
      </c>
      <c r="C186" s="11" t="s">
        <v>1395</v>
      </c>
      <c r="D186" s="11" t="s">
        <v>2141</v>
      </c>
    </row>
    <row r="187" spans="1:4" ht="14" customHeight="1">
      <c r="A187" s="14">
        <v>91</v>
      </c>
      <c r="B187" s="13">
        <v>44356</v>
      </c>
      <c r="C187" s="2" t="s">
        <v>1382</v>
      </c>
      <c r="D187" s="2" t="s">
        <v>2143</v>
      </c>
    </row>
    <row r="188" spans="1:4">
      <c r="A188" s="61">
        <v>91</v>
      </c>
      <c r="B188" s="62">
        <v>44356</v>
      </c>
      <c r="C188" s="11" t="s">
        <v>1471</v>
      </c>
      <c r="D188" s="11" t="s">
        <v>2144</v>
      </c>
    </row>
    <row r="189" spans="1:4" ht="14" customHeight="1">
      <c r="A189" s="14">
        <v>92</v>
      </c>
      <c r="B189" s="13">
        <v>44356</v>
      </c>
      <c r="C189" s="2" t="s">
        <v>1530</v>
      </c>
      <c r="D189" s="2" t="s">
        <v>2145</v>
      </c>
    </row>
    <row r="190" spans="1:4">
      <c r="A190" s="61">
        <v>92</v>
      </c>
      <c r="B190" s="62">
        <v>44356</v>
      </c>
      <c r="C190" s="11" t="s">
        <v>1521</v>
      </c>
      <c r="D190" s="11" t="s">
        <v>2146</v>
      </c>
    </row>
    <row r="191" spans="1:4" s="178" customFormat="1" ht="17" customHeight="1">
      <c r="A191" s="527" t="s">
        <v>2151</v>
      </c>
      <c r="B191" s="527"/>
      <c r="C191" s="527"/>
      <c r="D191" s="527"/>
    </row>
    <row r="192" spans="1:4" ht="14" customHeight="1">
      <c r="A192" s="14">
        <v>93</v>
      </c>
      <c r="B192" s="13">
        <v>44446</v>
      </c>
      <c r="C192" s="2" t="s">
        <v>1421</v>
      </c>
      <c r="D192" s="2" t="s">
        <v>2152</v>
      </c>
    </row>
    <row r="193" spans="1:4">
      <c r="A193" s="61">
        <v>93</v>
      </c>
      <c r="B193" s="62">
        <v>44446</v>
      </c>
      <c r="C193" s="11" t="s">
        <v>1521</v>
      </c>
      <c r="D193" s="11" t="s">
        <v>2153</v>
      </c>
    </row>
    <row r="194" spans="1:4" ht="14" customHeight="1">
      <c r="A194" s="14">
        <v>94</v>
      </c>
      <c r="B194" s="13">
        <v>44454</v>
      </c>
      <c r="C194" s="2" t="s">
        <v>1314</v>
      </c>
      <c r="D194" s="2" t="s">
        <v>2157</v>
      </c>
    </row>
    <row r="195" spans="1:4">
      <c r="A195" s="61">
        <v>94</v>
      </c>
      <c r="B195" s="62">
        <v>44454</v>
      </c>
      <c r="C195" s="11" t="s">
        <v>1521</v>
      </c>
      <c r="D195" s="11" t="s">
        <v>2158</v>
      </c>
    </row>
    <row r="196" spans="1:4" ht="14" customHeight="1">
      <c r="A196" s="14">
        <v>95</v>
      </c>
      <c r="B196" s="13">
        <v>44457</v>
      </c>
      <c r="C196" s="2" t="s">
        <v>1545</v>
      </c>
      <c r="D196" s="2" t="s">
        <v>2160</v>
      </c>
    </row>
    <row r="197" spans="1:4">
      <c r="A197" s="61">
        <v>95</v>
      </c>
      <c r="B197" s="62">
        <v>44457</v>
      </c>
      <c r="C197" s="11" t="s">
        <v>1521</v>
      </c>
      <c r="D197" s="11" t="s">
        <v>2159</v>
      </c>
    </row>
    <row r="198" spans="1:4" ht="14" customHeight="1">
      <c r="A198" s="14">
        <v>96</v>
      </c>
      <c r="B198" s="13">
        <v>44464</v>
      </c>
      <c r="C198" s="2" t="s">
        <v>1389</v>
      </c>
      <c r="D198" s="2" t="s">
        <v>2541</v>
      </c>
    </row>
    <row r="199" spans="1:4">
      <c r="A199" s="61">
        <v>96</v>
      </c>
      <c r="B199" s="62">
        <v>44464</v>
      </c>
      <c r="C199" s="11" t="s">
        <v>2540</v>
      </c>
      <c r="D199" s="11" t="s">
        <v>2542</v>
      </c>
    </row>
    <row r="200" spans="1:4" ht="14" customHeight="1">
      <c r="A200" s="14">
        <v>97</v>
      </c>
      <c r="B200" s="13">
        <v>44476</v>
      </c>
      <c r="C200" s="2" t="s">
        <v>1539</v>
      </c>
      <c r="D200" s="2" t="s">
        <v>2700</v>
      </c>
    </row>
    <row r="201" spans="1:4">
      <c r="A201" s="61">
        <v>97</v>
      </c>
      <c r="B201" s="62">
        <v>44476</v>
      </c>
      <c r="C201" s="11" t="s">
        <v>1521</v>
      </c>
      <c r="D201" s="11" t="s">
        <v>2701</v>
      </c>
    </row>
    <row r="202" spans="1:4" ht="14" customHeight="1">
      <c r="A202" s="14">
        <v>98</v>
      </c>
      <c r="B202" s="13">
        <v>44477</v>
      </c>
      <c r="C202" s="2" t="s">
        <v>1413</v>
      </c>
      <c r="D202" s="2" t="s">
        <v>2702</v>
      </c>
    </row>
    <row r="203" spans="1:4">
      <c r="A203" s="61">
        <v>98</v>
      </c>
      <c r="B203" s="62">
        <v>44477</v>
      </c>
      <c r="C203" s="11" t="s">
        <v>1521</v>
      </c>
      <c r="D203" s="11" t="s">
        <v>2703</v>
      </c>
    </row>
    <row r="204" spans="1:4" ht="14" customHeight="1">
      <c r="A204" s="14">
        <v>99</v>
      </c>
      <c r="B204" s="13">
        <v>44477</v>
      </c>
      <c r="C204" s="2" t="s">
        <v>1413</v>
      </c>
      <c r="D204" s="2" t="s">
        <v>2704</v>
      </c>
    </row>
    <row r="205" spans="1:4">
      <c r="A205" s="61">
        <v>99</v>
      </c>
      <c r="B205" s="62">
        <v>44477</v>
      </c>
      <c r="C205" s="11" t="s">
        <v>1539</v>
      </c>
      <c r="D205" s="11" t="s">
        <v>2705</v>
      </c>
    </row>
    <row r="206" spans="1:4" ht="14" customHeight="1">
      <c r="A206" s="14">
        <v>100</v>
      </c>
      <c r="B206" s="13">
        <v>44507</v>
      </c>
      <c r="C206" s="2" t="s">
        <v>1521</v>
      </c>
      <c r="D206" s="2" t="s">
        <v>2706</v>
      </c>
    </row>
    <row r="207" spans="1:4">
      <c r="A207" s="61">
        <v>100</v>
      </c>
      <c r="B207" s="62">
        <v>44507</v>
      </c>
      <c r="C207" s="11" t="s">
        <v>2540</v>
      </c>
      <c r="D207" s="11" t="s">
        <v>2707</v>
      </c>
    </row>
    <row r="208" spans="1:4" ht="14" customHeight="1">
      <c r="A208" s="14">
        <v>101</v>
      </c>
      <c r="B208" s="13">
        <v>44547</v>
      </c>
      <c r="C208" s="2" t="s">
        <v>1413</v>
      </c>
      <c r="D208" s="2" t="s">
        <v>2710</v>
      </c>
    </row>
    <row r="209" spans="1:4">
      <c r="A209" s="61">
        <v>101</v>
      </c>
      <c r="B209" s="62">
        <v>44547</v>
      </c>
      <c r="C209" s="11" t="s">
        <v>1419</v>
      </c>
      <c r="D209" s="11" t="s">
        <v>2711</v>
      </c>
    </row>
    <row r="210" spans="1:4" ht="14" customHeight="1">
      <c r="A210" s="14">
        <v>102</v>
      </c>
      <c r="B210" s="13">
        <v>44547</v>
      </c>
      <c r="C210" s="2" t="s">
        <v>1413</v>
      </c>
      <c r="D210" s="2" t="s">
        <v>2712</v>
      </c>
    </row>
    <row r="211" spans="1:4">
      <c r="A211" s="61">
        <v>102</v>
      </c>
      <c r="B211" s="62">
        <v>44547</v>
      </c>
      <c r="C211" s="11" t="s">
        <v>2540</v>
      </c>
      <c r="D211" s="11" t="s">
        <v>2713</v>
      </c>
    </row>
    <row r="212" spans="1:4" ht="14" customHeight="1">
      <c r="A212" s="14">
        <v>103</v>
      </c>
      <c r="B212" s="13">
        <v>44549</v>
      </c>
      <c r="C212" s="2" t="s">
        <v>2540</v>
      </c>
      <c r="D212" s="2" t="s">
        <v>2715</v>
      </c>
    </row>
    <row r="213" spans="1:4">
      <c r="A213" s="61">
        <v>103</v>
      </c>
      <c r="B213" s="62">
        <v>44549</v>
      </c>
      <c r="C213" s="11" t="s">
        <v>1386</v>
      </c>
      <c r="D213" s="11" t="s">
        <v>2716</v>
      </c>
    </row>
    <row r="214" spans="1:4" ht="14" customHeight="1">
      <c r="A214" s="14">
        <v>104</v>
      </c>
      <c r="B214" s="13">
        <v>44550</v>
      </c>
      <c r="C214" s="2" t="s">
        <v>1421</v>
      </c>
      <c r="D214" s="2" t="s">
        <v>2717</v>
      </c>
    </row>
    <row r="215" spans="1:4">
      <c r="A215" s="61">
        <v>104</v>
      </c>
      <c r="B215" s="62">
        <v>44186</v>
      </c>
      <c r="C215" s="11" t="s">
        <v>2540</v>
      </c>
      <c r="D215" s="11" t="s">
        <v>1974</v>
      </c>
    </row>
    <row r="216" spans="1:4" ht="14" customHeight="1">
      <c r="A216" s="14">
        <v>105</v>
      </c>
      <c r="B216" s="13">
        <v>44564</v>
      </c>
      <c r="C216" s="2" t="s">
        <v>1419</v>
      </c>
      <c r="D216" s="2" t="s">
        <v>2718</v>
      </c>
    </row>
    <row r="217" spans="1:4">
      <c r="A217" s="61">
        <v>105</v>
      </c>
      <c r="B217" s="62">
        <v>44564</v>
      </c>
      <c r="C217" s="11" t="s">
        <v>1386</v>
      </c>
      <c r="D217" s="11" t="s">
        <v>2719</v>
      </c>
    </row>
    <row r="218" spans="1:4" ht="14" customHeight="1">
      <c r="A218" s="14">
        <v>106</v>
      </c>
      <c r="B218" s="13">
        <v>44564</v>
      </c>
      <c r="C218" s="2" t="s">
        <v>1382</v>
      </c>
      <c r="D218" s="2" t="s">
        <v>2720</v>
      </c>
    </row>
    <row r="219" spans="1:4">
      <c r="A219" s="61">
        <v>106</v>
      </c>
      <c r="B219" s="62">
        <v>44564</v>
      </c>
      <c r="C219" s="11" t="s">
        <v>2018</v>
      </c>
      <c r="D219" s="11" t="s">
        <v>2721</v>
      </c>
    </row>
    <row r="220" spans="1:4" ht="14" customHeight="1">
      <c r="A220" s="14">
        <v>107</v>
      </c>
      <c r="B220" s="13">
        <v>44568</v>
      </c>
      <c r="C220" s="2" t="s">
        <v>1413</v>
      </c>
      <c r="D220" s="2" t="s">
        <v>2722</v>
      </c>
    </row>
    <row r="221" spans="1:4">
      <c r="A221" s="61">
        <v>107</v>
      </c>
      <c r="B221" s="62">
        <v>44568</v>
      </c>
      <c r="C221" s="11" t="s">
        <v>1386</v>
      </c>
      <c r="D221" s="11" t="s">
        <v>2712</v>
      </c>
    </row>
    <row r="222" spans="1:4" ht="14" customHeight="1">
      <c r="A222" s="14">
        <v>108</v>
      </c>
      <c r="B222" s="13">
        <v>44571</v>
      </c>
      <c r="C222" s="2" t="s">
        <v>1314</v>
      </c>
      <c r="D222" s="2" t="s">
        <v>2724</v>
      </c>
    </row>
    <row r="223" spans="1:4">
      <c r="A223" s="61">
        <v>108</v>
      </c>
      <c r="B223" s="62">
        <v>44571</v>
      </c>
      <c r="C223" s="11" t="s">
        <v>1395</v>
      </c>
      <c r="D223" s="11" t="s">
        <v>2725</v>
      </c>
    </row>
    <row r="224" spans="1:4" ht="14" customHeight="1">
      <c r="A224" s="14">
        <v>109</v>
      </c>
      <c r="B224" s="13">
        <v>44571</v>
      </c>
      <c r="C224" s="2" t="s">
        <v>1421</v>
      </c>
      <c r="D224" s="2" t="s">
        <v>2723</v>
      </c>
    </row>
    <row r="225" spans="1:4">
      <c r="A225" s="61">
        <v>109</v>
      </c>
      <c r="B225" s="62">
        <v>44571</v>
      </c>
      <c r="C225" s="11" t="s">
        <v>1314</v>
      </c>
      <c r="D225" s="11" t="s">
        <v>2134</v>
      </c>
    </row>
    <row r="226" spans="1:4" ht="14" customHeight="1">
      <c r="A226" s="14">
        <v>110</v>
      </c>
      <c r="B226" s="13">
        <v>44574</v>
      </c>
      <c r="C226" s="2" t="s">
        <v>1421</v>
      </c>
      <c r="D226" s="2" t="s">
        <v>2726</v>
      </c>
    </row>
    <row r="227" spans="1:4">
      <c r="A227" s="61">
        <v>110</v>
      </c>
      <c r="B227" s="62">
        <v>44574</v>
      </c>
      <c r="C227" s="11" t="s">
        <v>1521</v>
      </c>
      <c r="D227" s="11" t="s">
        <v>2727</v>
      </c>
    </row>
    <row r="228" spans="1:4" ht="14" customHeight="1">
      <c r="A228" s="14">
        <v>111</v>
      </c>
      <c r="B228" s="13">
        <v>44581</v>
      </c>
      <c r="C228" s="2" t="s">
        <v>1545</v>
      </c>
      <c r="D228" s="2" t="s">
        <v>2728</v>
      </c>
    </row>
    <row r="229" spans="1:4">
      <c r="A229" s="61">
        <v>111</v>
      </c>
      <c r="B229" s="62">
        <v>44581</v>
      </c>
      <c r="C229" s="11" t="s">
        <v>1530</v>
      </c>
      <c r="D229" s="11" t="s">
        <v>2729</v>
      </c>
    </row>
    <row r="230" spans="1:4" ht="14" customHeight="1">
      <c r="A230" s="14">
        <v>112</v>
      </c>
      <c r="B230" s="13">
        <v>44602</v>
      </c>
      <c r="C230" s="2" t="s">
        <v>1419</v>
      </c>
      <c r="D230" s="2" t="s">
        <v>2730</v>
      </c>
    </row>
    <row r="231" spans="1:4">
      <c r="A231" s="61">
        <v>112</v>
      </c>
      <c r="B231" s="62">
        <v>44602</v>
      </c>
      <c r="C231" s="11" t="s">
        <v>1530</v>
      </c>
      <c r="D231" s="11" t="s">
        <v>2116</v>
      </c>
    </row>
    <row r="232" spans="1:4" ht="14" customHeight="1">
      <c r="A232" s="14">
        <v>113</v>
      </c>
      <c r="B232" s="13">
        <v>44605</v>
      </c>
      <c r="C232" s="2" t="s">
        <v>1530</v>
      </c>
      <c r="D232" s="2" t="s">
        <v>2095</v>
      </c>
    </row>
    <row r="233" spans="1:4">
      <c r="A233" s="61">
        <v>113</v>
      </c>
      <c r="B233" s="62">
        <v>44605</v>
      </c>
      <c r="C233" s="11" t="s">
        <v>1395</v>
      </c>
      <c r="D233" s="11" t="s">
        <v>2731</v>
      </c>
    </row>
    <row r="234" spans="1:4" ht="14" customHeight="1">
      <c r="A234" s="14">
        <v>114</v>
      </c>
      <c r="B234" s="13">
        <v>44608</v>
      </c>
      <c r="C234" s="2" t="s">
        <v>1413</v>
      </c>
      <c r="D234" s="2" t="s">
        <v>2732</v>
      </c>
    </row>
    <row r="235" spans="1:4">
      <c r="A235" s="61">
        <v>114</v>
      </c>
      <c r="B235" s="62">
        <v>44608</v>
      </c>
      <c r="C235" s="11" t="s">
        <v>1386</v>
      </c>
      <c r="D235" s="11" t="s">
        <v>2733</v>
      </c>
    </row>
    <row r="236" spans="1:4" ht="14" customHeight="1">
      <c r="A236" s="14">
        <v>115</v>
      </c>
      <c r="B236" s="13">
        <v>44608</v>
      </c>
      <c r="C236" s="2" t="s">
        <v>1542</v>
      </c>
      <c r="D236" s="2" t="s">
        <v>2722</v>
      </c>
    </row>
    <row r="237" spans="1:4">
      <c r="A237" s="61">
        <v>115</v>
      </c>
      <c r="B237" s="62">
        <v>44608</v>
      </c>
      <c r="C237" s="11" t="s">
        <v>1413</v>
      </c>
      <c r="D237" s="11" t="s">
        <v>2734</v>
      </c>
    </row>
    <row r="238" spans="1:4" ht="14" customHeight="1">
      <c r="A238" s="14">
        <v>116</v>
      </c>
      <c r="B238" s="13">
        <v>44609</v>
      </c>
      <c r="C238" s="2" t="s">
        <v>1314</v>
      </c>
      <c r="D238" s="2" t="s">
        <v>2735</v>
      </c>
    </row>
    <row r="239" spans="1:4">
      <c r="A239" s="61">
        <v>116</v>
      </c>
      <c r="B239" s="62">
        <v>44609</v>
      </c>
      <c r="C239" s="11" t="s">
        <v>1389</v>
      </c>
      <c r="D239" s="11" t="s">
        <v>2736</v>
      </c>
    </row>
    <row r="240" spans="1:4" ht="14" customHeight="1">
      <c r="A240" s="14">
        <v>117</v>
      </c>
      <c r="B240" s="13">
        <v>44614</v>
      </c>
      <c r="C240" s="2" t="s">
        <v>2018</v>
      </c>
      <c r="D240" s="2" t="s">
        <v>2737</v>
      </c>
    </row>
    <row r="241" spans="1:4">
      <c r="A241" s="61">
        <v>117</v>
      </c>
      <c r="B241" s="62">
        <v>44614</v>
      </c>
      <c r="C241" s="11" t="s">
        <v>1521</v>
      </c>
      <c r="D241" s="11" t="s">
        <v>2738</v>
      </c>
    </row>
    <row r="242" spans="1:4" ht="14" customHeight="1">
      <c r="A242" s="14">
        <v>118</v>
      </c>
      <c r="B242" s="13">
        <v>44615</v>
      </c>
      <c r="C242" s="2" t="s">
        <v>1382</v>
      </c>
      <c r="D242" s="2" t="s">
        <v>2739</v>
      </c>
    </row>
    <row r="243" spans="1:4">
      <c r="A243" s="61">
        <v>118</v>
      </c>
      <c r="B243" s="62">
        <v>44615</v>
      </c>
      <c r="C243" s="11" t="s">
        <v>1521</v>
      </c>
      <c r="D243" s="11" t="s">
        <v>2740</v>
      </c>
    </row>
    <row r="244" spans="1:4" ht="14" customHeight="1">
      <c r="A244" s="14">
        <v>119</v>
      </c>
      <c r="B244" s="13">
        <v>44629</v>
      </c>
      <c r="C244" s="2" t="s">
        <v>1542</v>
      </c>
      <c r="D244" s="2" t="s">
        <v>2741</v>
      </c>
    </row>
    <row r="245" spans="1:4">
      <c r="A245" s="61">
        <v>119</v>
      </c>
      <c r="B245" s="62">
        <v>44629</v>
      </c>
      <c r="C245" s="11" t="s">
        <v>2064</v>
      </c>
      <c r="D245" s="11" t="s">
        <v>2742</v>
      </c>
    </row>
    <row r="246" spans="1:4" ht="14" customHeight="1">
      <c r="A246" s="14">
        <v>120</v>
      </c>
      <c r="B246" s="13">
        <v>44635</v>
      </c>
      <c r="C246" s="2" t="s">
        <v>2064</v>
      </c>
      <c r="D246" s="2" t="s">
        <v>2755</v>
      </c>
    </row>
    <row r="247" spans="1:4">
      <c r="A247" s="61">
        <v>120</v>
      </c>
      <c r="B247" s="62">
        <v>44635</v>
      </c>
      <c r="C247" s="11" t="s">
        <v>2540</v>
      </c>
      <c r="D247" s="11" t="s">
        <v>2754</v>
      </c>
    </row>
    <row r="248" spans="1:4" ht="14" customHeight="1">
      <c r="A248" s="14">
        <v>121</v>
      </c>
      <c r="B248" s="13">
        <v>44705</v>
      </c>
      <c r="C248" s="2" t="s">
        <v>1421</v>
      </c>
      <c r="D248" s="2" t="s">
        <v>2771</v>
      </c>
    </row>
    <row r="249" spans="1:4">
      <c r="A249" s="61">
        <v>121</v>
      </c>
      <c r="B249" s="62">
        <v>44705</v>
      </c>
      <c r="C249" s="11" t="s">
        <v>1314</v>
      </c>
      <c r="D249" s="11" t="s">
        <v>2770</v>
      </c>
    </row>
    <row r="250" spans="1:4" ht="14" customHeight="1">
      <c r="A250" s="14">
        <v>122</v>
      </c>
      <c r="B250" s="13">
        <v>44705</v>
      </c>
      <c r="C250" s="2" t="s">
        <v>1421</v>
      </c>
      <c r="D250" s="2" t="s">
        <v>2768</v>
      </c>
    </row>
    <row r="251" spans="1:4">
      <c r="A251" s="61">
        <v>122</v>
      </c>
      <c r="B251" s="62">
        <v>44705</v>
      </c>
      <c r="C251" s="11" t="s">
        <v>2540</v>
      </c>
      <c r="D251" s="11" t="s">
        <v>2769</v>
      </c>
    </row>
    <row r="252" spans="1:4" ht="14" customHeight="1">
      <c r="A252" s="14">
        <v>123</v>
      </c>
      <c r="B252" s="13">
        <v>44716</v>
      </c>
      <c r="C252" s="2" t="s">
        <v>1421</v>
      </c>
      <c r="D252" s="2" t="s">
        <v>2773</v>
      </c>
    </row>
    <row r="253" spans="1:4">
      <c r="A253" s="61">
        <v>123</v>
      </c>
      <c r="B253" s="62">
        <v>44716</v>
      </c>
      <c r="C253" s="11" t="s">
        <v>1389</v>
      </c>
      <c r="D253" s="11" t="s">
        <v>2772</v>
      </c>
    </row>
    <row r="254" spans="1:4" ht="14" customHeight="1">
      <c r="A254" s="14">
        <v>124</v>
      </c>
      <c r="B254" s="13">
        <v>44717</v>
      </c>
      <c r="C254" s="2" t="s">
        <v>1314</v>
      </c>
      <c r="D254" s="2" t="s">
        <v>2775</v>
      </c>
    </row>
    <row r="255" spans="1:4">
      <c r="A255" s="61">
        <v>124</v>
      </c>
      <c r="B255" s="62">
        <v>44717</v>
      </c>
      <c r="C255" s="11" t="s">
        <v>2774</v>
      </c>
      <c r="D255" s="11" t="s">
        <v>1541</v>
      </c>
    </row>
    <row r="256" spans="1:4" ht="14" customHeight="1">
      <c r="A256" s="14">
        <v>125</v>
      </c>
      <c r="B256" s="13">
        <v>44719</v>
      </c>
      <c r="C256" s="2" t="s">
        <v>1542</v>
      </c>
      <c r="D256" s="2" t="s">
        <v>2776</v>
      </c>
    </row>
    <row r="257" spans="1:4">
      <c r="A257" s="61">
        <v>125</v>
      </c>
      <c r="B257" s="62">
        <v>44719</v>
      </c>
      <c r="C257" s="11" t="s">
        <v>1539</v>
      </c>
      <c r="D257" s="11" t="s">
        <v>2777</v>
      </c>
    </row>
    <row r="258" spans="1:4" ht="14" customHeight="1">
      <c r="A258" s="14">
        <v>126</v>
      </c>
      <c r="B258" s="13">
        <v>44720</v>
      </c>
      <c r="C258" s="2" t="s">
        <v>1382</v>
      </c>
      <c r="D258" s="2" t="s">
        <v>2778</v>
      </c>
    </row>
    <row r="259" spans="1:4">
      <c r="A259" s="61">
        <v>126</v>
      </c>
      <c r="B259" s="62">
        <v>44720</v>
      </c>
      <c r="C259" s="11" t="s">
        <v>2064</v>
      </c>
      <c r="D259" s="11" t="s">
        <v>2779</v>
      </c>
    </row>
    <row r="260" spans="1:4" ht="14" customHeight="1">
      <c r="A260" s="14">
        <v>127</v>
      </c>
      <c r="B260" s="13">
        <v>44725</v>
      </c>
      <c r="C260" s="2" t="s">
        <v>2774</v>
      </c>
      <c r="D260" s="2" t="s">
        <v>2780</v>
      </c>
    </row>
    <row r="261" spans="1:4">
      <c r="A261" s="61">
        <v>127</v>
      </c>
      <c r="B261" s="62">
        <v>44725</v>
      </c>
      <c r="C261" s="11" t="s">
        <v>2018</v>
      </c>
      <c r="D261" s="11" t="s">
        <v>2781</v>
      </c>
    </row>
    <row r="262" spans="1:4" ht="14" customHeight="1">
      <c r="A262" s="14">
        <v>128</v>
      </c>
      <c r="B262" s="13">
        <v>44726</v>
      </c>
      <c r="C262" s="2" t="s">
        <v>1382</v>
      </c>
      <c r="D262" s="2" t="s">
        <v>2783</v>
      </c>
    </row>
    <row r="263" spans="1:4">
      <c r="A263" s="61">
        <v>128</v>
      </c>
      <c r="B263" s="62">
        <v>44726</v>
      </c>
      <c r="C263" s="11" t="s">
        <v>1416</v>
      </c>
      <c r="D263" s="11" t="s">
        <v>2782</v>
      </c>
    </row>
    <row r="264" spans="1:4" ht="14" customHeight="1">
      <c r="A264" s="14">
        <v>129</v>
      </c>
      <c r="B264" s="13">
        <v>44728</v>
      </c>
      <c r="C264" s="2" t="s">
        <v>1542</v>
      </c>
      <c r="D264" s="2" t="s">
        <v>2784</v>
      </c>
    </row>
    <row r="265" spans="1:4">
      <c r="A265" s="61">
        <v>129</v>
      </c>
      <c r="B265" s="62">
        <v>44728</v>
      </c>
      <c r="C265" s="11" t="s">
        <v>1413</v>
      </c>
      <c r="D265" s="11" t="s">
        <v>2785</v>
      </c>
    </row>
    <row r="266" spans="1:4" ht="14" customHeight="1">
      <c r="A266" s="14">
        <v>130</v>
      </c>
      <c r="B266" s="13">
        <v>44729</v>
      </c>
      <c r="C266" s="2" t="s">
        <v>1382</v>
      </c>
      <c r="D266" s="2" t="s">
        <v>2786</v>
      </c>
    </row>
    <row r="267" spans="1:4">
      <c r="A267" s="61">
        <v>130</v>
      </c>
      <c r="B267" s="62">
        <v>44729</v>
      </c>
      <c r="C267" s="11" t="s">
        <v>1416</v>
      </c>
      <c r="D267" s="11" t="s">
        <v>2787</v>
      </c>
    </row>
    <row r="268" spans="1:4" ht="14" customHeight="1">
      <c r="A268" s="14">
        <v>131</v>
      </c>
      <c r="B268" s="13">
        <v>44730</v>
      </c>
      <c r="C268" s="2" t="s">
        <v>2774</v>
      </c>
      <c r="D268" s="47" t="s">
        <v>2789</v>
      </c>
    </row>
    <row r="269" spans="1:4">
      <c r="A269" s="61">
        <v>131</v>
      </c>
      <c r="B269" s="62">
        <v>44730</v>
      </c>
      <c r="C269" s="11" t="s">
        <v>2540</v>
      </c>
      <c r="D269" s="11" t="s">
        <v>2788</v>
      </c>
    </row>
    <row r="270" spans="1:4" ht="14" customHeight="1">
      <c r="A270" s="14">
        <v>132</v>
      </c>
      <c r="B270" s="13">
        <v>44731</v>
      </c>
      <c r="C270" s="2" t="s">
        <v>1545</v>
      </c>
      <c r="D270" s="2" t="s">
        <v>2790</v>
      </c>
    </row>
    <row r="271" spans="1:4">
      <c r="A271" s="61">
        <v>132</v>
      </c>
      <c r="B271" s="62">
        <v>44731</v>
      </c>
      <c r="C271" s="11" t="s">
        <v>1413</v>
      </c>
      <c r="D271" s="11" t="s">
        <v>2791</v>
      </c>
    </row>
    <row r="272" spans="1:4" ht="14" customHeight="1">
      <c r="A272" s="14">
        <v>133</v>
      </c>
      <c r="B272" s="13">
        <v>44731</v>
      </c>
      <c r="C272" s="2" t="s">
        <v>1314</v>
      </c>
      <c r="D272" s="2" t="s">
        <v>2798</v>
      </c>
    </row>
    <row r="273" spans="1:4" ht="16" customHeight="1">
      <c r="A273" s="61">
        <v>133</v>
      </c>
      <c r="B273" s="62">
        <v>44731</v>
      </c>
      <c r="C273" s="11" t="s">
        <v>1416</v>
      </c>
      <c r="D273" s="11" t="s">
        <v>2792</v>
      </c>
    </row>
    <row r="274" spans="1:4" ht="14" customHeight="1">
      <c r="A274" s="14">
        <v>134</v>
      </c>
      <c r="B274" s="13">
        <v>44732</v>
      </c>
      <c r="C274" s="2" t="s">
        <v>2064</v>
      </c>
      <c r="D274" s="2" t="s">
        <v>2799</v>
      </c>
    </row>
    <row r="275" spans="1:4">
      <c r="A275" s="61">
        <v>134</v>
      </c>
      <c r="B275" s="62">
        <v>44732</v>
      </c>
      <c r="C275" s="11" t="s">
        <v>1389</v>
      </c>
      <c r="D275" s="11" t="s">
        <v>2800</v>
      </c>
    </row>
    <row r="276" spans="1:4" ht="14" customHeight="1">
      <c r="A276" s="14">
        <v>135</v>
      </c>
      <c r="B276" s="13">
        <v>44732</v>
      </c>
      <c r="C276" s="2" t="s">
        <v>1545</v>
      </c>
      <c r="D276" s="2" t="s">
        <v>2801</v>
      </c>
    </row>
    <row r="277" spans="1:4">
      <c r="A277" s="61">
        <v>135</v>
      </c>
      <c r="B277" s="62">
        <v>44732</v>
      </c>
      <c r="C277" s="11" t="s">
        <v>1521</v>
      </c>
      <c r="D277" s="11" t="s">
        <v>2802</v>
      </c>
    </row>
    <row r="278" spans="1:4" ht="14" customHeight="1">
      <c r="A278" s="14">
        <v>136</v>
      </c>
      <c r="B278" s="13">
        <v>44732</v>
      </c>
      <c r="C278" s="2" t="s">
        <v>2540</v>
      </c>
      <c r="D278" s="2" t="s">
        <v>2803</v>
      </c>
    </row>
    <row r="279" spans="1:4">
      <c r="A279" s="61">
        <v>136</v>
      </c>
      <c r="B279" s="62">
        <v>44732</v>
      </c>
      <c r="C279" s="11" t="s">
        <v>1395</v>
      </c>
      <c r="D279" s="11" t="s">
        <v>2804</v>
      </c>
    </row>
    <row r="280" spans="1:4" ht="14" customHeight="1">
      <c r="A280" s="14">
        <v>137</v>
      </c>
      <c r="B280" s="13">
        <v>44734</v>
      </c>
      <c r="C280" s="2" t="s">
        <v>1545</v>
      </c>
      <c r="D280" s="2" t="s">
        <v>2805</v>
      </c>
    </row>
    <row r="281" spans="1:4">
      <c r="A281" s="61">
        <v>137</v>
      </c>
      <c r="B281" s="62">
        <v>44734</v>
      </c>
      <c r="C281" s="11" t="s">
        <v>1389</v>
      </c>
      <c r="D281" s="11" t="s">
        <v>2806</v>
      </c>
    </row>
    <row r="282" spans="1:4" ht="14" customHeight="1">
      <c r="A282" s="14">
        <v>138</v>
      </c>
      <c r="B282" s="13">
        <v>44734</v>
      </c>
      <c r="C282" s="2" t="s">
        <v>2774</v>
      </c>
      <c r="D282" s="2" t="s">
        <v>2807</v>
      </c>
    </row>
    <row r="283" spans="1:4">
      <c r="A283" s="61">
        <v>138</v>
      </c>
      <c r="B283" s="62">
        <v>44734</v>
      </c>
      <c r="C283" s="11" t="s">
        <v>2540</v>
      </c>
      <c r="D283" s="11" t="s">
        <v>2808</v>
      </c>
    </row>
    <row r="284" spans="1:4" s="178" customFormat="1" ht="17" customHeight="1">
      <c r="A284" s="527" t="s">
        <v>3208</v>
      </c>
      <c r="B284" s="527"/>
      <c r="C284" s="527"/>
      <c r="D284" s="527"/>
    </row>
    <row r="285" spans="1:4" ht="14" customHeight="1">
      <c r="A285" s="14">
        <v>139</v>
      </c>
      <c r="B285" s="13">
        <v>44850</v>
      </c>
      <c r="C285" s="2" t="s">
        <v>1419</v>
      </c>
      <c r="D285" s="2" t="s">
        <v>3206</v>
      </c>
    </row>
    <row r="286" spans="1:4">
      <c r="A286" s="61">
        <v>139</v>
      </c>
      <c r="B286" s="62">
        <v>44850</v>
      </c>
      <c r="C286" s="11" t="s">
        <v>1386</v>
      </c>
      <c r="D286" s="11" t="s">
        <v>3129</v>
      </c>
    </row>
    <row r="287" spans="1:4" ht="14" customHeight="1">
      <c r="A287" s="14">
        <v>140</v>
      </c>
      <c r="B287" s="13">
        <v>44865</v>
      </c>
      <c r="C287" s="2" t="s">
        <v>3130</v>
      </c>
      <c r="D287" s="2" t="s">
        <v>3131</v>
      </c>
    </row>
    <row r="288" spans="1:4">
      <c r="A288" s="61">
        <v>140</v>
      </c>
      <c r="B288" s="62">
        <v>44865</v>
      </c>
      <c r="C288" s="11" t="s">
        <v>2540</v>
      </c>
      <c r="D288" s="11" t="s">
        <v>3132</v>
      </c>
    </row>
    <row r="289" spans="1:4" ht="14" customHeight="1">
      <c r="A289" s="14">
        <v>141</v>
      </c>
      <c r="B289" s="13">
        <v>44881</v>
      </c>
      <c r="C289" s="2" t="s">
        <v>1545</v>
      </c>
      <c r="D289" s="2" t="s">
        <v>2141</v>
      </c>
    </row>
    <row r="290" spans="1:4">
      <c r="A290" s="61">
        <v>141</v>
      </c>
      <c r="B290" s="62">
        <v>44881</v>
      </c>
      <c r="C290" s="11" t="s">
        <v>1521</v>
      </c>
      <c r="D290" s="11" t="s">
        <v>3137</v>
      </c>
    </row>
    <row r="291" spans="1:4" ht="14" customHeight="1">
      <c r="A291" s="14">
        <v>142</v>
      </c>
      <c r="B291" s="13">
        <v>44918</v>
      </c>
      <c r="C291" s="2" t="s">
        <v>1413</v>
      </c>
      <c r="D291" s="2" t="s">
        <v>3146</v>
      </c>
    </row>
    <row r="292" spans="1:4">
      <c r="A292" s="61">
        <v>142</v>
      </c>
      <c r="B292" s="62">
        <v>44918</v>
      </c>
      <c r="C292" s="11" t="s">
        <v>1419</v>
      </c>
      <c r="D292" s="11" t="s">
        <v>3147</v>
      </c>
    </row>
    <row r="293" spans="1:4" ht="14" customHeight="1">
      <c r="A293" s="14">
        <v>143</v>
      </c>
      <c r="B293" s="13">
        <v>44924</v>
      </c>
      <c r="C293" s="2" t="s">
        <v>1545</v>
      </c>
      <c r="D293" s="2" t="s">
        <v>3148</v>
      </c>
    </row>
    <row r="294" spans="1:4">
      <c r="A294" s="61">
        <v>143</v>
      </c>
      <c r="B294" s="62">
        <v>44924</v>
      </c>
      <c r="C294" s="11" t="s">
        <v>1389</v>
      </c>
      <c r="D294" s="11" t="s">
        <v>3149</v>
      </c>
    </row>
    <row r="295" spans="1:4" ht="14" customHeight="1">
      <c r="A295" s="14">
        <v>144</v>
      </c>
      <c r="B295" s="13">
        <v>44924</v>
      </c>
      <c r="C295" s="2" t="s">
        <v>1539</v>
      </c>
      <c r="D295" s="2" t="s">
        <v>3150</v>
      </c>
    </row>
    <row r="296" spans="1:4">
      <c r="A296" s="61">
        <v>144</v>
      </c>
      <c r="B296" s="62">
        <v>44924</v>
      </c>
      <c r="C296" s="11" t="s">
        <v>1397</v>
      </c>
      <c r="D296" s="11" t="s">
        <v>3207</v>
      </c>
    </row>
    <row r="297" spans="1:4" ht="14" customHeight="1">
      <c r="A297" s="14">
        <v>145</v>
      </c>
      <c r="B297" s="13">
        <v>44925</v>
      </c>
      <c r="C297" s="2" t="s">
        <v>1539</v>
      </c>
      <c r="D297" s="2" t="s">
        <v>3164</v>
      </c>
    </row>
    <row r="298" spans="1:4">
      <c r="A298" s="61">
        <v>145</v>
      </c>
      <c r="B298" s="62">
        <v>44925</v>
      </c>
      <c r="C298" s="11" t="s">
        <v>1521</v>
      </c>
      <c r="D298" s="11" t="s">
        <v>3165</v>
      </c>
    </row>
    <row r="299" spans="1:4" ht="14" customHeight="1">
      <c r="A299" s="14">
        <v>146</v>
      </c>
      <c r="B299" s="13">
        <v>44925</v>
      </c>
      <c r="C299" s="2" t="s">
        <v>1421</v>
      </c>
      <c r="D299" s="2" t="s">
        <v>3204</v>
      </c>
    </row>
    <row r="300" spans="1:4">
      <c r="A300" s="61">
        <v>146</v>
      </c>
      <c r="B300" s="62">
        <v>44925</v>
      </c>
      <c r="C300" s="11" t="s">
        <v>1521</v>
      </c>
      <c r="D300" s="11" t="s">
        <v>3205</v>
      </c>
    </row>
    <row r="301" spans="1:4" ht="14" customHeight="1">
      <c r="A301" s="14">
        <v>147</v>
      </c>
      <c r="B301" s="13">
        <v>44931</v>
      </c>
      <c r="C301" s="2" t="s">
        <v>3130</v>
      </c>
      <c r="D301" s="2" t="s">
        <v>3209</v>
      </c>
    </row>
    <row r="302" spans="1:4">
      <c r="A302" s="61">
        <v>147</v>
      </c>
      <c r="B302" s="62">
        <v>44931</v>
      </c>
      <c r="C302" s="11" t="s">
        <v>1395</v>
      </c>
      <c r="D302" s="11" t="s">
        <v>3210</v>
      </c>
    </row>
    <row r="303" spans="1:4" ht="14" customHeight="1">
      <c r="A303" s="14">
        <v>148</v>
      </c>
      <c r="B303" s="13">
        <v>44946</v>
      </c>
      <c r="C303" s="2" t="s">
        <v>1542</v>
      </c>
      <c r="D303" s="2" t="s">
        <v>3211</v>
      </c>
    </row>
    <row r="304" spans="1:4">
      <c r="A304" s="61">
        <v>148</v>
      </c>
      <c r="B304" s="62">
        <v>44946</v>
      </c>
      <c r="C304" s="11" t="s">
        <v>1386</v>
      </c>
      <c r="D304" s="11" t="s">
        <v>3212</v>
      </c>
    </row>
    <row r="305" spans="1:4" ht="14" customHeight="1">
      <c r="A305" s="14">
        <v>149</v>
      </c>
      <c r="B305" s="13">
        <v>44946</v>
      </c>
      <c r="C305" s="2" t="s">
        <v>1421</v>
      </c>
      <c r="D305" s="2" t="s">
        <v>3213</v>
      </c>
    </row>
    <row r="306" spans="1:4">
      <c r="A306" s="61">
        <v>149</v>
      </c>
      <c r="B306" s="62">
        <v>44946</v>
      </c>
      <c r="C306" s="11" t="s">
        <v>1545</v>
      </c>
      <c r="D306" s="11" t="s">
        <v>3214</v>
      </c>
    </row>
    <row r="307" spans="1:4" ht="14" customHeight="1">
      <c r="A307" s="14">
        <v>150</v>
      </c>
      <c r="B307" s="13">
        <v>44947</v>
      </c>
      <c r="C307" s="2" t="s">
        <v>2064</v>
      </c>
      <c r="D307" s="2" t="s">
        <v>3216</v>
      </c>
    </row>
    <row r="308" spans="1:4">
      <c r="A308" s="61">
        <v>150</v>
      </c>
      <c r="B308" s="62">
        <v>44947</v>
      </c>
      <c r="C308" s="11" t="s">
        <v>2540</v>
      </c>
      <c r="D308" s="11" t="s">
        <v>3215</v>
      </c>
    </row>
    <row r="309" spans="1:4" ht="14" customHeight="1">
      <c r="A309" s="14">
        <v>151</v>
      </c>
      <c r="B309" s="13">
        <v>44955</v>
      </c>
      <c r="C309" s="2" t="s">
        <v>2774</v>
      </c>
      <c r="D309" s="2" t="s">
        <v>3217</v>
      </c>
    </row>
    <row r="310" spans="1:4">
      <c r="A310" s="61">
        <v>151</v>
      </c>
      <c r="B310" s="62">
        <v>44955</v>
      </c>
      <c r="C310" s="11" t="s">
        <v>2064</v>
      </c>
      <c r="D310" s="11" t="s">
        <v>3218</v>
      </c>
    </row>
    <row r="311" spans="1:4" ht="14" customHeight="1">
      <c r="A311" s="14">
        <v>152</v>
      </c>
      <c r="B311" s="13">
        <v>44955</v>
      </c>
      <c r="C311" s="2" t="s">
        <v>1389</v>
      </c>
      <c r="D311" s="2" t="s">
        <v>3219</v>
      </c>
    </row>
    <row r="312" spans="1:4">
      <c r="A312" s="61">
        <v>152</v>
      </c>
      <c r="B312" s="62">
        <v>44955</v>
      </c>
      <c r="C312" s="11" t="s">
        <v>1521</v>
      </c>
      <c r="D312" s="11" t="s">
        <v>3220</v>
      </c>
    </row>
    <row r="313" spans="1:4" ht="14" customHeight="1">
      <c r="A313" s="14">
        <v>153</v>
      </c>
      <c r="B313" s="13">
        <v>44964</v>
      </c>
      <c r="C313" s="2" t="s">
        <v>1542</v>
      </c>
      <c r="D313" s="2" t="s">
        <v>3229</v>
      </c>
    </row>
    <row r="314" spans="1:4">
      <c r="A314" s="61">
        <v>153</v>
      </c>
      <c r="B314" s="62">
        <v>44964</v>
      </c>
      <c r="C314" s="11" t="s">
        <v>2064</v>
      </c>
      <c r="D314" s="11" t="s">
        <v>3228</v>
      </c>
    </row>
    <row r="315" spans="1:4" ht="14" customHeight="1">
      <c r="A315" s="14">
        <v>154</v>
      </c>
      <c r="B315" s="13">
        <v>45018</v>
      </c>
      <c r="C315" s="2" t="s">
        <v>1389</v>
      </c>
      <c r="D315" s="2" t="s">
        <v>3253</v>
      </c>
    </row>
    <row r="316" spans="1:4">
      <c r="A316" s="61">
        <v>154</v>
      </c>
      <c r="B316" s="62">
        <v>45018</v>
      </c>
      <c r="C316" s="11" t="s">
        <v>1521</v>
      </c>
      <c r="D316" s="11" t="s">
        <v>3254</v>
      </c>
    </row>
    <row r="317" spans="1:4" ht="14" customHeight="1">
      <c r="A317" s="14">
        <v>155</v>
      </c>
      <c r="B317" s="13">
        <v>45048</v>
      </c>
      <c r="C317" s="2" t="s">
        <v>3130</v>
      </c>
      <c r="D317" s="2" t="s">
        <v>3291</v>
      </c>
    </row>
    <row r="318" spans="1:4">
      <c r="A318" s="61">
        <v>155</v>
      </c>
      <c r="B318" s="62">
        <v>45048</v>
      </c>
      <c r="C318" s="11" t="s">
        <v>2064</v>
      </c>
      <c r="D318" s="11" t="s">
        <v>3292</v>
      </c>
    </row>
    <row r="319" spans="1:4" ht="14" customHeight="1">
      <c r="A319" s="14">
        <v>156</v>
      </c>
      <c r="B319" s="13">
        <v>45055</v>
      </c>
      <c r="C319" s="2" t="s">
        <v>1542</v>
      </c>
      <c r="D319" s="2" t="s">
        <v>3310</v>
      </c>
    </row>
    <row r="320" spans="1:4">
      <c r="A320" s="61">
        <v>156</v>
      </c>
      <c r="B320" s="62">
        <v>45055</v>
      </c>
      <c r="C320" s="11" t="s">
        <v>1395</v>
      </c>
      <c r="D320" s="11" t="s">
        <v>3293</v>
      </c>
    </row>
    <row r="321" spans="1:4" ht="14" customHeight="1">
      <c r="A321" s="14">
        <v>157</v>
      </c>
      <c r="B321" s="13">
        <v>45058</v>
      </c>
      <c r="C321" s="2" t="s">
        <v>1419</v>
      </c>
      <c r="D321" s="2" t="s">
        <v>3313</v>
      </c>
    </row>
    <row r="322" spans="1:4">
      <c r="A322" s="61">
        <v>157</v>
      </c>
      <c r="B322" s="62">
        <v>45058</v>
      </c>
      <c r="C322" s="11" t="s">
        <v>1389</v>
      </c>
      <c r="D322" s="11" t="s">
        <v>3314</v>
      </c>
    </row>
    <row r="323" spans="1:4" ht="14" customHeight="1">
      <c r="A323" s="14">
        <v>158</v>
      </c>
      <c r="B323" s="13">
        <v>45059</v>
      </c>
      <c r="C323" s="2" t="s">
        <v>1542</v>
      </c>
      <c r="D323" s="2" t="s">
        <v>3294</v>
      </c>
    </row>
    <row r="324" spans="1:4">
      <c r="A324" s="61">
        <v>158</v>
      </c>
      <c r="B324" s="62">
        <v>45059</v>
      </c>
      <c r="C324" s="11" t="s">
        <v>1413</v>
      </c>
      <c r="D324" s="11" t="s">
        <v>3295</v>
      </c>
    </row>
    <row r="325" spans="1:4" ht="14" customHeight="1">
      <c r="A325" s="14">
        <v>159</v>
      </c>
      <c r="B325" s="13">
        <v>45060</v>
      </c>
      <c r="C325" s="2" t="s">
        <v>1421</v>
      </c>
      <c r="D325" s="2" t="s">
        <v>2780</v>
      </c>
    </row>
    <row r="326" spans="1:4">
      <c r="A326" s="61">
        <v>159</v>
      </c>
      <c r="B326" s="62">
        <v>45060</v>
      </c>
      <c r="C326" s="11" t="s">
        <v>2774</v>
      </c>
      <c r="D326" s="11" t="s">
        <v>3298</v>
      </c>
    </row>
    <row r="327" spans="1:4" ht="14" customHeight="1">
      <c r="A327" s="14">
        <v>160</v>
      </c>
      <c r="B327" s="13">
        <v>45061</v>
      </c>
      <c r="C327" s="2" t="s">
        <v>2774</v>
      </c>
      <c r="D327" s="2" t="s">
        <v>2808</v>
      </c>
    </row>
    <row r="328" spans="1:4">
      <c r="A328" s="61">
        <v>160</v>
      </c>
      <c r="B328" s="62">
        <v>45061</v>
      </c>
      <c r="C328" s="11" t="s">
        <v>1389</v>
      </c>
      <c r="D328" s="11" t="s">
        <v>3300</v>
      </c>
    </row>
    <row r="329" spans="1:4" ht="14" customHeight="1">
      <c r="A329" s="14">
        <v>161</v>
      </c>
      <c r="B329" s="13">
        <v>45063</v>
      </c>
      <c r="C329" s="2" t="s">
        <v>1421</v>
      </c>
      <c r="D329" s="2" t="s">
        <v>3296</v>
      </c>
    </row>
    <row r="330" spans="1:4">
      <c r="A330" s="61">
        <v>161</v>
      </c>
      <c r="B330" s="62">
        <v>45063</v>
      </c>
      <c r="C330" s="11" t="s">
        <v>1539</v>
      </c>
      <c r="D330" s="11" t="s">
        <v>3297</v>
      </c>
    </row>
    <row r="331" spans="1:4" ht="14" customHeight="1">
      <c r="A331" s="14">
        <v>162</v>
      </c>
      <c r="B331" s="13">
        <v>45071</v>
      </c>
      <c r="C331" s="2" t="s">
        <v>1421</v>
      </c>
      <c r="D331" s="2" t="s">
        <v>3304</v>
      </c>
    </row>
    <row r="332" spans="1:4">
      <c r="A332" s="61">
        <v>162</v>
      </c>
      <c r="B332" s="62">
        <v>45071</v>
      </c>
      <c r="C332" s="11" t="s">
        <v>3130</v>
      </c>
      <c r="D332" s="11" t="s">
        <v>3305</v>
      </c>
    </row>
    <row r="333" spans="1:4" ht="14" customHeight="1">
      <c r="A333" s="14">
        <v>163</v>
      </c>
      <c r="B333" s="13">
        <v>45080</v>
      </c>
      <c r="C333" s="2" t="s">
        <v>1542</v>
      </c>
      <c r="D333" s="2" t="s">
        <v>3302</v>
      </c>
    </row>
    <row r="334" spans="1:4">
      <c r="A334" s="61">
        <v>163</v>
      </c>
      <c r="B334" s="62">
        <v>45080</v>
      </c>
      <c r="C334" s="11" t="s">
        <v>1389</v>
      </c>
      <c r="D334" s="11" t="s">
        <v>3303</v>
      </c>
    </row>
    <row r="335" spans="1:4" ht="14" customHeight="1">
      <c r="A335" s="14">
        <v>164</v>
      </c>
      <c r="B335" s="13">
        <v>45089</v>
      </c>
      <c r="C335" s="2" t="s">
        <v>1413</v>
      </c>
      <c r="D335" s="2" t="s">
        <v>3306</v>
      </c>
    </row>
    <row r="336" spans="1:4">
      <c r="A336" s="61">
        <v>164</v>
      </c>
      <c r="B336" s="62">
        <v>45089</v>
      </c>
      <c r="C336" s="11" t="s">
        <v>3130</v>
      </c>
      <c r="D336" s="11" t="s">
        <v>3307</v>
      </c>
    </row>
    <row r="337" spans="1:4" ht="14" customHeight="1">
      <c r="A337" s="14">
        <v>165</v>
      </c>
      <c r="B337" s="13">
        <v>45090</v>
      </c>
      <c r="C337" s="2" t="s">
        <v>1542</v>
      </c>
      <c r="D337" s="2" t="s">
        <v>3308</v>
      </c>
    </row>
    <row r="338" spans="1:4">
      <c r="A338" s="61">
        <v>165</v>
      </c>
      <c r="B338" s="62">
        <v>45090</v>
      </c>
      <c r="C338" s="11" t="s">
        <v>1545</v>
      </c>
      <c r="D338" s="11" t="s">
        <v>3309</v>
      </c>
    </row>
    <row r="339" spans="1:4" ht="14" customHeight="1">
      <c r="A339" s="14">
        <v>166</v>
      </c>
      <c r="B339" s="13">
        <v>45091</v>
      </c>
      <c r="C339" s="2" t="s">
        <v>1521</v>
      </c>
      <c r="D339" s="2" t="s">
        <v>3311</v>
      </c>
    </row>
    <row r="340" spans="1:4">
      <c r="A340" s="61">
        <v>166</v>
      </c>
      <c r="B340" s="62">
        <v>45091</v>
      </c>
      <c r="C340" s="11" t="s">
        <v>1416</v>
      </c>
      <c r="D340" s="11" t="s">
        <v>3312</v>
      </c>
    </row>
    <row r="341" spans="1:4" s="178" customFormat="1" ht="17" customHeight="1">
      <c r="A341" s="527" t="s">
        <v>3661</v>
      </c>
      <c r="B341" s="527"/>
      <c r="C341" s="527"/>
      <c r="D341" s="527"/>
    </row>
    <row r="342" spans="1:4" ht="14" customHeight="1">
      <c r="A342" s="14">
        <v>167</v>
      </c>
      <c r="B342" s="13">
        <v>45208</v>
      </c>
      <c r="C342" s="2" t="s">
        <v>1413</v>
      </c>
      <c r="D342" s="2" t="s">
        <v>3664</v>
      </c>
    </row>
    <row r="343" spans="1:4">
      <c r="A343" s="61">
        <v>167</v>
      </c>
      <c r="B343" s="62">
        <v>45208</v>
      </c>
      <c r="C343" s="11" t="s">
        <v>1521</v>
      </c>
      <c r="D343" s="11" t="s">
        <v>3665</v>
      </c>
    </row>
    <row r="344" spans="1:4" ht="14" customHeight="1">
      <c r="A344" s="14">
        <v>168</v>
      </c>
      <c r="B344" s="13">
        <v>45214</v>
      </c>
      <c r="C344" s="2" t="s">
        <v>3130</v>
      </c>
      <c r="D344" s="2" t="s">
        <v>3670</v>
      </c>
    </row>
    <row r="345" spans="1:4">
      <c r="A345" s="61">
        <v>168</v>
      </c>
      <c r="B345" s="62">
        <v>45214</v>
      </c>
      <c r="C345" s="11" t="s">
        <v>1521</v>
      </c>
      <c r="D345" s="11" t="s">
        <v>3671</v>
      </c>
    </row>
    <row r="346" spans="1:4" ht="14" customHeight="1">
      <c r="A346" s="14">
        <v>169</v>
      </c>
      <c r="B346" s="13">
        <v>45214</v>
      </c>
      <c r="C346" s="2" t="s">
        <v>1539</v>
      </c>
      <c r="D346" s="2" t="s">
        <v>3672</v>
      </c>
    </row>
    <row r="347" spans="1:4">
      <c r="A347" s="61">
        <v>169</v>
      </c>
      <c r="B347" s="62">
        <v>45214</v>
      </c>
      <c r="C347" s="11" t="s">
        <v>1521</v>
      </c>
      <c r="D347" s="11" t="s">
        <v>3673</v>
      </c>
    </row>
    <row r="348" spans="1:4" ht="14" customHeight="1">
      <c r="A348" s="14">
        <v>170</v>
      </c>
      <c r="B348" s="13">
        <v>45301</v>
      </c>
      <c r="C348" s="2" t="s">
        <v>1421</v>
      </c>
      <c r="D348" s="2" t="s">
        <v>3688</v>
      </c>
    </row>
    <row r="349" spans="1:4">
      <c r="A349" s="61">
        <v>170</v>
      </c>
      <c r="B349" s="62">
        <v>45301</v>
      </c>
      <c r="C349" s="11" t="s">
        <v>1314</v>
      </c>
      <c r="D349" s="11" t="s">
        <v>2116</v>
      </c>
    </row>
    <row r="350" spans="1:4" ht="14" customHeight="1">
      <c r="A350" s="14">
        <v>171</v>
      </c>
      <c r="B350" s="13">
        <v>45301</v>
      </c>
      <c r="C350" s="2" t="s">
        <v>1421</v>
      </c>
      <c r="D350" s="2" t="s">
        <v>3690</v>
      </c>
    </row>
    <row r="351" spans="1:4">
      <c r="A351" s="61">
        <v>171</v>
      </c>
      <c r="B351" s="62">
        <v>45301</v>
      </c>
      <c r="C351" s="11" t="s">
        <v>1314</v>
      </c>
      <c r="D351" s="11" t="s">
        <v>3689</v>
      </c>
    </row>
    <row r="352" spans="1:4" ht="14" customHeight="1">
      <c r="A352" s="14">
        <v>172</v>
      </c>
      <c r="B352" s="13">
        <v>45301</v>
      </c>
      <c r="C352" s="2" t="s">
        <v>1419</v>
      </c>
      <c r="D352" s="2" t="s">
        <v>3691</v>
      </c>
    </row>
    <row r="353" spans="1:4">
      <c r="A353" s="61">
        <v>172</v>
      </c>
      <c r="B353" s="62">
        <v>45301</v>
      </c>
      <c r="C353" s="11" t="s">
        <v>1386</v>
      </c>
      <c r="D353" s="11" t="s">
        <v>3692</v>
      </c>
    </row>
    <row r="354" spans="1:4" ht="14" customHeight="1">
      <c r="A354" s="14">
        <v>173</v>
      </c>
      <c r="B354" s="13">
        <v>45303</v>
      </c>
      <c r="C354" s="2" t="s">
        <v>2774</v>
      </c>
      <c r="D354" s="2" t="s">
        <v>3693</v>
      </c>
    </row>
    <row r="355" spans="1:4">
      <c r="A355" s="61">
        <v>173</v>
      </c>
      <c r="B355" s="62">
        <v>45303</v>
      </c>
      <c r="C355" s="11" t="s">
        <v>1395</v>
      </c>
      <c r="D355" s="11" t="s">
        <v>3694</v>
      </c>
    </row>
    <row r="356" spans="1:4" ht="14" customHeight="1">
      <c r="A356" s="14">
        <v>174</v>
      </c>
      <c r="B356" s="13">
        <v>45303</v>
      </c>
      <c r="C356" s="2" t="s">
        <v>2540</v>
      </c>
      <c r="D356" s="2" t="s">
        <v>3694</v>
      </c>
    </row>
    <row r="357" spans="1:4">
      <c r="A357" s="61">
        <v>174</v>
      </c>
      <c r="B357" s="62">
        <v>45303</v>
      </c>
      <c r="C357" s="11" t="s">
        <v>1395</v>
      </c>
      <c r="D357" s="11" t="s">
        <v>3695</v>
      </c>
    </row>
    <row r="358" spans="1:4" ht="14" customHeight="1">
      <c r="A358" s="14">
        <v>175</v>
      </c>
      <c r="B358" s="13">
        <v>45303</v>
      </c>
      <c r="C358" s="2" t="s">
        <v>1419</v>
      </c>
      <c r="D358" s="2" t="s">
        <v>3698</v>
      </c>
    </row>
    <row r="359" spans="1:4">
      <c r="A359" s="61">
        <v>175</v>
      </c>
      <c r="B359" s="62">
        <v>45303</v>
      </c>
      <c r="C359" s="11" t="s">
        <v>1395</v>
      </c>
      <c r="D359" s="11" t="s">
        <v>3699</v>
      </c>
    </row>
    <row r="360" spans="1:4" ht="14" customHeight="1">
      <c r="A360" s="14">
        <v>176</v>
      </c>
      <c r="B360" s="13">
        <v>45306</v>
      </c>
      <c r="C360" s="2" t="s">
        <v>1542</v>
      </c>
      <c r="D360" s="2" t="s">
        <v>3702</v>
      </c>
    </row>
    <row r="361" spans="1:4">
      <c r="A361" s="61">
        <v>176</v>
      </c>
      <c r="B361" s="62">
        <v>45306</v>
      </c>
      <c r="C361" s="11" t="s">
        <v>1389</v>
      </c>
      <c r="D361" s="11" t="s">
        <v>3703</v>
      </c>
    </row>
    <row r="362" spans="1:4" ht="14" customHeight="1">
      <c r="A362" s="14">
        <v>177</v>
      </c>
      <c r="B362" s="13">
        <v>45306</v>
      </c>
      <c r="C362" s="2" t="s">
        <v>1539</v>
      </c>
      <c r="D362" s="2" t="s">
        <v>3705</v>
      </c>
    </row>
    <row r="363" spans="1:4">
      <c r="A363" s="61">
        <v>177</v>
      </c>
      <c r="B363" s="62">
        <v>45306</v>
      </c>
      <c r="C363" s="11" t="s">
        <v>2540</v>
      </c>
      <c r="D363" s="11" t="s">
        <v>3706</v>
      </c>
    </row>
    <row r="364" spans="1:4" ht="14" customHeight="1">
      <c r="A364" s="14">
        <v>178</v>
      </c>
      <c r="B364" s="13">
        <v>45307</v>
      </c>
      <c r="C364" s="2" t="s">
        <v>2064</v>
      </c>
      <c r="D364" s="2" t="s">
        <v>3707</v>
      </c>
    </row>
    <row r="365" spans="1:4">
      <c r="A365" s="61">
        <v>178</v>
      </c>
      <c r="B365" s="62">
        <v>45307</v>
      </c>
      <c r="C365" s="11" t="s">
        <v>2540</v>
      </c>
      <c r="D365" s="11" t="s">
        <v>3708</v>
      </c>
    </row>
    <row r="366" spans="1:4" ht="14" customHeight="1">
      <c r="A366" s="14">
        <v>179</v>
      </c>
      <c r="B366" s="13">
        <v>45307</v>
      </c>
      <c r="C366" s="2" t="s">
        <v>1413</v>
      </c>
      <c r="D366" s="2" t="s">
        <v>2734</v>
      </c>
    </row>
    <row r="367" spans="1:4">
      <c r="A367" s="61">
        <v>179</v>
      </c>
      <c r="B367" s="62">
        <v>45307</v>
      </c>
      <c r="C367" s="11" t="s">
        <v>1521</v>
      </c>
      <c r="D367" s="11" t="s">
        <v>3694</v>
      </c>
    </row>
    <row r="368" spans="1:4" ht="14" customHeight="1">
      <c r="A368" s="14">
        <v>180</v>
      </c>
      <c r="B368" s="13">
        <v>45308</v>
      </c>
      <c r="C368" s="2" t="s">
        <v>1545</v>
      </c>
      <c r="D368" s="2" t="s">
        <v>2117</v>
      </c>
    </row>
    <row r="369" spans="1:4">
      <c r="A369" s="61">
        <v>180</v>
      </c>
      <c r="B369" s="62">
        <v>45308</v>
      </c>
      <c r="C369" s="11" t="s">
        <v>1413</v>
      </c>
      <c r="D369" s="11" t="s">
        <v>2808</v>
      </c>
    </row>
    <row r="370" spans="1:4" ht="14" customHeight="1">
      <c r="A370" s="14">
        <v>181</v>
      </c>
      <c r="B370" s="13">
        <v>45309</v>
      </c>
      <c r="C370" s="2" t="s">
        <v>1542</v>
      </c>
      <c r="D370" s="2" t="s">
        <v>3714</v>
      </c>
    </row>
    <row r="371" spans="1:4">
      <c r="A371" s="61">
        <v>181</v>
      </c>
      <c r="B371" s="62">
        <v>45309</v>
      </c>
      <c r="C371" s="11" t="s">
        <v>2064</v>
      </c>
      <c r="D371" s="11" t="s">
        <v>3715</v>
      </c>
    </row>
    <row r="372" spans="1:4" ht="14" customHeight="1">
      <c r="A372" s="14">
        <v>182</v>
      </c>
      <c r="B372" s="13">
        <v>45309</v>
      </c>
      <c r="C372" s="2" t="s">
        <v>1421</v>
      </c>
      <c r="D372" s="2" t="s">
        <v>3712</v>
      </c>
    </row>
    <row r="373" spans="1:4">
      <c r="A373" s="61">
        <v>182</v>
      </c>
      <c r="B373" s="62">
        <v>45309</v>
      </c>
      <c r="C373" s="11" t="s">
        <v>1542</v>
      </c>
      <c r="D373" s="11" t="s">
        <v>2808</v>
      </c>
    </row>
    <row r="374" spans="1:4" ht="14" customHeight="1">
      <c r="A374" s="14">
        <v>183</v>
      </c>
      <c r="B374" s="13">
        <v>45323</v>
      </c>
      <c r="C374" s="2" t="s">
        <v>1421</v>
      </c>
      <c r="D374" s="2" t="s">
        <v>3721</v>
      </c>
    </row>
    <row r="375" spans="1:4">
      <c r="A375" s="61">
        <v>183</v>
      </c>
      <c r="B375" s="62">
        <v>45323</v>
      </c>
      <c r="C375" s="11" t="s">
        <v>1545</v>
      </c>
      <c r="D375" s="11" t="s">
        <v>3722</v>
      </c>
    </row>
    <row r="376" spans="1:4" ht="14" customHeight="1">
      <c r="A376" s="14">
        <v>184</v>
      </c>
      <c r="B376" s="13">
        <v>45323</v>
      </c>
      <c r="C376" s="2" t="s">
        <v>1421</v>
      </c>
      <c r="D376" s="2" t="s">
        <v>3723</v>
      </c>
    </row>
    <row r="377" spans="1:4">
      <c r="A377" s="61">
        <v>184</v>
      </c>
      <c r="B377" s="62">
        <v>45323</v>
      </c>
      <c r="C377" s="11" t="s">
        <v>1386</v>
      </c>
      <c r="D377" s="11" t="s">
        <v>3724</v>
      </c>
    </row>
    <row r="378" spans="1:4" ht="14" customHeight="1">
      <c r="A378" s="14">
        <v>185</v>
      </c>
      <c r="B378" s="13">
        <v>45323</v>
      </c>
      <c r="C378" s="2" t="s">
        <v>1545</v>
      </c>
      <c r="D378" s="2" t="s">
        <v>3725</v>
      </c>
    </row>
    <row r="379" spans="1:4">
      <c r="A379" s="61">
        <v>185</v>
      </c>
      <c r="B379" s="62">
        <v>45323</v>
      </c>
      <c r="C379" s="11" t="s">
        <v>1413</v>
      </c>
      <c r="D379" s="11" t="s">
        <v>2740</v>
      </c>
    </row>
    <row r="380" spans="1:4" ht="14" customHeight="1">
      <c r="A380" s="14">
        <v>186</v>
      </c>
      <c r="B380" s="13">
        <v>45324</v>
      </c>
      <c r="C380" s="2" t="s">
        <v>1542</v>
      </c>
      <c r="D380" s="2" t="s">
        <v>3726</v>
      </c>
    </row>
    <row r="381" spans="1:4">
      <c r="A381" s="61">
        <v>186</v>
      </c>
      <c r="B381" s="62">
        <v>45324</v>
      </c>
      <c r="C381" s="11" t="s">
        <v>1386</v>
      </c>
      <c r="D381" s="11" t="s">
        <v>2731</v>
      </c>
    </row>
    <row r="382" spans="1:4" ht="14" customHeight="1">
      <c r="A382" s="14">
        <v>187</v>
      </c>
      <c r="B382" s="13">
        <v>45325</v>
      </c>
      <c r="C382" s="2" t="s">
        <v>1421</v>
      </c>
      <c r="D382" s="2" t="s">
        <v>3728</v>
      </c>
    </row>
    <row r="383" spans="1:4">
      <c r="A383" s="61">
        <v>187</v>
      </c>
      <c r="B383" s="62">
        <v>45325</v>
      </c>
      <c r="C383" s="11" t="s">
        <v>1314</v>
      </c>
      <c r="D383" s="11" t="s">
        <v>3727</v>
      </c>
    </row>
    <row r="384" spans="1:4" ht="14" customHeight="1">
      <c r="A384" s="14">
        <v>188</v>
      </c>
      <c r="B384" s="13">
        <v>45337</v>
      </c>
      <c r="C384" s="2" t="s">
        <v>1421</v>
      </c>
      <c r="D384" s="2" t="s">
        <v>3731</v>
      </c>
    </row>
    <row r="385" spans="1:4">
      <c r="A385" s="61">
        <v>188</v>
      </c>
      <c r="B385" s="62">
        <v>45337</v>
      </c>
      <c r="C385" s="11" t="s">
        <v>1545</v>
      </c>
      <c r="D385" s="11" t="s">
        <v>3732</v>
      </c>
    </row>
    <row r="386" spans="1:4" ht="14" customHeight="1">
      <c r="A386" s="14">
        <v>189</v>
      </c>
      <c r="B386" s="13">
        <v>45363</v>
      </c>
      <c r="C386" s="2" t="s">
        <v>1382</v>
      </c>
      <c r="D386" s="2" t="s">
        <v>3742</v>
      </c>
    </row>
    <row r="387" spans="1:4">
      <c r="A387" s="61">
        <v>189</v>
      </c>
      <c r="B387" s="62">
        <v>45363</v>
      </c>
      <c r="C387" s="11" t="s">
        <v>2064</v>
      </c>
      <c r="D387" s="11" t="s">
        <v>3743</v>
      </c>
    </row>
    <row r="388" spans="1:4" ht="14" customHeight="1">
      <c r="A388" s="14">
        <v>190</v>
      </c>
      <c r="B388" s="13">
        <v>45364</v>
      </c>
      <c r="C388" s="2" t="s">
        <v>1382</v>
      </c>
      <c r="D388" s="2" t="s">
        <v>3744</v>
      </c>
    </row>
    <row r="389" spans="1:4">
      <c r="A389" s="61">
        <v>190</v>
      </c>
      <c r="B389" s="62">
        <v>45364</v>
      </c>
      <c r="C389" s="11" t="s">
        <v>1521</v>
      </c>
      <c r="D389" s="11" t="s">
        <v>3745</v>
      </c>
    </row>
    <row r="390" spans="1:4" ht="14" customHeight="1">
      <c r="A390" s="14">
        <v>191</v>
      </c>
      <c r="B390" s="13">
        <v>45369</v>
      </c>
      <c r="C390" s="2" t="s">
        <v>1542</v>
      </c>
      <c r="D390" s="2" t="s">
        <v>3746</v>
      </c>
    </row>
    <row r="391" spans="1:4">
      <c r="A391" s="61">
        <v>191</v>
      </c>
      <c r="B391" s="62">
        <v>45369</v>
      </c>
      <c r="C391" s="11" t="s">
        <v>1413</v>
      </c>
      <c r="D391" s="11" t="s">
        <v>2765</v>
      </c>
    </row>
    <row r="392" spans="1:4" ht="14" customHeight="1">
      <c r="A392" s="14">
        <v>192</v>
      </c>
      <c r="B392" s="13">
        <v>45377</v>
      </c>
      <c r="C392" s="2" t="s">
        <v>1545</v>
      </c>
      <c r="D392" s="2" t="s">
        <v>3761</v>
      </c>
    </row>
    <row r="393" spans="1:4">
      <c r="A393" s="61">
        <v>192</v>
      </c>
      <c r="B393" s="62">
        <v>45377</v>
      </c>
      <c r="C393" s="11" t="s">
        <v>1521</v>
      </c>
      <c r="D393" s="11" t="s">
        <v>3760</v>
      </c>
    </row>
    <row r="394" spans="1:4" ht="14" customHeight="1">
      <c r="A394" s="14">
        <v>193</v>
      </c>
      <c r="B394" s="13">
        <v>45381</v>
      </c>
      <c r="C394" s="2" t="s">
        <v>1542</v>
      </c>
      <c r="D394" s="2" t="s">
        <v>3764</v>
      </c>
    </row>
    <row r="395" spans="1:4">
      <c r="A395" s="61">
        <v>193</v>
      </c>
      <c r="B395" s="62">
        <v>45381</v>
      </c>
      <c r="C395" s="11" t="s">
        <v>1382</v>
      </c>
      <c r="D395" s="11" t="s">
        <v>3765</v>
      </c>
    </row>
    <row r="396" spans="1:4" ht="14" customHeight="1">
      <c r="A396" s="14">
        <v>194</v>
      </c>
      <c r="B396" s="13">
        <v>45407</v>
      </c>
      <c r="C396" s="2" t="s">
        <v>2064</v>
      </c>
      <c r="D396" s="2" t="s">
        <v>3771</v>
      </c>
    </row>
    <row r="397" spans="1:4">
      <c r="A397" s="61">
        <v>194</v>
      </c>
      <c r="B397" s="62">
        <v>45407</v>
      </c>
      <c r="C397" s="11" t="s">
        <v>3770</v>
      </c>
      <c r="D397" s="11" t="s">
        <v>3772</v>
      </c>
    </row>
    <row r="398" spans="1:4" ht="14" customHeight="1">
      <c r="A398" s="14">
        <v>195</v>
      </c>
      <c r="B398" s="13">
        <v>45412</v>
      </c>
      <c r="C398" s="2" t="s">
        <v>1382</v>
      </c>
      <c r="D398" s="2" t="s">
        <v>3795</v>
      </c>
    </row>
    <row r="399" spans="1:4">
      <c r="A399" s="61">
        <v>195</v>
      </c>
      <c r="B399" s="62">
        <v>45412</v>
      </c>
      <c r="C399" s="11" t="s">
        <v>1389</v>
      </c>
      <c r="D399" s="11" t="s">
        <v>3794</v>
      </c>
    </row>
    <row r="400" spans="1:4" ht="14" customHeight="1">
      <c r="A400" s="14">
        <v>196</v>
      </c>
      <c r="B400" s="13">
        <v>45427</v>
      </c>
      <c r="C400" s="2" t="s">
        <v>1314</v>
      </c>
      <c r="D400" s="2" t="s">
        <v>3694</v>
      </c>
    </row>
    <row r="401" spans="1:4">
      <c r="A401" s="61">
        <v>196</v>
      </c>
      <c r="B401" s="62">
        <v>45427</v>
      </c>
      <c r="C401" s="11" t="s">
        <v>2064</v>
      </c>
      <c r="D401" s="11" t="s">
        <v>3796</v>
      </c>
    </row>
    <row r="402" spans="1:4" ht="14" customHeight="1">
      <c r="A402" s="14">
        <v>197</v>
      </c>
      <c r="B402" s="13">
        <v>45431</v>
      </c>
      <c r="C402" s="2" t="s">
        <v>1419</v>
      </c>
      <c r="D402" s="2" t="s">
        <v>3797</v>
      </c>
    </row>
    <row r="403" spans="1:4">
      <c r="A403" s="61">
        <v>197</v>
      </c>
      <c r="B403" s="62">
        <v>45431</v>
      </c>
      <c r="C403" s="11" t="s">
        <v>1386</v>
      </c>
      <c r="D403" s="11" t="s">
        <v>3227</v>
      </c>
    </row>
    <row r="404" spans="1:4" ht="14" customHeight="1">
      <c r="A404" s="14">
        <v>198</v>
      </c>
      <c r="B404" s="13">
        <v>45440</v>
      </c>
      <c r="C404" s="2" t="s">
        <v>1421</v>
      </c>
      <c r="D404" s="2" t="s">
        <v>3799</v>
      </c>
    </row>
    <row r="405" spans="1:4">
      <c r="A405" s="61">
        <v>198</v>
      </c>
      <c r="B405" s="62">
        <v>45440</v>
      </c>
      <c r="C405" s="11" t="s">
        <v>2064</v>
      </c>
      <c r="D405" s="11" t="s">
        <v>2808</v>
      </c>
    </row>
    <row r="406" spans="1:4" ht="14" customHeight="1">
      <c r="A406" s="14">
        <v>199</v>
      </c>
      <c r="B406" s="13">
        <v>45455</v>
      </c>
      <c r="C406" s="2" t="s">
        <v>1421</v>
      </c>
      <c r="D406" s="2" t="s">
        <v>3808</v>
      </c>
    </row>
    <row r="407" spans="1:4">
      <c r="A407" s="61">
        <v>199</v>
      </c>
      <c r="B407" s="62">
        <v>45455</v>
      </c>
      <c r="C407" s="11" t="s">
        <v>1521</v>
      </c>
      <c r="D407" s="11" t="s">
        <v>3809</v>
      </c>
    </row>
    <row r="408" spans="1:4" ht="14" customHeight="1">
      <c r="A408" s="14">
        <v>200</v>
      </c>
      <c r="B408" s="13">
        <v>45455</v>
      </c>
      <c r="C408" s="2" t="s">
        <v>1545</v>
      </c>
      <c r="D408" s="2" t="s">
        <v>3780</v>
      </c>
    </row>
    <row r="409" spans="1:4">
      <c r="A409" s="61">
        <v>200</v>
      </c>
      <c r="B409" s="62">
        <v>45455</v>
      </c>
      <c r="C409" s="11" t="s">
        <v>1386</v>
      </c>
      <c r="D409" s="11" t="s">
        <v>3810</v>
      </c>
    </row>
    <row r="410" spans="1:4" ht="14" customHeight="1">
      <c r="A410" s="14">
        <v>201</v>
      </c>
      <c r="B410" s="13">
        <v>45461</v>
      </c>
      <c r="C410" s="2" t="s">
        <v>1542</v>
      </c>
      <c r="D410" s="2" t="s">
        <v>3812</v>
      </c>
    </row>
    <row r="411" spans="1:4">
      <c r="A411" s="61">
        <v>201</v>
      </c>
      <c r="B411" s="62">
        <v>45461</v>
      </c>
      <c r="C411" s="11" t="s">
        <v>3130</v>
      </c>
      <c r="D411" s="11" t="s">
        <v>3813</v>
      </c>
    </row>
    <row r="412" spans="1:4" ht="14" customHeight="1">
      <c r="A412" s="14">
        <v>202</v>
      </c>
      <c r="B412" s="13">
        <v>45463</v>
      </c>
      <c r="C412" s="2" t="s">
        <v>1421</v>
      </c>
      <c r="D412" s="2" t="s">
        <v>2068</v>
      </c>
    </row>
    <row r="413" spans="1:4">
      <c r="A413" s="61">
        <v>202</v>
      </c>
      <c r="B413" s="62">
        <v>45463</v>
      </c>
      <c r="C413" s="11" t="s">
        <v>1545</v>
      </c>
      <c r="D413" s="11" t="s">
        <v>3816</v>
      </c>
    </row>
    <row r="414" spans="1:4" ht="14" customHeight="1">
      <c r="A414" s="14">
        <v>203</v>
      </c>
      <c r="B414" s="13">
        <v>45463</v>
      </c>
      <c r="C414" s="2" t="s">
        <v>1421</v>
      </c>
      <c r="D414" s="2" t="s">
        <v>3817</v>
      </c>
    </row>
    <row r="415" spans="1:4">
      <c r="A415" s="61">
        <v>203</v>
      </c>
      <c r="B415" s="62">
        <v>45463</v>
      </c>
      <c r="C415" s="11" t="s">
        <v>1314</v>
      </c>
      <c r="D415" s="11" t="s">
        <v>3818</v>
      </c>
    </row>
    <row r="416" spans="1:4" ht="14" customHeight="1">
      <c r="A416" s="14">
        <v>204</v>
      </c>
      <c r="B416" s="13">
        <v>45464</v>
      </c>
      <c r="C416" s="2" t="s">
        <v>1545</v>
      </c>
      <c r="D416" s="2" t="s">
        <v>3819</v>
      </c>
    </row>
    <row r="417" spans="1:4">
      <c r="A417" s="61">
        <v>204</v>
      </c>
      <c r="B417" s="62">
        <v>45464</v>
      </c>
      <c r="C417" s="11" t="s">
        <v>2540</v>
      </c>
      <c r="D417" s="11" t="s">
        <v>3820</v>
      </c>
    </row>
    <row r="418" spans="1:4" ht="14" customHeight="1">
      <c r="A418" s="14">
        <v>205</v>
      </c>
      <c r="B418" s="13">
        <v>45467</v>
      </c>
      <c r="C418" s="2" t="s">
        <v>1545</v>
      </c>
      <c r="D418" s="2" t="s">
        <v>3828</v>
      </c>
    </row>
    <row r="419" spans="1:4">
      <c r="A419" s="61">
        <v>205</v>
      </c>
      <c r="B419" s="62">
        <v>45467</v>
      </c>
      <c r="C419" s="11" t="s">
        <v>2540</v>
      </c>
      <c r="D419" s="11" t="s">
        <v>3827</v>
      </c>
    </row>
    <row r="420" spans="1:4" ht="14" customHeight="1">
      <c r="A420" s="14">
        <v>206</v>
      </c>
      <c r="B420" s="13">
        <v>45467</v>
      </c>
      <c r="C420" s="2" t="s">
        <v>1314</v>
      </c>
      <c r="D420" s="2" t="s">
        <v>3822</v>
      </c>
    </row>
    <row r="421" spans="1:4">
      <c r="A421" s="61">
        <v>206</v>
      </c>
      <c r="B421" s="62">
        <v>45467</v>
      </c>
      <c r="C421" s="11" t="s">
        <v>3130</v>
      </c>
      <c r="D421" s="11" t="s">
        <v>3821</v>
      </c>
    </row>
    <row r="422" spans="1:4" ht="14" customHeight="1">
      <c r="A422" s="14">
        <v>207</v>
      </c>
      <c r="B422" s="13">
        <v>45467</v>
      </c>
      <c r="C422" s="2" t="s">
        <v>1413</v>
      </c>
      <c r="D422" s="2" t="s">
        <v>3823</v>
      </c>
    </row>
    <row r="423" spans="1:4">
      <c r="A423" s="61">
        <v>207</v>
      </c>
      <c r="B423" s="62">
        <v>45467</v>
      </c>
      <c r="C423" s="11" t="s">
        <v>3130</v>
      </c>
      <c r="D423" s="11" t="s">
        <v>3824</v>
      </c>
    </row>
    <row r="424" spans="1:4" ht="14" customHeight="1">
      <c r="A424" s="14">
        <v>208</v>
      </c>
      <c r="B424" s="13">
        <v>45468</v>
      </c>
      <c r="C424" s="2" t="s">
        <v>1382</v>
      </c>
      <c r="D424" s="2" t="s">
        <v>3751</v>
      </c>
    </row>
    <row r="425" spans="1:4">
      <c r="A425" s="61">
        <v>208</v>
      </c>
      <c r="B425" s="62">
        <v>45468</v>
      </c>
      <c r="C425" s="11" t="s">
        <v>1521</v>
      </c>
      <c r="D425" s="11" t="s">
        <v>3825</v>
      </c>
    </row>
    <row r="426" spans="1:4" ht="14" customHeight="1">
      <c r="A426" s="14">
        <v>209</v>
      </c>
      <c r="B426" s="13">
        <v>45469</v>
      </c>
      <c r="C426" s="2" t="s">
        <v>1421</v>
      </c>
      <c r="D426" s="2" t="s">
        <v>3826</v>
      </c>
    </row>
    <row r="427" spans="1:4">
      <c r="A427" s="61">
        <v>209</v>
      </c>
      <c r="B427" s="62">
        <v>45469</v>
      </c>
      <c r="C427" s="11" t="s">
        <v>2064</v>
      </c>
      <c r="D427" s="11" t="s">
        <v>3783</v>
      </c>
    </row>
    <row r="428" spans="1:4">
      <c r="A428" s="527" t="s">
        <v>4162</v>
      </c>
      <c r="B428" s="527"/>
      <c r="C428" s="527"/>
      <c r="D428" s="527"/>
    </row>
    <row r="429" spans="1:4" ht="14" customHeight="1">
      <c r="A429" s="14">
        <v>210</v>
      </c>
      <c r="B429" s="13">
        <v>45577</v>
      </c>
      <c r="C429" s="2" t="s">
        <v>1413</v>
      </c>
      <c r="D429" s="2" t="s">
        <v>4179</v>
      </c>
    </row>
    <row r="430" spans="1:4">
      <c r="A430" s="61">
        <v>210</v>
      </c>
      <c r="B430" s="62">
        <v>45577</v>
      </c>
      <c r="C430" s="11" t="s">
        <v>1419</v>
      </c>
      <c r="D430" s="11" t="s">
        <v>4180</v>
      </c>
    </row>
    <row r="431" spans="1:4" ht="14" customHeight="1">
      <c r="A431" s="14">
        <v>211</v>
      </c>
      <c r="B431" s="13">
        <v>45582</v>
      </c>
      <c r="C431" s="2" t="s">
        <v>1314</v>
      </c>
      <c r="D431" s="2" t="s">
        <v>2119</v>
      </c>
    </row>
    <row r="432" spans="1:4">
      <c r="A432" s="61">
        <v>211</v>
      </c>
      <c r="B432" s="62">
        <v>45582</v>
      </c>
      <c r="C432" s="11" t="s">
        <v>1521</v>
      </c>
      <c r="D432" s="11" t="s">
        <v>4181</v>
      </c>
    </row>
    <row r="433" spans="1:4" ht="14" customHeight="1">
      <c r="A433" s="14">
        <v>212</v>
      </c>
      <c r="B433" s="13">
        <v>45648</v>
      </c>
      <c r="C433" s="2" t="s">
        <v>1314</v>
      </c>
      <c r="D433" s="2" t="s">
        <v>4184</v>
      </c>
    </row>
    <row r="434" spans="1:4">
      <c r="A434" s="61">
        <v>212</v>
      </c>
      <c r="B434" s="62">
        <v>45648</v>
      </c>
      <c r="C434" s="11" t="s">
        <v>1413</v>
      </c>
      <c r="D434" s="11" t="s">
        <v>3699</v>
      </c>
    </row>
    <row r="435" spans="1:4" ht="14" customHeight="1">
      <c r="A435" s="14">
        <v>213</v>
      </c>
      <c r="B435" s="13">
        <v>45666</v>
      </c>
      <c r="C435" s="2" t="s">
        <v>1421</v>
      </c>
      <c r="D435" s="2" t="s">
        <v>4185</v>
      </c>
    </row>
    <row r="436" spans="1:4">
      <c r="A436" s="61">
        <v>213</v>
      </c>
      <c r="B436" s="62">
        <v>45666</v>
      </c>
      <c r="C436" s="11" t="s">
        <v>1413</v>
      </c>
      <c r="D436" s="11" t="s">
        <v>3699</v>
      </c>
    </row>
    <row r="437" spans="1:4" ht="14" customHeight="1">
      <c r="A437" s="14">
        <v>214</v>
      </c>
      <c r="B437" s="13">
        <v>45668</v>
      </c>
      <c r="C437" s="2" t="s">
        <v>1421</v>
      </c>
      <c r="D437" s="2" t="s">
        <v>4186</v>
      </c>
    </row>
    <row r="438" spans="1:4">
      <c r="A438" s="61">
        <v>214</v>
      </c>
      <c r="B438" s="62">
        <v>45668</v>
      </c>
      <c r="C438" s="11" t="s">
        <v>1382</v>
      </c>
      <c r="D438" s="11" t="s">
        <v>4187</v>
      </c>
    </row>
    <row r="439" spans="1:4" ht="14" customHeight="1">
      <c r="A439" s="14">
        <v>215</v>
      </c>
      <c r="B439" s="13">
        <v>45668</v>
      </c>
      <c r="C439" s="2" t="s">
        <v>1542</v>
      </c>
      <c r="D439" s="2" t="s">
        <v>4189</v>
      </c>
    </row>
    <row r="440" spans="1:4">
      <c r="A440" s="61">
        <v>215</v>
      </c>
      <c r="B440" s="62">
        <v>45668</v>
      </c>
      <c r="C440" s="11" t="s">
        <v>1521</v>
      </c>
      <c r="D440" s="11" t="s">
        <v>4188</v>
      </c>
    </row>
    <row r="441" spans="1:4" ht="14" customHeight="1">
      <c r="A441" s="14">
        <v>216</v>
      </c>
      <c r="B441" s="13">
        <v>45668</v>
      </c>
      <c r="C441" s="2" t="s">
        <v>1542</v>
      </c>
      <c r="D441" s="2" t="s">
        <v>4190</v>
      </c>
    </row>
    <row r="442" spans="1:4">
      <c r="A442" s="61">
        <v>216</v>
      </c>
      <c r="B442" s="62">
        <v>45668</v>
      </c>
      <c r="C442" s="11" t="s">
        <v>1382</v>
      </c>
      <c r="D442" s="11" t="s">
        <v>4191</v>
      </c>
    </row>
    <row r="443" spans="1:4" ht="14" customHeight="1">
      <c r="A443" s="14">
        <v>217</v>
      </c>
      <c r="B443" s="13">
        <v>45671</v>
      </c>
      <c r="C443" s="2" t="s">
        <v>1542</v>
      </c>
      <c r="D443" s="2" t="s">
        <v>4192</v>
      </c>
    </row>
    <row r="444" spans="1:4">
      <c r="A444" s="61">
        <v>217</v>
      </c>
      <c r="B444" s="62">
        <v>45671</v>
      </c>
      <c r="C444" s="11" t="s">
        <v>1364</v>
      </c>
      <c r="D444" s="11" t="s">
        <v>3742</v>
      </c>
    </row>
    <row r="445" spans="1:4" ht="14" customHeight="1">
      <c r="A445" s="14">
        <v>218</v>
      </c>
      <c r="B445" s="13">
        <v>45671</v>
      </c>
      <c r="C445" s="2" t="s">
        <v>1421</v>
      </c>
      <c r="D445" s="2" t="s">
        <v>4195</v>
      </c>
    </row>
    <row r="446" spans="1:4">
      <c r="A446" s="61">
        <v>218</v>
      </c>
      <c r="B446" s="62">
        <v>45671</v>
      </c>
      <c r="C446" s="11" t="s">
        <v>1364</v>
      </c>
      <c r="D446" s="11" t="s">
        <v>3694</v>
      </c>
    </row>
    <row r="447" spans="1:4" ht="14" customHeight="1">
      <c r="A447" s="14">
        <v>219</v>
      </c>
      <c r="B447" s="13">
        <v>45672</v>
      </c>
      <c r="C447" s="2" t="s">
        <v>1399</v>
      </c>
      <c r="D447" s="2" t="s">
        <v>3754</v>
      </c>
    </row>
    <row r="448" spans="1:4">
      <c r="A448" s="61">
        <v>219</v>
      </c>
      <c r="B448" s="62">
        <v>45672</v>
      </c>
      <c r="C448" s="11" t="s">
        <v>1395</v>
      </c>
      <c r="D448" s="11" t="s">
        <v>3699</v>
      </c>
    </row>
    <row r="449" spans="1:6" ht="14" customHeight="1">
      <c r="A449" s="14">
        <v>220</v>
      </c>
      <c r="B449" s="13">
        <v>45672</v>
      </c>
      <c r="C449" s="2" t="s">
        <v>2064</v>
      </c>
      <c r="D449" s="2" t="s">
        <v>4193</v>
      </c>
    </row>
    <row r="450" spans="1:6">
      <c r="A450" s="61">
        <v>220</v>
      </c>
      <c r="B450" s="62">
        <v>45672</v>
      </c>
      <c r="C450" s="11" t="s">
        <v>1521</v>
      </c>
      <c r="D450" s="11" t="s">
        <v>4194</v>
      </c>
    </row>
    <row r="451" spans="1:6" ht="14" customHeight="1">
      <c r="A451" s="14">
        <v>221</v>
      </c>
      <c r="B451" s="13">
        <v>46038</v>
      </c>
      <c r="C451" s="2" t="s">
        <v>1421</v>
      </c>
      <c r="D451" s="2" t="s">
        <v>3783</v>
      </c>
    </row>
    <row r="452" spans="1:6">
      <c r="A452" s="61">
        <v>221</v>
      </c>
      <c r="B452" s="62">
        <v>45673</v>
      </c>
      <c r="C452" s="11" t="s">
        <v>2064</v>
      </c>
      <c r="D452" s="11" t="s">
        <v>3742</v>
      </c>
    </row>
    <row r="453" spans="1:6" ht="14" customHeight="1">
      <c r="A453" s="14">
        <v>222</v>
      </c>
      <c r="B453" s="13">
        <v>45683</v>
      </c>
      <c r="C453" s="2" t="s">
        <v>1542</v>
      </c>
      <c r="D453" s="2" t="s">
        <v>4224</v>
      </c>
      <c r="F453" s="271"/>
    </row>
    <row r="454" spans="1:6">
      <c r="A454" s="61">
        <v>222</v>
      </c>
      <c r="B454" s="62">
        <v>45683</v>
      </c>
      <c r="C454" s="11" t="s">
        <v>1397</v>
      </c>
      <c r="D454" s="11" t="s">
        <v>4225</v>
      </c>
    </row>
    <row r="455" spans="1:6" ht="14" customHeight="1">
      <c r="A455" s="14">
        <v>223</v>
      </c>
      <c r="B455" s="13">
        <v>45683</v>
      </c>
      <c r="C455" s="2" t="s">
        <v>2774</v>
      </c>
      <c r="D455" s="2" t="s">
        <v>4211</v>
      </c>
    </row>
    <row r="456" spans="1:6">
      <c r="A456" s="61">
        <v>223</v>
      </c>
      <c r="B456" s="62">
        <v>45683</v>
      </c>
      <c r="C456" s="11" t="s">
        <v>1389</v>
      </c>
      <c r="D456" s="11" t="s">
        <v>4212</v>
      </c>
    </row>
    <row r="457" spans="1:6" ht="14" customHeight="1">
      <c r="A457" s="14">
        <v>224</v>
      </c>
      <c r="B457" s="13">
        <v>45686</v>
      </c>
      <c r="C457" s="2" t="s">
        <v>1413</v>
      </c>
      <c r="D457" s="2" t="s">
        <v>4214</v>
      </c>
    </row>
    <row r="458" spans="1:6">
      <c r="A458" s="61">
        <v>224</v>
      </c>
      <c r="B458" s="62">
        <v>45686</v>
      </c>
      <c r="C458" s="11" t="s">
        <v>3130</v>
      </c>
      <c r="D458" s="11" t="s">
        <v>4215</v>
      </c>
    </row>
    <row r="459" spans="1:6" ht="14" customHeight="1">
      <c r="A459" s="14">
        <v>225</v>
      </c>
      <c r="B459" s="13">
        <v>45687</v>
      </c>
      <c r="C459" s="2" t="s">
        <v>2774</v>
      </c>
      <c r="D459" s="2" t="s">
        <v>4222</v>
      </c>
    </row>
    <row r="460" spans="1:6">
      <c r="A460" s="61">
        <v>225</v>
      </c>
      <c r="B460" s="62">
        <v>45687</v>
      </c>
      <c r="C460" s="11" t="s">
        <v>1386</v>
      </c>
      <c r="D460" s="11" t="s">
        <v>4223</v>
      </c>
    </row>
    <row r="461" spans="1:6" ht="14" customHeight="1">
      <c r="A461" s="14">
        <v>226</v>
      </c>
      <c r="B461" s="13">
        <v>45687</v>
      </c>
      <c r="C461" s="2" t="s">
        <v>1542</v>
      </c>
      <c r="D461" s="2" t="s">
        <v>4216</v>
      </c>
    </row>
    <row r="462" spans="1:6">
      <c r="A462" s="61">
        <v>226</v>
      </c>
      <c r="B462" s="62">
        <v>45687</v>
      </c>
      <c r="C462" s="11" t="s">
        <v>1386</v>
      </c>
      <c r="D462" s="11" t="s">
        <v>4217</v>
      </c>
    </row>
    <row r="463" spans="1:6" ht="14" customHeight="1">
      <c r="A463" s="14">
        <v>227</v>
      </c>
      <c r="B463" s="13">
        <v>45687</v>
      </c>
      <c r="C463" s="2" t="s">
        <v>2774</v>
      </c>
      <c r="D463" s="2" t="s">
        <v>4219</v>
      </c>
    </row>
    <row r="464" spans="1:6">
      <c r="A464" s="61">
        <v>227</v>
      </c>
      <c r="B464" s="62">
        <v>45687</v>
      </c>
      <c r="C464" s="11" t="s">
        <v>1397</v>
      </c>
      <c r="D464" s="11" t="s">
        <v>4218</v>
      </c>
    </row>
    <row r="465" spans="1:6" ht="14" customHeight="1">
      <c r="A465" s="14">
        <v>228</v>
      </c>
      <c r="B465" s="13">
        <v>45687</v>
      </c>
      <c r="C465" s="2" t="s">
        <v>1542</v>
      </c>
      <c r="D465" s="2" t="s">
        <v>4221</v>
      </c>
      <c r="F465" s="271"/>
    </row>
    <row r="466" spans="1:6">
      <c r="A466" s="61">
        <v>228</v>
      </c>
      <c r="B466" s="62">
        <v>45687</v>
      </c>
      <c r="C466" s="11" t="s">
        <v>1314</v>
      </c>
      <c r="D466" s="11" t="s">
        <v>4220</v>
      </c>
    </row>
    <row r="467" spans="1:6" ht="14" customHeight="1">
      <c r="A467" s="14">
        <v>229</v>
      </c>
      <c r="B467" s="13">
        <v>45690</v>
      </c>
      <c r="C467" s="2" t="s">
        <v>1542</v>
      </c>
      <c r="D467" s="2" t="s">
        <v>4227</v>
      </c>
    </row>
    <row r="468" spans="1:6">
      <c r="A468" s="61">
        <v>229</v>
      </c>
      <c r="B468" s="62">
        <v>45690</v>
      </c>
      <c r="C468" s="11" t="s">
        <v>2774</v>
      </c>
      <c r="D468" s="11" t="s">
        <v>4226</v>
      </c>
    </row>
    <row r="469" spans="1:6" ht="14" customHeight="1">
      <c r="A469" s="14">
        <v>230</v>
      </c>
      <c r="B469" s="13">
        <v>45690</v>
      </c>
      <c r="C469" s="2" t="s">
        <v>1421</v>
      </c>
      <c r="D469" s="2" t="s">
        <v>4228</v>
      </c>
    </row>
    <row r="470" spans="1:6">
      <c r="A470" s="61">
        <v>230</v>
      </c>
      <c r="B470" s="62">
        <v>45690</v>
      </c>
      <c r="C470" s="11" t="s">
        <v>1542</v>
      </c>
      <c r="D470" s="11" t="s">
        <v>3263</v>
      </c>
    </row>
    <row r="471" spans="1:6" ht="14" customHeight="1">
      <c r="A471" s="14">
        <v>231</v>
      </c>
      <c r="B471" s="13">
        <v>45761</v>
      </c>
      <c r="C471" s="2" t="s">
        <v>1364</v>
      </c>
      <c r="D471" s="2" t="s">
        <v>2808</v>
      </c>
    </row>
    <row r="472" spans="1:6">
      <c r="A472" s="61">
        <v>231</v>
      </c>
      <c r="B472" s="62">
        <v>45761</v>
      </c>
      <c r="C472" s="11" t="s">
        <v>1386</v>
      </c>
      <c r="D472" s="11" t="s">
        <v>4249</v>
      </c>
    </row>
    <row r="473" spans="1:6" ht="14" customHeight="1">
      <c r="A473" s="14">
        <v>232</v>
      </c>
      <c r="B473" s="13">
        <v>45765</v>
      </c>
      <c r="C473" s="2" t="s">
        <v>2018</v>
      </c>
      <c r="D473" s="2" t="s">
        <v>4252</v>
      </c>
    </row>
    <row r="474" spans="1:6">
      <c r="A474" s="61">
        <v>232</v>
      </c>
      <c r="B474" s="62">
        <v>45765</v>
      </c>
      <c r="C474" s="11" t="s">
        <v>1521</v>
      </c>
      <c r="D474" s="11" t="s">
        <v>4253</v>
      </c>
    </row>
    <row r="475" spans="1:6" ht="14" customHeight="1">
      <c r="A475" s="14">
        <v>233</v>
      </c>
      <c r="B475" s="13">
        <v>45781</v>
      </c>
      <c r="C475" s="2" t="s">
        <v>2064</v>
      </c>
      <c r="D475" s="2" t="s">
        <v>4273</v>
      </c>
      <c r="F475" s="2" t="s">
        <v>4279</v>
      </c>
    </row>
    <row r="476" spans="1:6">
      <c r="A476" s="61">
        <v>233</v>
      </c>
      <c r="B476" s="62">
        <v>45781</v>
      </c>
      <c r="C476" s="11" t="s">
        <v>1521</v>
      </c>
      <c r="D476" s="11" t="s">
        <v>4274</v>
      </c>
    </row>
    <row r="477" spans="1:6" ht="14" customHeight="1">
      <c r="A477" s="14">
        <v>234</v>
      </c>
      <c r="B477" s="13">
        <v>45783</v>
      </c>
      <c r="C477" s="2" t="s">
        <v>1314</v>
      </c>
      <c r="D477" s="2" t="s">
        <v>4188</v>
      </c>
    </row>
    <row r="478" spans="1:6">
      <c r="A478" s="61">
        <v>234</v>
      </c>
      <c r="B478" s="62">
        <v>45783</v>
      </c>
      <c r="C478" s="11" t="s">
        <v>1521</v>
      </c>
      <c r="D478" s="11" t="s">
        <v>4280</v>
      </c>
    </row>
    <row r="479" spans="1:6" ht="14" customHeight="1">
      <c r="A479" s="14">
        <v>235</v>
      </c>
      <c r="B479" s="13">
        <v>45786</v>
      </c>
      <c r="C479" s="2" t="s">
        <v>2774</v>
      </c>
      <c r="D479" s="2" t="s">
        <v>4303</v>
      </c>
    </row>
    <row r="480" spans="1:6">
      <c r="A480" s="61">
        <v>235</v>
      </c>
      <c r="B480" s="62">
        <v>45786</v>
      </c>
      <c r="C480" s="11" t="s">
        <v>2540</v>
      </c>
      <c r="D480" s="11" t="s">
        <v>4304</v>
      </c>
    </row>
    <row r="481" spans="1:4" ht="14" customHeight="1">
      <c r="A481" s="14">
        <v>236</v>
      </c>
      <c r="B481" s="13">
        <v>45793</v>
      </c>
      <c r="C481" s="2" t="s">
        <v>1542</v>
      </c>
      <c r="D481" s="2" t="s">
        <v>4278</v>
      </c>
    </row>
    <row r="482" spans="1:4">
      <c r="A482" s="61">
        <v>236</v>
      </c>
      <c r="B482" s="62">
        <v>45793</v>
      </c>
      <c r="C482" s="11" t="s">
        <v>2774</v>
      </c>
      <c r="D482" s="11" t="s">
        <v>4277</v>
      </c>
    </row>
    <row r="483" spans="1:4" ht="14" customHeight="1">
      <c r="A483" s="14">
        <v>237</v>
      </c>
      <c r="B483" s="13">
        <v>45794</v>
      </c>
      <c r="C483" s="2" t="s">
        <v>1542</v>
      </c>
      <c r="D483" s="2" t="s">
        <v>4275</v>
      </c>
    </row>
    <row r="484" spans="1:4">
      <c r="A484" s="61">
        <v>237</v>
      </c>
      <c r="B484" s="62">
        <v>45794</v>
      </c>
      <c r="C484" s="11" t="s">
        <v>1382</v>
      </c>
      <c r="D484" s="11" t="s">
        <v>4276</v>
      </c>
    </row>
    <row r="485" spans="1:4" ht="14" customHeight="1">
      <c r="A485" s="14">
        <v>238</v>
      </c>
      <c r="B485" s="13">
        <v>45801</v>
      </c>
      <c r="C485" s="2" t="s">
        <v>1413</v>
      </c>
      <c r="D485" s="2" t="s">
        <v>4287</v>
      </c>
    </row>
    <row r="486" spans="1:4">
      <c r="A486" s="61">
        <v>238</v>
      </c>
      <c r="B486" s="62">
        <v>45801</v>
      </c>
      <c r="C486" s="11" t="s">
        <v>2018</v>
      </c>
      <c r="D486" s="11" t="s">
        <v>4289</v>
      </c>
    </row>
    <row r="487" spans="1:4" ht="14" customHeight="1">
      <c r="A487" s="14">
        <v>239</v>
      </c>
      <c r="B487" s="13">
        <v>45801</v>
      </c>
      <c r="C487" s="2" t="s">
        <v>1542</v>
      </c>
      <c r="D487" s="2" t="s">
        <v>4288</v>
      </c>
    </row>
    <row r="488" spans="1:4">
      <c r="A488" s="61">
        <v>239</v>
      </c>
      <c r="B488" s="62">
        <v>45801</v>
      </c>
      <c r="C488" s="11" t="s">
        <v>1413</v>
      </c>
      <c r="D488" s="11" t="s">
        <v>4290</v>
      </c>
    </row>
    <row r="489" spans="1:4" ht="14" customHeight="1">
      <c r="A489" s="14">
        <v>240</v>
      </c>
      <c r="B489" s="13">
        <v>45802</v>
      </c>
      <c r="C489" s="2" t="s">
        <v>1421</v>
      </c>
      <c r="D489" s="2" t="s">
        <v>4229</v>
      </c>
    </row>
    <row r="490" spans="1:4">
      <c r="A490" s="61">
        <v>240</v>
      </c>
      <c r="B490" s="62">
        <v>45802</v>
      </c>
      <c r="C490" s="11" t="s">
        <v>1542</v>
      </c>
      <c r="D490" s="11" t="s">
        <v>3694</v>
      </c>
    </row>
    <row r="491" spans="1:4" ht="14" customHeight="1">
      <c r="A491" s="14">
        <v>241</v>
      </c>
      <c r="B491" s="13">
        <v>45802</v>
      </c>
      <c r="C491" s="2" t="s">
        <v>1421</v>
      </c>
      <c r="D491" s="2" t="s">
        <v>2037</v>
      </c>
    </row>
    <row r="492" spans="1:4">
      <c r="A492" s="61">
        <v>241</v>
      </c>
      <c r="B492" s="62">
        <v>45802</v>
      </c>
      <c r="C492" s="11" t="s">
        <v>3130</v>
      </c>
      <c r="D492" s="11" t="s">
        <v>4291</v>
      </c>
    </row>
    <row r="493" spans="1:4" ht="14" customHeight="1">
      <c r="A493" s="14">
        <v>242</v>
      </c>
      <c r="B493" s="13">
        <v>45807</v>
      </c>
      <c r="C493" s="2" t="s">
        <v>1542</v>
      </c>
      <c r="D493" s="2" t="s">
        <v>4292</v>
      </c>
    </row>
    <row r="494" spans="1:4">
      <c r="A494" s="61">
        <v>242</v>
      </c>
      <c r="B494" s="62">
        <v>45807</v>
      </c>
      <c r="C494" s="11" t="s">
        <v>2064</v>
      </c>
      <c r="D494" s="11" t="s">
        <v>4293</v>
      </c>
    </row>
    <row r="495" spans="1:4" ht="14" customHeight="1">
      <c r="A495" s="14">
        <v>243</v>
      </c>
      <c r="B495" s="13">
        <v>45809</v>
      </c>
      <c r="C495" s="2" t="s">
        <v>1542</v>
      </c>
      <c r="D495" s="2" t="s">
        <v>4300</v>
      </c>
    </row>
    <row r="496" spans="1:4">
      <c r="A496" s="61">
        <v>243</v>
      </c>
      <c r="B496" s="62">
        <v>45809</v>
      </c>
      <c r="C496" s="11" t="s">
        <v>1314</v>
      </c>
      <c r="D496" s="11" t="s">
        <v>3759</v>
      </c>
    </row>
    <row r="497" spans="1:4" ht="14" customHeight="1">
      <c r="A497" s="14">
        <v>244</v>
      </c>
      <c r="B497" s="13">
        <v>45815</v>
      </c>
      <c r="C497" s="2" t="s">
        <v>1421</v>
      </c>
      <c r="D497" s="2" t="s">
        <v>4312</v>
      </c>
    </row>
    <row r="498" spans="1:4">
      <c r="A498" s="61">
        <v>244</v>
      </c>
      <c r="B498" s="62">
        <v>45815</v>
      </c>
      <c r="C498" s="11" t="s">
        <v>1539</v>
      </c>
      <c r="D498" s="11" t="s">
        <v>2808</v>
      </c>
    </row>
    <row r="499" spans="1:4" ht="14" customHeight="1">
      <c r="A499" s="14">
        <v>245</v>
      </c>
      <c r="B499" s="13">
        <v>45818</v>
      </c>
      <c r="C499" s="2" t="s">
        <v>2018</v>
      </c>
      <c r="D499" s="2" t="s">
        <v>4294</v>
      </c>
    </row>
    <row r="500" spans="1:4">
      <c r="A500" s="61">
        <v>245</v>
      </c>
      <c r="B500" s="62">
        <v>45818</v>
      </c>
      <c r="C500" s="11" t="s">
        <v>1389</v>
      </c>
      <c r="D500" s="11" t="s">
        <v>4295</v>
      </c>
    </row>
    <row r="501" spans="1:4" ht="14" customHeight="1">
      <c r="A501" s="14">
        <v>246</v>
      </c>
      <c r="B501" s="13">
        <v>45829</v>
      </c>
      <c r="C501" s="2" t="s">
        <v>1542</v>
      </c>
      <c r="D501" s="2" t="s">
        <v>4301</v>
      </c>
    </row>
    <row r="502" spans="1:4">
      <c r="A502" s="61">
        <v>246</v>
      </c>
      <c r="B502" s="62">
        <v>45829</v>
      </c>
      <c r="C502" s="11" t="s">
        <v>1413</v>
      </c>
      <c r="D502" s="11" t="s">
        <v>4302</v>
      </c>
    </row>
    <row r="503" spans="1:4" ht="14" customHeight="1">
      <c r="A503" s="14">
        <v>247</v>
      </c>
      <c r="B503" s="13">
        <v>45830</v>
      </c>
      <c r="C503" s="2" t="s">
        <v>2064</v>
      </c>
      <c r="D503" s="2" t="s">
        <v>4305</v>
      </c>
    </row>
    <row r="504" spans="1:4">
      <c r="A504" s="61">
        <v>247</v>
      </c>
      <c r="B504" s="62">
        <v>45830</v>
      </c>
      <c r="C504" s="11" t="s">
        <v>1521</v>
      </c>
      <c r="D504" s="11" t="s">
        <v>4306</v>
      </c>
    </row>
    <row r="505" spans="1:4" ht="14" customHeight="1">
      <c r="A505" s="14">
        <v>248</v>
      </c>
      <c r="B505" s="13">
        <v>45830</v>
      </c>
      <c r="C505" s="2" t="s">
        <v>1389</v>
      </c>
      <c r="D505" s="2" t="s">
        <v>4307</v>
      </c>
    </row>
    <row r="506" spans="1:4">
      <c r="A506" s="61">
        <v>248</v>
      </c>
      <c r="B506" s="62">
        <v>45830</v>
      </c>
      <c r="C506" s="11" t="s">
        <v>1521</v>
      </c>
      <c r="D506" s="11" t="s">
        <v>4308</v>
      </c>
    </row>
    <row r="507" spans="1:4" ht="14" customHeight="1">
      <c r="A507" s="14">
        <v>249</v>
      </c>
      <c r="B507" s="13">
        <v>45831</v>
      </c>
      <c r="C507" s="2" t="s">
        <v>1389</v>
      </c>
      <c r="D507" s="2" t="s">
        <v>4309</v>
      </c>
    </row>
    <row r="508" spans="1:4">
      <c r="A508" s="61">
        <v>249</v>
      </c>
      <c r="B508" s="62">
        <v>45831</v>
      </c>
      <c r="C508" s="11" t="s">
        <v>2540</v>
      </c>
      <c r="D508" s="11" t="s">
        <v>4310</v>
      </c>
    </row>
    <row r="509" spans="1:4" ht="14" customHeight="1">
      <c r="A509" s="14">
        <v>250</v>
      </c>
      <c r="B509" s="13">
        <v>45832</v>
      </c>
      <c r="C509" s="2" t="s">
        <v>1542</v>
      </c>
      <c r="D509" s="2" t="s">
        <v>4314</v>
      </c>
    </row>
    <row r="510" spans="1:4">
      <c r="A510" s="61">
        <v>250</v>
      </c>
      <c r="B510" s="62">
        <v>45832</v>
      </c>
      <c r="C510" s="11" t="s">
        <v>2064</v>
      </c>
      <c r="D510" s="11" t="s">
        <v>4315</v>
      </c>
    </row>
    <row r="511" spans="1:4" ht="14" customHeight="1">
      <c r="A511" s="14">
        <v>251</v>
      </c>
      <c r="B511" s="13">
        <v>45833</v>
      </c>
      <c r="C511" s="2" t="s">
        <v>2018</v>
      </c>
      <c r="D511" s="2" t="s">
        <v>4316</v>
      </c>
    </row>
    <row r="512" spans="1:4">
      <c r="A512" s="61">
        <v>251</v>
      </c>
      <c r="B512" s="62">
        <v>45833</v>
      </c>
      <c r="C512" s="11" t="s">
        <v>1413</v>
      </c>
      <c r="D512" s="11" t="s">
        <v>4317</v>
      </c>
    </row>
    <row r="513" spans="1:6">
      <c r="A513" s="527" t="s">
        <v>4565</v>
      </c>
      <c r="B513" s="527"/>
      <c r="C513" s="527"/>
      <c r="D513" s="527"/>
    </row>
    <row r="514" spans="1:6" ht="14" customHeight="1">
      <c r="A514" s="14">
        <v>252</v>
      </c>
      <c r="B514" s="13">
        <v>46011</v>
      </c>
      <c r="C514" s="2" t="s">
        <v>1382</v>
      </c>
      <c r="D514" s="2" t="s">
        <v>4569</v>
      </c>
    </row>
    <row r="515" spans="1:6">
      <c r="A515" s="61">
        <v>252</v>
      </c>
      <c r="B515" s="62">
        <v>46011</v>
      </c>
      <c r="C515" s="11" t="s">
        <v>1539</v>
      </c>
      <c r="D515" s="11" t="s">
        <v>4570</v>
      </c>
    </row>
    <row r="516" spans="1:6" ht="14" customHeight="1">
      <c r="A516" s="14">
        <v>253</v>
      </c>
      <c r="B516" s="13">
        <v>46011</v>
      </c>
      <c r="C516" s="2" t="s">
        <v>1413</v>
      </c>
      <c r="D516" s="2" t="s">
        <v>2808</v>
      </c>
    </row>
    <row r="517" spans="1:6">
      <c r="A517" s="61">
        <v>253</v>
      </c>
      <c r="B517" s="62">
        <v>46011</v>
      </c>
      <c r="C517" s="11" t="s">
        <v>1419</v>
      </c>
      <c r="D517" s="11" t="s">
        <v>3258</v>
      </c>
    </row>
    <row r="518" spans="1:6" ht="14" customHeight="1">
      <c r="A518" s="14">
        <v>254</v>
      </c>
      <c r="B518" s="13">
        <v>46011</v>
      </c>
      <c r="C518" s="2" t="s">
        <v>1419</v>
      </c>
      <c r="D518" s="2" t="s">
        <v>4571</v>
      </c>
    </row>
    <row r="519" spans="1:6">
      <c r="A519" s="61">
        <v>254</v>
      </c>
      <c r="B519" s="62">
        <v>46011</v>
      </c>
      <c r="C519" s="11" t="s">
        <v>1397</v>
      </c>
      <c r="D519" s="11" t="s">
        <v>4572</v>
      </c>
    </row>
    <row r="520" spans="1:6" ht="14" customHeight="1">
      <c r="A520" s="14">
        <v>255</v>
      </c>
      <c r="B520" s="13">
        <v>46013</v>
      </c>
      <c r="C520" s="2" t="s">
        <v>1539</v>
      </c>
      <c r="D520" s="2" t="s">
        <v>4587</v>
      </c>
    </row>
    <row r="521" spans="1:6">
      <c r="A521" s="61">
        <v>255</v>
      </c>
      <c r="B521" s="62">
        <v>46013</v>
      </c>
      <c r="C521" s="11" t="s">
        <v>1386</v>
      </c>
      <c r="D521" s="11" t="s">
        <v>3699</v>
      </c>
    </row>
    <row r="522" spans="1:6" ht="14" customHeight="1">
      <c r="A522" s="14">
        <v>256</v>
      </c>
      <c r="B522" s="13">
        <v>46020</v>
      </c>
      <c r="C522" s="2" t="s">
        <v>1542</v>
      </c>
      <c r="D522" s="2" t="s">
        <v>4589</v>
      </c>
    </row>
    <row r="523" spans="1:6">
      <c r="A523" s="61">
        <v>256</v>
      </c>
      <c r="B523" s="62">
        <v>46020</v>
      </c>
      <c r="C523" s="11" t="s">
        <v>1539</v>
      </c>
      <c r="D523" s="11" t="s">
        <v>3298</v>
      </c>
    </row>
    <row r="524" spans="1:6" ht="14" customHeight="1">
      <c r="A524" s="14">
        <v>257</v>
      </c>
      <c r="B524" s="13">
        <v>45673</v>
      </c>
      <c r="C524" s="2" t="s">
        <v>1542</v>
      </c>
      <c r="D524" s="2" t="s">
        <v>4593</v>
      </c>
      <c r="F524" s="480"/>
    </row>
    <row r="525" spans="1:6">
      <c r="A525" s="61">
        <v>257</v>
      </c>
      <c r="B525" s="62">
        <v>45673</v>
      </c>
      <c r="C525" s="11" t="s">
        <v>1397</v>
      </c>
      <c r="D525" s="11" t="s">
        <v>4594</v>
      </c>
    </row>
    <row r="526" spans="1:6" ht="14" customHeight="1">
      <c r="A526" s="14">
        <v>258</v>
      </c>
      <c r="B526" s="13">
        <v>46040</v>
      </c>
      <c r="C526" s="2" t="s">
        <v>1413</v>
      </c>
      <c r="D526" s="2" t="s">
        <v>4597</v>
      </c>
      <c r="F526" s="480"/>
    </row>
    <row r="527" spans="1:6">
      <c r="A527" s="61">
        <v>258</v>
      </c>
      <c r="B527" s="62">
        <v>46040</v>
      </c>
      <c r="C527" s="11" t="s">
        <v>1386</v>
      </c>
      <c r="D527" s="11" t="s">
        <v>4598</v>
      </c>
    </row>
    <row r="528" spans="1:6" ht="14" customHeight="1">
      <c r="A528" s="14">
        <v>259</v>
      </c>
      <c r="B528" s="13">
        <v>46042</v>
      </c>
      <c r="C528" s="2" t="s">
        <v>1413</v>
      </c>
      <c r="D528" s="2" t="s">
        <v>4599</v>
      </c>
      <c r="F528" s="480"/>
    </row>
    <row r="529" spans="1:6">
      <c r="A529" s="61">
        <v>259</v>
      </c>
      <c r="B529" s="62">
        <v>46042</v>
      </c>
      <c r="C529" s="11" t="s">
        <v>1539</v>
      </c>
      <c r="D529" s="11" t="s">
        <v>4287</v>
      </c>
    </row>
    <row r="530" spans="1:6" ht="14" customHeight="1">
      <c r="A530" s="14">
        <v>260</v>
      </c>
      <c r="B530" s="13">
        <v>46043</v>
      </c>
      <c r="C530" s="2" t="s">
        <v>2774</v>
      </c>
      <c r="D530" s="2" t="s">
        <v>4601</v>
      </c>
      <c r="F530" s="480"/>
    </row>
    <row r="531" spans="1:6">
      <c r="A531" s="61">
        <v>260</v>
      </c>
      <c r="B531" s="62">
        <v>46043</v>
      </c>
      <c r="C531" s="11" t="s">
        <v>1397</v>
      </c>
      <c r="D531" s="11" t="s">
        <v>4603</v>
      </c>
    </row>
    <row r="532" spans="1:6" ht="14" customHeight="1">
      <c r="A532" s="14">
        <v>261</v>
      </c>
      <c r="B532" s="13">
        <v>46044</v>
      </c>
      <c r="C532" s="2" t="s">
        <v>1542</v>
      </c>
      <c r="D532" s="2" t="s">
        <v>4608</v>
      </c>
      <c r="F532" s="480"/>
    </row>
    <row r="533" spans="1:6">
      <c r="A533" s="61">
        <v>261</v>
      </c>
      <c r="B533" s="62">
        <v>46044</v>
      </c>
      <c r="C533" s="11" t="s">
        <v>1397</v>
      </c>
      <c r="D533" s="11" t="s">
        <v>4607</v>
      </c>
    </row>
    <row r="534" spans="1:6" ht="14" customHeight="1">
      <c r="A534" s="14">
        <v>262</v>
      </c>
      <c r="B534" s="13">
        <v>46045</v>
      </c>
      <c r="C534" s="2" t="s">
        <v>1542</v>
      </c>
      <c r="D534" s="2" t="s">
        <v>4609</v>
      </c>
      <c r="F534" s="480"/>
    </row>
    <row r="535" spans="1:6">
      <c r="A535" s="61">
        <v>262</v>
      </c>
      <c r="B535" s="62">
        <v>46045</v>
      </c>
      <c r="C535" s="11" t="s">
        <v>2774</v>
      </c>
      <c r="D535" s="11" t="s">
        <v>4610</v>
      </c>
    </row>
    <row r="536" spans="1:6" ht="14" customHeight="1">
      <c r="A536" s="14">
        <v>263</v>
      </c>
      <c r="B536" s="13">
        <v>46047</v>
      </c>
      <c r="C536" s="2" t="s">
        <v>1521</v>
      </c>
      <c r="D536" s="2" t="s">
        <v>4611</v>
      </c>
      <c r="F536" s="480"/>
    </row>
    <row r="537" spans="1:6">
      <c r="A537" s="61">
        <v>263</v>
      </c>
      <c r="B537" s="62">
        <v>46047</v>
      </c>
      <c r="C537" s="11" t="s">
        <v>1386</v>
      </c>
      <c r="D537" s="11" t="s">
        <v>4612</v>
      </c>
    </row>
    <row r="538" spans="1:6" ht="14" customHeight="1">
      <c r="A538" s="14">
        <v>264</v>
      </c>
      <c r="B538" s="13">
        <v>46047</v>
      </c>
      <c r="C538" s="2" t="s">
        <v>1542</v>
      </c>
      <c r="D538" s="2" t="s">
        <v>4600</v>
      </c>
      <c r="F538" s="480"/>
    </row>
    <row r="539" spans="1:6">
      <c r="A539" s="61">
        <v>264</v>
      </c>
      <c r="B539" s="62">
        <v>46047</v>
      </c>
      <c r="C539" s="11" t="s">
        <v>1386</v>
      </c>
      <c r="D539" s="11" t="s">
        <v>4606</v>
      </c>
    </row>
    <row r="540" spans="1:6" ht="14" customHeight="1">
      <c r="A540" s="14">
        <v>265</v>
      </c>
      <c r="B540" s="13">
        <v>46047</v>
      </c>
      <c r="C540" s="2" t="s">
        <v>1413</v>
      </c>
      <c r="D540" s="2" t="s">
        <v>4605</v>
      </c>
      <c r="F540" s="480"/>
    </row>
    <row r="541" spans="1:6">
      <c r="A541" s="61">
        <v>265</v>
      </c>
      <c r="B541" s="62">
        <v>46047</v>
      </c>
      <c r="C541" s="11" t="s">
        <v>1386</v>
      </c>
      <c r="D541" s="11" t="s">
        <v>1467</v>
      </c>
    </row>
    <row r="542" spans="1:6" ht="14" customHeight="1">
      <c r="A542" s="14">
        <v>266</v>
      </c>
      <c r="B542" s="13">
        <v>46048</v>
      </c>
      <c r="C542" s="2" t="s">
        <v>1542</v>
      </c>
      <c r="D542" s="2" t="s">
        <v>4592</v>
      </c>
      <c r="F542" s="480"/>
    </row>
    <row r="543" spans="1:6">
      <c r="A543" s="61">
        <v>266</v>
      </c>
      <c r="B543" s="62">
        <v>46048</v>
      </c>
      <c r="C543" s="11" t="s">
        <v>1397</v>
      </c>
      <c r="D543" s="11" t="s">
        <v>4613</v>
      </c>
    </row>
    <row r="544" spans="1:6" ht="14" customHeight="1">
      <c r="A544" s="14">
        <v>267</v>
      </c>
      <c r="B544" s="13">
        <v>46048</v>
      </c>
      <c r="C544" s="2" t="s">
        <v>1542</v>
      </c>
      <c r="D544" s="2" t="s">
        <v>4590</v>
      </c>
      <c r="F544" s="480"/>
    </row>
    <row r="545" spans="1:6">
      <c r="A545" s="61">
        <v>267</v>
      </c>
      <c r="B545" s="62">
        <v>46048</v>
      </c>
      <c r="C545" s="11" t="s">
        <v>1416</v>
      </c>
      <c r="D545" s="11" t="s">
        <v>4595</v>
      </c>
    </row>
    <row r="546" spans="1:6" ht="14" customHeight="1">
      <c r="A546" s="14">
        <v>268</v>
      </c>
      <c r="B546" s="13">
        <v>46048</v>
      </c>
      <c r="C546" s="2" t="s">
        <v>1416</v>
      </c>
      <c r="D546" s="2" t="s">
        <v>4596</v>
      </c>
      <c r="F546" s="480"/>
    </row>
    <row r="547" spans="1:6">
      <c r="A547" s="61">
        <v>268</v>
      </c>
      <c r="B547" s="62">
        <v>46048</v>
      </c>
      <c r="C547" s="11" t="s">
        <v>1386</v>
      </c>
      <c r="D547" s="11" t="s">
        <v>4604</v>
      </c>
    </row>
    <row r="548" spans="1:6" ht="14" customHeight="1">
      <c r="A548" s="14">
        <v>269</v>
      </c>
      <c r="B548" s="13">
        <v>46048</v>
      </c>
      <c r="C548" s="2" t="s">
        <v>1542</v>
      </c>
      <c r="D548" s="2" t="s">
        <v>4591</v>
      </c>
      <c r="F548" s="480"/>
    </row>
    <row r="549" spans="1:6">
      <c r="A549" s="61">
        <v>269</v>
      </c>
      <c r="B549" s="62">
        <v>46048</v>
      </c>
      <c r="C549" s="11" t="s">
        <v>1386</v>
      </c>
      <c r="D549" s="11" t="s">
        <v>4602</v>
      </c>
    </row>
    <row r="550" spans="1:6" ht="14" customHeight="1">
      <c r="A550" s="14">
        <v>270</v>
      </c>
      <c r="B550" s="13">
        <v>46048</v>
      </c>
      <c r="C550" s="2" t="s">
        <v>1413</v>
      </c>
      <c r="D550" s="2" t="s">
        <v>4605</v>
      </c>
      <c r="F550" s="480"/>
    </row>
    <row r="551" spans="1:6">
      <c r="A551" s="61">
        <v>270</v>
      </c>
      <c r="B551" s="62">
        <v>46048</v>
      </c>
      <c r="C551" s="11" t="s">
        <v>1386</v>
      </c>
      <c r="D551" s="11" t="s">
        <v>1467</v>
      </c>
    </row>
    <row r="552" spans="1:6" ht="14" customHeight="1">
      <c r="A552" s="14">
        <v>271</v>
      </c>
      <c r="B552" s="13">
        <v>46048</v>
      </c>
      <c r="C552" s="2" t="s">
        <v>1539</v>
      </c>
      <c r="D552" s="2" t="s">
        <v>3263</v>
      </c>
      <c r="F552" s="480"/>
    </row>
    <row r="553" spans="1:6">
      <c r="A553" s="61">
        <v>271</v>
      </c>
      <c r="B553" s="62">
        <v>46048</v>
      </c>
      <c r="C553" s="11" t="s">
        <v>1386</v>
      </c>
      <c r="D553" s="11" t="s">
        <v>1572</v>
      </c>
    </row>
    <row r="554" spans="1:6" ht="14" customHeight="1">
      <c r="A554" s="14">
        <v>272</v>
      </c>
      <c r="B554" s="13">
        <v>46049</v>
      </c>
      <c r="C554" s="2" t="s">
        <v>1542</v>
      </c>
      <c r="D554" s="2" t="s">
        <v>4231</v>
      </c>
      <c r="F554" s="480"/>
    </row>
    <row r="555" spans="1:6">
      <c r="A555" s="61">
        <v>272</v>
      </c>
      <c r="B555" s="62">
        <v>46049</v>
      </c>
      <c r="C555" s="11" t="s">
        <v>1386</v>
      </c>
      <c r="D555" s="11" t="s">
        <v>4614</v>
      </c>
    </row>
    <row r="556" spans="1:6" ht="14" customHeight="1">
      <c r="A556" s="14">
        <v>273</v>
      </c>
      <c r="B556" s="13">
        <v>46071</v>
      </c>
      <c r="C556" s="2" t="s">
        <v>1542</v>
      </c>
      <c r="D556" s="2" t="s">
        <v>4617</v>
      </c>
      <c r="F556" s="480"/>
    </row>
    <row r="557" spans="1:6">
      <c r="A557" s="61">
        <v>273</v>
      </c>
      <c r="B557" s="62">
        <v>46071</v>
      </c>
      <c r="C557" s="11" t="s">
        <v>1395</v>
      </c>
      <c r="D557" s="11" t="s">
        <v>4618</v>
      </c>
    </row>
    <row r="558" spans="1:6" ht="14" customHeight="1">
      <c r="A558" s="14">
        <v>274</v>
      </c>
      <c r="B558" s="13">
        <v>46088</v>
      </c>
      <c r="C558" s="2" t="s">
        <v>1413</v>
      </c>
      <c r="D558" s="2" t="s">
        <v>4625</v>
      </c>
      <c r="F558" s="480"/>
    </row>
    <row r="559" spans="1:6">
      <c r="A559" s="61">
        <v>274</v>
      </c>
      <c r="B559" s="62">
        <v>46088</v>
      </c>
      <c r="C559" s="11" t="s">
        <v>1419</v>
      </c>
      <c r="D559" s="11" t="s">
        <v>4624</v>
      </c>
    </row>
    <row r="560" spans="1:6" ht="14" customHeight="1">
      <c r="A560" s="14">
        <v>275</v>
      </c>
      <c r="B560" s="13">
        <v>46092</v>
      </c>
      <c r="C560" s="2" t="s">
        <v>2064</v>
      </c>
      <c r="D560" s="2" t="s">
        <v>4626</v>
      </c>
      <c r="F560" s="480"/>
    </row>
    <row r="561" spans="1:6">
      <c r="A561" s="61">
        <v>275</v>
      </c>
      <c r="B561" s="62">
        <v>46092</v>
      </c>
      <c r="C561" s="11" t="s">
        <v>1419</v>
      </c>
      <c r="D561" s="11" t="s">
        <v>4659</v>
      </c>
    </row>
    <row r="562" spans="1:6" ht="14" customHeight="1">
      <c r="A562" s="14">
        <v>276</v>
      </c>
      <c r="B562" s="13">
        <v>46122</v>
      </c>
      <c r="C562" s="2" t="s">
        <v>1421</v>
      </c>
      <c r="D562" s="2" t="s">
        <v>4590</v>
      </c>
      <c r="F562" s="480"/>
    </row>
    <row r="563" spans="1:6">
      <c r="A563" s="61">
        <v>276</v>
      </c>
      <c r="B563" s="62">
        <v>46122</v>
      </c>
      <c r="C563" s="11" t="s">
        <v>1542</v>
      </c>
      <c r="D563" s="11" t="s">
        <v>4664</v>
      </c>
    </row>
    <row r="564" spans="1:6" ht="14" customHeight="1">
      <c r="A564" s="14">
        <v>277</v>
      </c>
      <c r="B564" s="13">
        <v>46135</v>
      </c>
      <c r="C564" s="2" t="s">
        <v>1417</v>
      </c>
      <c r="D564" s="2" t="s">
        <v>4679</v>
      </c>
      <c r="F564" s="480"/>
    </row>
    <row r="565" spans="1:6">
      <c r="A565" s="61">
        <v>277</v>
      </c>
      <c r="B565" s="62">
        <v>46135</v>
      </c>
      <c r="C565" s="11" t="s">
        <v>1521</v>
      </c>
      <c r="D565" s="11" t="s">
        <v>4185</v>
      </c>
    </row>
    <row r="566" spans="1:6" ht="14" customHeight="1">
      <c r="A566" s="14">
        <v>278</v>
      </c>
      <c r="B566" s="13">
        <v>46135</v>
      </c>
      <c r="C566" s="2" t="s">
        <v>1542</v>
      </c>
      <c r="D566" s="2" t="s">
        <v>4685</v>
      </c>
      <c r="F566" s="480"/>
    </row>
    <row r="567" spans="1:6">
      <c r="A567" s="61">
        <v>278</v>
      </c>
      <c r="B567" s="62">
        <v>46135</v>
      </c>
      <c r="C567" s="11" t="s">
        <v>1417</v>
      </c>
      <c r="D567" s="11" t="s">
        <v>4684</v>
      </c>
    </row>
    <row r="568" spans="1:6" ht="14" customHeight="1">
      <c r="A568" s="14">
        <v>279</v>
      </c>
      <c r="B568" s="13">
        <v>46136</v>
      </c>
      <c r="C568" s="2" t="s">
        <v>1542</v>
      </c>
      <c r="D568" s="2" t="s">
        <v>4680</v>
      </c>
      <c r="F568" s="480"/>
    </row>
    <row r="569" spans="1:6">
      <c r="A569" s="61">
        <v>279</v>
      </c>
      <c r="B569" s="62">
        <v>46136</v>
      </c>
      <c r="C569" s="11" t="s">
        <v>1386</v>
      </c>
      <c r="D569" s="11" t="s">
        <v>4681</v>
      </c>
    </row>
    <row r="570" spans="1:6" ht="14" customHeight="1">
      <c r="A570" s="14">
        <v>280</v>
      </c>
      <c r="B570" s="13">
        <v>46159</v>
      </c>
      <c r="C570" s="2" t="s">
        <v>2774</v>
      </c>
      <c r="D570" s="2" t="s">
        <v>4724</v>
      </c>
      <c r="F570" s="480"/>
    </row>
    <row r="571" spans="1:6">
      <c r="A571" s="61">
        <v>280</v>
      </c>
      <c r="B571" s="62">
        <v>46159</v>
      </c>
      <c r="C571" s="11" t="s">
        <v>1397</v>
      </c>
      <c r="D571" s="11" t="s">
        <v>4728</v>
      </c>
    </row>
    <row r="572" spans="1:6">
      <c r="A572" s="14">
        <v>281</v>
      </c>
      <c r="B572" s="13">
        <v>46167</v>
      </c>
      <c r="C572" s="2" t="s">
        <v>1542</v>
      </c>
      <c r="D572" s="2" t="s">
        <v>4713</v>
      </c>
      <c r="F572" s="480"/>
    </row>
    <row r="573" spans="1:6">
      <c r="A573" s="61">
        <v>281</v>
      </c>
      <c r="B573" s="62">
        <v>46167</v>
      </c>
      <c r="C573" s="11" t="s">
        <v>1521</v>
      </c>
      <c r="D573" s="11" t="s">
        <v>4727</v>
      </c>
    </row>
    <row r="574" spans="1:6">
      <c r="A574" s="14">
        <v>282</v>
      </c>
      <c r="B574" s="13">
        <v>46169</v>
      </c>
      <c r="C574" s="2" t="s">
        <v>1314</v>
      </c>
      <c r="D574" s="2" t="s">
        <v>4729</v>
      </c>
      <c r="F574" s="480"/>
    </row>
    <row r="575" spans="1:6">
      <c r="A575" s="61">
        <v>282</v>
      </c>
      <c r="B575" s="62">
        <v>46169</v>
      </c>
      <c r="C575" s="11" t="s">
        <v>2774</v>
      </c>
      <c r="D575" s="11" t="s">
        <v>4188</v>
      </c>
    </row>
    <row r="576" spans="1:6">
      <c r="A576" s="14">
        <v>283</v>
      </c>
      <c r="B576" s="13">
        <v>46173</v>
      </c>
      <c r="C576" s="2" t="s">
        <v>1542</v>
      </c>
      <c r="D576" s="2" t="s">
        <v>3742</v>
      </c>
      <c r="F576" s="480"/>
    </row>
    <row r="577" spans="1:6">
      <c r="A577" s="61">
        <v>283</v>
      </c>
      <c r="B577" s="62">
        <v>46173</v>
      </c>
      <c r="C577" s="11" t="s">
        <v>1539</v>
      </c>
      <c r="D577" s="11" t="s">
        <v>4272</v>
      </c>
    </row>
    <row r="578" spans="1:6">
      <c r="A578" s="14">
        <v>284</v>
      </c>
      <c r="B578" s="13">
        <v>46173</v>
      </c>
      <c r="C578" s="2" t="s">
        <v>1417</v>
      </c>
      <c r="D578" s="2" t="s">
        <v>4731</v>
      </c>
      <c r="F578" s="480"/>
    </row>
    <row r="579" spans="1:6">
      <c r="A579" s="61">
        <v>284</v>
      </c>
      <c r="B579" s="62">
        <v>46173</v>
      </c>
      <c r="C579" s="11" t="s">
        <v>2064</v>
      </c>
      <c r="D579" s="11" t="s">
        <v>4730</v>
      </c>
    </row>
    <row r="580" spans="1:6">
      <c r="A580" s="14">
        <v>285</v>
      </c>
      <c r="B580" s="13">
        <v>46186</v>
      </c>
      <c r="C580" s="2" t="s">
        <v>1413</v>
      </c>
      <c r="D580" s="2" t="s">
        <v>4744</v>
      </c>
      <c r="F580" s="480"/>
    </row>
    <row r="581" spans="1:6">
      <c r="A581" s="61">
        <v>285</v>
      </c>
      <c r="B581" s="62">
        <v>46186</v>
      </c>
      <c r="C581" s="11" t="s">
        <v>1389</v>
      </c>
      <c r="D581" s="11" t="s">
        <v>4745</v>
      </c>
    </row>
    <row r="582" spans="1:6">
      <c r="A582" s="14">
        <v>286</v>
      </c>
      <c r="B582" s="13">
        <v>46190</v>
      </c>
      <c r="C582" s="2" t="s">
        <v>1421</v>
      </c>
      <c r="D582" s="2" t="s">
        <v>4758</v>
      </c>
      <c r="F582" s="480"/>
    </row>
    <row r="583" spans="1:6">
      <c r="A583" s="61">
        <v>286</v>
      </c>
      <c r="B583" s="62">
        <v>46190</v>
      </c>
      <c r="C583" s="11" t="s">
        <v>1416</v>
      </c>
      <c r="D583" s="11" t="s">
        <v>4757</v>
      </c>
    </row>
    <row r="584" spans="1:6">
      <c r="A584" s="14">
        <v>287</v>
      </c>
      <c r="B584" s="13">
        <v>46193</v>
      </c>
      <c r="C584" s="2" t="s">
        <v>1389</v>
      </c>
      <c r="D584" s="2" t="s">
        <v>4751</v>
      </c>
      <c r="F584" s="480"/>
    </row>
    <row r="585" spans="1:6">
      <c r="A585" s="61">
        <v>287</v>
      </c>
      <c r="B585" s="62">
        <v>46193</v>
      </c>
      <c r="C585" s="11" t="s">
        <v>1399</v>
      </c>
      <c r="D585" s="11" t="s">
        <v>4750</v>
      </c>
    </row>
    <row r="586" spans="1:6">
      <c r="A586" s="14">
        <v>288</v>
      </c>
      <c r="B586" s="13">
        <v>46194</v>
      </c>
      <c r="C586" s="2" t="s">
        <v>1542</v>
      </c>
      <c r="D586" s="2" t="s">
        <v>4754</v>
      </c>
      <c r="F586" s="480"/>
    </row>
    <row r="587" spans="1:6">
      <c r="A587" s="61">
        <v>288</v>
      </c>
      <c r="B587" s="62">
        <v>46194</v>
      </c>
      <c r="C587" s="11" t="s">
        <v>1399</v>
      </c>
      <c r="D587" s="11" t="s">
        <v>4755</v>
      </c>
    </row>
    <row r="588" spans="1:6">
      <c r="A588" s="14">
        <v>289</v>
      </c>
      <c r="B588" s="13">
        <v>46197</v>
      </c>
      <c r="C588" s="2" t="s">
        <v>2774</v>
      </c>
      <c r="D588" s="2" t="s">
        <v>4760</v>
      </c>
      <c r="F588" s="480"/>
    </row>
    <row r="589" spans="1:6">
      <c r="A589" s="61">
        <v>289</v>
      </c>
      <c r="B589" s="62">
        <v>46197</v>
      </c>
      <c r="C589" s="11" t="s">
        <v>1386</v>
      </c>
      <c r="D589" s="11" t="s">
        <v>4764</v>
      </c>
    </row>
    <row r="590" spans="1:6">
      <c r="A590" s="14">
        <v>290</v>
      </c>
      <c r="B590" s="13">
        <v>46198</v>
      </c>
      <c r="C590" s="2" t="s">
        <v>1413</v>
      </c>
      <c r="D590" s="2" t="s">
        <v>4767</v>
      </c>
      <c r="F590" s="480"/>
    </row>
    <row r="591" spans="1:6">
      <c r="A591" s="61">
        <v>290</v>
      </c>
      <c r="B591" s="62">
        <v>46198</v>
      </c>
      <c r="C591" s="11" t="s">
        <v>3130</v>
      </c>
      <c r="D591" s="11" t="s">
        <v>4768</v>
      </c>
    </row>
    <row r="592" spans="1:6">
      <c r="A592" s="14">
        <v>291</v>
      </c>
      <c r="B592" s="13">
        <v>46198</v>
      </c>
      <c r="C592" s="2" t="s">
        <v>1421</v>
      </c>
      <c r="D592" s="2" t="s">
        <v>4226</v>
      </c>
      <c r="F592" s="480"/>
    </row>
    <row r="593" spans="1:6">
      <c r="A593" s="61">
        <v>291</v>
      </c>
      <c r="B593" s="62">
        <v>46198</v>
      </c>
      <c r="C593" s="11" t="s">
        <v>2774</v>
      </c>
      <c r="D593" s="11" t="s">
        <v>4761</v>
      </c>
    </row>
    <row r="594" spans="1:6">
      <c r="A594" s="14">
        <v>292</v>
      </c>
      <c r="B594" s="13">
        <v>46198</v>
      </c>
      <c r="C594" s="2" t="s">
        <v>2774</v>
      </c>
      <c r="D594" s="2" t="s">
        <v>4762</v>
      </c>
      <c r="F594" s="480"/>
    </row>
    <row r="595" spans="1:6">
      <c r="A595" s="61">
        <v>292</v>
      </c>
      <c r="B595" s="62">
        <v>46198</v>
      </c>
      <c r="C595" s="11" t="s">
        <v>1386</v>
      </c>
      <c r="D595" s="11" t="s">
        <v>4780</v>
      </c>
    </row>
    <row r="596" spans="1:6">
      <c r="A596" s="14">
        <v>293</v>
      </c>
      <c r="B596" s="13">
        <v>46200</v>
      </c>
      <c r="C596" s="2" t="s">
        <v>1530</v>
      </c>
      <c r="D596" s="2" t="s">
        <v>2808</v>
      </c>
      <c r="F596" s="480"/>
    </row>
    <row r="597" spans="1:6">
      <c r="A597" s="61">
        <v>293</v>
      </c>
      <c r="B597" s="62">
        <v>46200</v>
      </c>
      <c r="C597" s="11" t="s">
        <v>1386</v>
      </c>
      <c r="D597" s="11" t="s">
        <v>4779</v>
      </c>
    </row>
    <row r="598" spans="1:6">
      <c r="A598" s="14">
        <v>294</v>
      </c>
      <c r="B598" s="13">
        <v>46200</v>
      </c>
      <c r="C598" s="2" t="s">
        <v>1413</v>
      </c>
      <c r="D598" s="2" t="s">
        <v>4769</v>
      </c>
      <c r="F598" s="480"/>
    </row>
    <row r="599" spans="1:6">
      <c r="A599" s="61">
        <v>294</v>
      </c>
      <c r="B599" s="62">
        <v>46200</v>
      </c>
      <c r="C599" s="11" t="s">
        <v>1539</v>
      </c>
      <c r="D599" s="11" t="s">
        <v>4770</v>
      </c>
    </row>
    <row r="600" spans="1:6">
      <c r="A600" s="14">
        <v>295</v>
      </c>
      <c r="B600" s="13">
        <v>46203</v>
      </c>
      <c r="C600" s="2" t="s">
        <v>1419</v>
      </c>
      <c r="D600" s="2" t="s">
        <v>3699</v>
      </c>
      <c r="F600" s="480"/>
    </row>
    <row r="601" spans="1:6">
      <c r="A601" s="61">
        <v>295</v>
      </c>
      <c r="B601" s="62">
        <v>46203</v>
      </c>
      <c r="C601" s="11" t="s">
        <v>1521</v>
      </c>
      <c r="D601" s="11" t="s">
        <v>4778</v>
      </c>
    </row>
    <row r="602" spans="1:6">
      <c r="A602" s="14">
        <v>296</v>
      </c>
      <c r="B602" s="13">
        <v>46204</v>
      </c>
      <c r="C602" s="2" t="s">
        <v>1416</v>
      </c>
      <c r="D602" s="2" t="s">
        <v>4776</v>
      </c>
      <c r="F602" s="480"/>
    </row>
    <row r="603" spans="1:6">
      <c r="A603" s="61">
        <v>296</v>
      </c>
      <c r="B603" s="62">
        <v>46204</v>
      </c>
      <c r="C603" s="11" t="s">
        <v>1386</v>
      </c>
      <c r="D603" s="11" t="s">
        <v>4777</v>
      </c>
    </row>
  </sheetData>
  <mergeCells count="8">
    <mergeCell ref="A513:D513"/>
    <mergeCell ref="A428:D428"/>
    <mergeCell ref="A341:D341"/>
    <mergeCell ref="A47:D47"/>
    <mergeCell ref="A2:D2"/>
    <mergeCell ref="A116:D116"/>
    <mergeCell ref="A191:D191"/>
    <mergeCell ref="A284:D28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45919-15B4-2D45-B6C8-54013AA0167E}">
  <sheetPr>
    <tabColor rgb="FF00B0F0"/>
  </sheetPr>
  <dimension ref="A1:I484"/>
  <sheetViews>
    <sheetView zoomScaleNormal="100" workbookViewId="0">
      <pane ySplit="1" topLeftCell="A2" activePane="bottomLeft" state="frozen"/>
      <selection pane="bottomLeft" activeCell="L18" sqref="L18"/>
    </sheetView>
  </sheetViews>
  <sheetFormatPr baseColWidth="10" defaultColWidth="9.1640625" defaultRowHeight="15"/>
  <cols>
    <col min="1" max="1" width="13.5" style="15" customWidth="1"/>
    <col min="2" max="2" width="21.1640625" style="15" customWidth="1"/>
    <col min="3" max="3" width="7.6640625" style="15" customWidth="1"/>
    <col min="4" max="4" width="17.5" style="2" customWidth="1"/>
    <col min="5" max="5" width="26" style="2" customWidth="1"/>
    <col min="6" max="6" width="29.83203125" style="2" customWidth="1"/>
    <col min="7" max="7" width="11.1640625" style="3" customWidth="1"/>
    <col min="8" max="8" width="49.33203125" style="2" customWidth="1"/>
    <col min="9" max="16384" width="9.1640625" style="2"/>
  </cols>
  <sheetData>
    <row r="1" spans="1:8" s="174" customFormat="1" ht="38" customHeight="1">
      <c r="A1" s="172" t="s">
        <v>3162</v>
      </c>
      <c r="B1" s="172" t="s">
        <v>3163</v>
      </c>
      <c r="C1" s="172" t="s">
        <v>1392</v>
      </c>
      <c r="D1" s="173" t="s">
        <v>1313</v>
      </c>
      <c r="E1" s="173" t="s">
        <v>3159</v>
      </c>
      <c r="F1" s="173" t="s">
        <v>3160</v>
      </c>
      <c r="G1" s="172" t="s">
        <v>3161</v>
      </c>
      <c r="H1" s="173" t="s">
        <v>3281</v>
      </c>
    </row>
    <row r="2" spans="1:8" ht="16" customHeight="1">
      <c r="A2" s="528" t="s">
        <v>3663</v>
      </c>
      <c r="B2" s="528"/>
      <c r="C2" s="528"/>
      <c r="D2" s="528"/>
      <c r="E2" s="528"/>
      <c r="F2" s="528"/>
      <c r="G2" s="528"/>
      <c r="H2" s="528"/>
    </row>
    <row r="3" spans="1:8">
      <c r="A3" s="175">
        <v>44955</v>
      </c>
      <c r="B3" s="175">
        <v>44998</v>
      </c>
      <c r="C3" s="14">
        <v>3</v>
      </c>
      <c r="D3" s="2" t="s">
        <v>3221</v>
      </c>
      <c r="E3" s="2" t="s">
        <v>3222</v>
      </c>
      <c r="F3" s="2" t="s">
        <v>3223</v>
      </c>
      <c r="G3" s="3">
        <v>20</v>
      </c>
    </row>
    <row r="4" spans="1:8">
      <c r="A4" s="175">
        <v>44972</v>
      </c>
      <c r="B4" s="175" t="s">
        <v>3234</v>
      </c>
      <c r="C4" s="14">
        <v>9</v>
      </c>
      <c r="D4" s="2" t="s">
        <v>1419</v>
      </c>
      <c r="E4" s="2" t="s">
        <v>3224</v>
      </c>
      <c r="F4" s="2" t="s">
        <v>3225</v>
      </c>
      <c r="G4" s="3">
        <v>20</v>
      </c>
      <c r="H4" s="2" t="s">
        <v>3283</v>
      </c>
    </row>
    <row r="5" spans="1:8">
      <c r="A5" s="175">
        <v>44972</v>
      </c>
      <c r="B5" s="175">
        <v>45129</v>
      </c>
      <c r="C5" s="14">
        <v>9</v>
      </c>
      <c r="D5" s="2" t="s">
        <v>1419</v>
      </c>
      <c r="E5" s="2" t="s">
        <v>3226</v>
      </c>
      <c r="F5" s="2" t="s">
        <v>3227</v>
      </c>
      <c r="G5" s="3">
        <v>10</v>
      </c>
      <c r="H5" s="2" t="s">
        <v>3282</v>
      </c>
    </row>
    <row r="6" spans="1:8">
      <c r="A6" s="175">
        <v>44980</v>
      </c>
      <c r="B6" s="175">
        <v>45088</v>
      </c>
      <c r="C6" s="14">
        <v>12</v>
      </c>
      <c r="D6" s="2" t="s">
        <v>1399</v>
      </c>
      <c r="E6" s="2" t="s">
        <v>3230</v>
      </c>
      <c r="F6" s="2" t="s">
        <v>3231</v>
      </c>
      <c r="G6" s="3">
        <v>60</v>
      </c>
    </row>
    <row r="7" spans="1:8">
      <c r="A7" s="175">
        <v>44994</v>
      </c>
      <c r="B7" s="175">
        <v>45168</v>
      </c>
      <c r="C7" s="14">
        <v>21</v>
      </c>
      <c r="D7" s="2" t="s">
        <v>1395</v>
      </c>
      <c r="E7" s="2" t="s">
        <v>3246</v>
      </c>
      <c r="F7" s="2" t="s">
        <v>1963</v>
      </c>
      <c r="G7" s="3">
        <v>95</v>
      </c>
      <c r="H7" s="2" t="s">
        <v>3321</v>
      </c>
    </row>
    <row r="8" spans="1:8">
      <c r="A8" s="175">
        <v>45001</v>
      </c>
      <c r="B8" s="175">
        <v>45203</v>
      </c>
      <c r="C8" s="14">
        <v>24</v>
      </c>
      <c r="D8" s="2" t="s">
        <v>1421</v>
      </c>
      <c r="E8" s="2" t="s">
        <v>2770</v>
      </c>
      <c r="F8" s="2" t="s">
        <v>3247</v>
      </c>
      <c r="G8" s="3">
        <v>178</v>
      </c>
    </row>
    <row r="9" spans="1:8">
      <c r="A9" s="175">
        <v>45008</v>
      </c>
      <c r="B9" s="175">
        <v>45044</v>
      </c>
      <c r="C9" s="14">
        <v>24</v>
      </c>
      <c r="D9" s="2" t="s">
        <v>1413</v>
      </c>
      <c r="E9" s="2" t="s">
        <v>3248</v>
      </c>
      <c r="F9" s="2" t="s">
        <v>3249</v>
      </c>
      <c r="G9" s="3">
        <v>21</v>
      </c>
    </row>
    <row r="10" spans="1:8">
      <c r="A10" s="175">
        <v>45009</v>
      </c>
      <c r="B10" s="175">
        <v>45184</v>
      </c>
      <c r="C10" s="14">
        <v>24</v>
      </c>
      <c r="D10" s="2" t="s">
        <v>1397</v>
      </c>
      <c r="E10" s="2" t="s">
        <v>2063</v>
      </c>
      <c r="F10" s="2" t="s">
        <v>3250</v>
      </c>
      <c r="G10" s="3">
        <v>79</v>
      </c>
    </row>
    <row r="11" spans="1:8">
      <c r="A11" s="175">
        <v>45014</v>
      </c>
      <c r="B11" s="175" t="s">
        <v>3234</v>
      </c>
      <c r="C11" s="14">
        <v>27</v>
      </c>
      <c r="D11" s="2" t="s">
        <v>1399</v>
      </c>
      <c r="E11" s="2" t="s">
        <v>3251</v>
      </c>
      <c r="F11" s="2" t="s">
        <v>3252</v>
      </c>
      <c r="G11" s="3">
        <v>21</v>
      </c>
      <c r="H11" s="2" t="s">
        <v>3284</v>
      </c>
    </row>
    <row r="12" spans="1:8">
      <c r="A12" s="175">
        <v>45022</v>
      </c>
      <c r="B12" s="175">
        <v>45049</v>
      </c>
      <c r="C12" s="14">
        <v>30</v>
      </c>
      <c r="D12" s="2" t="s">
        <v>1421</v>
      </c>
      <c r="E12" s="2" t="s">
        <v>1543</v>
      </c>
      <c r="F12" s="2" t="s">
        <v>2116</v>
      </c>
      <c r="G12" s="3">
        <v>15</v>
      </c>
    </row>
    <row r="13" spans="1:8">
      <c r="A13" s="175">
        <v>45023</v>
      </c>
      <c r="B13" s="175">
        <v>45165</v>
      </c>
      <c r="C13" s="14">
        <v>30</v>
      </c>
      <c r="D13" s="2" t="s">
        <v>3130</v>
      </c>
      <c r="E13" s="2" t="s">
        <v>3255</v>
      </c>
      <c r="F13" s="2" t="s">
        <v>3256</v>
      </c>
      <c r="G13" s="3">
        <v>69</v>
      </c>
      <c r="H13" s="2" t="s">
        <v>3320</v>
      </c>
    </row>
    <row r="14" spans="1:8">
      <c r="A14" s="175">
        <v>45037</v>
      </c>
      <c r="B14" s="175">
        <v>45068</v>
      </c>
      <c r="C14" s="14">
        <v>39</v>
      </c>
      <c r="D14" s="2" t="s">
        <v>1413</v>
      </c>
      <c r="E14" s="2" t="s">
        <v>3257</v>
      </c>
      <c r="F14" s="2" t="s">
        <v>3258</v>
      </c>
      <c r="G14" s="3">
        <v>21</v>
      </c>
    </row>
    <row r="15" spans="1:8">
      <c r="A15" s="175">
        <v>45046</v>
      </c>
      <c r="B15" s="175">
        <v>45088</v>
      </c>
      <c r="C15" s="14">
        <v>39</v>
      </c>
      <c r="D15" s="2" t="s">
        <v>1399</v>
      </c>
      <c r="E15" s="2" t="s">
        <v>3278</v>
      </c>
      <c r="F15" s="2" t="s">
        <v>3279</v>
      </c>
      <c r="G15" s="3" t="s">
        <v>3280</v>
      </c>
      <c r="H15" s="2" t="s">
        <v>3287</v>
      </c>
    </row>
    <row r="16" spans="1:8">
      <c r="A16" s="175">
        <v>45050</v>
      </c>
      <c r="B16" s="175">
        <v>45057</v>
      </c>
      <c r="C16" s="14">
        <v>42</v>
      </c>
      <c r="D16" s="2" t="s">
        <v>1399</v>
      </c>
      <c r="E16" s="2" t="s">
        <v>3288</v>
      </c>
      <c r="F16" s="2" t="s">
        <v>3289</v>
      </c>
      <c r="G16" s="3">
        <v>15</v>
      </c>
      <c r="H16" s="2" t="s">
        <v>3290</v>
      </c>
    </row>
    <row r="17" spans="1:8">
      <c r="A17" s="175">
        <v>45066</v>
      </c>
      <c r="B17" s="175">
        <v>45088</v>
      </c>
      <c r="C17" s="14">
        <v>45</v>
      </c>
      <c r="D17" s="2" t="s">
        <v>1421</v>
      </c>
      <c r="E17" s="2" t="s">
        <v>1543</v>
      </c>
      <c r="F17" s="2" t="s">
        <v>2116</v>
      </c>
      <c r="G17" s="3">
        <v>9</v>
      </c>
    </row>
    <row r="18" spans="1:8">
      <c r="A18" s="175">
        <v>45068</v>
      </c>
      <c r="B18" s="175">
        <v>45082</v>
      </c>
      <c r="C18" s="14">
        <v>48</v>
      </c>
      <c r="D18" s="2" t="s">
        <v>1421</v>
      </c>
      <c r="E18" s="2" t="s">
        <v>3257</v>
      </c>
      <c r="F18" s="2" t="s">
        <v>3301</v>
      </c>
      <c r="G18" s="3">
        <v>9</v>
      </c>
    </row>
    <row r="19" spans="1:8">
      <c r="A19" s="175">
        <v>45075</v>
      </c>
      <c r="B19" s="175">
        <v>45165</v>
      </c>
      <c r="C19" s="14">
        <v>51</v>
      </c>
      <c r="D19" s="2" t="s">
        <v>1419</v>
      </c>
      <c r="E19" s="2" t="s">
        <v>3299</v>
      </c>
      <c r="F19" s="2" t="s">
        <v>2132</v>
      </c>
      <c r="G19" s="3">
        <v>13</v>
      </c>
      <c r="H19" s="2" t="s">
        <v>3322</v>
      </c>
    </row>
    <row r="20" spans="1:8">
      <c r="A20" s="175">
        <v>45135</v>
      </c>
      <c r="B20" s="175">
        <v>45165</v>
      </c>
      <c r="C20" s="14">
        <v>75</v>
      </c>
      <c r="D20" s="2" t="s">
        <v>3221</v>
      </c>
      <c r="E20" s="2" t="s">
        <v>3262</v>
      </c>
      <c r="F20" s="2" t="s">
        <v>3315</v>
      </c>
      <c r="G20" s="3" t="s">
        <v>3280</v>
      </c>
    </row>
    <row r="21" spans="1:8">
      <c r="A21" s="175">
        <v>45135</v>
      </c>
      <c r="B21" s="175">
        <v>45165</v>
      </c>
      <c r="C21" s="14">
        <v>75</v>
      </c>
      <c r="D21" s="2" t="s">
        <v>3221</v>
      </c>
      <c r="E21" s="2" t="s">
        <v>3318</v>
      </c>
      <c r="F21" s="2" t="s">
        <v>3317</v>
      </c>
      <c r="G21" s="3">
        <v>56</v>
      </c>
    </row>
    <row r="22" spans="1:8">
      <c r="A22" s="175">
        <v>45135</v>
      </c>
      <c r="B22" s="175">
        <v>45165</v>
      </c>
      <c r="C22" s="14">
        <v>75</v>
      </c>
      <c r="D22" s="2" t="s">
        <v>3221</v>
      </c>
      <c r="E22" s="2" t="s">
        <v>3316</v>
      </c>
      <c r="F22" s="2" t="s">
        <v>3319</v>
      </c>
      <c r="G22" s="3">
        <v>9</v>
      </c>
    </row>
    <row r="23" spans="1:8" ht="16" customHeight="1">
      <c r="A23" s="528" t="s">
        <v>3662</v>
      </c>
      <c r="B23" s="528"/>
      <c r="C23" s="528"/>
      <c r="D23" s="528"/>
      <c r="E23" s="528"/>
      <c r="F23" s="528"/>
      <c r="G23" s="528"/>
      <c r="H23" s="528"/>
    </row>
    <row r="24" spans="1:8">
      <c r="A24" s="175">
        <v>45338</v>
      </c>
      <c r="B24" s="175">
        <v>45378</v>
      </c>
      <c r="C24" s="14">
        <v>3</v>
      </c>
      <c r="D24" s="2" t="s">
        <v>3130</v>
      </c>
      <c r="E24" s="2" t="s">
        <v>2098</v>
      </c>
      <c r="F24" s="2" t="s">
        <v>3733</v>
      </c>
      <c r="G24" s="3">
        <v>21</v>
      </c>
    </row>
    <row r="25" spans="1:8">
      <c r="A25" s="175">
        <v>45348</v>
      </c>
      <c r="B25" s="175">
        <v>45377</v>
      </c>
      <c r="C25" s="14">
        <v>6</v>
      </c>
      <c r="D25" s="2" t="s">
        <v>1413</v>
      </c>
      <c r="E25" s="2" t="s">
        <v>3734</v>
      </c>
      <c r="F25" s="2" t="s">
        <v>3735</v>
      </c>
      <c r="G25" s="3">
        <v>15</v>
      </c>
    </row>
    <row r="26" spans="1:8">
      <c r="A26" s="175">
        <v>45348</v>
      </c>
      <c r="B26" s="175">
        <v>45391</v>
      </c>
      <c r="C26" s="14">
        <v>6</v>
      </c>
      <c r="D26" s="2" t="s">
        <v>1399</v>
      </c>
      <c r="E26" s="2" t="s">
        <v>3737</v>
      </c>
      <c r="F26" s="2" t="s">
        <v>3738</v>
      </c>
      <c r="G26" s="3">
        <v>21</v>
      </c>
    </row>
    <row r="27" spans="1:8">
      <c r="A27" s="175">
        <v>45360</v>
      </c>
      <c r="B27" s="175" t="s">
        <v>3234</v>
      </c>
      <c r="C27" s="14">
        <v>12</v>
      </c>
      <c r="D27" s="2" t="s">
        <v>3130</v>
      </c>
      <c r="E27" s="2" t="s">
        <v>3736</v>
      </c>
      <c r="F27" s="2" t="s">
        <v>3739</v>
      </c>
      <c r="G27" s="3">
        <v>15</v>
      </c>
      <c r="H27" s="2" t="s">
        <v>3762</v>
      </c>
    </row>
    <row r="28" spans="1:8">
      <c r="A28" s="175">
        <v>45361</v>
      </c>
      <c r="B28" s="175">
        <v>45391</v>
      </c>
      <c r="C28" s="14">
        <v>15</v>
      </c>
      <c r="D28" s="2" t="s">
        <v>1413</v>
      </c>
      <c r="E28" s="2" t="s">
        <v>3741</v>
      </c>
      <c r="F28" s="2" t="s">
        <v>3740</v>
      </c>
      <c r="G28" s="3">
        <v>21</v>
      </c>
    </row>
    <row r="29" spans="1:8">
      <c r="A29" s="175">
        <v>45391</v>
      </c>
      <c r="B29" s="175">
        <v>45423</v>
      </c>
      <c r="C29" s="14">
        <v>27</v>
      </c>
      <c r="D29" s="2" t="s">
        <v>2064</v>
      </c>
      <c r="E29" s="2" t="s">
        <v>2764</v>
      </c>
      <c r="F29" s="2" t="s">
        <v>3766</v>
      </c>
      <c r="G29" s="3">
        <v>59</v>
      </c>
    </row>
    <row r="30" spans="1:8">
      <c r="A30" s="175">
        <v>45391</v>
      </c>
      <c r="B30" s="175" t="s">
        <v>3837</v>
      </c>
      <c r="C30" s="14">
        <v>27</v>
      </c>
      <c r="D30" s="2" t="s">
        <v>2064</v>
      </c>
      <c r="E30" s="2" t="s">
        <v>3767</v>
      </c>
      <c r="F30" s="2" t="s">
        <v>3768</v>
      </c>
      <c r="G30" s="3">
        <v>59</v>
      </c>
    </row>
    <row r="31" spans="1:8">
      <c r="A31" s="175">
        <v>45391</v>
      </c>
      <c r="B31" s="175">
        <v>45406</v>
      </c>
      <c r="C31" s="14">
        <v>27</v>
      </c>
      <c r="D31" s="2" t="s">
        <v>1386</v>
      </c>
      <c r="E31" s="2" t="s">
        <v>3769</v>
      </c>
      <c r="F31" s="2" t="s">
        <v>3319</v>
      </c>
      <c r="G31" s="3">
        <v>11</v>
      </c>
    </row>
    <row r="32" spans="1:8">
      <c r="A32" s="175">
        <v>45420</v>
      </c>
      <c r="B32" s="175">
        <v>45448</v>
      </c>
      <c r="C32" s="14">
        <v>36</v>
      </c>
      <c r="D32" s="2" t="s">
        <v>1386</v>
      </c>
      <c r="E32" s="2" t="s">
        <v>3757</v>
      </c>
      <c r="F32" s="2" t="s">
        <v>3798</v>
      </c>
      <c r="G32" s="3">
        <v>22</v>
      </c>
    </row>
    <row r="33" spans="1:8">
      <c r="A33" s="175">
        <v>45442</v>
      </c>
      <c r="B33" s="175">
        <v>45469</v>
      </c>
      <c r="C33" s="14">
        <v>48</v>
      </c>
      <c r="D33" s="2" t="s">
        <v>1413</v>
      </c>
      <c r="E33" s="2" t="s">
        <v>3734</v>
      </c>
      <c r="F33" s="2" t="s">
        <v>3735</v>
      </c>
      <c r="G33" s="3">
        <v>15</v>
      </c>
    </row>
    <row r="34" spans="1:8">
      <c r="A34" s="175">
        <v>45442</v>
      </c>
      <c r="B34" s="175" t="s">
        <v>3837</v>
      </c>
      <c r="C34" s="14">
        <v>45</v>
      </c>
      <c r="D34" s="2" t="s">
        <v>1545</v>
      </c>
      <c r="E34" s="2" t="s">
        <v>3801</v>
      </c>
      <c r="F34" s="2" t="s">
        <v>3800</v>
      </c>
      <c r="G34" s="3">
        <v>14</v>
      </c>
    </row>
    <row r="35" spans="1:8">
      <c r="A35" s="175">
        <v>45442</v>
      </c>
      <c r="B35" s="175" t="s">
        <v>3837</v>
      </c>
      <c r="C35" s="14">
        <v>45</v>
      </c>
      <c r="D35" s="2" t="s">
        <v>1545</v>
      </c>
      <c r="E35" s="2" t="s">
        <v>2771</v>
      </c>
      <c r="F35" s="2" t="s">
        <v>3802</v>
      </c>
      <c r="G35" s="3">
        <v>59</v>
      </c>
    </row>
    <row r="36" spans="1:8">
      <c r="A36" s="175">
        <v>45442</v>
      </c>
      <c r="B36" s="175" t="s">
        <v>3837</v>
      </c>
      <c r="C36" s="14">
        <v>45</v>
      </c>
      <c r="D36" s="2" t="s">
        <v>1545</v>
      </c>
      <c r="E36" s="2" t="s">
        <v>3225</v>
      </c>
      <c r="F36" s="2" t="s">
        <v>3803</v>
      </c>
      <c r="G36" s="3">
        <v>14</v>
      </c>
    </row>
    <row r="37" spans="1:8">
      <c r="A37" s="175">
        <v>45445</v>
      </c>
      <c r="B37" s="175">
        <v>45462</v>
      </c>
      <c r="C37" s="14">
        <v>45</v>
      </c>
      <c r="D37" s="2" t="s">
        <v>3221</v>
      </c>
      <c r="E37" s="2" t="s">
        <v>3784</v>
      </c>
      <c r="F37" s="2" t="s">
        <v>3806</v>
      </c>
      <c r="G37" s="3">
        <v>15</v>
      </c>
    </row>
    <row r="38" spans="1:8">
      <c r="A38" s="175">
        <v>45453</v>
      </c>
      <c r="B38" s="175">
        <v>45492</v>
      </c>
      <c r="C38" s="14">
        <v>51</v>
      </c>
      <c r="D38" s="2" t="s">
        <v>3221</v>
      </c>
      <c r="E38" s="2" t="s">
        <v>3807</v>
      </c>
      <c r="F38" s="2" t="s">
        <v>3693</v>
      </c>
      <c r="G38" s="3">
        <v>15</v>
      </c>
    </row>
    <row r="39" spans="1:8">
      <c r="A39" s="175">
        <v>45453</v>
      </c>
      <c r="B39" s="175" t="s">
        <v>3837</v>
      </c>
      <c r="C39" s="14">
        <v>54</v>
      </c>
      <c r="D39" s="2" t="s">
        <v>1421</v>
      </c>
      <c r="E39" s="2" t="s">
        <v>3804</v>
      </c>
      <c r="F39" s="2" t="s">
        <v>3805</v>
      </c>
      <c r="G39" s="3">
        <v>21</v>
      </c>
    </row>
    <row r="40" spans="1:8">
      <c r="A40" s="175">
        <v>45455</v>
      </c>
      <c r="B40" s="175">
        <v>45497</v>
      </c>
      <c r="C40" s="14">
        <v>54</v>
      </c>
      <c r="D40" s="2" t="s">
        <v>1399</v>
      </c>
      <c r="E40" s="2" t="s">
        <v>3811</v>
      </c>
      <c r="F40" s="2" t="s">
        <v>3738</v>
      </c>
      <c r="G40" s="3">
        <v>20</v>
      </c>
    </row>
    <row r="41" spans="1:8">
      <c r="A41" s="175">
        <v>45464</v>
      </c>
      <c r="B41" s="175">
        <v>45497</v>
      </c>
      <c r="C41" s="14">
        <v>57</v>
      </c>
      <c r="D41" s="2" t="s">
        <v>1399</v>
      </c>
      <c r="E41" s="2" t="s">
        <v>3814</v>
      </c>
      <c r="F41" s="2" t="s">
        <v>3815</v>
      </c>
      <c r="G41" s="3">
        <v>15</v>
      </c>
    </row>
    <row r="42" spans="1:8">
      <c r="A42" s="175">
        <v>45471</v>
      </c>
      <c r="B42" s="175">
        <v>45497</v>
      </c>
      <c r="C42" s="14">
        <v>60</v>
      </c>
      <c r="D42" s="2" t="s">
        <v>1399</v>
      </c>
      <c r="E42" s="2" t="s">
        <v>3242</v>
      </c>
      <c r="F42" s="2" t="s">
        <v>3829</v>
      </c>
      <c r="G42" s="3">
        <v>15</v>
      </c>
    </row>
    <row r="43" spans="1:8">
      <c r="A43" s="175">
        <v>45487</v>
      </c>
      <c r="B43" s="175" t="s">
        <v>3837</v>
      </c>
      <c r="C43" s="14">
        <v>66</v>
      </c>
      <c r="D43" s="2" t="s">
        <v>3130</v>
      </c>
      <c r="E43" s="2" t="s">
        <v>3830</v>
      </c>
      <c r="H43" s="2" t="s">
        <v>3831</v>
      </c>
    </row>
    <row r="44" spans="1:8">
      <c r="A44" s="175">
        <v>45511</v>
      </c>
      <c r="B44" s="175" t="s">
        <v>3837</v>
      </c>
      <c r="C44" s="14">
        <v>71</v>
      </c>
      <c r="D44" s="2" t="s">
        <v>3221</v>
      </c>
      <c r="E44" s="2" t="s">
        <v>3834</v>
      </c>
      <c r="F44" s="2" t="s">
        <v>3833</v>
      </c>
      <c r="G44" s="3">
        <v>44</v>
      </c>
    </row>
    <row r="45" spans="1:8">
      <c r="A45" s="175">
        <v>45516</v>
      </c>
      <c r="B45" s="175" t="s">
        <v>3837</v>
      </c>
      <c r="C45" s="14">
        <v>80</v>
      </c>
      <c r="D45" s="2" t="s">
        <v>1542</v>
      </c>
      <c r="E45" s="2" t="s">
        <v>3835</v>
      </c>
      <c r="F45" s="2" t="s">
        <v>3836</v>
      </c>
      <c r="G45" s="3">
        <v>10</v>
      </c>
    </row>
    <row r="46" spans="1:8" ht="16" customHeight="1">
      <c r="A46" s="528" t="s">
        <v>4158</v>
      </c>
      <c r="B46" s="528"/>
      <c r="C46" s="528"/>
      <c r="D46" s="528"/>
      <c r="E46" s="528"/>
      <c r="F46" s="528"/>
      <c r="G46" s="528"/>
      <c r="H46" s="528"/>
    </row>
    <row r="47" spans="1:8">
      <c r="A47" s="175">
        <v>45700</v>
      </c>
      <c r="B47" s="175">
        <v>45802</v>
      </c>
      <c r="C47" s="14">
        <v>2</v>
      </c>
      <c r="D47" s="2" t="s">
        <v>1542</v>
      </c>
      <c r="E47" s="2" t="s">
        <v>1480</v>
      </c>
      <c r="F47" s="2" t="s">
        <v>4229</v>
      </c>
      <c r="G47" s="3">
        <v>82</v>
      </c>
      <c r="H47" s="2" t="s">
        <v>4297</v>
      </c>
    </row>
    <row r="48" spans="1:8">
      <c r="A48" s="175">
        <v>45701</v>
      </c>
      <c r="B48" s="175">
        <v>45735</v>
      </c>
      <c r="C48" s="14">
        <v>1</v>
      </c>
      <c r="D48" s="2" t="s">
        <v>1413</v>
      </c>
      <c r="E48" s="2" t="s">
        <v>4230</v>
      </c>
      <c r="F48" s="2" t="s">
        <v>3165</v>
      </c>
      <c r="G48" s="3">
        <v>21</v>
      </c>
    </row>
    <row r="49" spans="1:9">
      <c r="A49" s="175">
        <v>45707</v>
      </c>
      <c r="B49" s="175" t="s">
        <v>4265</v>
      </c>
      <c r="C49" s="14">
        <v>5</v>
      </c>
      <c r="D49" s="2" t="s">
        <v>1530</v>
      </c>
      <c r="E49" s="2" t="s">
        <v>3751</v>
      </c>
      <c r="F49" s="2" t="s">
        <v>4231</v>
      </c>
      <c r="G49" s="3">
        <v>60</v>
      </c>
      <c r="H49" s="2" t="s">
        <v>4246</v>
      </c>
    </row>
    <row r="50" spans="1:9">
      <c r="A50" s="175">
        <v>45707</v>
      </c>
      <c r="B50" s="175">
        <v>45735</v>
      </c>
      <c r="C50" s="14">
        <v>1</v>
      </c>
      <c r="D50" s="2" t="s">
        <v>1386</v>
      </c>
      <c r="E50" s="2" t="s">
        <v>3286</v>
      </c>
      <c r="F50" s="2" t="s">
        <v>2132</v>
      </c>
      <c r="G50" s="3">
        <v>20</v>
      </c>
    </row>
    <row r="51" spans="1:9">
      <c r="A51" s="175">
        <v>45712</v>
      </c>
      <c r="B51" s="175">
        <v>45731</v>
      </c>
      <c r="C51" s="14">
        <v>8</v>
      </c>
      <c r="D51" s="2" t="s">
        <v>1413</v>
      </c>
      <c r="E51" s="2" t="s">
        <v>4232</v>
      </c>
      <c r="F51" s="2" t="s">
        <v>4233</v>
      </c>
      <c r="G51" s="3">
        <v>10</v>
      </c>
    </row>
    <row r="52" spans="1:9">
      <c r="A52" s="175">
        <v>45745</v>
      </c>
      <c r="B52" s="175" t="s">
        <v>3234</v>
      </c>
      <c r="C52" s="14">
        <v>24</v>
      </c>
      <c r="D52" s="2" t="s">
        <v>1399</v>
      </c>
      <c r="E52" s="2" t="s">
        <v>4244</v>
      </c>
      <c r="F52" s="2" t="s">
        <v>4245</v>
      </c>
      <c r="G52" s="3">
        <v>15</v>
      </c>
      <c r="H52" s="2" t="s">
        <v>4264</v>
      </c>
    </row>
    <row r="53" spans="1:9">
      <c r="A53" s="175">
        <v>45746</v>
      </c>
      <c r="B53" s="175">
        <v>45826</v>
      </c>
      <c r="C53" s="14">
        <v>21</v>
      </c>
      <c r="D53" s="2" t="s">
        <v>1530</v>
      </c>
      <c r="E53" s="2" t="s">
        <v>3286</v>
      </c>
      <c r="F53" s="2" t="s">
        <v>4231</v>
      </c>
      <c r="G53" s="3">
        <v>60</v>
      </c>
      <c r="H53" s="2" t="s">
        <v>4248</v>
      </c>
    </row>
    <row r="54" spans="1:9">
      <c r="A54" s="175">
        <v>45751</v>
      </c>
      <c r="B54" s="175" t="s">
        <v>3837</v>
      </c>
      <c r="C54" s="14">
        <v>24</v>
      </c>
      <c r="D54" s="2" t="s">
        <v>1521</v>
      </c>
      <c r="E54" s="2" t="s">
        <v>4247</v>
      </c>
      <c r="F54" s="2" t="s">
        <v>3756</v>
      </c>
      <c r="G54" s="3">
        <v>175</v>
      </c>
      <c r="I54" s="2" t="s">
        <v>4279</v>
      </c>
    </row>
    <row r="55" spans="1:9">
      <c r="A55" s="175">
        <v>45775</v>
      </c>
      <c r="B55" s="175">
        <v>45789</v>
      </c>
      <c r="C55" s="14">
        <v>33</v>
      </c>
      <c r="D55" s="2" t="s">
        <v>1399</v>
      </c>
      <c r="E55" s="2" t="s">
        <v>4284</v>
      </c>
      <c r="F55" s="2" t="s">
        <v>4245</v>
      </c>
      <c r="G55" s="3">
        <v>15</v>
      </c>
      <c r="H55" s="2" t="s">
        <v>4285</v>
      </c>
    </row>
    <row r="56" spans="1:9">
      <c r="A56" s="175">
        <v>45780</v>
      </c>
      <c r="B56" s="175">
        <v>45824</v>
      </c>
      <c r="C56" s="14">
        <v>36</v>
      </c>
      <c r="D56" s="2" t="s">
        <v>1421</v>
      </c>
      <c r="E56" s="2" t="s">
        <v>1963</v>
      </c>
      <c r="F56" s="2" t="s">
        <v>4281</v>
      </c>
      <c r="G56" s="3">
        <v>19</v>
      </c>
    </row>
    <row r="57" spans="1:9">
      <c r="A57" s="175">
        <v>45780</v>
      </c>
      <c r="B57" s="175">
        <v>45815</v>
      </c>
      <c r="C57" s="14">
        <v>36</v>
      </c>
      <c r="D57" s="2" t="s">
        <v>3221</v>
      </c>
      <c r="E57" s="2" t="s">
        <v>4283</v>
      </c>
      <c r="F57" s="2" t="s">
        <v>4282</v>
      </c>
      <c r="G57" s="3">
        <v>10</v>
      </c>
    </row>
    <row r="58" spans="1:9">
      <c r="A58" s="175">
        <v>45796</v>
      </c>
      <c r="B58" s="175">
        <v>45877</v>
      </c>
      <c r="C58" s="14">
        <v>42</v>
      </c>
      <c r="D58" s="2" t="s">
        <v>1386</v>
      </c>
      <c r="E58" s="2" t="s">
        <v>4286</v>
      </c>
      <c r="F58" s="2" t="s">
        <v>3268</v>
      </c>
      <c r="G58" s="3">
        <v>20</v>
      </c>
    </row>
    <row r="59" spans="1:9">
      <c r="A59" s="175">
        <v>45805</v>
      </c>
      <c r="B59" s="175" t="s">
        <v>3837</v>
      </c>
      <c r="C59" s="14">
        <v>45</v>
      </c>
      <c r="D59" s="2" t="s">
        <v>1542</v>
      </c>
      <c r="E59" s="2" t="s">
        <v>4298</v>
      </c>
      <c r="F59" s="2" t="s">
        <v>4299</v>
      </c>
      <c r="G59" s="3">
        <v>49</v>
      </c>
    </row>
    <row r="60" spans="1:9">
      <c r="A60" s="175">
        <v>45816</v>
      </c>
      <c r="B60" s="175">
        <v>45867</v>
      </c>
      <c r="C60" s="14">
        <v>51</v>
      </c>
      <c r="D60" s="2" t="s">
        <v>1389</v>
      </c>
      <c r="E60" s="2" t="s">
        <v>2115</v>
      </c>
      <c r="F60" s="2" t="s">
        <v>3791</v>
      </c>
      <c r="G60" s="3">
        <v>19</v>
      </c>
    </row>
    <row r="61" spans="1:9">
      <c r="A61" s="175">
        <v>45817</v>
      </c>
      <c r="B61" s="175" t="s">
        <v>3837</v>
      </c>
      <c r="C61" s="14">
        <v>51</v>
      </c>
      <c r="D61" s="2" t="s">
        <v>1539</v>
      </c>
      <c r="E61" s="2" t="s">
        <v>4296</v>
      </c>
      <c r="H61" s="2" t="s">
        <v>3831</v>
      </c>
    </row>
    <row r="62" spans="1:9">
      <c r="A62" s="175">
        <v>45827</v>
      </c>
      <c r="B62" s="175" t="s">
        <v>3837</v>
      </c>
      <c r="C62" s="14">
        <v>54</v>
      </c>
      <c r="D62" s="2" t="s">
        <v>1530</v>
      </c>
      <c r="E62" s="2" t="s">
        <v>3286</v>
      </c>
      <c r="F62" s="2" t="s">
        <v>4231</v>
      </c>
      <c r="G62" s="3">
        <v>60</v>
      </c>
      <c r="I62" s="2" t="s">
        <v>4279</v>
      </c>
    </row>
    <row r="63" spans="1:9">
      <c r="A63" s="175">
        <v>45831</v>
      </c>
      <c r="B63" s="175" t="s">
        <v>3837</v>
      </c>
      <c r="C63" s="14">
        <v>57</v>
      </c>
      <c r="D63" s="2" t="s">
        <v>1521</v>
      </c>
      <c r="E63" s="2" t="s">
        <v>4311</v>
      </c>
      <c r="H63" s="2" t="s">
        <v>3831</v>
      </c>
    </row>
    <row r="64" spans="1:9">
      <c r="A64" s="175">
        <v>45832</v>
      </c>
      <c r="B64" s="175" t="s">
        <v>3837</v>
      </c>
      <c r="C64" s="14">
        <v>57</v>
      </c>
      <c r="D64" s="2" t="s">
        <v>1416</v>
      </c>
      <c r="E64" s="2" t="s">
        <v>3780</v>
      </c>
      <c r="F64" s="2" t="s">
        <v>4313</v>
      </c>
      <c r="G64" s="3">
        <v>21</v>
      </c>
    </row>
    <row r="65" spans="1:8">
      <c r="A65" s="175">
        <v>45848</v>
      </c>
      <c r="B65" s="175">
        <v>45876</v>
      </c>
      <c r="C65" s="14">
        <v>60</v>
      </c>
      <c r="D65" s="2" t="s">
        <v>1419</v>
      </c>
      <c r="E65" s="2" t="s">
        <v>4480</v>
      </c>
      <c r="F65" s="2" t="s">
        <v>4481</v>
      </c>
      <c r="G65" s="3">
        <v>21</v>
      </c>
    </row>
    <row r="66" spans="1:8">
      <c r="A66" s="175">
        <v>45851</v>
      </c>
      <c r="B66" s="175" t="s">
        <v>4482</v>
      </c>
      <c r="C66" s="14">
        <v>63</v>
      </c>
      <c r="D66" s="2" t="s">
        <v>3221</v>
      </c>
      <c r="E66" s="2" t="s">
        <v>4474</v>
      </c>
      <c r="F66" s="2" t="s">
        <v>4476</v>
      </c>
      <c r="G66" s="3">
        <v>14</v>
      </c>
      <c r="H66" s="2" t="s">
        <v>4483</v>
      </c>
    </row>
    <row r="67" spans="1:8">
      <c r="A67" s="175">
        <v>45864</v>
      </c>
      <c r="B67" s="175">
        <v>45897</v>
      </c>
      <c r="C67" s="14">
        <v>69</v>
      </c>
      <c r="D67" s="2" t="s">
        <v>3221</v>
      </c>
      <c r="E67" s="2" t="s">
        <v>4474</v>
      </c>
      <c r="F67" s="2" t="s">
        <v>4475</v>
      </c>
      <c r="G67" s="3">
        <v>14</v>
      </c>
      <c r="H67" s="2" t="s">
        <v>4484</v>
      </c>
    </row>
    <row r="68" spans="1:8">
      <c r="A68" s="175">
        <v>45882</v>
      </c>
      <c r="B68" s="175">
        <v>45897</v>
      </c>
      <c r="C68" s="14">
        <v>75</v>
      </c>
      <c r="D68" s="2" t="s">
        <v>1389</v>
      </c>
      <c r="E68" s="2" t="s">
        <v>4266</v>
      </c>
      <c r="F68" s="2" t="s">
        <v>4479</v>
      </c>
      <c r="G68" s="3">
        <v>9</v>
      </c>
    </row>
    <row r="69" spans="1:8">
      <c r="A69" s="175">
        <v>45885</v>
      </c>
      <c r="B69" s="175">
        <v>45897</v>
      </c>
      <c r="C69" s="14">
        <v>75</v>
      </c>
      <c r="D69" s="2" t="s">
        <v>1389</v>
      </c>
      <c r="E69" s="2" t="s">
        <v>4477</v>
      </c>
      <c r="F69" s="2" t="s">
        <v>4478</v>
      </c>
      <c r="G69" s="3">
        <v>10</v>
      </c>
    </row>
    <row r="70" spans="1:8" ht="16" customHeight="1">
      <c r="A70" s="528" t="s">
        <v>4564</v>
      </c>
      <c r="B70" s="528"/>
      <c r="C70" s="528"/>
      <c r="D70" s="528"/>
      <c r="E70" s="528"/>
      <c r="F70" s="528"/>
      <c r="G70" s="528"/>
      <c r="H70" s="528"/>
    </row>
    <row r="71" spans="1:8">
      <c r="A71" s="175">
        <v>46069</v>
      </c>
      <c r="B71" s="175">
        <v>46140</v>
      </c>
      <c r="C71" s="14">
        <v>6</v>
      </c>
      <c r="D71" s="2" t="s">
        <v>1397</v>
      </c>
      <c r="E71" s="2" t="s">
        <v>4671</v>
      </c>
      <c r="F71" s="2" t="s">
        <v>4616</v>
      </c>
      <c r="G71" s="3">
        <v>32</v>
      </c>
    </row>
    <row r="72" spans="1:8">
      <c r="A72" s="175">
        <v>46072</v>
      </c>
      <c r="B72" s="175">
        <v>46094</v>
      </c>
      <c r="C72" s="14">
        <v>9</v>
      </c>
      <c r="D72" s="2" t="s">
        <v>1395</v>
      </c>
      <c r="E72" s="2" t="s">
        <v>4620</v>
      </c>
      <c r="F72" s="2" t="s">
        <v>4621</v>
      </c>
      <c r="G72" s="3">
        <v>59</v>
      </c>
      <c r="H72" s="2" t="s">
        <v>4632</v>
      </c>
    </row>
    <row r="73" spans="1:8">
      <c r="A73" s="175">
        <v>46072</v>
      </c>
      <c r="B73" s="175">
        <v>46109</v>
      </c>
      <c r="C73" s="14">
        <v>9</v>
      </c>
      <c r="D73" s="2" t="s">
        <v>1413</v>
      </c>
      <c r="E73" s="2" t="s">
        <v>4622</v>
      </c>
      <c r="F73" s="2" t="s">
        <v>4623</v>
      </c>
      <c r="G73" s="3">
        <v>21</v>
      </c>
    </row>
    <row r="74" spans="1:8">
      <c r="A74" s="175">
        <v>46088</v>
      </c>
      <c r="B74" s="175">
        <v>46094</v>
      </c>
      <c r="C74" s="14">
        <v>12</v>
      </c>
      <c r="D74" s="2" t="s">
        <v>1395</v>
      </c>
      <c r="E74" s="2" t="s">
        <v>4629</v>
      </c>
      <c r="F74" s="2" t="s">
        <v>4630</v>
      </c>
      <c r="G74" s="3">
        <v>15</v>
      </c>
      <c r="H74" s="2" t="s">
        <v>4634</v>
      </c>
    </row>
    <row r="75" spans="1:8">
      <c r="A75" s="175">
        <v>46094</v>
      </c>
      <c r="B75" s="175">
        <v>46112</v>
      </c>
      <c r="C75" s="14">
        <v>15</v>
      </c>
      <c r="D75" s="2" t="s">
        <v>1395</v>
      </c>
      <c r="E75" s="2" t="s">
        <v>3786</v>
      </c>
      <c r="F75" s="2" t="s">
        <v>4621</v>
      </c>
      <c r="H75" s="2" t="s">
        <v>4633</v>
      </c>
    </row>
    <row r="76" spans="1:8">
      <c r="A76" s="175">
        <v>46094</v>
      </c>
      <c r="B76" s="175">
        <v>46112</v>
      </c>
      <c r="C76" s="14">
        <v>15</v>
      </c>
      <c r="D76" s="2" t="s">
        <v>1395</v>
      </c>
      <c r="E76" s="2" t="s">
        <v>4631</v>
      </c>
      <c r="F76" s="2" t="s">
        <v>4630</v>
      </c>
      <c r="H76" s="2" t="s">
        <v>4635</v>
      </c>
    </row>
    <row r="77" spans="1:8">
      <c r="A77" s="175">
        <v>46096</v>
      </c>
      <c r="B77" s="175">
        <v>46114</v>
      </c>
      <c r="C77" s="14">
        <v>15</v>
      </c>
      <c r="D77" s="2" t="s">
        <v>1386</v>
      </c>
      <c r="E77" s="2" t="s">
        <v>4649</v>
      </c>
      <c r="F77" s="2" t="s">
        <v>4648</v>
      </c>
      <c r="G77" s="3">
        <v>9</v>
      </c>
    </row>
    <row r="78" spans="1:8">
      <c r="A78" s="175">
        <v>46096</v>
      </c>
      <c r="B78" s="175">
        <v>46160</v>
      </c>
      <c r="C78" s="14">
        <v>15</v>
      </c>
      <c r="D78" s="2" t="s">
        <v>1386</v>
      </c>
      <c r="E78" s="2" t="s">
        <v>4259</v>
      </c>
      <c r="F78" s="2" t="s">
        <v>1572</v>
      </c>
      <c r="G78" s="3">
        <v>45</v>
      </c>
      <c r="H78" s="2" t="s">
        <v>4721</v>
      </c>
    </row>
    <row r="79" spans="1:8">
      <c r="A79" s="175">
        <v>46096</v>
      </c>
      <c r="B79" s="175">
        <v>46120</v>
      </c>
      <c r="C79" s="14">
        <v>15</v>
      </c>
      <c r="D79" s="2" t="s">
        <v>1419</v>
      </c>
      <c r="E79" s="2" t="s">
        <v>4651</v>
      </c>
      <c r="F79" s="2" t="s">
        <v>4652</v>
      </c>
      <c r="G79" s="3">
        <v>15</v>
      </c>
    </row>
    <row r="80" spans="1:8">
      <c r="A80" s="175">
        <v>46112</v>
      </c>
      <c r="B80" s="175">
        <v>46143</v>
      </c>
      <c r="C80" s="14">
        <v>21</v>
      </c>
      <c r="D80" s="2" t="s">
        <v>3221</v>
      </c>
      <c r="E80" s="2" t="s">
        <v>4655</v>
      </c>
      <c r="F80" s="2" t="s">
        <v>4476</v>
      </c>
      <c r="G80" s="3">
        <v>15</v>
      </c>
    </row>
    <row r="81" spans="1:8">
      <c r="A81" s="175">
        <v>46112</v>
      </c>
      <c r="B81" s="175"/>
      <c r="C81" s="14">
        <v>21</v>
      </c>
      <c r="D81" s="2" t="s">
        <v>1395</v>
      </c>
      <c r="E81" s="2" t="s">
        <v>4672</v>
      </c>
      <c r="F81" s="2" t="s">
        <v>4621</v>
      </c>
      <c r="H81" s="2" t="s">
        <v>4673</v>
      </c>
    </row>
    <row r="82" spans="1:8">
      <c r="A82" s="175">
        <v>46112</v>
      </c>
      <c r="B82" s="175"/>
      <c r="C82" s="14">
        <v>21</v>
      </c>
      <c r="D82" s="2" t="s">
        <v>3221</v>
      </c>
      <c r="E82" s="2" t="s">
        <v>4656</v>
      </c>
      <c r="F82" s="2" t="s">
        <v>4654</v>
      </c>
      <c r="G82" s="3">
        <v>54</v>
      </c>
    </row>
    <row r="83" spans="1:8">
      <c r="A83" s="175">
        <v>46117</v>
      </c>
      <c r="B83" s="175"/>
      <c r="C83" s="14">
        <v>42</v>
      </c>
      <c r="D83" s="2" t="s">
        <v>1314</v>
      </c>
      <c r="E83" s="2" t="s">
        <v>4676</v>
      </c>
      <c r="F83" s="2" t="s">
        <v>4677</v>
      </c>
      <c r="G83" s="3">
        <v>42</v>
      </c>
    </row>
    <row r="84" spans="1:8">
      <c r="A84" s="175">
        <v>46120</v>
      </c>
      <c r="B84" s="175">
        <v>46143</v>
      </c>
      <c r="C84" s="14">
        <v>27</v>
      </c>
      <c r="D84" s="2" t="s">
        <v>1419</v>
      </c>
      <c r="E84" s="2" t="s">
        <v>4651</v>
      </c>
      <c r="F84" s="2" t="s">
        <v>4652</v>
      </c>
      <c r="G84" s="3">
        <v>15</v>
      </c>
    </row>
    <row r="85" spans="1:8">
      <c r="A85" s="175">
        <v>46120</v>
      </c>
      <c r="B85" s="175">
        <v>46142</v>
      </c>
      <c r="C85" s="14">
        <v>27</v>
      </c>
      <c r="D85" s="2" t="s">
        <v>1395</v>
      </c>
      <c r="E85" s="2" t="s">
        <v>4660</v>
      </c>
      <c r="F85" s="2" t="s">
        <v>4662</v>
      </c>
      <c r="G85" s="3">
        <v>15</v>
      </c>
      <c r="H85" s="2" t="s">
        <v>4663</v>
      </c>
    </row>
    <row r="86" spans="1:8">
      <c r="A86" s="175">
        <v>46125</v>
      </c>
      <c r="B86" s="175"/>
      <c r="C86" s="14">
        <v>27</v>
      </c>
      <c r="D86" s="2" t="s">
        <v>1542</v>
      </c>
      <c r="E86" s="2" t="s">
        <v>4629</v>
      </c>
      <c r="F86" s="2" t="s">
        <v>4666</v>
      </c>
      <c r="G86" s="3">
        <v>57</v>
      </c>
    </row>
    <row r="87" spans="1:8">
      <c r="A87" s="175">
        <v>374844</v>
      </c>
      <c r="B87" s="175" t="s">
        <v>3837</v>
      </c>
      <c r="C87" s="14">
        <v>30</v>
      </c>
      <c r="D87" s="2" t="s">
        <v>1542</v>
      </c>
      <c r="E87" s="2" t="s">
        <v>4631</v>
      </c>
      <c r="H87" s="2" t="s">
        <v>3831</v>
      </c>
    </row>
    <row r="88" spans="1:8">
      <c r="A88" s="175">
        <v>46134</v>
      </c>
      <c r="B88" s="175"/>
      <c r="C88" s="14">
        <v>33</v>
      </c>
      <c r="D88" s="2" t="s">
        <v>1399</v>
      </c>
      <c r="E88" s="2" t="s">
        <v>4668</v>
      </c>
      <c r="F88" s="2" t="s">
        <v>3289</v>
      </c>
      <c r="G88" s="3">
        <v>162</v>
      </c>
    </row>
    <row r="89" spans="1:8">
      <c r="A89" s="175">
        <v>46137</v>
      </c>
      <c r="B89" s="175"/>
      <c r="C89" s="14">
        <v>33</v>
      </c>
      <c r="D89" s="2" t="s">
        <v>1530</v>
      </c>
      <c r="E89" s="2" t="s">
        <v>4669</v>
      </c>
      <c r="F89" s="2" t="s">
        <v>4670</v>
      </c>
      <c r="G89" s="3">
        <v>54</v>
      </c>
    </row>
    <row r="90" spans="1:8">
      <c r="A90" s="175">
        <v>46138</v>
      </c>
      <c r="B90" s="175"/>
      <c r="C90" s="14">
        <v>33</v>
      </c>
      <c r="D90" s="2" t="s">
        <v>1416</v>
      </c>
      <c r="E90" s="2" t="s">
        <v>3785</v>
      </c>
      <c r="F90" s="2" t="s">
        <v>4667</v>
      </c>
      <c r="G90" s="3">
        <v>162</v>
      </c>
    </row>
    <row r="91" spans="1:8">
      <c r="A91" s="175">
        <v>46143</v>
      </c>
      <c r="B91" s="175">
        <v>46164</v>
      </c>
      <c r="C91" s="14">
        <v>39</v>
      </c>
      <c r="D91" s="2" t="s">
        <v>1413</v>
      </c>
      <c r="E91" s="2" t="s">
        <v>4703</v>
      </c>
      <c r="F91" s="2" t="s">
        <v>4704</v>
      </c>
      <c r="G91" s="3">
        <v>7</v>
      </c>
    </row>
    <row r="92" spans="1:8">
      <c r="A92" s="175">
        <v>45786</v>
      </c>
      <c r="B92" s="175"/>
      <c r="C92" s="14">
        <v>39</v>
      </c>
      <c r="D92" s="2" t="s">
        <v>1395</v>
      </c>
      <c r="E92" s="2" t="s">
        <v>4707</v>
      </c>
      <c r="F92" s="2" t="s">
        <v>4708</v>
      </c>
      <c r="G92" s="3">
        <v>58</v>
      </c>
    </row>
    <row r="93" spans="1:8">
      <c r="A93" s="175">
        <v>46153</v>
      </c>
      <c r="B93" s="175" t="s">
        <v>3837</v>
      </c>
      <c r="C93" s="14">
        <v>42</v>
      </c>
      <c r="D93" s="2" t="s">
        <v>1399</v>
      </c>
      <c r="E93" s="2" t="s">
        <v>4697</v>
      </c>
      <c r="H93" s="2" t="s">
        <v>3831</v>
      </c>
    </row>
    <row r="94" spans="1:8">
      <c r="A94" s="175">
        <v>46153</v>
      </c>
      <c r="B94" s="175"/>
      <c r="C94" s="14">
        <v>42</v>
      </c>
      <c r="D94" s="2" t="s">
        <v>1399</v>
      </c>
      <c r="E94" s="2" t="s">
        <v>1482</v>
      </c>
      <c r="F94" s="2" t="s">
        <v>4705</v>
      </c>
      <c r="G94" s="3">
        <v>60</v>
      </c>
    </row>
    <row r="95" spans="1:8">
      <c r="A95" s="175">
        <v>46155</v>
      </c>
      <c r="B95" s="175">
        <v>46158</v>
      </c>
      <c r="C95" s="14">
        <v>42</v>
      </c>
      <c r="D95" s="2" t="s">
        <v>1395</v>
      </c>
      <c r="E95" s="2" t="s">
        <v>4709</v>
      </c>
      <c r="F95" s="2" t="s">
        <v>4710</v>
      </c>
      <c r="G95" s="3">
        <v>54</v>
      </c>
      <c r="H95" s="2" t="s">
        <v>4716</v>
      </c>
    </row>
    <row r="96" spans="1:8">
      <c r="A96" s="175">
        <v>46155</v>
      </c>
      <c r="B96" s="175">
        <v>46158</v>
      </c>
      <c r="C96" s="14">
        <v>42</v>
      </c>
      <c r="D96" s="2" t="s">
        <v>1395</v>
      </c>
      <c r="E96" s="2" t="s">
        <v>4711</v>
      </c>
      <c r="F96" s="2" t="s">
        <v>4712</v>
      </c>
      <c r="G96" s="3">
        <v>7</v>
      </c>
      <c r="H96" s="2" t="s">
        <v>4715</v>
      </c>
    </row>
    <row r="97" spans="1:8">
      <c r="A97" s="175">
        <v>46158</v>
      </c>
      <c r="B97" s="175"/>
      <c r="C97" s="14">
        <v>45</v>
      </c>
      <c r="D97" s="2" t="s">
        <v>1395</v>
      </c>
      <c r="E97" s="2" t="s">
        <v>4717</v>
      </c>
      <c r="F97" s="2" t="s">
        <v>4710</v>
      </c>
      <c r="H97" s="2" t="s">
        <v>4718</v>
      </c>
    </row>
    <row r="98" spans="1:8">
      <c r="A98" s="175">
        <v>46158</v>
      </c>
      <c r="B98" s="175"/>
      <c r="C98" s="14">
        <v>45</v>
      </c>
      <c r="D98" s="2" t="s">
        <v>1395</v>
      </c>
      <c r="E98" s="2" t="s">
        <v>3786</v>
      </c>
      <c r="F98" s="2" t="s">
        <v>4712</v>
      </c>
      <c r="H98" s="2" t="s">
        <v>4719</v>
      </c>
    </row>
    <row r="99" spans="1:8">
      <c r="A99" s="175">
        <v>46159</v>
      </c>
      <c r="B99" s="175"/>
      <c r="C99" s="14">
        <v>45</v>
      </c>
      <c r="D99" s="2" t="s">
        <v>1397</v>
      </c>
      <c r="E99" s="2" t="s">
        <v>2726</v>
      </c>
      <c r="F99" s="2" t="s">
        <v>4720</v>
      </c>
      <c r="G99" s="3">
        <v>60</v>
      </c>
    </row>
    <row r="100" spans="1:8">
      <c r="A100" s="175">
        <v>46160</v>
      </c>
      <c r="B100" s="175">
        <v>46178</v>
      </c>
      <c r="C100" s="14">
        <v>45</v>
      </c>
      <c r="D100" s="2" t="s">
        <v>1386</v>
      </c>
      <c r="E100" s="2" t="s">
        <v>3747</v>
      </c>
      <c r="F100" s="2" t="s">
        <v>1572</v>
      </c>
      <c r="H100" s="2" t="s">
        <v>4722</v>
      </c>
    </row>
    <row r="101" spans="1:8">
      <c r="A101" s="175">
        <v>46162</v>
      </c>
      <c r="B101" s="175">
        <v>46192</v>
      </c>
      <c r="C101" s="14">
        <v>45</v>
      </c>
      <c r="D101" s="2" t="s">
        <v>1386</v>
      </c>
      <c r="E101" s="2" t="s">
        <v>4711</v>
      </c>
      <c r="F101" s="2" t="s">
        <v>4723</v>
      </c>
      <c r="G101" s="3">
        <v>162</v>
      </c>
      <c r="H101" s="2" t="s">
        <v>4775</v>
      </c>
    </row>
    <row r="102" spans="1:8">
      <c r="A102" s="175">
        <v>46176</v>
      </c>
      <c r="B102" s="175"/>
      <c r="C102" s="14">
        <v>51</v>
      </c>
      <c r="D102" s="2" t="s">
        <v>1389</v>
      </c>
      <c r="E102" s="2" t="s">
        <v>3271</v>
      </c>
      <c r="F102" s="2" t="s">
        <v>4736</v>
      </c>
      <c r="G102" s="3">
        <v>20</v>
      </c>
    </row>
    <row r="103" spans="1:8">
      <c r="A103" s="175">
        <v>46183</v>
      </c>
      <c r="B103" s="175"/>
      <c r="C103" s="14">
        <v>54</v>
      </c>
      <c r="D103" s="2" t="s">
        <v>1419</v>
      </c>
      <c r="E103" s="2" t="s">
        <v>4748</v>
      </c>
      <c r="F103" s="2" t="s">
        <v>3698</v>
      </c>
      <c r="G103" s="3">
        <v>60</v>
      </c>
    </row>
    <row r="104" spans="1:8">
      <c r="A104" s="175">
        <v>46186</v>
      </c>
      <c r="B104" s="175" t="s">
        <v>3837</v>
      </c>
      <c r="C104" s="14">
        <v>54</v>
      </c>
      <c r="D104" s="2" t="s">
        <v>1413</v>
      </c>
      <c r="E104" s="2" t="s">
        <v>4749</v>
      </c>
      <c r="H104" s="2" t="s">
        <v>3831</v>
      </c>
    </row>
    <row r="105" spans="1:8">
      <c r="A105" s="175">
        <v>46192</v>
      </c>
      <c r="B105" s="175"/>
      <c r="C105" s="14">
        <v>54</v>
      </c>
      <c r="D105" s="2" t="s">
        <v>1386</v>
      </c>
      <c r="E105" s="2" t="s">
        <v>3747</v>
      </c>
      <c r="F105" s="2" t="s">
        <v>4711</v>
      </c>
      <c r="H105" s="2" t="s">
        <v>4774</v>
      </c>
    </row>
    <row r="106" spans="1:8">
      <c r="A106" s="175">
        <v>46197</v>
      </c>
      <c r="B106" s="175"/>
      <c r="C106" s="14">
        <v>57</v>
      </c>
      <c r="D106" s="2" t="s">
        <v>1397</v>
      </c>
      <c r="E106" s="2" t="s">
        <v>4765</v>
      </c>
      <c r="F106" s="2" t="s">
        <v>4766</v>
      </c>
      <c r="G106" s="3">
        <v>16</v>
      </c>
    </row>
    <row r="107" spans="1:8">
      <c r="A107" s="175">
        <v>46202</v>
      </c>
      <c r="B107" s="175"/>
      <c r="C107" s="14">
        <v>63</v>
      </c>
      <c r="D107" s="2" t="s">
        <v>1542</v>
      </c>
      <c r="E107" s="2" t="s">
        <v>3220</v>
      </c>
      <c r="F107" s="2" t="s">
        <v>4299</v>
      </c>
      <c r="G107" s="3">
        <v>60</v>
      </c>
    </row>
    <row r="108" spans="1:8">
      <c r="A108" s="175"/>
      <c r="B108" s="175"/>
      <c r="C108" s="14"/>
    </row>
    <row r="109" spans="1:8">
      <c r="A109" s="175"/>
      <c r="B109" s="175"/>
      <c r="C109" s="14"/>
    </row>
    <row r="110" spans="1:8">
      <c r="A110" s="175"/>
      <c r="B110" s="175"/>
      <c r="C110" s="14"/>
    </row>
    <row r="111" spans="1:8">
      <c r="A111" s="175"/>
      <c r="B111" s="175"/>
      <c r="C111" s="14"/>
    </row>
    <row r="112" spans="1:8">
      <c r="A112" s="175"/>
      <c r="B112" s="175"/>
      <c r="C112" s="14"/>
    </row>
    <row r="113" spans="1:3">
      <c r="A113" s="175"/>
      <c r="B113" s="175"/>
      <c r="C113" s="14"/>
    </row>
    <row r="114" spans="1:3">
      <c r="A114" s="175"/>
      <c r="B114" s="175"/>
      <c r="C114" s="14"/>
    </row>
    <row r="115" spans="1:3">
      <c r="A115" s="175"/>
      <c r="B115" s="175"/>
      <c r="C115" s="14"/>
    </row>
    <row r="116" spans="1:3">
      <c r="A116" s="175"/>
      <c r="B116" s="175"/>
      <c r="C116" s="14"/>
    </row>
    <row r="117" spans="1:3">
      <c r="A117" s="175"/>
      <c r="B117" s="175"/>
      <c r="C117" s="14"/>
    </row>
    <row r="118" spans="1:3">
      <c r="A118" s="175"/>
      <c r="B118" s="175"/>
      <c r="C118" s="14"/>
    </row>
    <row r="119" spans="1:3">
      <c r="A119" s="175"/>
      <c r="B119" s="175"/>
      <c r="C119" s="14"/>
    </row>
    <row r="120" spans="1:3">
      <c r="A120" s="175"/>
      <c r="B120" s="175"/>
      <c r="C120" s="14"/>
    </row>
    <row r="121" spans="1:3">
      <c r="A121" s="175"/>
      <c r="B121" s="175"/>
      <c r="C121" s="14"/>
    </row>
    <row r="122" spans="1:3">
      <c r="A122" s="175"/>
      <c r="B122" s="175"/>
      <c r="C122" s="14"/>
    </row>
    <row r="123" spans="1:3">
      <c r="A123" s="175"/>
      <c r="B123" s="175"/>
      <c r="C123" s="14"/>
    </row>
    <row r="124" spans="1:3">
      <c r="A124" s="175"/>
      <c r="B124" s="175"/>
      <c r="C124" s="14"/>
    </row>
    <row r="125" spans="1:3">
      <c r="A125" s="14"/>
      <c r="B125" s="14"/>
      <c r="C125" s="14"/>
    </row>
    <row r="126" spans="1:3">
      <c r="A126" s="14"/>
      <c r="B126" s="14"/>
      <c r="C126" s="14"/>
    </row>
    <row r="127" spans="1:3">
      <c r="A127" s="14"/>
      <c r="B127" s="14"/>
      <c r="C127" s="14"/>
    </row>
    <row r="128" spans="1:3">
      <c r="A128" s="14"/>
      <c r="B128" s="14"/>
      <c r="C128" s="14"/>
    </row>
    <row r="129" spans="1:3">
      <c r="A129" s="14"/>
      <c r="B129" s="14"/>
      <c r="C129" s="14"/>
    </row>
    <row r="130" spans="1:3">
      <c r="A130" s="14"/>
      <c r="B130" s="14"/>
      <c r="C130" s="14"/>
    </row>
    <row r="131" spans="1:3">
      <c r="A131" s="14"/>
      <c r="B131" s="14"/>
      <c r="C131" s="14"/>
    </row>
    <row r="132" spans="1:3">
      <c r="A132" s="14"/>
      <c r="B132" s="14"/>
      <c r="C132" s="14"/>
    </row>
    <row r="133" spans="1:3">
      <c r="A133" s="14"/>
      <c r="B133" s="14"/>
      <c r="C133" s="14"/>
    </row>
    <row r="134" spans="1:3">
      <c r="A134" s="14"/>
      <c r="B134" s="14"/>
      <c r="C134" s="14"/>
    </row>
    <row r="135" spans="1:3">
      <c r="A135" s="14"/>
      <c r="B135" s="14"/>
      <c r="C135" s="14"/>
    </row>
    <row r="136" spans="1:3">
      <c r="A136" s="14"/>
      <c r="B136" s="14"/>
      <c r="C136" s="14"/>
    </row>
    <row r="137" spans="1:3">
      <c r="A137" s="14"/>
      <c r="B137" s="14"/>
      <c r="C137" s="14"/>
    </row>
    <row r="138" spans="1:3">
      <c r="A138" s="14"/>
      <c r="B138" s="14"/>
      <c r="C138" s="14"/>
    </row>
    <row r="139" spans="1:3">
      <c r="A139" s="14"/>
      <c r="B139" s="14"/>
      <c r="C139" s="14"/>
    </row>
    <row r="140" spans="1:3">
      <c r="A140" s="14"/>
      <c r="B140" s="14"/>
      <c r="C140" s="14"/>
    </row>
    <row r="141" spans="1:3">
      <c r="A141" s="14"/>
      <c r="B141" s="14"/>
      <c r="C141" s="14"/>
    </row>
    <row r="142" spans="1:3">
      <c r="A142" s="14"/>
      <c r="B142" s="14"/>
      <c r="C142" s="14"/>
    </row>
    <row r="143" spans="1:3">
      <c r="A143" s="14"/>
      <c r="B143" s="14"/>
      <c r="C143" s="14"/>
    </row>
    <row r="144" spans="1:3">
      <c r="A144" s="14"/>
      <c r="B144" s="14"/>
      <c r="C144" s="14"/>
    </row>
    <row r="145" spans="1:3">
      <c r="A145" s="14"/>
      <c r="B145" s="14"/>
      <c r="C145" s="14"/>
    </row>
    <row r="146" spans="1:3">
      <c r="A146" s="14"/>
      <c r="B146" s="14"/>
      <c r="C146" s="14"/>
    </row>
    <row r="147" spans="1:3">
      <c r="A147" s="14"/>
      <c r="B147" s="14"/>
      <c r="C147" s="14"/>
    </row>
    <row r="148" spans="1:3">
      <c r="A148" s="14"/>
      <c r="B148" s="14"/>
      <c r="C148" s="14"/>
    </row>
    <row r="149" spans="1:3">
      <c r="A149" s="14"/>
      <c r="B149" s="14"/>
      <c r="C149" s="14"/>
    </row>
    <row r="150" spans="1:3">
      <c r="A150" s="14"/>
      <c r="B150" s="14"/>
      <c r="C150" s="14"/>
    </row>
    <row r="151" spans="1:3">
      <c r="A151" s="14"/>
      <c r="B151" s="14"/>
      <c r="C151" s="14"/>
    </row>
    <row r="152" spans="1:3">
      <c r="A152" s="14"/>
      <c r="B152" s="14"/>
      <c r="C152" s="14"/>
    </row>
    <row r="153" spans="1:3">
      <c r="A153" s="14"/>
      <c r="B153" s="14"/>
      <c r="C153" s="14"/>
    </row>
    <row r="154" spans="1:3">
      <c r="A154" s="14"/>
      <c r="B154" s="14"/>
      <c r="C154" s="14"/>
    </row>
    <row r="155" spans="1:3">
      <c r="A155" s="14"/>
      <c r="B155" s="14"/>
      <c r="C155" s="14"/>
    </row>
    <row r="156" spans="1:3">
      <c r="A156" s="14"/>
      <c r="B156" s="14"/>
      <c r="C156" s="14"/>
    </row>
    <row r="157" spans="1:3">
      <c r="A157" s="14"/>
      <c r="B157" s="14"/>
      <c r="C157" s="14"/>
    </row>
    <row r="158" spans="1:3">
      <c r="A158" s="14"/>
      <c r="B158" s="14"/>
      <c r="C158" s="14"/>
    </row>
    <row r="159" spans="1:3">
      <c r="A159" s="14"/>
      <c r="B159" s="14"/>
      <c r="C159" s="14"/>
    </row>
    <row r="160" spans="1:3">
      <c r="A160" s="14"/>
      <c r="B160" s="14"/>
      <c r="C160" s="14"/>
    </row>
    <row r="161" spans="1:3">
      <c r="A161" s="14"/>
      <c r="B161" s="14"/>
      <c r="C161" s="14"/>
    </row>
    <row r="162" spans="1:3">
      <c r="A162" s="14"/>
      <c r="B162" s="14"/>
      <c r="C162" s="14"/>
    </row>
    <row r="163" spans="1:3">
      <c r="A163" s="14"/>
      <c r="B163" s="14"/>
      <c r="C163" s="14"/>
    </row>
    <row r="164" spans="1:3">
      <c r="A164" s="14"/>
      <c r="B164" s="14"/>
      <c r="C164" s="14"/>
    </row>
    <row r="165" spans="1:3">
      <c r="A165" s="14"/>
      <c r="B165" s="14"/>
      <c r="C165" s="14"/>
    </row>
    <row r="166" spans="1:3">
      <c r="A166" s="14"/>
      <c r="B166" s="14"/>
      <c r="C166" s="14"/>
    </row>
    <row r="167" spans="1:3">
      <c r="A167" s="14"/>
      <c r="B167" s="14"/>
      <c r="C167" s="14"/>
    </row>
    <row r="168" spans="1:3">
      <c r="A168" s="14"/>
      <c r="B168" s="14"/>
      <c r="C168" s="14"/>
    </row>
    <row r="169" spans="1:3">
      <c r="A169" s="14"/>
      <c r="B169" s="14"/>
      <c r="C169" s="14"/>
    </row>
    <row r="170" spans="1:3">
      <c r="A170" s="14"/>
      <c r="B170" s="14"/>
      <c r="C170" s="14"/>
    </row>
    <row r="171" spans="1:3">
      <c r="A171" s="14"/>
      <c r="B171" s="14"/>
      <c r="C171" s="14"/>
    </row>
    <row r="172" spans="1:3">
      <c r="A172" s="14"/>
      <c r="B172" s="14"/>
      <c r="C172" s="14"/>
    </row>
    <row r="173" spans="1:3">
      <c r="A173" s="14"/>
      <c r="B173" s="14"/>
      <c r="C173" s="14"/>
    </row>
    <row r="174" spans="1:3">
      <c r="A174" s="14"/>
      <c r="B174" s="14"/>
      <c r="C174" s="14"/>
    </row>
    <row r="175" spans="1:3">
      <c r="A175" s="14"/>
      <c r="B175" s="14"/>
      <c r="C175" s="14"/>
    </row>
    <row r="176" spans="1:3">
      <c r="A176" s="14"/>
      <c r="B176" s="14"/>
      <c r="C176" s="14"/>
    </row>
    <row r="177" spans="1:3">
      <c r="A177" s="14"/>
      <c r="B177" s="14"/>
      <c r="C177" s="14"/>
    </row>
    <row r="178" spans="1:3">
      <c r="A178" s="14"/>
      <c r="B178" s="14"/>
      <c r="C178" s="14"/>
    </row>
    <row r="179" spans="1:3">
      <c r="A179" s="14"/>
      <c r="B179" s="14"/>
      <c r="C179" s="14"/>
    </row>
    <row r="180" spans="1:3">
      <c r="A180" s="14"/>
      <c r="B180" s="14"/>
      <c r="C180" s="14"/>
    </row>
    <row r="181" spans="1:3">
      <c r="A181" s="14"/>
      <c r="B181" s="14"/>
      <c r="C181" s="14"/>
    </row>
    <row r="182" spans="1:3">
      <c r="A182" s="14"/>
      <c r="B182" s="14"/>
      <c r="C182" s="14"/>
    </row>
    <row r="183" spans="1:3">
      <c r="A183" s="14"/>
      <c r="B183" s="14"/>
      <c r="C183" s="14"/>
    </row>
    <row r="184" spans="1:3">
      <c r="A184" s="14"/>
      <c r="B184" s="14"/>
      <c r="C184" s="14"/>
    </row>
    <row r="185" spans="1:3">
      <c r="A185" s="14"/>
      <c r="B185" s="14"/>
      <c r="C185" s="14"/>
    </row>
    <row r="186" spans="1:3">
      <c r="A186" s="14"/>
      <c r="B186" s="14"/>
      <c r="C186" s="14"/>
    </row>
    <row r="187" spans="1:3">
      <c r="A187" s="14"/>
      <c r="B187" s="14"/>
      <c r="C187" s="14"/>
    </row>
    <row r="188" spans="1:3">
      <c r="A188" s="14"/>
      <c r="B188" s="14"/>
      <c r="C188" s="14"/>
    </row>
    <row r="189" spans="1:3">
      <c r="A189" s="14"/>
      <c r="B189" s="14"/>
      <c r="C189" s="14"/>
    </row>
    <row r="190" spans="1:3">
      <c r="A190" s="14"/>
      <c r="B190" s="14"/>
      <c r="C190" s="14"/>
    </row>
    <row r="191" spans="1:3">
      <c r="A191" s="14"/>
      <c r="B191" s="14"/>
      <c r="C191" s="14"/>
    </row>
    <row r="192" spans="1:3">
      <c r="A192" s="14"/>
      <c r="B192" s="14"/>
      <c r="C192" s="14"/>
    </row>
    <row r="193" spans="1:3">
      <c r="A193" s="14"/>
      <c r="B193" s="14"/>
      <c r="C193" s="14"/>
    </row>
    <row r="194" spans="1:3">
      <c r="A194" s="14"/>
      <c r="B194" s="14"/>
      <c r="C194" s="14"/>
    </row>
    <row r="195" spans="1:3">
      <c r="A195" s="14"/>
      <c r="B195" s="14"/>
      <c r="C195" s="14"/>
    </row>
    <row r="196" spans="1:3">
      <c r="A196" s="14"/>
      <c r="B196" s="14"/>
      <c r="C196" s="14"/>
    </row>
    <row r="197" spans="1:3">
      <c r="A197" s="14"/>
      <c r="B197" s="14"/>
      <c r="C197" s="14"/>
    </row>
    <row r="198" spans="1:3">
      <c r="A198" s="14"/>
      <c r="B198" s="14"/>
      <c r="C198" s="14"/>
    </row>
    <row r="199" spans="1:3">
      <c r="A199" s="14"/>
      <c r="B199" s="14"/>
      <c r="C199" s="14"/>
    </row>
    <row r="200" spans="1:3">
      <c r="A200" s="14"/>
      <c r="B200" s="14"/>
      <c r="C200" s="14"/>
    </row>
    <row r="201" spans="1:3">
      <c r="A201" s="14"/>
      <c r="B201" s="14"/>
      <c r="C201" s="14"/>
    </row>
    <row r="202" spans="1:3">
      <c r="A202" s="14"/>
      <c r="B202" s="14"/>
      <c r="C202" s="14"/>
    </row>
    <row r="203" spans="1:3">
      <c r="A203" s="14"/>
      <c r="B203" s="14"/>
      <c r="C203" s="14"/>
    </row>
    <row r="204" spans="1:3">
      <c r="A204" s="14"/>
      <c r="B204" s="14"/>
      <c r="C204" s="14"/>
    </row>
    <row r="205" spans="1:3">
      <c r="A205" s="14"/>
      <c r="B205" s="14"/>
      <c r="C205" s="14"/>
    </row>
    <row r="206" spans="1:3">
      <c r="A206" s="14"/>
      <c r="B206" s="14"/>
      <c r="C206" s="14"/>
    </row>
    <row r="207" spans="1:3">
      <c r="A207" s="14"/>
      <c r="B207" s="14"/>
      <c r="C207" s="14"/>
    </row>
    <row r="208" spans="1:3">
      <c r="A208" s="14"/>
      <c r="B208" s="14"/>
      <c r="C208" s="14"/>
    </row>
    <row r="209" spans="1:3">
      <c r="A209" s="14"/>
      <c r="B209" s="14"/>
      <c r="C209" s="14"/>
    </row>
    <row r="210" spans="1:3">
      <c r="A210" s="14"/>
      <c r="B210" s="14"/>
      <c r="C210" s="14"/>
    </row>
    <row r="211" spans="1:3">
      <c r="A211" s="14"/>
      <c r="B211" s="14"/>
      <c r="C211" s="14"/>
    </row>
    <row r="212" spans="1:3">
      <c r="A212" s="14"/>
      <c r="B212" s="14"/>
      <c r="C212" s="14"/>
    </row>
    <row r="213" spans="1:3">
      <c r="A213" s="14"/>
      <c r="B213" s="14"/>
      <c r="C213" s="14"/>
    </row>
    <row r="214" spans="1:3">
      <c r="A214" s="14"/>
      <c r="B214" s="14"/>
      <c r="C214" s="14"/>
    </row>
    <row r="215" spans="1:3">
      <c r="A215" s="14"/>
      <c r="B215" s="14"/>
      <c r="C215" s="14"/>
    </row>
    <row r="216" spans="1:3">
      <c r="A216" s="14"/>
      <c r="B216" s="14"/>
      <c r="C216" s="14"/>
    </row>
    <row r="217" spans="1:3">
      <c r="A217" s="14"/>
      <c r="B217" s="14"/>
      <c r="C217" s="14"/>
    </row>
    <row r="218" spans="1:3">
      <c r="A218" s="14"/>
      <c r="B218" s="14"/>
      <c r="C218" s="14"/>
    </row>
    <row r="219" spans="1:3">
      <c r="A219" s="14"/>
      <c r="B219" s="14"/>
      <c r="C219" s="14"/>
    </row>
    <row r="220" spans="1:3">
      <c r="A220" s="14"/>
      <c r="B220" s="14"/>
      <c r="C220" s="14"/>
    </row>
    <row r="221" spans="1:3">
      <c r="A221" s="14"/>
      <c r="B221" s="14"/>
      <c r="C221" s="14"/>
    </row>
    <row r="222" spans="1:3">
      <c r="A222" s="14"/>
      <c r="B222" s="14"/>
      <c r="C222" s="14"/>
    </row>
    <row r="223" spans="1:3">
      <c r="A223" s="14"/>
      <c r="B223" s="14"/>
      <c r="C223" s="14"/>
    </row>
    <row r="224" spans="1:3">
      <c r="A224" s="14"/>
      <c r="B224" s="14"/>
      <c r="C224" s="14"/>
    </row>
    <row r="225" spans="1:3">
      <c r="A225" s="14"/>
      <c r="B225" s="14"/>
      <c r="C225" s="14"/>
    </row>
    <row r="226" spans="1:3">
      <c r="A226" s="14"/>
      <c r="B226" s="14"/>
      <c r="C226" s="14"/>
    </row>
    <row r="227" spans="1:3">
      <c r="A227" s="14"/>
      <c r="B227" s="14"/>
      <c r="C227" s="14"/>
    </row>
    <row r="228" spans="1:3">
      <c r="A228" s="14"/>
      <c r="B228" s="14"/>
      <c r="C228" s="14"/>
    </row>
    <row r="229" spans="1:3">
      <c r="A229" s="14"/>
      <c r="B229" s="14"/>
      <c r="C229" s="14"/>
    </row>
    <row r="230" spans="1:3">
      <c r="A230" s="14"/>
      <c r="B230" s="14"/>
      <c r="C230" s="14"/>
    </row>
    <row r="231" spans="1:3">
      <c r="A231" s="14"/>
      <c r="B231" s="14"/>
      <c r="C231" s="14"/>
    </row>
    <row r="232" spans="1:3">
      <c r="A232" s="14"/>
      <c r="B232" s="14"/>
      <c r="C232" s="14"/>
    </row>
    <row r="233" spans="1:3">
      <c r="A233" s="14"/>
      <c r="B233" s="14"/>
      <c r="C233" s="14"/>
    </row>
    <row r="234" spans="1:3">
      <c r="A234" s="14"/>
      <c r="B234" s="14"/>
      <c r="C234" s="14"/>
    </row>
    <row r="235" spans="1:3">
      <c r="A235" s="14"/>
      <c r="B235" s="14"/>
      <c r="C235" s="14"/>
    </row>
    <row r="236" spans="1:3">
      <c r="A236" s="14"/>
      <c r="B236" s="14"/>
      <c r="C236" s="14"/>
    </row>
    <row r="237" spans="1:3">
      <c r="A237" s="14"/>
      <c r="B237" s="14"/>
      <c r="C237" s="14"/>
    </row>
    <row r="238" spans="1:3">
      <c r="A238" s="14"/>
      <c r="B238" s="14"/>
      <c r="C238" s="14"/>
    </row>
    <row r="239" spans="1:3">
      <c r="A239" s="14"/>
      <c r="B239" s="14"/>
      <c r="C239" s="14"/>
    </row>
    <row r="240" spans="1:3">
      <c r="A240" s="14"/>
      <c r="B240" s="14"/>
      <c r="C240" s="14"/>
    </row>
    <row r="241" spans="1:3">
      <c r="A241" s="14"/>
      <c r="B241" s="14"/>
      <c r="C241" s="14"/>
    </row>
    <row r="242" spans="1:3">
      <c r="A242" s="14"/>
      <c r="B242" s="14"/>
      <c r="C242" s="14"/>
    </row>
    <row r="243" spans="1:3">
      <c r="A243" s="14"/>
      <c r="B243" s="14"/>
      <c r="C243" s="14"/>
    </row>
    <row r="244" spans="1:3">
      <c r="A244" s="14"/>
      <c r="B244" s="14"/>
      <c r="C244" s="14"/>
    </row>
    <row r="245" spans="1:3">
      <c r="A245" s="14"/>
      <c r="B245" s="14"/>
      <c r="C245" s="14"/>
    </row>
    <row r="246" spans="1:3">
      <c r="A246" s="14"/>
      <c r="B246" s="14"/>
      <c r="C246" s="14"/>
    </row>
    <row r="247" spans="1:3">
      <c r="A247" s="14"/>
      <c r="B247" s="14"/>
      <c r="C247" s="14"/>
    </row>
    <row r="248" spans="1:3">
      <c r="A248" s="14"/>
      <c r="B248" s="14"/>
      <c r="C248" s="14"/>
    </row>
    <row r="249" spans="1:3">
      <c r="A249" s="14"/>
      <c r="B249" s="14"/>
      <c r="C249" s="14"/>
    </row>
    <row r="250" spans="1:3">
      <c r="A250" s="14"/>
      <c r="B250" s="14"/>
      <c r="C250" s="14"/>
    </row>
    <row r="251" spans="1:3">
      <c r="A251" s="14"/>
      <c r="B251" s="14"/>
      <c r="C251" s="14"/>
    </row>
    <row r="252" spans="1:3">
      <c r="A252" s="14"/>
      <c r="B252" s="14"/>
      <c r="C252" s="14"/>
    </row>
    <row r="253" spans="1:3">
      <c r="A253" s="14"/>
      <c r="B253" s="14"/>
      <c r="C253" s="14"/>
    </row>
    <row r="254" spans="1:3">
      <c r="A254" s="14"/>
      <c r="B254" s="14"/>
      <c r="C254" s="14"/>
    </row>
    <row r="255" spans="1:3">
      <c r="A255" s="14"/>
      <c r="B255" s="14"/>
      <c r="C255" s="14"/>
    </row>
    <row r="256" spans="1:3">
      <c r="A256" s="14"/>
      <c r="B256" s="14"/>
      <c r="C256" s="14"/>
    </row>
    <row r="257" spans="1:3">
      <c r="A257" s="14"/>
      <c r="B257" s="14"/>
      <c r="C257" s="14"/>
    </row>
    <row r="258" spans="1:3">
      <c r="A258" s="14"/>
      <c r="B258" s="14"/>
      <c r="C258" s="14"/>
    </row>
    <row r="259" spans="1:3">
      <c r="A259" s="14"/>
      <c r="B259" s="14"/>
      <c r="C259" s="14"/>
    </row>
    <row r="260" spans="1:3">
      <c r="A260" s="14"/>
      <c r="B260" s="14"/>
      <c r="C260" s="14"/>
    </row>
    <row r="261" spans="1:3">
      <c r="A261" s="14"/>
      <c r="B261" s="14"/>
      <c r="C261" s="14"/>
    </row>
    <row r="262" spans="1:3">
      <c r="A262" s="14"/>
      <c r="B262" s="14"/>
      <c r="C262" s="14"/>
    </row>
    <row r="263" spans="1:3">
      <c r="A263" s="14"/>
      <c r="B263" s="14"/>
      <c r="C263" s="14"/>
    </row>
    <row r="264" spans="1:3">
      <c r="A264" s="14"/>
      <c r="B264" s="14"/>
      <c r="C264" s="14"/>
    </row>
    <row r="265" spans="1:3">
      <c r="A265" s="14"/>
      <c r="B265" s="14"/>
      <c r="C265" s="14"/>
    </row>
    <row r="266" spans="1:3">
      <c r="A266" s="14"/>
      <c r="B266" s="14"/>
      <c r="C266" s="14"/>
    </row>
    <row r="267" spans="1:3">
      <c r="A267" s="14"/>
      <c r="B267" s="14"/>
      <c r="C267" s="14"/>
    </row>
    <row r="268" spans="1:3">
      <c r="A268" s="14"/>
      <c r="B268" s="14"/>
      <c r="C268" s="14"/>
    </row>
    <row r="269" spans="1:3">
      <c r="A269" s="14"/>
      <c r="B269" s="14"/>
      <c r="C269" s="14"/>
    </row>
    <row r="270" spans="1:3">
      <c r="A270" s="14"/>
      <c r="B270" s="14"/>
      <c r="C270" s="14"/>
    </row>
    <row r="271" spans="1:3">
      <c r="A271" s="14"/>
      <c r="B271" s="14"/>
      <c r="C271" s="14"/>
    </row>
    <row r="272" spans="1:3">
      <c r="A272" s="14"/>
      <c r="B272" s="14"/>
      <c r="C272" s="14"/>
    </row>
    <row r="273" spans="1:3">
      <c r="A273" s="14"/>
      <c r="B273" s="14"/>
      <c r="C273" s="14"/>
    </row>
    <row r="274" spans="1:3">
      <c r="A274" s="14"/>
      <c r="B274" s="14"/>
      <c r="C274" s="14"/>
    </row>
    <row r="275" spans="1:3">
      <c r="A275" s="14"/>
      <c r="B275" s="14"/>
      <c r="C275" s="14"/>
    </row>
    <row r="276" spans="1:3">
      <c r="A276" s="14"/>
      <c r="B276" s="14"/>
      <c r="C276" s="14"/>
    </row>
    <row r="277" spans="1:3">
      <c r="A277" s="14"/>
      <c r="B277" s="14"/>
      <c r="C277" s="14"/>
    </row>
    <row r="278" spans="1:3">
      <c r="A278" s="14"/>
      <c r="B278" s="14"/>
      <c r="C278" s="14"/>
    </row>
    <row r="279" spans="1:3">
      <c r="A279" s="14"/>
      <c r="B279" s="14"/>
      <c r="C279" s="14"/>
    </row>
    <row r="280" spans="1:3">
      <c r="A280" s="14"/>
      <c r="B280" s="14"/>
      <c r="C280" s="14"/>
    </row>
    <row r="281" spans="1:3">
      <c r="A281" s="14"/>
      <c r="B281" s="14"/>
      <c r="C281" s="14"/>
    </row>
    <row r="282" spans="1:3">
      <c r="A282" s="14"/>
      <c r="B282" s="14"/>
      <c r="C282" s="14"/>
    </row>
    <row r="283" spans="1:3">
      <c r="A283" s="14"/>
      <c r="B283" s="14"/>
      <c r="C283" s="14"/>
    </row>
    <row r="284" spans="1:3">
      <c r="A284" s="14"/>
      <c r="B284" s="14"/>
      <c r="C284" s="14"/>
    </row>
    <row r="285" spans="1:3">
      <c r="A285" s="14"/>
      <c r="B285" s="14"/>
      <c r="C285" s="14"/>
    </row>
    <row r="286" spans="1:3">
      <c r="A286" s="14"/>
      <c r="B286" s="14"/>
      <c r="C286" s="14"/>
    </row>
    <row r="287" spans="1:3">
      <c r="A287" s="14"/>
      <c r="B287" s="14"/>
      <c r="C287" s="14"/>
    </row>
    <row r="288" spans="1:3">
      <c r="A288" s="14"/>
      <c r="B288" s="14"/>
      <c r="C288" s="14"/>
    </row>
    <row r="289" spans="1:3">
      <c r="A289" s="14"/>
      <c r="B289" s="14"/>
      <c r="C289" s="14"/>
    </row>
    <row r="290" spans="1:3">
      <c r="A290" s="14"/>
      <c r="B290" s="14"/>
      <c r="C290" s="14"/>
    </row>
    <row r="291" spans="1:3">
      <c r="A291" s="14"/>
      <c r="B291" s="14"/>
      <c r="C291" s="14"/>
    </row>
    <row r="292" spans="1:3">
      <c r="A292" s="14"/>
      <c r="B292" s="14"/>
      <c r="C292" s="14"/>
    </row>
    <row r="293" spans="1:3">
      <c r="A293" s="14"/>
      <c r="B293" s="14"/>
      <c r="C293" s="14"/>
    </row>
    <row r="294" spans="1:3">
      <c r="A294" s="14"/>
      <c r="B294" s="14"/>
      <c r="C294" s="14"/>
    </row>
    <row r="295" spans="1:3">
      <c r="A295" s="14"/>
      <c r="B295" s="14"/>
      <c r="C295" s="14"/>
    </row>
    <row r="296" spans="1:3">
      <c r="A296" s="14"/>
      <c r="B296" s="14"/>
      <c r="C296" s="14"/>
    </row>
    <row r="297" spans="1:3">
      <c r="A297" s="14"/>
      <c r="B297" s="14"/>
      <c r="C297" s="14"/>
    </row>
    <row r="298" spans="1:3">
      <c r="A298" s="14"/>
      <c r="B298" s="14"/>
      <c r="C298" s="14"/>
    </row>
    <row r="299" spans="1:3">
      <c r="A299" s="14"/>
      <c r="B299" s="14"/>
      <c r="C299" s="14"/>
    </row>
    <row r="300" spans="1:3">
      <c r="A300" s="14"/>
      <c r="B300" s="14"/>
      <c r="C300" s="14"/>
    </row>
    <row r="301" spans="1:3">
      <c r="A301" s="14"/>
      <c r="B301" s="14"/>
      <c r="C301" s="14"/>
    </row>
    <row r="302" spans="1:3">
      <c r="A302" s="14"/>
      <c r="B302" s="14"/>
      <c r="C302" s="14"/>
    </row>
    <row r="303" spans="1:3">
      <c r="A303" s="14"/>
      <c r="B303" s="14"/>
      <c r="C303" s="14"/>
    </row>
    <row r="304" spans="1:3">
      <c r="A304" s="14"/>
      <c r="B304" s="14"/>
      <c r="C304" s="14"/>
    </row>
    <row r="305" spans="1:3">
      <c r="A305" s="14"/>
      <c r="B305" s="14"/>
      <c r="C305" s="14"/>
    </row>
    <row r="306" spans="1:3">
      <c r="A306" s="14"/>
      <c r="B306" s="14"/>
      <c r="C306" s="14"/>
    </row>
    <row r="307" spans="1:3">
      <c r="A307" s="14"/>
      <c r="B307" s="14"/>
      <c r="C307" s="14"/>
    </row>
    <row r="308" spans="1:3">
      <c r="A308" s="14"/>
      <c r="B308" s="14"/>
      <c r="C308" s="14"/>
    </row>
    <row r="309" spans="1:3">
      <c r="A309" s="14"/>
      <c r="B309" s="14"/>
      <c r="C309" s="14"/>
    </row>
    <row r="310" spans="1:3">
      <c r="A310" s="14"/>
      <c r="B310" s="14"/>
      <c r="C310" s="14"/>
    </row>
    <row r="311" spans="1:3">
      <c r="A311" s="14"/>
      <c r="B311" s="14"/>
      <c r="C311" s="14"/>
    </row>
    <row r="312" spans="1:3">
      <c r="A312" s="14"/>
      <c r="B312" s="14"/>
      <c r="C312" s="14"/>
    </row>
    <row r="313" spans="1:3">
      <c r="A313" s="14"/>
      <c r="B313" s="14"/>
      <c r="C313" s="14"/>
    </row>
    <row r="314" spans="1:3">
      <c r="A314" s="14"/>
      <c r="B314" s="14"/>
      <c r="C314" s="14"/>
    </row>
    <row r="315" spans="1:3">
      <c r="A315" s="14"/>
      <c r="B315" s="14"/>
      <c r="C315" s="14"/>
    </row>
    <row r="316" spans="1:3">
      <c r="A316" s="14"/>
      <c r="B316" s="14"/>
      <c r="C316" s="14"/>
    </row>
    <row r="317" spans="1:3">
      <c r="A317" s="14"/>
      <c r="B317" s="14"/>
      <c r="C317" s="14"/>
    </row>
    <row r="318" spans="1:3">
      <c r="A318" s="14"/>
      <c r="B318" s="14"/>
      <c r="C318" s="14"/>
    </row>
    <row r="319" spans="1:3">
      <c r="A319" s="14"/>
      <c r="B319" s="14"/>
      <c r="C319" s="14"/>
    </row>
    <row r="320" spans="1:3">
      <c r="A320" s="14"/>
      <c r="B320" s="14"/>
      <c r="C320" s="14"/>
    </row>
    <row r="321" spans="1:3">
      <c r="A321" s="14"/>
      <c r="B321" s="14"/>
      <c r="C321" s="14"/>
    </row>
    <row r="322" spans="1:3">
      <c r="A322" s="14"/>
      <c r="B322" s="14"/>
      <c r="C322" s="14"/>
    </row>
    <row r="323" spans="1:3">
      <c r="A323" s="14"/>
      <c r="B323" s="14"/>
      <c r="C323" s="14"/>
    </row>
    <row r="324" spans="1:3">
      <c r="A324" s="14"/>
      <c r="B324" s="14"/>
      <c r="C324" s="14"/>
    </row>
    <row r="325" spans="1:3">
      <c r="A325" s="14"/>
      <c r="B325" s="14"/>
      <c r="C325" s="14"/>
    </row>
    <row r="326" spans="1:3">
      <c r="A326" s="14"/>
      <c r="B326" s="14"/>
      <c r="C326" s="14"/>
    </row>
    <row r="327" spans="1:3">
      <c r="A327" s="14"/>
      <c r="B327" s="14"/>
      <c r="C327" s="14"/>
    </row>
    <row r="328" spans="1:3">
      <c r="A328" s="14"/>
      <c r="B328" s="14"/>
      <c r="C328" s="14"/>
    </row>
    <row r="329" spans="1:3">
      <c r="A329" s="14"/>
      <c r="B329" s="14"/>
      <c r="C329" s="14"/>
    </row>
    <row r="330" spans="1:3">
      <c r="A330" s="14"/>
      <c r="B330" s="14"/>
      <c r="C330" s="14"/>
    </row>
    <row r="331" spans="1:3">
      <c r="A331" s="14"/>
      <c r="B331" s="14"/>
      <c r="C331" s="14"/>
    </row>
    <row r="332" spans="1:3">
      <c r="A332" s="14"/>
      <c r="B332" s="14"/>
      <c r="C332" s="14"/>
    </row>
    <row r="333" spans="1:3">
      <c r="A333" s="14"/>
      <c r="B333" s="14"/>
      <c r="C333" s="14"/>
    </row>
    <row r="334" spans="1:3">
      <c r="A334" s="14"/>
      <c r="B334" s="14"/>
      <c r="C334" s="14"/>
    </row>
    <row r="335" spans="1:3">
      <c r="A335" s="14"/>
      <c r="B335" s="14"/>
      <c r="C335" s="14"/>
    </row>
    <row r="336" spans="1:3">
      <c r="A336" s="14"/>
      <c r="B336" s="14"/>
      <c r="C336" s="14"/>
    </row>
    <row r="337" spans="1:3">
      <c r="A337" s="14"/>
      <c r="B337" s="14"/>
      <c r="C337" s="14"/>
    </row>
    <row r="338" spans="1:3">
      <c r="A338" s="14"/>
      <c r="B338" s="14"/>
      <c r="C338" s="14"/>
    </row>
    <row r="339" spans="1:3">
      <c r="A339" s="14"/>
      <c r="B339" s="14"/>
      <c r="C339" s="14"/>
    </row>
    <row r="340" spans="1:3">
      <c r="A340" s="14"/>
      <c r="B340" s="14"/>
      <c r="C340" s="14"/>
    </row>
    <row r="341" spans="1:3">
      <c r="A341" s="14"/>
      <c r="B341" s="14"/>
      <c r="C341" s="14"/>
    </row>
    <row r="342" spans="1:3">
      <c r="A342" s="14"/>
      <c r="B342" s="14"/>
      <c r="C342" s="14"/>
    </row>
    <row r="343" spans="1:3">
      <c r="A343" s="14"/>
      <c r="B343" s="14"/>
      <c r="C343" s="14"/>
    </row>
    <row r="344" spans="1:3">
      <c r="A344" s="14"/>
      <c r="B344" s="14"/>
      <c r="C344" s="14"/>
    </row>
    <row r="345" spans="1:3">
      <c r="A345" s="14"/>
      <c r="B345" s="14"/>
      <c r="C345" s="14"/>
    </row>
    <row r="346" spans="1:3">
      <c r="A346" s="14"/>
      <c r="B346" s="14"/>
      <c r="C346" s="14"/>
    </row>
    <row r="347" spans="1:3">
      <c r="A347" s="14"/>
      <c r="B347" s="14"/>
      <c r="C347" s="14"/>
    </row>
    <row r="348" spans="1:3">
      <c r="A348" s="14"/>
      <c r="B348" s="14"/>
      <c r="C348" s="14"/>
    </row>
    <row r="349" spans="1:3">
      <c r="A349" s="14"/>
      <c r="B349" s="14"/>
      <c r="C349" s="14"/>
    </row>
    <row r="350" spans="1:3">
      <c r="A350" s="14"/>
      <c r="B350" s="14"/>
      <c r="C350" s="14"/>
    </row>
    <row r="351" spans="1:3">
      <c r="A351" s="14"/>
      <c r="B351" s="14"/>
      <c r="C351" s="14"/>
    </row>
    <row r="352" spans="1:3">
      <c r="A352" s="14"/>
      <c r="B352" s="14"/>
      <c r="C352" s="14"/>
    </row>
    <row r="353" spans="1:3">
      <c r="A353" s="14"/>
      <c r="B353" s="14"/>
      <c r="C353" s="14"/>
    </row>
    <row r="354" spans="1:3">
      <c r="A354" s="14"/>
      <c r="B354" s="14"/>
      <c r="C354" s="14"/>
    </row>
    <row r="355" spans="1:3">
      <c r="A355" s="14"/>
      <c r="B355" s="14"/>
      <c r="C355" s="14"/>
    </row>
    <row r="356" spans="1:3">
      <c r="A356" s="14"/>
      <c r="B356" s="14"/>
      <c r="C356" s="14"/>
    </row>
    <row r="357" spans="1:3">
      <c r="A357" s="14"/>
      <c r="B357" s="14"/>
      <c r="C357" s="14"/>
    </row>
    <row r="358" spans="1:3">
      <c r="A358" s="14"/>
      <c r="B358" s="14"/>
      <c r="C358" s="14"/>
    </row>
    <row r="359" spans="1:3">
      <c r="A359" s="14"/>
      <c r="B359" s="14"/>
      <c r="C359" s="14"/>
    </row>
    <row r="360" spans="1:3">
      <c r="A360" s="14"/>
      <c r="B360" s="14"/>
      <c r="C360" s="14"/>
    </row>
    <row r="361" spans="1:3">
      <c r="A361" s="14"/>
      <c r="B361" s="14"/>
      <c r="C361" s="14"/>
    </row>
    <row r="362" spans="1:3">
      <c r="A362" s="14"/>
      <c r="B362" s="14"/>
      <c r="C362" s="14"/>
    </row>
    <row r="363" spans="1:3">
      <c r="A363" s="14"/>
      <c r="B363" s="14"/>
      <c r="C363" s="14"/>
    </row>
    <row r="364" spans="1:3">
      <c r="A364" s="14"/>
      <c r="B364" s="14"/>
      <c r="C364" s="14"/>
    </row>
    <row r="365" spans="1:3">
      <c r="A365" s="14"/>
      <c r="B365" s="14"/>
      <c r="C365" s="14"/>
    </row>
    <row r="366" spans="1:3">
      <c r="A366" s="14"/>
      <c r="B366" s="14"/>
      <c r="C366" s="14"/>
    </row>
    <row r="367" spans="1:3">
      <c r="A367" s="14"/>
      <c r="B367" s="14"/>
      <c r="C367" s="14"/>
    </row>
    <row r="368" spans="1:3">
      <c r="A368" s="14"/>
      <c r="B368" s="14"/>
      <c r="C368" s="14"/>
    </row>
    <row r="369" spans="1:3">
      <c r="A369" s="14"/>
      <c r="B369" s="14"/>
      <c r="C369" s="14"/>
    </row>
    <row r="370" spans="1:3">
      <c r="A370" s="14"/>
      <c r="B370" s="14"/>
      <c r="C370" s="14"/>
    </row>
    <row r="371" spans="1:3">
      <c r="A371" s="14"/>
      <c r="B371" s="14"/>
      <c r="C371" s="14"/>
    </row>
    <row r="372" spans="1:3">
      <c r="A372" s="14"/>
      <c r="B372" s="14"/>
      <c r="C372" s="14"/>
    </row>
    <row r="373" spans="1:3">
      <c r="A373" s="14"/>
      <c r="B373" s="14"/>
      <c r="C373" s="14"/>
    </row>
    <row r="374" spans="1:3">
      <c r="A374" s="14"/>
      <c r="B374" s="14"/>
      <c r="C374" s="14"/>
    </row>
    <row r="375" spans="1:3">
      <c r="A375" s="14"/>
      <c r="B375" s="14"/>
      <c r="C375" s="14"/>
    </row>
    <row r="376" spans="1:3">
      <c r="A376" s="14"/>
      <c r="B376" s="14"/>
      <c r="C376" s="14"/>
    </row>
    <row r="377" spans="1:3">
      <c r="A377" s="14"/>
      <c r="B377" s="14"/>
      <c r="C377" s="14"/>
    </row>
    <row r="378" spans="1:3">
      <c r="A378" s="14"/>
      <c r="B378" s="14"/>
      <c r="C378" s="14"/>
    </row>
    <row r="379" spans="1:3">
      <c r="A379" s="14"/>
      <c r="B379" s="14"/>
      <c r="C379" s="14"/>
    </row>
    <row r="380" spans="1:3">
      <c r="A380" s="14"/>
      <c r="B380" s="14"/>
      <c r="C380" s="14"/>
    </row>
    <row r="381" spans="1:3">
      <c r="A381" s="14"/>
      <c r="B381" s="14"/>
      <c r="C381" s="14"/>
    </row>
    <row r="382" spans="1:3">
      <c r="A382" s="14"/>
      <c r="B382" s="14"/>
      <c r="C382" s="14"/>
    </row>
    <row r="383" spans="1:3">
      <c r="A383" s="14"/>
      <c r="B383" s="14"/>
      <c r="C383" s="14"/>
    </row>
    <row r="384" spans="1:3">
      <c r="A384" s="14"/>
      <c r="B384" s="14"/>
      <c r="C384" s="14"/>
    </row>
    <row r="385" spans="1:3">
      <c r="A385" s="14"/>
      <c r="B385" s="14"/>
      <c r="C385" s="14"/>
    </row>
    <row r="386" spans="1:3">
      <c r="A386" s="14"/>
      <c r="B386" s="14"/>
      <c r="C386" s="14"/>
    </row>
    <row r="387" spans="1:3">
      <c r="A387" s="14"/>
      <c r="B387" s="14"/>
      <c r="C387" s="14"/>
    </row>
    <row r="388" spans="1:3">
      <c r="A388" s="14"/>
      <c r="B388" s="14"/>
      <c r="C388" s="14"/>
    </row>
    <row r="389" spans="1:3">
      <c r="A389" s="14"/>
      <c r="B389" s="14"/>
      <c r="C389" s="14"/>
    </row>
    <row r="390" spans="1:3">
      <c r="A390" s="14"/>
      <c r="B390" s="14"/>
      <c r="C390" s="14"/>
    </row>
    <row r="391" spans="1:3">
      <c r="A391" s="14"/>
      <c r="B391" s="14"/>
      <c r="C391" s="14"/>
    </row>
    <row r="392" spans="1:3">
      <c r="A392" s="14"/>
      <c r="B392" s="14"/>
      <c r="C392" s="14"/>
    </row>
    <row r="393" spans="1:3">
      <c r="A393" s="14"/>
      <c r="B393" s="14"/>
      <c r="C393" s="14"/>
    </row>
    <row r="394" spans="1:3">
      <c r="A394" s="14"/>
      <c r="B394" s="14"/>
      <c r="C394" s="14"/>
    </row>
    <row r="395" spans="1:3">
      <c r="A395" s="14"/>
      <c r="B395" s="14"/>
      <c r="C395" s="14"/>
    </row>
    <row r="396" spans="1:3">
      <c r="A396" s="14"/>
      <c r="B396" s="14"/>
      <c r="C396" s="14"/>
    </row>
    <row r="397" spans="1:3">
      <c r="A397" s="14"/>
      <c r="B397" s="14"/>
      <c r="C397" s="14"/>
    </row>
    <row r="398" spans="1:3">
      <c r="A398" s="14"/>
      <c r="B398" s="14"/>
      <c r="C398" s="14"/>
    </row>
    <row r="399" spans="1:3">
      <c r="A399" s="14"/>
      <c r="B399" s="14"/>
      <c r="C399" s="14"/>
    </row>
    <row r="400" spans="1:3">
      <c r="A400" s="14"/>
      <c r="B400" s="14"/>
      <c r="C400" s="14"/>
    </row>
    <row r="401" spans="1:3">
      <c r="A401" s="14"/>
      <c r="B401" s="14"/>
      <c r="C401" s="14"/>
    </row>
    <row r="402" spans="1:3">
      <c r="A402" s="14"/>
      <c r="B402" s="14"/>
      <c r="C402" s="14"/>
    </row>
    <row r="403" spans="1:3">
      <c r="A403" s="14"/>
      <c r="B403" s="14"/>
      <c r="C403" s="14"/>
    </row>
    <row r="404" spans="1:3">
      <c r="A404" s="14"/>
      <c r="B404" s="14"/>
      <c r="C404" s="14"/>
    </row>
    <row r="405" spans="1:3">
      <c r="A405" s="14"/>
      <c r="B405" s="14"/>
      <c r="C405" s="14"/>
    </row>
    <row r="406" spans="1:3">
      <c r="A406" s="14"/>
      <c r="B406" s="14"/>
      <c r="C406" s="14"/>
    </row>
    <row r="407" spans="1:3">
      <c r="A407" s="14"/>
      <c r="B407" s="14"/>
      <c r="C407" s="14"/>
    </row>
    <row r="408" spans="1:3">
      <c r="A408" s="14"/>
      <c r="B408" s="14"/>
      <c r="C408" s="14"/>
    </row>
    <row r="409" spans="1:3">
      <c r="A409" s="14"/>
      <c r="B409" s="14"/>
      <c r="C409" s="14"/>
    </row>
    <row r="410" spans="1:3">
      <c r="A410" s="14"/>
      <c r="B410" s="14"/>
      <c r="C410" s="14"/>
    </row>
    <row r="411" spans="1:3">
      <c r="A411" s="14"/>
      <c r="B411" s="14"/>
      <c r="C411" s="14"/>
    </row>
    <row r="412" spans="1:3">
      <c r="A412" s="14"/>
      <c r="B412" s="14"/>
      <c r="C412" s="14"/>
    </row>
    <row r="413" spans="1:3">
      <c r="A413" s="14"/>
      <c r="B413" s="14"/>
      <c r="C413" s="14"/>
    </row>
    <row r="414" spans="1:3">
      <c r="A414" s="14"/>
      <c r="B414" s="14"/>
      <c r="C414" s="14"/>
    </row>
    <row r="415" spans="1:3">
      <c r="A415" s="14"/>
      <c r="B415" s="14"/>
      <c r="C415" s="14"/>
    </row>
    <row r="416" spans="1:3">
      <c r="A416" s="14"/>
      <c r="B416" s="14"/>
      <c r="C416" s="14"/>
    </row>
    <row r="417" spans="1:3">
      <c r="A417" s="14"/>
      <c r="B417" s="14"/>
      <c r="C417" s="14"/>
    </row>
    <row r="418" spans="1:3">
      <c r="A418" s="14"/>
      <c r="B418" s="14"/>
      <c r="C418" s="14"/>
    </row>
    <row r="419" spans="1:3">
      <c r="A419" s="14"/>
      <c r="B419" s="14"/>
      <c r="C419" s="14"/>
    </row>
    <row r="420" spans="1:3">
      <c r="A420" s="14"/>
      <c r="B420" s="14"/>
      <c r="C420" s="14"/>
    </row>
    <row r="421" spans="1:3">
      <c r="A421" s="14"/>
      <c r="B421" s="14"/>
      <c r="C421" s="14"/>
    </row>
    <row r="422" spans="1:3">
      <c r="A422" s="14"/>
      <c r="B422" s="14"/>
      <c r="C422" s="14"/>
    </row>
    <row r="423" spans="1:3">
      <c r="A423" s="14"/>
      <c r="B423" s="14"/>
      <c r="C423" s="14"/>
    </row>
    <row r="424" spans="1:3">
      <c r="A424" s="14"/>
      <c r="B424" s="14"/>
      <c r="C424" s="14"/>
    </row>
    <row r="425" spans="1:3">
      <c r="A425" s="14"/>
      <c r="B425" s="14"/>
      <c r="C425" s="14"/>
    </row>
    <row r="426" spans="1:3">
      <c r="A426" s="14"/>
      <c r="B426" s="14"/>
      <c r="C426" s="14"/>
    </row>
    <row r="427" spans="1:3">
      <c r="A427" s="14"/>
      <c r="B427" s="14"/>
      <c r="C427" s="14"/>
    </row>
    <row r="428" spans="1:3">
      <c r="A428" s="14"/>
      <c r="B428" s="14"/>
      <c r="C428" s="14"/>
    </row>
    <row r="429" spans="1:3">
      <c r="A429" s="14"/>
      <c r="B429" s="14"/>
      <c r="C429" s="14"/>
    </row>
    <row r="430" spans="1:3">
      <c r="A430" s="14"/>
      <c r="B430" s="14"/>
      <c r="C430" s="14"/>
    </row>
    <row r="431" spans="1:3">
      <c r="A431" s="14"/>
      <c r="B431" s="14"/>
      <c r="C431" s="14"/>
    </row>
    <row r="432" spans="1:3">
      <c r="A432" s="14"/>
      <c r="B432" s="14"/>
      <c r="C432" s="14"/>
    </row>
    <row r="433" spans="1:3">
      <c r="A433" s="14"/>
      <c r="B433" s="14"/>
      <c r="C433" s="14"/>
    </row>
    <row r="434" spans="1:3">
      <c r="A434" s="14"/>
      <c r="B434" s="14"/>
      <c r="C434" s="14"/>
    </row>
    <row r="435" spans="1:3">
      <c r="A435" s="14"/>
      <c r="B435" s="14"/>
      <c r="C435" s="14"/>
    </row>
    <row r="436" spans="1:3">
      <c r="A436" s="14"/>
      <c r="B436" s="14"/>
      <c r="C436" s="14"/>
    </row>
    <row r="437" spans="1:3">
      <c r="A437" s="14"/>
      <c r="B437" s="14"/>
      <c r="C437" s="14"/>
    </row>
    <row r="438" spans="1:3">
      <c r="A438" s="14"/>
      <c r="B438" s="14"/>
      <c r="C438" s="14"/>
    </row>
    <row r="439" spans="1:3">
      <c r="A439" s="14"/>
      <c r="B439" s="14"/>
      <c r="C439" s="14"/>
    </row>
    <row r="440" spans="1:3">
      <c r="A440" s="14"/>
      <c r="B440" s="14"/>
      <c r="C440" s="14"/>
    </row>
    <row r="441" spans="1:3">
      <c r="A441" s="14"/>
      <c r="B441" s="14"/>
      <c r="C441" s="14"/>
    </row>
    <row r="442" spans="1:3">
      <c r="A442" s="14"/>
      <c r="B442" s="14"/>
      <c r="C442" s="14"/>
    </row>
    <row r="443" spans="1:3">
      <c r="A443" s="14"/>
      <c r="B443" s="14"/>
      <c r="C443" s="14"/>
    </row>
    <row r="444" spans="1:3">
      <c r="A444" s="14"/>
      <c r="B444" s="14"/>
      <c r="C444" s="14"/>
    </row>
    <row r="445" spans="1:3">
      <c r="A445" s="14"/>
      <c r="B445" s="14"/>
      <c r="C445" s="14"/>
    </row>
    <row r="446" spans="1:3">
      <c r="A446" s="14"/>
      <c r="B446" s="14"/>
      <c r="C446" s="14"/>
    </row>
    <row r="447" spans="1:3">
      <c r="A447" s="14"/>
      <c r="B447" s="14"/>
      <c r="C447" s="14"/>
    </row>
    <row r="448" spans="1:3">
      <c r="A448" s="14"/>
      <c r="B448" s="14"/>
      <c r="C448" s="14"/>
    </row>
    <row r="449" spans="1:3">
      <c r="A449" s="14"/>
      <c r="B449" s="14"/>
      <c r="C449" s="14"/>
    </row>
    <row r="450" spans="1:3">
      <c r="A450" s="14"/>
      <c r="B450" s="14"/>
      <c r="C450" s="14"/>
    </row>
    <row r="451" spans="1:3">
      <c r="A451" s="14"/>
      <c r="B451" s="14"/>
      <c r="C451" s="14"/>
    </row>
    <row r="452" spans="1:3">
      <c r="A452" s="14"/>
      <c r="B452" s="14"/>
      <c r="C452" s="14"/>
    </row>
    <row r="453" spans="1:3">
      <c r="A453" s="14"/>
      <c r="B453" s="14"/>
      <c r="C453" s="14"/>
    </row>
    <row r="454" spans="1:3">
      <c r="A454" s="14"/>
      <c r="B454" s="14"/>
      <c r="C454" s="14"/>
    </row>
    <row r="455" spans="1:3">
      <c r="A455" s="14"/>
      <c r="B455" s="14"/>
      <c r="C455" s="14"/>
    </row>
    <row r="456" spans="1:3">
      <c r="A456" s="14"/>
      <c r="B456" s="14"/>
      <c r="C456" s="14"/>
    </row>
    <row r="457" spans="1:3">
      <c r="A457" s="14"/>
      <c r="B457" s="14"/>
      <c r="C457" s="14"/>
    </row>
    <row r="458" spans="1:3">
      <c r="A458" s="14"/>
      <c r="B458" s="14"/>
      <c r="C458" s="14"/>
    </row>
    <row r="459" spans="1:3">
      <c r="A459" s="14"/>
      <c r="B459" s="14"/>
      <c r="C459" s="14"/>
    </row>
    <row r="460" spans="1:3">
      <c r="A460" s="14"/>
      <c r="B460" s="14"/>
      <c r="C460" s="14"/>
    </row>
    <row r="461" spans="1:3">
      <c r="A461" s="14"/>
      <c r="B461" s="14"/>
      <c r="C461" s="14"/>
    </row>
    <row r="462" spans="1:3">
      <c r="A462" s="14"/>
      <c r="B462" s="14"/>
      <c r="C462" s="14"/>
    </row>
    <row r="463" spans="1:3">
      <c r="A463" s="14"/>
      <c r="B463" s="14"/>
      <c r="C463" s="14"/>
    </row>
    <row r="464" spans="1:3">
      <c r="A464" s="14"/>
      <c r="B464" s="14"/>
      <c r="C464" s="14"/>
    </row>
    <row r="465" spans="1:3">
      <c r="A465" s="14"/>
      <c r="B465" s="14"/>
      <c r="C465" s="14"/>
    </row>
    <row r="466" spans="1:3">
      <c r="A466" s="14"/>
      <c r="B466" s="14"/>
      <c r="C466" s="14"/>
    </row>
    <row r="467" spans="1:3">
      <c r="A467" s="14"/>
      <c r="B467" s="14"/>
      <c r="C467" s="14"/>
    </row>
    <row r="468" spans="1:3">
      <c r="A468" s="14"/>
      <c r="B468" s="14"/>
      <c r="C468" s="14"/>
    </row>
    <row r="469" spans="1:3">
      <c r="A469" s="14"/>
      <c r="B469" s="14"/>
      <c r="C469" s="14"/>
    </row>
    <row r="470" spans="1:3">
      <c r="A470" s="14"/>
      <c r="B470" s="14"/>
      <c r="C470" s="14"/>
    </row>
    <row r="471" spans="1:3">
      <c r="A471" s="14"/>
      <c r="B471" s="14"/>
      <c r="C471" s="14"/>
    </row>
    <row r="472" spans="1:3">
      <c r="A472" s="14"/>
      <c r="B472" s="14"/>
      <c r="C472" s="14"/>
    </row>
    <row r="473" spans="1:3">
      <c r="A473" s="14"/>
      <c r="B473" s="14"/>
      <c r="C473" s="14"/>
    </row>
    <row r="474" spans="1:3">
      <c r="A474" s="14"/>
      <c r="B474" s="14"/>
      <c r="C474" s="14"/>
    </row>
    <row r="475" spans="1:3">
      <c r="A475" s="14"/>
      <c r="B475" s="14"/>
      <c r="C475" s="14"/>
    </row>
    <row r="476" spans="1:3">
      <c r="A476" s="14"/>
      <c r="B476" s="14"/>
      <c r="C476" s="14"/>
    </row>
    <row r="477" spans="1:3">
      <c r="A477" s="14"/>
      <c r="B477" s="14"/>
      <c r="C477" s="14"/>
    </row>
    <row r="478" spans="1:3">
      <c r="A478" s="14"/>
      <c r="B478" s="14"/>
      <c r="C478" s="14"/>
    </row>
    <row r="479" spans="1:3">
      <c r="A479" s="14"/>
      <c r="B479" s="14"/>
      <c r="C479" s="14"/>
    </row>
    <row r="480" spans="1:3">
      <c r="A480" s="14"/>
      <c r="B480" s="14"/>
      <c r="C480" s="14"/>
    </row>
    <row r="481" spans="1:3">
      <c r="A481" s="14"/>
      <c r="B481" s="14"/>
      <c r="C481" s="14"/>
    </row>
    <row r="482" spans="1:3">
      <c r="A482" s="14"/>
      <c r="B482" s="14"/>
      <c r="C482" s="14"/>
    </row>
    <row r="483" spans="1:3">
      <c r="A483" s="14"/>
      <c r="B483" s="14"/>
      <c r="C483" s="14"/>
    </row>
    <row r="484" spans="1:3">
      <c r="A484" s="14"/>
      <c r="B484" s="14"/>
      <c r="C484" s="14"/>
    </row>
  </sheetData>
  <mergeCells count="4">
    <mergeCell ref="A23:H23"/>
    <mergeCell ref="A2:H2"/>
    <mergeCell ref="A46:H46"/>
    <mergeCell ref="A70:H70"/>
  </mergeCells>
  <pageMargins left="0.7" right="0.7" top="0.75" bottom="0.75" header="0.3" footer="0.3"/>
  <pageSetup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4DF14-15D2-624A-970A-37629BAB2A27}">
  <sheetPr>
    <tabColor rgb="FF00B0F0"/>
    <pageSetUpPr fitToPage="1"/>
  </sheetPr>
  <dimension ref="A1:F469"/>
  <sheetViews>
    <sheetView zoomScale="110" zoomScaleNormal="110" workbookViewId="0">
      <pane ySplit="1" topLeftCell="A301" activePane="bottomLeft" state="frozen"/>
      <selection activeCell="D1" sqref="D1"/>
      <selection pane="bottomLeft" activeCell="G324" sqref="G324"/>
    </sheetView>
  </sheetViews>
  <sheetFormatPr baseColWidth="10" defaultColWidth="9.1640625" defaultRowHeight="15"/>
  <cols>
    <col min="1" max="1" width="7.83203125" style="15" customWidth="1"/>
    <col min="2" max="2" width="7.6640625" style="15" customWidth="1"/>
    <col min="3" max="3" width="7.5" style="3" customWidth="1"/>
    <col min="4" max="4" width="17.1640625" style="2" customWidth="1"/>
    <col min="5" max="6" width="37" style="2" customWidth="1"/>
    <col min="7" max="16384" width="9.1640625" style="2"/>
  </cols>
  <sheetData>
    <row r="1" spans="1:6" ht="33" customHeight="1">
      <c r="A1" s="6" t="s">
        <v>1391</v>
      </c>
      <c r="B1" s="6" t="s">
        <v>1392</v>
      </c>
      <c r="C1" s="6" t="s">
        <v>1357</v>
      </c>
      <c r="D1" s="7" t="s">
        <v>1313</v>
      </c>
      <c r="E1" s="7" t="s">
        <v>1393</v>
      </c>
      <c r="F1" s="7" t="s">
        <v>1394</v>
      </c>
    </row>
    <row r="2" spans="1:6">
      <c r="A2" s="14">
        <v>2020</v>
      </c>
      <c r="B2" s="14">
        <v>9</v>
      </c>
      <c r="C2" s="30">
        <v>1</v>
      </c>
      <c r="D2" s="2" t="s">
        <v>1395</v>
      </c>
      <c r="E2" s="2" t="s">
        <v>1396</v>
      </c>
      <c r="F2" s="2" t="s">
        <v>1422</v>
      </c>
    </row>
    <row r="3" spans="1:6">
      <c r="A3" s="14">
        <v>2020</v>
      </c>
      <c r="B3" s="14">
        <v>9</v>
      </c>
      <c r="C3" s="30">
        <v>2</v>
      </c>
      <c r="D3" s="2" t="s">
        <v>1397</v>
      </c>
      <c r="E3" s="2" t="s">
        <v>1412</v>
      </c>
      <c r="F3" s="2" t="s">
        <v>1407</v>
      </c>
    </row>
    <row r="4" spans="1:6">
      <c r="A4" s="14">
        <v>2020</v>
      </c>
      <c r="B4" s="14">
        <v>9</v>
      </c>
      <c r="C4" s="30">
        <v>3</v>
      </c>
      <c r="D4" s="2" t="s">
        <v>1398</v>
      </c>
      <c r="E4" s="2" t="s">
        <v>1408</v>
      </c>
      <c r="F4" s="2" t="s">
        <v>1409</v>
      </c>
    </row>
    <row r="5" spans="1:6">
      <c r="A5" s="14">
        <v>2020</v>
      </c>
      <c r="B5" s="14">
        <v>9</v>
      </c>
      <c r="C5" s="30">
        <v>4</v>
      </c>
      <c r="D5" s="2" t="s">
        <v>1399</v>
      </c>
      <c r="E5" s="2" t="s">
        <v>1401</v>
      </c>
      <c r="F5" s="2" t="s">
        <v>1402</v>
      </c>
    </row>
    <row r="6" spans="1:6">
      <c r="A6" s="14">
        <v>2020</v>
      </c>
      <c r="B6" s="14">
        <v>9</v>
      </c>
      <c r="C6" s="30">
        <v>5</v>
      </c>
      <c r="D6" s="2" t="s">
        <v>1384</v>
      </c>
      <c r="E6" s="2" t="s">
        <v>1403</v>
      </c>
      <c r="F6" s="2" t="s">
        <v>1404</v>
      </c>
    </row>
    <row r="7" spans="1:6">
      <c r="A7" s="14">
        <v>2020</v>
      </c>
      <c r="B7" s="14">
        <v>9</v>
      </c>
      <c r="C7" s="30">
        <f>C6+1</f>
        <v>6</v>
      </c>
      <c r="D7" s="2" t="s">
        <v>1382</v>
      </c>
      <c r="E7" s="2" t="s">
        <v>1405</v>
      </c>
      <c r="F7" s="2" t="s">
        <v>1406</v>
      </c>
    </row>
    <row r="8" spans="1:6">
      <c r="A8" s="14">
        <v>2020</v>
      </c>
      <c r="B8" s="14">
        <v>9</v>
      </c>
      <c r="C8" s="30">
        <f t="shared" ref="C8:C21" si="0">C7+1</f>
        <v>7</v>
      </c>
      <c r="D8" s="2" t="s">
        <v>1314</v>
      </c>
    </row>
    <row r="9" spans="1:6">
      <c r="A9" s="14">
        <v>2020</v>
      </c>
      <c r="B9" s="14">
        <v>9</v>
      </c>
      <c r="C9" s="30">
        <f t="shared" si="0"/>
        <v>8</v>
      </c>
      <c r="D9" s="2" t="s">
        <v>1380</v>
      </c>
      <c r="E9" s="2" t="s">
        <v>1410</v>
      </c>
      <c r="F9" s="2" t="s">
        <v>1411</v>
      </c>
    </row>
    <row r="10" spans="1:6">
      <c r="A10" s="14">
        <v>2020</v>
      </c>
      <c r="B10" s="14">
        <v>9</v>
      </c>
      <c r="C10" s="30">
        <f t="shared" si="0"/>
        <v>9</v>
      </c>
      <c r="D10" s="2" t="s">
        <v>1400</v>
      </c>
    </row>
    <row r="11" spans="1:6">
      <c r="A11" s="14">
        <v>2020</v>
      </c>
      <c r="B11" s="14">
        <v>9</v>
      </c>
      <c r="C11" s="30">
        <f t="shared" si="0"/>
        <v>10</v>
      </c>
      <c r="D11" s="2" t="s">
        <v>1364</v>
      </c>
    </row>
    <row r="12" spans="1:6">
      <c r="A12" s="14">
        <v>2020</v>
      </c>
      <c r="B12" s="14">
        <v>9</v>
      </c>
      <c r="C12" s="30">
        <f>C11+1</f>
        <v>11</v>
      </c>
      <c r="D12" s="2" t="s">
        <v>1413</v>
      </c>
    </row>
    <row r="13" spans="1:6">
      <c r="A13" s="14">
        <v>2020</v>
      </c>
      <c r="B13" s="14">
        <v>9</v>
      </c>
      <c r="C13" s="30">
        <f t="shared" si="0"/>
        <v>12</v>
      </c>
      <c r="D13" s="2" t="s">
        <v>1418</v>
      </c>
    </row>
    <row r="14" spans="1:6">
      <c r="A14" s="14">
        <v>2020</v>
      </c>
      <c r="B14" s="14">
        <v>9</v>
      </c>
      <c r="C14" s="30">
        <f t="shared" si="0"/>
        <v>13</v>
      </c>
      <c r="D14" s="2" t="s">
        <v>1419</v>
      </c>
    </row>
    <row r="15" spans="1:6">
      <c r="A15" s="14">
        <v>2020</v>
      </c>
      <c r="B15" s="14">
        <v>9</v>
      </c>
      <c r="C15" s="30">
        <f t="shared" si="0"/>
        <v>14</v>
      </c>
      <c r="D15" s="2" t="s">
        <v>1386</v>
      </c>
    </row>
    <row r="16" spans="1:6">
      <c r="A16" s="14">
        <v>2020</v>
      </c>
      <c r="B16" s="14">
        <v>9</v>
      </c>
      <c r="C16" s="30">
        <f t="shared" si="0"/>
        <v>15</v>
      </c>
      <c r="D16" s="2" t="s">
        <v>1389</v>
      </c>
    </row>
    <row r="17" spans="1:6">
      <c r="A17" s="14">
        <v>2020</v>
      </c>
      <c r="B17" s="14">
        <v>9</v>
      </c>
      <c r="C17" s="30">
        <f>C16+1</f>
        <v>16</v>
      </c>
      <c r="D17" s="2" t="s">
        <v>1420</v>
      </c>
    </row>
    <row r="18" spans="1:6">
      <c r="A18" s="14">
        <v>2020</v>
      </c>
      <c r="B18" s="14">
        <v>9</v>
      </c>
      <c r="C18" s="30">
        <f t="shared" si="0"/>
        <v>17</v>
      </c>
      <c r="D18" s="2" t="s">
        <v>1421</v>
      </c>
    </row>
    <row r="19" spans="1:6">
      <c r="A19" s="14">
        <v>2020</v>
      </c>
      <c r="B19" s="14">
        <v>9</v>
      </c>
      <c r="C19" s="30">
        <f t="shared" si="0"/>
        <v>18</v>
      </c>
      <c r="D19" s="2" t="s">
        <v>1417</v>
      </c>
    </row>
    <row r="20" spans="1:6">
      <c r="A20" s="14">
        <v>2020</v>
      </c>
      <c r="B20" s="14">
        <v>9</v>
      </c>
      <c r="C20" s="30">
        <f t="shared" si="0"/>
        <v>19</v>
      </c>
      <c r="D20" s="2" t="s">
        <v>1416</v>
      </c>
    </row>
    <row r="21" spans="1:6">
      <c r="A21" s="14">
        <v>2020</v>
      </c>
      <c r="B21" s="14">
        <v>9</v>
      </c>
      <c r="C21" s="30">
        <f t="shared" si="0"/>
        <v>20</v>
      </c>
      <c r="D21" s="2" t="s">
        <v>1324</v>
      </c>
      <c r="E21" s="2" t="s">
        <v>1423</v>
      </c>
      <c r="F21" s="2" t="s">
        <v>1434</v>
      </c>
    </row>
    <row r="22" spans="1:6">
      <c r="A22" s="63">
        <v>2020</v>
      </c>
      <c r="B22" s="63">
        <v>18</v>
      </c>
      <c r="C22" s="64">
        <v>1</v>
      </c>
      <c r="D22" s="47" t="s">
        <v>1395</v>
      </c>
      <c r="E22" s="47" t="s">
        <v>1411</v>
      </c>
      <c r="F22" s="47" t="s">
        <v>1437</v>
      </c>
    </row>
    <row r="23" spans="1:6">
      <c r="A23" s="14">
        <v>2020</v>
      </c>
      <c r="B23" s="14">
        <v>18</v>
      </c>
      <c r="C23" s="30">
        <v>2</v>
      </c>
      <c r="D23" s="2" t="s">
        <v>1398</v>
      </c>
    </row>
    <row r="24" spans="1:6">
      <c r="A24" s="14">
        <v>2020</v>
      </c>
      <c r="B24" s="14">
        <v>18</v>
      </c>
      <c r="C24" s="30">
        <v>3</v>
      </c>
      <c r="D24" s="2" t="s">
        <v>1399</v>
      </c>
      <c r="E24" s="2" t="s">
        <v>1436</v>
      </c>
      <c r="F24" s="2" t="s">
        <v>1401</v>
      </c>
    </row>
    <row r="25" spans="1:6">
      <c r="A25" s="14">
        <v>2020</v>
      </c>
      <c r="B25" s="14">
        <v>18</v>
      </c>
      <c r="C25" s="30">
        <v>4</v>
      </c>
      <c r="D25" s="2" t="s">
        <v>1314</v>
      </c>
      <c r="E25" s="2" t="s">
        <v>1406</v>
      </c>
      <c r="F25" s="2" t="s">
        <v>1435</v>
      </c>
    </row>
    <row r="26" spans="1:6">
      <c r="A26" s="14">
        <v>2020</v>
      </c>
      <c r="B26" s="14">
        <v>18</v>
      </c>
      <c r="C26" s="30">
        <v>5</v>
      </c>
      <c r="D26" s="2" t="s">
        <v>1400</v>
      </c>
      <c r="E26" s="2" t="s">
        <v>1432</v>
      </c>
      <c r="F26" s="2" t="s">
        <v>1433</v>
      </c>
    </row>
    <row r="27" spans="1:6">
      <c r="A27" s="14">
        <v>2020</v>
      </c>
      <c r="B27" s="14">
        <v>18</v>
      </c>
      <c r="C27" s="30">
        <f>C26+1</f>
        <v>6</v>
      </c>
      <c r="D27" s="2" t="s">
        <v>1364</v>
      </c>
    </row>
    <row r="28" spans="1:6">
      <c r="A28" s="14">
        <v>2020</v>
      </c>
      <c r="B28" s="14">
        <v>18</v>
      </c>
      <c r="C28" s="30">
        <f t="shared" ref="C28:C41" si="1">C27+1</f>
        <v>7</v>
      </c>
      <c r="D28" s="2" t="s">
        <v>1397</v>
      </c>
    </row>
    <row r="29" spans="1:6">
      <c r="A29" s="14">
        <v>2020</v>
      </c>
      <c r="B29" s="14">
        <v>18</v>
      </c>
      <c r="C29" s="30">
        <f t="shared" si="1"/>
        <v>8</v>
      </c>
      <c r="D29" s="2" t="s">
        <v>1380</v>
      </c>
      <c r="E29" s="2" t="s">
        <v>1438</v>
      </c>
      <c r="F29" s="2" t="s">
        <v>1439</v>
      </c>
    </row>
    <row r="30" spans="1:6">
      <c r="A30" s="14">
        <v>2020</v>
      </c>
      <c r="B30" s="14">
        <v>18</v>
      </c>
      <c r="C30" s="30">
        <f t="shared" si="1"/>
        <v>9</v>
      </c>
      <c r="D30" s="2" t="s">
        <v>1419</v>
      </c>
    </row>
    <row r="31" spans="1:6">
      <c r="A31" s="14">
        <v>2020</v>
      </c>
      <c r="B31" s="14">
        <v>18</v>
      </c>
      <c r="C31" s="30">
        <f t="shared" si="1"/>
        <v>10</v>
      </c>
      <c r="D31" s="2" t="s">
        <v>1418</v>
      </c>
      <c r="E31" s="2" t="s">
        <v>1401</v>
      </c>
      <c r="F31" s="2" t="s">
        <v>1444</v>
      </c>
    </row>
    <row r="32" spans="1:6">
      <c r="A32" s="14">
        <v>2020</v>
      </c>
      <c r="B32" s="14">
        <v>18</v>
      </c>
      <c r="C32" s="30">
        <f>C31+1</f>
        <v>11</v>
      </c>
      <c r="D32" s="2" t="s">
        <v>1384</v>
      </c>
      <c r="E32" s="2" t="s">
        <v>1445</v>
      </c>
      <c r="F32" s="2" t="s">
        <v>1446</v>
      </c>
    </row>
    <row r="33" spans="1:6">
      <c r="A33" s="14">
        <v>2020</v>
      </c>
      <c r="B33" s="14">
        <v>18</v>
      </c>
      <c r="C33" s="30">
        <f t="shared" si="1"/>
        <v>12</v>
      </c>
      <c r="D33" s="2" t="s">
        <v>1382</v>
      </c>
      <c r="E33" s="2" t="s">
        <v>1433</v>
      </c>
      <c r="F33" s="2" t="s">
        <v>1442</v>
      </c>
    </row>
    <row r="34" spans="1:6">
      <c r="A34" s="14">
        <v>2020</v>
      </c>
      <c r="B34" s="14">
        <v>18</v>
      </c>
      <c r="C34" s="30">
        <f t="shared" si="1"/>
        <v>13</v>
      </c>
      <c r="D34" s="2" t="s">
        <v>1413</v>
      </c>
    </row>
    <row r="35" spans="1:6">
      <c r="A35" s="14">
        <v>2020</v>
      </c>
      <c r="B35" s="14">
        <v>18</v>
      </c>
      <c r="C35" s="30">
        <f t="shared" si="1"/>
        <v>14</v>
      </c>
      <c r="D35" s="2" t="s">
        <v>1421</v>
      </c>
      <c r="E35" s="2" t="s">
        <v>1439</v>
      </c>
      <c r="F35" s="2" t="s">
        <v>1443</v>
      </c>
    </row>
    <row r="36" spans="1:6">
      <c r="A36" s="14">
        <v>2020</v>
      </c>
      <c r="B36" s="14">
        <v>18</v>
      </c>
      <c r="C36" s="30">
        <f t="shared" si="1"/>
        <v>15</v>
      </c>
      <c r="D36" s="2" t="s">
        <v>1420</v>
      </c>
    </row>
    <row r="37" spans="1:6">
      <c r="A37" s="14">
        <v>2020</v>
      </c>
      <c r="B37" s="14">
        <v>18</v>
      </c>
      <c r="C37" s="30">
        <f>C36+1</f>
        <v>16</v>
      </c>
      <c r="D37" s="2" t="s">
        <v>1386</v>
      </c>
      <c r="E37" s="2" t="s">
        <v>1435</v>
      </c>
      <c r="F37" s="2" t="s">
        <v>1453</v>
      </c>
    </row>
    <row r="38" spans="1:6">
      <c r="A38" s="14">
        <v>2020</v>
      </c>
      <c r="B38" s="14">
        <v>18</v>
      </c>
      <c r="C38" s="30">
        <f t="shared" si="1"/>
        <v>17</v>
      </c>
      <c r="D38" s="2" t="s">
        <v>1417</v>
      </c>
    </row>
    <row r="39" spans="1:6">
      <c r="A39" s="14">
        <v>2020</v>
      </c>
      <c r="B39" s="14">
        <v>18</v>
      </c>
      <c r="C39" s="30">
        <f t="shared" si="1"/>
        <v>18</v>
      </c>
      <c r="D39" s="2" t="s">
        <v>1389</v>
      </c>
      <c r="E39" s="2" t="s">
        <v>1449</v>
      </c>
      <c r="F39" s="2" t="s">
        <v>1450</v>
      </c>
    </row>
    <row r="40" spans="1:6">
      <c r="A40" s="14">
        <v>2020</v>
      </c>
      <c r="B40" s="14">
        <v>18</v>
      </c>
      <c r="C40" s="30">
        <f t="shared" si="1"/>
        <v>19</v>
      </c>
      <c r="D40" s="2" t="s">
        <v>1416</v>
      </c>
    </row>
    <row r="41" spans="1:6">
      <c r="A41" s="61">
        <v>2020</v>
      </c>
      <c r="B41" s="61">
        <v>18</v>
      </c>
      <c r="C41" s="31">
        <f t="shared" si="1"/>
        <v>20</v>
      </c>
      <c r="D41" s="11" t="s">
        <v>1324</v>
      </c>
      <c r="E41" s="11"/>
      <c r="F41" s="11"/>
    </row>
    <row r="42" spans="1:6">
      <c r="A42" s="63">
        <v>2020</v>
      </c>
      <c r="B42" s="63">
        <v>27</v>
      </c>
      <c r="C42" s="64">
        <v>1</v>
      </c>
      <c r="D42" s="47" t="s">
        <v>1395</v>
      </c>
      <c r="E42" s="47"/>
      <c r="F42" s="47"/>
    </row>
    <row r="43" spans="1:6">
      <c r="A43" s="14">
        <v>2020</v>
      </c>
      <c r="B43" s="14">
        <v>27</v>
      </c>
      <c r="C43" s="30">
        <v>2</v>
      </c>
      <c r="D43" s="2" t="s">
        <v>1400</v>
      </c>
      <c r="E43" s="2" t="s">
        <v>1446</v>
      </c>
      <c r="F43" s="2" t="s">
        <v>1464</v>
      </c>
    </row>
    <row r="44" spans="1:6">
      <c r="A44" s="14">
        <v>2020</v>
      </c>
      <c r="B44" s="14">
        <v>27</v>
      </c>
      <c r="C44" s="30">
        <v>3</v>
      </c>
      <c r="D44" s="2" t="s">
        <v>1364</v>
      </c>
    </row>
    <row r="45" spans="1:6">
      <c r="A45" s="14">
        <v>2020</v>
      </c>
      <c r="B45" s="14">
        <v>27</v>
      </c>
      <c r="C45" s="30">
        <v>4</v>
      </c>
      <c r="D45" s="2" t="s">
        <v>1399</v>
      </c>
      <c r="E45" s="2" t="s">
        <v>1462</v>
      </c>
      <c r="F45" s="2" t="s">
        <v>1463</v>
      </c>
    </row>
    <row r="46" spans="1:6">
      <c r="A46" s="14">
        <v>2020</v>
      </c>
      <c r="B46" s="14">
        <v>27</v>
      </c>
      <c r="C46" s="30">
        <v>5</v>
      </c>
      <c r="D46" s="2" t="s">
        <v>1398</v>
      </c>
      <c r="E46" s="2" t="s">
        <v>1465</v>
      </c>
      <c r="F46" s="2" t="s">
        <v>1466</v>
      </c>
    </row>
    <row r="47" spans="1:6">
      <c r="A47" s="14">
        <v>2020</v>
      </c>
      <c r="B47" s="14">
        <v>27</v>
      </c>
      <c r="C47" s="30">
        <f>C46+1</f>
        <v>6</v>
      </c>
      <c r="D47" s="2" t="s">
        <v>1314</v>
      </c>
      <c r="E47" s="2" t="s">
        <v>1466</v>
      </c>
      <c r="F47" s="2" t="s">
        <v>1467</v>
      </c>
    </row>
    <row r="48" spans="1:6">
      <c r="A48" s="14">
        <v>2020</v>
      </c>
      <c r="B48" s="14">
        <v>27</v>
      </c>
      <c r="C48" s="30">
        <f t="shared" ref="C48:C61" si="2">C47+1</f>
        <v>7</v>
      </c>
      <c r="D48" s="2" t="s">
        <v>1413</v>
      </c>
      <c r="E48" s="2" t="s">
        <v>1443</v>
      </c>
      <c r="F48" s="2" t="s">
        <v>1478</v>
      </c>
    </row>
    <row r="49" spans="1:6">
      <c r="A49" s="14">
        <v>2020</v>
      </c>
      <c r="B49" s="14">
        <v>27</v>
      </c>
      <c r="C49" s="30">
        <f t="shared" si="2"/>
        <v>8</v>
      </c>
      <c r="D49" s="2" t="s">
        <v>1418</v>
      </c>
    </row>
    <row r="50" spans="1:6">
      <c r="A50" s="14">
        <v>2020</v>
      </c>
      <c r="B50" s="14">
        <v>27</v>
      </c>
      <c r="C50" s="30">
        <f t="shared" si="2"/>
        <v>9</v>
      </c>
      <c r="D50" s="2" t="s">
        <v>1421</v>
      </c>
      <c r="E50" s="2" t="s">
        <v>1479</v>
      </c>
      <c r="F50" s="2" t="s">
        <v>1480</v>
      </c>
    </row>
    <row r="51" spans="1:6">
      <c r="A51" s="14">
        <v>2020</v>
      </c>
      <c r="B51" s="14">
        <v>27</v>
      </c>
      <c r="C51" s="30">
        <f t="shared" si="2"/>
        <v>10</v>
      </c>
      <c r="D51" s="2" t="s">
        <v>1420</v>
      </c>
    </row>
    <row r="52" spans="1:6">
      <c r="A52" s="14">
        <v>2020</v>
      </c>
      <c r="B52" s="14">
        <v>27</v>
      </c>
      <c r="C52" s="30">
        <f>C51+1</f>
        <v>11</v>
      </c>
      <c r="D52" s="2" t="s">
        <v>1419</v>
      </c>
      <c r="E52" s="2" t="s">
        <v>1442</v>
      </c>
      <c r="F52" s="2" t="s">
        <v>1481</v>
      </c>
    </row>
    <row r="53" spans="1:6">
      <c r="A53" s="14">
        <v>2020</v>
      </c>
      <c r="B53" s="14">
        <v>27</v>
      </c>
      <c r="C53" s="30">
        <f t="shared" si="2"/>
        <v>12</v>
      </c>
      <c r="D53" s="2" t="s">
        <v>1382</v>
      </c>
      <c r="E53" s="2" t="s">
        <v>1468</v>
      </c>
      <c r="F53" s="2" t="s">
        <v>1469</v>
      </c>
    </row>
    <row r="54" spans="1:6">
      <c r="A54" s="14">
        <v>2020</v>
      </c>
      <c r="B54" s="14">
        <v>27</v>
      </c>
      <c r="C54" s="30">
        <f t="shared" si="2"/>
        <v>13</v>
      </c>
      <c r="D54" s="2" t="s">
        <v>1384</v>
      </c>
      <c r="E54" s="2" t="s">
        <v>1482</v>
      </c>
      <c r="F54" s="2" t="s">
        <v>1483</v>
      </c>
    </row>
    <row r="55" spans="1:6">
      <c r="A55" s="14">
        <v>2020</v>
      </c>
      <c r="B55" s="14">
        <v>27</v>
      </c>
      <c r="C55" s="30">
        <f t="shared" si="2"/>
        <v>14</v>
      </c>
      <c r="D55" s="2" t="s">
        <v>1397</v>
      </c>
    </row>
    <row r="56" spans="1:6">
      <c r="A56" s="14">
        <v>2020</v>
      </c>
      <c r="B56" s="14">
        <v>27</v>
      </c>
      <c r="C56" s="30">
        <f t="shared" si="2"/>
        <v>15</v>
      </c>
      <c r="D56" s="2" t="s">
        <v>1380</v>
      </c>
      <c r="E56" s="2" t="s">
        <v>1484</v>
      </c>
      <c r="F56" s="2" t="s">
        <v>1485</v>
      </c>
    </row>
    <row r="57" spans="1:6">
      <c r="A57" s="14">
        <v>2020</v>
      </c>
      <c r="B57" s="14">
        <v>27</v>
      </c>
      <c r="C57" s="30">
        <f>C56+1</f>
        <v>16</v>
      </c>
      <c r="D57" s="2" t="s">
        <v>1386</v>
      </c>
      <c r="E57" s="2" t="s">
        <v>1486</v>
      </c>
      <c r="F57" s="2" t="s">
        <v>1487</v>
      </c>
    </row>
    <row r="58" spans="1:6">
      <c r="A58" s="14">
        <v>2020</v>
      </c>
      <c r="B58" s="14">
        <v>27</v>
      </c>
      <c r="C58" s="30">
        <f t="shared" si="2"/>
        <v>17</v>
      </c>
      <c r="D58" s="2" t="s">
        <v>1417</v>
      </c>
    </row>
    <row r="59" spans="1:6">
      <c r="A59" s="14">
        <v>2020</v>
      </c>
      <c r="B59" s="14">
        <v>27</v>
      </c>
      <c r="C59" s="30">
        <f t="shared" si="2"/>
        <v>18</v>
      </c>
      <c r="D59" s="2" t="s">
        <v>1416</v>
      </c>
    </row>
    <row r="60" spans="1:6">
      <c r="A60" s="14">
        <v>2020</v>
      </c>
      <c r="B60" s="14">
        <v>27</v>
      </c>
      <c r="C60" s="30">
        <f t="shared" si="2"/>
        <v>19</v>
      </c>
      <c r="D60" s="2" t="s">
        <v>1389</v>
      </c>
      <c r="E60" s="2" t="s">
        <v>1478</v>
      </c>
      <c r="F60" s="2" t="s">
        <v>1488</v>
      </c>
    </row>
    <row r="61" spans="1:6">
      <c r="A61" s="61">
        <v>2020</v>
      </c>
      <c r="B61" s="61">
        <v>27</v>
      </c>
      <c r="C61" s="31">
        <f t="shared" si="2"/>
        <v>20</v>
      </c>
      <c r="D61" s="11" t="s">
        <v>1324</v>
      </c>
      <c r="E61" s="11"/>
      <c r="F61" s="11"/>
    </row>
    <row r="62" spans="1:6">
      <c r="A62" s="14" t="s">
        <v>1563</v>
      </c>
      <c r="B62" s="14">
        <v>9</v>
      </c>
      <c r="C62" s="30">
        <v>1</v>
      </c>
      <c r="D62" s="2" t="s">
        <v>1471</v>
      </c>
    </row>
    <row r="63" spans="1:6">
      <c r="A63" s="14" t="s">
        <v>1563</v>
      </c>
      <c r="B63" s="14">
        <v>9</v>
      </c>
      <c r="C63" s="30">
        <v>2</v>
      </c>
      <c r="D63" s="2" t="s">
        <v>1419</v>
      </c>
      <c r="E63" s="2" t="s">
        <v>1573</v>
      </c>
      <c r="F63" s="2" t="s">
        <v>1574</v>
      </c>
    </row>
    <row r="64" spans="1:6">
      <c r="A64" s="14" t="s">
        <v>1563</v>
      </c>
      <c r="B64" s="14">
        <v>9</v>
      </c>
      <c r="C64" s="30">
        <v>3</v>
      </c>
      <c r="D64" s="2" t="s">
        <v>1564</v>
      </c>
    </row>
    <row r="65" spans="1:6">
      <c r="A65" s="14" t="s">
        <v>1563</v>
      </c>
      <c r="B65" s="14">
        <v>9</v>
      </c>
      <c r="C65" s="30">
        <v>4</v>
      </c>
      <c r="D65" s="2" t="s">
        <v>1521</v>
      </c>
      <c r="E65" s="2" t="s">
        <v>1572</v>
      </c>
      <c r="F65" s="2" t="s">
        <v>1567</v>
      </c>
    </row>
    <row r="66" spans="1:6">
      <c r="A66" s="14" t="s">
        <v>1563</v>
      </c>
      <c r="B66" s="14">
        <v>9</v>
      </c>
      <c r="C66" s="30">
        <v>5</v>
      </c>
      <c r="D66" s="2" t="s">
        <v>1413</v>
      </c>
    </row>
    <row r="67" spans="1:6">
      <c r="A67" s="14" t="s">
        <v>1563</v>
      </c>
      <c r="B67" s="14">
        <v>9</v>
      </c>
      <c r="C67" s="30">
        <f>C66+1</f>
        <v>6</v>
      </c>
      <c r="D67" s="2" t="s">
        <v>1421</v>
      </c>
      <c r="E67" s="2" t="s">
        <v>1576</v>
      </c>
      <c r="F67" s="2" t="s">
        <v>1566</v>
      </c>
    </row>
    <row r="68" spans="1:6">
      <c r="A68" s="14" t="s">
        <v>1563</v>
      </c>
      <c r="B68" s="14">
        <v>9</v>
      </c>
      <c r="C68" s="30">
        <f t="shared" ref="C68:C81" si="3">C67+1</f>
        <v>7</v>
      </c>
      <c r="D68" s="2" t="s">
        <v>1395</v>
      </c>
    </row>
    <row r="69" spans="1:6">
      <c r="A69" s="14" t="s">
        <v>1563</v>
      </c>
      <c r="B69" s="14">
        <v>9</v>
      </c>
      <c r="C69" s="30">
        <f t="shared" si="3"/>
        <v>8</v>
      </c>
      <c r="D69" s="2" t="s">
        <v>1397</v>
      </c>
    </row>
    <row r="70" spans="1:6">
      <c r="A70" s="14" t="s">
        <v>1563</v>
      </c>
      <c r="B70" s="14">
        <v>9</v>
      </c>
      <c r="C70" s="30">
        <f t="shared" si="3"/>
        <v>9</v>
      </c>
      <c r="D70" s="2" t="s">
        <v>1530</v>
      </c>
    </row>
    <row r="71" spans="1:6">
      <c r="A71" s="14" t="s">
        <v>1563</v>
      </c>
      <c r="B71" s="14">
        <v>9</v>
      </c>
      <c r="C71" s="30">
        <f t="shared" si="3"/>
        <v>10</v>
      </c>
      <c r="D71" s="2" t="s">
        <v>1389</v>
      </c>
    </row>
    <row r="72" spans="1:6">
      <c r="A72" s="14" t="s">
        <v>1563</v>
      </c>
      <c r="B72" s="14">
        <v>9</v>
      </c>
      <c r="C72" s="30">
        <f>C71+1</f>
        <v>11</v>
      </c>
      <c r="D72" s="2" t="s">
        <v>1364</v>
      </c>
      <c r="E72" s="2" t="s">
        <v>1485</v>
      </c>
      <c r="F72" s="2" t="s">
        <v>1565</v>
      </c>
    </row>
    <row r="73" spans="1:6">
      <c r="A73" s="14" t="s">
        <v>1563</v>
      </c>
      <c r="B73" s="14">
        <v>9</v>
      </c>
      <c r="C73" s="30">
        <f t="shared" si="3"/>
        <v>12</v>
      </c>
      <c r="D73" s="2" t="s">
        <v>1418</v>
      </c>
    </row>
    <row r="74" spans="1:6">
      <c r="A74" s="14" t="s">
        <v>1563</v>
      </c>
      <c r="B74" s="14">
        <v>9</v>
      </c>
      <c r="C74" s="30">
        <f t="shared" si="3"/>
        <v>13</v>
      </c>
      <c r="D74" s="2" t="s">
        <v>1417</v>
      </c>
    </row>
    <row r="75" spans="1:6">
      <c r="A75" s="14" t="s">
        <v>1563</v>
      </c>
      <c r="B75" s="14">
        <v>9</v>
      </c>
      <c r="C75" s="30">
        <f t="shared" si="3"/>
        <v>14</v>
      </c>
      <c r="D75" s="2" t="s">
        <v>1382</v>
      </c>
      <c r="E75" s="2" t="s">
        <v>1436</v>
      </c>
      <c r="F75" s="2" t="s">
        <v>1468</v>
      </c>
    </row>
    <row r="76" spans="1:6">
      <c r="A76" s="14" t="s">
        <v>1563</v>
      </c>
      <c r="B76" s="14">
        <v>9</v>
      </c>
      <c r="C76" s="30">
        <f t="shared" si="3"/>
        <v>15</v>
      </c>
      <c r="D76" s="2" t="s">
        <v>1542</v>
      </c>
    </row>
    <row r="77" spans="1:6">
      <c r="A77" s="14" t="s">
        <v>1563</v>
      </c>
      <c r="B77" s="14">
        <v>9</v>
      </c>
      <c r="C77" s="30">
        <f>C76+1</f>
        <v>16</v>
      </c>
      <c r="D77" s="2" t="s">
        <v>1416</v>
      </c>
    </row>
    <row r="78" spans="1:6">
      <c r="A78" s="14" t="s">
        <v>1563</v>
      </c>
      <c r="B78" s="14">
        <v>9</v>
      </c>
      <c r="C78" s="30">
        <f t="shared" si="3"/>
        <v>17</v>
      </c>
      <c r="D78" s="2" t="s">
        <v>1399</v>
      </c>
      <c r="E78" s="2" t="s">
        <v>1568</v>
      </c>
      <c r="F78" s="2" t="s">
        <v>1569</v>
      </c>
    </row>
    <row r="79" spans="1:6">
      <c r="A79" s="14" t="s">
        <v>1563</v>
      </c>
      <c r="B79" s="14">
        <v>9</v>
      </c>
      <c r="C79" s="30">
        <f t="shared" si="3"/>
        <v>18</v>
      </c>
      <c r="D79" s="2" t="s">
        <v>1324</v>
      </c>
    </row>
    <row r="80" spans="1:6">
      <c r="A80" s="14" t="s">
        <v>1563</v>
      </c>
      <c r="B80" s="14">
        <v>9</v>
      </c>
      <c r="C80" s="30">
        <f>C79+1</f>
        <v>19</v>
      </c>
      <c r="D80" s="2" t="s">
        <v>1386</v>
      </c>
      <c r="E80" s="2" t="s">
        <v>1570</v>
      </c>
      <c r="F80" s="2" t="s">
        <v>1571</v>
      </c>
    </row>
    <row r="81" spans="1:6">
      <c r="A81" s="61" t="s">
        <v>1563</v>
      </c>
      <c r="B81" s="61">
        <v>9</v>
      </c>
      <c r="C81" s="31">
        <f t="shared" si="3"/>
        <v>20</v>
      </c>
      <c r="D81" s="11" t="s">
        <v>1384</v>
      </c>
      <c r="E81" s="11"/>
      <c r="F81" s="11"/>
    </row>
    <row r="82" spans="1:6">
      <c r="A82" s="14" t="s">
        <v>1563</v>
      </c>
      <c r="B82" s="14">
        <v>18</v>
      </c>
      <c r="C82" s="30">
        <v>1</v>
      </c>
      <c r="D82" s="2" t="s">
        <v>1419</v>
      </c>
      <c r="E82" s="2" t="s">
        <v>1588</v>
      </c>
      <c r="F82" s="2" t="s">
        <v>1589</v>
      </c>
    </row>
    <row r="83" spans="1:6">
      <c r="A83" s="14" t="s">
        <v>1563</v>
      </c>
      <c r="B83" s="14">
        <v>18</v>
      </c>
      <c r="C83" s="30">
        <v>2</v>
      </c>
      <c r="D83" s="2" t="s">
        <v>1564</v>
      </c>
    </row>
    <row r="84" spans="1:6">
      <c r="A84" s="14" t="s">
        <v>1563</v>
      </c>
      <c r="B84" s="14">
        <v>18</v>
      </c>
      <c r="C84" s="30">
        <v>3</v>
      </c>
      <c r="D84" s="2" t="s">
        <v>1397</v>
      </c>
    </row>
    <row r="85" spans="1:6">
      <c r="A85" s="14" t="s">
        <v>1563</v>
      </c>
      <c r="B85" s="14">
        <v>18</v>
      </c>
      <c r="C85" s="30">
        <v>4</v>
      </c>
      <c r="D85" s="2" t="s">
        <v>1521</v>
      </c>
      <c r="E85" s="2" t="s">
        <v>1463</v>
      </c>
      <c r="F85" s="2" t="s">
        <v>1592</v>
      </c>
    </row>
    <row r="86" spans="1:6">
      <c r="A86" s="14" t="s">
        <v>1563</v>
      </c>
      <c r="B86" s="14">
        <v>18</v>
      </c>
      <c r="C86" s="30">
        <v>5</v>
      </c>
      <c r="D86" s="2" t="s">
        <v>1530</v>
      </c>
    </row>
    <row r="87" spans="1:6">
      <c r="A87" s="14" t="s">
        <v>1563</v>
      </c>
      <c r="B87" s="14">
        <v>18</v>
      </c>
      <c r="C87" s="30">
        <f>C86+1</f>
        <v>6</v>
      </c>
      <c r="D87" s="2" t="s">
        <v>1471</v>
      </c>
    </row>
    <row r="88" spans="1:6">
      <c r="A88" s="14" t="s">
        <v>1563</v>
      </c>
      <c r="B88" s="14">
        <v>18</v>
      </c>
      <c r="C88" s="30">
        <f t="shared" ref="C88:C101" si="4">C87+1</f>
        <v>7</v>
      </c>
      <c r="D88" s="2" t="s">
        <v>1395</v>
      </c>
    </row>
    <row r="89" spans="1:6">
      <c r="A89" s="14" t="s">
        <v>1563</v>
      </c>
      <c r="B89" s="14">
        <v>18</v>
      </c>
      <c r="C89" s="30">
        <f t="shared" si="4"/>
        <v>8</v>
      </c>
      <c r="D89" s="2" t="s">
        <v>1413</v>
      </c>
    </row>
    <row r="90" spans="1:6">
      <c r="A90" s="14" t="s">
        <v>1563</v>
      </c>
      <c r="B90" s="14">
        <v>18</v>
      </c>
      <c r="C90" s="30">
        <f t="shared" si="4"/>
        <v>9</v>
      </c>
      <c r="D90" s="2" t="s">
        <v>1542</v>
      </c>
    </row>
    <row r="91" spans="1:6">
      <c r="A91" s="14" t="s">
        <v>1563</v>
      </c>
      <c r="B91" s="14">
        <v>18</v>
      </c>
      <c r="C91" s="30">
        <f t="shared" si="4"/>
        <v>10</v>
      </c>
      <c r="D91" s="2" t="s">
        <v>1416</v>
      </c>
    </row>
    <row r="92" spans="1:6">
      <c r="A92" s="14" t="s">
        <v>1563</v>
      </c>
      <c r="B92" s="14">
        <v>18</v>
      </c>
      <c r="C92" s="30">
        <f>C91+1</f>
        <v>11</v>
      </c>
      <c r="D92" s="2" t="s">
        <v>1421</v>
      </c>
      <c r="E92" s="2" t="s">
        <v>1580</v>
      </c>
      <c r="F92" s="2" t="s">
        <v>1581</v>
      </c>
    </row>
    <row r="93" spans="1:6">
      <c r="A93" s="14" t="s">
        <v>1563</v>
      </c>
      <c r="B93" s="14">
        <v>18</v>
      </c>
      <c r="C93" s="30">
        <f t="shared" si="4"/>
        <v>12</v>
      </c>
      <c r="D93" s="2" t="s">
        <v>1364</v>
      </c>
      <c r="E93" s="2" t="s">
        <v>1590</v>
      </c>
      <c r="F93" s="2" t="s">
        <v>1591</v>
      </c>
    </row>
    <row r="94" spans="1:6">
      <c r="A94" s="14" t="s">
        <v>1563</v>
      </c>
      <c r="B94" s="14">
        <v>18</v>
      </c>
      <c r="C94" s="30">
        <f t="shared" si="4"/>
        <v>13</v>
      </c>
      <c r="D94" s="2" t="s">
        <v>1389</v>
      </c>
      <c r="E94" s="2" t="s">
        <v>1586</v>
      </c>
      <c r="F94" s="2" t="s">
        <v>1587</v>
      </c>
    </row>
    <row r="95" spans="1:6">
      <c r="A95" s="14" t="s">
        <v>1563</v>
      </c>
      <c r="B95" s="14">
        <v>18</v>
      </c>
      <c r="C95" s="30">
        <f t="shared" si="4"/>
        <v>14</v>
      </c>
      <c r="D95" s="2" t="s">
        <v>1417</v>
      </c>
    </row>
    <row r="96" spans="1:6">
      <c r="A96" s="14" t="s">
        <v>1563</v>
      </c>
      <c r="B96" s="14">
        <v>18</v>
      </c>
      <c r="C96" s="30">
        <f t="shared" si="4"/>
        <v>15</v>
      </c>
      <c r="D96" s="2" t="s">
        <v>1324</v>
      </c>
    </row>
    <row r="97" spans="1:6">
      <c r="A97" s="14" t="s">
        <v>1563</v>
      </c>
      <c r="B97" s="14">
        <v>18</v>
      </c>
      <c r="C97" s="30">
        <f>C96+1</f>
        <v>16</v>
      </c>
      <c r="D97" s="2" t="s">
        <v>1384</v>
      </c>
    </row>
    <row r="98" spans="1:6">
      <c r="A98" s="14" t="s">
        <v>1563</v>
      </c>
      <c r="B98" s="14">
        <v>18</v>
      </c>
      <c r="C98" s="30">
        <f t="shared" si="4"/>
        <v>17</v>
      </c>
      <c r="D98" s="2" t="s">
        <v>1382</v>
      </c>
      <c r="E98" s="2" t="s">
        <v>1593</v>
      </c>
      <c r="F98" s="2" t="s">
        <v>1594</v>
      </c>
    </row>
    <row r="99" spans="1:6">
      <c r="A99" s="14" t="s">
        <v>1563</v>
      </c>
      <c r="B99" s="14">
        <v>18</v>
      </c>
      <c r="C99" s="30">
        <f t="shared" si="4"/>
        <v>18</v>
      </c>
      <c r="D99" s="2" t="s">
        <v>1386</v>
      </c>
      <c r="E99" s="2" t="s">
        <v>1582</v>
      </c>
      <c r="F99" s="2" t="s">
        <v>1583</v>
      </c>
    </row>
    <row r="100" spans="1:6">
      <c r="A100" s="14" t="s">
        <v>1563</v>
      </c>
      <c r="B100" s="14">
        <v>18</v>
      </c>
      <c r="C100" s="30">
        <f t="shared" si="4"/>
        <v>19</v>
      </c>
      <c r="D100" s="2" t="s">
        <v>1418</v>
      </c>
    </row>
    <row r="101" spans="1:6">
      <c r="A101" s="61" t="s">
        <v>1563</v>
      </c>
      <c r="B101" s="61">
        <v>18</v>
      </c>
      <c r="C101" s="31">
        <f t="shared" si="4"/>
        <v>20</v>
      </c>
      <c r="D101" s="11" t="s">
        <v>1399</v>
      </c>
      <c r="E101" s="11" t="s">
        <v>1584</v>
      </c>
      <c r="F101" s="11" t="s">
        <v>1585</v>
      </c>
    </row>
    <row r="102" spans="1:6">
      <c r="A102" s="14">
        <v>2021</v>
      </c>
      <c r="B102" s="14">
        <v>9</v>
      </c>
      <c r="C102" s="30">
        <v>1</v>
      </c>
      <c r="D102" s="2" t="s">
        <v>1395</v>
      </c>
      <c r="E102" s="2" t="s">
        <v>2075</v>
      </c>
      <c r="F102" s="2" t="s">
        <v>2076</v>
      </c>
    </row>
    <row r="103" spans="1:6">
      <c r="A103" s="14">
        <v>2021</v>
      </c>
      <c r="B103" s="14">
        <v>9</v>
      </c>
      <c r="C103" s="30">
        <v>2</v>
      </c>
      <c r="D103" s="2" t="s">
        <v>2018</v>
      </c>
    </row>
    <row r="104" spans="1:6">
      <c r="A104" s="14">
        <v>2021</v>
      </c>
      <c r="B104" s="14">
        <v>9</v>
      </c>
      <c r="C104" s="30">
        <v>3</v>
      </c>
      <c r="D104" s="2" t="s">
        <v>1314</v>
      </c>
      <c r="E104" s="2" t="s">
        <v>2081</v>
      </c>
      <c r="F104" s="2" t="s">
        <v>2082</v>
      </c>
    </row>
    <row r="105" spans="1:6">
      <c r="A105" s="14">
        <v>2021</v>
      </c>
      <c r="B105" s="14">
        <v>9</v>
      </c>
      <c r="C105" s="30">
        <v>4</v>
      </c>
      <c r="D105" s="2" t="s">
        <v>1324</v>
      </c>
    </row>
    <row r="106" spans="1:6">
      <c r="A106" s="14">
        <v>2021</v>
      </c>
      <c r="B106" s="14">
        <v>9</v>
      </c>
      <c r="C106" s="30">
        <v>5</v>
      </c>
      <c r="D106" s="2" t="s">
        <v>1521</v>
      </c>
      <c r="E106" s="2" t="s">
        <v>2083</v>
      </c>
      <c r="F106" s="2" t="s">
        <v>2084</v>
      </c>
    </row>
    <row r="107" spans="1:6">
      <c r="A107" s="14">
        <v>2021</v>
      </c>
      <c r="B107" s="14">
        <v>9</v>
      </c>
      <c r="C107" s="30">
        <f>C106+1</f>
        <v>6</v>
      </c>
      <c r="D107" s="2" t="s">
        <v>1545</v>
      </c>
    </row>
    <row r="108" spans="1:6">
      <c r="A108" s="14">
        <v>2021</v>
      </c>
      <c r="B108" s="14">
        <v>9</v>
      </c>
      <c r="C108" s="30">
        <f t="shared" ref="C108:C121" si="5">C107+1</f>
        <v>7</v>
      </c>
      <c r="D108" s="2" t="s">
        <v>1389</v>
      </c>
      <c r="E108" s="2" t="s">
        <v>2092</v>
      </c>
      <c r="F108" s="2" t="s">
        <v>1586</v>
      </c>
    </row>
    <row r="109" spans="1:6">
      <c r="A109" s="14">
        <v>2021</v>
      </c>
      <c r="B109" s="14">
        <v>9</v>
      </c>
      <c r="C109" s="30">
        <f t="shared" si="5"/>
        <v>8</v>
      </c>
      <c r="D109" s="2" t="s">
        <v>1386</v>
      </c>
      <c r="E109" s="2" t="s">
        <v>2091</v>
      </c>
      <c r="F109" s="2" t="s">
        <v>2090</v>
      </c>
    </row>
    <row r="110" spans="1:6">
      <c r="A110" s="14">
        <v>2021</v>
      </c>
      <c r="B110" s="14">
        <v>9</v>
      </c>
      <c r="C110" s="30">
        <f t="shared" si="5"/>
        <v>9</v>
      </c>
      <c r="D110" s="2" t="s">
        <v>2064</v>
      </c>
    </row>
    <row r="111" spans="1:6">
      <c r="A111" s="14">
        <v>2021</v>
      </c>
      <c r="B111" s="14">
        <v>9</v>
      </c>
      <c r="C111" s="30">
        <f t="shared" si="5"/>
        <v>10</v>
      </c>
      <c r="D111" s="2" t="s">
        <v>1419</v>
      </c>
      <c r="E111" s="2" t="s">
        <v>2085</v>
      </c>
      <c r="F111" s="2" t="s">
        <v>2086</v>
      </c>
    </row>
    <row r="112" spans="1:6">
      <c r="A112" s="14">
        <v>2021</v>
      </c>
      <c r="B112" s="14">
        <v>9</v>
      </c>
      <c r="C112" s="30">
        <f>C111+1</f>
        <v>11</v>
      </c>
      <c r="D112" s="2" t="s">
        <v>1397</v>
      </c>
      <c r="E112" s="2" t="s">
        <v>1592</v>
      </c>
      <c r="F112" s="2" t="s">
        <v>2037</v>
      </c>
    </row>
    <row r="113" spans="1:6">
      <c r="A113" s="14">
        <v>2021</v>
      </c>
      <c r="B113" s="14">
        <v>9</v>
      </c>
      <c r="C113" s="30">
        <f t="shared" si="5"/>
        <v>12</v>
      </c>
      <c r="D113" s="2" t="s">
        <v>1416</v>
      </c>
    </row>
    <row r="114" spans="1:6">
      <c r="A114" s="14">
        <v>2021</v>
      </c>
      <c r="B114" s="14">
        <v>9</v>
      </c>
      <c r="C114" s="30">
        <f t="shared" si="5"/>
        <v>13</v>
      </c>
      <c r="D114" s="2" t="s">
        <v>1413</v>
      </c>
    </row>
    <row r="115" spans="1:6">
      <c r="A115" s="14">
        <v>2021</v>
      </c>
      <c r="B115" s="14">
        <v>9</v>
      </c>
      <c r="C115" s="30">
        <f t="shared" si="5"/>
        <v>14</v>
      </c>
      <c r="D115" s="2" t="s">
        <v>1421</v>
      </c>
      <c r="E115" s="2" t="s">
        <v>2079</v>
      </c>
      <c r="F115" s="2" t="s">
        <v>2087</v>
      </c>
    </row>
    <row r="116" spans="1:6">
      <c r="A116" s="14">
        <v>2021</v>
      </c>
      <c r="B116" s="14">
        <v>9</v>
      </c>
      <c r="C116" s="30">
        <f t="shared" si="5"/>
        <v>15</v>
      </c>
      <c r="D116" s="2" t="s">
        <v>1542</v>
      </c>
      <c r="E116" s="2" t="s">
        <v>2088</v>
      </c>
      <c r="F116" s="2" t="s">
        <v>2089</v>
      </c>
    </row>
    <row r="117" spans="1:6">
      <c r="A117" s="14">
        <v>2021</v>
      </c>
      <c r="B117" s="14">
        <v>9</v>
      </c>
      <c r="C117" s="30">
        <f>C116+1</f>
        <v>16</v>
      </c>
      <c r="D117" s="2" t="s">
        <v>1384</v>
      </c>
      <c r="E117" s="2" t="s">
        <v>1443</v>
      </c>
      <c r="F117" s="2" t="s">
        <v>2078</v>
      </c>
    </row>
    <row r="118" spans="1:6">
      <c r="A118" s="14">
        <v>2021</v>
      </c>
      <c r="B118" s="14">
        <v>9</v>
      </c>
      <c r="C118" s="30">
        <f t="shared" si="5"/>
        <v>17</v>
      </c>
      <c r="D118" s="2" t="s">
        <v>1530</v>
      </c>
    </row>
    <row r="119" spans="1:6">
      <c r="A119" s="14">
        <v>2021</v>
      </c>
      <c r="B119" s="14">
        <v>9</v>
      </c>
      <c r="C119" s="30">
        <f t="shared" si="5"/>
        <v>18</v>
      </c>
      <c r="D119" s="2" t="s">
        <v>1364</v>
      </c>
    </row>
    <row r="120" spans="1:6">
      <c r="A120" s="14">
        <v>2021</v>
      </c>
      <c r="B120" s="14">
        <v>9</v>
      </c>
      <c r="C120" s="30">
        <f>C119+1</f>
        <v>19</v>
      </c>
      <c r="D120" s="2" t="s">
        <v>1399</v>
      </c>
    </row>
    <row r="121" spans="1:6">
      <c r="A121" s="61">
        <v>2021</v>
      </c>
      <c r="B121" s="61">
        <v>9</v>
      </c>
      <c r="C121" s="31">
        <f t="shared" si="5"/>
        <v>20</v>
      </c>
      <c r="D121" s="11" t="s">
        <v>1382</v>
      </c>
      <c r="E121" s="11" t="s">
        <v>2080</v>
      </c>
      <c r="F121" s="11" t="s">
        <v>2077</v>
      </c>
    </row>
    <row r="122" spans="1:6">
      <c r="A122" s="14">
        <v>2021</v>
      </c>
      <c r="B122" s="14">
        <v>18</v>
      </c>
      <c r="C122" s="30">
        <v>1</v>
      </c>
      <c r="D122" s="2" t="s">
        <v>1395</v>
      </c>
      <c r="E122" s="2" t="s">
        <v>2095</v>
      </c>
      <c r="F122" s="2" t="s">
        <v>2096</v>
      </c>
    </row>
    <row r="123" spans="1:6">
      <c r="A123" s="14">
        <v>2021</v>
      </c>
      <c r="B123" s="14">
        <v>18</v>
      </c>
      <c r="C123" s="30">
        <v>2</v>
      </c>
      <c r="D123" s="2" t="s">
        <v>1314</v>
      </c>
      <c r="E123" s="2" t="s">
        <v>2099</v>
      </c>
      <c r="F123" s="2" t="s">
        <v>2100</v>
      </c>
    </row>
    <row r="124" spans="1:6">
      <c r="A124" s="14">
        <v>2021</v>
      </c>
      <c r="B124" s="14">
        <v>18</v>
      </c>
      <c r="C124" s="30">
        <v>3</v>
      </c>
      <c r="D124" s="2" t="s">
        <v>1324</v>
      </c>
      <c r="E124" s="2" t="s">
        <v>2108</v>
      </c>
      <c r="F124" s="2" t="s">
        <v>2109</v>
      </c>
    </row>
    <row r="125" spans="1:6">
      <c r="A125" s="14">
        <v>2021</v>
      </c>
      <c r="B125" s="14">
        <v>18</v>
      </c>
      <c r="C125" s="30">
        <v>4</v>
      </c>
      <c r="D125" s="2" t="s">
        <v>1521</v>
      </c>
      <c r="E125" s="2" t="s">
        <v>2097</v>
      </c>
      <c r="F125" s="2" t="s">
        <v>2098</v>
      </c>
    </row>
    <row r="126" spans="1:6">
      <c r="A126" s="14">
        <v>2021</v>
      </c>
      <c r="B126" s="14">
        <v>18</v>
      </c>
      <c r="C126" s="30">
        <v>5</v>
      </c>
      <c r="D126" s="2" t="s">
        <v>1419</v>
      </c>
      <c r="E126" s="2" t="s">
        <v>2112</v>
      </c>
      <c r="F126" s="2" t="s">
        <v>2101</v>
      </c>
    </row>
    <row r="127" spans="1:6">
      <c r="A127" s="14">
        <v>2021</v>
      </c>
      <c r="B127" s="14">
        <v>18</v>
      </c>
      <c r="C127" s="30">
        <f>C126+1</f>
        <v>6</v>
      </c>
      <c r="D127" s="2" t="s">
        <v>1397</v>
      </c>
      <c r="E127" s="2" t="s">
        <v>2102</v>
      </c>
      <c r="F127" s="2" t="s">
        <v>2103</v>
      </c>
    </row>
    <row r="128" spans="1:6">
      <c r="A128" s="14">
        <v>2021</v>
      </c>
      <c r="B128" s="14">
        <v>18</v>
      </c>
      <c r="C128" s="30">
        <f t="shared" ref="C128:C141" si="6">C127+1</f>
        <v>7</v>
      </c>
      <c r="D128" s="2" t="s">
        <v>1542</v>
      </c>
      <c r="E128" s="2" t="s">
        <v>2117</v>
      </c>
      <c r="F128" s="2" t="s">
        <v>2116</v>
      </c>
    </row>
    <row r="129" spans="1:6">
      <c r="A129" s="14">
        <v>2021</v>
      </c>
      <c r="B129" s="14">
        <v>18</v>
      </c>
      <c r="C129" s="30">
        <f t="shared" si="6"/>
        <v>8</v>
      </c>
      <c r="D129" s="2" t="s">
        <v>1384</v>
      </c>
      <c r="E129" s="2" t="s">
        <v>2106</v>
      </c>
      <c r="F129" s="2" t="s">
        <v>2110</v>
      </c>
    </row>
    <row r="130" spans="1:6">
      <c r="A130" s="14">
        <v>2021</v>
      </c>
      <c r="B130" s="14">
        <v>18</v>
      </c>
      <c r="C130" s="30">
        <f t="shared" si="6"/>
        <v>9</v>
      </c>
      <c r="D130" s="2" t="s">
        <v>1413</v>
      </c>
      <c r="E130" s="2" t="s">
        <v>1407</v>
      </c>
      <c r="F130" s="2" t="s">
        <v>2107</v>
      </c>
    </row>
    <row r="131" spans="1:6">
      <c r="A131" s="14">
        <v>2021</v>
      </c>
      <c r="B131" s="14">
        <v>18</v>
      </c>
      <c r="C131" s="30">
        <f t="shared" si="6"/>
        <v>10</v>
      </c>
      <c r="D131" s="2" t="s">
        <v>2064</v>
      </c>
      <c r="E131" s="2" t="s">
        <v>2104</v>
      </c>
      <c r="F131" s="2" t="s">
        <v>2105</v>
      </c>
    </row>
    <row r="132" spans="1:6">
      <c r="A132" s="14">
        <v>2021</v>
      </c>
      <c r="B132" s="14">
        <v>18</v>
      </c>
      <c r="C132" s="30">
        <f>C131+1</f>
        <v>11</v>
      </c>
      <c r="D132" s="2" t="s">
        <v>1416</v>
      </c>
    </row>
    <row r="133" spans="1:6">
      <c r="A133" s="14">
        <v>2021</v>
      </c>
      <c r="B133" s="14">
        <v>18</v>
      </c>
      <c r="C133" s="30">
        <f t="shared" si="6"/>
        <v>12</v>
      </c>
      <c r="D133" s="2" t="s">
        <v>1530</v>
      </c>
    </row>
    <row r="134" spans="1:6">
      <c r="A134" s="14">
        <v>2021</v>
      </c>
      <c r="B134" s="14">
        <v>18</v>
      </c>
      <c r="C134" s="30">
        <f t="shared" si="6"/>
        <v>13</v>
      </c>
      <c r="D134" s="2" t="s">
        <v>1421</v>
      </c>
      <c r="E134" s="2" t="s">
        <v>2120</v>
      </c>
      <c r="F134" s="2" t="s">
        <v>2121</v>
      </c>
    </row>
    <row r="135" spans="1:6">
      <c r="A135" s="14">
        <v>2021</v>
      </c>
      <c r="B135" s="14">
        <v>18</v>
      </c>
      <c r="C135" s="30">
        <f t="shared" si="6"/>
        <v>14</v>
      </c>
      <c r="D135" s="2" t="s">
        <v>1364</v>
      </c>
    </row>
    <row r="136" spans="1:6">
      <c r="A136" s="14">
        <v>2021</v>
      </c>
      <c r="B136" s="14">
        <v>18</v>
      </c>
      <c r="C136" s="30">
        <f t="shared" si="6"/>
        <v>15</v>
      </c>
      <c r="D136" s="2" t="s">
        <v>1382</v>
      </c>
      <c r="E136" s="2" t="s">
        <v>2118</v>
      </c>
      <c r="F136" s="2" t="s">
        <v>2119</v>
      </c>
    </row>
    <row r="137" spans="1:6">
      <c r="A137" s="14">
        <v>2021</v>
      </c>
      <c r="B137" s="14">
        <v>18</v>
      </c>
      <c r="C137" s="30">
        <f>C136+1</f>
        <v>16</v>
      </c>
      <c r="D137" s="2" t="s">
        <v>1386</v>
      </c>
      <c r="E137" s="2" t="s">
        <v>2111</v>
      </c>
      <c r="F137" s="2" t="s">
        <v>1469</v>
      </c>
    </row>
    <row r="138" spans="1:6">
      <c r="A138" s="14">
        <v>2021</v>
      </c>
      <c r="B138" s="14">
        <v>18</v>
      </c>
      <c r="C138" s="30">
        <f t="shared" si="6"/>
        <v>17</v>
      </c>
      <c r="D138" s="2" t="s">
        <v>1389</v>
      </c>
    </row>
    <row r="139" spans="1:6">
      <c r="A139" s="14">
        <v>2021</v>
      </c>
      <c r="B139" s="14">
        <v>18</v>
      </c>
      <c r="C139" s="30">
        <f t="shared" si="6"/>
        <v>18</v>
      </c>
      <c r="D139" s="2" t="s">
        <v>1399</v>
      </c>
      <c r="E139" s="2" t="s">
        <v>2114</v>
      </c>
      <c r="F139" s="2" t="s">
        <v>2115</v>
      </c>
    </row>
    <row r="140" spans="1:6">
      <c r="A140" s="14">
        <v>2021</v>
      </c>
      <c r="B140" s="14">
        <v>18</v>
      </c>
      <c r="C140" s="30">
        <f t="shared" si="6"/>
        <v>19</v>
      </c>
      <c r="D140" s="2" t="s">
        <v>1418</v>
      </c>
    </row>
    <row r="141" spans="1:6">
      <c r="A141" s="61">
        <v>2021</v>
      </c>
      <c r="B141" s="61">
        <v>18</v>
      </c>
      <c r="C141" s="31">
        <f t="shared" si="6"/>
        <v>20</v>
      </c>
      <c r="D141" s="11" t="s">
        <v>1545</v>
      </c>
      <c r="E141" s="11" t="s">
        <v>2113</v>
      </c>
      <c r="F141" s="11" t="s">
        <v>1969</v>
      </c>
    </row>
    <row r="142" spans="1:6">
      <c r="A142" s="14">
        <v>2022</v>
      </c>
      <c r="B142" s="14">
        <v>12</v>
      </c>
      <c r="C142" s="30">
        <v>1</v>
      </c>
      <c r="D142" s="2" t="s">
        <v>2540</v>
      </c>
    </row>
    <row r="143" spans="1:6">
      <c r="A143" s="14">
        <v>2022</v>
      </c>
      <c r="B143" s="14">
        <v>12</v>
      </c>
      <c r="C143" s="30">
        <v>2</v>
      </c>
      <c r="D143" s="2" t="s">
        <v>2018</v>
      </c>
    </row>
    <row r="144" spans="1:6">
      <c r="A144" s="14">
        <v>2022</v>
      </c>
      <c r="B144" s="14">
        <v>12</v>
      </c>
      <c r="C144" s="30">
        <v>3</v>
      </c>
      <c r="D144" s="2" t="s">
        <v>2064</v>
      </c>
      <c r="E144" s="2" t="s">
        <v>2746</v>
      </c>
      <c r="F144" s="2" t="s">
        <v>2747</v>
      </c>
    </row>
    <row r="145" spans="1:6">
      <c r="A145" s="14">
        <v>2022</v>
      </c>
      <c r="B145" s="14">
        <v>12</v>
      </c>
      <c r="C145" s="30">
        <v>4</v>
      </c>
      <c r="D145" s="2" t="s">
        <v>1421</v>
      </c>
      <c r="E145" s="2" t="s">
        <v>2744</v>
      </c>
      <c r="F145" s="2" t="s">
        <v>2745</v>
      </c>
    </row>
    <row r="146" spans="1:6">
      <c r="A146" s="14">
        <v>2022</v>
      </c>
      <c r="B146" s="14">
        <v>12</v>
      </c>
      <c r="C146" s="30">
        <v>5</v>
      </c>
      <c r="D146" s="2" t="s">
        <v>1539</v>
      </c>
    </row>
    <row r="147" spans="1:6">
      <c r="A147" s="14">
        <v>2022</v>
      </c>
      <c r="B147" s="14">
        <v>12</v>
      </c>
      <c r="C147" s="30">
        <f>C146+1</f>
        <v>6</v>
      </c>
      <c r="D147" s="2" t="s">
        <v>1399</v>
      </c>
    </row>
    <row r="148" spans="1:6">
      <c r="A148" s="14">
        <v>2022</v>
      </c>
      <c r="B148" s="14">
        <v>12</v>
      </c>
      <c r="C148" s="30">
        <f t="shared" ref="C148:C161" si="7">C147+1</f>
        <v>7</v>
      </c>
      <c r="D148" s="2" t="s">
        <v>1419</v>
      </c>
    </row>
    <row r="149" spans="1:6">
      <c r="A149" s="14">
        <v>2022</v>
      </c>
      <c r="B149" s="14">
        <v>12</v>
      </c>
      <c r="C149" s="30">
        <f t="shared" si="7"/>
        <v>8</v>
      </c>
      <c r="D149" s="2" t="s">
        <v>1386</v>
      </c>
    </row>
    <row r="150" spans="1:6">
      <c r="A150" s="14">
        <v>2022</v>
      </c>
      <c r="B150" s="14">
        <v>12</v>
      </c>
      <c r="C150" s="30">
        <f t="shared" si="7"/>
        <v>9</v>
      </c>
      <c r="D150" s="2" t="s">
        <v>1413</v>
      </c>
    </row>
    <row r="151" spans="1:6">
      <c r="A151" s="14">
        <v>2022</v>
      </c>
      <c r="B151" s="14">
        <v>12</v>
      </c>
      <c r="C151" s="30">
        <f t="shared" si="7"/>
        <v>10</v>
      </c>
      <c r="D151" s="2" t="s">
        <v>1416</v>
      </c>
    </row>
    <row r="152" spans="1:6">
      <c r="A152" s="14">
        <v>2022</v>
      </c>
      <c r="B152" s="14">
        <v>12</v>
      </c>
      <c r="C152" s="30">
        <f>C151+1</f>
        <v>11</v>
      </c>
      <c r="D152" s="2" t="s">
        <v>1382</v>
      </c>
    </row>
    <row r="153" spans="1:6">
      <c r="A153" s="14">
        <v>2022</v>
      </c>
      <c r="B153" s="14">
        <v>12</v>
      </c>
      <c r="C153" s="30">
        <f t="shared" si="7"/>
        <v>12</v>
      </c>
      <c r="D153" s="2" t="s">
        <v>1545</v>
      </c>
    </row>
    <row r="154" spans="1:6">
      <c r="A154" s="14">
        <v>2022</v>
      </c>
      <c r="B154" s="14">
        <v>12</v>
      </c>
      <c r="C154" s="30">
        <f t="shared" si="7"/>
        <v>13</v>
      </c>
      <c r="D154" s="2" t="s">
        <v>1521</v>
      </c>
      <c r="E154" s="2" t="s">
        <v>2752</v>
      </c>
      <c r="F154" s="2" t="s">
        <v>2753</v>
      </c>
    </row>
    <row r="155" spans="1:6">
      <c r="A155" s="14">
        <v>2022</v>
      </c>
      <c r="B155" s="14">
        <v>12</v>
      </c>
      <c r="C155" s="30">
        <f t="shared" si="7"/>
        <v>14</v>
      </c>
      <c r="D155" s="2" t="s">
        <v>1530</v>
      </c>
    </row>
    <row r="156" spans="1:6">
      <c r="A156" s="14">
        <v>2022</v>
      </c>
      <c r="B156" s="14">
        <v>12</v>
      </c>
      <c r="C156" s="30">
        <f t="shared" si="7"/>
        <v>15</v>
      </c>
      <c r="D156" s="2" t="s">
        <v>1542</v>
      </c>
    </row>
    <row r="157" spans="1:6">
      <c r="A157" s="14">
        <v>2022</v>
      </c>
      <c r="B157" s="14">
        <v>12</v>
      </c>
      <c r="C157" s="30">
        <f>C156+1</f>
        <v>16</v>
      </c>
      <c r="D157" s="2" t="s">
        <v>1395</v>
      </c>
      <c r="E157" s="2" t="s">
        <v>2748</v>
      </c>
      <c r="F157" s="2" t="s">
        <v>2749</v>
      </c>
    </row>
    <row r="158" spans="1:6">
      <c r="A158" s="14">
        <v>2022</v>
      </c>
      <c r="B158" s="14">
        <v>12</v>
      </c>
      <c r="C158" s="30">
        <f t="shared" si="7"/>
        <v>17</v>
      </c>
      <c r="D158" s="2" t="s">
        <v>1314</v>
      </c>
    </row>
    <row r="159" spans="1:6">
      <c r="A159" s="14">
        <v>2022</v>
      </c>
      <c r="B159" s="14">
        <v>12</v>
      </c>
      <c r="C159" s="30">
        <f t="shared" si="7"/>
        <v>18</v>
      </c>
      <c r="D159" s="2" t="s">
        <v>1397</v>
      </c>
    </row>
    <row r="160" spans="1:6">
      <c r="A160" s="14">
        <v>2022</v>
      </c>
      <c r="B160" s="14">
        <v>12</v>
      </c>
      <c r="C160" s="30">
        <f>C159+1</f>
        <v>19</v>
      </c>
      <c r="D160" s="2" t="s">
        <v>1389</v>
      </c>
    </row>
    <row r="161" spans="1:6">
      <c r="A161" s="61">
        <v>2022</v>
      </c>
      <c r="B161" s="61">
        <v>12</v>
      </c>
      <c r="C161" s="31">
        <f t="shared" si="7"/>
        <v>20</v>
      </c>
      <c r="D161" s="11" t="s">
        <v>2743</v>
      </c>
      <c r="E161" s="11" t="s">
        <v>2750</v>
      </c>
      <c r="F161" s="11" t="s">
        <v>2751</v>
      </c>
    </row>
    <row r="162" spans="1:6">
      <c r="A162" s="14">
        <v>2022</v>
      </c>
      <c r="B162" s="14">
        <v>24</v>
      </c>
      <c r="C162" s="30">
        <v>1</v>
      </c>
      <c r="D162" s="2" t="s">
        <v>1421</v>
      </c>
      <c r="E162" s="2" t="s">
        <v>2763</v>
      </c>
      <c r="F162" s="2" t="s">
        <v>1543</v>
      </c>
    </row>
    <row r="163" spans="1:6">
      <c r="A163" s="14">
        <v>2022</v>
      </c>
      <c r="B163" s="14">
        <v>24</v>
      </c>
      <c r="C163" s="30">
        <v>2</v>
      </c>
      <c r="D163" s="2" t="s">
        <v>1364</v>
      </c>
      <c r="E163" s="2" t="s">
        <v>2766</v>
      </c>
      <c r="F163" s="2" t="s">
        <v>2762</v>
      </c>
    </row>
    <row r="164" spans="1:6">
      <c r="A164" s="14">
        <v>2022</v>
      </c>
      <c r="B164" s="14">
        <v>24</v>
      </c>
      <c r="C164" s="30">
        <v>3</v>
      </c>
      <c r="D164" s="2" t="s">
        <v>2540</v>
      </c>
    </row>
    <row r="165" spans="1:6">
      <c r="A165" s="14">
        <v>2022</v>
      </c>
      <c r="B165" s="14">
        <v>24</v>
      </c>
      <c r="C165" s="30">
        <v>4</v>
      </c>
      <c r="D165" s="2" t="s">
        <v>2064</v>
      </c>
    </row>
    <row r="166" spans="1:6">
      <c r="A166" s="14">
        <v>2022</v>
      </c>
      <c r="B166" s="14">
        <v>24</v>
      </c>
      <c r="C166" s="30">
        <v>5</v>
      </c>
      <c r="D166" s="2" t="s">
        <v>1386</v>
      </c>
      <c r="E166" s="2" t="s">
        <v>2757</v>
      </c>
      <c r="F166" s="2" t="s">
        <v>2756</v>
      </c>
    </row>
    <row r="167" spans="1:6">
      <c r="A167" s="14">
        <v>2022</v>
      </c>
      <c r="B167" s="14">
        <v>24</v>
      </c>
      <c r="C167" s="30">
        <f>C166+1</f>
        <v>6</v>
      </c>
      <c r="D167" s="2" t="s">
        <v>1399</v>
      </c>
      <c r="E167" s="2" t="s">
        <v>2758</v>
      </c>
      <c r="F167" s="2" t="s">
        <v>2759</v>
      </c>
    </row>
    <row r="168" spans="1:6">
      <c r="A168" s="14">
        <v>2022</v>
      </c>
      <c r="B168" s="14">
        <v>24</v>
      </c>
      <c r="C168" s="30">
        <f t="shared" ref="C168:C181" si="8">C167+1</f>
        <v>7</v>
      </c>
      <c r="D168" s="2" t="s">
        <v>1419</v>
      </c>
      <c r="E168" s="2" t="s">
        <v>2760</v>
      </c>
      <c r="F168" s="2" t="s">
        <v>2761</v>
      </c>
    </row>
    <row r="169" spans="1:6">
      <c r="A169" s="14">
        <v>2022</v>
      </c>
      <c r="B169" s="14">
        <v>24</v>
      </c>
      <c r="C169" s="30">
        <f t="shared" si="8"/>
        <v>8</v>
      </c>
      <c r="D169" s="2" t="s">
        <v>1545</v>
      </c>
    </row>
    <row r="170" spans="1:6">
      <c r="A170" s="14">
        <v>2022</v>
      </c>
      <c r="B170" s="14">
        <v>24</v>
      </c>
      <c r="C170" s="30">
        <f t="shared" si="8"/>
        <v>9</v>
      </c>
      <c r="D170" s="2" t="s">
        <v>2018</v>
      </c>
    </row>
    <row r="171" spans="1:6">
      <c r="A171" s="14">
        <v>2022</v>
      </c>
      <c r="B171" s="14">
        <v>24</v>
      </c>
      <c r="C171" s="30">
        <f t="shared" si="8"/>
        <v>10</v>
      </c>
      <c r="D171" s="2" t="s">
        <v>1413</v>
      </c>
      <c r="E171" s="2" t="s">
        <v>2764</v>
      </c>
      <c r="F171" s="2" t="s">
        <v>2765</v>
      </c>
    </row>
    <row r="172" spans="1:6">
      <c r="A172" s="14">
        <v>2022</v>
      </c>
      <c r="B172" s="14">
        <v>24</v>
      </c>
      <c r="C172" s="30">
        <f>C171+1</f>
        <v>11</v>
      </c>
      <c r="D172" s="2" t="s">
        <v>1314</v>
      </c>
    </row>
    <row r="173" spans="1:6">
      <c r="A173" s="14">
        <v>2022</v>
      </c>
      <c r="B173" s="14">
        <v>24</v>
      </c>
      <c r="C173" s="30">
        <f t="shared" si="8"/>
        <v>12</v>
      </c>
      <c r="D173" s="2" t="s">
        <v>1416</v>
      </c>
    </row>
    <row r="174" spans="1:6">
      <c r="A174" s="14">
        <v>2022</v>
      </c>
      <c r="B174" s="14">
        <v>24</v>
      </c>
      <c r="C174" s="30">
        <f t="shared" si="8"/>
        <v>13</v>
      </c>
      <c r="D174" s="2" t="s">
        <v>1382</v>
      </c>
    </row>
    <row r="175" spans="1:6">
      <c r="A175" s="14">
        <v>2022</v>
      </c>
      <c r="B175" s="14">
        <v>24</v>
      </c>
      <c r="C175" s="30">
        <f t="shared" si="8"/>
        <v>14</v>
      </c>
      <c r="D175" s="2" t="s">
        <v>1542</v>
      </c>
    </row>
    <row r="176" spans="1:6">
      <c r="A176" s="14">
        <v>2022</v>
      </c>
      <c r="B176" s="14">
        <v>24</v>
      </c>
      <c r="C176" s="30">
        <f t="shared" si="8"/>
        <v>15</v>
      </c>
      <c r="D176" s="2" t="s">
        <v>1397</v>
      </c>
    </row>
    <row r="177" spans="1:6">
      <c r="A177" s="14">
        <v>2022</v>
      </c>
      <c r="B177" s="14">
        <v>24</v>
      </c>
      <c r="C177" s="30">
        <f>C176+1</f>
        <v>16</v>
      </c>
      <c r="D177" s="2" t="s">
        <v>2743</v>
      </c>
      <c r="E177" s="2" t="s">
        <v>1550</v>
      </c>
      <c r="F177" s="2" t="s">
        <v>2767</v>
      </c>
    </row>
    <row r="178" spans="1:6">
      <c r="A178" s="14">
        <v>2022</v>
      </c>
      <c r="B178" s="14">
        <v>24</v>
      </c>
      <c r="C178" s="30">
        <f t="shared" si="8"/>
        <v>17</v>
      </c>
      <c r="D178" s="2" t="s">
        <v>1395</v>
      </c>
    </row>
    <row r="179" spans="1:6">
      <c r="A179" s="14">
        <v>2022</v>
      </c>
      <c r="B179" s="14">
        <v>24</v>
      </c>
      <c r="C179" s="30">
        <f t="shared" si="8"/>
        <v>18</v>
      </c>
      <c r="D179" s="2" t="s">
        <v>1521</v>
      </c>
    </row>
    <row r="180" spans="1:6">
      <c r="A180" s="14">
        <v>2022</v>
      </c>
      <c r="B180" s="14">
        <v>24</v>
      </c>
      <c r="C180" s="30">
        <f t="shared" si="8"/>
        <v>19</v>
      </c>
      <c r="D180" s="2" t="s">
        <v>1530</v>
      </c>
    </row>
    <row r="181" spans="1:6">
      <c r="A181" s="61">
        <v>2022</v>
      </c>
      <c r="B181" s="61">
        <v>24</v>
      </c>
      <c r="C181" s="31">
        <f t="shared" si="8"/>
        <v>20</v>
      </c>
      <c r="D181" s="11" t="s">
        <v>1389</v>
      </c>
      <c r="E181" s="11" t="s">
        <v>2753</v>
      </c>
      <c r="F181" s="11" t="s">
        <v>1414</v>
      </c>
    </row>
    <row r="182" spans="1:6">
      <c r="A182" s="14">
        <v>2023</v>
      </c>
      <c r="B182" s="14">
        <v>12</v>
      </c>
      <c r="C182" s="30">
        <v>1</v>
      </c>
      <c r="D182" s="2" t="s">
        <v>1382</v>
      </c>
      <c r="E182" s="2" t="s">
        <v>3239</v>
      </c>
      <c r="F182" s="2" t="s">
        <v>3240</v>
      </c>
    </row>
    <row r="183" spans="1:6">
      <c r="A183" s="14">
        <v>2023</v>
      </c>
      <c r="B183" s="14">
        <v>12</v>
      </c>
      <c r="C183" s="30">
        <v>2</v>
      </c>
      <c r="D183" s="2" t="s">
        <v>1386</v>
      </c>
      <c r="E183" s="2" t="s">
        <v>3235</v>
      </c>
      <c r="F183" s="2" t="s">
        <v>3236</v>
      </c>
    </row>
    <row r="184" spans="1:6">
      <c r="A184" s="14">
        <v>2023</v>
      </c>
      <c r="B184" s="14">
        <v>12</v>
      </c>
      <c r="C184" s="30">
        <v>3</v>
      </c>
      <c r="D184" s="2" t="s">
        <v>1419</v>
      </c>
      <c r="E184" s="2" t="s">
        <v>3232</v>
      </c>
      <c r="F184" s="2" t="s">
        <v>3233</v>
      </c>
    </row>
    <row r="185" spans="1:6">
      <c r="A185" s="14">
        <v>2023</v>
      </c>
      <c r="B185" s="14">
        <v>12</v>
      </c>
      <c r="C185" s="30">
        <v>4</v>
      </c>
      <c r="D185" s="2" t="s">
        <v>3130</v>
      </c>
    </row>
    <row r="186" spans="1:6">
      <c r="A186" s="14">
        <v>2023</v>
      </c>
      <c r="B186" s="14">
        <v>12</v>
      </c>
      <c r="C186" s="30">
        <v>5</v>
      </c>
      <c r="D186" s="2" t="s">
        <v>1314</v>
      </c>
      <c r="E186" s="1" t="s">
        <v>3242</v>
      </c>
      <c r="F186" s="2" t="s">
        <v>3241</v>
      </c>
    </row>
    <row r="187" spans="1:6">
      <c r="A187" s="14">
        <v>2023</v>
      </c>
      <c r="B187" s="14">
        <v>12</v>
      </c>
      <c r="C187" s="30">
        <f>C186+1</f>
        <v>6</v>
      </c>
      <c r="D187" s="2" t="s">
        <v>1421</v>
      </c>
      <c r="E187" s="1"/>
    </row>
    <row r="188" spans="1:6">
      <c r="A188" s="14">
        <v>2023</v>
      </c>
      <c r="B188" s="14">
        <v>12</v>
      </c>
      <c r="C188" s="30">
        <f t="shared" ref="C188:C201" si="9">C187+1</f>
        <v>7</v>
      </c>
      <c r="D188" s="2" t="s">
        <v>1395</v>
      </c>
      <c r="E188" s="1" t="s">
        <v>3237</v>
      </c>
      <c r="F188" s="2" t="s">
        <v>3238</v>
      </c>
    </row>
    <row r="189" spans="1:6">
      <c r="A189" s="14">
        <v>2023</v>
      </c>
      <c r="B189" s="14">
        <v>12</v>
      </c>
      <c r="C189" s="30">
        <f t="shared" si="9"/>
        <v>8</v>
      </c>
      <c r="D189" s="2" t="s">
        <v>1521</v>
      </c>
      <c r="E189" s="1" t="s">
        <v>3243</v>
      </c>
      <c r="F189" s="2" t="s">
        <v>3244</v>
      </c>
    </row>
    <row r="190" spans="1:6">
      <c r="A190" s="14">
        <v>2023</v>
      </c>
      <c r="B190" s="14">
        <v>12</v>
      </c>
      <c r="C190" s="30">
        <f t="shared" si="9"/>
        <v>9</v>
      </c>
      <c r="D190" s="2" t="s">
        <v>2064</v>
      </c>
      <c r="E190" s="1"/>
    </row>
    <row r="191" spans="1:6">
      <c r="A191" s="14">
        <v>2023</v>
      </c>
      <c r="B191" s="14">
        <v>12</v>
      </c>
      <c r="C191" s="30">
        <f t="shared" si="9"/>
        <v>10</v>
      </c>
      <c r="D191" s="2" t="s">
        <v>2018</v>
      </c>
      <c r="E191" s="1" t="s">
        <v>2099</v>
      </c>
      <c r="F191" s="2" t="s">
        <v>3245</v>
      </c>
    </row>
    <row r="192" spans="1:6">
      <c r="A192" s="14">
        <v>2023</v>
      </c>
      <c r="B192" s="14">
        <v>12</v>
      </c>
      <c r="C192" s="30">
        <f>C191+1</f>
        <v>11</v>
      </c>
      <c r="D192" s="2" t="s">
        <v>1399</v>
      </c>
      <c r="E192" s="1"/>
    </row>
    <row r="193" spans="1:6">
      <c r="A193" s="14">
        <v>2023</v>
      </c>
      <c r="B193" s="14">
        <v>12</v>
      </c>
      <c r="C193" s="30">
        <f t="shared" si="9"/>
        <v>12</v>
      </c>
      <c r="D193" s="2" t="s">
        <v>1545</v>
      </c>
      <c r="E193" s="1"/>
    </row>
    <row r="194" spans="1:6">
      <c r="A194" s="14">
        <v>2023</v>
      </c>
      <c r="B194" s="14">
        <v>12</v>
      </c>
      <c r="C194" s="30">
        <f t="shared" si="9"/>
        <v>13</v>
      </c>
      <c r="D194" s="2" t="s">
        <v>2540</v>
      </c>
      <c r="E194" s="1"/>
    </row>
    <row r="195" spans="1:6">
      <c r="A195" s="14">
        <v>2023</v>
      </c>
      <c r="B195" s="14">
        <v>12</v>
      </c>
      <c r="C195" s="30">
        <f t="shared" si="9"/>
        <v>14</v>
      </c>
      <c r="D195" s="2" t="s">
        <v>1413</v>
      </c>
      <c r="E195" s="1"/>
    </row>
    <row r="196" spans="1:6">
      <c r="A196" s="14">
        <v>2023</v>
      </c>
      <c r="B196" s="14">
        <v>12</v>
      </c>
      <c r="C196" s="30">
        <f t="shared" si="9"/>
        <v>15</v>
      </c>
      <c r="D196" s="2" t="s">
        <v>1389</v>
      </c>
      <c r="E196" s="1"/>
    </row>
    <row r="197" spans="1:6">
      <c r="A197" s="14">
        <v>2023</v>
      </c>
      <c r="B197" s="14">
        <v>12</v>
      </c>
      <c r="C197" s="30">
        <f>C196+1</f>
        <v>16</v>
      </c>
      <c r="D197" s="2" t="s">
        <v>2743</v>
      </c>
      <c r="E197" s="1"/>
    </row>
    <row r="198" spans="1:6">
      <c r="A198" s="14">
        <v>2023</v>
      </c>
      <c r="B198" s="14">
        <v>12</v>
      </c>
      <c r="C198" s="30">
        <f t="shared" si="9"/>
        <v>17</v>
      </c>
      <c r="D198" s="2" t="s">
        <v>1416</v>
      </c>
      <c r="E198" s="1"/>
    </row>
    <row r="199" spans="1:6">
      <c r="A199" s="14">
        <v>2023</v>
      </c>
      <c r="B199" s="14">
        <v>12</v>
      </c>
      <c r="C199" s="30">
        <f t="shared" si="9"/>
        <v>18</v>
      </c>
      <c r="D199" s="2" t="s">
        <v>1397</v>
      </c>
      <c r="E199" s="1"/>
    </row>
    <row r="200" spans="1:6">
      <c r="A200" s="14">
        <v>2023</v>
      </c>
      <c r="B200" s="14">
        <v>12</v>
      </c>
      <c r="C200" s="30">
        <f t="shared" si="9"/>
        <v>19</v>
      </c>
    </row>
    <row r="201" spans="1:6">
      <c r="A201" s="61">
        <v>2023</v>
      </c>
      <c r="B201" s="61">
        <v>12</v>
      </c>
      <c r="C201" s="31">
        <f t="shared" si="9"/>
        <v>20</v>
      </c>
      <c r="D201" s="11"/>
      <c r="E201" s="11"/>
      <c r="F201" s="11"/>
    </row>
    <row r="202" spans="1:6">
      <c r="A202" s="14">
        <v>2023</v>
      </c>
      <c r="B202" s="14">
        <v>39</v>
      </c>
      <c r="C202" s="30">
        <v>1</v>
      </c>
      <c r="D202" s="2" t="s">
        <v>1382</v>
      </c>
      <c r="E202" s="2" t="s">
        <v>3259</v>
      </c>
      <c r="F202" s="2" t="s">
        <v>3260</v>
      </c>
    </row>
    <row r="203" spans="1:6">
      <c r="A203" s="14">
        <v>2023</v>
      </c>
      <c r="B203" s="14">
        <v>39</v>
      </c>
      <c r="C203" s="30">
        <v>2</v>
      </c>
      <c r="D203" s="2" t="s">
        <v>1419</v>
      </c>
    </row>
    <row r="204" spans="1:6">
      <c r="A204" s="14">
        <v>2023</v>
      </c>
      <c r="B204" s="14">
        <v>39</v>
      </c>
      <c r="C204" s="30">
        <v>3</v>
      </c>
      <c r="D204" s="2" t="s">
        <v>2743</v>
      </c>
      <c r="E204" s="2" t="s">
        <v>3261</v>
      </c>
      <c r="F204" s="2" t="s">
        <v>3262</v>
      </c>
    </row>
    <row r="205" spans="1:6">
      <c r="A205" s="14">
        <v>2023</v>
      </c>
      <c r="B205" s="14">
        <v>39</v>
      </c>
      <c r="C205" s="30">
        <v>4</v>
      </c>
      <c r="D205" s="2" t="s">
        <v>3130</v>
      </c>
    </row>
    <row r="206" spans="1:6">
      <c r="A206" s="14">
        <v>2023</v>
      </c>
      <c r="B206" s="14">
        <v>39</v>
      </c>
      <c r="C206" s="30">
        <v>5</v>
      </c>
      <c r="D206" s="2" t="s">
        <v>1542</v>
      </c>
      <c r="E206" s="2" t="s">
        <v>3271</v>
      </c>
      <c r="F206" s="2" t="s">
        <v>3273</v>
      </c>
    </row>
    <row r="207" spans="1:6">
      <c r="A207" s="14">
        <v>2023</v>
      </c>
      <c r="B207" s="14">
        <v>39</v>
      </c>
      <c r="C207" s="30">
        <f>C206+1</f>
        <v>6</v>
      </c>
      <c r="D207" s="2" t="s">
        <v>1539</v>
      </c>
      <c r="E207" s="1"/>
    </row>
    <row r="208" spans="1:6">
      <c r="A208" s="14">
        <v>2023</v>
      </c>
      <c r="B208" s="14">
        <v>39</v>
      </c>
      <c r="C208" s="30">
        <f t="shared" ref="C208:C221" si="10">C207+1</f>
        <v>7</v>
      </c>
      <c r="D208" s="2" t="s">
        <v>1386</v>
      </c>
      <c r="E208" s="1" t="s">
        <v>3263</v>
      </c>
      <c r="F208" s="2" t="s">
        <v>3264</v>
      </c>
    </row>
    <row r="209" spans="1:6">
      <c r="A209" s="14">
        <v>2023</v>
      </c>
      <c r="B209" s="14">
        <v>39</v>
      </c>
      <c r="C209" s="30">
        <f t="shared" si="10"/>
        <v>8</v>
      </c>
      <c r="D209" s="2" t="s">
        <v>1389</v>
      </c>
      <c r="E209" s="1" t="s">
        <v>3265</v>
      </c>
      <c r="F209" s="2" t="s">
        <v>3266</v>
      </c>
    </row>
    <row r="210" spans="1:6">
      <c r="A210" s="14">
        <v>2023</v>
      </c>
      <c r="B210" s="14">
        <v>39</v>
      </c>
      <c r="C210" s="30">
        <f t="shared" si="10"/>
        <v>9</v>
      </c>
      <c r="D210" s="2" t="s">
        <v>2064</v>
      </c>
    </row>
    <row r="211" spans="1:6">
      <c r="A211" s="14">
        <v>2023</v>
      </c>
      <c r="B211" s="14">
        <v>39</v>
      </c>
      <c r="C211" s="30">
        <f t="shared" si="10"/>
        <v>10</v>
      </c>
      <c r="D211" s="2" t="s">
        <v>1421</v>
      </c>
      <c r="E211" s="1" t="s">
        <v>3267</v>
      </c>
      <c r="F211" s="2" t="s">
        <v>3268</v>
      </c>
    </row>
    <row r="212" spans="1:6">
      <c r="A212" s="14">
        <v>2023</v>
      </c>
      <c r="B212" s="14">
        <v>39</v>
      </c>
      <c r="C212" s="30">
        <f>C211+1</f>
        <v>11</v>
      </c>
      <c r="D212" s="2" t="s">
        <v>1521</v>
      </c>
      <c r="E212" s="1" t="s">
        <v>3270</v>
      </c>
      <c r="F212" s="2" t="s">
        <v>3269</v>
      </c>
    </row>
    <row r="213" spans="1:6">
      <c r="A213" s="14">
        <v>2023</v>
      </c>
      <c r="B213" s="14">
        <v>39</v>
      </c>
      <c r="C213" s="30">
        <f t="shared" si="10"/>
        <v>12</v>
      </c>
      <c r="D213" s="2" t="s">
        <v>2018</v>
      </c>
      <c r="E213" s="1" t="s">
        <v>2098</v>
      </c>
      <c r="F213" s="2" t="s">
        <v>3272</v>
      </c>
    </row>
    <row r="214" spans="1:6">
      <c r="A214" s="14">
        <v>2023</v>
      </c>
      <c r="B214" s="14">
        <v>39</v>
      </c>
      <c r="C214" s="30">
        <f t="shared" si="10"/>
        <v>13</v>
      </c>
      <c r="D214" s="2" t="s">
        <v>1395</v>
      </c>
      <c r="E214" s="1"/>
    </row>
    <row r="215" spans="1:6">
      <c r="A215" s="14">
        <v>2023</v>
      </c>
      <c r="B215" s="14">
        <v>39</v>
      </c>
      <c r="C215" s="30">
        <f t="shared" si="10"/>
        <v>14</v>
      </c>
      <c r="D215" s="2" t="s">
        <v>1397</v>
      </c>
      <c r="E215" s="1"/>
    </row>
    <row r="216" spans="1:6">
      <c r="A216" s="14">
        <v>2023</v>
      </c>
      <c r="B216" s="14">
        <v>39</v>
      </c>
      <c r="C216" s="30">
        <f t="shared" si="10"/>
        <v>15</v>
      </c>
      <c r="D216" s="2" t="s">
        <v>1413</v>
      </c>
      <c r="E216" s="1" t="s">
        <v>3274</v>
      </c>
      <c r="F216" s="2" t="s">
        <v>3275</v>
      </c>
    </row>
    <row r="217" spans="1:6">
      <c r="A217" s="14">
        <v>2023</v>
      </c>
      <c r="B217" s="14">
        <v>39</v>
      </c>
      <c r="C217" s="30">
        <f>C216+1</f>
        <v>16</v>
      </c>
      <c r="D217" s="2" t="s">
        <v>1399</v>
      </c>
      <c r="E217" s="1" t="s">
        <v>3277</v>
      </c>
      <c r="F217" s="2" t="s">
        <v>3276</v>
      </c>
    </row>
    <row r="218" spans="1:6">
      <c r="A218" s="14">
        <v>2023</v>
      </c>
      <c r="B218" s="14">
        <v>39</v>
      </c>
      <c r="C218" s="30">
        <f t="shared" si="10"/>
        <v>17</v>
      </c>
      <c r="D218" s="2" t="s">
        <v>1416</v>
      </c>
      <c r="E218" s="1"/>
    </row>
    <row r="219" spans="1:6">
      <c r="A219" s="14">
        <v>2023</v>
      </c>
      <c r="B219" s="14">
        <v>39</v>
      </c>
      <c r="C219" s="30">
        <f t="shared" si="10"/>
        <v>18</v>
      </c>
      <c r="D219" s="2" t="s">
        <v>2540</v>
      </c>
      <c r="E219" s="1"/>
    </row>
    <row r="220" spans="1:6">
      <c r="A220" s="14">
        <v>2023</v>
      </c>
      <c r="B220" s="14">
        <v>39</v>
      </c>
      <c r="C220" s="30">
        <f t="shared" si="10"/>
        <v>19</v>
      </c>
      <c r="D220" s="2" t="s">
        <v>1314</v>
      </c>
      <c r="E220" s="1" t="s">
        <v>3285</v>
      </c>
      <c r="F220" s="2" t="s">
        <v>3286</v>
      </c>
    </row>
    <row r="221" spans="1:6">
      <c r="A221" s="61">
        <v>2023</v>
      </c>
      <c r="B221" s="61">
        <v>39</v>
      </c>
      <c r="C221" s="31">
        <f t="shared" si="10"/>
        <v>20</v>
      </c>
      <c r="D221" s="11" t="s">
        <v>1545</v>
      </c>
      <c r="E221" s="55"/>
      <c r="F221" s="11"/>
    </row>
    <row r="222" spans="1:6" ht="15" customHeight="1">
      <c r="A222" s="14">
        <v>2024</v>
      </c>
      <c r="B222" s="14">
        <v>18</v>
      </c>
      <c r="C222" s="30">
        <v>1</v>
      </c>
      <c r="D222" s="2" t="s">
        <v>1314</v>
      </c>
      <c r="E222" s="211"/>
      <c r="F222" s="211"/>
    </row>
    <row r="223" spans="1:6">
      <c r="A223" s="14">
        <v>2024</v>
      </c>
      <c r="B223" s="14">
        <v>18</v>
      </c>
      <c r="C223" s="30">
        <v>2</v>
      </c>
      <c r="D223" s="2" t="s">
        <v>1382</v>
      </c>
      <c r="E223" s="212" t="s">
        <v>3749</v>
      </c>
      <c r="F223" s="212" t="s">
        <v>3748</v>
      </c>
    </row>
    <row r="224" spans="1:6">
      <c r="A224" s="14">
        <v>2024</v>
      </c>
      <c r="B224" s="14">
        <v>18</v>
      </c>
      <c r="C224" s="30">
        <v>3</v>
      </c>
      <c r="D224" s="2" t="s">
        <v>3130</v>
      </c>
      <c r="E224" s="212" t="s">
        <v>3763</v>
      </c>
      <c r="F224" s="212" t="s">
        <v>3747</v>
      </c>
    </row>
    <row r="225" spans="1:6">
      <c r="A225" s="14">
        <v>2024</v>
      </c>
      <c r="B225" s="14">
        <v>18</v>
      </c>
      <c r="C225" s="30">
        <v>4</v>
      </c>
      <c r="D225" s="2" t="s">
        <v>1521</v>
      </c>
      <c r="E225" s="212" t="s">
        <v>3751</v>
      </c>
      <c r="F225" s="212" t="s">
        <v>3750</v>
      </c>
    </row>
    <row r="226" spans="1:6" ht="15" customHeight="1">
      <c r="A226" s="14">
        <v>2024</v>
      </c>
      <c r="B226" s="14">
        <v>18</v>
      </c>
      <c r="C226" s="30">
        <v>5</v>
      </c>
      <c r="D226" s="2" t="s">
        <v>1419</v>
      </c>
      <c r="E226" s="212"/>
      <c r="F226" s="212"/>
    </row>
    <row r="227" spans="1:6">
      <c r="A227" s="14">
        <v>2024</v>
      </c>
      <c r="B227" s="14">
        <v>18</v>
      </c>
      <c r="C227" s="30">
        <f>C226+1</f>
        <v>6</v>
      </c>
      <c r="D227" s="2" t="s">
        <v>2743</v>
      </c>
      <c r="E227" s="212" t="s">
        <v>3753</v>
      </c>
      <c r="F227" s="212" t="s">
        <v>3752</v>
      </c>
    </row>
    <row r="228" spans="1:6">
      <c r="A228" s="14">
        <v>2024</v>
      </c>
      <c r="B228" s="14">
        <v>18</v>
      </c>
      <c r="C228" s="30">
        <f t="shared" ref="C228:C241" si="11">C227+1</f>
        <v>7</v>
      </c>
      <c r="D228" s="2" t="s">
        <v>1421</v>
      </c>
      <c r="E228" s="212"/>
      <c r="F228" s="212"/>
    </row>
    <row r="229" spans="1:6">
      <c r="A229" s="14">
        <v>2024</v>
      </c>
      <c r="B229" s="14">
        <v>18</v>
      </c>
      <c r="C229" s="30">
        <f t="shared" si="11"/>
        <v>8</v>
      </c>
      <c r="D229" s="2" t="s">
        <v>1386</v>
      </c>
      <c r="E229" s="212"/>
      <c r="F229" s="212"/>
    </row>
    <row r="230" spans="1:6" ht="15" customHeight="1">
      <c r="A230" s="14">
        <v>2024</v>
      </c>
      <c r="B230" s="14">
        <v>18</v>
      </c>
      <c r="C230" s="30">
        <f t="shared" si="11"/>
        <v>9</v>
      </c>
      <c r="D230" s="2" t="s">
        <v>2018</v>
      </c>
      <c r="E230" s="212"/>
      <c r="F230" s="212"/>
    </row>
    <row r="231" spans="1:6">
      <c r="A231" s="14">
        <v>2024</v>
      </c>
      <c r="B231" s="14">
        <v>18</v>
      </c>
      <c r="C231" s="30">
        <f t="shared" si="11"/>
        <v>10</v>
      </c>
      <c r="D231" s="2" t="s">
        <v>2540</v>
      </c>
      <c r="E231" s="212" t="s">
        <v>3756</v>
      </c>
      <c r="F231" s="212" t="s">
        <v>3757</v>
      </c>
    </row>
    <row r="232" spans="1:6">
      <c r="A232" s="14">
        <v>2024</v>
      </c>
      <c r="B232" s="14">
        <v>18</v>
      </c>
      <c r="C232" s="30">
        <f>C231+1</f>
        <v>11</v>
      </c>
      <c r="D232" s="2" t="s">
        <v>2064</v>
      </c>
      <c r="E232" s="212"/>
      <c r="F232" s="212"/>
    </row>
    <row r="233" spans="1:6">
      <c r="A233" s="14">
        <v>2024</v>
      </c>
      <c r="B233" s="14">
        <v>18</v>
      </c>
      <c r="C233" s="30">
        <f t="shared" si="11"/>
        <v>12</v>
      </c>
      <c r="D233" s="2" t="s">
        <v>1395</v>
      </c>
      <c r="E233" s="212" t="s">
        <v>3754</v>
      </c>
      <c r="F233" s="212" t="s">
        <v>3755</v>
      </c>
    </row>
    <row r="234" spans="1:6">
      <c r="A234" s="14">
        <v>2024</v>
      </c>
      <c r="B234" s="14">
        <v>18</v>
      </c>
      <c r="C234" s="30">
        <f t="shared" si="11"/>
        <v>13</v>
      </c>
      <c r="D234" s="2" t="s">
        <v>1416</v>
      </c>
      <c r="E234" s="212"/>
      <c r="F234" s="212"/>
    </row>
    <row r="235" spans="1:6">
      <c r="A235" s="14">
        <v>2024</v>
      </c>
      <c r="B235" s="14">
        <v>18</v>
      </c>
      <c r="C235" s="30">
        <f t="shared" si="11"/>
        <v>14</v>
      </c>
      <c r="D235" s="2" t="s">
        <v>1545</v>
      </c>
      <c r="E235" s="212"/>
      <c r="F235" s="212"/>
    </row>
    <row r="236" spans="1:6">
      <c r="A236" s="14">
        <v>2024</v>
      </c>
      <c r="B236" s="14">
        <v>18</v>
      </c>
      <c r="C236" s="30">
        <f t="shared" si="11"/>
        <v>15</v>
      </c>
      <c r="D236" s="2" t="s">
        <v>1539</v>
      </c>
      <c r="E236" s="212"/>
      <c r="F236" s="212"/>
    </row>
    <row r="237" spans="1:6">
      <c r="A237" s="14">
        <v>2024</v>
      </c>
      <c r="B237" s="14">
        <v>18</v>
      </c>
      <c r="C237" s="30">
        <f>C236+1</f>
        <v>16</v>
      </c>
      <c r="D237" s="2" t="s">
        <v>1413</v>
      </c>
      <c r="E237" s="212" t="s">
        <v>3758</v>
      </c>
      <c r="F237" s="212" t="s">
        <v>3759</v>
      </c>
    </row>
    <row r="238" spans="1:6">
      <c r="A238" s="14">
        <v>2024</v>
      </c>
      <c r="B238" s="14">
        <v>18</v>
      </c>
      <c r="C238" s="30">
        <f t="shared" si="11"/>
        <v>17</v>
      </c>
      <c r="D238" s="2" t="s">
        <v>1399</v>
      </c>
      <c r="E238" s="212"/>
      <c r="F238" s="212"/>
    </row>
    <row r="239" spans="1:6">
      <c r="A239" s="14">
        <v>2024</v>
      </c>
      <c r="B239" s="14">
        <v>18</v>
      </c>
      <c r="C239" s="30">
        <f t="shared" si="11"/>
        <v>18</v>
      </c>
      <c r="D239" s="2" t="s">
        <v>1389</v>
      </c>
      <c r="E239" s="212"/>
      <c r="F239" s="212"/>
    </row>
    <row r="240" spans="1:6">
      <c r="A240" s="14">
        <v>2024</v>
      </c>
      <c r="B240" s="14">
        <v>18</v>
      </c>
      <c r="C240" s="30">
        <f t="shared" si="11"/>
        <v>19</v>
      </c>
      <c r="E240" s="1"/>
    </row>
    <row r="241" spans="1:6">
      <c r="A241" s="61">
        <v>2024</v>
      </c>
      <c r="B241" s="61">
        <v>18</v>
      </c>
      <c r="C241" s="31">
        <f t="shared" si="11"/>
        <v>20</v>
      </c>
      <c r="D241" s="11"/>
      <c r="E241" s="55"/>
      <c r="F241" s="11"/>
    </row>
    <row r="242" spans="1:6">
      <c r="A242" s="14">
        <v>2024</v>
      </c>
      <c r="B242" s="14">
        <v>33</v>
      </c>
      <c r="C242" s="30">
        <v>1</v>
      </c>
      <c r="D242" s="2" t="s">
        <v>1314</v>
      </c>
      <c r="E242" s="211" t="s">
        <v>3775</v>
      </c>
      <c r="F242" s="211" t="s">
        <v>3776</v>
      </c>
    </row>
    <row r="243" spans="1:6">
      <c r="A243" s="14">
        <v>2024</v>
      </c>
      <c r="B243" s="14">
        <v>33</v>
      </c>
      <c r="C243" s="30">
        <v>2</v>
      </c>
      <c r="D243" s="2" t="s">
        <v>1382</v>
      </c>
      <c r="E243" s="212" t="s">
        <v>3786</v>
      </c>
      <c r="F243" s="212" t="s">
        <v>3748</v>
      </c>
    </row>
    <row r="244" spans="1:6">
      <c r="A244" s="14">
        <v>2024</v>
      </c>
      <c r="B244" s="14">
        <v>33</v>
      </c>
      <c r="C244" s="30">
        <v>3</v>
      </c>
      <c r="D244" s="2" t="s">
        <v>1545</v>
      </c>
      <c r="E244" s="212"/>
      <c r="F244" s="212"/>
    </row>
    <row r="245" spans="1:6">
      <c r="A245" s="14">
        <v>2024</v>
      </c>
      <c r="B245" s="14">
        <v>33</v>
      </c>
      <c r="C245" s="30">
        <v>4</v>
      </c>
      <c r="D245" s="2" t="s">
        <v>3130</v>
      </c>
      <c r="E245" s="212" t="s">
        <v>3773</v>
      </c>
      <c r="F245" s="212" t="s">
        <v>3774</v>
      </c>
    </row>
    <row r="246" spans="1:6">
      <c r="A246" s="14">
        <v>2024</v>
      </c>
      <c r="B246" s="14">
        <v>33</v>
      </c>
      <c r="C246" s="30">
        <v>5</v>
      </c>
      <c r="D246" s="2" t="s">
        <v>1416</v>
      </c>
      <c r="E246" s="212"/>
      <c r="F246" s="212"/>
    </row>
    <row r="247" spans="1:6">
      <c r="A247" s="14">
        <v>2024</v>
      </c>
      <c r="B247" s="14">
        <v>33</v>
      </c>
      <c r="C247" s="30">
        <f>C246+1</f>
        <v>6</v>
      </c>
      <c r="D247" s="2" t="s">
        <v>3770</v>
      </c>
      <c r="E247" s="212"/>
      <c r="F247" s="212"/>
    </row>
    <row r="248" spans="1:6">
      <c r="A248" s="14">
        <v>2024</v>
      </c>
      <c r="B248" s="14">
        <v>33</v>
      </c>
      <c r="C248" s="30">
        <f t="shared" ref="C248:C261" si="12">C247+1</f>
        <v>7</v>
      </c>
      <c r="D248" s="2" t="s">
        <v>1521</v>
      </c>
      <c r="E248" s="212" t="s">
        <v>3777</v>
      </c>
      <c r="F248" s="212" t="s">
        <v>2753</v>
      </c>
    </row>
    <row r="249" spans="1:6">
      <c r="A249" s="14">
        <v>2024</v>
      </c>
      <c r="B249" s="14">
        <v>33</v>
      </c>
      <c r="C249" s="30">
        <f t="shared" si="12"/>
        <v>8</v>
      </c>
      <c r="D249" s="2" t="s">
        <v>1421</v>
      </c>
      <c r="E249" s="2" t="s">
        <v>3783</v>
      </c>
      <c r="F249" s="212" t="s">
        <v>3787</v>
      </c>
    </row>
    <row r="250" spans="1:6">
      <c r="A250" s="14">
        <v>2024</v>
      </c>
      <c r="B250" s="14">
        <v>33</v>
      </c>
      <c r="C250" s="30">
        <f t="shared" si="12"/>
        <v>9</v>
      </c>
      <c r="D250" s="2" t="s">
        <v>1413</v>
      </c>
      <c r="E250" s="212" t="s">
        <v>3785</v>
      </c>
      <c r="F250" s="212" t="s">
        <v>3758</v>
      </c>
    </row>
    <row r="251" spans="1:6">
      <c r="A251" s="14">
        <v>2024</v>
      </c>
      <c r="B251" s="14">
        <v>33</v>
      </c>
      <c r="C251" s="30">
        <f t="shared" si="12"/>
        <v>10</v>
      </c>
      <c r="D251" s="2" t="s">
        <v>2540</v>
      </c>
      <c r="E251" s="212" t="s">
        <v>1534</v>
      </c>
      <c r="F251" s="212" t="s">
        <v>3788</v>
      </c>
    </row>
    <row r="252" spans="1:6">
      <c r="A252" s="14">
        <v>2024</v>
      </c>
      <c r="B252" s="14">
        <v>33</v>
      </c>
      <c r="C252" s="30">
        <f>C251+1</f>
        <v>11</v>
      </c>
      <c r="D252" s="2" t="s">
        <v>1386</v>
      </c>
      <c r="E252" s="212" t="s">
        <v>3780</v>
      </c>
      <c r="F252" s="212" t="s">
        <v>3779</v>
      </c>
    </row>
    <row r="253" spans="1:6">
      <c r="A253" s="14">
        <v>2024</v>
      </c>
      <c r="B253" s="14">
        <v>33</v>
      </c>
      <c r="C253" s="30">
        <f t="shared" si="12"/>
        <v>12</v>
      </c>
      <c r="D253" s="2" t="s">
        <v>2064</v>
      </c>
      <c r="E253" s="212"/>
      <c r="F253" s="212"/>
    </row>
    <row r="254" spans="1:6">
      <c r="A254" s="14">
        <v>2024</v>
      </c>
      <c r="B254" s="14">
        <v>33</v>
      </c>
      <c r="C254" s="30">
        <f t="shared" si="12"/>
        <v>13</v>
      </c>
      <c r="D254" s="2" t="s">
        <v>1389</v>
      </c>
      <c r="E254" s="212" t="s">
        <v>3781</v>
      </c>
      <c r="F254" s="212" t="s">
        <v>3782</v>
      </c>
    </row>
    <row r="255" spans="1:6">
      <c r="A255" s="14">
        <v>2024</v>
      </c>
      <c r="B255" s="14">
        <v>33</v>
      </c>
      <c r="C255" s="30">
        <f t="shared" si="12"/>
        <v>14</v>
      </c>
      <c r="D255" s="2" t="s">
        <v>1395</v>
      </c>
      <c r="E255" s="212" t="s">
        <v>3778</v>
      </c>
      <c r="F255" s="212" t="s">
        <v>3784</v>
      </c>
    </row>
    <row r="256" spans="1:6">
      <c r="A256" s="14">
        <v>2024</v>
      </c>
      <c r="B256" s="14">
        <v>33</v>
      </c>
      <c r="C256" s="30">
        <f t="shared" si="12"/>
        <v>15</v>
      </c>
      <c r="D256" s="2" t="s">
        <v>2018</v>
      </c>
      <c r="E256" s="212" t="s">
        <v>3790</v>
      </c>
      <c r="F256" s="212" t="s">
        <v>3789</v>
      </c>
    </row>
    <row r="257" spans="1:6">
      <c r="A257" s="14">
        <v>2024</v>
      </c>
      <c r="B257" s="14">
        <v>33</v>
      </c>
      <c r="C257" s="30">
        <f>C256+1</f>
        <v>16</v>
      </c>
      <c r="D257" s="2" t="s">
        <v>1399</v>
      </c>
      <c r="E257" s="212" t="s">
        <v>3791</v>
      </c>
      <c r="F257" s="212" t="s">
        <v>3792</v>
      </c>
    </row>
    <row r="258" spans="1:6">
      <c r="A258" s="14">
        <v>2024</v>
      </c>
      <c r="B258" s="14">
        <v>33</v>
      </c>
      <c r="C258" s="30">
        <f t="shared" si="12"/>
        <v>17</v>
      </c>
      <c r="D258" s="2" t="s">
        <v>1419</v>
      </c>
      <c r="E258" s="212"/>
      <c r="F258" s="212"/>
    </row>
    <row r="259" spans="1:6">
      <c r="A259" s="14">
        <v>2024</v>
      </c>
      <c r="B259" s="14">
        <v>33</v>
      </c>
      <c r="C259" s="30">
        <f t="shared" si="12"/>
        <v>18</v>
      </c>
      <c r="D259" s="2" t="s">
        <v>1539</v>
      </c>
      <c r="E259" s="212"/>
      <c r="F259" s="212"/>
    </row>
    <row r="260" spans="1:6">
      <c r="A260" s="14">
        <v>2024</v>
      </c>
      <c r="B260" s="14">
        <v>33</v>
      </c>
      <c r="C260" s="30">
        <f t="shared" si="12"/>
        <v>19</v>
      </c>
      <c r="E260" s="1"/>
    </row>
    <row r="261" spans="1:6">
      <c r="A261" s="61">
        <v>2024</v>
      </c>
      <c r="B261" s="61">
        <v>33</v>
      </c>
      <c r="C261" s="31">
        <f t="shared" si="12"/>
        <v>20</v>
      </c>
      <c r="D261" s="11"/>
      <c r="E261" s="55"/>
      <c r="F261" s="11"/>
    </row>
    <row r="262" spans="1:6" ht="15" customHeight="1">
      <c r="A262" s="14">
        <v>2025</v>
      </c>
      <c r="B262" s="14">
        <v>18</v>
      </c>
      <c r="C262" s="30">
        <v>1</v>
      </c>
      <c r="D262" s="2" t="s">
        <v>1416</v>
      </c>
      <c r="E262" s="47"/>
      <c r="F262" s="47"/>
    </row>
    <row r="263" spans="1:6">
      <c r="A263" s="14">
        <v>2025</v>
      </c>
      <c r="B263" s="14">
        <v>18</v>
      </c>
      <c r="C263" s="30">
        <v>2</v>
      </c>
      <c r="D263" s="2" t="s">
        <v>1542</v>
      </c>
    </row>
    <row r="264" spans="1:6">
      <c r="A264" s="14">
        <v>2025</v>
      </c>
      <c r="B264" s="14">
        <v>18</v>
      </c>
      <c r="C264" s="30">
        <v>3</v>
      </c>
      <c r="D264" s="2" t="s">
        <v>2018</v>
      </c>
      <c r="E264" s="2" t="s">
        <v>4234</v>
      </c>
      <c r="F264" s="2" t="s">
        <v>3776</v>
      </c>
    </row>
    <row r="265" spans="1:6">
      <c r="A265" s="14">
        <v>2025</v>
      </c>
      <c r="B265" s="14">
        <v>18</v>
      </c>
      <c r="C265" s="30">
        <v>4</v>
      </c>
      <c r="D265" s="2" t="s">
        <v>1314</v>
      </c>
    </row>
    <row r="266" spans="1:6" ht="15" customHeight="1">
      <c r="A266" s="14">
        <v>2025</v>
      </c>
      <c r="B266" s="14">
        <v>18</v>
      </c>
      <c r="C266" s="30">
        <v>5</v>
      </c>
      <c r="D266" s="2" t="s">
        <v>2540</v>
      </c>
      <c r="E266" s="2" t="s">
        <v>4235</v>
      </c>
      <c r="F266" s="2" t="s">
        <v>4243</v>
      </c>
    </row>
    <row r="267" spans="1:6" ht="15" customHeight="1">
      <c r="A267" s="14">
        <v>2025</v>
      </c>
      <c r="B267" s="14">
        <v>18</v>
      </c>
      <c r="C267" s="30">
        <f>C266+1</f>
        <v>6</v>
      </c>
      <c r="D267" s="2" t="s">
        <v>2743</v>
      </c>
      <c r="E267" s="174"/>
      <c r="F267" s="174"/>
    </row>
    <row r="268" spans="1:6" ht="15" customHeight="1">
      <c r="A268" s="14">
        <v>2025</v>
      </c>
      <c r="B268" s="14">
        <v>18</v>
      </c>
      <c r="C268" s="30">
        <f t="shared" ref="C268:C281" si="13">C267+1</f>
        <v>7</v>
      </c>
      <c r="D268" s="2" t="s">
        <v>2064</v>
      </c>
      <c r="E268" s="174"/>
      <c r="F268" s="174"/>
    </row>
    <row r="269" spans="1:6" ht="15" customHeight="1">
      <c r="A269" s="14">
        <v>2025</v>
      </c>
      <c r="B269" s="14">
        <v>18</v>
      </c>
      <c r="C269" s="30">
        <f t="shared" si="13"/>
        <v>8</v>
      </c>
      <c r="D269" s="2" t="s">
        <v>1530</v>
      </c>
      <c r="E269" s="174"/>
      <c r="F269" s="174"/>
    </row>
    <row r="270" spans="1:6" ht="15" customHeight="1">
      <c r="A270" s="14">
        <v>2025</v>
      </c>
      <c r="B270" s="14">
        <v>18</v>
      </c>
      <c r="C270" s="30">
        <f t="shared" si="13"/>
        <v>9</v>
      </c>
      <c r="D270" s="2" t="s">
        <v>1421</v>
      </c>
      <c r="E270" s="174" t="s">
        <v>4236</v>
      </c>
      <c r="F270" s="174" t="s">
        <v>4237</v>
      </c>
    </row>
    <row r="271" spans="1:6" ht="15" customHeight="1">
      <c r="A271" s="14">
        <v>2025</v>
      </c>
      <c r="B271" s="14">
        <v>18</v>
      </c>
      <c r="C271" s="30">
        <f t="shared" si="13"/>
        <v>10</v>
      </c>
      <c r="D271" s="2" t="s">
        <v>1521</v>
      </c>
      <c r="E271" s="1" t="s">
        <v>4238</v>
      </c>
      <c r="F271" s="1" t="s">
        <v>2068</v>
      </c>
    </row>
    <row r="272" spans="1:6">
      <c r="A272" s="14">
        <v>2025</v>
      </c>
      <c r="B272" s="14">
        <v>18</v>
      </c>
      <c r="C272" s="30">
        <f>C271+1</f>
        <v>11</v>
      </c>
      <c r="D272" s="2" t="s">
        <v>1386</v>
      </c>
      <c r="E272" s="1" t="s">
        <v>4239</v>
      </c>
      <c r="F272" s="1" t="s">
        <v>4240</v>
      </c>
    </row>
    <row r="273" spans="1:6">
      <c r="A273" s="14">
        <v>2025</v>
      </c>
      <c r="B273" s="14">
        <v>18</v>
      </c>
      <c r="C273" s="30">
        <f t="shared" si="13"/>
        <v>12</v>
      </c>
      <c r="D273" s="2" t="s">
        <v>1382</v>
      </c>
      <c r="E273" s="1" t="s">
        <v>2075</v>
      </c>
      <c r="F273" s="1" t="s">
        <v>4242</v>
      </c>
    </row>
    <row r="274" spans="1:6">
      <c r="A274" s="14">
        <v>2025</v>
      </c>
      <c r="B274" s="14">
        <v>18</v>
      </c>
      <c r="C274" s="30">
        <f t="shared" si="13"/>
        <v>13</v>
      </c>
      <c r="D274" s="2" t="s">
        <v>1419</v>
      </c>
      <c r="E274" s="1"/>
      <c r="F274" s="1"/>
    </row>
    <row r="275" spans="1:6">
      <c r="A275" s="14">
        <v>2025</v>
      </c>
      <c r="B275" s="14">
        <v>18</v>
      </c>
      <c r="C275" s="30">
        <f t="shared" si="13"/>
        <v>14</v>
      </c>
      <c r="D275" s="2" t="s">
        <v>1413</v>
      </c>
      <c r="E275" s="1" t="s">
        <v>4232</v>
      </c>
      <c r="F275" s="1" t="s">
        <v>4241</v>
      </c>
    </row>
    <row r="276" spans="1:6" ht="15" customHeight="1">
      <c r="A276" s="14">
        <v>2025</v>
      </c>
      <c r="B276" s="14">
        <v>18</v>
      </c>
      <c r="C276" s="30">
        <f t="shared" si="13"/>
        <v>15</v>
      </c>
      <c r="D276" s="2" t="s">
        <v>1389</v>
      </c>
    </row>
    <row r="277" spans="1:6" ht="15" customHeight="1">
      <c r="A277" s="14">
        <v>2025</v>
      </c>
      <c r="B277" s="14">
        <v>18</v>
      </c>
      <c r="C277" s="30">
        <f>C276+1</f>
        <v>16</v>
      </c>
      <c r="D277" s="2" t="s">
        <v>1539</v>
      </c>
    </row>
    <row r="278" spans="1:6" ht="15" customHeight="1">
      <c r="A278" s="14">
        <v>2025</v>
      </c>
      <c r="B278" s="14">
        <v>18</v>
      </c>
      <c r="C278" s="30">
        <f t="shared" si="13"/>
        <v>17</v>
      </c>
      <c r="D278" s="2" t="s">
        <v>1397</v>
      </c>
    </row>
    <row r="279" spans="1:6" ht="15" customHeight="1">
      <c r="A279" s="14">
        <v>2025</v>
      </c>
      <c r="B279" s="14">
        <v>18</v>
      </c>
      <c r="C279" s="30">
        <f t="shared" si="13"/>
        <v>18</v>
      </c>
      <c r="D279" s="2" t="s">
        <v>1399</v>
      </c>
    </row>
    <row r="280" spans="1:6">
      <c r="A280" s="14">
        <v>2025</v>
      </c>
      <c r="B280" s="14">
        <v>18</v>
      </c>
      <c r="C280" s="30">
        <f t="shared" si="13"/>
        <v>19</v>
      </c>
      <c r="E280" s="1"/>
    </row>
    <row r="281" spans="1:6">
      <c r="A281" s="61">
        <v>2025</v>
      </c>
      <c r="B281" s="61">
        <v>18</v>
      </c>
      <c r="C281" s="31">
        <f t="shared" si="13"/>
        <v>20</v>
      </c>
      <c r="D281" s="11"/>
      <c r="E281" s="55"/>
      <c r="F281" s="11"/>
    </row>
    <row r="282" spans="1:6" ht="15" customHeight="1">
      <c r="A282" s="14">
        <v>2025</v>
      </c>
      <c r="B282" s="14">
        <v>30</v>
      </c>
      <c r="C282" s="30">
        <v>1</v>
      </c>
      <c r="D282" s="2" t="s">
        <v>2018</v>
      </c>
      <c r="E282" s="275" t="s">
        <v>4254</v>
      </c>
      <c r="F282" s="275" t="s">
        <v>2734</v>
      </c>
    </row>
    <row r="283" spans="1:6" ht="15" customHeight="1">
      <c r="A283" s="14">
        <v>2025</v>
      </c>
      <c r="B283" s="14">
        <v>30</v>
      </c>
      <c r="C283" s="30">
        <v>2</v>
      </c>
      <c r="D283" s="2" t="s">
        <v>1539</v>
      </c>
      <c r="E283" s="274" t="s">
        <v>4250</v>
      </c>
      <c r="F283" s="274" t="s">
        <v>4251</v>
      </c>
    </row>
    <row r="284" spans="1:6" ht="15" customHeight="1">
      <c r="A284" s="14">
        <v>2025</v>
      </c>
      <c r="B284" s="14">
        <v>30</v>
      </c>
      <c r="C284" s="30">
        <v>3</v>
      </c>
      <c r="D284" s="2" t="s">
        <v>1416</v>
      </c>
      <c r="E284" s="274"/>
      <c r="F284" s="274"/>
    </row>
    <row r="285" spans="1:6" ht="15" customHeight="1">
      <c r="A285" s="14">
        <v>2025</v>
      </c>
      <c r="B285" s="14">
        <v>30</v>
      </c>
      <c r="C285" s="30">
        <v>4</v>
      </c>
      <c r="D285" s="2" t="s">
        <v>2743</v>
      </c>
      <c r="E285" s="274" t="s">
        <v>4255</v>
      </c>
      <c r="F285" s="274" t="s">
        <v>4256</v>
      </c>
    </row>
    <row r="286" spans="1:6" ht="15" customHeight="1">
      <c r="A286" s="14">
        <v>2025</v>
      </c>
      <c r="B286" s="14">
        <v>30</v>
      </c>
      <c r="C286" s="30">
        <v>5</v>
      </c>
      <c r="D286" s="2" t="s">
        <v>1314</v>
      </c>
      <c r="E286" s="274"/>
      <c r="F286" s="274"/>
    </row>
    <row r="287" spans="1:6" ht="15" customHeight="1">
      <c r="A287" s="14">
        <v>2025</v>
      </c>
      <c r="B287" s="14">
        <v>30</v>
      </c>
      <c r="C287" s="30">
        <f>C286+1</f>
        <v>6</v>
      </c>
      <c r="D287" s="2" t="s">
        <v>3130</v>
      </c>
      <c r="E287" s="276"/>
      <c r="F287" s="276"/>
    </row>
    <row r="288" spans="1:6" ht="15" customHeight="1">
      <c r="A288" s="14">
        <v>2025</v>
      </c>
      <c r="B288" s="14">
        <v>30</v>
      </c>
      <c r="C288" s="30">
        <f t="shared" ref="C288:C301" si="14">C287+1</f>
        <v>7</v>
      </c>
      <c r="D288" s="2" t="s">
        <v>2540</v>
      </c>
      <c r="E288" s="276" t="s">
        <v>4267</v>
      </c>
      <c r="F288" s="276" t="s">
        <v>1963</v>
      </c>
    </row>
    <row r="289" spans="1:6" ht="15" customHeight="1">
      <c r="A289" s="14">
        <v>2025</v>
      </c>
      <c r="B289" s="14">
        <v>30</v>
      </c>
      <c r="C289" s="30">
        <f t="shared" si="14"/>
        <v>8</v>
      </c>
      <c r="D289" s="2" t="s">
        <v>1419</v>
      </c>
      <c r="E289" s="276" t="s">
        <v>4259</v>
      </c>
      <c r="F289" s="276" t="s">
        <v>2072</v>
      </c>
    </row>
    <row r="290" spans="1:6" ht="15" customHeight="1">
      <c r="A290" s="14">
        <v>2025</v>
      </c>
      <c r="B290" s="14">
        <v>30</v>
      </c>
      <c r="C290" s="30">
        <f t="shared" si="14"/>
        <v>9</v>
      </c>
      <c r="D290" s="2" t="s">
        <v>1521</v>
      </c>
      <c r="E290" s="276" t="s">
        <v>4260</v>
      </c>
      <c r="F290" s="276" t="s">
        <v>4238</v>
      </c>
    </row>
    <row r="291" spans="1:6" ht="15" customHeight="1">
      <c r="A291" s="14">
        <v>2025</v>
      </c>
      <c r="B291" s="14">
        <v>30</v>
      </c>
      <c r="C291" s="30">
        <f t="shared" si="14"/>
        <v>10</v>
      </c>
      <c r="D291" s="2" t="s">
        <v>1382</v>
      </c>
      <c r="E291" s="276" t="s">
        <v>4261</v>
      </c>
      <c r="F291" s="276" t="s">
        <v>4262</v>
      </c>
    </row>
    <row r="292" spans="1:6" ht="15" customHeight="1">
      <c r="A292" s="14">
        <v>2025</v>
      </c>
      <c r="B292" s="14">
        <v>30</v>
      </c>
      <c r="C292" s="30">
        <f>C291+1</f>
        <v>11</v>
      </c>
      <c r="D292" s="2" t="s">
        <v>1397</v>
      </c>
      <c r="E292" s="276" t="s">
        <v>4263</v>
      </c>
      <c r="F292" s="276" t="s">
        <v>3780</v>
      </c>
    </row>
    <row r="293" spans="1:6" ht="15" customHeight="1">
      <c r="A293" s="14">
        <v>2025</v>
      </c>
      <c r="B293" s="14">
        <v>30</v>
      </c>
      <c r="C293" s="30">
        <f t="shared" si="14"/>
        <v>12</v>
      </c>
      <c r="D293" s="2" t="s">
        <v>2064</v>
      </c>
      <c r="E293" s="276"/>
      <c r="F293" s="276"/>
    </row>
    <row r="294" spans="1:6" ht="15" customHeight="1">
      <c r="A294" s="14">
        <v>2025</v>
      </c>
      <c r="B294" s="14">
        <v>30</v>
      </c>
      <c r="C294" s="30">
        <f t="shared" si="14"/>
        <v>13</v>
      </c>
      <c r="D294" s="2" t="s">
        <v>1421</v>
      </c>
      <c r="E294" s="276" t="s">
        <v>4270</v>
      </c>
      <c r="F294" s="276" t="s">
        <v>4271</v>
      </c>
    </row>
    <row r="295" spans="1:6" ht="15" customHeight="1">
      <c r="A295" s="14">
        <v>2025</v>
      </c>
      <c r="B295" s="14">
        <v>30</v>
      </c>
      <c r="C295" s="30">
        <f t="shared" si="14"/>
        <v>14</v>
      </c>
      <c r="D295" s="2" t="s">
        <v>1386</v>
      </c>
      <c r="E295" s="276"/>
      <c r="F295" s="276"/>
    </row>
    <row r="296" spans="1:6" ht="15" customHeight="1">
      <c r="A296" s="14">
        <v>2025</v>
      </c>
      <c r="B296" s="14">
        <v>30</v>
      </c>
      <c r="C296" s="30">
        <f t="shared" si="14"/>
        <v>15</v>
      </c>
      <c r="D296" s="2" t="s">
        <v>1399</v>
      </c>
      <c r="E296" s="276" t="s">
        <v>4244</v>
      </c>
      <c r="F296" s="276" t="s">
        <v>4266</v>
      </c>
    </row>
    <row r="297" spans="1:6">
      <c r="A297" s="14">
        <v>2025</v>
      </c>
      <c r="B297" s="14">
        <v>30</v>
      </c>
      <c r="C297" s="30">
        <f>C296+1</f>
        <v>16</v>
      </c>
      <c r="D297" s="2" t="s">
        <v>1413</v>
      </c>
      <c r="E297" s="1" t="s">
        <v>4268</v>
      </c>
      <c r="F297" s="1" t="s">
        <v>4269</v>
      </c>
    </row>
    <row r="298" spans="1:6">
      <c r="A298" s="14">
        <v>2025</v>
      </c>
      <c r="B298" s="14">
        <v>30</v>
      </c>
      <c r="C298" s="30">
        <f t="shared" si="14"/>
        <v>17</v>
      </c>
      <c r="D298" s="2" t="s">
        <v>1542</v>
      </c>
      <c r="E298" s="1" t="s">
        <v>4272</v>
      </c>
      <c r="F298" s="1" t="s">
        <v>3263</v>
      </c>
    </row>
    <row r="299" spans="1:6">
      <c r="A299" s="14">
        <v>2025</v>
      </c>
      <c r="B299" s="14">
        <v>30</v>
      </c>
      <c r="C299" s="30">
        <f t="shared" si="14"/>
        <v>18</v>
      </c>
      <c r="D299" s="2" t="s">
        <v>1395</v>
      </c>
      <c r="E299" s="1"/>
      <c r="F299" s="1"/>
    </row>
    <row r="300" spans="1:6">
      <c r="A300" s="14">
        <v>2025</v>
      </c>
      <c r="B300" s="14">
        <v>30</v>
      </c>
      <c r="C300" s="30">
        <f t="shared" si="14"/>
        <v>19</v>
      </c>
      <c r="D300" s="2" t="s">
        <v>1389</v>
      </c>
      <c r="E300" s="1"/>
      <c r="F300" s="1"/>
    </row>
    <row r="301" spans="1:6">
      <c r="A301" s="61">
        <v>2025</v>
      </c>
      <c r="B301" s="61">
        <v>30</v>
      </c>
      <c r="C301" s="31">
        <f t="shared" si="14"/>
        <v>20</v>
      </c>
      <c r="D301" s="11" t="s">
        <v>1530</v>
      </c>
      <c r="E301" s="55" t="s">
        <v>4257</v>
      </c>
      <c r="F301" s="55" t="s">
        <v>4258</v>
      </c>
    </row>
    <row r="302" spans="1:6">
      <c r="A302" s="14">
        <v>2026</v>
      </c>
      <c r="B302" s="14">
        <v>18</v>
      </c>
      <c r="C302" s="30">
        <v>1</v>
      </c>
      <c r="D302" s="2" t="s">
        <v>1382</v>
      </c>
      <c r="E302" s="494" t="s">
        <v>4637</v>
      </c>
      <c r="F302" s="494" t="s">
        <v>4638</v>
      </c>
    </row>
    <row r="303" spans="1:6">
      <c r="A303" s="14">
        <v>2026</v>
      </c>
      <c r="B303" s="14">
        <v>18</v>
      </c>
      <c r="C303" s="30">
        <v>2</v>
      </c>
      <c r="D303" s="2" t="s">
        <v>2064</v>
      </c>
      <c r="E303" s="1" t="s">
        <v>4639</v>
      </c>
      <c r="F303" s="1" t="s">
        <v>4640</v>
      </c>
    </row>
    <row r="304" spans="1:6">
      <c r="A304" s="14">
        <v>2026</v>
      </c>
      <c r="B304" s="14">
        <v>18</v>
      </c>
      <c r="C304" s="30">
        <v>3</v>
      </c>
      <c r="D304" s="2" t="s">
        <v>1399</v>
      </c>
      <c r="E304" s="1"/>
      <c r="F304" s="1"/>
    </row>
    <row r="305" spans="1:6">
      <c r="A305" s="14">
        <v>2026</v>
      </c>
      <c r="B305" s="14">
        <v>18</v>
      </c>
      <c r="C305" s="30">
        <v>4</v>
      </c>
      <c r="D305" s="2" t="s">
        <v>1421</v>
      </c>
      <c r="E305" s="1"/>
      <c r="F305" s="1"/>
    </row>
    <row r="306" spans="1:6">
      <c r="A306" s="14">
        <v>2026</v>
      </c>
      <c r="B306" s="14">
        <v>18</v>
      </c>
      <c r="C306" s="30">
        <v>5</v>
      </c>
      <c r="D306" s="2" t="s">
        <v>1419</v>
      </c>
      <c r="E306" s="1" t="s">
        <v>4646</v>
      </c>
      <c r="F306" s="1" t="s">
        <v>4647</v>
      </c>
    </row>
    <row r="307" spans="1:6">
      <c r="A307" s="14">
        <v>2026</v>
      </c>
      <c r="B307" s="14">
        <v>18</v>
      </c>
      <c r="C307" s="30">
        <f>C306+1</f>
        <v>6</v>
      </c>
      <c r="D307" s="2" t="s">
        <v>1417</v>
      </c>
      <c r="E307" s="495"/>
      <c r="F307" s="495"/>
    </row>
    <row r="308" spans="1:6">
      <c r="A308" s="14">
        <v>2026</v>
      </c>
      <c r="B308" s="14">
        <v>18</v>
      </c>
      <c r="C308" s="30">
        <f t="shared" ref="C308:C321" si="15">C307+1</f>
        <v>7</v>
      </c>
      <c r="D308" s="2" t="s">
        <v>3130</v>
      </c>
      <c r="E308" s="495"/>
      <c r="F308" s="495"/>
    </row>
    <row r="309" spans="1:6">
      <c r="A309" s="14">
        <v>2026</v>
      </c>
      <c r="B309" s="14">
        <v>18</v>
      </c>
      <c r="C309" s="30">
        <f t="shared" si="15"/>
        <v>8</v>
      </c>
      <c r="D309" s="2" t="s">
        <v>1389</v>
      </c>
      <c r="E309" s="495"/>
      <c r="F309" s="495"/>
    </row>
    <row r="310" spans="1:6">
      <c r="A310" s="14">
        <v>2026</v>
      </c>
      <c r="B310" s="14">
        <v>18</v>
      </c>
      <c r="C310" s="30">
        <f t="shared" si="15"/>
        <v>9</v>
      </c>
      <c r="D310" s="2" t="s">
        <v>1413</v>
      </c>
      <c r="E310" s="495"/>
      <c r="F310" s="495"/>
    </row>
    <row r="311" spans="1:6" ht="16">
      <c r="A311" s="14">
        <v>2026</v>
      </c>
      <c r="B311" s="14">
        <v>18</v>
      </c>
      <c r="C311" s="30">
        <f t="shared" si="15"/>
        <v>10</v>
      </c>
      <c r="D311" s="2" t="s">
        <v>1542</v>
      </c>
      <c r="E311" s="495" t="s">
        <v>4641</v>
      </c>
      <c r="F311" s="495" t="s">
        <v>4642</v>
      </c>
    </row>
    <row r="312" spans="1:6">
      <c r="A312" s="14">
        <v>2026</v>
      </c>
      <c r="B312" s="14">
        <v>18</v>
      </c>
      <c r="C312" s="30">
        <f>C311+1</f>
        <v>11</v>
      </c>
      <c r="D312" s="2" t="s">
        <v>2743</v>
      </c>
      <c r="E312" s="1" t="s">
        <v>4645</v>
      </c>
      <c r="F312" s="1" t="s">
        <v>4643</v>
      </c>
    </row>
    <row r="313" spans="1:6">
      <c r="A313" s="14">
        <v>2026</v>
      </c>
      <c r="B313" s="14">
        <v>18</v>
      </c>
      <c r="C313" s="30">
        <f t="shared" si="15"/>
        <v>12</v>
      </c>
      <c r="D313" s="2" t="s">
        <v>1416</v>
      </c>
      <c r="E313" s="1"/>
      <c r="F313" s="1"/>
    </row>
    <row r="314" spans="1:6">
      <c r="A314" s="14">
        <v>2026</v>
      </c>
      <c r="B314" s="14">
        <v>18</v>
      </c>
      <c r="C314" s="30">
        <f t="shared" si="15"/>
        <v>13</v>
      </c>
      <c r="D314" s="2" t="s">
        <v>1521</v>
      </c>
      <c r="E314" s="1" t="s">
        <v>2132</v>
      </c>
      <c r="F314" s="1" t="s">
        <v>4211</v>
      </c>
    </row>
    <row r="315" spans="1:6">
      <c r="A315" s="14">
        <v>2026</v>
      </c>
      <c r="B315" s="14">
        <v>18</v>
      </c>
      <c r="C315" s="30">
        <f t="shared" si="15"/>
        <v>14</v>
      </c>
      <c r="D315" s="2" t="s">
        <v>1530</v>
      </c>
      <c r="E315" s="1" t="s">
        <v>4644</v>
      </c>
      <c r="F315" s="1" t="s">
        <v>2086</v>
      </c>
    </row>
    <row r="316" spans="1:6">
      <c r="A316" s="14">
        <v>2026</v>
      </c>
      <c r="B316" s="14">
        <v>18</v>
      </c>
      <c r="C316" s="30">
        <f t="shared" si="15"/>
        <v>15</v>
      </c>
      <c r="D316" s="2" t="s">
        <v>1395</v>
      </c>
      <c r="E316" s="1"/>
      <c r="F316" s="1"/>
    </row>
    <row r="317" spans="1:6">
      <c r="A317" s="14">
        <v>2026</v>
      </c>
      <c r="B317" s="14">
        <v>18</v>
      </c>
      <c r="C317" s="30">
        <f>C316+1</f>
        <v>16</v>
      </c>
      <c r="D317" s="2" t="s">
        <v>1397</v>
      </c>
      <c r="E317" s="1"/>
      <c r="F317" s="1"/>
    </row>
    <row r="318" spans="1:6">
      <c r="A318" s="14">
        <v>2026</v>
      </c>
      <c r="B318" s="14">
        <v>18</v>
      </c>
      <c r="C318" s="30">
        <f t="shared" si="15"/>
        <v>17</v>
      </c>
      <c r="D318" s="2" t="s">
        <v>4636</v>
      </c>
      <c r="E318" s="1"/>
      <c r="F318" s="1"/>
    </row>
    <row r="319" spans="1:6">
      <c r="A319" s="14">
        <v>2026</v>
      </c>
      <c r="B319" s="14">
        <v>18</v>
      </c>
      <c r="C319" s="30">
        <f t="shared" si="15"/>
        <v>18</v>
      </c>
      <c r="D319" s="2" t="s">
        <v>2540</v>
      </c>
      <c r="E319" s="1"/>
      <c r="F319" s="1"/>
    </row>
    <row r="320" spans="1:6">
      <c r="A320" s="14">
        <v>2026</v>
      </c>
      <c r="B320" s="14">
        <v>18</v>
      </c>
      <c r="C320" s="30">
        <f t="shared" si="15"/>
        <v>19</v>
      </c>
      <c r="D320" s="2" t="s">
        <v>1314</v>
      </c>
      <c r="E320" s="1"/>
      <c r="F320" s="1"/>
    </row>
    <row r="321" spans="1:6">
      <c r="A321" s="61">
        <v>2026</v>
      </c>
      <c r="B321" s="61">
        <v>18</v>
      </c>
      <c r="C321" s="31">
        <f t="shared" si="15"/>
        <v>20</v>
      </c>
      <c r="D321" s="11" t="s">
        <v>1386</v>
      </c>
      <c r="E321" s="55"/>
      <c r="F321" s="55"/>
    </row>
    <row r="322" spans="1:6">
      <c r="A322" s="14">
        <v>2026</v>
      </c>
      <c r="B322" s="14">
        <v>36</v>
      </c>
      <c r="C322" s="30">
        <v>1</v>
      </c>
      <c r="D322" s="2" t="s">
        <v>1382</v>
      </c>
      <c r="E322" s="494" t="s">
        <v>2770</v>
      </c>
      <c r="F322" s="494" t="s">
        <v>3220</v>
      </c>
    </row>
    <row r="323" spans="1:6">
      <c r="A323" s="14">
        <v>2026</v>
      </c>
      <c r="B323" s="14">
        <v>36</v>
      </c>
      <c r="C323" s="30">
        <v>2</v>
      </c>
      <c r="D323" s="2" t="s">
        <v>1399</v>
      </c>
      <c r="E323" s="1" t="s">
        <v>4702</v>
      </c>
      <c r="F323" s="1" t="s">
        <v>4688</v>
      </c>
    </row>
    <row r="324" spans="1:6">
      <c r="A324" s="14">
        <v>2026</v>
      </c>
      <c r="B324" s="14">
        <v>36</v>
      </c>
      <c r="C324" s="30">
        <v>3</v>
      </c>
      <c r="D324" s="2" t="s">
        <v>3130</v>
      </c>
      <c r="E324" s="1"/>
      <c r="F324" s="1"/>
    </row>
    <row r="325" spans="1:6">
      <c r="A325" s="14">
        <v>2026</v>
      </c>
      <c r="B325" s="14">
        <v>36</v>
      </c>
      <c r="C325" s="30">
        <v>4</v>
      </c>
      <c r="D325" s="2" t="s">
        <v>1417</v>
      </c>
      <c r="E325" s="1"/>
      <c r="F325" s="1"/>
    </row>
    <row r="326" spans="1:6">
      <c r="A326" s="14">
        <v>2026</v>
      </c>
      <c r="B326" s="14">
        <v>36</v>
      </c>
      <c r="C326" s="30">
        <v>5</v>
      </c>
      <c r="D326" s="2" t="s">
        <v>2064</v>
      </c>
      <c r="E326" s="1"/>
      <c r="F326" s="1"/>
    </row>
    <row r="327" spans="1:6" ht="15" customHeight="1">
      <c r="A327" s="14">
        <v>2026</v>
      </c>
      <c r="B327" s="14">
        <v>36</v>
      </c>
      <c r="C327" s="30">
        <f>C326+1</f>
        <v>6</v>
      </c>
      <c r="D327" s="2" t="s">
        <v>2743</v>
      </c>
      <c r="E327" s="2" t="s">
        <v>4689</v>
      </c>
      <c r="F327" s="495" t="s">
        <v>4690</v>
      </c>
    </row>
    <row r="328" spans="1:6" ht="16" customHeight="1">
      <c r="A328" s="14">
        <v>2026</v>
      </c>
      <c r="B328" s="14">
        <v>36</v>
      </c>
      <c r="C328" s="30">
        <f t="shared" ref="C328:C341" si="16">C327+1</f>
        <v>7</v>
      </c>
      <c r="D328" s="2" t="s">
        <v>1416</v>
      </c>
      <c r="E328" s="495"/>
      <c r="F328" s="495"/>
    </row>
    <row r="329" spans="1:6">
      <c r="A329" s="14">
        <v>2026</v>
      </c>
      <c r="B329" s="14">
        <v>36</v>
      </c>
      <c r="C329" s="30">
        <f t="shared" si="16"/>
        <v>8</v>
      </c>
      <c r="D329" s="2" t="s">
        <v>1314</v>
      </c>
      <c r="E329" s="495"/>
      <c r="F329" s="495"/>
    </row>
    <row r="330" spans="1:6">
      <c r="A330" s="14">
        <v>2026</v>
      </c>
      <c r="B330" s="14">
        <v>36</v>
      </c>
      <c r="C330" s="30">
        <f t="shared" si="16"/>
        <v>9</v>
      </c>
      <c r="D330" s="2" t="s">
        <v>1389</v>
      </c>
      <c r="E330" s="495"/>
      <c r="F330" s="495"/>
    </row>
    <row r="331" spans="1:6" ht="16">
      <c r="A331" s="14">
        <v>2026</v>
      </c>
      <c r="B331" s="14">
        <v>36</v>
      </c>
      <c r="C331" s="30">
        <f t="shared" si="16"/>
        <v>10</v>
      </c>
      <c r="D331" s="2" t="s">
        <v>1421</v>
      </c>
      <c r="E331" s="495" t="s">
        <v>4691</v>
      </c>
      <c r="F331" s="495" t="s">
        <v>2119</v>
      </c>
    </row>
    <row r="332" spans="1:6">
      <c r="A332" s="14">
        <v>2026</v>
      </c>
      <c r="B332" s="14">
        <v>36</v>
      </c>
      <c r="C332" s="30">
        <f>C331+1</f>
        <v>11</v>
      </c>
      <c r="D332" s="2" t="s">
        <v>1542</v>
      </c>
      <c r="E332" s="1"/>
      <c r="F332" s="1"/>
    </row>
    <row r="333" spans="1:6">
      <c r="A333" s="14">
        <v>2026</v>
      </c>
      <c r="B333" s="14">
        <v>36</v>
      </c>
      <c r="C333" s="30">
        <f t="shared" si="16"/>
        <v>12</v>
      </c>
      <c r="D333" s="2" t="s">
        <v>1419</v>
      </c>
      <c r="E333" s="1" t="s">
        <v>4694</v>
      </c>
      <c r="F333" s="1" t="s">
        <v>4695</v>
      </c>
    </row>
    <row r="334" spans="1:6">
      <c r="A334" s="14">
        <v>2026</v>
      </c>
      <c r="B334" s="14">
        <v>36</v>
      </c>
      <c r="C334" s="30">
        <f t="shared" si="16"/>
        <v>13</v>
      </c>
      <c r="D334" s="2" t="s">
        <v>1413</v>
      </c>
      <c r="E334" s="1" t="s">
        <v>4696</v>
      </c>
      <c r="F334" s="1" t="s">
        <v>4697</v>
      </c>
    </row>
    <row r="335" spans="1:6">
      <c r="A335" s="14">
        <v>2026</v>
      </c>
      <c r="B335" s="14">
        <v>36</v>
      </c>
      <c r="C335" s="30">
        <f t="shared" si="16"/>
        <v>14</v>
      </c>
      <c r="D335" s="2" t="s">
        <v>1530</v>
      </c>
      <c r="E335" s="1" t="s">
        <v>4692</v>
      </c>
      <c r="F335" s="1" t="s">
        <v>4693</v>
      </c>
    </row>
    <row r="336" spans="1:6">
      <c r="A336" s="14">
        <v>2026</v>
      </c>
      <c r="B336" s="14">
        <v>36</v>
      </c>
      <c r="C336" s="30">
        <f t="shared" si="16"/>
        <v>15</v>
      </c>
      <c r="D336" s="2" t="s">
        <v>1386</v>
      </c>
      <c r="E336" s="1"/>
      <c r="F336" s="1"/>
    </row>
    <row r="337" spans="1:6">
      <c r="A337" s="14">
        <v>2026</v>
      </c>
      <c r="B337" s="14">
        <v>36</v>
      </c>
      <c r="C337" s="30">
        <f>C336+1</f>
        <v>16</v>
      </c>
      <c r="D337" s="2" t="s">
        <v>1521</v>
      </c>
      <c r="E337" s="212" t="s">
        <v>4699</v>
      </c>
      <c r="F337" s="212" t="s">
        <v>3748</v>
      </c>
    </row>
    <row r="338" spans="1:6">
      <c r="A338" s="14">
        <v>2026</v>
      </c>
      <c r="B338" s="14">
        <v>36</v>
      </c>
      <c r="C338" s="30">
        <f t="shared" si="16"/>
        <v>17</v>
      </c>
      <c r="D338" s="2" t="s">
        <v>2540</v>
      </c>
      <c r="E338" s="212" t="s">
        <v>4698</v>
      </c>
      <c r="F338" s="212" t="s">
        <v>4700</v>
      </c>
    </row>
    <row r="339" spans="1:6">
      <c r="A339" s="14">
        <v>2026</v>
      </c>
      <c r="B339" s="14">
        <v>36</v>
      </c>
      <c r="C339" s="30">
        <f t="shared" si="16"/>
        <v>18</v>
      </c>
      <c r="D339" s="2" t="s">
        <v>1539</v>
      </c>
      <c r="E339" s="212"/>
      <c r="F339" s="212"/>
    </row>
    <row r="340" spans="1:6">
      <c r="A340" s="14">
        <v>2026</v>
      </c>
      <c r="B340" s="14">
        <v>36</v>
      </c>
      <c r="C340" s="30">
        <f t="shared" si="16"/>
        <v>19</v>
      </c>
      <c r="D340" s="2" t="s">
        <v>1395</v>
      </c>
      <c r="E340" s="212" t="s">
        <v>4701</v>
      </c>
      <c r="F340" s="212" t="s">
        <v>4230</v>
      </c>
    </row>
    <row r="341" spans="1:6">
      <c r="A341" s="61">
        <v>2026</v>
      </c>
      <c r="B341" s="61">
        <v>36</v>
      </c>
      <c r="C341" s="31">
        <f t="shared" si="16"/>
        <v>20</v>
      </c>
      <c r="D341" s="11" t="s">
        <v>1397</v>
      </c>
      <c r="E341" s="496"/>
      <c r="F341" s="496"/>
    </row>
    <row r="342" spans="1:6">
      <c r="A342" s="14"/>
      <c r="B342" s="14"/>
      <c r="C342" s="16"/>
    </row>
    <row r="343" spans="1:6">
      <c r="A343" s="14"/>
      <c r="B343" s="14"/>
      <c r="C343" s="16"/>
    </row>
    <row r="344" spans="1:6">
      <c r="A344" s="14"/>
      <c r="B344" s="14"/>
      <c r="C344" s="16"/>
    </row>
    <row r="345" spans="1:6">
      <c r="A345" s="14"/>
      <c r="B345" s="14"/>
      <c r="C345" s="16"/>
    </row>
    <row r="346" spans="1:6">
      <c r="A346" s="14"/>
      <c r="B346" s="14"/>
      <c r="C346" s="16"/>
    </row>
    <row r="347" spans="1:6">
      <c r="A347" s="14"/>
      <c r="B347" s="14"/>
      <c r="C347" s="16"/>
    </row>
    <row r="348" spans="1:6">
      <c r="A348" s="14"/>
      <c r="B348" s="14"/>
      <c r="C348" s="16"/>
    </row>
    <row r="349" spans="1:6">
      <c r="A349" s="14"/>
      <c r="B349" s="14"/>
      <c r="C349" s="16"/>
    </row>
    <row r="350" spans="1:6">
      <c r="A350" s="14"/>
      <c r="B350" s="14"/>
      <c r="C350" s="16"/>
    </row>
    <row r="351" spans="1:6">
      <c r="A351" s="14"/>
      <c r="B351" s="14"/>
      <c r="C351" s="16"/>
    </row>
    <row r="352" spans="1:6">
      <c r="A352" s="14"/>
      <c r="B352" s="14"/>
      <c r="C352" s="16"/>
    </row>
    <row r="353" spans="1:3">
      <c r="A353" s="14"/>
      <c r="B353" s="14"/>
      <c r="C353" s="16"/>
    </row>
    <row r="354" spans="1:3">
      <c r="A354" s="14"/>
      <c r="B354" s="14"/>
      <c r="C354" s="16"/>
    </row>
    <row r="355" spans="1:3">
      <c r="A355" s="14"/>
      <c r="B355" s="14"/>
      <c r="C355" s="16"/>
    </row>
    <row r="356" spans="1:3">
      <c r="A356" s="14"/>
      <c r="B356" s="14"/>
      <c r="C356" s="16"/>
    </row>
    <row r="357" spans="1:3">
      <c r="A357" s="14"/>
      <c r="B357" s="14"/>
      <c r="C357" s="16"/>
    </row>
    <row r="358" spans="1:3">
      <c r="A358" s="14"/>
      <c r="B358" s="14"/>
      <c r="C358" s="16"/>
    </row>
    <row r="359" spans="1:3">
      <c r="A359" s="14"/>
      <c r="B359" s="14"/>
      <c r="C359" s="16"/>
    </row>
    <row r="360" spans="1:3">
      <c r="A360" s="14"/>
      <c r="B360" s="14"/>
      <c r="C360" s="16"/>
    </row>
    <row r="361" spans="1:3">
      <c r="A361" s="14"/>
      <c r="B361" s="14"/>
      <c r="C361" s="16"/>
    </row>
    <row r="362" spans="1:3">
      <c r="A362" s="14"/>
      <c r="B362" s="14"/>
      <c r="C362" s="16"/>
    </row>
    <row r="363" spans="1:3">
      <c r="A363" s="14"/>
      <c r="B363" s="14"/>
      <c r="C363" s="16"/>
    </row>
    <row r="364" spans="1:3">
      <c r="A364" s="14"/>
      <c r="B364" s="14"/>
      <c r="C364" s="16"/>
    </row>
    <row r="365" spans="1:3">
      <c r="A365" s="14"/>
      <c r="B365" s="14"/>
      <c r="C365" s="16"/>
    </row>
    <row r="366" spans="1:3">
      <c r="A366" s="14"/>
      <c r="B366" s="14"/>
      <c r="C366" s="16"/>
    </row>
    <row r="367" spans="1:3">
      <c r="A367" s="14"/>
      <c r="B367" s="14"/>
      <c r="C367" s="16"/>
    </row>
    <row r="368" spans="1:3">
      <c r="A368" s="14"/>
      <c r="B368" s="14"/>
      <c r="C368" s="16"/>
    </row>
    <row r="369" spans="1:3">
      <c r="A369" s="14"/>
      <c r="B369" s="14"/>
      <c r="C369" s="16"/>
    </row>
    <row r="370" spans="1:3">
      <c r="A370" s="14"/>
      <c r="B370" s="14"/>
      <c r="C370" s="16"/>
    </row>
    <row r="371" spans="1:3">
      <c r="A371" s="14"/>
      <c r="B371" s="14"/>
      <c r="C371" s="16"/>
    </row>
    <row r="372" spans="1:3">
      <c r="A372" s="14"/>
      <c r="B372" s="14"/>
      <c r="C372" s="16"/>
    </row>
    <row r="373" spans="1:3">
      <c r="A373" s="14"/>
      <c r="B373" s="14"/>
      <c r="C373" s="16"/>
    </row>
    <row r="374" spans="1:3">
      <c r="A374" s="14"/>
      <c r="B374" s="14"/>
      <c r="C374" s="16"/>
    </row>
    <row r="375" spans="1:3">
      <c r="A375" s="14"/>
      <c r="B375" s="14"/>
      <c r="C375" s="16"/>
    </row>
    <row r="376" spans="1:3">
      <c r="A376" s="14"/>
      <c r="B376" s="14"/>
      <c r="C376" s="16"/>
    </row>
    <row r="377" spans="1:3">
      <c r="A377" s="14"/>
      <c r="B377" s="14"/>
      <c r="C377" s="16"/>
    </row>
    <row r="378" spans="1:3">
      <c r="A378" s="14"/>
      <c r="B378" s="14"/>
      <c r="C378" s="16"/>
    </row>
    <row r="379" spans="1:3">
      <c r="A379" s="14"/>
      <c r="B379" s="14"/>
      <c r="C379" s="16"/>
    </row>
    <row r="380" spans="1:3">
      <c r="A380" s="14"/>
      <c r="B380" s="14"/>
      <c r="C380" s="16"/>
    </row>
    <row r="381" spans="1:3">
      <c r="A381" s="14"/>
      <c r="B381" s="14"/>
      <c r="C381" s="16"/>
    </row>
    <row r="382" spans="1:3">
      <c r="A382" s="14"/>
      <c r="B382" s="14"/>
      <c r="C382" s="16"/>
    </row>
    <row r="383" spans="1:3">
      <c r="A383" s="14"/>
      <c r="B383" s="14"/>
      <c r="C383" s="16"/>
    </row>
    <row r="384" spans="1:3">
      <c r="A384" s="14"/>
      <c r="B384" s="14"/>
      <c r="C384" s="16"/>
    </row>
    <row r="385" spans="1:3">
      <c r="A385" s="14"/>
      <c r="B385" s="14"/>
      <c r="C385" s="16"/>
    </row>
    <row r="386" spans="1:3">
      <c r="A386" s="14"/>
      <c r="B386" s="14"/>
      <c r="C386" s="16"/>
    </row>
    <row r="387" spans="1:3">
      <c r="A387" s="14"/>
      <c r="B387" s="14"/>
      <c r="C387" s="16"/>
    </row>
    <row r="388" spans="1:3">
      <c r="A388" s="14"/>
      <c r="B388" s="14"/>
      <c r="C388" s="16"/>
    </row>
    <row r="389" spans="1:3">
      <c r="A389" s="14"/>
      <c r="B389" s="14"/>
      <c r="C389" s="16"/>
    </row>
    <row r="390" spans="1:3">
      <c r="A390" s="14"/>
      <c r="B390" s="14"/>
      <c r="C390" s="16"/>
    </row>
    <row r="391" spans="1:3">
      <c r="A391" s="14"/>
      <c r="B391" s="14"/>
      <c r="C391" s="16"/>
    </row>
    <row r="392" spans="1:3">
      <c r="A392" s="14"/>
      <c r="B392" s="14"/>
      <c r="C392" s="16"/>
    </row>
    <row r="393" spans="1:3">
      <c r="A393" s="14"/>
      <c r="B393" s="14"/>
      <c r="C393" s="16"/>
    </row>
    <row r="394" spans="1:3">
      <c r="A394" s="14"/>
      <c r="B394" s="14"/>
      <c r="C394" s="16"/>
    </row>
    <row r="395" spans="1:3">
      <c r="A395" s="14"/>
      <c r="B395" s="14"/>
      <c r="C395" s="16"/>
    </row>
    <row r="396" spans="1:3">
      <c r="A396" s="14"/>
      <c r="B396" s="14"/>
      <c r="C396" s="16"/>
    </row>
    <row r="397" spans="1:3">
      <c r="A397" s="14"/>
      <c r="B397" s="14"/>
      <c r="C397" s="16"/>
    </row>
    <row r="398" spans="1:3">
      <c r="A398" s="14"/>
      <c r="B398" s="14"/>
      <c r="C398" s="16"/>
    </row>
    <row r="399" spans="1:3">
      <c r="A399" s="14"/>
      <c r="B399" s="14"/>
      <c r="C399" s="16"/>
    </row>
    <row r="400" spans="1:3">
      <c r="A400" s="14"/>
      <c r="B400" s="14"/>
      <c r="C400" s="16"/>
    </row>
    <row r="401" spans="1:3">
      <c r="A401" s="14"/>
      <c r="B401" s="14"/>
      <c r="C401" s="16"/>
    </row>
    <row r="402" spans="1:3">
      <c r="A402" s="14"/>
      <c r="B402" s="14"/>
      <c r="C402" s="16"/>
    </row>
    <row r="403" spans="1:3">
      <c r="A403" s="14"/>
      <c r="B403" s="14"/>
      <c r="C403" s="16"/>
    </row>
    <row r="404" spans="1:3">
      <c r="A404" s="14"/>
      <c r="B404" s="14"/>
      <c r="C404" s="16"/>
    </row>
    <row r="405" spans="1:3">
      <c r="A405" s="14"/>
      <c r="B405" s="14"/>
      <c r="C405" s="16"/>
    </row>
    <row r="406" spans="1:3">
      <c r="A406" s="14"/>
      <c r="B406" s="14"/>
      <c r="C406" s="16"/>
    </row>
    <row r="407" spans="1:3">
      <c r="A407" s="14"/>
      <c r="B407" s="14"/>
      <c r="C407" s="16"/>
    </row>
    <row r="408" spans="1:3">
      <c r="A408" s="14"/>
      <c r="B408" s="14"/>
      <c r="C408" s="16"/>
    </row>
    <row r="409" spans="1:3">
      <c r="A409" s="14"/>
      <c r="B409" s="14"/>
      <c r="C409" s="16"/>
    </row>
    <row r="410" spans="1:3">
      <c r="A410" s="14"/>
      <c r="B410" s="14"/>
      <c r="C410" s="16"/>
    </row>
    <row r="411" spans="1:3">
      <c r="A411" s="14"/>
      <c r="B411" s="14"/>
      <c r="C411" s="16"/>
    </row>
    <row r="412" spans="1:3">
      <c r="A412" s="14"/>
      <c r="B412" s="14"/>
      <c r="C412" s="16"/>
    </row>
    <row r="413" spans="1:3">
      <c r="A413" s="14"/>
      <c r="B413" s="14"/>
      <c r="C413" s="16"/>
    </row>
    <row r="414" spans="1:3">
      <c r="A414" s="14"/>
      <c r="B414" s="14"/>
      <c r="C414" s="16"/>
    </row>
    <row r="415" spans="1:3">
      <c r="A415" s="14"/>
      <c r="B415" s="14"/>
      <c r="C415" s="16"/>
    </row>
    <row r="416" spans="1:3">
      <c r="A416" s="14"/>
      <c r="B416" s="14"/>
      <c r="C416" s="16"/>
    </row>
    <row r="417" spans="1:3">
      <c r="A417" s="14"/>
      <c r="B417" s="14"/>
      <c r="C417" s="16"/>
    </row>
    <row r="418" spans="1:3">
      <c r="A418" s="14"/>
      <c r="B418" s="14"/>
      <c r="C418" s="16"/>
    </row>
    <row r="419" spans="1:3">
      <c r="A419" s="14"/>
      <c r="B419" s="14"/>
      <c r="C419" s="16"/>
    </row>
    <row r="420" spans="1:3">
      <c r="A420" s="14"/>
      <c r="B420" s="14"/>
      <c r="C420" s="16"/>
    </row>
    <row r="421" spans="1:3">
      <c r="A421" s="14"/>
      <c r="B421" s="14"/>
      <c r="C421" s="16"/>
    </row>
    <row r="422" spans="1:3">
      <c r="A422" s="14"/>
      <c r="B422" s="14"/>
      <c r="C422" s="16"/>
    </row>
    <row r="423" spans="1:3">
      <c r="A423" s="14"/>
      <c r="B423" s="14"/>
      <c r="C423" s="16"/>
    </row>
    <row r="424" spans="1:3">
      <c r="A424" s="14"/>
      <c r="B424" s="14"/>
      <c r="C424" s="16"/>
    </row>
    <row r="425" spans="1:3">
      <c r="A425" s="14"/>
      <c r="B425" s="14"/>
      <c r="C425" s="16"/>
    </row>
    <row r="426" spans="1:3">
      <c r="A426" s="14"/>
      <c r="B426" s="14"/>
      <c r="C426" s="16"/>
    </row>
    <row r="427" spans="1:3">
      <c r="A427" s="14"/>
      <c r="B427" s="14"/>
      <c r="C427" s="16"/>
    </row>
    <row r="428" spans="1:3">
      <c r="A428" s="14"/>
      <c r="B428" s="14"/>
      <c r="C428" s="16"/>
    </row>
    <row r="429" spans="1:3">
      <c r="A429" s="14"/>
      <c r="B429" s="14"/>
      <c r="C429" s="16"/>
    </row>
    <row r="430" spans="1:3">
      <c r="A430" s="14"/>
      <c r="B430" s="14"/>
      <c r="C430" s="16"/>
    </row>
    <row r="431" spans="1:3">
      <c r="A431" s="14"/>
      <c r="B431" s="14"/>
      <c r="C431" s="16"/>
    </row>
    <row r="432" spans="1:3">
      <c r="A432" s="14"/>
      <c r="B432" s="14"/>
      <c r="C432" s="16"/>
    </row>
    <row r="433" spans="1:3">
      <c r="A433" s="14"/>
      <c r="B433" s="14"/>
      <c r="C433" s="16"/>
    </row>
    <row r="434" spans="1:3">
      <c r="A434" s="14"/>
      <c r="B434" s="14"/>
      <c r="C434" s="16"/>
    </row>
    <row r="435" spans="1:3">
      <c r="A435" s="14"/>
      <c r="B435" s="14"/>
      <c r="C435" s="16"/>
    </row>
    <row r="436" spans="1:3">
      <c r="A436" s="14"/>
      <c r="B436" s="14"/>
      <c r="C436" s="16"/>
    </row>
    <row r="437" spans="1:3">
      <c r="A437" s="14"/>
      <c r="B437" s="14"/>
      <c r="C437" s="16"/>
    </row>
    <row r="438" spans="1:3">
      <c r="A438" s="14"/>
      <c r="B438" s="14"/>
      <c r="C438" s="16"/>
    </row>
    <row r="439" spans="1:3">
      <c r="A439" s="14"/>
      <c r="B439" s="14"/>
      <c r="C439" s="16"/>
    </row>
    <row r="440" spans="1:3">
      <c r="A440" s="14"/>
      <c r="B440" s="14"/>
      <c r="C440" s="16"/>
    </row>
    <row r="441" spans="1:3">
      <c r="A441" s="14"/>
      <c r="B441" s="14"/>
      <c r="C441" s="16"/>
    </row>
    <row r="442" spans="1:3">
      <c r="A442" s="14"/>
      <c r="B442" s="14"/>
      <c r="C442" s="16"/>
    </row>
    <row r="443" spans="1:3">
      <c r="A443" s="14"/>
      <c r="B443" s="14"/>
      <c r="C443" s="16"/>
    </row>
    <row r="444" spans="1:3">
      <c r="A444" s="14"/>
      <c r="B444" s="14"/>
      <c r="C444" s="16"/>
    </row>
    <row r="445" spans="1:3">
      <c r="A445" s="14"/>
      <c r="B445" s="14"/>
      <c r="C445" s="16"/>
    </row>
    <row r="446" spans="1:3">
      <c r="A446" s="14"/>
      <c r="B446" s="14"/>
      <c r="C446" s="16"/>
    </row>
    <row r="447" spans="1:3">
      <c r="A447" s="14"/>
      <c r="B447" s="14"/>
      <c r="C447" s="16"/>
    </row>
    <row r="448" spans="1:3">
      <c r="A448" s="14"/>
      <c r="B448" s="14"/>
      <c r="C448" s="16"/>
    </row>
    <row r="449" spans="1:3">
      <c r="A449" s="14"/>
      <c r="B449" s="14"/>
      <c r="C449" s="16"/>
    </row>
    <row r="450" spans="1:3">
      <c r="A450" s="14"/>
      <c r="B450" s="14"/>
      <c r="C450" s="16"/>
    </row>
    <row r="451" spans="1:3">
      <c r="A451" s="14"/>
      <c r="B451" s="14"/>
      <c r="C451" s="16"/>
    </row>
    <row r="452" spans="1:3">
      <c r="A452" s="14"/>
      <c r="B452" s="14"/>
      <c r="C452" s="16"/>
    </row>
    <row r="453" spans="1:3">
      <c r="A453" s="14"/>
      <c r="B453" s="14"/>
      <c r="C453" s="16"/>
    </row>
    <row r="454" spans="1:3">
      <c r="A454" s="14"/>
      <c r="B454" s="14"/>
      <c r="C454" s="16"/>
    </row>
    <row r="455" spans="1:3">
      <c r="A455" s="14"/>
      <c r="B455" s="14"/>
      <c r="C455" s="16"/>
    </row>
    <row r="456" spans="1:3">
      <c r="A456" s="14"/>
      <c r="B456" s="14"/>
      <c r="C456" s="16"/>
    </row>
    <row r="457" spans="1:3">
      <c r="A457" s="14"/>
      <c r="B457" s="14"/>
      <c r="C457" s="16"/>
    </row>
    <row r="458" spans="1:3">
      <c r="A458" s="14"/>
      <c r="B458" s="14"/>
      <c r="C458" s="16"/>
    </row>
    <row r="459" spans="1:3">
      <c r="A459" s="14"/>
      <c r="B459" s="14"/>
      <c r="C459" s="16"/>
    </row>
    <row r="460" spans="1:3">
      <c r="A460" s="14"/>
      <c r="B460" s="14"/>
      <c r="C460" s="16"/>
    </row>
    <row r="461" spans="1:3">
      <c r="A461" s="14"/>
      <c r="B461" s="14"/>
      <c r="C461" s="16"/>
    </row>
    <row r="462" spans="1:3">
      <c r="A462" s="14"/>
      <c r="B462" s="14"/>
      <c r="C462" s="16"/>
    </row>
    <row r="463" spans="1:3">
      <c r="A463" s="14"/>
      <c r="B463" s="14"/>
      <c r="C463" s="16"/>
    </row>
    <row r="464" spans="1:3">
      <c r="A464" s="14"/>
      <c r="B464" s="14"/>
      <c r="C464" s="16"/>
    </row>
    <row r="465" spans="1:3">
      <c r="A465" s="14"/>
      <c r="B465" s="14"/>
      <c r="C465" s="16"/>
    </row>
    <row r="466" spans="1:3">
      <c r="A466" s="14"/>
      <c r="B466" s="14"/>
      <c r="C466" s="16"/>
    </row>
    <row r="467" spans="1:3">
      <c r="A467" s="14"/>
      <c r="B467" s="14"/>
      <c r="C467" s="16"/>
    </row>
    <row r="468" spans="1:3">
      <c r="A468" s="14"/>
      <c r="B468" s="14"/>
      <c r="C468" s="16"/>
    </row>
    <row r="469" spans="1:3">
      <c r="A469" s="14"/>
      <c r="B469" s="14"/>
      <c r="C469" s="16"/>
    </row>
  </sheetData>
  <pageMargins left="0.7" right="0.7" top="0.75" bottom="0.75" header="0.3" footer="0.3"/>
  <pageSetup scale="74"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08C9F-2930-9A43-ABB2-300EABEACE58}">
  <sheetPr>
    <tabColor rgb="FF92D050"/>
  </sheetPr>
  <dimension ref="A1:P441"/>
  <sheetViews>
    <sheetView zoomScaleNormal="100" workbookViewId="0">
      <pane ySplit="1" topLeftCell="A2" activePane="bottomLeft" state="frozen"/>
      <selection pane="bottomLeft" activeCell="A29" sqref="A29"/>
    </sheetView>
  </sheetViews>
  <sheetFormatPr baseColWidth="10" defaultColWidth="9.1640625" defaultRowHeight="15"/>
  <cols>
    <col min="1" max="1" width="21.1640625" style="8" customWidth="1"/>
    <col min="2" max="2" width="9.1640625" style="498" customWidth="1"/>
    <col min="3" max="3" width="2.33203125" style="3" customWidth="1"/>
    <col min="4" max="4" width="8.33203125" style="498" customWidth="1"/>
    <col min="5" max="5" width="2.33203125" style="2" customWidth="1"/>
    <col min="6" max="6" width="10.5" style="3" customWidth="1"/>
    <col min="7" max="7" width="2.33203125" style="2" customWidth="1"/>
    <col min="8" max="8" width="10.5" style="3" customWidth="1"/>
    <col min="9" max="9" width="2.33203125" style="2" customWidth="1"/>
    <col min="10" max="10" width="10.5" style="3" customWidth="1"/>
    <col min="11" max="11" width="2.33203125" style="2" customWidth="1"/>
    <col min="12" max="12" width="10.5" style="3" customWidth="1"/>
    <col min="13" max="13" width="2.33203125" style="2" customWidth="1"/>
    <col min="14" max="14" width="10.5" style="3" customWidth="1"/>
    <col min="15" max="15" width="2.33203125" style="2" customWidth="1"/>
    <col min="16" max="16" width="10.5" style="3" customWidth="1"/>
    <col min="17" max="16384" width="9.1640625" style="2"/>
  </cols>
  <sheetData>
    <row r="1" spans="1:16" ht="34" customHeight="1">
      <c r="A1" s="7" t="s">
        <v>1360</v>
      </c>
      <c r="B1" s="6" t="s">
        <v>1354</v>
      </c>
      <c r="C1" s="511"/>
      <c r="D1" s="172" t="s">
        <v>4781</v>
      </c>
      <c r="E1" s="497"/>
      <c r="F1" s="6" t="s">
        <v>4738</v>
      </c>
      <c r="G1" s="497"/>
      <c r="H1" s="6" t="s">
        <v>4739</v>
      </c>
      <c r="I1" s="497"/>
      <c r="J1" s="6" t="s">
        <v>4740</v>
      </c>
      <c r="K1" s="497"/>
      <c r="L1" s="6" t="s">
        <v>4741</v>
      </c>
      <c r="M1" s="497"/>
      <c r="N1" s="6" t="s">
        <v>4742</v>
      </c>
      <c r="O1" s="497"/>
      <c r="P1" s="499" t="s">
        <v>4743</v>
      </c>
    </row>
    <row r="2" spans="1:16" ht="26" customHeight="1">
      <c r="A2" s="500" t="s">
        <v>1317</v>
      </c>
      <c r="B2" s="501" t="s">
        <v>609</v>
      </c>
      <c r="C2" s="512"/>
      <c r="D2" s="515">
        <v>1</v>
      </c>
      <c r="E2" s="502"/>
      <c r="F2" s="503" t="s">
        <v>609</v>
      </c>
      <c r="G2" s="502"/>
      <c r="H2" s="503" t="s">
        <v>609</v>
      </c>
      <c r="I2" s="502"/>
      <c r="J2" s="503" t="s">
        <v>609</v>
      </c>
      <c r="K2" s="502"/>
      <c r="L2" s="503" t="s">
        <v>609</v>
      </c>
      <c r="M2" s="502"/>
      <c r="N2" s="503" t="s">
        <v>609</v>
      </c>
      <c r="O2" s="502"/>
      <c r="P2" s="504">
        <f t="shared" ref="P2:P21" si="0">COUNTIF($F$2:$N$21,$B2)</f>
        <v>5</v>
      </c>
    </row>
    <row r="3" spans="1:16" ht="26" customHeight="1">
      <c r="A3" s="505" t="s">
        <v>1320</v>
      </c>
      <c r="B3" s="506" t="s">
        <v>614</v>
      </c>
      <c r="C3" s="513"/>
      <c r="D3" s="516">
        <v>2</v>
      </c>
      <c r="E3" s="507"/>
      <c r="F3" s="508" t="s">
        <v>614</v>
      </c>
      <c r="G3" s="507"/>
      <c r="H3" s="508" t="s">
        <v>614</v>
      </c>
      <c r="I3" s="507"/>
      <c r="J3" s="508" t="s">
        <v>614</v>
      </c>
      <c r="K3" s="507"/>
      <c r="L3" s="508" t="s">
        <v>17</v>
      </c>
      <c r="M3" s="507"/>
      <c r="N3" s="508" t="s">
        <v>614</v>
      </c>
      <c r="O3" s="507"/>
      <c r="P3" s="509">
        <f t="shared" si="0"/>
        <v>9</v>
      </c>
    </row>
    <row r="4" spans="1:16" ht="26" customHeight="1">
      <c r="A4" s="505" t="s">
        <v>1326</v>
      </c>
      <c r="B4" s="506" t="s">
        <v>13</v>
      </c>
      <c r="C4" s="513"/>
      <c r="D4" s="516">
        <v>3</v>
      </c>
      <c r="E4" s="507"/>
      <c r="F4" s="508" t="s">
        <v>13</v>
      </c>
      <c r="G4" s="507"/>
      <c r="H4" s="508" t="s">
        <v>13</v>
      </c>
      <c r="I4" s="507"/>
      <c r="J4" s="508" t="s">
        <v>13</v>
      </c>
      <c r="K4" s="507"/>
      <c r="L4" s="508" t="s">
        <v>13</v>
      </c>
      <c r="M4" s="507"/>
      <c r="N4" s="508" t="s">
        <v>567</v>
      </c>
      <c r="O4" s="507"/>
      <c r="P4" s="509">
        <f t="shared" si="0"/>
        <v>6</v>
      </c>
    </row>
    <row r="5" spans="1:16" ht="26" customHeight="1">
      <c r="A5" s="505" t="s">
        <v>3143</v>
      </c>
      <c r="B5" s="506" t="s">
        <v>2168</v>
      </c>
      <c r="C5" s="513"/>
      <c r="D5" s="516">
        <v>4</v>
      </c>
      <c r="E5" s="507"/>
      <c r="F5" s="508" t="s">
        <v>2168</v>
      </c>
      <c r="G5" s="507"/>
      <c r="H5" s="508" t="s">
        <v>2168</v>
      </c>
      <c r="I5" s="507"/>
      <c r="J5" s="508" t="s">
        <v>2168</v>
      </c>
      <c r="K5" s="507"/>
      <c r="L5" s="508" t="s">
        <v>2168</v>
      </c>
      <c r="M5" s="507"/>
      <c r="N5" s="508" t="s">
        <v>2168</v>
      </c>
      <c r="O5" s="507"/>
      <c r="P5" s="509">
        <f t="shared" si="0"/>
        <v>5</v>
      </c>
    </row>
    <row r="6" spans="1:16" ht="26" customHeight="1">
      <c r="A6" s="505" t="s">
        <v>1314</v>
      </c>
      <c r="B6" s="506" t="s">
        <v>129</v>
      </c>
      <c r="C6" s="513"/>
      <c r="D6" s="516">
        <v>5</v>
      </c>
      <c r="E6" s="507"/>
      <c r="F6" s="508" t="s">
        <v>129</v>
      </c>
      <c r="G6" s="507"/>
      <c r="H6" s="508" t="s">
        <v>129</v>
      </c>
      <c r="I6" s="507"/>
      <c r="J6" s="508" t="s">
        <v>129</v>
      </c>
      <c r="K6" s="507"/>
      <c r="L6" s="508" t="s">
        <v>129</v>
      </c>
      <c r="M6" s="507"/>
      <c r="N6" s="508" t="s">
        <v>129</v>
      </c>
      <c r="O6" s="507"/>
      <c r="P6" s="509">
        <f t="shared" si="0"/>
        <v>6</v>
      </c>
    </row>
    <row r="7" spans="1:16" ht="26" customHeight="1">
      <c r="A7" s="505" t="s">
        <v>2027</v>
      </c>
      <c r="B7" s="506" t="s">
        <v>15</v>
      </c>
      <c r="C7" s="513"/>
      <c r="D7" s="516">
        <v>6</v>
      </c>
      <c r="E7" s="507"/>
      <c r="F7" s="508" t="s">
        <v>15</v>
      </c>
      <c r="G7" s="507"/>
      <c r="H7" s="508" t="s">
        <v>15</v>
      </c>
      <c r="I7" s="507"/>
      <c r="J7" s="508" t="s">
        <v>15</v>
      </c>
      <c r="K7" s="507"/>
      <c r="L7" s="508" t="s">
        <v>614</v>
      </c>
      <c r="M7" s="507"/>
      <c r="N7" s="508" t="s">
        <v>614</v>
      </c>
      <c r="O7" s="507"/>
      <c r="P7" s="509">
        <f t="shared" si="0"/>
        <v>5</v>
      </c>
    </row>
    <row r="8" spans="1:16" ht="26" customHeight="1">
      <c r="A8" s="505" t="s">
        <v>3178</v>
      </c>
      <c r="B8" s="506" t="s">
        <v>188</v>
      </c>
      <c r="C8" s="513"/>
      <c r="D8" s="516">
        <v>7</v>
      </c>
      <c r="E8" s="507"/>
      <c r="F8" s="508" t="s">
        <v>188</v>
      </c>
      <c r="G8" s="507"/>
      <c r="H8" s="508" t="s">
        <v>129</v>
      </c>
      <c r="I8" s="507"/>
      <c r="J8" s="508" t="s">
        <v>188</v>
      </c>
      <c r="K8" s="507"/>
      <c r="L8" s="508" t="s">
        <v>188</v>
      </c>
      <c r="M8" s="507"/>
      <c r="N8" s="508" t="s">
        <v>188</v>
      </c>
      <c r="O8" s="507"/>
      <c r="P8" s="509">
        <f t="shared" si="0"/>
        <v>6</v>
      </c>
    </row>
    <row r="9" spans="1:16" ht="26" customHeight="1">
      <c r="A9" s="505" t="s">
        <v>1327</v>
      </c>
      <c r="B9" s="506" t="s">
        <v>276</v>
      </c>
      <c r="C9" s="513"/>
      <c r="D9" s="516">
        <v>8</v>
      </c>
      <c r="E9" s="507"/>
      <c r="F9" s="508" t="s">
        <v>276</v>
      </c>
      <c r="G9" s="507"/>
      <c r="H9" s="508" t="s">
        <v>276</v>
      </c>
      <c r="I9" s="507"/>
      <c r="J9" s="508" t="s">
        <v>276</v>
      </c>
      <c r="K9" s="507"/>
      <c r="L9" s="508" t="s">
        <v>276</v>
      </c>
      <c r="M9" s="507"/>
      <c r="N9" s="508" t="s">
        <v>276</v>
      </c>
      <c r="O9" s="507"/>
      <c r="P9" s="509">
        <f t="shared" si="0"/>
        <v>7</v>
      </c>
    </row>
    <row r="10" spans="1:16" ht="26" customHeight="1">
      <c r="A10" s="505" t="s">
        <v>1496</v>
      </c>
      <c r="B10" s="506" t="s">
        <v>17</v>
      </c>
      <c r="C10" s="513"/>
      <c r="D10" s="516">
        <v>9</v>
      </c>
      <c r="E10" s="507"/>
      <c r="F10" s="508" t="s">
        <v>614</v>
      </c>
      <c r="G10" s="507"/>
      <c r="H10" s="508" t="s">
        <v>614</v>
      </c>
      <c r="I10" s="507"/>
      <c r="J10" s="508" t="s">
        <v>614</v>
      </c>
      <c r="K10" s="507"/>
      <c r="L10" s="508" t="s">
        <v>29</v>
      </c>
      <c r="M10" s="507"/>
      <c r="N10" s="508" t="s">
        <v>13</v>
      </c>
      <c r="O10" s="507"/>
      <c r="P10" s="509">
        <f t="shared" si="0"/>
        <v>4</v>
      </c>
    </row>
    <row r="11" spans="1:16" ht="26" customHeight="1">
      <c r="A11" s="505" t="s">
        <v>1322</v>
      </c>
      <c r="B11" s="506" t="s">
        <v>563</v>
      </c>
      <c r="C11" s="513"/>
      <c r="D11" s="516">
        <v>10</v>
      </c>
      <c r="E11" s="507"/>
      <c r="F11" s="508" t="s">
        <v>15</v>
      </c>
      <c r="G11" s="507"/>
      <c r="H11" s="508" t="s">
        <v>563</v>
      </c>
      <c r="I11" s="507"/>
      <c r="J11" s="508" t="s">
        <v>563</v>
      </c>
      <c r="K11" s="507"/>
      <c r="L11" s="508" t="s">
        <v>15</v>
      </c>
      <c r="M11" s="507"/>
      <c r="N11" s="508" t="s">
        <v>563</v>
      </c>
      <c r="O11" s="507"/>
      <c r="P11" s="509">
        <f t="shared" si="0"/>
        <v>4</v>
      </c>
    </row>
    <row r="12" spans="1:16" ht="26" customHeight="1">
      <c r="A12" s="505" t="s">
        <v>1497</v>
      </c>
      <c r="B12" s="506" t="s">
        <v>438</v>
      </c>
      <c r="C12" s="513"/>
      <c r="D12" s="516">
        <v>11</v>
      </c>
      <c r="E12" s="507"/>
      <c r="F12" s="508" t="s">
        <v>438</v>
      </c>
      <c r="G12" s="507"/>
      <c r="H12" s="508" t="s">
        <v>438</v>
      </c>
      <c r="I12" s="507"/>
      <c r="J12" s="508" t="s">
        <v>438</v>
      </c>
      <c r="K12" s="507"/>
      <c r="L12" s="508" t="s">
        <v>438</v>
      </c>
      <c r="M12" s="507"/>
      <c r="N12" s="508" t="s">
        <v>438</v>
      </c>
      <c r="O12" s="507"/>
      <c r="P12" s="509">
        <f t="shared" si="0"/>
        <v>6</v>
      </c>
    </row>
    <row r="13" spans="1:16" ht="26" customHeight="1">
      <c r="A13" s="505" t="s">
        <v>2154</v>
      </c>
      <c r="B13" s="506" t="s">
        <v>598</v>
      </c>
      <c r="C13" s="513"/>
      <c r="D13" s="516">
        <v>12</v>
      </c>
      <c r="E13" s="507"/>
      <c r="F13" s="508" t="s">
        <v>598</v>
      </c>
      <c r="G13" s="507"/>
      <c r="H13" s="508" t="s">
        <v>598</v>
      </c>
      <c r="I13" s="507"/>
      <c r="J13" s="508" t="s">
        <v>598</v>
      </c>
      <c r="K13" s="507"/>
      <c r="L13" s="508" t="s">
        <v>598</v>
      </c>
      <c r="M13" s="507"/>
      <c r="N13" s="508" t="s">
        <v>598</v>
      </c>
      <c r="O13" s="507"/>
      <c r="P13" s="509">
        <f t="shared" si="0"/>
        <v>5</v>
      </c>
    </row>
    <row r="14" spans="1:16" ht="26" customHeight="1">
      <c r="A14" s="505" t="s">
        <v>1319</v>
      </c>
      <c r="B14" s="506" t="s">
        <v>239</v>
      </c>
      <c r="C14" s="513"/>
      <c r="D14" s="516">
        <v>13</v>
      </c>
      <c r="E14" s="507"/>
      <c r="F14" s="508" t="s">
        <v>239</v>
      </c>
      <c r="G14" s="507"/>
      <c r="H14" s="508" t="s">
        <v>239</v>
      </c>
      <c r="I14" s="507"/>
      <c r="J14" s="508" t="s">
        <v>239</v>
      </c>
      <c r="K14" s="507"/>
      <c r="L14" s="508" t="s">
        <v>239</v>
      </c>
      <c r="M14" s="507"/>
      <c r="N14" s="508" t="s">
        <v>239</v>
      </c>
      <c r="O14" s="507"/>
      <c r="P14" s="509">
        <f t="shared" si="0"/>
        <v>7</v>
      </c>
    </row>
    <row r="15" spans="1:16" ht="26" customHeight="1">
      <c r="A15" s="505" t="s">
        <v>1316</v>
      </c>
      <c r="B15" s="506" t="s">
        <v>555</v>
      </c>
      <c r="C15" s="513"/>
      <c r="D15" s="516">
        <v>14</v>
      </c>
      <c r="E15" s="507"/>
      <c r="F15" s="508" t="s">
        <v>555</v>
      </c>
      <c r="G15" s="507"/>
      <c r="H15" s="508" t="s">
        <v>17</v>
      </c>
      <c r="I15" s="507"/>
      <c r="J15" s="508" t="s">
        <v>276</v>
      </c>
      <c r="K15" s="507"/>
      <c r="L15" s="508" t="s">
        <v>555</v>
      </c>
      <c r="M15" s="507"/>
      <c r="N15" s="508" t="s">
        <v>555</v>
      </c>
      <c r="O15" s="507"/>
      <c r="P15" s="509">
        <f t="shared" si="0"/>
        <v>3</v>
      </c>
    </row>
    <row r="16" spans="1:16" ht="26" customHeight="1">
      <c r="A16" s="505" t="s">
        <v>1329</v>
      </c>
      <c r="B16" s="506" t="s">
        <v>14</v>
      </c>
      <c r="C16" s="513"/>
      <c r="D16" s="516">
        <v>15</v>
      </c>
      <c r="E16" s="507"/>
      <c r="F16" s="508" t="s">
        <v>188</v>
      </c>
      <c r="G16" s="507"/>
      <c r="H16" s="508" t="s">
        <v>438</v>
      </c>
      <c r="I16" s="507"/>
      <c r="J16" s="508" t="s">
        <v>14</v>
      </c>
      <c r="K16" s="507"/>
      <c r="L16" s="508" t="s">
        <v>14</v>
      </c>
      <c r="M16" s="507"/>
      <c r="N16" s="508" t="s">
        <v>276</v>
      </c>
      <c r="O16" s="507"/>
      <c r="P16" s="509">
        <f t="shared" si="0"/>
        <v>2</v>
      </c>
    </row>
    <row r="17" spans="1:16" ht="26" customHeight="1">
      <c r="A17" s="505" t="s">
        <v>1323</v>
      </c>
      <c r="B17" s="506" t="s">
        <v>567</v>
      </c>
      <c r="C17" s="513"/>
      <c r="D17" s="516">
        <v>16</v>
      </c>
      <c r="E17" s="507"/>
      <c r="F17" s="508" t="s">
        <v>567</v>
      </c>
      <c r="G17" s="507"/>
      <c r="H17" s="508" t="s">
        <v>239</v>
      </c>
      <c r="I17" s="507"/>
      <c r="J17" s="508" t="s">
        <v>13</v>
      </c>
      <c r="K17" s="507"/>
      <c r="L17" s="508" t="s">
        <v>567</v>
      </c>
      <c r="M17" s="507"/>
      <c r="N17" s="508" t="s">
        <v>567</v>
      </c>
      <c r="O17" s="507"/>
      <c r="P17" s="509">
        <f t="shared" si="0"/>
        <v>4</v>
      </c>
    </row>
    <row r="18" spans="1:16" ht="26" customHeight="1">
      <c r="A18" s="505" t="s">
        <v>1364</v>
      </c>
      <c r="B18" s="506" t="s">
        <v>16</v>
      </c>
      <c r="C18" s="513"/>
      <c r="D18" s="516">
        <v>17</v>
      </c>
      <c r="E18" s="507"/>
      <c r="F18" s="508" t="s">
        <v>239</v>
      </c>
      <c r="G18" s="507"/>
      <c r="H18" s="508" t="s">
        <v>16</v>
      </c>
      <c r="I18" s="507"/>
      <c r="J18" s="508" t="s">
        <v>17</v>
      </c>
      <c r="K18" s="507"/>
      <c r="L18" s="508" t="s">
        <v>16</v>
      </c>
      <c r="M18" s="507"/>
      <c r="N18" s="508" t="s">
        <v>16</v>
      </c>
      <c r="O18" s="507"/>
      <c r="P18" s="509">
        <f t="shared" si="0"/>
        <v>3</v>
      </c>
    </row>
    <row r="19" spans="1:16" ht="26" customHeight="1">
      <c r="A19" s="505" t="s">
        <v>1331</v>
      </c>
      <c r="B19" s="506" t="s">
        <v>29</v>
      </c>
      <c r="C19" s="513"/>
      <c r="D19" s="516">
        <v>18</v>
      </c>
      <c r="E19" s="507"/>
      <c r="F19" s="508" t="s">
        <v>29</v>
      </c>
      <c r="G19" s="507"/>
      <c r="H19" s="508" t="s">
        <v>29</v>
      </c>
      <c r="I19" s="507"/>
      <c r="J19" s="508" t="s">
        <v>29</v>
      </c>
      <c r="K19" s="507"/>
      <c r="L19" s="508" t="s">
        <v>29</v>
      </c>
      <c r="M19" s="507"/>
      <c r="N19" s="508" t="s">
        <v>29</v>
      </c>
      <c r="O19" s="507"/>
      <c r="P19" s="509">
        <f t="shared" si="0"/>
        <v>6</v>
      </c>
    </row>
    <row r="20" spans="1:16" ht="26" customHeight="1">
      <c r="A20" s="505" t="s">
        <v>1499</v>
      </c>
      <c r="B20" s="506" t="s">
        <v>2175</v>
      </c>
      <c r="C20" s="513"/>
      <c r="D20" s="516">
        <v>19</v>
      </c>
      <c r="E20" s="507"/>
      <c r="F20" s="508" t="s">
        <v>2175</v>
      </c>
      <c r="G20" s="507"/>
      <c r="H20" s="508" t="s">
        <v>17</v>
      </c>
      <c r="I20" s="507"/>
      <c r="J20" s="508" t="s">
        <v>2175</v>
      </c>
      <c r="K20" s="507"/>
      <c r="L20" s="508" t="s">
        <v>2175</v>
      </c>
      <c r="M20" s="507"/>
      <c r="N20" s="508" t="s">
        <v>563</v>
      </c>
      <c r="O20" s="507"/>
      <c r="P20" s="509">
        <f t="shared" si="0"/>
        <v>3</v>
      </c>
    </row>
    <row r="21" spans="1:16" ht="26" customHeight="1">
      <c r="A21" s="505" t="s">
        <v>1330</v>
      </c>
      <c r="B21" s="506" t="s">
        <v>470</v>
      </c>
      <c r="C21" s="513"/>
      <c r="D21" s="516">
        <v>20</v>
      </c>
      <c r="E21" s="507"/>
      <c r="F21" s="508" t="s">
        <v>188</v>
      </c>
      <c r="G21" s="507"/>
      <c r="H21" s="508" t="s">
        <v>470</v>
      </c>
      <c r="I21" s="507"/>
      <c r="J21" s="508" t="s">
        <v>470</v>
      </c>
      <c r="K21" s="507"/>
      <c r="L21" s="508" t="s">
        <v>470</v>
      </c>
      <c r="M21" s="507"/>
      <c r="N21" s="508" t="s">
        <v>470</v>
      </c>
      <c r="O21" s="507"/>
      <c r="P21" s="509">
        <f t="shared" si="0"/>
        <v>4</v>
      </c>
    </row>
    <row r="22" spans="1:16" ht="6" customHeight="1">
      <c r="A22" s="2"/>
      <c r="B22" s="3"/>
      <c r="D22" s="3"/>
    </row>
    <row r="23" spans="1:16">
      <c r="A23" s="514" t="s">
        <v>4783</v>
      </c>
      <c r="B23" s="3"/>
      <c r="D23" s="3"/>
    </row>
    <row r="24" spans="1:16">
      <c r="A24" s="2"/>
      <c r="B24" s="3"/>
      <c r="D24" s="3"/>
    </row>
    <row r="25" spans="1:16">
      <c r="A25" s="2"/>
      <c r="B25" s="3"/>
      <c r="D25" s="3"/>
    </row>
    <row r="26" spans="1:16">
      <c r="A26" s="2"/>
      <c r="B26" s="3"/>
      <c r="D26" s="3"/>
    </row>
    <row r="27" spans="1:16">
      <c r="A27" s="2"/>
      <c r="B27" s="3"/>
      <c r="D27" s="3"/>
    </row>
    <row r="28" spans="1:16">
      <c r="A28" s="2"/>
      <c r="B28" s="3"/>
      <c r="D28" s="3"/>
    </row>
    <row r="29" spans="1:16">
      <c r="A29" s="2"/>
      <c r="B29" s="3"/>
      <c r="D29" s="3"/>
    </row>
    <row r="30" spans="1:16">
      <c r="A30" s="2"/>
      <c r="B30" s="3"/>
      <c r="D30" s="3"/>
    </row>
    <row r="31" spans="1:16">
      <c r="A31" s="2"/>
      <c r="B31" s="3"/>
      <c r="D31" s="3"/>
    </row>
    <row r="32" spans="1:16">
      <c r="A32" s="2"/>
      <c r="B32" s="3"/>
      <c r="D32" s="3"/>
    </row>
    <row r="33" spans="1:4">
      <c r="A33" s="2"/>
      <c r="B33" s="3"/>
      <c r="D33" s="3"/>
    </row>
    <row r="34" spans="1:4">
      <c r="A34" s="2"/>
      <c r="B34" s="3"/>
      <c r="D34" s="3"/>
    </row>
    <row r="35" spans="1:4">
      <c r="A35" s="2"/>
      <c r="B35" s="3"/>
      <c r="D35" s="3"/>
    </row>
    <row r="36" spans="1:4">
      <c r="A36" s="2"/>
      <c r="B36" s="3"/>
      <c r="D36" s="3"/>
    </row>
    <row r="37" spans="1:4">
      <c r="A37" s="2"/>
      <c r="B37" s="3"/>
      <c r="D37" s="3"/>
    </row>
    <row r="38" spans="1:4">
      <c r="A38" s="2"/>
      <c r="B38" s="3"/>
      <c r="D38" s="3"/>
    </row>
    <row r="39" spans="1:4">
      <c r="A39" s="2"/>
      <c r="B39" s="3"/>
      <c r="D39" s="3"/>
    </row>
    <row r="40" spans="1:4">
      <c r="A40" s="2"/>
      <c r="B40" s="3"/>
      <c r="D40" s="3"/>
    </row>
    <row r="41" spans="1:4">
      <c r="A41" s="2"/>
      <c r="B41" s="3"/>
      <c r="D41" s="3"/>
    </row>
    <row r="42" spans="1:4">
      <c r="A42" s="2"/>
      <c r="B42" s="3"/>
      <c r="D42" s="3"/>
    </row>
    <row r="43" spans="1:4">
      <c r="A43" s="2"/>
      <c r="B43" s="3"/>
      <c r="D43" s="3"/>
    </row>
    <row r="44" spans="1:4">
      <c r="A44" s="2"/>
      <c r="B44" s="3"/>
      <c r="D44" s="3"/>
    </row>
    <row r="45" spans="1:4">
      <c r="A45" s="2"/>
      <c r="B45" s="3"/>
      <c r="D45" s="3"/>
    </row>
    <row r="46" spans="1:4">
      <c r="A46" s="2"/>
      <c r="B46" s="3"/>
      <c r="D46" s="3"/>
    </row>
    <row r="47" spans="1:4">
      <c r="A47" s="2"/>
      <c r="B47" s="3"/>
      <c r="D47" s="3"/>
    </row>
    <row r="48" spans="1:4">
      <c r="A48" s="2"/>
      <c r="B48" s="3"/>
      <c r="D48" s="3"/>
    </row>
    <row r="49" spans="1:4">
      <c r="A49" s="2"/>
      <c r="B49" s="3"/>
      <c r="D49" s="3"/>
    </row>
    <row r="50" spans="1:4">
      <c r="A50" s="2"/>
      <c r="B50" s="3"/>
      <c r="D50" s="3"/>
    </row>
    <row r="51" spans="1:4">
      <c r="A51" s="2"/>
      <c r="B51" s="3"/>
      <c r="D51" s="3"/>
    </row>
    <row r="52" spans="1:4">
      <c r="A52" s="2"/>
      <c r="B52" s="3"/>
      <c r="D52" s="3"/>
    </row>
    <row r="53" spans="1:4">
      <c r="A53" s="2"/>
      <c r="B53" s="3"/>
      <c r="D53" s="3"/>
    </row>
    <row r="54" spans="1:4">
      <c r="A54" s="2"/>
      <c r="B54" s="3"/>
      <c r="D54" s="3"/>
    </row>
    <row r="55" spans="1:4">
      <c r="A55" s="2"/>
      <c r="B55" s="3"/>
      <c r="D55" s="3"/>
    </row>
    <row r="56" spans="1:4">
      <c r="A56" s="2"/>
      <c r="B56" s="3"/>
      <c r="D56" s="3"/>
    </row>
    <row r="57" spans="1:4">
      <c r="A57" s="2"/>
      <c r="B57" s="3"/>
      <c r="D57" s="3"/>
    </row>
    <row r="58" spans="1:4">
      <c r="A58" s="2"/>
      <c r="B58" s="3"/>
      <c r="D58" s="3"/>
    </row>
    <row r="59" spans="1:4">
      <c r="A59" s="2"/>
      <c r="B59" s="3"/>
      <c r="D59" s="3"/>
    </row>
    <row r="60" spans="1:4">
      <c r="A60" s="2"/>
      <c r="B60" s="3"/>
      <c r="D60" s="3"/>
    </row>
    <row r="61" spans="1:4">
      <c r="A61" s="2"/>
      <c r="B61" s="3"/>
      <c r="D61" s="3"/>
    </row>
    <row r="62" spans="1:4">
      <c r="A62" s="2"/>
      <c r="B62" s="3"/>
      <c r="D62" s="3"/>
    </row>
    <row r="63" spans="1:4">
      <c r="A63" s="2"/>
      <c r="B63" s="3"/>
      <c r="D63" s="3"/>
    </row>
    <row r="64" spans="1:4">
      <c r="A64" s="2"/>
      <c r="B64" s="3"/>
      <c r="D64" s="3"/>
    </row>
    <row r="65" spans="1:4">
      <c r="A65" s="2"/>
      <c r="B65" s="3"/>
      <c r="D65" s="3"/>
    </row>
    <row r="66" spans="1:4">
      <c r="A66" s="2"/>
      <c r="B66" s="3"/>
      <c r="D66" s="3"/>
    </row>
    <row r="67" spans="1:4">
      <c r="A67" s="2"/>
      <c r="B67" s="3"/>
      <c r="D67" s="3"/>
    </row>
    <row r="68" spans="1:4">
      <c r="A68" s="2"/>
      <c r="B68" s="3"/>
      <c r="D68" s="3"/>
    </row>
    <row r="69" spans="1:4">
      <c r="A69" s="2"/>
      <c r="B69" s="3"/>
      <c r="D69" s="3"/>
    </row>
    <row r="70" spans="1:4">
      <c r="A70" s="2"/>
      <c r="B70" s="3"/>
      <c r="D70" s="3"/>
    </row>
    <row r="71" spans="1:4">
      <c r="A71" s="2"/>
      <c r="B71" s="3"/>
      <c r="D71" s="3"/>
    </row>
    <row r="72" spans="1:4">
      <c r="A72" s="2"/>
      <c r="B72" s="3"/>
      <c r="D72" s="3"/>
    </row>
    <row r="73" spans="1:4">
      <c r="A73" s="2"/>
      <c r="B73" s="3"/>
      <c r="D73" s="3"/>
    </row>
    <row r="74" spans="1:4">
      <c r="A74" s="2"/>
      <c r="B74" s="3"/>
      <c r="D74" s="3"/>
    </row>
    <row r="75" spans="1:4">
      <c r="A75" s="2"/>
      <c r="B75" s="3"/>
      <c r="D75" s="3"/>
    </row>
    <row r="76" spans="1:4">
      <c r="A76" s="2"/>
      <c r="B76" s="3"/>
      <c r="D76" s="3"/>
    </row>
    <row r="77" spans="1:4">
      <c r="A77" s="2"/>
      <c r="B77" s="3"/>
      <c r="D77" s="3"/>
    </row>
    <row r="78" spans="1:4">
      <c r="A78" s="2"/>
      <c r="B78" s="3"/>
      <c r="D78" s="3"/>
    </row>
    <row r="79" spans="1:4">
      <c r="A79" s="2"/>
      <c r="B79" s="3"/>
      <c r="D79" s="3"/>
    </row>
    <row r="80" spans="1:4">
      <c r="A80" s="2"/>
      <c r="B80" s="3"/>
      <c r="D80" s="3"/>
    </row>
    <row r="81" spans="1:4">
      <c r="A81" s="2"/>
      <c r="B81" s="3"/>
      <c r="D81" s="3"/>
    </row>
    <row r="82" spans="1:4">
      <c r="A82" s="2"/>
      <c r="B82" s="3"/>
      <c r="D82" s="3"/>
    </row>
    <row r="83" spans="1:4">
      <c r="A83" s="2"/>
      <c r="B83" s="3"/>
      <c r="D83" s="3"/>
    </row>
    <row r="84" spans="1:4">
      <c r="A84" s="2"/>
      <c r="B84" s="3"/>
      <c r="D84" s="3"/>
    </row>
    <row r="85" spans="1:4">
      <c r="A85" s="2"/>
      <c r="B85" s="3"/>
      <c r="D85" s="3"/>
    </row>
    <row r="86" spans="1:4">
      <c r="A86" s="2"/>
      <c r="B86" s="3"/>
      <c r="D86" s="3"/>
    </row>
    <row r="87" spans="1:4">
      <c r="A87" s="2"/>
      <c r="B87" s="3"/>
      <c r="D87" s="3"/>
    </row>
    <row r="88" spans="1:4">
      <c r="A88" s="2"/>
      <c r="B88" s="3"/>
      <c r="D88" s="3"/>
    </row>
    <row r="89" spans="1:4">
      <c r="A89" s="2"/>
      <c r="B89" s="3"/>
      <c r="D89" s="3"/>
    </row>
    <row r="90" spans="1:4">
      <c r="A90" s="2"/>
      <c r="B90" s="3"/>
      <c r="D90" s="3"/>
    </row>
    <row r="91" spans="1:4">
      <c r="A91" s="2"/>
      <c r="B91" s="3"/>
      <c r="D91" s="3"/>
    </row>
    <row r="92" spans="1:4">
      <c r="A92" s="2"/>
      <c r="B92" s="3"/>
      <c r="D92" s="3"/>
    </row>
    <row r="93" spans="1:4">
      <c r="A93" s="2"/>
      <c r="B93" s="3"/>
      <c r="D93" s="3"/>
    </row>
    <row r="94" spans="1:4">
      <c r="A94" s="2"/>
      <c r="B94" s="3"/>
      <c r="D94" s="3"/>
    </row>
    <row r="95" spans="1:4">
      <c r="A95" s="2"/>
      <c r="B95" s="3"/>
      <c r="D95" s="3"/>
    </row>
    <row r="96" spans="1:4">
      <c r="A96" s="2"/>
      <c r="B96" s="3"/>
      <c r="D96" s="3"/>
    </row>
    <row r="97" spans="1:4">
      <c r="A97" s="2"/>
      <c r="B97" s="3"/>
      <c r="D97" s="3"/>
    </row>
    <row r="98" spans="1:4">
      <c r="A98" s="2"/>
      <c r="B98" s="3"/>
      <c r="D98" s="3"/>
    </row>
    <row r="99" spans="1:4">
      <c r="A99" s="2"/>
      <c r="B99" s="3"/>
      <c r="D99" s="3"/>
    </row>
    <row r="100" spans="1:4">
      <c r="A100" s="2"/>
      <c r="B100" s="3"/>
      <c r="D100" s="3"/>
    </row>
    <row r="101" spans="1:4">
      <c r="A101" s="2"/>
      <c r="B101" s="3"/>
      <c r="D101" s="3"/>
    </row>
    <row r="102" spans="1:4">
      <c r="A102" s="2"/>
      <c r="B102" s="3"/>
      <c r="D102" s="3"/>
    </row>
    <row r="103" spans="1:4">
      <c r="A103" s="2"/>
      <c r="B103" s="3"/>
      <c r="D103" s="3"/>
    </row>
    <row r="104" spans="1:4">
      <c r="A104" s="2"/>
      <c r="B104" s="3"/>
      <c r="D104" s="3"/>
    </row>
    <row r="105" spans="1:4">
      <c r="A105" s="2"/>
      <c r="B105" s="3"/>
      <c r="D105" s="3"/>
    </row>
    <row r="106" spans="1:4">
      <c r="A106" s="2"/>
      <c r="B106" s="3"/>
      <c r="D106" s="3"/>
    </row>
    <row r="107" spans="1:4">
      <c r="A107" s="2"/>
      <c r="B107" s="3"/>
      <c r="D107" s="3"/>
    </row>
    <row r="108" spans="1:4">
      <c r="A108" s="2"/>
      <c r="B108" s="3"/>
      <c r="D108" s="3"/>
    </row>
    <row r="109" spans="1:4">
      <c r="A109" s="2"/>
      <c r="B109" s="3"/>
      <c r="D109" s="3"/>
    </row>
    <row r="110" spans="1:4">
      <c r="A110" s="2"/>
      <c r="B110" s="3"/>
      <c r="D110" s="3"/>
    </row>
    <row r="111" spans="1:4">
      <c r="A111" s="2"/>
      <c r="B111" s="3"/>
      <c r="D111" s="3"/>
    </row>
    <row r="112" spans="1:4">
      <c r="A112" s="2"/>
      <c r="B112" s="3"/>
      <c r="D112" s="3"/>
    </row>
    <row r="113" spans="1:4">
      <c r="A113" s="2"/>
      <c r="B113" s="3"/>
      <c r="D113" s="3"/>
    </row>
    <row r="114" spans="1:4">
      <c r="A114" s="2"/>
      <c r="B114" s="3"/>
      <c r="D114" s="3"/>
    </row>
    <row r="115" spans="1:4">
      <c r="A115" s="2"/>
      <c r="B115" s="3"/>
      <c r="D115" s="3"/>
    </row>
    <row r="116" spans="1:4">
      <c r="A116" s="2"/>
      <c r="B116" s="3"/>
      <c r="D116" s="3"/>
    </row>
    <row r="117" spans="1:4">
      <c r="A117" s="2"/>
      <c r="B117" s="3"/>
      <c r="D117" s="3"/>
    </row>
    <row r="118" spans="1:4">
      <c r="A118" s="2"/>
      <c r="B118" s="3"/>
      <c r="D118" s="3"/>
    </row>
    <row r="119" spans="1:4">
      <c r="A119" s="2"/>
      <c r="B119" s="3"/>
      <c r="D119" s="3"/>
    </row>
    <row r="120" spans="1:4">
      <c r="A120" s="2"/>
      <c r="B120" s="3"/>
      <c r="D120" s="3"/>
    </row>
    <row r="121" spans="1:4">
      <c r="A121" s="2"/>
      <c r="B121" s="3"/>
      <c r="D121" s="3"/>
    </row>
    <row r="122" spans="1:4">
      <c r="A122" s="2"/>
      <c r="B122" s="3"/>
      <c r="D122" s="3"/>
    </row>
    <row r="123" spans="1:4">
      <c r="A123" s="2"/>
      <c r="B123" s="3"/>
      <c r="D123" s="3"/>
    </row>
    <row r="124" spans="1:4">
      <c r="A124" s="2"/>
      <c r="B124" s="3"/>
      <c r="D124" s="3"/>
    </row>
    <row r="125" spans="1:4">
      <c r="A125" s="2"/>
      <c r="B125" s="3"/>
      <c r="D125" s="3"/>
    </row>
    <row r="126" spans="1:4">
      <c r="A126" s="2"/>
      <c r="B126" s="3"/>
      <c r="D126" s="3"/>
    </row>
    <row r="127" spans="1:4">
      <c r="A127" s="2"/>
      <c r="B127" s="3"/>
      <c r="D127" s="3"/>
    </row>
    <row r="128" spans="1:4">
      <c r="A128" s="2"/>
      <c r="B128" s="3"/>
      <c r="D128" s="3"/>
    </row>
    <row r="129" spans="1:4">
      <c r="A129" s="2"/>
      <c r="B129" s="3"/>
      <c r="D129" s="3"/>
    </row>
    <row r="130" spans="1:4">
      <c r="A130" s="2"/>
      <c r="B130" s="3"/>
      <c r="D130" s="3"/>
    </row>
    <row r="131" spans="1:4">
      <c r="A131" s="2"/>
      <c r="B131" s="3"/>
      <c r="D131" s="3"/>
    </row>
    <row r="132" spans="1:4">
      <c r="A132" s="2"/>
      <c r="B132" s="3"/>
      <c r="D132" s="3"/>
    </row>
    <row r="133" spans="1:4">
      <c r="A133" s="2"/>
      <c r="B133" s="3"/>
      <c r="D133" s="3"/>
    </row>
    <row r="134" spans="1:4">
      <c r="A134" s="2"/>
      <c r="B134" s="3"/>
      <c r="D134" s="3"/>
    </row>
    <row r="135" spans="1:4">
      <c r="A135" s="2"/>
      <c r="B135" s="3"/>
      <c r="D135" s="3"/>
    </row>
    <row r="136" spans="1:4">
      <c r="A136" s="2"/>
      <c r="B136" s="3"/>
      <c r="D136" s="3"/>
    </row>
    <row r="137" spans="1:4">
      <c r="A137" s="2"/>
      <c r="B137" s="3"/>
      <c r="D137" s="3"/>
    </row>
    <row r="138" spans="1:4">
      <c r="A138" s="2"/>
      <c r="B138" s="3"/>
      <c r="D138" s="3"/>
    </row>
    <row r="139" spans="1:4">
      <c r="A139" s="2"/>
      <c r="B139" s="3"/>
      <c r="D139" s="3"/>
    </row>
    <row r="140" spans="1:4">
      <c r="A140" s="2"/>
      <c r="B140" s="3"/>
      <c r="D140" s="3"/>
    </row>
    <row r="141" spans="1:4">
      <c r="A141" s="2"/>
      <c r="B141" s="3"/>
      <c r="D141" s="3"/>
    </row>
    <row r="142" spans="1:4">
      <c r="A142" s="2"/>
      <c r="B142" s="3"/>
      <c r="D142" s="3"/>
    </row>
    <row r="143" spans="1:4">
      <c r="A143" s="2"/>
      <c r="B143" s="3"/>
      <c r="D143" s="3"/>
    </row>
    <row r="144" spans="1:4">
      <c r="A144" s="2"/>
      <c r="B144" s="3"/>
      <c r="D144" s="3"/>
    </row>
    <row r="145" spans="1:4">
      <c r="A145" s="2"/>
      <c r="B145" s="3"/>
      <c r="D145" s="3"/>
    </row>
    <row r="146" spans="1:4">
      <c r="A146" s="2"/>
      <c r="B146" s="3"/>
      <c r="D146" s="3"/>
    </row>
    <row r="147" spans="1:4">
      <c r="A147" s="2"/>
      <c r="B147" s="3"/>
      <c r="D147" s="3"/>
    </row>
    <row r="148" spans="1:4">
      <c r="A148" s="2"/>
      <c r="B148" s="3"/>
      <c r="D148" s="3"/>
    </row>
    <row r="149" spans="1:4">
      <c r="A149" s="2"/>
      <c r="B149" s="3"/>
      <c r="D149" s="3"/>
    </row>
    <row r="150" spans="1:4">
      <c r="A150" s="2"/>
      <c r="B150" s="3"/>
      <c r="D150" s="3"/>
    </row>
    <row r="151" spans="1:4">
      <c r="A151" s="2"/>
      <c r="B151" s="3"/>
      <c r="D151" s="3"/>
    </row>
    <row r="152" spans="1:4">
      <c r="A152" s="2"/>
      <c r="B152" s="3"/>
      <c r="D152" s="3"/>
    </row>
    <row r="153" spans="1:4">
      <c r="A153" s="2"/>
      <c r="B153" s="3"/>
      <c r="D153" s="3"/>
    </row>
    <row r="154" spans="1:4">
      <c r="A154" s="2"/>
      <c r="B154" s="3"/>
      <c r="D154" s="3"/>
    </row>
    <row r="155" spans="1:4">
      <c r="A155" s="2"/>
      <c r="B155" s="3"/>
      <c r="D155" s="3"/>
    </row>
    <row r="156" spans="1:4">
      <c r="A156" s="2"/>
      <c r="B156" s="3"/>
      <c r="D156" s="3"/>
    </row>
    <row r="157" spans="1:4">
      <c r="A157" s="2"/>
      <c r="B157" s="3"/>
      <c r="D157" s="3"/>
    </row>
    <row r="158" spans="1:4">
      <c r="A158" s="2"/>
      <c r="B158" s="3"/>
      <c r="D158" s="3"/>
    </row>
    <row r="159" spans="1:4">
      <c r="A159" s="2"/>
      <c r="B159" s="3"/>
      <c r="D159" s="3"/>
    </row>
    <row r="160" spans="1:4">
      <c r="A160" s="2"/>
      <c r="B160" s="3"/>
      <c r="D160" s="3"/>
    </row>
    <row r="161" spans="1:4">
      <c r="A161" s="2"/>
      <c r="B161" s="3"/>
      <c r="D161" s="3"/>
    </row>
    <row r="162" spans="1:4">
      <c r="A162" s="2"/>
      <c r="B162" s="3"/>
      <c r="D162" s="3"/>
    </row>
    <row r="163" spans="1:4">
      <c r="A163" s="2"/>
      <c r="B163" s="3"/>
      <c r="D163" s="3"/>
    </row>
    <row r="164" spans="1:4">
      <c r="A164" s="2"/>
      <c r="B164" s="3"/>
      <c r="D164" s="3"/>
    </row>
    <row r="165" spans="1:4">
      <c r="A165" s="2"/>
      <c r="B165" s="3"/>
      <c r="D165" s="3"/>
    </row>
    <row r="166" spans="1:4">
      <c r="A166" s="2"/>
      <c r="B166" s="3"/>
      <c r="D166" s="3"/>
    </row>
    <row r="167" spans="1:4">
      <c r="A167" s="2"/>
      <c r="B167" s="3"/>
      <c r="D167" s="3"/>
    </row>
    <row r="168" spans="1:4">
      <c r="A168" s="2"/>
      <c r="B168" s="3"/>
      <c r="D168" s="3"/>
    </row>
    <row r="169" spans="1:4">
      <c r="A169" s="2"/>
      <c r="B169" s="3"/>
      <c r="D169" s="3"/>
    </row>
    <row r="170" spans="1:4">
      <c r="A170" s="2"/>
      <c r="B170" s="3"/>
      <c r="D170" s="3"/>
    </row>
    <row r="171" spans="1:4">
      <c r="A171" s="2"/>
      <c r="B171" s="3"/>
      <c r="D171" s="3"/>
    </row>
    <row r="172" spans="1:4">
      <c r="A172" s="2"/>
      <c r="B172" s="3"/>
      <c r="D172" s="3"/>
    </row>
    <row r="173" spans="1:4">
      <c r="A173" s="2"/>
      <c r="B173" s="3"/>
      <c r="D173" s="3"/>
    </row>
    <row r="174" spans="1:4">
      <c r="A174" s="2"/>
      <c r="B174" s="3"/>
      <c r="D174" s="3"/>
    </row>
    <row r="175" spans="1:4">
      <c r="A175" s="2"/>
      <c r="B175" s="3"/>
      <c r="D175" s="3"/>
    </row>
    <row r="176" spans="1:4">
      <c r="A176" s="2"/>
      <c r="B176" s="3"/>
      <c r="D176" s="3"/>
    </row>
    <row r="177" spans="1:4">
      <c r="A177" s="2"/>
      <c r="B177" s="3"/>
      <c r="D177" s="3"/>
    </row>
    <row r="178" spans="1:4">
      <c r="A178" s="2"/>
      <c r="B178" s="3"/>
      <c r="D178" s="3"/>
    </row>
    <row r="179" spans="1:4">
      <c r="A179" s="2"/>
      <c r="B179" s="3"/>
      <c r="D179" s="3"/>
    </row>
    <row r="180" spans="1:4">
      <c r="A180" s="2"/>
      <c r="B180" s="3"/>
      <c r="D180" s="3"/>
    </row>
    <row r="181" spans="1:4">
      <c r="A181" s="2"/>
      <c r="B181" s="3"/>
      <c r="D181" s="3"/>
    </row>
    <row r="182" spans="1:4">
      <c r="A182" s="2"/>
      <c r="B182" s="3"/>
      <c r="D182" s="3"/>
    </row>
    <row r="183" spans="1:4">
      <c r="A183" s="2"/>
      <c r="B183" s="3"/>
      <c r="D183" s="3"/>
    </row>
    <row r="184" spans="1:4">
      <c r="A184" s="2"/>
      <c r="B184" s="3"/>
      <c r="D184" s="3"/>
    </row>
    <row r="185" spans="1:4">
      <c r="A185" s="2"/>
      <c r="B185" s="3"/>
      <c r="D185" s="3"/>
    </row>
    <row r="186" spans="1:4">
      <c r="A186" s="2"/>
      <c r="B186" s="3"/>
      <c r="D186" s="3"/>
    </row>
    <row r="187" spans="1:4">
      <c r="A187" s="2"/>
      <c r="B187" s="3"/>
      <c r="D187" s="3"/>
    </row>
    <row r="188" spans="1:4">
      <c r="A188" s="2"/>
      <c r="B188" s="3"/>
      <c r="D188" s="3"/>
    </row>
    <row r="189" spans="1:4">
      <c r="A189" s="2"/>
      <c r="B189" s="3"/>
      <c r="D189" s="3"/>
    </row>
    <row r="190" spans="1:4">
      <c r="A190" s="2"/>
      <c r="B190" s="3"/>
      <c r="D190" s="3"/>
    </row>
    <row r="191" spans="1:4">
      <c r="A191" s="2"/>
      <c r="B191" s="3"/>
      <c r="D191" s="3"/>
    </row>
    <row r="192" spans="1:4">
      <c r="A192" s="2"/>
      <c r="B192" s="3"/>
      <c r="D192" s="3"/>
    </row>
    <row r="193" spans="1:4">
      <c r="A193" s="2"/>
      <c r="B193" s="3"/>
      <c r="D193" s="3"/>
    </row>
    <row r="194" spans="1:4">
      <c r="A194" s="2"/>
      <c r="B194" s="3"/>
      <c r="D194" s="3"/>
    </row>
    <row r="195" spans="1:4">
      <c r="A195" s="2"/>
      <c r="B195" s="3"/>
      <c r="D195" s="3"/>
    </row>
    <row r="196" spans="1:4">
      <c r="A196" s="2"/>
      <c r="B196" s="3"/>
      <c r="D196" s="3"/>
    </row>
    <row r="197" spans="1:4">
      <c r="A197" s="2"/>
      <c r="B197" s="3"/>
      <c r="D197" s="3"/>
    </row>
    <row r="198" spans="1:4">
      <c r="A198" s="2"/>
      <c r="B198" s="3"/>
      <c r="D198" s="3"/>
    </row>
    <row r="199" spans="1:4">
      <c r="A199" s="2"/>
      <c r="B199" s="3"/>
      <c r="D199" s="3"/>
    </row>
    <row r="200" spans="1:4">
      <c r="A200" s="2"/>
      <c r="B200" s="3"/>
      <c r="D200" s="3"/>
    </row>
    <row r="201" spans="1:4">
      <c r="A201" s="2"/>
      <c r="B201" s="3"/>
      <c r="D201" s="3"/>
    </row>
    <row r="202" spans="1:4">
      <c r="A202" s="2"/>
      <c r="B202" s="3"/>
      <c r="D202" s="3"/>
    </row>
    <row r="203" spans="1:4">
      <c r="A203" s="2"/>
      <c r="B203" s="3"/>
      <c r="D203" s="3"/>
    </row>
    <row r="204" spans="1:4">
      <c r="A204" s="2"/>
      <c r="B204" s="3"/>
      <c r="D204" s="3"/>
    </row>
    <row r="205" spans="1:4">
      <c r="A205" s="2"/>
      <c r="B205" s="3"/>
      <c r="D205" s="3"/>
    </row>
    <row r="206" spans="1:4">
      <c r="A206" s="2"/>
      <c r="B206" s="3"/>
      <c r="D206" s="3"/>
    </row>
    <row r="207" spans="1:4">
      <c r="A207" s="2"/>
      <c r="B207" s="3"/>
      <c r="D207" s="3"/>
    </row>
    <row r="208" spans="1:4">
      <c r="A208" s="2"/>
      <c r="B208" s="3"/>
      <c r="D208" s="3"/>
    </row>
    <row r="209" spans="1:4">
      <c r="A209" s="2"/>
      <c r="B209" s="3"/>
      <c r="D209" s="3"/>
    </row>
    <row r="210" spans="1:4">
      <c r="A210" s="2"/>
      <c r="B210" s="3"/>
      <c r="D210" s="3"/>
    </row>
    <row r="211" spans="1:4">
      <c r="A211" s="2"/>
      <c r="B211" s="3"/>
      <c r="D211" s="3"/>
    </row>
    <row r="212" spans="1:4">
      <c r="A212" s="2"/>
      <c r="B212" s="3"/>
      <c r="D212" s="3"/>
    </row>
    <row r="213" spans="1:4">
      <c r="A213" s="2"/>
      <c r="B213" s="3"/>
      <c r="D213" s="3"/>
    </row>
    <row r="214" spans="1:4">
      <c r="A214" s="2"/>
      <c r="B214" s="3"/>
      <c r="D214" s="3"/>
    </row>
    <row r="215" spans="1:4">
      <c r="A215" s="2"/>
      <c r="B215" s="3"/>
      <c r="D215" s="3"/>
    </row>
    <row r="216" spans="1:4">
      <c r="A216" s="2"/>
      <c r="B216" s="3"/>
      <c r="D216" s="3"/>
    </row>
    <row r="217" spans="1:4">
      <c r="A217" s="2"/>
      <c r="B217" s="3"/>
      <c r="D217" s="3"/>
    </row>
    <row r="218" spans="1:4">
      <c r="A218" s="2"/>
      <c r="B218" s="3"/>
      <c r="D218" s="3"/>
    </row>
    <row r="219" spans="1:4">
      <c r="A219" s="2"/>
      <c r="B219" s="3"/>
      <c r="D219" s="3"/>
    </row>
    <row r="220" spans="1:4">
      <c r="A220" s="2"/>
      <c r="B220" s="3"/>
      <c r="D220" s="3"/>
    </row>
    <row r="221" spans="1:4">
      <c r="A221" s="2"/>
      <c r="B221" s="3"/>
      <c r="D221" s="3"/>
    </row>
    <row r="222" spans="1:4">
      <c r="A222" s="2"/>
      <c r="B222" s="3"/>
      <c r="D222" s="3"/>
    </row>
    <row r="223" spans="1:4">
      <c r="A223" s="2"/>
      <c r="B223" s="3"/>
      <c r="D223" s="3"/>
    </row>
    <row r="224" spans="1:4">
      <c r="A224" s="2"/>
      <c r="B224" s="3"/>
      <c r="D224" s="3"/>
    </row>
    <row r="225" spans="1:4">
      <c r="A225" s="2"/>
      <c r="B225" s="3"/>
      <c r="D225" s="3"/>
    </row>
    <row r="226" spans="1:4">
      <c r="A226" s="2"/>
      <c r="B226" s="3"/>
      <c r="D226" s="3"/>
    </row>
    <row r="227" spans="1:4">
      <c r="A227" s="2"/>
      <c r="B227" s="3"/>
      <c r="D227" s="3"/>
    </row>
    <row r="228" spans="1:4">
      <c r="A228" s="2"/>
      <c r="B228" s="3"/>
      <c r="D228" s="3"/>
    </row>
    <row r="229" spans="1:4">
      <c r="A229" s="2"/>
      <c r="B229" s="3"/>
      <c r="D229" s="3"/>
    </row>
    <row r="230" spans="1:4">
      <c r="A230" s="2"/>
      <c r="B230" s="3"/>
      <c r="D230" s="3"/>
    </row>
    <row r="231" spans="1:4">
      <c r="A231" s="2"/>
      <c r="B231" s="3"/>
      <c r="D231" s="3"/>
    </row>
    <row r="232" spans="1:4">
      <c r="A232" s="2"/>
      <c r="B232" s="3"/>
      <c r="D232" s="3"/>
    </row>
    <row r="233" spans="1:4">
      <c r="A233" s="2"/>
      <c r="B233" s="3"/>
      <c r="D233" s="3"/>
    </row>
    <row r="234" spans="1:4">
      <c r="A234" s="2"/>
      <c r="B234" s="3"/>
      <c r="D234" s="3"/>
    </row>
    <row r="235" spans="1:4">
      <c r="A235" s="2"/>
      <c r="B235" s="3"/>
      <c r="D235" s="3"/>
    </row>
    <row r="236" spans="1:4">
      <c r="A236" s="2"/>
      <c r="B236" s="3"/>
      <c r="D236" s="3"/>
    </row>
    <row r="237" spans="1:4">
      <c r="A237" s="2"/>
      <c r="B237" s="3"/>
      <c r="D237" s="3"/>
    </row>
    <row r="238" spans="1:4">
      <c r="A238" s="2"/>
      <c r="B238" s="3"/>
      <c r="D238" s="3"/>
    </row>
    <row r="239" spans="1:4">
      <c r="A239" s="2"/>
      <c r="B239" s="3"/>
      <c r="D239" s="3"/>
    </row>
    <row r="240" spans="1:4">
      <c r="A240" s="2"/>
      <c r="B240" s="3"/>
      <c r="D240" s="3"/>
    </row>
    <row r="241" spans="1:4">
      <c r="A241" s="2"/>
      <c r="B241" s="3"/>
      <c r="D241" s="3"/>
    </row>
    <row r="242" spans="1:4">
      <c r="A242" s="2"/>
      <c r="B242" s="3"/>
      <c r="D242" s="3"/>
    </row>
    <row r="243" spans="1:4">
      <c r="A243" s="2"/>
      <c r="B243" s="3"/>
      <c r="D243" s="3"/>
    </row>
    <row r="244" spans="1:4">
      <c r="A244" s="2"/>
      <c r="B244" s="3"/>
      <c r="D244" s="3"/>
    </row>
    <row r="245" spans="1:4">
      <c r="A245" s="2"/>
      <c r="B245" s="3"/>
      <c r="D245" s="3"/>
    </row>
    <row r="246" spans="1:4">
      <c r="A246" s="2"/>
      <c r="B246" s="3"/>
      <c r="D246" s="3"/>
    </row>
    <row r="247" spans="1:4">
      <c r="A247" s="2"/>
      <c r="B247" s="3"/>
      <c r="D247" s="3"/>
    </row>
    <row r="248" spans="1:4">
      <c r="A248" s="2"/>
      <c r="B248" s="3"/>
      <c r="D248" s="3"/>
    </row>
    <row r="249" spans="1:4">
      <c r="A249" s="2"/>
      <c r="B249" s="3"/>
      <c r="D249" s="3"/>
    </row>
    <row r="250" spans="1:4">
      <c r="A250" s="2"/>
      <c r="B250" s="3"/>
      <c r="D250" s="3"/>
    </row>
    <row r="251" spans="1:4">
      <c r="A251" s="2"/>
      <c r="B251" s="3"/>
      <c r="D251" s="3"/>
    </row>
    <row r="252" spans="1:4">
      <c r="A252" s="2"/>
      <c r="B252" s="3"/>
      <c r="D252" s="3"/>
    </row>
    <row r="253" spans="1:4">
      <c r="A253" s="2"/>
      <c r="B253" s="3"/>
      <c r="D253" s="3"/>
    </row>
    <row r="254" spans="1:4">
      <c r="A254" s="2"/>
      <c r="B254" s="3"/>
      <c r="D254" s="3"/>
    </row>
    <row r="255" spans="1:4">
      <c r="A255" s="2"/>
      <c r="B255" s="3"/>
      <c r="D255" s="3"/>
    </row>
    <row r="256" spans="1:4">
      <c r="A256" s="2"/>
      <c r="B256" s="3"/>
      <c r="D256" s="3"/>
    </row>
    <row r="257" spans="1:4">
      <c r="A257" s="2"/>
      <c r="B257" s="3"/>
      <c r="D257" s="3"/>
    </row>
    <row r="258" spans="1:4">
      <c r="A258" s="2"/>
      <c r="B258" s="3"/>
      <c r="D258" s="3"/>
    </row>
    <row r="259" spans="1:4">
      <c r="A259" s="2"/>
      <c r="B259" s="3"/>
      <c r="D259" s="3"/>
    </row>
    <row r="260" spans="1:4">
      <c r="A260" s="2"/>
      <c r="B260" s="3"/>
      <c r="D260" s="3"/>
    </row>
    <row r="261" spans="1:4">
      <c r="A261" s="2"/>
      <c r="B261" s="3"/>
      <c r="D261" s="3"/>
    </row>
    <row r="262" spans="1:4">
      <c r="A262" s="2"/>
      <c r="B262" s="3"/>
      <c r="D262" s="3"/>
    </row>
    <row r="263" spans="1:4">
      <c r="A263" s="2"/>
      <c r="B263" s="3"/>
      <c r="D263" s="3"/>
    </row>
    <row r="264" spans="1:4">
      <c r="A264" s="2"/>
      <c r="B264" s="3"/>
      <c r="D264" s="3"/>
    </row>
    <row r="265" spans="1:4">
      <c r="A265" s="2"/>
      <c r="B265" s="3"/>
      <c r="D265" s="3"/>
    </row>
    <row r="266" spans="1:4">
      <c r="A266" s="2"/>
      <c r="B266" s="3"/>
      <c r="D266" s="3"/>
    </row>
    <row r="267" spans="1:4">
      <c r="A267" s="2"/>
      <c r="B267" s="3"/>
      <c r="D267" s="3"/>
    </row>
    <row r="268" spans="1:4">
      <c r="A268" s="2"/>
      <c r="B268" s="3"/>
      <c r="D268" s="3"/>
    </row>
    <row r="269" spans="1:4">
      <c r="A269" s="2"/>
      <c r="B269" s="3"/>
      <c r="D269" s="3"/>
    </row>
    <row r="270" spans="1:4">
      <c r="A270" s="2"/>
      <c r="B270" s="3"/>
      <c r="D270" s="3"/>
    </row>
    <row r="271" spans="1:4">
      <c r="A271" s="2"/>
      <c r="B271" s="3"/>
      <c r="D271" s="3"/>
    </row>
    <row r="272" spans="1:4">
      <c r="A272" s="2"/>
      <c r="B272" s="3"/>
      <c r="D272" s="3"/>
    </row>
    <row r="273" spans="1:4">
      <c r="A273" s="2"/>
      <c r="B273" s="3"/>
      <c r="D273" s="3"/>
    </row>
    <row r="274" spans="1:4">
      <c r="A274" s="2"/>
      <c r="B274" s="3"/>
      <c r="D274" s="3"/>
    </row>
    <row r="275" spans="1:4">
      <c r="A275" s="2"/>
      <c r="B275" s="3"/>
      <c r="D275" s="3"/>
    </row>
    <row r="276" spans="1:4">
      <c r="A276" s="2"/>
      <c r="B276" s="3"/>
      <c r="D276" s="3"/>
    </row>
    <row r="277" spans="1:4">
      <c r="A277" s="2"/>
      <c r="B277" s="3"/>
      <c r="D277" s="3"/>
    </row>
    <row r="278" spans="1:4">
      <c r="A278" s="2"/>
      <c r="B278" s="3"/>
      <c r="D278" s="3"/>
    </row>
    <row r="279" spans="1:4">
      <c r="A279" s="2"/>
      <c r="B279" s="3"/>
      <c r="D279" s="3"/>
    </row>
    <row r="280" spans="1:4">
      <c r="A280" s="2"/>
      <c r="B280" s="3"/>
      <c r="D280" s="3"/>
    </row>
    <row r="281" spans="1:4">
      <c r="A281" s="2"/>
      <c r="B281" s="3"/>
      <c r="D281" s="3"/>
    </row>
    <row r="282" spans="1:4">
      <c r="A282" s="2"/>
      <c r="B282" s="3"/>
      <c r="D282" s="3"/>
    </row>
    <row r="283" spans="1:4">
      <c r="A283" s="2"/>
      <c r="B283" s="3"/>
      <c r="D283" s="3"/>
    </row>
    <row r="284" spans="1:4">
      <c r="A284" s="2"/>
      <c r="B284" s="3"/>
      <c r="D284" s="3"/>
    </row>
    <row r="285" spans="1:4">
      <c r="A285" s="2"/>
      <c r="B285" s="3"/>
      <c r="D285" s="3"/>
    </row>
    <row r="286" spans="1:4">
      <c r="A286" s="2"/>
      <c r="B286" s="3"/>
      <c r="D286" s="3"/>
    </row>
    <row r="287" spans="1:4">
      <c r="A287" s="2"/>
      <c r="B287" s="3"/>
      <c r="D287" s="3"/>
    </row>
    <row r="288" spans="1:4">
      <c r="A288" s="2"/>
      <c r="B288" s="3"/>
      <c r="D288" s="3"/>
    </row>
    <row r="289" spans="1:4">
      <c r="A289" s="2"/>
      <c r="B289" s="3"/>
      <c r="D289" s="3"/>
    </row>
    <row r="290" spans="1:4">
      <c r="A290" s="2"/>
      <c r="B290" s="3"/>
      <c r="D290" s="3"/>
    </row>
    <row r="291" spans="1:4">
      <c r="A291" s="2"/>
      <c r="B291" s="3"/>
      <c r="D291" s="3"/>
    </row>
    <row r="292" spans="1:4">
      <c r="A292" s="2"/>
      <c r="B292" s="3"/>
      <c r="D292" s="3"/>
    </row>
    <row r="293" spans="1:4">
      <c r="A293" s="2"/>
      <c r="B293" s="3"/>
      <c r="D293" s="3"/>
    </row>
    <row r="294" spans="1:4">
      <c r="A294" s="2"/>
      <c r="B294" s="3"/>
      <c r="D294" s="3"/>
    </row>
    <row r="295" spans="1:4">
      <c r="A295" s="2"/>
      <c r="B295" s="3"/>
      <c r="D295" s="3"/>
    </row>
    <row r="296" spans="1:4">
      <c r="A296" s="2"/>
      <c r="B296" s="3"/>
      <c r="D296" s="3"/>
    </row>
    <row r="297" spans="1:4">
      <c r="A297" s="2"/>
      <c r="B297" s="3"/>
      <c r="D297" s="3"/>
    </row>
    <row r="298" spans="1:4">
      <c r="A298" s="2"/>
      <c r="B298" s="3"/>
      <c r="D298" s="3"/>
    </row>
    <row r="299" spans="1:4">
      <c r="A299" s="2"/>
      <c r="B299" s="3"/>
      <c r="D299" s="3"/>
    </row>
    <row r="300" spans="1:4">
      <c r="A300" s="2"/>
      <c r="B300" s="3"/>
      <c r="D300" s="3"/>
    </row>
    <row r="301" spans="1:4">
      <c r="A301" s="2"/>
      <c r="B301" s="3"/>
      <c r="D301" s="3"/>
    </row>
    <row r="302" spans="1:4">
      <c r="A302" s="2"/>
      <c r="B302" s="3"/>
      <c r="D302" s="3"/>
    </row>
    <row r="303" spans="1:4">
      <c r="A303" s="2"/>
      <c r="B303" s="3"/>
      <c r="D303" s="3"/>
    </row>
    <row r="304" spans="1:4">
      <c r="A304" s="2"/>
      <c r="B304" s="3"/>
      <c r="D304" s="3"/>
    </row>
    <row r="305" spans="1:4">
      <c r="A305" s="2"/>
      <c r="B305" s="3"/>
      <c r="D305" s="3"/>
    </row>
    <row r="306" spans="1:4">
      <c r="A306" s="2"/>
      <c r="B306" s="3"/>
      <c r="D306" s="3"/>
    </row>
    <row r="307" spans="1:4">
      <c r="A307" s="2"/>
      <c r="B307" s="3"/>
      <c r="D307" s="3"/>
    </row>
    <row r="308" spans="1:4">
      <c r="A308" s="2"/>
      <c r="B308" s="3"/>
      <c r="D308" s="3"/>
    </row>
    <row r="309" spans="1:4">
      <c r="A309" s="2"/>
      <c r="B309" s="3"/>
      <c r="D309" s="3"/>
    </row>
    <row r="310" spans="1:4">
      <c r="A310" s="2"/>
      <c r="B310" s="3"/>
      <c r="D310" s="3"/>
    </row>
    <row r="311" spans="1:4">
      <c r="A311" s="2"/>
      <c r="B311" s="3"/>
      <c r="D311" s="3"/>
    </row>
    <row r="312" spans="1:4">
      <c r="A312" s="2"/>
      <c r="B312" s="3"/>
      <c r="D312" s="3"/>
    </row>
    <row r="313" spans="1:4">
      <c r="A313" s="2"/>
      <c r="B313" s="3"/>
      <c r="D313" s="3"/>
    </row>
    <row r="314" spans="1:4">
      <c r="A314" s="2"/>
      <c r="B314" s="3"/>
      <c r="D314" s="3"/>
    </row>
    <row r="315" spans="1:4">
      <c r="A315" s="2"/>
      <c r="B315" s="3"/>
      <c r="D315" s="3"/>
    </row>
    <row r="316" spans="1:4">
      <c r="A316" s="2"/>
      <c r="B316" s="3"/>
      <c r="D316" s="3"/>
    </row>
    <row r="317" spans="1:4">
      <c r="A317" s="2"/>
      <c r="B317" s="3"/>
      <c r="D317" s="3"/>
    </row>
    <row r="318" spans="1:4">
      <c r="A318" s="2"/>
      <c r="B318" s="3"/>
      <c r="D318" s="3"/>
    </row>
    <row r="319" spans="1:4">
      <c r="A319" s="2"/>
      <c r="B319" s="3"/>
      <c r="D319" s="3"/>
    </row>
    <row r="320" spans="1:4">
      <c r="A320" s="2"/>
      <c r="B320" s="3"/>
      <c r="D320" s="3"/>
    </row>
    <row r="321" spans="1:4">
      <c r="A321" s="2"/>
      <c r="B321" s="3"/>
      <c r="D321" s="3"/>
    </row>
    <row r="322" spans="1:4">
      <c r="A322" s="2"/>
      <c r="B322" s="3"/>
      <c r="D322" s="3"/>
    </row>
    <row r="323" spans="1:4">
      <c r="A323" s="2"/>
      <c r="B323" s="3"/>
      <c r="D323" s="3"/>
    </row>
    <row r="324" spans="1:4">
      <c r="A324" s="2"/>
      <c r="B324" s="3"/>
      <c r="D324" s="3"/>
    </row>
    <row r="325" spans="1:4">
      <c r="A325" s="2"/>
      <c r="B325" s="3"/>
      <c r="D325" s="3"/>
    </row>
    <row r="326" spans="1:4">
      <c r="A326" s="2"/>
      <c r="B326" s="3"/>
      <c r="D326" s="3"/>
    </row>
    <row r="327" spans="1:4">
      <c r="A327" s="2"/>
      <c r="B327" s="3"/>
      <c r="D327" s="3"/>
    </row>
    <row r="328" spans="1:4">
      <c r="A328" s="2"/>
      <c r="B328" s="3"/>
      <c r="D328" s="3"/>
    </row>
    <row r="329" spans="1:4">
      <c r="A329" s="2"/>
      <c r="B329" s="3"/>
      <c r="D329" s="3"/>
    </row>
    <row r="330" spans="1:4">
      <c r="A330" s="2"/>
      <c r="B330" s="3"/>
      <c r="D330" s="3"/>
    </row>
    <row r="331" spans="1:4">
      <c r="A331" s="2"/>
      <c r="B331" s="3"/>
      <c r="D331" s="3"/>
    </row>
    <row r="332" spans="1:4">
      <c r="A332" s="2"/>
      <c r="B332" s="3"/>
      <c r="D332" s="3"/>
    </row>
    <row r="333" spans="1:4">
      <c r="A333" s="2"/>
      <c r="B333" s="3"/>
      <c r="D333" s="3"/>
    </row>
    <row r="334" spans="1:4">
      <c r="A334" s="2"/>
      <c r="B334" s="3"/>
      <c r="D334" s="3"/>
    </row>
    <row r="335" spans="1:4">
      <c r="A335" s="2"/>
      <c r="B335" s="3"/>
      <c r="D335" s="3"/>
    </row>
    <row r="336" spans="1:4">
      <c r="A336" s="2"/>
      <c r="B336" s="3"/>
      <c r="D336" s="3"/>
    </row>
    <row r="337" spans="1:4">
      <c r="A337" s="2"/>
      <c r="B337" s="3"/>
      <c r="D337" s="3"/>
    </row>
    <row r="338" spans="1:4">
      <c r="A338" s="2"/>
      <c r="B338" s="3"/>
      <c r="D338" s="3"/>
    </row>
    <row r="339" spans="1:4">
      <c r="A339" s="2"/>
      <c r="B339" s="3"/>
      <c r="D339" s="3"/>
    </row>
    <row r="340" spans="1:4">
      <c r="A340" s="2"/>
      <c r="B340" s="3"/>
      <c r="D340" s="3"/>
    </row>
    <row r="341" spans="1:4">
      <c r="A341" s="2"/>
      <c r="B341" s="3"/>
      <c r="D341" s="3"/>
    </row>
    <row r="342" spans="1:4">
      <c r="A342" s="2"/>
      <c r="B342" s="3"/>
      <c r="D342" s="3"/>
    </row>
    <row r="343" spans="1:4">
      <c r="A343" s="2"/>
      <c r="B343" s="3"/>
      <c r="D343" s="3"/>
    </row>
    <row r="344" spans="1:4">
      <c r="A344" s="2"/>
      <c r="B344" s="3"/>
      <c r="D344" s="3"/>
    </row>
    <row r="345" spans="1:4">
      <c r="A345" s="2"/>
      <c r="B345" s="3"/>
      <c r="D345" s="3"/>
    </row>
    <row r="346" spans="1:4">
      <c r="A346" s="2"/>
      <c r="B346" s="3"/>
      <c r="D346" s="3"/>
    </row>
    <row r="347" spans="1:4">
      <c r="A347" s="2"/>
      <c r="B347" s="3"/>
      <c r="D347" s="3"/>
    </row>
    <row r="348" spans="1:4">
      <c r="A348" s="2"/>
      <c r="B348" s="3"/>
      <c r="D348" s="3"/>
    </row>
    <row r="349" spans="1:4">
      <c r="A349" s="2"/>
      <c r="B349" s="3"/>
      <c r="D349" s="3"/>
    </row>
    <row r="350" spans="1:4">
      <c r="A350" s="2"/>
      <c r="B350" s="3"/>
      <c r="D350" s="3"/>
    </row>
    <row r="351" spans="1:4">
      <c r="A351" s="2"/>
      <c r="B351" s="3"/>
      <c r="D351" s="3"/>
    </row>
    <row r="352" spans="1:4">
      <c r="A352" s="2"/>
      <c r="B352" s="3"/>
      <c r="D352" s="3"/>
    </row>
    <row r="353" spans="1:4">
      <c r="A353" s="2"/>
      <c r="B353" s="3"/>
      <c r="D353" s="3"/>
    </row>
    <row r="354" spans="1:4">
      <c r="A354" s="2"/>
      <c r="B354" s="3"/>
      <c r="D354" s="3"/>
    </row>
    <row r="355" spans="1:4">
      <c r="A355" s="2"/>
      <c r="B355" s="3"/>
      <c r="D355" s="3"/>
    </row>
    <row r="356" spans="1:4">
      <c r="A356" s="2"/>
      <c r="B356" s="3"/>
      <c r="D356" s="3"/>
    </row>
    <row r="357" spans="1:4">
      <c r="A357" s="2"/>
      <c r="B357" s="3"/>
      <c r="D357" s="3"/>
    </row>
    <row r="358" spans="1:4">
      <c r="A358" s="2"/>
      <c r="B358" s="3"/>
      <c r="D358" s="3"/>
    </row>
    <row r="359" spans="1:4">
      <c r="A359" s="2"/>
      <c r="B359" s="3"/>
      <c r="D359" s="3"/>
    </row>
    <row r="360" spans="1:4">
      <c r="A360" s="2"/>
      <c r="B360" s="3"/>
      <c r="D360" s="3"/>
    </row>
    <row r="361" spans="1:4">
      <c r="A361" s="2"/>
      <c r="B361" s="3"/>
      <c r="D361" s="3"/>
    </row>
    <row r="362" spans="1:4">
      <c r="A362" s="2"/>
      <c r="B362" s="3"/>
      <c r="D362" s="3"/>
    </row>
    <row r="363" spans="1:4">
      <c r="A363" s="2"/>
      <c r="B363" s="3"/>
      <c r="D363" s="3"/>
    </row>
    <row r="364" spans="1:4">
      <c r="A364" s="2"/>
      <c r="B364" s="3"/>
      <c r="D364" s="3"/>
    </row>
    <row r="365" spans="1:4">
      <c r="A365" s="2"/>
      <c r="B365" s="3"/>
      <c r="D365" s="3"/>
    </row>
    <row r="366" spans="1:4">
      <c r="A366" s="2"/>
      <c r="B366" s="3"/>
      <c r="D366" s="3"/>
    </row>
    <row r="367" spans="1:4">
      <c r="A367" s="2"/>
      <c r="B367" s="3"/>
      <c r="D367" s="3"/>
    </row>
    <row r="368" spans="1:4">
      <c r="A368" s="2"/>
      <c r="B368" s="3"/>
      <c r="D368" s="3"/>
    </row>
    <row r="369" spans="1:4">
      <c r="A369" s="2"/>
      <c r="B369" s="3"/>
      <c r="D369" s="3"/>
    </row>
    <row r="370" spans="1:4">
      <c r="A370" s="2"/>
      <c r="B370" s="3"/>
      <c r="D370" s="3"/>
    </row>
    <row r="371" spans="1:4">
      <c r="A371" s="2"/>
      <c r="B371" s="3"/>
      <c r="D371" s="3"/>
    </row>
    <row r="372" spans="1:4">
      <c r="A372" s="2"/>
      <c r="B372" s="3"/>
      <c r="D372" s="3"/>
    </row>
    <row r="373" spans="1:4">
      <c r="A373" s="2"/>
      <c r="B373" s="3"/>
      <c r="D373" s="3"/>
    </row>
    <row r="374" spans="1:4">
      <c r="A374" s="2"/>
      <c r="B374" s="3"/>
      <c r="D374" s="3"/>
    </row>
    <row r="375" spans="1:4">
      <c r="A375" s="2"/>
      <c r="B375" s="3"/>
      <c r="D375" s="3"/>
    </row>
    <row r="376" spans="1:4">
      <c r="A376" s="2"/>
      <c r="B376" s="3"/>
      <c r="D376" s="3"/>
    </row>
    <row r="377" spans="1:4">
      <c r="A377" s="2"/>
      <c r="B377" s="3"/>
      <c r="D377" s="3"/>
    </row>
    <row r="378" spans="1:4">
      <c r="A378" s="2"/>
      <c r="B378" s="3"/>
      <c r="D378" s="3"/>
    </row>
    <row r="379" spans="1:4">
      <c r="A379" s="2"/>
      <c r="B379" s="3"/>
      <c r="D379" s="3"/>
    </row>
    <row r="380" spans="1:4">
      <c r="A380" s="2"/>
      <c r="B380" s="3"/>
      <c r="D380" s="3"/>
    </row>
    <row r="381" spans="1:4">
      <c r="A381" s="2"/>
      <c r="B381" s="3"/>
      <c r="D381" s="3"/>
    </row>
    <row r="382" spans="1:4">
      <c r="A382" s="2"/>
      <c r="B382" s="3"/>
      <c r="D382" s="3"/>
    </row>
    <row r="383" spans="1:4">
      <c r="A383" s="2"/>
      <c r="B383" s="3"/>
      <c r="D383" s="3"/>
    </row>
    <row r="384" spans="1:4">
      <c r="A384" s="2"/>
      <c r="B384" s="3"/>
      <c r="D384" s="3"/>
    </row>
    <row r="385" spans="1:4">
      <c r="A385" s="2"/>
      <c r="B385" s="3"/>
      <c r="D385" s="3"/>
    </row>
    <row r="386" spans="1:4">
      <c r="A386" s="2"/>
      <c r="B386" s="3"/>
      <c r="D386" s="3"/>
    </row>
    <row r="387" spans="1:4">
      <c r="A387" s="2"/>
      <c r="B387" s="3"/>
      <c r="D387" s="3"/>
    </row>
    <row r="388" spans="1:4">
      <c r="A388" s="2"/>
      <c r="B388" s="3"/>
      <c r="D388" s="3"/>
    </row>
    <row r="389" spans="1:4">
      <c r="A389" s="2"/>
      <c r="B389" s="3"/>
      <c r="D389" s="3"/>
    </row>
    <row r="390" spans="1:4">
      <c r="A390" s="2"/>
      <c r="B390" s="3"/>
      <c r="D390" s="3"/>
    </row>
    <row r="391" spans="1:4">
      <c r="A391" s="2"/>
      <c r="B391" s="3"/>
      <c r="D391" s="3"/>
    </row>
    <row r="392" spans="1:4">
      <c r="A392" s="2"/>
      <c r="B392" s="3"/>
      <c r="D392" s="3"/>
    </row>
    <row r="393" spans="1:4">
      <c r="A393" s="2"/>
      <c r="B393" s="3"/>
      <c r="D393" s="3"/>
    </row>
    <row r="394" spans="1:4">
      <c r="A394" s="2"/>
      <c r="B394" s="3"/>
      <c r="D394" s="3"/>
    </row>
    <row r="395" spans="1:4">
      <c r="A395" s="2"/>
      <c r="B395" s="3"/>
      <c r="D395" s="3"/>
    </row>
    <row r="396" spans="1:4">
      <c r="A396" s="2"/>
      <c r="B396" s="3"/>
      <c r="D396" s="3"/>
    </row>
    <row r="397" spans="1:4">
      <c r="A397" s="2"/>
      <c r="B397" s="3"/>
      <c r="D397" s="3"/>
    </row>
    <row r="398" spans="1:4">
      <c r="A398" s="2"/>
      <c r="B398" s="3"/>
      <c r="D398" s="3"/>
    </row>
    <row r="399" spans="1:4">
      <c r="A399" s="2"/>
      <c r="B399" s="3"/>
      <c r="D399" s="3"/>
    </row>
    <row r="400" spans="1:4">
      <c r="A400" s="2"/>
      <c r="B400" s="3"/>
      <c r="D400" s="3"/>
    </row>
    <row r="401" spans="1:4">
      <c r="A401" s="2"/>
      <c r="B401" s="3"/>
      <c r="D401" s="3"/>
    </row>
    <row r="402" spans="1:4">
      <c r="A402" s="2"/>
      <c r="B402" s="3"/>
      <c r="D402" s="3"/>
    </row>
    <row r="403" spans="1:4">
      <c r="A403" s="2"/>
      <c r="B403" s="3"/>
      <c r="D403" s="3"/>
    </row>
    <row r="404" spans="1:4">
      <c r="A404" s="2"/>
      <c r="B404" s="3"/>
      <c r="D404" s="3"/>
    </row>
    <row r="405" spans="1:4">
      <c r="A405" s="2"/>
      <c r="B405" s="3"/>
      <c r="D405" s="3"/>
    </row>
    <row r="406" spans="1:4">
      <c r="A406" s="2"/>
      <c r="B406" s="3"/>
      <c r="D406" s="3"/>
    </row>
    <row r="407" spans="1:4">
      <c r="A407" s="2"/>
      <c r="B407" s="3"/>
      <c r="D407" s="3"/>
    </row>
    <row r="408" spans="1:4">
      <c r="A408" s="2"/>
      <c r="B408" s="3"/>
      <c r="D408" s="3"/>
    </row>
    <row r="409" spans="1:4">
      <c r="A409" s="2"/>
      <c r="B409" s="3"/>
      <c r="D409" s="3"/>
    </row>
    <row r="410" spans="1:4">
      <c r="A410" s="2"/>
      <c r="B410" s="3"/>
      <c r="D410" s="3"/>
    </row>
    <row r="411" spans="1:4">
      <c r="A411" s="2"/>
      <c r="B411" s="3"/>
      <c r="D411" s="3"/>
    </row>
    <row r="412" spans="1:4">
      <c r="A412" s="2"/>
      <c r="B412" s="3"/>
      <c r="D412" s="3"/>
    </row>
    <row r="413" spans="1:4">
      <c r="A413" s="2"/>
      <c r="B413" s="3"/>
      <c r="D413" s="3"/>
    </row>
    <row r="414" spans="1:4">
      <c r="A414" s="2"/>
      <c r="B414" s="3"/>
      <c r="D414" s="3"/>
    </row>
    <row r="415" spans="1:4">
      <c r="A415" s="2"/>
      <c r="B415" s="3"/>
      <c r="D415" s="3"/>
    </row>
    <row r="416" spans="1:4">
      <c r="A416" s="2"/>
      <c r="B416" s="3"/>
      <c r="D416" s="3"/>
    </row>
    <row r="417" spans="1:4">
      <c r="A417" s="2"/>
      <c r="B417" s="3"/>
      <c r="D417" s="3"/>
    </row>
    <row r="418" spans="1:4">
      <c r="A418" s="2"/>
      <c r="B418" s="3"/>
      <c r="D418" s="3"/>
    </row>
    <row r="419" spans="1:4">
      <c r="A419" s="2"/>
      <c r="B419" s="3"/>
      <c r="D419" s="3"/>
    </row>
    <row r="420" spans="1:4">
      <c r="A420" s="2"/>
      <c r="B420" s="3"/>
      <c r="D420" s="3"/>
    </row>
    <row r="421" spans="1:4">
      <c r="A421" s="2"/>
      <c r="B421" s="3"/>
      <c r="D421" s="3"/>
    </row>
    <row r="422" spans="1:4">
      <c r="A422" s="2"/>
      <c r="B422" s="3"/>
      <c r="D422" s="3"/>
    </row>
    <row r="423" spans="1:4">
      <c r="A423" s="2"/>
      <c r="B423" s="3"/>
      <c r="D423" s="3"/>
    </row>
    <row r="424" spans="1:4">
      <c r="A424" s="2"/>
      <c r="B424" s="3"/>
      <c r="D424" s="3"/>
    </row>
    <row r="425" spans="1:4">
      <c r="A425" s="2"/>
      <c r="B425" s="3"/>
      <c r="D425" s="3"/>
    </row>
    <row r="426" spans="1:4">
      <c r="A426" s="2"/>
      <c r="B426" s="3"/>
      <c r="D426" s="3"/>
    </row>
    <row r="427" spans="1:4">
      <c r="A427" s="2"/>
      <c r="B427" s="3"/>
      <c r="D427" s="3"/>
    </row>
    <row r="428" spans="1:4">
      <c r="A428" s="2"/>
      <c r="B428" s="3"/>
      <c r="D428" s="3"/>
    </row>
    <row r="429" spans="1:4">
      <c r="A429" s="2"/>
      <c r="B429" s="3"/>
      <c r="D429" s="3"/>
    </row>
    <row r="430" spans="1:4">
      <c r="A430" s="2"/>
      <c r="B430" s="3"/>
      <c r="D430" s="3"/>
    </row>
    <row r="431" spans="1:4">
      <c r="A431" s="2"/>
      <c r="B431" s="3"/>
      <c r="D431" s="3"/>
    </row>
    <row r="432" spans="1:4">
      <c r="A432" s="2"/>
      <c r="B432" s="3"/>
      <c r="D432" s="3"/>
    </row>
    <row r="433" spans="1:4">
      <c r="A433" s="2"/>
      <c r="B433" s="3"/>
      <c r="D433" s="3"/>
    </row>
    <row r="434" spans="1:4">
      <c r="A434" s="2"/>
      <c r="B434" s="3"/>
      <c r="D434" s="3"/>
    </row>
    <row r="435" spans="1:4">
      <c r="A435" s="2"/>
      <c r="B435" s="3"/>
      <c r="D435" s="3"/>
    </row>
    <row r="436" spans="1:4">
      <c r="A436" s="2"/>
      <c r="B436" s="3"/>
      <c r="D436" s="3"/>
    </row>
    <row r="437" spans="1:4">
      <c r="A437" s="2"/>
      <c r="B437" s="3"/>
      <c r="D437" s="3"/>
    </row>
    <row r="438" spans="1:4">
      <c r="A438" s="2"/>
      <c r="B438" s="3"/>
      <c r="D438" s="3"/>
    </row>
    <row r="439" spans="1:4">
      <c r="A439" s="2"/>
      <c r="B439" s="3"/>
      <c r="D439" s="3"/>
    </row>
    <row r="440" spans="1:4">
      <c r="A440" s="2"/>
      <c r="B440" s="3"/>
      <c r="D440" s="3"/>
    </row>
    <row r="441" spans="1:4">
      <c r="A441" s="2"/>
      <c r="B441" s="3"/>
      <c r="D441" s="3"/>
    </row>
  </sheetData>
  <sortState xmlns:xlrd2="http://schemas.microsoft.com/office/spreadsheetml/2017/richdata2" ref="A2:P21">
    <sortCondition ref="D2:D21"/>
  </sortState>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19</vt:i4>
      </vt:variant>
      <vt:variant>
        <vt:lpstr>Named Ranges</vt:lpstr>
      </vt:variant>
      <vt:variant>
        <vt:i4>7</vt:i4>
      </vt:variant>
    </vt:vector>
  </HeadingPairs>
  <TitlesOfParts>
    <vt:vector size="26" baseType="lpstr">
      <vt:lpstr>Rosters</vt:lpstr>
      <vt:lpstr>Coaches &amp; Team Summaries</vt:lpstr>
      <vt:lpstr>Franchise Movement</vt:lpstr>
      <vt:lpstr>Stadium Contracts</vt:lpstr>
      <vt:lpstr>Owner Attendance Points</vt:lpstr>
      <vt:lpstr>Trade Register</vt:lpstr>
      <vt:lpstr>DL Claims (2023 - Current)</vt:lpstr>
      <vt:lpstr>Add-Drop</vt:lpstr>
      <vt:lpstr>Pick Tracker</vt:lpstr>
      <vt:lpstr>2026 Draft</vt:lpstr>
      <vt:lpstr>2025 Draft</vt:lpstr>
      <vt:lpstr>2024 Draft</vt:lpstr>
      <vt:lpstr>2023 Draft</vt:lpstr>
      <vt:lpstr>2022 Draft</vt:lpstr>
      <vt:lpstr>2021 Draft</vt:lpstr>
      <vt:lpstr>2020 Season 2 Draft</vt:lpstr>
      <vt:lpstr>Inaugural Draft 2020</vt:lpstr>
      <vt:lpstr>ZZZNA Players</vt:lpstr>
      <vt:lpstr>Glossary</vt:lpstr>
      <vt:lpstr>'2020 Season 2 Draft'!Print_Area</vt:lpstr>
      <vt:lpstr>'2022 Draft'!Print_Area</vt:lpstr>
      <vt:lpstr>'Add-Drop'!Print_Area</vt:lpstr>
      <vt:lpstr>Rosters!Print_Area</vt:lpstr>
      <vt:lpstr>'2020 Season 2 Draft'!Print_Titles</vt:lpstr>
      <vt:lpstr>'2022 Draft'!Print_Titles</vt:lpstr>
      <vt:lpstr>Rosters!Print_Titles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dc:creator>
  <cp:lastModifiedBy>Geoffrey Cooper</cp:lastModifiedBy>
  <cp:lastPrinted>2025-04-20T22:34:25Z</cp:lastPrinted>
  <dcterms:created xsi:type="dcterms:W3CDTF">2009-01-26T18:58:30Z</dcterms:created>
  <dcterms:modified xsi:type="dcterms:W3CDTF">2026-07-10T14:48:01Z</dcterms:modified>
</cp:coreProperties>
</file>